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defaultThemeVersion="124226"/>
  <bookViews>
    <workbookView xWindow="-120" yWindow="-120" windowWidth="19440" windowHeight="13140"/>
  </bookViews>
  <sheets>
    <sheet name="ORÇAMENTO" sheetId="15" r:id="rId1"/>
    <sheet name="QUANTIDADES" sheetId="14" r:id="rId2"/>
    <sheet name="SINAPI JULHO-2019" sheetId="3" r:id="rId3"/>
    <sheet name="SETOP ABRIL-2019" sheetId="7" r:id="rId4"/>
    <sheet name="COTAÇÃO SEBASTIÃO REIS" sheetId="11" r:id="rId5"/>
    <sheet name="CRONOGRAMA" sheetId="12" r:id="rId6"/>
  </sheets>
  <externalReferences>
    <externalReference r:id="rId7"/>
    <externalReference r:id="rId8"/>
    <externalReference r:id="rId9"/>
  </externalReferences>
  <definedNames>
    <definedName name="_xlnm.Print_Area" localSheetId="4">'COTAÇÃO SEBASTIÃO REIS'!$A$1:$G$5</definedName>
    <definedName name="_xlnm.Print_Area" localSheetId="5">CRONOGRAMA!$A$1:$J$36</definedName>
    <definedName name="_xlnm.Print_Area" localSheetId="0">ORÇAMENTO!$A$1:$P$282</definedName>
    <definedName name="_xlnm.Print_Area" localSheetId="1">QUANTIDADES!$A$1:$P$282</definedName>
    <definedName name="SET">[1]SETOP!$A$1:$D$2763</definedName>
    <definedName name="SETOP" localSheetId="5">'[2]SETOP JAN-2019'!$B$3:$F$1048576</definedName>
    <definedName name="SETOP">'SETOP ABRIL-2019'!$B$3:$F$1048576</definedName>
    <definedName name="SINAPI" localSheetId="5">'[2]SINAPI MAIO-2019'!$B$2:$E$1048576</definedName>
    <definedName name="SINAPI">'SINAPI JULHO-2019'!$B$2:$E$1048576</definedName>
    <definedName name="_xlnm.Print_Titles" localSheetId="0">ORÇAMENTO!$12:$12</definedName>
    <definedName name="_xlnm.Print_Titles" localSheetId="1">QUANTIDADES!$12:$12</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3" i="15"/>
  <c r="E115" s="1"/>
  <c r="E112"/>
  <c r="E116" s="1"/>
  <c r="E105"/>
  <c r="E107" s="1"/>
  <c r="E104"/>
  <c r="E108" s="1"/>
  <c r="K101" s="1"/>
  <c r="E51"/>
  <c r="E53" s="1"/>
  <c r="E50"/>
  <c r="E54" s="1"/>
  <c r="K47" s="1"/>
  <c r="E43"/>
  <c r="E45" s="1"/>
  <c r="E42"/>
  <c r="E46" s="1"/>
  <c r="K39" s="1"/>
  <c r="E113" i="14"/>
  <c r="E115" s="1"/>
  <c r="E112"/>
  <c r="E116" s="1"/>
  <c r="E105"/>
  <c r="E51"/>
  <c r="E53" s="1"/>
  <c r="E54" s="1"/>
  <c r="E50"/>
  <c r="E46"/>
  <c r="E43"/>
  <c r="K276" i="15"/>
  <c r="K275"/>
  <c r="K274"/>
  <c r="K273"/>
  <c r="K272"/>
  <c r="M269"/>
  <c r="H260"/>
  <c r="M259"/>
  <c r="O259" s="1"/>
  <c r="J259"/>
  <c r="B259"/>
  <c r="M258"/>
  <c r="O258" s="1"/>
  <c r="K258"/>
  <c r="J258"/>
  <c r="B258"/>
  <c r="M257"/>
  <c r="N257" s="1"/>
  <c r="P257" s="1"/>
  <c r="K257"/>
  <c r="J257"/>
  <c r="B257"/>
  <c r="O256"/>
  <c r="M256"/>
  <c r="N256" s="1"/>
  <c r="P256" s="1"/>
  <c r="J256"/>
  <c r="B256"/>
  <c r="M255"/>
  <c r="N255" s="1"/>
  <c r="P255" s="1"/>
  <c r="J255"/>
  <c r="B255"/>
  <c r="M254"/>
  <c r="N254" s="1"/>
  <c r="K254"/>
  <c r="O254" s="1"/>
  <c r="J254"/>
  <c r="B254"/>
  <c r="O253"/>
  <c r="N253"/>
  <c r="P253" s="1"/>
  <c r="M253"/>
  <c r="J253"/>
  <c r="B253"/>
  <c r="M252"/>
  <c r="O252" s="1"/>
  <c r="J252"/>
  <c r="B252"/>
  <c r="P251"/>
  <c r="O251"/>
  <c r="N251"/>
  <c r="J251"/>
  <c r="O250"/>
  <c r="N250"/>
  <c r="P250" s="1"/>
  <c r="M250"/>
  <c r="J250"/>
  <c r="O249"/>
  <c r="N249"/>
  <c r="P249" s="1"/>
  <c r="M249"/>
  <c r="J249"/>
  <c r="B249"/>
  <c r="N248"/>
  <c r="P248" s="1"/>
  <c r="M248"/>
  <c r="O248" s="1"/>
  <c r="J248"/>
  <c r="B248"/>
  <c r="O247"/>
  <c r="M247"/>
  <c r="N247" s="1"/>
  <c r="P247" s="1"/>
  <c r="J247"/>
  <c r="B247"/>
  <c r="M246"/>
  <c r="N246" s="1"/>
  <c r="P246" s="1"/>
  <c r="J246"/>
  <c r="B246"/>
  <c r="M245"/>
  <c r="N245" s="1"/>
  <c r="P245" s="1"/>
  <c r="J245"/>
  <c r="B245"/>
  <c r="A243"/>
  <c r="M242"/>
  <c r="O242" s="1"/>
  <c r="J242"/>
  <c r="B242"/>
  <c r="E241"/>
  <c r="M238"/>
  <c r="N238" s="1"/>
  <c r="P238" s="1"/>
  <c r="K238"/>
  <c r="J238"/>
  <c r="B238"/>
  <c r="M237"/>
  <c r="O237" s="1"/>
  <c r="J237"/>
  <c r="B237"/>
  <c r="P236"/>
  <c r="O236"/>
  <c r="N236"/>
  <c r="E234"/>
  <c r="M231"/>
  <c r="N231" s="1"/>
  <c r="K231"/>
  <c r="O231" s="1"/>
  <c r="J231"/>
  <c r="B231"/>
  <c r="M230"/>
  <c r="O230" s="1"/>
  <c r="J230"/>
  <c r="B230"/>
  <c r="M228"/>
  <c r="N228" s="1"/>
  <c r="P228" s="1"/>
  <c r="J228"/>
  <c r="B228"/>
  <c r="M225"/>
  <c r="N225" s="1"/>
  <c r="P225" s="1"/>
  <c r="K225"/>
  <c r="O225" s="1"/>
  <c r="J225"/>
  <c r="B225"/>
  <c r="O222"/>
  <c r="M222"/>
  <c r="N222" s="1"/>
  <c r="P222" s="1"/>
  <c r="K222"/>
  <c r="J222"/>
  <c r="B222"/>
  <c r="O221"/>
  <c r="N221"/>
  <c r="P221" s="1"/>
  <c r="P220"/>
  <c r="N220"/>
  <c r="M220"/>
  <c r="O220" s="1"/>
  <c r="J220"/>
  <c r="B220"/>
  <c r="E219"/>
  <c r="K216" s="1"/>
  <c r="O216" s="1"/>
  <c r="M216"/>
  <c r="N216" s="1"/>
  <c r="J216"/>
  <c r="B216"/>
  <c r="M215"/>
  <c r="O215" s="1"/>
  <c r="J215"/>
  <c r="B215"/>
  <c r="O212"/>
  <c r="N212"/>
  <c r="P212" s="1"/>
  <c r="M208"/>
  <c r="N208" s="1"/>
  <c r="P208" s="1"/>
  <c r="J208"/>
  <c r="B208"/>
  <c r="E206"/>
  <c r="M203"/>
  <c r="O203" s="1"/>
  <c r="K203"/>
  <c r="J203"/>
  <c r="B203"/>
  <c r="M199"/>
  <c r="N199" s="1"/>
  <c r="P199" s="1"/>
  <c r="J199"/>
  <c r="B199"/>
  <c r="O197"/>
  <c r="N197"/>
  <c r="P197" s="1"/>
  <c r="A194"/>
  <c r="E191"/>
  <c r="E193" s="1"/>
  <c r="K187" s="1"/>
  <c r="M187"/>
  <c r="N187" s="1"/>
  <c r="P187" s="1"/>
  <c r="J187"/>
  <c r="B187"/>
  <c r="E186"/>
  <c r="N183"/>
  <c r="P183" s="1"/>
  <c r="M183"/>
  <c r="K183"/>
  <c r="O183" s="1"/>
  <c r="J183"/>
  <c r="B183"/>
  <c r="M180"/>
  <c r="K180"/>
  <c r="J180"/>
  <c r="B180"/>
  <c r="E179"/>
  <c r="K176" s="1"/>
  <c r="M176"/>
  <c r="N176" s="1"/>
  <c r="P176" s="1"/>
  <c r="J176"/>
  <c r="B176"/>
  <c r="E174"/>
  <c r="E168"/>
  <c r="E170" s="1"/>
  <c r="E171" s="1"/>
  <c r="E175" s="1"/>
  <c r="K165" s="1"/>
  <c r="M165"/>
  <c r="N165" s="1"/>
  <c r="J165"/>
  <c r="B165"/>
  <c r="E164"/>
  <c r="O161"/>
  <c r="M161"/>
  <c r="N161" s="1"/>
  <c r="P161" s="1"/>
  <c r="K161"/>
  <c r="J161"/>
  <c r="B161"/>
  <c r="E160"/>
  <c r="N157"/>
  <c r="P157" s="1"/>
  <c r="M157"/>
  <c r="K157"/>
  <c r="O157" s="1"/>
  <c r="J157"/>
  <c r="B157"/>
  <c r="A155"/>
  <c r="E154"/>
  <c r="K151" s="1"/>
  <c r="O151" s="1"/>
  <c r="M151"/>
  <c r="N151" s="1"/>
  <c r="J151"/>
  <c r="B151"/>
  <c r="E150"/>
  <c r="K147" s="1"/>
  <c r="O147" s="1"/>
  <c r="M147"/>
  <c r="N147" s="1"/>
  <c r="J147"/>
  <c r="B147"/>
  <c r="E146"/>
  <c r="K142" s="1"/>
  <c r="E145"/>
  <c r="M142"/>
  <c r="N142" s="1"/>
  <c r="P142" s="1"/>
  <c r="J142"/>
  <c r="B142"/>
  <c r="E140"/>
  <c r="E141" s="1"/>
  <c r="K137" s="1"/>
  <c r="N137"/>
  <c r="P137" s="1"/>
  <c r="M137"/>
  <c r="J137"/>
  <c r="B137"/>
  <c r="E136"/>
  <c r="E134"/>
  <c r="M131"/>
  <c r="N131" s="1"/>
  <c r="P131" s="1"/>
  <c r="K131"/>
  <c r="J131"/>
  <c r="B131"/>
  <c r="E129"/>
  <c r="E130" s="1"/>
  <c r="K126" s="1"/>
  <c r="O126" s="1"/>
  <c r="M126"/>
  <c r="N126" s="1"/>
  <c r="J126"/>
  <c r="B126"/>
  <c r="E125"/>
  <c r="M122"/>
  <c r="N122" s="1"/>
  <c r="K122"/>
  <c r="O122" s="1"/>
  <c r="J122"/>
  <c r="B122"/>
  <c r="E121"/>
  <c r="M118"/>
  <c r="N118" s="1"/>
  <c r="P118" s="1"/>
  <c r="K118"/>
  <c r="J118"/>
  <c r="B118"/>
  <c r="M109"/>
  <c r="N109" s="1"/>
  <c r="J109"/>
  <c r="B109"/>
  <c r="M101"/>
  <c r="N101" s="1"/>
  <c r="J101"/>
  <c r="B101"/>
  <c r="M99"/>
  <c r="N99" s="1"/>
  <c r="P99" s="1"/>
  <c r="K99"/>
  <c r="J99"/>
  <c r="B99"/>
  <c r="E98"/>
  <c r="K95" s="1"/>
  <c r="M95"/>
  <c r="N95" s="1"/>
  <c r="J95"/>
  <c r="B95"/>
  <c r="A93"/>
  <c r="E92"/>
  <c r="M89"/>
  <c r="N89" s="1"/>
  <c r="P89" s="1"/>
  <c r="K89"/>
  <c r="J89"/>
  <c r="B89"/>
  <c r="E88"/>
  <c r="M85"/>
  <c r="N85" s="1"/>
  <c r="K85"/>
  <c r="O85" s="1"/>
  <c r="J85"/>
  <c r="B85"/>
  <c r="E84"/>
  <c r="E83"/>
  <c r="M80"/>
  <c r="N80" s="1"/>
  <c r="K80"/>
  <c r="O80" s="1"/>
  <c r="J80"/>
  <c r="B80"/>
  <c r="E78"/>
  <c r="E79" s="1"/>
  <c r="K75" s="1"/>
  <c r="M75"/>
  <c r="N75" s="1"/>
  <c r="P75" s="1"/>
  <c r="J75"/>
  <c r="B75"/>
  <c r="E74"/>
  <c r="E72"/>
  <c r="M69"/>
  <c r="N69" s="1"/>
  <c r="K69"/>
  <c r="O69" s="1"/>
  <c r="J69"/>
  <c r="B69"/>
  <c r="E67"/>
  <c r="E68" s="1"/>
  <c r="K64" s="1"/>
  <c r="M64"/>
  <c r="N64" s="1"/>
  <c r="P64" s="1"/>
  <c r="J64"/>
  <c r="B64"/>
  <c r="E63"/>
  <c r="M60"/>
  <c r="O60" s="1"/>
  <c r="K60"/>
  <c r="J60"/>
  <c r="B60"/>
  <c r="E59"/>
  <c r="M56"/>
  <c r="K56"/>
  <c r="J56"/>
  <c r="B56"/>
  <c r="M47"/>
  <c r="N47" s="1"/>
  <c r="J47"/>
  <c r="B47"/>
  <c r="M39"/>
  <c r="N39" s="1"/>
  <c r="J39"/>
  <c r="B39"/>
  <c r="M37"/>
  <c r="N37" s="1"/>
  <c r="P37" s="1"/>
  <c r="K37"/>
  <c r="J37"/>
  <c r="B37"/>
  <c r="E36"/>
  <c r="K33" s="1"/>
  <c r="O33" s="1"/>
  <c r="M33"/>
  <c r="N33" s="1"/>
  <c r="J33"/>
  <c r="B33"/>
  <c r="A31"/>
  <c r="E30"/>
  <c r="M27"/>
  <c r="N27" s="1"/>
  <c r="P27" s="1"/>
  <c r="K27"/>
  <c r="J27"/>
  <c r="B27"/>
  <c r="E26"/>
  <c r="M23"/>
  <c r="N23" s="1"/>
  <c r="K23"/>
  <c r="O23" s="1"/>
  <c r="J23"/>
  <c r="B23"/>
  <c r="A17"/>
  <c r="M15"/>
  <c r="O15" s="1"/>
  <c r="J15"/>
  <c r="B15"/>
  <c r="M13"/>
  <c r="N13" s="1"/>
  <c r="P13" s="1"/>
  <c r="K13"/>
  <c r="O13" s="1"/>
  <c r="O17" s="1"/>
  <c r="J13"/>
  <c r="B13"/>
  <c r="P33" l="1"/>
  <c r="O56"/>
  <c r="O75"/>
  <c r="P80"/>
  <c r="P122"/>
  <c r="P126"/>
  <c r="O131"/>
  <c r="O137"/>
  <c r="P151"/>
  <c r="N203"/>
  <c r="P203" s="1"/>
  <c r="N215"/>
  <c r="P215" s="1"/>
  <c r="P216"/>
  <c r="O228"/>
  <c r="N230"/>
  <c r="P230" s="1"/>
  <c r="P231"/>
  <c r="P254"/>
  <c r="P23"/>
  <c r="O27"/>
  <c r="O37"/>
  <c r="O64"/>
  <c r="P69"/>
  <c r="P85"/>
  <c r="O89"/>
  <c r="O99"/>
  <c r="O118"/>
  <c r="O176"/>
  <c r="O180"/>
  <c r="O208"/>
  <c r="O238"/>
  <c r="O245"/>
  <c r="O255"/>
  <c r="O257"/>
  <c r="O31"/>
  <c r="O142"/>
  <c r="O165"/>
  <c r="O194" s="1"/>
  <c r="O187"/>
  <c r="O39"/>
  <c r="O101"/>
  <c r="K109"/>
  <c r="O109" s="1"/>
  <c r="P31"/>
  <c r="P95"/>
  <c r="O95"/>
  <c r="O155" s="1"/>
  <c r="P17"/>
  <c r="P47"/>
  <c r="O47"/>
  <c r="P39"/>
  <c r="P101"/>
  <c r="P147"/>
  <c r="P165"/>
  <c r="N259"/>
  <c r="P259" s="1"/>
  <c r="N258"/>
  <c r="P258" s="1"/>
  <c r="O199"/>
  <c r="N242"/>
  <c r="P242" s="1"/>
  <c r="O246"/>
  <c r="O260" s="1"/>
  <c r="N252"/>
  <c r="P252" s="1"/>
  <c r="N15"/>
  <c r="P15" s="1"/>
  <c r="N56"/>
  <c r="P56" s="1"/>
  <c r="N60"/>
  <c r="P60" s="1"/>
  <c r="N180"/>
  <c r="P180" s="1"/>
  <c r="P194" s="1"/>
  <c r="N237"/>
  <c r="P237" s="1"/>
  <c r="M249" i="14"/>
  <c r="O249" s="1"/>
  <c r="J249"/>
  <c r="B249"/>
  <c r="K258"/>
  <c r="K257"/>
  <c r="K254"/>
  <c r="P260" i="15" l="1"/>
  <c r="P243"/>
  <c r="O243"/>
  <c r="O93"/>
  <c r="P261" s="1"/>
  <c r="P262" s="1"/>
  <c r="P109"/>
  <c r="P93"/>
  <c r="P155"/>
  <c r="N249" i="14"/>
  <c r="P249" s="1"/>
  <c r="P264" i="15" l="1"/>
  <c r="P263" s="1"/>
  <c r="C24" i="12"/>
  <c r="C22"/>
  <c r="C20"/>
  <c r="C18"/>
  <c r="C16"/>
  <c r="C14"/>
  <c r="C12"/>
  <c r="M225" i="14" l="1"/>
  <c r="N225" s="1"/>
  <c r="K225"/>
  <c r="J225"/>
  <c r="B225"/>
  <c r="A243"/>
  <c r="E160"/>
  <c r="K157" s="1"/>
  <c r="O225" l="1"/>
  <c r="P225"/>
  <c r="E164" l="1"/>
  <c r="K161" s="1"/>
  <c r="M161"/>
  <c r="N161" s="1"/>
  <c r="J161"/>
  <c r="B161"/>
  <c r="E92"/>
  <c r="K89" s="1"/>
  <c r="M89"/>
  <c r="N89" s="1"/>
  <c r="J89"/>
  <c r="B89"/>
  <c r="E88"/>
  <c r="K85" s="1"/>
  <c r="M85"/>
  <c r="N85" s="1"/>
  <c r="J85"/>
  <c r="B85"/>
  <c r="E83"/>
  <c r="M80"/>
  <c r="N80" s="1"/>
  <c r="J80"/>
  <c r="B80"/>
  <c r="E78"/>
  <c r="M75"/>
  <c r="N75" s="1"/>
  <c r="J75"/>
  <c r="B75"/>
  <c r="E72"/>
  <c r="E74" s="1"/>
  <c r="K69" s="1"/>
  <c r="M69"/>
  <c r="N69" s="1"/>
  <c r="J69"/>
  <c r="B69"/>
  <c r="E67"/>
  <c r="E68" s="1"/>
  <c r="K64" s="1"/>
  <c r="M64"/>
  <c r="N64" s="1"/>
  <c r="J64"/>
  <c r="B64"/>
  <c r="E63"/>
  <c r="K60" s="1"/>
  <c r="M60"/>
  <c r="N60" s="1"/>
  <c r="J60"/>
  <c r="B60"/>
  <c r="E59"/>
  <c r="M56"/>
  <c r="N56" s="1"/>
  <c r="K56"/>
  <c r="J56"/>
  <c r="B56"/>
  <c r="M47"/>
  <c r="N47" s="1"/>
  <c r="J47"/>
  <c r="B47"/>
  <c r="E45"/>
  <c r="E42"/>
  <c r="M39"/>
  <c r="N39" s="1"/>
  <c r="J39"/>
  <c r="B39"/>
  <c r="M37"/>
  <c r="N37" s="1"/>
  <c r="K37"/>
  <c r="J37"/>
  <c r="B37"/>
  <c r="E36"/>
  <c r="K33" s="1"/>
  <c r="M33"/>
  <c r="N33" s="1"/>
  <c r="J33"/>
  <c r="B33"/>
  <c r="K99"/>
  <c r="M99"/>
  <c r="N99" s="1"/>
  <c r="J99"/>
  <c r="B99"/>
  <c r="E107"/>
  <c r="E121"/>
  <c r="K118" s="1"/>
  <c r="M118"/>
  <c r="N118" s="1"/>
  <c r="J118"/>
  <c r="B118"/>
  <c r="E145"/>
  <c r="E146" s="1"/>
  <c r="K142" s="1"/>
  <c r="E140"/>
  <c r="E141" s="1"/>
  <c r="K137" s="1"/>
  <c r="E154"/>
  <c r="K151" s="1"/>
  <c r="M151"/>
  <c r="N151" s="1"/>
  <c r="J151"/>
  <c r="B151"/>
  <c r="E150"/>
  <c r="K147" s="1"/>
  <c r="E134"/>
  <c r="E136" s="1"/>
  <c r="K131" s="1"/>
  <c r="E129"/>
  <c r="E130" s="1"/>
  <c r="K126" s="1"/>
  <c r="E125"/>
  <c r="K122" s="1"/>
  <c r="M147"/>
  <c r="N147" s="1"/>
  <c r="J147"/>
  <c r="B147"/>
  <c r="M142"/>
  <c r="N142" s="1"/>
  <c r="J142"/>
  <c r="B142"/>
  <c r="M137"/>
  <c r="J137"/>
  <c r="B137"/>
  <c r="M131"/>
  <c r="N131" s="1"/>
  <c r="J131"/>
  <c r="B131"/>
  <c r="M126"/>
  <c r="N126" s="1"/>
  <c r="J126"/>
  <c r="B126"/>
  <c r="M122"/>
  <c r="N122" s="1"/>
  <c r="J122"/>
  <c r="B122"/>
  <c r="O161" l="1"/>
  <c r="P37"/>
  <c r="E79"/>
  <c r="K75" s="1"/>
  <c r="O69"/>
  <c r="O85"/>
  <c r="E84"/>
  <c r="K80" s="1"/>
  <c r="P161"/>
  <c r="P89"/>
  <c r="P60"/>
  <c r="K39"/>
  <c r="O39" s="1"/>
  <c r="O33"/>
  <c r="O56"/>
  <c r="O64"/>
  <c r="O60"/>
  <c r="P56"/>
  <c r="K109"/>
  <c r="K47"/>
  <c r="O47" s="1"/>
  <c r="P69"/>
  <c r="O89"/>
  <c r="O37"/>
  <c r="P33"/>
  <c r="P64"/>
  <c r="P85"/>
  <c r="O99"/>
  <c r="P99"/>
  <c r="P118"/>
  <c r="O118"/>
  <c r="O151"/>
  <c r="P151"/>
  <c r="P142"/>
  <c r="P147"/>
  <c r="P126"/>
  <c r="O131"/>
  <c r="O122"/>
  <c r="P122"/>
  <c r="O137"/>
  <c r="P131"/>
  <c r="O126"/>
  <c r="O142"/>
  <c r="O147"/>
  <c r="N137"/>
  <c r="P137" s="1"/>
  <c r="E104"/>
  <c r="E108" s="1"/>
  <c r="K101" s="1"/>
  <c r="M109"/>
  <c r="N109" s="1"/>
  <c r="J109"/>
  <c r="B109"/>
  <c r="M101"/>
  <c r="N101" s="1"/>
  <c r="J101"/>
  <c r="B101"/>
  <c r="E98"/>
  <c r="K95" s="1"/>
  <c r="M95"/>
  <c r="N95" s="1"/>
  <c r="J95"/>
  <c r="B95"/>
  <c r="E174"/>
  <c r="E179"/>
  <c r="K176" s="1"/>
  <c r="M242"/>
  <c r="N242" s="1"/>
  <c r="P242" s="1"/>
  <c r="J242"/>
  <c r="B242"/>
  <c r="M237"/>
  <c r="N237" s="1"/>
  <c r="P237" s="1"/>
  <c r="J237"/>
  <c r="B237"/>
  <c r="O236"/>
  <c r="N236"/>
  <c r="P236" s="1"/>
  <c r="E234"/>
  <c r="K231" s="1"/>
  <c r="M231"/>
  <c r="N231" s="1"/>
  <c r="J231"/>
  <c r="B231"/>
  <c r="E241"/>
  <c r="K238" s="1"/>
  <c r="M238"/>
  <c r="J238"/>
  <c r="B238"/>
  <c r="M230"/>
  <c r="N230" s="1"/>
  <c r="P230" s="1"/>
  <c r="J230"/>
  <c r="B230"/>
  <c r="E219"/>
  <c r="K216" s="1"/>
  <c r="M215"/>
  <c r="N215" s="1"/>
  <c r="J215"/>
  <c r="B215"/>
  <c r="M216"/>
  <c r="N216" s="1"/>
  <c r="J216"/>
  <c r="B216"/>
  <c r="M228"/>
  <c r="N228" s="1"/>
  <c r="P228" s="1"/>
  <c r="J228"/>
  <c r="B228"/>
  <c r="M176"/>
  <c r="N176" s="1"/>
  <c r="J176"/>
  <c r="B176"/>
  <c r="K273"/>
  <c r="K274"/>
  <c r="K275"/>
  <c r="K276"/>
  <c r="K272"/>
  <c r="O212"/>
  <c r="N212"/>
  <c r="P212" s="1"/>
  <c r="M208"/>
  <c r="O208" s="1"/>
  <c r="J208"/>
  <c r="B208"/>
  <c r="E191"/>
  <c r="E193" s="1"/>
  <c r="K187" s="1"/>
  <c r="J183"/>
  <c r="J187"/>
  <c r="E186"/>
  <c r="K183" s="1"/>
  <c r="B187"/>
  <c r="B183"/>
  <c r="M187"/>
  <c r="N187" s="1"/>
  <c r="M183"/>
  <c r="N183" s="1"/>
  <c r="P39" l="1"/>
  <c r="O80"/>
  <c r="P80"/>
  <c r="P75"/>
  <c r="O75"/>
  <c r="P47"/>
  <c r="P95"/>
  <c r="O101"/>
  <c r="P109"/>
  <c r="O95"/>
  <c r="O109"/>
  <c r="P101"/>
  <c r="O242"/>
  <c r="O237"/>
  <c r="P231"/>
  <c r="O231"/>
  <c r="O238"/>
  <c r="N238"/>
  <c r="P238" s="1"/>
  <c r="O230"/>
  <c r="P216"/>
  <c r="P215"/>
  <c r="O216"/>
  <c r="O215"/>
  <c r="O228"/>
  <c r="O176"/>
  <c r="P176"/>
  <c r="N208"/>
  <c r="P208" s="1"/>
  <c r="P183"/>
  <c r="P187"/>
  <c r="O183"/>
  <c r="O187"/>
  <c r="O93" l="1"/>
  <c r="P93"/>
  <c r="I17" i="12" s="1"/>
  <c r="H17" s="1"/>
  <c r="O155" i="14"/>
  <c r="P155"/>
  <c r="I19" i="12" s="1"/>
  <c r="H19" s="1"/>
  <c r="M253" i="14" l="1"/>
  <c r="O253" s="1"/>
  <c r="J253"/>
  <c r="B253"/>
  <c r="N253" l="1"/>
  <c r="P253" s="1"/>
  <c r="M259" l="1"/>
  <c r="O259" s="1"/>
  <c r="J259"/>
  <c r="B259"/>
  <c r="M258"/>
  <c r="O258" s="1"/>
  <c r="J258"/>
  <c r="B258"/>
  <c r="M254"/>
  <c r="M255"/>
  <c r="M256"/>
  <c r="M257"/>
  <c r="M252"/>
  <c r="J251"/>
  <c r="J252"/>
  <c r="J254"/>
  <c r="J255"/>
  <c r="J256"/>
  <c r="J257"/>
  <c r="B254"/>
  <c r="B255"/>
  <c r="B256"/>
  <c r="B257"/>
  <c r="B252"/>
  <c r="N259" l="1"/>
  <c r="P259" s="1"/>
  <c r="N258"/>
  <c r="P258" s="1"/>
  <c r="E168" l="1"/>
  <c r="E170" s="1"/>
  <c r="E171" s="1"/>
  <c r="E175" s="1"/>
  <c r="K165" s="1"/>
  <c r="K222" l="1"/>
  <c r="M222"/>
  <c r="J222"/>
  <c r="B222"/>
  <c r="O222" l="1"/>
  <c r="N222"/>
  <c r="P222" s="1"/>
  <c r="N221"/>
  <c r="M269"/>
  <c r="P221" l="1"/>
  <c r="O221"/>
  <c r="N255" l="1"/>
  <c r="P255" s="1"/>
  <c r="N256"/>
  <c r="P256" s="1"/>
  <c r="N257"/>
  <c r="N252"/>
  <c r="P252" s="1"/>
  <c r="E206"/>
  <c r="K203" s="1"/>
  <c r="O254" l="1"/>
  <c r="O256"/>
  <c r="P257"/>
  <c r="N254"/>
  <c r="P254" s="1"/>
  <c r="O255"/>
  <c r="O257"/>
  <c r="O252"/>
  <c r="H260" l="1"/>
  <c r="O251"/>
  <c r="N251"/>
  <c r="P251" s="1"/>
  <c r="M250"/>
  <c r="O250" s="1"/>
  <c r="J250"/>
  <c r="M248"/>
  <c r="O248" s="1"/>
  <c r="J248"/>
  <c r="B248"/>
  <c r="M247"/>
  <c r="O247" s="1"/>
  <c r="J247"/>
  <c r="B247"/>
  <c r="M246"/>
  <c r="O246" s="1"/>
  <c r="J246"/>
  <c r="B246"/>
  <c r="M245"/>
  <c r="J245"/>
  <c r="B245"/>
  <c r="M220"/>
  <c r="O220" s="1"/>
  <c r="J220"/>
  <c r="B220"/>
  <c r="M203"/>
  <c r="O203" s="1"/>
  <c r="J203"/>
  <c r="B203"/>
  <c r="M199"/>
  <c r="O199" s="1"/>
  <c r="J199"/>
  <c r="B199"/>
  <c r="O197"/>
  <c r="N197"/>
  <c r="P197" s="1"/>
  <c r="A194"/>
  <c r="M180"/>
  <c r="K180"/>
  <c r="J180"/>
  <c r="B180"/>
  <c r="M165"/>
  <c r="N165" s="1"/>
  <c r="J165"/>
  <c r="B165"/>
  <c r="M157"/>
  <c r="N157" s="1"/>
  <c r="J157"/>
  <c r="B157"/>
  <c r="A155"/>
  <c r="A93"/>
  <c r="A31"/>
  <c r="E30"/>
  <c r="K27" s="1"/>
  <c r="M27"/>
  <c r="N27" s="1"/>
  <c r="J27"/>
  <c r="B27"/>
  <c r="E26"/>
  <c r="K23" s="1"/>
  <c r="M23"/>
  <c r="N23" s="1"/>
  <c r="J23"/>
  <c r="B23"/>
  <c r="A17"/>
  <c r="M15"/>
  <c r="O15" s="1"/>
  <c r="J15"/>
  <c r="B15"/>
  <c r="M13"/>
  <c r="N13" s="1"/>
  <c r="K13"/>
  <c r="J13"/>
  <c r="B13"/>
  <c r="O243" l="1"/>
  <c r="O245"/>
  <c r="O260" s="1"/>
  <c r="N245"/>
  <c r="P245" s="1"/>
  <c r="O180"/>
  <c r="P13"/>
  <c r="O13"/>
  <c r="O17" s="1"/>
  <c r="P157"/>
  <c r="P23"/>
  <c r="P27"/>
  <c r="O157"/>
  <c r="O165"/>
  <c r="O23"/>
  <c r="N180"/>
  <c r="P180" s="1"/>
  <c r="N247"/>
  <c r="P247" s="1"/>
  <c r="O27"/>
  <c r="N199"/>
  <c r="P199" s="1"/>
  <c r="N203"/>
  <c r="P203" s="1"/>
  <c r="N248"/>
  <c r="P248" s="1"/>
  <c r="N220"/>
  <c r="P220" s="1"/>
  <c r="N15"/>
  <c r="P15" s="1"/>
  <c r="N250"/>
  <c r="P250" s="1"/>
  <c r="N246"/>
  <c r="P246" s="1"/>
  <c r="O31" l="1"/>
  <c r="P31"/>
  <c r="P260"/>
  <c r="I25" i="12" s="1"/>
  <c r="O194" i="14"/>
  <c r="P261" s="1"/>
  <c r="P262" s="1"/>
  <c r="I15" i="12"/>
  <c r="H15" s="1"/>
  <c r="P17" i="14"/>
  <c r="I13" i="12" s="1"/>
  <c r="P243" i="14"/>
  <c r="I23" i="12" s="1"/>
  <c r="P165" i="14"/>
  <c r="P194" s="1"/>
  <c r="I21" i="12" s="1"/>
  <c r="H21" s="1"/>
  <c r="H25" l="1"/>
  <c r="I27"/>
  <c r="H13"/>
  <c r="P264" i="14"/>
  <c r="P263" s="1"/>
  <c r="H23" i="12"/>
  <c r="I12" l="1"/>
  <c r="I14"/>
  <c r="I16"/>
  <c r="I18"/>
  <c r="I20"/>
  <c r="I24"/>
  <c r="I22"/>
</calcChain>
</file>

<file path=xl/sharedStrings.xml><?xml version="1.0" encoding="utf-8"?>
<sst xmlns="http://schemas.openxmlformats.org/spreadsheetml/2006/main" count="40798" uniqueCount="22925">
  <si>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</si>
  <si>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</si>
  <si>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</si>
  <si>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</si>
  <si>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</si>
  <si>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</si>
  <si>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</si>
  <si>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</si>
  <si>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</si>
  <si>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</si>
  <si>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</si>
  <si>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</si>
  <si>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</si>
  <si>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</si>
  <si>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</si>
  <si>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</si>
  <si>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</si>
  <si>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</si>
  <si>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</si>
  <si>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</si>
  <si>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</si>
  <si>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</si>
  <si>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</si>
  <si>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</si>
  <si>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</si>
  <si>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</si>
  <si>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</si>
  <si>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</si>
  <si>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</si>
  <si>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</si>
  <si>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</si>
  <si>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</si>
  <si>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</si>
  <si>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</si>
  <si>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</si>
  <si>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</si>
  <si>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</si>
  <si>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</si>
  <si>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</si>
  <si>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</si>
  <si>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</si>
  <si>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</si>
  <si>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</si>
  <si>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</si>
  <si>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</si>
  <si>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</si>
  <si>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</si>
  <si>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</si>
  <si>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</si>
  <si>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</si>
  <si>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</si>
  <si>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</si>
  <si>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</si>
  <si>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</si>
  <si>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</si>
  <si>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</si>
  <si>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</si>
  <si>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</si>
  <si>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</si>
  <si>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</si>
  <si>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</si>
  <si>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</si>
  <si>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</si>
  <si>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</si>
  <si>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</si>
  <si>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</si>
  <si>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</si>
  <si>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</si>
  <si>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</si>
  <si>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</si>
  <si>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</si>
  <si>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</si>
  <si>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</si>
  <si>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</si>
  <si>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</si>
  <si>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</si>
  <si>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</si>
  <si>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</si>
  <si>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</si>
  <si>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</si>
  <si>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</si>
  <si>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</si>
  <si>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</si>
  <si>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</si>
  <si>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</si>
  <si>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</si>
  <si>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</si>
  <si>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</si>
  <si>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</si>
  <si>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</si>
  <si>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</si>
  <si>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</si>
  <si>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</si>
  <si>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</si>
  <si>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</si>
  <si>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</si>
  <si>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</si>
  <si>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</si>
  <si>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</si>
  <si>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</si>
  <si>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</si>
  <si>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</si>
  <si>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</si>
  <si>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</si>
  <si>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</si>
  <si>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</si>
  <si>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</si>
  <si>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</si>
  <si>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</si>
  <si>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</si>
  <si>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</si>
  <si>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</si>
  <si>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</si>
  <si>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</si>
  <si>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</si>
  <si>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</si>
  <si>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</si>
  <si>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</si>
  <si>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</si>
  <si>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</si>
  <si>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</si>
  <si>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</si>
  <si>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</si>
  <si>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</si>
  <si>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</si>
  <si>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</si>
  <si>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</si>
  <si>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</si>
  <si>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</si>
  <si>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</si>
  <si>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</si>
  <si>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</si>
  <si>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</si>
  <si>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</si>
  <si>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</si>
  <si>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</si>
  <si>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</si>
  <si>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</si>
  <si>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</si>
  <si>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</si>
  <si>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</si>
  <si>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</si>
  <si>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</si>
  <si>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</si>
  <si>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</si>
  <si>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</si>
  <si>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</si>
  <si>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</si>
  <si>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</si>
  <si>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</si>
  <si>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</si>
  <si>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</si>
  <si>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</si>
  <si>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</si>
  <si>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</si>
  <si>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</si>
  <si>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</si>
  <si>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</si>
  <si>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</si>
  <si>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</si>
  <si>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</si>
  <si>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</si>
  <si>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</si>
  <si>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</si>
  <si>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</si>
  <si>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</si>
  <si>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</si>
  <si>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</si>
  <si>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</si>
  <si>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</si>
  <si>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</si>
  <si>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</si>
  <si>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</si>
  <si>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</si>
  <si>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</si>
  <si>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</si>
  <si>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</si>
  <si>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</si>
  <si>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</si>
  <si>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</si>
  <si>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</si>
  <si>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</si>
  <si>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</si>
  <si>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</si>
  <si>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</si>
  <si>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</si>
  <si>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</si>
  <si>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</si>
  <si>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</si>
  <si>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</si>
  <si>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</si>
  <si>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</si>
  <si>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</si>
  <si>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</si>
  <si>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</si>
  <si>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</si>
  <si>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</si>
  <si>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</si>
  <si>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</si>
  <si>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</si>
  <si>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</si>
  <si>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</si>
  <si>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</si>
  <si>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</si>
  <si>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</si>
  <si>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</si>
  <si>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</si>
  <si>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</si>
  <si>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</si>
  <si>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</si>
  <si>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</si>
  <si>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</si>
  <si>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</si>
  <si>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</si>
  <si>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</si>
  <si>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</si>
  <si>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</si>
  <si>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</si>
  <si>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</si>
  <si>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</si>
  <si>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</si>
  <si>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</si>
  <si>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</si>
  <si>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</si>
  <si>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</si>
  <si>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</si>
  <si>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</si>
  <si>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</si>
  <si>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</si>
  <si>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</si>
  <si>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</si>
  <si>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</si>
  <si>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</si>
  <si>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</si>
  <si>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</si>
  <si>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</si>
  <si>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</si>
  <si>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</si>
  <si>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</si>
  <si>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</si>
  <si>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</si>
  <si>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</si>
  <si>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</si>
  <si>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</si>
  <si>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</si>
  <si>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</si>
  <si>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</si>
  <si>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</si>
  <si>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</si>
  <si>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</si>
  <si>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</si>
  <si>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</si>
  <si>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</si>
  <si>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</si>
  <si>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</si>
  <si>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</si>
  <si>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</si>
  <si>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</si>
  <si>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</si>
  <si>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</si>
  <si>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</si>
  <si>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</si>
  <si>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</si>
  <si>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</si>
  <si>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</si>
  <si>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</si>
  <si>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</si>
  <si>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</si>
  <si>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</si>
  <si>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</si>
  <si>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</si>
  <si>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</si>
  <si>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</si>
  <si>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</si>
  <si>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</si>
  <si>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</si>
  <si>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</si>
  <si>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</si>
  <si>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</si>
  <si>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</si>
  <si>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</si>
  <si>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</si>
  <si>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</si>
  <si>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</si>
  <si>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</si>
  <si>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</si>
  <si>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</si>
  <si>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</si>
  <si>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</si>
  <si>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</si>
  <si>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</si>
  <si>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</si>
  <si>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</si>
  <si>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</si>
  <si>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</si>
  <si>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</si>
  <si>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</si>
  <si>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</si>
  <si>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</si>
  <si>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</si>
  <si>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</si>
  <si>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</si>
  <si>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</si>
  <si>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</si>
  <si>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</si>
  <si>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</si>
  <si>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</si>
  <si>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</si>
  <si>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</si>
  <si>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</si>
  <si>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</si>
  <si>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</si>
  <si>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</si>
  <si>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</si>
  <si>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</si>
  <si>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</si>
  <si>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</si>
  <si>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</si>
  <si>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</si>
  <si>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</si>
  <si>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</si>
  <si>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</si>
  <si>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</si>
  <si>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</si>
  <si>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</si>
  <si>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</si>
  <si>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</si>
  <si>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</si>
  <si>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</si>
  <si>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</si>
  <si>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</si>
  <si>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</si>
  <si>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</si>
  <si>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</si>
  <si>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</si>
  <si>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</si>
  <si>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</si>
  <si>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</si>
  <si>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</si>
  <si>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</si>
  <si>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</si>
  <si>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</si>
  <si>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</si>
  <si>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</si>
  <si>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</si>
  <si>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</si>
  <si>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</si>
  <si>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</si>
  <si>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</si>
  <si>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</si>
  <si>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</si>
  <si>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</si>
  <si>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</si>
  <si>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</si>
  <si>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</si>
  <si>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</si>
  <si>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</si>
  <si>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</si>
  <si>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</si>
  <si>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</si>
  <si>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</si>
  <si>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</si>
  <si>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</si>
  <si>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</si>
  <si>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</si>
  <si>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</si>
  <si>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</si>
  <si>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</si>
  <si>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</si>
  <si>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</si>
  <si>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</si>
  <si>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</si>
  <si>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</si>
  <si>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</si>
  <si>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</si>
  <si>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</si>
  <si>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</si>
  <si>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</si>
  <si>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</si>
  <si>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</si>
  <si>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</si>
  <si>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</si>
  <si>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</si>
  <si>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</si>
  <si>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</si>
  <si>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</si>
  <si>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</si>
  <si>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</si>
  <si>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</si>
  <si>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</si>
  <si>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</si>
  <si>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</si>
  <si>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</si>
  <si>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</si>
  <si>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</si>
  <si>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</si>
  <si>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</si>
  <si>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</si>
  <si>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</si>
  <si>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</si>
  <si>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</si>
  <si>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</si>
  <si>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</si>
  <si>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</si>
  <si>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</si>
  <si>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</si>
  <si>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</si>
  <si>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</si>
  <si>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</si>
  <si>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</si>
  <si>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</si>
  <si>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</si>
  <si>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</si>
  <si>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</si>
  <si>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</si>
  <si>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</si>
  <si>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</si>
  <si>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</si>
  <si>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</si>
  <si>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</si>
  <si>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</si>
  <si>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</si>
  <si>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</si>
  <si>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</si>
  <si>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</si>
  <si>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</si>
  <si>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</si>
  <si>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</si>
  <si>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</si>
  <si>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</si>
  <si>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</si>
  <si>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</si>
  <si>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</si>
  <si>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</si>
  <si>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</si>
  <si>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</si>
  <si>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</si>
  <si>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</si>
  <si>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</si>
  <si>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</si>
  <si>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</si>
  <si>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</si>
  <si>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</si>
  <si>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</si>
  <si>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</si>
  <si>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</si>
  <si>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</si>
  <si>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</si>
  <si>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</si>
  <si>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</si>
  <si>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</si>
  <si>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</si>
  <si>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</si>
  <si>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</si>
  <si>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</si>
  <si>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</si>
  <si>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</si>
  <si>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</si>
  <si>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</si>
  <si>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</si>
  <si>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</si>
  <si>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</si>
  <si>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</si>
  <si>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</si>
  <si>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</si>
  <si>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</si>
  <si>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</si>
  <si>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</si>
  <si>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</si>
  <si>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</si>
  <si>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</si>
  <si>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</si>
  <si>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</si>
  <si>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</si>
  <si>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</si>
  <si>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</si>
  <si>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</si>
  <si>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</si>
  <si>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</si>
  <si>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</si>
  <si>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</si>
  <si>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</si>
  <si>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</si>
  <si>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</si>
  <si>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</si>
  <si>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</si>
  <si>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</si>
  <si>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</si>
  <si>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</si>
  <si>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</si>
  <si>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</si>
  <si>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</si>
  <si>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</si>
  <si>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</si>
  <si>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</si>
  <si>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</si>
  <si>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</si>
  <si>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</si>
  <si>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</si>
  <si>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</si>
  <si>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</si>
  <si>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</si>
  <si>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</si>
  <si>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</si>
  <si>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</si>
  <si>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</si>
  <si>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</si>
  <si>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</si>
  <si>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</si>
  <si>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</si>
  <si>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</si>
  <si>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</si>
  <si>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</si>
  <si>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</si>
  <si>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</si>
  <si>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</si>
  <si>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</si>
  <si>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</si>
  <si>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</si>
  <si>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</si>
  <si>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</si>
  <si>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</si>
  <si>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</si>
  <si>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</si>
  <si>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</si>
  <si>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</si>
  <si>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</si>
  <si>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</si>
  <si>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</si>
  <si>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</si>
  <si>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</si>
  <si>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</si>
  <si>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</si>
  <si>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</si>
  <si>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</si>
  <si>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</si>
  <si>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</si>
  <si>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</si>
  <si>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</si>
  <si>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</si>
  <si>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</si>
  <si>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</si>
  <si>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</si>
  <si>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</si>
  <si>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</si>
  <si>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</si>
  <si>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</si>
  <si>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</si>
  <si>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</si>
  <si>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</si>
  <si>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</si>
  <si>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</si>
  <si>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</si>
  <si>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</si>
  <si>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</si>
  <si>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</si>
  <si>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</si>
  <si>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</si>
  <si>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</si>
  <si>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</si>
  <si>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</si>
  <si>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</si>
  <si>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</si>
  <si>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</si>
  <si>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</si>
  <si>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</si>
  <si>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</si>
  <si>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</si>
  <si>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</si>
  <si>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</si>
  <si>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</si>
  <si>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</si>
  <si>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</si>
  <si>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</si>
  <si>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</si>
  <si>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</si>
  <si>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</si>
  <si>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</si>
  <si>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</si>
  <si>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</si>
  <si>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</si>
  <si>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</si>
  <si>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</si>
  <si>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</si>
  <si>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</si>
  <si>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</si>
  <si>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</si>
  <si>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</si>
  <si>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</si>
  <si>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</si>
  <si>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</si>
  <si>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</si>
  <si>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</si>
  <si>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</si>
  <si>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</si>
  <si>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</si>
  <si>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</si>
  <si>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</si>
  <si>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</si>
  <si>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</si>
  <si>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</si>
  <si>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</si>
  <si>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</si>
  <si>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</si>
  <si>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</si>
  <si>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</si>
  <si>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</si>
  <si>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</si>
  <si>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</si>
  <si>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</si>
  <si>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</si>
  <si>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</si>
  <si>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</si>
  <si>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</si>
  <si>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</si>
  <si>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</si>
  <si>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</si>
  <si>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</si>
  <si>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</si>
  <si>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</si>
  <si>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</si>
  <si>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</si>
  <si>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</si>
  <si>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</si>
  <si>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</si>
  <si>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</si>
  <si>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</si>
  <si>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</si>
  <si>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</si>
  <si>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</si>
  <si>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</si>
  <si>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</si>
  <si>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</si>
  <si>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</si>
  <si>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</si>
  <si>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</si>
  <si>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</si>
  <si>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</si>
  <si>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</si>
  <si>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</si>
  <si>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</si>
  <si>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</si>
  <si>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</si>
  <si>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</si>
  <si>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</si>
  <si>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</si>
  <si>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</si>
  <si>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</si>
  <si>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</si>
  <si>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</si>
  <si>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</si>
  <si>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</si>
  <si>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</si>
  <si>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</si>
  <si>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</si>
  <si>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</si>
  <si>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</si>
  <si>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</si>
  <si>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</si>
  <si>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</si>
  <si>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</si>
  <si>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</si>
  <si>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</si>
  <si>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</si>
  <si>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</si>
  <si>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</si>
  <si>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</si>
  <si>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</si>
  <si>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</si>
  <si>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</si>
  <si>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</si>
  <si>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</si>
  <si>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</si>
  <si>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</si>
  <si>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</si>
  <si>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</si>
  <si>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</si>
  <si>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</si>
  <si>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</si>
  <si>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</si>
  <si>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</si>
  <si>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</si>
  <si>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</si>
  <si>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</si>
  <si>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</si>
  <si>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</si>
  <si>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</si>
  <si>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</si>
  <si>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</si>
  <si>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</si>
  <si>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</si>
  <si>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</si>
  <si>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</si>
  <si>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</si>
  <si>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</si>
  <si>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</si>
  <si>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</si>
  <si>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</si>
  <si>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</si>
  <si>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</si>
  <si>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</si>
  <si>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</si>
  <si>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</si>
  <si>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</si>
  <si>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</si>
  <si>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</si>
  <si>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</si>
  <si>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</si>
  <si>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</si>
  <si>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</si>
  <si>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</si>
  <si>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</si>
  <si>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</si>
  <si>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</si>
  <si>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</si>
  <si>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</si>
  <si>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</si>
  <si>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</si>
  <si>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</si>
  <si>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</si>
  <si>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</si>
  <si>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</si>
  <si>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</si>
  <si>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</si>
  <si>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</si>
  <si>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</si>
  <si>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</si>
  <si>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</si>
  <si>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</si>
  <si>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</si>
  <si>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</si>
  <si>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</si>
  <si>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</si>
  <si>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</si>
  <si>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</si>
  <si>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</si>
  <si>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</si>
  <si>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</si>
  <si>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</si>
  <si>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</si>
  <si>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</si>
  <si>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</si>
  <si>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</si>
  <si>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</si>
  <si>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</si>
  <si>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</si>
  <si>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</si>
  <si>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</si>
  <si>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</si>
  <si>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</si>
  <si>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</si>
  <si>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</si>
  <si>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</si>
  <si>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</si>
  <si>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</si>
  <si>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</si>
  <si>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</si>
  <si>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</si>
  <si>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</si>
  <si>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</si>
  <si>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</si>
  <si>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</si>
  <si>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</si>
  <si>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</si>
  <si>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</si>
  <si>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</si>
  <si>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</si>
  <si>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</si>
  <si>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</si>
  <si>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</si>
  <si>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</si>
  <si>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</si>
  <si>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</si>
  <si>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</si>
  <si>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</si>
  <si>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</si>
  <si>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</si>
  <si>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</si>
  <si>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</si>
  <si>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</si>
  <si>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</si>
  <si>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</si>
  <si>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</si>
  <si>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</si>
  <si>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</si>
  <si>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</si>
  <si>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</si>
  <si>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</si>
  <si>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</si>
  <si>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</si>
  <si>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</si>
  <si>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</si>
  <si>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</si>
  <si>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</si>
  <si>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</si>
  <si>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</si>
  <si>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</si>
  <si>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</si>
  <si>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</si>
  <si>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</si>
  <si>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</si>
  <si>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</si>
  <si>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</si>
  <si>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</si>
  <si>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</si>
  <si>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</si>
  <si>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</si>
  <si>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</si>
  <si>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</si>
  <si>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</si>
  <si>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</si>
  <si>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</si>
  <si>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</si>
  <si>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</si>
  <si>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</si>
  <si>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</si>
  <si>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</si>
  <si>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</si>
  <si>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</si>
  <si>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</si>
  <si>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</si>
  <si>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</si>
  <si>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</si>
  <si>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</si>
  <si>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</si>
  <si>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</si>
  <si>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</si>
  <si>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</si>
  <si>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</si>
  <si>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</si>
  <si>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</si>
  <si>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</si>
  <si>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</si>
  <si>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</si>
  <si>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</si>
  <si>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</si>
  <si>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</si>
  <si>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</si>
  <si>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</si>
  <si>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</si>
  <si>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</si>
  <si>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</si>
  <si>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</si>
  <si>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</si>
  <si>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</si>
  <si>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</si>
  <si>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</si>
  <si>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</si>
  <si>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</si>
  <si>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</si>
  <si>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</si>
  <si>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</si>
  <si>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</si>
  <si>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</si>
  <si>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</si>
  <si>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</si>
  <si>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</si>
  <si>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</si>
  <si>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</si>
  <si>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</si>
  <si>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</si>
  <si>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</si>
  <si>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</si>
  <si>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</si>
  <si>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</si>
  <si>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</si>
  <si>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</si>
  <si>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</si>
  <si>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</si>
  <si>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</si>
  <si>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</si>
  <si>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</si>
  <si>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</si>
  <si>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</si>
  <si>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</si>
  <si>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</si>
  <si>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</si>
  <si>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</si>
  <si>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</si>
  <si>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</si>
  <si>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</si>
  <si>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</si>
  <si>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</si>
  <si>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</si>
  <si>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</si>
  <si>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</si>
  <si>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</si>
  <si>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</si>
  <si>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</si>
  <si>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</si>
  <si>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</si>
  <si>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</si>
  <si>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</si>
  <si>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</si>
  <si>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</si>
  <si>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</si>
  <si>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</si>
  <si>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</si>
  <si>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</si>
  <si>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</si>
  <si>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</si>
  <si>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</si>
  <si>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</si>
  <si>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</si>
  <si>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</si>
  <si>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</si>
  <si>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</si>
  <si>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</si>
  <si>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</si>
  <si>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</si>
  <si>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</si>
  <si>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</si>
  <si>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</si>
  <si>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</si>
  <si>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</si>
  <si>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</si>
  <si>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</si>
  <si>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</si>
  <si>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</si>
  <si>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</si>
  <si>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</si>
  <si>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</si>
  <si>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</si>
  <si>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</si>
  <si>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</si>
  <si>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</si>
  <si>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</si>
  <si>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</si>
  <si>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</si>
  <si>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</si>
  <si>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</si>
  <si>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</si>
  <si>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</si>
  <si>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</si>
  <si>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</si>
  <si>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</si>
  <si>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</si>
  <si>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</si>
  <si>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</si>
  <si>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</si>
  <si>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</si>
  <si>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</si>
  <si>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</si>
  <si>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</si>
  <si>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</si>
  <si>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</si>
  <si>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</si>
  <si>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</si>
  <si>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</si>
  <si>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</si>
  <si>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</si>
  <si>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</si>
  <si>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</si>
  <si>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</si>
  <si>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</si>
  <si>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</si>
  <si>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</si>
  <si>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</si>
  <si>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</si>
  <si>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</si>
  <si>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</si>
  <si>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</si>
  <si>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</si>
  <si>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</si>
  <si>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</si>
  <si>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</si>
  <si>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</si>
  <si>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</si>
  <si>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</si>
  <si>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</si>
  <si>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</si>
  <si>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</si>
  <si>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</si>
  <si>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</si>
  <si>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</si>
  <si>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</si>
  <si>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</si>
  <si>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</si>
  <si>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</si>
  <si>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</si>
  <si>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</si>
  <si>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</si>
  <si>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</si>
  <si>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</si>
  <si>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</si>
  <si>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</si>
  <si>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</si>
  <si>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</si>
  <si>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</si>
  <si>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</si>
  <si>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</si>
  <si>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</si>
  <si>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</si>
  <si>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</si>
  <si>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</si>
  <si>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</si>
  <si>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</si>
  <si>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</si>
  <si>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</si>
  <si>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</si>
  <si>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</si>
  <si>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</si>
  <si>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</si>
  <si>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</si>
  <si>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</si>
  <si>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</si>
  <si>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</si>
  <si>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</si>
  <si>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</si>
  <si>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</si>
  <si>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</si>
  <si>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</si>
  <si>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</si>
  <si>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</si>
  <si>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</si>
  <si>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</si>
  <si>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</si>
  <si>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</si>
  <si>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</si>
  <si>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</si>
  <si>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</si>
  <si>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</si>
  <si>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</si>
  <si>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</si>
  <si>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</si>
  <si>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</si>
  <si>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</si>
  <si>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</si>
  <si>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</si>
  <si>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</si>
  <si>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</si>
  <si>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</si>
  <si>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</si>
  <si>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</si>
  <si>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</si>
  <si>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</si>
  <si>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</si>
  <si>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</si>
  <si>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</si>
  <si>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</si>
  <si>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</si>
  <si>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</si>
  <si>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</si>
  <si>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</si>
  <si>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</si>
  <si>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</si>
  <si>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</si>
  <si>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</si>
  <si>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</si>
  <si>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</si>
  <si>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</si>
  <si>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</si>
  <si>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</si>
  <si>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</si>
  <si>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</si>
  <si>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</si>
  <si>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</si>
  <si>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</si>
  <si>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</si>
  <si>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</si>
  <si>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</si>
  <si>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</si>
  <si>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</si>
  <si>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</si>
  <si>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</si>
  <si>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</si>
  <si>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</si>
  <si>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</si>
  <si>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</si>
  <si>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</si>
  <si>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</si>
  <si>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</si>
  <si>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</si>
  <si>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</si>
  <si>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</si>
  <si>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</si>
  <si>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</si>
  <si>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</si>
  <si>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</si>
  <si>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</si>
  <si>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</si>
  <si>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</si>
  <si>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</si>
  <si>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</si>
  <si>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</si>
  <si>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</si>
  <si>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</si>
  <si>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</si>
  <si>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</si>
  <si>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</si>
  <si>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</si>
  <si>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</si>
  <si>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</si>
  <si>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</si>
  <si>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</si>
  <si>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</si>
  <si>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</si>
  <si>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</si>
  <si>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</si>
  <si>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</si>
  <si>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</si>
  <si>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</si>
  <si>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</si>
  <si>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</si>
  <si>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</si>
  <si>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</si>
  <si>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</si>
  <si>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</si>
  <si>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</si>
  <si>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</si>
  <si>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</si>
  <si>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</si>
  <si>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</si>
  <si>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</si>
  <si>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</si>
  <si>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</si>
  <si>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</si>
  <si>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</si>
  <si>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</si>
  <si>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</si>
  <si>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</si>
  <si>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</si>
  <si>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</si>
  <si>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</si>
  <si>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</si>
  <si>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</si>
  <si>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</si>
  <si>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</si>
  <si>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</si>
  <si>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</si>
  <si>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</si>
  <si>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</si>
  <si>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</si>
  <si>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</si>
  <si>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</si>
  <si>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</si>
  <si>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</si>
  <si>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</si>
  <si>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</si>
  <si>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</si>
  <si>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</si>
  <si>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</si>
  <si>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</si>
  <si>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</si>
  <si>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</si>
  <si>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</si>
  <si>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</si>
  <si>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</si>
  <si>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</si>
  <si>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</si>
  <si>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</si>
  <si>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</si>
  <si>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</si>
  <si>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</si>
  <si>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</si>
  <si>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</si>
  <si>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</si>
  <si>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</si>
  <si>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</si>
  <si>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</si>
  <si>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</si>
  <si>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</si>
  <si>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</si>
  <si>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</si>
  <si>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</si>
  <si>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</si>
  <si>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</si>
  <si>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</si>
  <si>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</si>
  <si>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</si>
  <si>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</si>
  <si>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</si>
  <si>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</si>
  <si>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</si>
  <si>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</si>
  <si>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</si>
  <si>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</si>
  <si>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</si>
  <si>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</si>
  <si>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</si>
  <si>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</si>
  <si>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</si>
  <si>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</si>
  <si>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</si>
  <si>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</si>
  <si>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</si>
  <si>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</si>
  <si>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</si>
  <si>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</si>
  <si>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</si>
  <si>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</si>
  <si>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</si>
  <si>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</si>
  <si>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</si>
  <si>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</si>
  <si>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</si>
  <si>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</si>
  <si>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</si>
  <si>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</si>
  <si>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</si>
  <si>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</si>
  <si>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</si>
  <si>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</si>
  <si>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</si>
  <si>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</si>
  <si>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</si>
  <si>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</si>
  <si>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</si>
  <si>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</si>
  <si>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</si>
  <si>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</si>
  <si>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</si>
  <si>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</si>
  <si>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</si>
  <si>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</si>
  <si>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</si>
  <si>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</si>
  <si>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</si>
  <si>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</si>
  <si>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</si>
  <si>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</si>
  <si>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</si>
  <si>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</si>
  <si>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</si>
  <si>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</si>
  <si>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</si>
  <si>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</si>
  <si>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</si>
  <si>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</si>
  <si>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</si>
  <si>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</si>
  <si>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</si>
  <si>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</si>
  <si>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</si>
  <si>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</si>
  <si>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</si>
  <si>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</si>
  <si>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</si>
  <si>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</si>
  <si>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</si>
  <si>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</si>
  <si>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</si>
  <si>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</si>
  <si>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</si>
  <si>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</si>
  <si>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</si>
  <si>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</si>
  <si>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</si>
  <si>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</si>
  <si>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</si>
  <si>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</si>
  <si>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</si>
  <si>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</si>
  <si>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</si>
  <si>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</si>
  <si>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</si>
  <si>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</si>
  <si>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</si>
  <si>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</si>
  <si>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</si>
  <si>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</si>
  <si>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</si>
  <si>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</si>
  <si>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</si>
  <si>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</si>
  <si>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</si>
  <si>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</si>
  <si>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</si>
  <si>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</si>
  <si>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</si>
  <si>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</si>
  <si>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</si>
  <si>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</si>
  <si>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</si>
  <si>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</si>
  <si>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</si>
  <si>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</si>
  <si>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</si>
  <si>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</si>
  <si>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</si>
  <si>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</si>
  <si>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</si>
  <si>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</si>
  <si>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</si>
  <si>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</si>
  <si>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</si>
  <si>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</si>
  <si>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</si>
  <si>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</si>
  <si>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</si>
  <si>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</si>
  <si>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</si>
  <si>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</si>
  <si>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</si>
  <si>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</si>
  <si>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</si>
  <si>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</si>
  <si>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</si>
  <si>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</si>
  <si>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</si>
  <si>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</si>
  <si>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</si>
  <si>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</si>
  <si>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</si>
  <si>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</si>
  <si>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</si>
  <si>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</si>
  <si>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</si>
  <si>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</si>
  <si>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</si>
  <si>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</si>
  <si>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</si>
  <si>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</si>
  <si>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</si>
  <si>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</si>
  <si>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</si>
  <si>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</si>
  <si>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</si>
  <si>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</si>
  <si>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</si>
  <si>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</si>
  <si>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</si>
  <si>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</si>
  <si>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</si>
  <si>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</si>
  <si>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</si>
  <si>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</si>
  <si>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</si>
  <si>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</si>
  <si>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</si>
  <si>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</si>
  <si>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</si>
  <si>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</si>
  <si>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</si>
  <si>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</si>
  <si>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</si>
  <si>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</si>
  <si>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</si>
  <si>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</si>
  <si>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</si>
  <si>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</si>
  <si>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</si>
  <si>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</si>
  <si>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</si>
  <si>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</si>
  <si>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</si>
  <si>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</si>
  <si>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</si>
  <si>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</si>
  <si>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</si>
  <si>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</si>
  <si>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</si>
  <si>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</si>
  <si>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</si>
  <si>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</si>
  <si>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</si>
  <si>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</si>
  <si>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</si>
  <si>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</si>
  <si>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</si>
  <si>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</si>
  <si>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</si>
  <si>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</si>
  <si>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</si>
  <si>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</si>
  <si>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</si>
  <si>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</si>
  <si>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</si>
  <si>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</si>
  <si>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</si>
  <si>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</si>
  <si>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</si>
  <si>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</si>
  <si>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</si>
  <si>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</si>
  <si>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</si>
  <si>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</si>
  <si>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</si>
  <si>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</si>
  <si>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</si>
  <si>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</si>
  <si>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</si>
  <si>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</si>
  <si>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</si>
  <si>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</si>
  <si>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</si>
  <si>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</si>
  <si>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</si>
  <si>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</si>
  <si>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</si>
  <si>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</si>
  <si>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</si>
  <si>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</si>
  <si>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</si>
  <si>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</si>
  <si>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</si>
  <si>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</si>
  <si>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</si>
  <si>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</si>
  <si>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</si>
  <si>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</si>
  <si>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</si>
  <si>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</si>
  <si>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</si>
  <si>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</si>
  <si>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</si>
  <si>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</si>
  <si>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</si>
  <si>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</si>
  <si>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</si>
  <si>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</si>
  <si>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</si>
  <si>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</si>
  <si>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</si>
  <si>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</si>
  <si>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</si>
  <si>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</si>
  <si>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</si>
  <si>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</si>
  <si>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</si>
  <si>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</si>
  <si>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</si>
  <si>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</si>
  <si>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</si>
  <si>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</si>
  <si>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</si>
  <si>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</si>
  <si>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</si>
  <si>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</si>
  <si>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</si>
  <si>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</si>
  <si>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</si>
  <si>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</si>
  <si>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</si>
  <si>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</si>
  <si>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</si>
  <si>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</si>
  <si>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</si>
  <si>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</si>
  <si>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</si>
  <si>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</si>
  <si>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</si>
  <si>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</si>
  <si>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</si>
  <si>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</si>
  <si>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</si>
  <si>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</si>
  <si>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</si>
  <si>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</si>
  <si>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</si>
  <si>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</si>
  <si>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</si>
  <si>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</si>
  <si>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</si>
  <si>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</si>
  <si>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</si>
  <si>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</si>
  <si>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</si>
  <si>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</si>
  <si>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</si>
  <si>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</si>
  <si>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</si>
  <si>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</si>
  <si>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</si>
  <si>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</si>
  <si>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</si>
  <si>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</si>
  <si>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</si>
  <si>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</si>
  <si>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</si>
  <si>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</si>
  <si>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</si>
  <si>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</si>
  <si>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</si>
  <si>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</si>
  <si>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</si>
  <si>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</si>
  <si>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</si>
  <si>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</si>
  <si>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</si>
  <si>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</si>
  <si>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</si>
  <si>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</si>
  <si>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</si>
  <si>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</si>
  <si>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</si>
  <si>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</si>
  <si>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</si>
  <si>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</si>
  <si>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</si>
  <si>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</si>
  <si>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</si>
  <si>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</si>
  <si>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</si>
  <si>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</si>
  <si>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</si>
  <si>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</si>
  <si>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</si>
  <si>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</si>
  <si>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</si>
  <si>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</si>
  <si>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</si>
  <si>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</si>
  <si>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</si>
  <si>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</si>
  <si>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</si>
  <si>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</si>
  <si>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</si>
  <si>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</si>
  <si>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</si>
  <si>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</si>
  <si>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</si>
  <si>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</si>
  <si>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</si>
  <si>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</si>
  <si>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</si>
  <si>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</si>
  <si>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</si>
  <si>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</si>
  <si>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</si>
  <si>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</si>
  <si>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</si>
  <si>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</si>
  <si>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</si>
  <si>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</si>
  <si>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</si>
  <si>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</si>
  <si>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</si>
  <si>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</si>
  <si>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</si>
  <si>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</si>
  <si>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</si>
  <si>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</si>
  <si>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</si>
  <si>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</si>
  <si>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</si>
  <si>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</si>
  <si>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</si>
  <si>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</si>
  <si>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</si>
  <si>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</si>
  <si>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</si>
  <si>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</si>
  <si>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</si>
  <si>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</si>
  <si>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</si>
  <si>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</si>
  <si>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</si>
  <si>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</si>
  <si>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</si>
  <si>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</si>
  <si>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</si>
  <si>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</si>
  <si>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</si>
  <si>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</si>
  <si>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</si>
  <si>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</si>
  <si>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</si>
  <si>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</si>
  <si>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</si>
  <si>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</si>
  <si>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</si>
  <si>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</si>
  <si>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</si>
  <si>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</si>
  <si>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</si>
  <si>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</si>
  <si>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</si>
  <si>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</si>
  <si>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</si>
  <si>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</si>
  <si>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</si>
  <si>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</si>
  <si>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</si>
  <si>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</si>
  <si>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</si>
  <si>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</si>
  <si>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</si>
  <si>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</si>
  <si>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</si>
  <si>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</si>
  <si>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</si>
  <si>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</si>
  <si>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</si>
  <si>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</si>
  <si>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</si>
  <si>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</si>
  <si>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</si>
  <si>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</si>
  <si>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</si>
  <si>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</si>
  <si>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</si>
  <si>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</si>
  <si>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</si>
  <si>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</si>
  <si>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</si>
  <si>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</si>
  <si>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</si>
  <si>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</si>
  <si>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</si>
  <si>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</si>
  <si>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</si>
  <si>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</si>
  <si>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</si>
  <si>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</si>
  <si>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</si>
  <si>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</si>
  <si>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</si>
  <si>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</si>
  <si>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</si>
  <si>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</si>
  <si>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</si>
  <si>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</si>
  <si>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</si>
  <si>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</si>
  <si>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</si>
  <si>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</si>
  <si>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</si>
  <si>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</si>
  <si>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</si>
  <si>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</si>
  <si>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</si>
  <si>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</si>
  <si>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</si>
  <si>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</si>
  <si>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</si>
  <si>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</si>
  <si>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</si>
  <si>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</si>
  <si>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</si>
  <si>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</si>
  <si>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</si>
  <si>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</si>
  <si>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</si>
  <si>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</si>
  <si>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</si>
  <si>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</si>
  <si>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</si>
  <si>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</si>
  <si>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</si>
  <si>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</si>
  <si>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</si>
  <si>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</si>
  <si>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</si>
  <si>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</si>
  <si>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</si>
  <si>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</si>
  <si>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</si>
  <si>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</si>
  <si>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</si>
  <si>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</si>
  <si>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</si>
  <si>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</si>
  <si>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</si>
  <si>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</si>
  <si>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</si>
  <si>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</si>
  <si>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</si>
  <si>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</si>
  <si>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</si>
  <si>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</si>
  <si>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</si>
  <si>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</si>
  <si>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</si>
  <si>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</si>
  <si>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</si>
  <si>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</si>
  <si>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</si>
  <si>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</si>
  <si>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</si>
  <si>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</si>
  <si>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</si>
  <si>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</si>
  <si>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</si>
  <si>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</si>
  <si>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</si>
  <si>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</si>
  <si>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</si>
  <si>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</si>
  <si>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</si>
  <si>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</si>
  <si>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</si>
  <si>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</si>
  <si>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</si>
  <si>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</si>
  <si>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</si>
  <si>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</si>
  <si>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</si>
  <si>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</si>
  <si>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</si>
  <si>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</si>
  <si>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</si>
  <si>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</si>
  <si>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</si>
  <si>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</si>
  <si>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</si>
  <si>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</si>
  <si>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</si>
  <si>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</si>
  <si>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</si>
  <si>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</si>
  <si>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</si>
  <si>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</si>
  <si>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</si>
  <si>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</si>
  <si>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</si>
  <si>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</si>
  <si>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</si>
  <si>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</si>
  <si>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</si>
  <si>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</si>
  <si>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</si>
  <si>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</si>
  <si>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</si>
  <si>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</si>
  <si>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</si>
  <si>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</si>
  <si>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</si>
  <si>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</si>
  <si>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</si>
  <si>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</si>
  <si>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</si>
  <si>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</si>
  <si>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</si>
  <si>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</si>
  <si>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</si>
  <si>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</si>
  <si>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</si>
  <si>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</si>
  <si>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</si>
  <si>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</si>
  <si>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</si>
  <si>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</si>
  <si>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</si>
  <si>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</si>
  <si>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</si>
  <si>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</si>
  <si>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</si>
  <si>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</si>
  <si>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</si>
  <si>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</si>
  <si>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</si>
  <si>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</si>
  <si>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</si>
  <si>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</si>
  <si>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</si>
  <si>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</si>
  <si>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</si>
  <si>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</si>
  <si>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</si>
  <si>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</si>
  <si>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</si>
  <si>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</si>
  <si>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</si>
  <si>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</si>
  <si>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</si>
  <si>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</si>
  <si>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</si>
  <si>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</si>
  <si>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</si>
  <si>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</si>
  <si>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</si>
  <si>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</si>
  <si>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</si>
  <si>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</si>
  <si>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</si>
  <si>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</si>
  <si>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</si>
  <si>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</si>
  <si>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</si>
  <si>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</si>
  <si>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</si>
  <si>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</si>
  <si>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</si>
  <si>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</si>
  <si>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</si>
  <si>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</si>
  <si>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</si>
  <si>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</si>
  <si>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</si>
  <si>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</si>
  <si>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</si>
  <si>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</si>
  <si>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</si>
  <si>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</si>
  <si>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</si>
  <si>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</si>
  <si>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</si>
  <si>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</si>
  <si>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</si>
  <si>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</si>
  <si>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</si>
  <si>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</si>
  <si>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</si>
  <si>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</si>
  <si>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</si>
  <si>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</si>
  <si>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</si>
  <si>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</si>
  <si>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</si>
  <si>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</si>
  <si>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</si>
  <si>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</si>
  <si>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</si>
  <si>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</si>
  <si>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</si>
  <si>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</si>
  <si>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</si>
  <si>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</si>
  <si>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</si>
  <si>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</si>
  <si>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</si>
  <si>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</si>
  <si>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</si>
  <si>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</si>
  <si>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</si>
  <si>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</si>
  <si>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</si>
  <si>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</si>
  <si>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</si>
  <si>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</si>
  <si>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</si>
  <si>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</si>
  <si>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</si>
  <si>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</si>
  <si>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</si>
  <si>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</si>
  <si>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</si>
  <si>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</si>
  <si>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</si>
  <si>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</si>
  <si>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</si>
  <si>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</si>
  <si>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</si>
  <si>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</si>
  <si>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</si>
  <si>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</si>
  <si>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</si>
  <si>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</si>
  <si>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</si>
  <si>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</si>
  <si>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</si>
  <si>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</si>
  <si>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</si>
  <si>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</si>
  <si>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</si>
  <si>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</si>
  <si>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</si>
  <si>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</si>
  <si>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</si>
  <si>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</si>
  <si>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</si>
  <si>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</si>
  <si>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</si>
  <si>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</si>
  <si>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</si>
  <si>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</si>
  <si>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</si>
  <si>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</si>
  <si>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</si>
  <si>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</si>
  <si>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</si>
  <si>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</si>
  <si>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</si>
  <si>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</si>
  <si>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</si>
  <si>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</si>
  <si>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</si>
  <si>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</si>
  <si>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</si>
  <si>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</si>
  <si>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</si>
  <si>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</si>
  <si>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</si>
  <si>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</si>
  <si>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</si>
  <si>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</si>
  <si>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</si>
  <si>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</si>
  <si>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</si>
  <si>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</si>
  <si>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</si>
  <si>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</si>
  <si>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</si>
  <si>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</si>
  <si>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</si>
  <si>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</si>
  <si>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</si>
  <si>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</si>
  <si>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</si>
  <si>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</si>
  <si>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</si>
  <si>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</si>
  <si>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</si>
  <si>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</si>
  <si>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</si>
  <si>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</si>
  <si>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</si>
  <si>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</si>
  <si>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</si>
  <si>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</si>
  <si>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</si>
  <si>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</si>
  <si>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</si>
  <si>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</si>
  <si>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</si>
  <si>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</si>
  <si>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</si>
  <si>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</si>
  <si>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</si>
  <si>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</si>
  <si>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</si>
  <si>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</si>
  <si>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</si>
  <si>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</si>
  <si>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</si>
  <si>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</si>
  <si>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</si>
  <si>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</si>
  <si>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</si>
  <si>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</si>
  <si>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</si>
  <si>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</si>
  <si>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</si>
  <si>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</si>
  <si>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</si>
  <si>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</si>
  <si>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</si>
  <si>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</si>
  <si>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</si>
  <si>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</si>
  <si>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</si>
  <si>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</si>
  <si>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</si>
  <si>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</si>
  <si>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</si>
  <si>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</si>
  <si>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</si>
  <si>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</si>
  <si>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</si>
  <si>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</si>
  <si>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</si>
  <si>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</si>
  <si>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</si>
  <si>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</si>
  <si>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</si>
  <si>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</si>
  <si>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</si>
  <si>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</si>
  <si>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</si>
  <si>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</si>
  <si>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</si>
  <si>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</si>
  <si>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</si>
  <si>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</si>
  <si>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</si>
  <si>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</si>
  <si>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</si>
  <si>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</si>
  <si>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</si>
  <si>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</si>
  <si>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</si>
  <si>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</si>
  <si>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</si>
  <si>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</si>
  <si>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</si>
  <si>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</si>
  <si>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</si>
  <si>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</si>
  <si>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</si>
  <si>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</si>
  <si>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</si>
  <si>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</si>
  <si>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</si>
  <si>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</si>
  <si>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</si>
  <si>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</si>
  <si>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</si>
  <si>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</si>
  <si>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</si>
  <si>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</si>
  <si>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</si>
  <si>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</si>
  <si>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</si>
  <si>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</si>
  <si>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</si>
  <si>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</si>
  <si>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</si>
  <si>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</si>
  <si>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</si>
  <si>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</si>
  <si>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</si>
  <si>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</si>
  <si>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</si>
  <si>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</si>
  <si>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</si>
  <si>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</si>
  <si>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</si>
  <si>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</si>
  <si>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</si>
  <si>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</si>
  <si>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</si>
  <si>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</si>
  <si>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</si>
  <si>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</si>
  <si>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</si>
  <si>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</si>
  <si>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</si>
  <si>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</si>
  <si>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</si>
  <si>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</si>
  <si>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</si>
  <si>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</si>
  <si>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</si>
  <si>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</si>
  <si>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</si>
  <si>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</si>
  <si>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</si>
  <si>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</si>
  <si>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</si>
  <si>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</si>
  <si>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</si>
  <si>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</si>
  <si>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</si>
  <si>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</si>
  <si>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</si>
  <si>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</si>
  <si>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</si>
  <si>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</si>
  <si>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</si>
  <si>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</si>
  <si>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</si>
  <si>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</si>
  <si>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</si>
  <si>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</si>
  <si>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</si>
  <si>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</si>
  <si>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</si>
  <si>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</si>
  <si>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</si>
  <si>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</si>
  <si>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</si>
  <si>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</si>
  <si>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</si>
  <si>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</si>
  <si>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</si>
  <si>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</si>
  <si>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</si>
  <si>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</si>
  <si>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</si>
  <si>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</si>
  <si>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</si>
  <si>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</si>
  <si>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</si>
  <si>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</si>
  <si>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</si>
  <si>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</si>
  <si>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</si>
  <si>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</si>
  <si>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</si>
  <si>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</si>
  <si>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</si>
  <si>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</si>
  <si>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</si>
  <si>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</si>
  <si>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</si>
  <si>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</si>
  <si>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</si>
  <si>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</si>
  <si>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</si>
  <si>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</si>
  <si>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</si>
  <si>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</si>
  <si>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</si>
  <si>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</si>
  <si>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</si>
  <si>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</si>
  <si>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</si>
  <si>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</si>
  <si>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</si>
  <si>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</si>
  <si>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</si>
  <si>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</si>
  <si>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</si>
  <si>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</si>
  <si>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</si>
  <si>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</si>
  <si>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</si>
  <si>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</si>
  <si>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</si>
  <si>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</si>
  <si>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</si>
  <si>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</si>
  <si>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</si>
  <si>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</si>
  <si>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</si>
  <si>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</si>
  <si>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</si>
  <si>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</si>
  <si>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</si>
  <si>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</si>
  <si>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</si>
  <si>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</si>
  <si>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</si>
  <si>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</si>
  <si>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</si>
  <si>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</si>
  <si>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</si>
  <si>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</si>
  <si>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</si>
  <si>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</si>
  <si>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</si>
  <si>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</si>
  <si>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</si>
  <si>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</si>
  <si>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</si>
  <si>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</si>
  <si>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</si>
  <si>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</si>
  <si>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</si>
  <si>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</si>
  <si>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</si>
  <si>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</si>
  <si>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</si>
  <si>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</si>
  <si>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</si>
  <si>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</si>
  <si>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</si>
  <si>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</si>
  <si>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</si>
  <si>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</si>
  <si>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</si>
  <si>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</si>
  <si>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</si>
  <si>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</si>
  <si>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</si>
  <si>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</si>
  <si>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</si>
  <si>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</si>
  <si>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</si>
  <si>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</si>
  <si>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</si>
  <si>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</si>
  <si>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</si>
  <si>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</si>
  <si>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</si>
  <si>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</si>
  <si>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</si>
  <si>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</si>
  <si>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</si>
  <si>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</si>
  <si>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</si>
  <si>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</si>
  <si>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</si>
  <si>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</si>
  <si>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</si>
  <si>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</si>
  <si>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</si>
  <si>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</si>
  <si>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</si>
  <si>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</si>
  <si>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</si>
  <si>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</si>
  <si>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</si>
  <si>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</si>
  <si>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</si>
  <si>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</si>
  <si>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</si>
  <si>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</si>
  <si>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</si>
  <si>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</si>
  <si>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</si>
  <si>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</si>
  <si>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</si>
  <si>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</si>
  <si>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</si>
  <si>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</si>
  <si>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</si>
  <si>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</si>
  <si>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</si>
  <si>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</si>
  <si>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</si>
  <si>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</si>
  <si>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</si>
  <si>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</si>
  <si>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</si>
  <si>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</si>
  <si>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</si>
  <si>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</si>
  <si>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</si>
  <si>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</si>
  <si>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</si>
  <si>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</si>
  <si>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</si>
  <si>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</si>
  <si>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</si>
  <si>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</si>
  <si>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</si>
  <si>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</si>
  <si>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</si>
  <si>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</si>
  <si>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</si>
  <si>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</si>
  <si>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</si>
  <si>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</si>
  <si>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</si>
  <si>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</si>
  <si>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</si>
  <si>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</si>
  <si>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</si>
  <si>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</si>
  <si>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</si>
  <si>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</si>
  <si>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</si>
  <si>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</si>
  <si>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</si>
  <si>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</si>
  <si>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</si>
  <si>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</si>
  <si>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</si>
  <si>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</si>
  <si>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</si>
  <si>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</si>
  <si>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</si>
  <si>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</si>
  <si>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</si>
  <si>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</si>
  <si>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</si>
  <si>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</si>
  <si>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</si>
  <si>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</si>
  <si>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</si>
  <si>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</si>
  <si>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</si>
  <si>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</si>
  <si>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</si>
  <si>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</si>
  <si>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</si>
  <si>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</si>
  <si>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</si>
  <si>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</si>
  <si>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</si>
  <si>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</si>
  <si>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</si>
  <si>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</si>
  <si>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</si>
  <si>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</si>
  <si>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</si>
  <si>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</si>
  <si>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</si>
  <si>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</si>
  <si>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</si>
  <si>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</si>
  <si>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</si>
  <si>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</si>
  <si>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</si>
  <si>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</si>
  <si>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</si>
  <si>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</si>
  <si>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</si>
  <si>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</si>
  <si>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</si>
  <si>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</si>
  <si>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</si>
  <si>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</si>
  <si>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</si>
  <si>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</si>
  <si>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</si>
  <si>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</si>
  <si>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</si>
  <si>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</si>
  <si>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</si>
  <si>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</si>
  <si>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</si>
  <si>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</si>
  <si>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</si>
  <si>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</si>
  <si>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</si>
  <si>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</si>
  <si>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</si>
  <si>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</si>
  <si>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</si>
  <si>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</si>
  <si>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</si>
  <si>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</si>
  <si>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</si>
  <si>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</si>
  <si>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</si>
  <si>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</si>
  <si>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</si>
  <si>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</si>
  <si>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</si>
  <si>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</si>
  <si>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</si>
  <si>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</si>
  <si>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</si>
  <si>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</si>
  <si>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</si>
  <si>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</si>
  <si>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</si>
  <si>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</si>
  <si>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</si>
  <si>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</si>
  <si>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</si>
  <si>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</si>
  <si>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</si>
  <si>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</si>
  <si>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</si>
  <si>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</si>
  <si>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</si>
  <si>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</si>
  <si>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</si>
  <si>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</si>
  <si>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</si>
  <si>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</si>
  <si>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</si>
  <si>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</si>
  <si>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</si>
  <si>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</si>
  <si>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</si>
  <si>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</si>
  <si>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</si>
  <si>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</si>
  <si>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</si>
  <si>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</si>
  <si>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</si>
  <si>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</si>
  <si>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</si>
  <si>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</si>
  <si>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</si>
  <si>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</si>
  <si>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</si>
  <si>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</si>
  <si>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</si>
  <si>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</si>
  <si>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</si>
  <si>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</si>
  <si>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</si>
  <si>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</si>
  <si>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</si>
  <si>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</si>
  <si>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</si>
  <si>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</si>
  <si>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</si>
  <si>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</si>
  <si>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</si>
  <si>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</si>
  <si>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</si>
  <si>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</si>
  <si>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</si>
  <si>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</si>
  <si>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</si>
  <si>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</si>
  <si>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</si>
  <si>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</si>
  <si>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</si>
  <si>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</si>
  <si>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</si>
  <si>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</si>
  <si>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</si>
  <si>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</si>
  <si>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</si>
  <si>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</si>
  <si>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</si>
  <si>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</si>
  <si>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</si>
  <si>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</si>
  <si>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</si>
  <si>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</si>
  <si>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</si>
  <si>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</si>
  <si>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</si>
  <si>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</si>
  <si>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</si>
  <si>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</si>
  <si>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</si>
  <si>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</si>
  <si>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</si>
  <si>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</si>
  <si>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</si>
  <si>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</si>
  <si>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</si>
  <si>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</si>
  <si>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</si>
  <si>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</si>
  <si>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</si>
  <si>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</si>
  <si>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</si>
  <si>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</si>
  <si>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</si>
  <si>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</si>
  <si>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</si>
  <si>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</si>
  <si>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</si>
  <si>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</si>
  <si>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</si>
  <si>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</si>
  <si>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</si>
  <si>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</si>
  <si>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</si>
  <si>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</si>
  <si>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</si>
  <si>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</si>
  <si>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</si>
  <si>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</si>
  <si>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</si>
  <si>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</si>
  <si>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</si>
  <si>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</si>
  <si>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</si>
  <si>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</si>
  <si>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</si>
  <si>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</si>
  <si>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</si>
  <si>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</si>
  <si>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</si>
  <si>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</si>
  <si>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</si>
  <si>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</si>
  <si>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</si>
  <si>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</si>
  <si>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</si>
  <si>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</si>
  <si>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</si>
  <si>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</si>
  <si>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</si>
  <si>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</si>
  <si>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</si>
  <si>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</si>
  <si>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</si>
  <si>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</si>
  <si>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</si>
  <si>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</si>
  <si>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</si>
  <si>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</si>
  <si>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</si>
  <si>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</si>
  <si>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</si>
  <si>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</si>
  <si>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</si>
  <si>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</si>
  <si>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</si>
  <si>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</si>
  <si>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</si>
  <si>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</si>
  <si>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</si>
  <si>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</si>
  <si>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</si>
  <si>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</si>
  <si>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</si>
  <si>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</si>
  <si>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</si>
  <si>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</si>
  <si>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</si>
  <si>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</si>
  <si>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</si>
  <si>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</si>
  <si>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</si>
  <si>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</si>
  <si>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</si>
  <si>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</si>
  <si>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</si>
  <si>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</si>
  <si>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</si>
  <si>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</si>
  <si>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</si>
  <si>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</si>
  <si>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</si>
  <si>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</si>
  <si>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</si>
  <si>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</si>
  <si>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</si>
  <si>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</si>
  <si>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</si>
  <si>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</si>
  <si>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</si>
  <si>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</si>
  <si>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</si>
  <si>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</si>
  <si>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</si>
  <si>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</si>
  <si>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</si>
  <si>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</si>
  <si>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</si>
  <si>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</si>
  <si>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</si>
  <si>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</si>
  <si>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</si>
  <si>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</si>
  <si>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</si>
  <si>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</si>
  <si>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</si>
  <si>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</si>
  <si>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</si>
  <si>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</si>
  <si>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</si>
  <si>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</si>
  <si>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</si>
  <si>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</si>
  <si>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</si>
  <si>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</si>
  <si>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</si>
  <si>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</si>
  <si>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</si>
  <si>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</si>
  <si>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</si>
  <si>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</si>
  <si>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</si>
  <si>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</si>
  <si>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</si>
  <si>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</si>
  <si>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</si>
  <si>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</si>
  <si>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</si>
  <si>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</si>
  <si>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</si>
  <si>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</si>
  <si>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</si>
  <si>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</si>
  <si>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</si>
  <si>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</si>
  <si>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</si>
  <si>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</si>
  <si>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</si>
  <si>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</si>
  <si>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</si>
  <si>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</si>
  <si>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</si>
  <si>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</si>
  <si>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</si>
  <si>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</si>
  <si>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</si>
  <si>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</si>
  <si>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</si>
  <si>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</si>
  <si>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</si>
  <si>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</si>
  <si>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</si>
  <si>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</si>
  <si>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</si>
  <si>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</si>
  <si>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</si>
  <si>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</si>
  <si>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</si>
  <si>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</si>
  <si>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</si>
  <si>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</si>
  <si>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</si>
  <si>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</si>
  <si>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</si>
  <si>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</si>
  <si>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</si>
  <si>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</si>
  <si>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</si>
  <si>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</si>
  <si>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</si>
  <si>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</si>
  <si>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</si>
  <si>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</si>
  <si>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</si>
  <si>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</si>
  <si>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</si>
  <si>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</si>
  <si>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</si>
  <si>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</si>
  <si>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</si>
  <si>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</si>
  <si>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</si>
  <si>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</si>
  <si>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</si>
  <si>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</si>
  <si>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</si>
  <si>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</si>
  <si>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</si>
  <si>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</si>
  <si>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</si>
  <si>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</si>
  <si>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</si>
  <si>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</si>
  <si>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</si>
  <si>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</si>
  <si>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</si>
  <si>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</si>
  <si>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</si>
  <si>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</si>
  <si>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</si>
  <si>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</si>
  <si>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</si>
  <si>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</si>
  <si>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</si>
  <si>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</si>
  <si>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</si>
  <si>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</si>
  <si>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</si>
  <si>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</si>
  <si>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</si>
  <si>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</si>
  <si>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</si>
  <si>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</si>
  <si>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</si>
  <si>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</si>
  <si>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</si>
  <si>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</si>
  <si>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</si>
  <si>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</si>
  <si>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</si>
  <si>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</si>
  <si>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</si>
  <si>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</si>
  <si>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</si>
  <si>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</si>
  <si>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</si>
  <si>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</si>
  <si>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</si>
  <si>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</si>
  <si>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</si>
  <si>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</si>
  <si>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</si>
  <si>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</si>
  <si>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</si>
  <si>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</si>
  <si>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</si>
  <si>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</si>
  <si>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</si>
  <si>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</si>
  <si>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</si>
  <si>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</si>
  <si>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</si>
  <si>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</si>
  <si>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</si>
  <si>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</si>
  <si>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</si>
  <si>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</si>
  <si>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</si>
  <si>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</si>
  <si>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</si>
  <si>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</si>
  <si>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</si>
  <si>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</si>
  <si>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</si>
  <si>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</si>
  <si>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</si>
  <si>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</si>
  <si>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</si>
  <si>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</si>
  <si>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</si>
  <si>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</si>
  <si>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</si>
  <si>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</si>
  <si>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</si>
  <si>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</si>
  <si>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</si>
  <si>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</si>
  <si>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</si>
  <si>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</si>
  <si>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</si>
  <si>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</si>
  <si>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</si>
  <si>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</si>
  <si>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</si>
  <si>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</si>
  <si>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</si>
  <si>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</si>
  <si>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</si>
  <si>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</si>
  <si>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</si>
  <si>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</si>
  <si>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</si>
  <si>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</si>
  <si>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</si>
  <si>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</si>
  <si>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</si>
  <si>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</si>
  <si>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</si>
  <si>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</si>
  <si>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</si>
  <si>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</si>
  <si>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</si>
  <si>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</si>
  <si>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</si>
  <si>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</si>
  <si>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</si>
  <si>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</si>
  <si>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</si>
  <si>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</si>
  <si>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</si>
  <si>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</si>
  <si>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</si>
  <si>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</si>
  <si>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</si>
  <si>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</si>
  <si>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</si>
  <si>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</si>
  <si>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</si>
  <si>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</si>
  <si>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</si>
  <si>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</si>
  <si>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</si>
  <si>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</si>
  <si>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</si>
  <si>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</si>
  <si>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</si>
  <si>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</si>
  <si>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</si>
  <si>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</si>
  <si>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</si>
  <si>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</si>
  <si>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</si>
  <si>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</si>
  <si>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</si>
  <si>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</si>
  <si>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</si>
  <si>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</si>
  <si>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</si>
  <si>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</si>
  <si>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</si>
  <si>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</si>
  <si>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</si>
  <si>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</si>
  <si>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</si>
  <si>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</si>
  <si>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</si>
  <si>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</si>
  <si>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</si>
  <si>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</si>
  <si>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</si>
  <si>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</si>
  <si>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</si>
  <si>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</si>
  <si>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</si>
  <si>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</si>
  <si>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</si>
  <si>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</si>
  <si>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</si>
  <si>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</si>
  <si>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</si>
  <si>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</si>
  <si>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</si>
  <si>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</si>
  <si>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</si>
  <si>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</si>
  <si>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</si>
  <si>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</si>
  <si>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</si>
  <si>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</si>
  <si>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</si>
  <si>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</si>
  <si>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</si>
  <si>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</si>
  <si>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</si>
  <si>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</si>
  <si>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</si>
  <si>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</si>
  <si>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</si>
  <si>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</si>
  <si>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</si>
  <si>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</si>
  <si>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</si>
  <si>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</si>
  <si>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</si>
  <si>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</si>
  <si>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</si>
  <si>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</si>
  <si>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</si>
  <si>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</si>
  <si>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</si>
  <si>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</si>
  <si>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</si>
  <si>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</si>
  <si>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</si>
  <si>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</si>
  <si>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</si>
  <si>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</si>
  <si>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</si>
  <si>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</si>
  <si>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</si>
  <si>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</si>
  <si>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</si>
  <si>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</si>
  <si>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</si>
  <si>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</si>
  <si>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</si>
  <si>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</si>
  <si>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</si>
  <si>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</si>
  <si>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</si>
  <si>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</si>
  <si>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</si>
  <si>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</si>
  <si>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</si>
  <si>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</si>
  <si>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</si>
  <si>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</si>
  <si>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</si>
  <si>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</si>
  <si>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</si>
  <si>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</si>
  <si>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</si>
  <si>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</si>
  <si>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</si>
  <si>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</si>
  <si>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</si>
  <si>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</si>
  <si>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</si>
  <si>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</si>
  <si>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</si>
  <si>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</si>
  <si>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</si>
  <si>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</si>
  <si>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</si>
  <si>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</si>
  <si>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</si>
  <si>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</si>
  <si>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</si>
  <si>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</si>
  <si>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</si>
  <si>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</si>
  <si>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</si>
  <si>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</si>
  <si>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</si>
  <si>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</si>
  <si>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</si>
  <si>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</si>
  <si>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</si>
  <si>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</si>
  <si>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</si>
  <si>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</si>
  <si>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</si>
  <si>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</si>
  <si>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</si>
  <si>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</si>
  <si>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</si>
  <si>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</si>
  <si>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</si>
  <si>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</si>
  <si>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</si>
  <si>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</si>
  <si>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</si>
  <si>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</si>
  <si>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</si>
  <si>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</si>
  <si>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</si>
  <si>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</si>
  <si>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</si>
  <si>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</si>
  <si>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</si>
  <si>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</si>
  <si>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</si>
  <si>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</si>
  <si>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</si>
  <si>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</si>
  <si>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</si>
  <si>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</si>
  <si>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</si>
  <si>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</si>
  <si>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</si>
  <si>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</si>
  <si>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</si>
  <si>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</si>
  <si>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</si>
  <si>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</si>
  <si>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</si>
  <si>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</si>
  <si>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</si>
  <si>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</si>
  <si>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</si>
  <si>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</si>
  <si>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</si>
  <si>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</si>
  <si>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</si>
  <si>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</si>
  <si>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</si>
  <si>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</si>
  <si>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</si>
  <si>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</si>
  <si>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</si>
  <si>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</si>
  <si>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</si>
  <si>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</si>
  <si>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</si>
  <si>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</si>
  <si>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</si>
  <si>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</si>
  <si>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</si>
  <si>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</si>
  <si>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</si>
  <si>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</si>
  <si>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</si>
  <si>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</si>
  <si>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</si>
  <si>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</si>
  <si>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</si>
  <si>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</si>
  <si>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</si>
  <si>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</si>
  <si>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</si>
  <si>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</si>
  <si>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</si>
  <si>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</si>
  <si>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</si>
  <si>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</si>
  <si>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</si>
  <si>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</si>
  <si>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</si>
  <si>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</si>
  <si>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</si>
  <si>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</si>
  <si>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</si>
  <si>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</si>
  <si>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</si>
  <si>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</si>
  <si>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</si>
  <si>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</si>
  <si>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</si>
  <si>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</si>
  <si>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</si>
  <si>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</si>
  <si>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</si>
  <si>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</si>
  <si>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</si>
  <si>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</si>
  <si>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</si>
  <si>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</si>
  <si>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</si>
  <si>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</si>
  <si>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</si>
  <si>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</si>
  <si>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</si>
  <si>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</si>
  <si>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</si>
  <si>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</si>
  <si>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</si>
  <si>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</si>
  <si>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</si>
  <si>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</si>
  <si>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</si>
  <si>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</si>
  <si>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</si>
  <si>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</si>
  <si>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</si>
  <si>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</si>
  <si>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</si>
  <si>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</si>
  <si>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</si>
  <si>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</si>
  <si>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</si>
  <si>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</si>
  <si>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</si>
  <si>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</si>
  <si>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</si>
  <si>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</si>
  <si>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</si>
  <si>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</si>
  <si>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</si>
  <si>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</si>
  <si>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</si>
  <si>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</si>
  <si>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</si>
  <si>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</si>
  <si>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</si>
  <si>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</si>
  <si>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</si>
  <si>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</si>
  <si>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</si>
  <si>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</si>
  <si>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</si>
  <si>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</si>
  <si>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</si>
  <si>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</si>
  <si>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</si>
  <si>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</si>
  <si>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</si>
  <si>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</si>
  <si>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</si>
  <si>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</si>
  <si>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</si>
  <si>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</si>
  <si>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</si>
  <si>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</si>
  <si>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</si>
  <si>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</si>
  <si>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</si>
  <si>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</si>
  <si>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</si>
  <si>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</si>
  <si>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</si>
  <si>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</si>
  <si>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</si>
  <si>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</si>
  <si>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</si>
  <si>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</si>
  <si>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</si>
  <si>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</si>
  <si>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</si>
  <si>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</si>
  <si>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</si>
  <si>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</si>
  <si>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</si>
  <si>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</si>
  <si>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</si>
  <si>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</si>
  <si>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</si>
  <si>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</si>
  <si>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</si>
  <si>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</si>
  <si>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</si>
  <si>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</si>
  <si>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</si>
  <si>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</si>
  <si>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</si>
  <si>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</si>
  <si>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</si>
  <si>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</si>
  <si>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</si>
  <si>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</si>
  <si>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</si>
  <si>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</si>
  <si>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</si>
  <si>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</si>
  <si>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</si>
  <si>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</si>
  <si>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</si>
  <si>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</si>
  <si>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</si>
  <si>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</si>
  <si>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</si>
  <si>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</si>
  <si>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</si>
  <si>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</si>
  <si>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</si>
  <si>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</si>
  <si>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</si>
  <si>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</si>
  <si>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</si>
  <si>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</si>
  <si>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</si>
  <si>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</si>
  <si>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</si>
  <si>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</si>
  <si>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</si>
  <si>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</si>
  <si>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</si>
  <si>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</si>
  <si>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</si>
  <si>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</si>
  <si>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</si>
  <si>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</si>
  <si>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</si>
  <si>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</si>
  <si>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</si>
  <si>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</si>
  <si>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</si>
  <si>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</si>
  <si>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</si>
  <si>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</si>
  <si>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</si>
  <si>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</si>
  <si>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</si>
  <si>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</si>
  <si>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</si>
  <si>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</si>
  <si>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</si>
  <si>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</si>
  <si>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</si>
  <si>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</si>
  <si>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</si>
  <si>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</si>
  <si>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</si>
  <si>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</si>
  <si>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</si>
  <si>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</si>
  <si>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</si>
  <si>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</si>
  <si>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</si>
  <si>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</si>
  <si>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</si>
  <si>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</si>
  <si>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</si>
  <si>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</si>
  <si>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</si>
  <si>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</si>
  <si>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</si>
  <si>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</si>
  <si>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</si>
  <si>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</si>
  <si>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</si>
  <si>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</si>
  <si>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</si>
  <si>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</si>
  <si>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</si>
  <si>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</si>
  <si>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</si>
  <si>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</si>
  <si>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</si>
  <si>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</si>
  <si>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</si>
  <si>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</si>
  <si>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</si>
  <si>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</si>
  <si>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</si>
  <si>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</si>
  <si>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</si>
  <si>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</si>
  <si>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</si>
  <si>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</si>
  <si>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</si>
  <si>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</si>
  <si>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</si>
  <si>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</si>
  <si>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</si>
  <si>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</si>
  <si>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</si>
  <si>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</si>
  <si>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</si>
  <si>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</si>
  <si>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</si>
  <si>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</si>
  <si>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</si>
  <si>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</si>
  <si>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</si>
  <si>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</si>
  <si>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</si>
  <si>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</si>
  <si>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</si>
  <si>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</si>
  <si>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</si>
  <si>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</si>
  <si>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</si>
  <si>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</si>
  <si>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</si>
  <si>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</si>
  <si>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</si>
  <si>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</si>
  <si>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</si>
  <si>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</si>
  <si>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</si>
  <si>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</si>
  <si>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</si>
  <si>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</si>
  <si>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</si>
  <si>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</si>
  <si>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</si>
  <si>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</si>
  <si>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</si>
  <si>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</si>
  <si>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</si>
  <si>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</si>
  <si>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</si>
  <si>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</si>
  <si>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</si>
  <si>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</si>
  <si>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</si>
  <si>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</si>
  <si>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</si>
  <si>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</si>
  <si>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</si>
  <si>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</si>
  <si>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</si>
  <si>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</si>
  <si>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</si>
  <si>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</si>
  <si>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</si>
  <si>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</si>
  <si>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</si>
  <si>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</si>
  <si>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</si>
  <si>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</si>
  <si>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</si>
  <si>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</si>
  <si>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</si>
  <si>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</si>
  <si>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</si>
  <si>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</si>
  <si>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</si>
  <si>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</si>
  <si>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</si>
  <si>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</si>
  <si>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</si>
  <si>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</si>
  <si>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</si>
  <si>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</si>
  <si>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</si>
  <si>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</si>
  <si>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</si>
  <si>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</si>
  <si>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</si>
  <si>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</si>
  <si>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</si>
  <si>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</si>
  <si>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</si>
  <si>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</si>
  <si>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</si>
  <si>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</si>
  <si>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</si>
  <si>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</si>
  <si>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</si>
  <si>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</si>
  <si>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</si>
  <si>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</si>
  <si>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</si>
  <si>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</si>
  <si>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</si>
  <si>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</si>
  <si>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</si>
  <si>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</si>
  <si>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</si>
  <si>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</si>
  <si>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</si>
  <si>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</si>
  <si>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</si>
  <si>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</si>
  <si>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</si>
  <si>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</si>
  <si>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</si>
  <si>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</si>
  <si>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</si>
  <si>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</si>
  <si>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</si>
  <si>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</si>
  <si>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</si>
  <si>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</si>
  <si>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</si>
  <si>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</si>
  <si>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</si>
  <si>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</si>
  <si>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</si>
  <si>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</si>
  <si>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</si>
  <si>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</si>
  <si>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</si>
  <si>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</si>
  <si>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</si>
  <si>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</si>
  <si>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</si>
  <si>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</si>
  <si>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</si>
  <si>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</si>
  <si>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</si>
  <si>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</si>
  <si>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</si>
  <si>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</si>
  <si>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</si>
  <si>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</si>
  <si>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</si>
  <si>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</si>
  <si>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</si>
  <si>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</si>
  <si>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</si>
  <si>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</si>
  <si>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</si>
  <si>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</si>
  <si>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</si>
  <si>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</si>
  <si>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</si>
  <si>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</si>
  <si>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</si>
  <si>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</si>
  <si>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</si>
  <si>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</si>
  <si>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</si>
  <si>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</si>
  <si>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</si>
  <si>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</si>
  <si>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</si>
  <si>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</si>
  <si>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</si>
  <si>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</si>
  <si>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</si>
  <si>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</si>
  <si>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</si>
  <si>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</si>
  <si>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</si>
  <si>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</si>
  <si>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</si>
  <si>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</si>
  <si>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</si>
  <si>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</si>
  <si>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</si>
  <si>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</si>
  <si>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</si>
  <si>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</si>
  <si>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</si>
  <si>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</si>
  <si>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</si>
  <si>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</si>
  <si>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</si>
  <si>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</si>
  <si>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</si>
  <si>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</si>
  <si>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</si>
  <si>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</si>
  <si>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</si>
  <si>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</si>
  <si>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</si>
  <si>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</si>
  <si>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</si>
  <si>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</si>
  <si>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</si>
  <si>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</si>
  <si>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</si>
  <si>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</si>
  <si>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</si>
  <si>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</si>
  <si>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</si>
  <si>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</si>
  <si>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</si>
  <si>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</si>
  <si>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</si>
  <si>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</si>
  <si>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</si>
  <si>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</si>
  <si>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</si>
  <si>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</si>
  <si>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</si>
  <si>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</si>
  <si>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</si>
  <si>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</si>
  <si>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</si>
  <si>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</si>
  <si>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</si>
  <si>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</si>
  <si>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</si>
  <si>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</si>
  <si>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</si>
  <si>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</si>
  <si>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</si>
  <si>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</si>
  <si>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</si>
  <si>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</si>
  <si>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</si>
  <si>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</si>
  <si>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</si>
  <si>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</si>
  <si>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</si>
  <si>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</si>
  <si>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</si>
  <si>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</si>
  <si>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</si>
  <si>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</si>
  <si>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</si>
  <si>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</si>
  <si>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</si>
  <si>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</si>
  <si>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</si>
  <si>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</si>
  <si>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</si>
  <si>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</si>
  <si>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</si>
  <si>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</si>
  <si>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</si>
  <si>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</si>
  <si>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</si>
  <si>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</si>
  <si>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</si>
  <si>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</si>
  <si>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</si>
  <si>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</si>
  <si>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</si>
  <si>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</si>
  <si>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</si>
  <si>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</si>
  <si>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</si>
  <si>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</si>
  <si>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</si>
  <si>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</si>
  <si>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</si>
  <si>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</si>
  <si>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</si>
  <si>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</si>
  <si>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</si>
  <si>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</si>
  <si>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</si>
  <si>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</si>
  <si>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</si>
  <si>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</si>
  <si>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</si>
  <si>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</si>
  <si>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</si>
  <si>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</si>
  <si>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</si>
  <si>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</si>
  <si>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</si>
  <si>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</si>
  <si>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</si>
  <si>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</si>
  <si>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</si>
  <si>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</si>
  <si>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</si>
  <si>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</si>
  <si>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</si>
  <si>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</si>
  <si>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</si>
  <si>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</si>
  <si>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</si>
  <si>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</si>
  <si>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</si>
  <si>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</si>
  <si>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</si>
  <si>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</si>
  <si>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</si>
  <si>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</si>
  <si>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</si>
  <si>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</si>
  <si>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</si>
  <si>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</si>
  <si>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</si>
  <si>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</si>
  <si>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</si>
  <si>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</si>
  <si>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</si>
  <si>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</si>
  <si>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</si>
  <si>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</si>
  <si>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</si>
  <si>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</si>
  <si>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</si>
  <si>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</si>
  <si>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</si>
  <si>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</si>
  <si>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</si>
  <si>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</si>
  <si>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</si>
  <si>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</si>
  <si>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</si>
  <si>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</si>
  <si>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</si>
  <si>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</si>
  <si>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</si>
  <si>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</si>
  <si>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</si>
  <si>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</si>
  <si>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</si>
  <si>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</si>
  <si>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</si>
  <si>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</si>
  <si>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</si>
  <si>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</si>
  <si>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</si>
  <si>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</si>
  <si>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</si>
  <si>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</si>
  <si>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</si>
  <si>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</si>
  <si>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</si>
  <si>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</si>
  <si>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</si>
  <si>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</si>
  <si>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</si>
  <si>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</si>
  <si>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</si>
  <si>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</si>
  <si>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</si>
  <si>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</si>
  <si>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</si>
  <si>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</si>
  <si>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</si>
  <si>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</si>
  <si>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</si>
  <si>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</si>
  <si>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</si>
  <si>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</si>
  <si>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</si>
  <si>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</si>
  <si>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</si>
  <si>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</si>
  <si>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</si>
  <si>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</si>
  <si>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</si>
  <si>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</si>
  <si>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</si>
  <si>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</si>
  <si>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</si>
  <si>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</si>
  <si>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</si>
  <si>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</si>
  <si>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</si>
  <si>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</si>
  <si>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</si>
  <si>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</si>
  <si>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</si>
  <si>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</si>
  <si>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</si>
  <si>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</si>
  <si>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</si>
  <si>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</si>
  <si>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</si>
  <si>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</si>
  <si>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</si>
  <si>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</si>
  <si>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</si>
  <si>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</si>
  <si>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</si>
  <si>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</si>
  <si>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</si>
  <si>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</si>
  <si>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</si>
  <si>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</si>
  <si>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</si>
  <si>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</si>
  <si>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</si>
  <si>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</si>
  <si>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</si>
  <si>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</si>
  <si>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</si>
  <si>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</si>
  <si>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</si>
  <si>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</si>
  <si>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</si>
  <si>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</si>
  <si>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</si>
  <si>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</si>
  <si>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</si>
  <si>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</si>
  <si>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</si>
  <si>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</si>
  <si>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</si>
  <si>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</si>
  <si>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</si>
  <si>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</si>
  <si>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</si>
  <si>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</si>
  <si>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</si>
  <si>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</si>
  <si>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</si>
  <si>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</si>
  <si>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</si>
  <si>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</si>
  <si>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</si>
  <si>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</si>
  <si>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</si>
  <si>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</si>
  <si>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</si>
  <si>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</si>
  <si>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</si>
  <si>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</si>
  <si>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</si>
  <si>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</si>
  <si>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</si>
  <si>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</si>
  <si>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</si>
  <si>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</si>
  <si>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</si>
  <si>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</si>
  <si>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</si>
  <si>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</si>
  <si>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</si>
  <si>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</si>
  <si>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</si>
  <si>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</si>
  <si>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</si>
  <si>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</si>
  <si>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</si>
  <si>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</si>
  <si>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</si>
  <si>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</si>
  <si>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</si>
  <si>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</si>
  <si>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</si>
  <si>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</si>
  <si>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</si>
  <si>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</si>
  <si>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</si>
  <si>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</si>
  <si>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</si>
  <si>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</si>
  <si>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</si>
  <si>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</si>
  <si>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</si>
  <si>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</si>
  <si>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</si>
  <si>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</si>
  <si>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</si>
  <si>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</si>
  <si>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</si>
  <si>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</si>
  <si>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</si>
  <si>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</si>
  <si>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</si>
  <si>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</si>
  <si>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</si>
  <si>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</si>
  <si>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</si>
  <si>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</si>
  <si>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</si>
  <si>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</si>
  <si>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</si>
  <si>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</si>
  <si>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</si>
  <si>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</si>
  <si>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</si>
  <si>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</si>
  <si>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</si>
  <si>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</si>
  <si>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</si>
  <si>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</si>
  <si>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</si>
  <si>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</si>
  <si>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</si>
  <si>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</si>
  <si>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</si>
  <si>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</si>
  <si>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</si>
  <si>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</si>
  <si>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</si>
  <si>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</si>
  <si>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</si>
  <si>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</si>
  <si>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</si>
  <si>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</si>
  <si>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</si>
  <si>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</si>
  <si>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</si>
  <si>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</si>
  <si>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</si>
  <si>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</si>
  <si>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</si>
  <si>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</si>
  <si>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</si>
  <si>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</si>
  <si>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</si>
  <si>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</si>
  <si>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</si>
  <si>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</si>
  <si>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</si>
  <si>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</si>
  <si>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</si>
  <si>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</si>
  <si>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</si>
  <si>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</si>
  <si>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</si>
  <si>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</si>
  <si>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</si>
  <si>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</si>
  <si>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</si>
  <si>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</si>
  <si>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</si>
  <si>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</si>
  <si>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</si>
  <si>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</si>
  <si>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</si>
  <si>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</si>
  <si>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</si>
  <si>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</si>
  <si>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</si>
  <si>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</si>
  <si>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</si>
  <si>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</si>
  <si>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</si>
  <si>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</si>
  <si>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</si>
  <si>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</si>
  <si>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</si>
  <si>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</si>
  <si>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</si>
  <si>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</si>
  <si>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</si>
  <si>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</si>
  <si>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</si>
  <si>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</si>
  <si>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</si>
  <si>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</si>
  <si>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</si>
  <si>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</si>
  <si>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</si>
  <si>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</si>
  <si>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</si>
  <si>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</si>
  <si>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</si>
  <si>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</si>
  <si>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</si>
  <si>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</si>
  <si>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</si>
  <si>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</si>
  <si>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</si>
  <si>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</si>
  <si>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</si>
  <si>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</si>
  <si>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</si>
  <si>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</si>
  <si>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</si>
  <si>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</si>
  <si>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</si>
  <si>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</si>
  <si>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</si>
  <si>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</si>
  <si>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</si>
  <si>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</si>
  <si>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</si>
  <si>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</si>
  <si>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</si>
  <si>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</si>
  <si>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</si>
  <si>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</si>
  <si>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</si>
  <si>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</si>
  <si>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</si>
  <si>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</si>
  <si>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</si>
  <si>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</si>
  <si>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</si>
  <si>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</si>
  <si>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</si>
  <si>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</si>
  <si>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</si>
  <si>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</si>
  <si>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</si>
  <si>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</si>
  <si>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</si>
  <si>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</si>
  <si>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</si>
  <si>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</si>
  <si>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</si>
  <si>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</si>
  <si>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</si>
  <si>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</si>
  <si>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</si>
  <si>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</si>
  <si>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</si>
  <si>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</si>
  <si>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</si>
  <si>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</si>
  <si>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</si>
  <si>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</si>
  <si>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</si>
  <si>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</si>
  <si>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</si>
  <si>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</si>
  <si>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</si>
  <si>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</si>
  <si>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</si>
  <si>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</si>
  <si>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</si>
  <si>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</si>
  <si>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</si>
  <si>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</si>
  <si>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</si>
  <si>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</si>
  <si>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</si>
  <si>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</si>
  <si>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</si>
  <si>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</si>
  <si>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</si>
  <si>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</si>
  <si>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</si>
  <si>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</si>
  <si>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</si>
  <si>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</si>
  <si>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</si>
  <si>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</si>
  <si>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</si>
  <si>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</si>
  <si>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</si>
  <si>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</si>
  <si>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</si>
  <si>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</si>
  <si>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</si>
  <si>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</si>
  <si>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</si>
  <si>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</si>
  <si>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</si>
  <si>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</si>
  <si>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</si>
  <si>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</si>
  <si>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</si>
  <si>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</si>
  <si>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</si>
  <si>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</si>
  <si>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</si>
  <si>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</si>
  <si>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</si>
  <si>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</si>
  <si>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</si>
  <si>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</si>
  <si>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</si>
  <si>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</si>
  <si>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</si>
  <si>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</si>
  <si>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</si>
  <si>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</si>
  <si>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</si>
  <si>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</si>
  <si>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</si>
  <si>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</si>
  <si>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</si>
  <si>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</si>
  <si>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</si>
  <si>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</si>
  <si>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</si>
  <si>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</si>
  <si>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</si>
  <si>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</si>
  <si>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</si>
  <si>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</si>
  <si>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</si>
  <si>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</si>
  <si>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</si>
  <si>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</si>
  <si>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</si>
  <si>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</si>
  <si>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</si>
  <si>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</si>
  <si>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</si>
  <si>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</si>
  <si>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</si>
  <si>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</si>
  <si>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</si>
  <si>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</si>
  <si>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</si>
  <si>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</si>
  <si>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</si>
  <si>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</si>
  <si>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</si>
  <si>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</si>
  <si>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</si>
  <si>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</si>
  <si>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</si>
  <si>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</si>
  <si>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</si>
  <si>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</si>
  <si>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</si>
  <si>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</si>
  <si>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</si>
  <si>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</si>
  <si>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</si>
  <si>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</si>
  <si>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</si>
  <si>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</si>
  <si>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</si>
  <si>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</si>
  <si>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</si>
  <si>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</si>
  <si>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</si>
  <si>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</si>
  <si>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</si>
  <si>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</si>
  <si>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</si>
  <si>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</si>
  <si>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</si>
  <si>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</si>
  <si>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</si>
  <si>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</si>
  <si>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</si>
  <si>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</si>
  <si>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</si>
  <si>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</si>
  <si>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</si>
  <si>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</si>
  <si>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</si>
  <si>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</si>
  <si>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</si>
  <si>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</si>
  <si>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</si>
  <si>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</si>
  <si>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</si>
  <si>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</si>
  <si>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</si>
  <si>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</si>
  <si>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</si>
  <si>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</si>
  <si>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</si>
  <si>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</si>
  <si>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</si>
  <si>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</si>
  <si>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</si>
  <si>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</si>
  <si>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</si>
  <si>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</si>
  <si>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</si>
  <si>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</si>
  <si>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</si>
  <si>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</si>
  <si>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</si>
  <si>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</si>
  <si>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</si>
  <si>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</si>
  <si>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</si>
  <si>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</si>
  <si>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</si>
  <si>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</si>
  <si>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</si>
  <si>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</si>
  <si>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</si>
  <si>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</si>
  <si>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</si>
  <si>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</si>
  <si>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</si>
  <si>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</si>
  <si>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</si>
  <si>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</si>
  <si>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</si>
  <si>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</si>
  <si>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</si>
  <si>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</si>
  <si>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</si>
  <si>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</si>
  <si>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</si>
  <si>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</si>
  <si>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</si>
  <si>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</si>
  <si>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</si>
  <si>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</si>
  <si>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</si>
  <si>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</si>
  <si>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</si>
  <si>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</si>
  <si>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</si>
  <si>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</si>
  <si>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</si>
  <si>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</si>
  <si>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</si>
  <si>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</si>
  <si>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</si>
  <si>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</si>
  <si>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</si>
  <si>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</si>
  <si>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</si>
  <si>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</si>
  <si>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</si>
  <si>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</si>
  <si>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</si>
  <si>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</si>
  <si>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</si>
  <si>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</si>
  <si>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</si>
  <si>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</si>
  <si>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</si>
  <si>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</si>
  <si>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</si>
  <si>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</si>
  <si>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</si>
  <si>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</si>
  <si>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</si>
  <si>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</si>
  <si>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</si>
  <si>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</si>
  <si>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</si>
  <si>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</si>
  <si>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</si>
  <si>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</si>
  <si>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</si>
  <si>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</si>
  <si>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</si>
  <si>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</si>
  <si>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</si>
  <si>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</si>
  <si>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</si>
  <si>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</si>
  <si>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</si>
  <si>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</si>
  <si>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</si>
  <si>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</si>
  <si>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</si>
  <si>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</si>
  <si>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</si>
  <si>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</si>
  <si>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</si>
  <si>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</si>
  <si>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</si>
  <si>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</si>
  <si>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</si>
  <si>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</si>
  <si>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</si>
  <si>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</si>
  <si>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</si>
  <si>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</si>
  <si>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</si>
  <si>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</si>
  <si>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</si>
  <si>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</si>
  <si>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</si>
  <si>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</si>
  <si>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</si>
  <si>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</si>
  <si>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</si>
  <si>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</si>
  <si>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</si>
  <si>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</si>
  <si>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</si>
  <si>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</si>
  <si>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</si>
  <si>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</si>
  <si>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</si>
  <si>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</si>
  <si>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</si>
  <si>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</si>
  <si>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</si>
  <si>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</si>
  <si>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</si>
  <si>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</si>
  <si>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</si>
  <si>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</si>
  <si>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</si>
  <si>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</si>
  <si>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</si>
  <si>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</si>
  <si>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</si>
  <si>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</si>
  <si>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</si>
  <si>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</si>
  <si>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</si>
  <si>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</si>
  <si>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</si>
  <si>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</si>
  <si>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</si>
  <si>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</si>
  <si>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</si>
  <si>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</si>
  <si>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</si>
  <si>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</si>
  <si>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</si>
  <si>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</si>
  <si>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</si>
  <si>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</si>
  <si>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</si>
  <si>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</si>
  <si>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</si>
  <si>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</si>
  <si>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</si>
  <si>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</si>
  <si>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</si>
  <si>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</si>
  <si>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</si>
  <si>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</si>
  <si>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</si>
  <si>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</si>
  <si>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</si>
  <si>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</si>
  <si>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</si>
  <si>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</si>
  <si>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</si>
  <si>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</si>
  <si>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</si>
  <si>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</si>
  <si>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</si>
  <si>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</si>
  <si>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</si>
  <si>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</si>
  <si>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</si>
  <si>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</si>
  <si>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</si>
  <si>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</si>
  <si>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</si>
  <si>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</si>
  <si>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</si>
  <si>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</si>
  <si>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</si>
  <si>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</si>
  <si>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</si>
  <si>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</si>
  <si>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</si>
  <si>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</si>
  <si>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</si>
  <si>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</si>
  <si>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</si>
  <si>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</si>
  <si>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</si>
  <si>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</si>
  <si>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</si>
  <si>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</si>
  <si>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</si>
  <si>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</si>
  <si>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</si>
  <si>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</si>
  <si>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</si>
  <si>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</si>
  <si>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</si>
  <si>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</si>
  <si>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</si>
  <si>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</si>
  <si>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</si>
  <si>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</si>
  <si>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</si>
  <si>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</si>
  <si>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</si>
  <si>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</si>
  <si>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</si>
  <si>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</si>
  <si>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</si>
  <si>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</si>
  <si>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</si>
  <si>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</si>
  <si>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</si>
  <si>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</si>
  <si>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</si>
  <si>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</si>
  <si>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</si>
  <si>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</si>
  <si>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</si>
  <si>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</si>
  <si>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</si>
  <si>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</si>
  <si>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</si>
  <si>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</si>
  <si>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</si>
  <si>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</si>
  <si>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</si>
  <si>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</si>
  <si>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</si>
  <si>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</si>
  <si>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</si>
  <si>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</si>
  <si>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</si>
  <si>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</si>
  <si>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</si>
  <si>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</si>
  <si>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</si>
  <si>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</si>
  <si>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</si>
  <si>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</si>
  <si>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</si>
  <si>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</si>
  <si>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</si>
  <si>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</si>
  <si>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</si>
  <si>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</si>
  <si>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</si>
  <si>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</si>
  <si>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</si>
  <si>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</si>
  <si>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</si>
  <si>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</si>
  <si>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</si>
  <si>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</si>
  <si>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</si>
  <si>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</si>
  <si>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</si>
  <si>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</si>
  <si>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</si>
  <si>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</si>
  <si>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</si>
  <si>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</si>
  <si>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</si>
  <si>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</si>
  <si>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</si>
  <si>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</si>
  <si>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</si>
  <si>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</si>
  <si>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</si>
  <si>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</si>
  <si>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</si>
  <si>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</si>
  <si>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</si>
  <si>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</si>
  <si>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</si>
  <si>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</si>
  <si>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</si>
  <si>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</si>
  <si>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</si>
  <si>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</si>
  <si>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</si>
  <si>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</si>
  <si>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</si>
  <si>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</si>
  <si>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</si>
  <si>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</si>
  <si>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</si>
  <si>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</si>
  <si>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</si>
  <si>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</si>
  <si>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</si>
  <si>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</si>
  <si>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</si>
  <si>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</si>
  <si>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</si>
  <si>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</si>
  <si>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</si>
  <si>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</si>
  <si>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</si>
  <si>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</si>
  <si>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</si>
  <si>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</si>
  <si>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</si>
  <si>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</si>
  <si>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</si>
  <si>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</si>
  <si>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</si>
  <si>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</si>
  <si>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</si>
  <si>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</si>
  <si>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</si>
  <si>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</si>
  <si>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</si>
  <si>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</si>
  <si>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</si>
  <si>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</si>
  <si>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</si>
  <si>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</si>
  <si>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</si>
  <si>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</si>
  <si>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</si>
  <si>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</si>
  <si>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</si>
  <si>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</si>
  <si>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</si>
  <si>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</si>
  <si>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</si>
  <si>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</si>
  <si>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</si>
  <si>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</si>
  <si>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</si>
  <si>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</si>
  <si>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</si>
  <si>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</si>
  <si>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</si>
  <si>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</si>
  <si>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</si>
  <si>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</si>
  <si>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</si>
  <si>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</si>
  <si>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</si>
  <si>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</si>
  <si>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</si>
  <si>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</si>
  <si>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</si>
  <si>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</si>
  <si>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</si>
  <si>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</si>
  <si>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</si>
  <si>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</si>
  <si>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</si>
  <si>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</si>
  <si>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</si>
  <si>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</si>
  <si>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</si>
  <si>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</si>
  <si>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</si>
  <si>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</si>
  <si>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</si>
  <si>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</si>
  <si>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</si>
  <si>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</si>
  <si>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</si>
  <si>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</si>
  <si>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</si>
  <si>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</si>
  <si>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</si>
  <si>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</si>
  <si>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</si>
  <si>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</si>
  <si>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</si>
  <si>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</si>
  <si>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</si>
  <si>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</si>
  <si>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</si>
  <si>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</si>
  <si>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</si>
  <si>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</si>
  <si>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</si>
  <si>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</si>
  <si>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</si>
  <si>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</si>
  <si>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</si>
  <si>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</si>
  <si>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</si>
  <si>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</si>
  <si>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</si>
  <si>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</si>
  <si>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</si>
  <si>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</si>
  <si>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</si>
  <si>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</si>
  <si>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</si>
  <si>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</si>
  <si>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</si>
  <si>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</si>
  <si>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</si>
  <si>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</si>
  <si>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</si>
  <si>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</si>
  <si>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</si>
  <si>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</si>
  <si>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</si>
  <si>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</si>
  <si>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</si>
  <si>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</si>
  <si>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</si>
  <si>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</si>
  <si>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</si>
  <si>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</si>
  <si>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</si>
  <si>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</si>
  <si>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</si>
  <si>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</si>
  <si>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</si>
  <si>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</si>
  <si>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</si>
  <si>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</si>
  <si>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</si>
  <si>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</si>
  <si>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</si>
  <si>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</si>
  <si>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</si>
  <si>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</si>
  <si>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</si>
  <si>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</si>
  <si>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</si>
  <si>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</si>
  <si>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</si>
  <si>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</si>
  <si>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</si>
  <si>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</si>
  <si>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</si>
  <si>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</si>
  <si>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</si>
  <si>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</si>
  <si>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</si>
  <si>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</si>
  <si>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</si>
  <si>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</si>
  <si>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</si>
  <si>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</si>
  <si>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</si>
  <si>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</si>
  <si>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</si>
  <si>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</si>
  <si>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</si>
  <si>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</si>
  <si>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</si>
  <si>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</si>
  <si>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</si>
  <si>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</si>
  <si>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</si>
  <si>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</si>
  <si>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</si>
  <si>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</si>
  <si>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</si>
  <si>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</si>
  <si>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</si>
  <si>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</si>
  <si>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</si>
  <si>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</si>
  <si>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</si>
  <si>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</si>
  <si>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</si>
  <si>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</si>
  <si>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</si>
  <si>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</si>
  <si>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</si>
  <si>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</si>
  <si>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</si>
  <si>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</si>
  <si>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</si>
  <si>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</si>
  <si>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</si>
  <si>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</si>
  <si>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</si>
  <si>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</si>
  <si>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</si>
  <si>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</si>
  <si>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</si>
  <si>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</si>
  <si>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</si>
  <si>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</si>
  <si>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</si>
  <si>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</si>
  <si>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</si>
  <si>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</si>
  <si>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</si>
  <si>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</si>
  <si>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</si>
  <si>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</si>
  <si>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</si>
  <si>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</si>
  <si>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</si>
  <si>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</si>
  <si>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</si>
  <si>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</si>
  <si>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</si>
  <si>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</si>
  <si>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</si>
  <si>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</si>
  <si>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</si>
  <si>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</si>
  <si>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</si>
  <si>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</si>
  <si>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</si>
  <si>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</si>
  <si>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</si>
  <si>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</si>
  <si>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</si>
  <si>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</si>
  <si>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</si>
  <si>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</si>
  <si>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</si>
  <si>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</si>
  <si>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</si>
  <si>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</si>
  <si>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</si>
  <si>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</si>
  <si>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</si>
  <si>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</si>
  <si>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</si>
  <si>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</si>
  <si>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</si>
  <si>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</si>
  <si>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</si>
  <si>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</si>
  <si>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</si>
  <si>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</si>
  <si>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</si>
  <si>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</si>
  <si>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</si>
  <si>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</si>
  <si>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</si>
  <si>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</si>
  <si>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</si>
  <si>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</si>
  <si>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</si>
  <si>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</si>
  <si>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</si>
  <si>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</si>
  <si>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</si>
  <si>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</si>
  <si>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</si>
  <si>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</si>
  <si>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</si>
  <si>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</si>
  <si>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</si>
  <si>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</si>
  <si>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</si>
  <si>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</si>
  <si>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</si>
  <si>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</si>
  <si>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</si>
  <si>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</si>
  <si>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</si>
  <si>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</si>
  <si>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</si>
  <si>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</si>
  <si>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</si>
  <si>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</si>
  <si>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</si>
  <si>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</si>
  <si>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</si>
  <si>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</si>
  <si>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</si>
  <si>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</si>
  <si>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</si>
  <si>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</si>
  <si>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</si>
  <si>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</si>
  <si>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</si>
  <si>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</si>
  <si>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</si>
  <si>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</si>
  <si>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</si>
  <si>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</si>
  <si>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</si>
  <si>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</si>
  <si>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</si>
  <si>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</si>
  <si>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</si>
  <si>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</si>
  <si>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</si>
  <si>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</si>
  <si>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</si>
  <si>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</si>
  <si>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</si>
  <si>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</si>
  <si>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</si>
  <si>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</si>
  <si>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</si>
  <si>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</si>
  <si>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</si>
  <si>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</si>
  <si>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</si>
  <si>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</si>
  <si>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</si>
  <si>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</si>
  <si>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</si>
  <si>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</si>
  <si>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</si>
  <si>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</si>
  <si>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</si>
  <si>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</si>
  <si>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</si>
  <si>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</si>
  <si>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</si>
  <si>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</si>
  <si>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</si>
  <si>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</si>
  <si>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</si>
  <si>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</si>
  <si>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</si>
  <si>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</si>
  <si>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</si>
  <si>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</si>
  <si>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</si>
  <si>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</si>
  <si>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</si>
  <si>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</si>
  <si>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</si>
  <si>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</si>
  <si>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</si>
  <si>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</si>
  <si>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</si>
  <si>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</si>
  <si>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</si>
  <si>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</si>
  <si>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</si>
  <si>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</si>
  <si>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</si>
  <si>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</si>
  <si>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</si>
  <si>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</si>
  <si>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</si>
  <si>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</si>
  <si>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</si>
  <si>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</si>
  <si>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</si>
  <si>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</si>
  <si>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</si>
  <si>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</si>
  <si>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</si>
  <si>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</si>
  <si>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</si>
  <si>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</si>
  <si>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</si>
  <si>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</si>
  <si>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</si>
  <si>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</si>
  <si>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</si>
  <si>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</si>
  <si>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</si>
  <si>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</si>
  <si>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</si>
  <si>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</si>
  <si>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</si>
  <si>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</si>
  <si>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</si>
  <si>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</si>
  <si>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</si>
  <si>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</si>
  <si>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</si>
  <si>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</si>
  <si>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</si>
  <si>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</si>
  <si>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</si>
  <si>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</si>
  <si>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</si>
  <si>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</si>
  <si>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</si>
  <si>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</si>
  <si>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</si>
  <si>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</si>
  <si>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</si>
  <si>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</si>
  <si>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</si>
  <si>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</si>
  <si>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</si>
  <si>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</si>
  <si>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</si>
  <si>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</si>
  <si>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</si>
  <si>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</si>
  <si>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</si>
  <si>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</si>
  <si>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</si>
  <si>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</si>
  <si>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</si>
  <si>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</si>
  <si>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</si>
  <si>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</si>
  <si>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</si>
  <si>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</si>
  <si>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</si>
  <si>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</si>
  <si>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</si>
  <si>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</si>
  <si>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</si>
  <si>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</si>
  <si>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</si>
  <si>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</si>
  <si>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</si>
  <si>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</si>
  <si>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</si>
  <si>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</si>
  <si>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</si>
  <si>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</si>
  <si>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</si>
  <si>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</si>
  <si>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</si>
  <si>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</si>
  <si>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</si>
  <si>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</si>
  <si>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</si>
  <si>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</si>
  <si>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</si>
  <si>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</si>
  <si>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</si>
  <si>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</si>
  <si>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</si>
  <si>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</si>
  <si>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</si>
  <si>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</si>
  <si>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</si>
  <si>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</si>
  <si>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</si>
  <si>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</si>
  <si>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</si>
  <si>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</si>
  <si>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</si>
  <si>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</si>
  <si>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</si>
  <si>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</si>
  <si>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</si>
  <si>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</si>
  <si>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</si>
  <si>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</si>
  <si>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</si>
  <si>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</si>
  <si>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</si>
  <si>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</si>
  <si>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</si>
  <si>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</si>
  <si>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</si>
  <si>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</si>
  <si>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</si>
  <si>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</si>
  <si>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</si>
  <si>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</si>
  <si>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</si>
  <si>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</si>
  <si>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</si>
  <si>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</si>
  <si>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</si>
  <si>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</si>
  <si>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</si>
  <si>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</si>
  <si>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</si>
  <si>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</si>
  <si>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</si>
  <si>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</si>
  <si>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</si>
  <si>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</si>
  <si>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</si>
  <si>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</si>
  <si>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</si>
  <si>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</si>
  <si>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</si>
  <si>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</si>
  <si>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</si>
  <si>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</si>
  <si>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</si>
  <si>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</si>
  <si>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</si>
  <si>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</si>
  <si>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</si>
  <si>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</si>
  <si>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</si>
  <si>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</si>
  <si>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</si>
  <si>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</si>
  <si>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</si>
  <si>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</si>
  <si>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</si>
  <si>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</si>
  <si>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</si>
  <si>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</si>
  <si>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</si>
  <si>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</si>
  <si>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</si>
  <si>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</si>
  <si>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</si>
  <si>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</si>
  <si>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</si>
  <si>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</si>
  <si>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</si>
  <si>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</si>
  <si>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</si>
  <si>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</si>
  <si>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</si>
  <si>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</si>
  <si>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</si>
  <si>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</si>
  <si>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</si>
  <si>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</si>
  <si>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</si>
  <si>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</si>
  <si>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</si>
  <si>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</si>
  <si>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</si>
  <si>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</si>
  <si>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</si>
  <si>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</si>
  <si>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</si>
  <si>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</si>
  <si>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</si>
  <si>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</si>
  <si>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</si>
  <si>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</si>
  <si>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</si>
  <si>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</si>
  <si>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</si>
  <si>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</si>
  <si>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</si>
  <si>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</si>
  <si>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</si>
  <si>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</si>
  <si>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</si>
  <si>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</si>
  <si>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</si>
  <si>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</si>
  <si>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</si>
  <si>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</si>
  <si>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</si>
  <si>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</si>
  <si>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</si>
  <si>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</si>
  <si>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</si>
  <si>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</si>
  <si>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</si>
  <si>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</si>
  <si>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</si>
  <si>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</si>
  <si>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</si>
  <si>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</si>
  <si>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</si>
  <si>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</si>
  <si>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</si>
  <si>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</si>
  <si>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</si>
  <si>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</si>
  <si>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</si>
  <si>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</si>
  <si>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</si>
  <si>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</si>
  <si>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</si>
  <si>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</si>
  <si>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</si>
  <si>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</si>
  <si>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</si>
  <si>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</si>
  <si>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</si>
  <si>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</si>
  <si>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</si>
  <si>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</si>
  <si>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</si>
  <si>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</si>
  <si>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</si>
  <si>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</si>
  <si>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</si>
  <si>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</si>
  <si>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</si>
  <si>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</si>
  <si>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</si>
  <si>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</si>
  <si>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</si>
  <si>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</si>
  <si>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</si>
  <si>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</si>
  <si>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</si>
  <si>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</si>
  <si>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</si>
  <si>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</si>
  <si>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</si>
  <si>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</si>
  <si>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</si>
  <si>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</si>
  <si>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</si>
  <si>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</si>
  <si>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</si>
  <si>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</si>
  <si>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</si>
  <si>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</si>
  <si>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</si>
  <si>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</si>
  <si>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</si>
  <si>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</si>
  <si>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</si>
  <si>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</si>
  <si>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</si>
  <si>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</si>
  <si>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</si>
  <si>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</si>
  <si>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</si>
  <si>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</si>
  <si>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</si>
  <si>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</si>
  <si>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</si>
  <si>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</si>
  <si>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</si>
  <si>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</si>
  <si>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</si>
  <si>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</si>
  <si>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</si>
  <si>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</si>
  <si>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</si>
  <si>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</si>
  <si>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</si>
  <si>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</si>
  <si>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</si>
  <si>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</si>
  <si>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</si>
  <si>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</si>
  <si>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</si>
  <si>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</si>
  <si>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</si>
  <si>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</si>
  <si>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</si>
  <si>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</si>
  <si>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</si>
  <si>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</si>
  <si>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</si>
  <si>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</si>
  <si>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</si>
  <si>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</si>
  <si>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</si>
  <si>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</si>
  <si>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</si>
  <si>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</si>
  <si>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</si>
  <si>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</si>
  <si>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</si>
  <si>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</si>
  <si>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</si>
  <si>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</si>
  <si>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</si>
  <si>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</si>
  <si>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</si>
  <si>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</si>
  <si>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</si>
  <si>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</si>
  <si>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</si>
  <si>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</si>
  <si>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</si>
  <si>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</si>
  <si>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</si>
  <si>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</si>
  <si>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</si>
  <si>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</si>
  <si>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</si>
  <si>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</si>
  <si>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</si>
  <si>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</si>
  <si>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</si>
  <si>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</si>
  <si>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</si>
  <si>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</si>
  <si>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</si>
  <si>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</si>
  <si>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</si>
  <si>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</si>
  <si>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</si>
  <si>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</si>
  <si>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</si>
  <si>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</si>
  <si>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</si>
  <si>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</si>
  <si>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</si>
  <si>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</si>
  <si>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</si>
  <si>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</si>
  <si>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</si>
  <si>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</si>
  <si>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</si>
  <si>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</si>
  <si>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</si>
  <si>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</si>
  <si>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</si>
  <si>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</si>
  <si>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</si>
  <si>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</si>
  <si>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</si>
  <si>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</si>
  <si>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</si>
  <si>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</si>
  <si>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</si>
  <si>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</si>
  <si>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</si>
  <si>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</si>
  <si>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</si>
  <si>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</si>
  <si>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</si>
  <si>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</si>
  <si>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</si>
  <si>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</si>
  <si>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</si>
  <si>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</si>
  <si>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</si>
  <si>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</si>
  <si>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</si>
  <si>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</si>
  <si>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</si>
  <si>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</si>
  <si>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</si>
  <si>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</si>
  <si>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</si>
  <si>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</si>
  <si>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</si>
  <si>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</si>
  <si>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</si>
  <si>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</si>
  <si>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</si>
  <si>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</si>
  <si>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</si>
  <si>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</si>
  <si>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</si>
  <si>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</si>
  <si>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</si>
  <si>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</si>
  <si>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</si>
  <si>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</si>
  <si>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</si>
  <si>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</si>
  <si>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</si>
  <si>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</si>
  <si>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</si>
  <si>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</si>
  <si>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</si>
  <si>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</si>
  <si>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</si>
  <si>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</si>
  <si>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</si>
  <si>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</si>
  <si>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</si>
  <si>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</si>
  <si>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</si>
  <si>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</si>
  <si>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</si>
  <si>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</si>
  <si>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</si>
  <si>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</si>
  <si>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</si>
  <si>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</si>
  <si>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</si>
  <si>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</si>
  <si>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</si>
  <si>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</si>
  <si>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</si>
  <si>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</si>
  <si>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</si>
  <si>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</si>
  <si>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</si>
  <si>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</si>
  <si>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</si>
  <si>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</si>
  <si>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</si>
  <si>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</si>
  <si>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</si>
  <si>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</si>
  <si>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</si>
  <si>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</si>
  <si>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</si>
  <si>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</si>
  <si>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</si>
  <si>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</si>
  <si>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</si>
  <si>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</si>
  <si>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</si>
  <si>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</si>
  <si>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</si>
  <si>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</si>
  <si>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</si>
  <si>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</si>
  <si>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</si>
  <si>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</si>
  <si>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</si>
  <si>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</si>
  <si>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</si>
  <si>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</si>
  <si>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</si>
  <si>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</si>
  <si>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</si>
  <si>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</si>
  <si>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</si>
  <si>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</si>
  <si>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</si>
  <si>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</si>
  <si>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</si>
  <si>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</si>
  <si>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</si>
  <si>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</si>
  <si>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</si>
  <si>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</si>
  <si>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</si>
  <si>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</si>
  <si>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</si>
  <si>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</si>
  <si>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</si>
  <si>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</si>
  <si>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</si>
  <si>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</si>
  <si>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</si>
  <si>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</si>
  <si>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</si>
  <si>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</si>
  <si>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</si>
  <si>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</si>
  <si>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</si>
  <si>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</si>
  <si>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</si>
  <si>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</si>
  <si>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</si>
  <si>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</si>
  <si>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</si>
  <si>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</si>
  <si>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</si>
  <si>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</si>
  <si>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</si>
  <si>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</si>
  <si>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</si>
  <si>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</si>
  <si>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</si>
  <si>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</si>
  <si>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</si>
  <si>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</si>
  <si>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</si>
  <si>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</si>
  <si>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</si>
  <si>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</si>
  <si>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</si>
  <si>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</si>
  <si>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</si>
  <si>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</si>
  <si>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</si>
  <si>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</si>
  <si>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</si>
  <si>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</si>
  <si>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</si>
  <si>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</si>
  <si>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</si>
  <si>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</si>
  <si>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</si>
  <si>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</si>
  <si>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</si>
  <si>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</si>
  <si>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</si>
  <si>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</si>
  <si>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</si>
  <si>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</si>
  <si>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</si>
  <si>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</si>
  <si>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</si>
  <si>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</si>
  <si>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</si>
  <si>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</si>
  <si>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</si>
  <si>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</si>
  <si>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</si>
  <si>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</si>
  <si>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</si>
  <si>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</si>
  <si>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</si>
  <si>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</si>
  <si>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</si>
  <si>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</si>
  <si>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</si>
  <si>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</si>
  <si>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</si>
  <si>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</si>
  <si>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</si>
  <si>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</si>
  <si>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</si>
  <si>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</si>
  <si>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</si>
  <si>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</si>
  <si>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</si>
  <si>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</si>
  <si>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</si>
  <si>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</si>
  <si>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</si>
  <si>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</si>
  <si>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</si>
  <si>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</si>
  <si>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</si>
  <si>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</si>
  <si>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</si>
  <si>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</si>
  <si>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</si>
  <si>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</si>
  <si>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</si>
  <si>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</si>
  <si>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</si>
  <si>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</si>
  <si>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</si>
  <si>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</si>
  <si>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</si>
  <si>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</si>
  <si>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</si>
  <si>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</si>
  <si>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</si>
  <si>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</si>
  <si>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</si>
  <si>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</si>
  <si>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</si>
  <si>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</si>
  <si>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</si>
  <si>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</si>
  <si>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</si>
  <si>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</si>
  <si>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</si>
  <si>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</si>
  <si>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</si>
  <si>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</si>
  <si>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</si>
  <si>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</si>
  <si>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</si>
  <si>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</si>
  <si>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</si>
  <si>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</si>
  <si>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</si>
  <si>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</si>
  <si>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</si>
  <si>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</si>
  <si>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</si>
  <si>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</si>
  <si>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</si>
  <si>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</si>
  <si>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</si>
  <si>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</si>
  <si>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</si>
  <si>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</si>
  <si>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</si>
  <si>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</si>
  <si>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</si>
  <si>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</si>
  <si>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</si>
  <si>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</si>
  <si>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</si>
  <si>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</si>
  <si>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</si>
  <si>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</si>
  <si>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</si>
  <si>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</si>
  <si>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</si>
  <si>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</si>
  <si>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</si>
  <si>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</si>
  <si>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</si>
  <si>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</si>
  <si>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</si>
  <si>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</si>
  <si>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</si>
  <si>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</si>
  <si>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</si>
  <si>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</si>
  <si>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</si>
  <si>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</si>
  <si>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</si>
  <si>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</si>
  <si>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</si>
  <si>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</si>
  <si>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</si>
  <si>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</si>
  <si>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</si>
  <si>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</si>
  <si>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</si>
  <si>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</si>
  <si>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</si>
  <si>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</si>
  <si>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</si>
  <si>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</si>
  <si>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</si>
  <si>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</si>
  <si>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</si>
  <si>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</si>
  <si>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</si>
  <si>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</si>
  <si>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</si>
  <si>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</si>
  <si>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</si>
  <si>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</si>
  <si>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</si>
  <si>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</si>
  <si>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</si>
  <si>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</si>
  <si>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</si>
  <si>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</si>
  <si>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</si>
  <si>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</si>
  <si>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</si>
  <si>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</si>
  <si>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</si>
  <si>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</si>
  <si>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</si>
  <si>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</si>
  <si>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</si>
  <si>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</si>
  <si>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</si>
  <si>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</si>
  <si>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</si>
  <si>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</si>
  <si>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</si>
  <si>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</si>
  <si>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</si>
  <si>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</si>
  <si>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</si>
  <si>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</si>
  <si>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</si>
  <si>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</si>
  <si>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</si>
  <si>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</si>
  <si>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</si>
  <si>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</si>
  <si>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</si>
  <si>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</si>
  <si>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</si>
  <si>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</si>
  <si>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</si>
  <si>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</si>
  <si>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</si>
  <si>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</si>
  <si>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</si>
  <si>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</si>
  <si>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</si>
  <si>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</si>
  <si>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</si>
  <si>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</si>
  <si>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</si>
  <si>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</si>
  <si>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</si>
  <si>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</si>
  <si>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</si>
  <si>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</si>
  <si>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</si>
  <si>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</si>
  <si>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</si>
  <si>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</si>
  <si>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</si>
  <si>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</si>
  <si>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</si>
  <si>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</si>
  <si>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</si>
  <si>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</si>
  <si>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</si>
  <si>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</si>
  <si>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</si>
  <si>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</si>
  <si>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</si>
  <si>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</si>
  <si>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</si>
  <si>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</si>
  <si>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</si>
  <si>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</si>
  <si>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</si>
  <si>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</si>
  <si>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</si>
  <si>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</si>
  <si>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</si>
  <si>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</si>
  <si>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</si>
  <si>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</si>
  <si>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</si>
  <si>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</si>
  <si>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</si>
  <si>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</si>
  <si>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</si>
  <si>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</si>
  <si>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</si>
  <si>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</si>
  <si>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</si>
  <si>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</si>
  <si>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</si>
  <si>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</si>
  <si>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</si>
  <si>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</si>
  <si>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</si>
  <si>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</si>
  <si>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</si>
  <si>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</si>
  <si>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</si>
  <si>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</si>
  <si>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</si>
  <si>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</si>
  <si>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</si>
  <si>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</si>
  <si>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</si>
  <si>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</si>
  <si>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</si>
  <si>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</si>
  <si>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</si>
  <si>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</si>
  <si>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</si>
  <si>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</si>
  <si>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</si>
  <si>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</si>
  <si>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</si>
  <si>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</si>
  <si>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</si>
  <si>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</si>
  <si>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</si>
  <si>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</si>
  <si>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</si>
  <si>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</si>
  <si>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</si>
  <si>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</si>
  <si>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</si>
  <si>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</si>
  <si>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</si>
  <si>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</si>
  <si>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</si>
  <si>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</si>
  <si>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</si>
  <si>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</si>
  <si>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</si>
  <si>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</si>
  <si>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</si>
  <si>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</si>
  <si>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</si>
  <si>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</si>
  <si>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</si>
  <si>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</si>
  <si>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</si>
  <si>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</si>
  <si>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</si>
  <si>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</si>
  <si>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</si>
  <si>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</si>
  <si>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</si>
  <si>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</si>
  <si>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</si>
  <si>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</si>
  <si>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</si>
  <si>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</si>
  <si>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</si>
  <si>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</si>
  <si>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</si>
  <si>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</si>
  <si>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</si>
  <si>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</si>
  <si>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</si>
  <si>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</si>
  <si>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</si>
  <si>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</si>
  <si>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</si>
  <si>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</si>
  <si>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</si>
  <si>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</si>
  <si>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</si>
  <si>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</si>
  <si>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</si>
  <si>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</si>
  <si>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</si>
  <si>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</si>
  <si>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</si>
  <si>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</si>
  <si>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</si>
  <si>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</si>
  <si>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</si>
  <si>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</si>
  <si>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</si>
  <si>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</si>
  <si>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</si>
  <si>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</si>
  <si>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</si>
  <si>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</si>
  <si>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</si>
  <si>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</si>
  <si>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</si>
  <si>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</si>
  <si>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</si>
  <si>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</si>
  <si>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</si>
  <si>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</si>
  <si>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</si>
  <si>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</si>
  <si>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</si>
  <si>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</si>
  <si>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</si>
  <si>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</si>
  <si>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</si>
  <si>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</si>
  <si>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</si>
  <si>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</si>
  <si>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</si>
  <si>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</si>
  <si>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</si>
  <si>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</si>
  <si>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</si>
  <si>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</si>
  <si>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</si>
  <si>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</si>
  <si>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</si>
  <si>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</si>
  <si>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</si>
  <si>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</si>
  <si>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</si>
  <si>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</si>
  <si>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</si>
  <si>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</si>
  <si>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</si>
  <si>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</si>
  <si>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</si>
  <si>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</si>
  <si>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</si>
  <si>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</si>
  <si>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</si>
  <si>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</si>
  <si>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</si>
  <si>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</si>
  <si>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</si>
  <si>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</si>
  <si>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</si>
  <si>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</si>
  <si>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</si>
  <si>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</si>
  <si>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</si>
  <si>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</si>
  <si>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</si>
  <si>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</si>
  <si>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</si>
  <si>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</si>
  <si>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</si>
  <si>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</si>
  <si>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</si>
  <si>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</si>
  <si>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</si>
  <si>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</si>
  <si>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</si>
  <si>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</si>
  <si>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</si>
  <si>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</si>
  <si>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</si>
  <si>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</si>
  <si>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</si>
  <si>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</si>
  <si>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</si>
  <si>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</si>
  <si>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</si>
  <si>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</si>
  <si>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</si>
  <si>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</si>
  <si>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</si>
  <si>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</si>
  <si>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</si>
  <si>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</si>
  <si>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</si>
  <si>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</si>
  <si>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</si>
  <si>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</si>
  <si>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</si>
  <si>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</si>
  <si>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</si>
  <si>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</si>
  <si>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</si>
  <si>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</si>
  <si>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</si>
  <si>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</si>
  <si>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</si>
  <si>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</si>
  <si>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</si>
  <si>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</si>
  <si>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</si>
  <si>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</si>
  <si>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</si>
  <si>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</si>
  <si>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</si>
  <si>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</si>
  <si>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</si>
  <si>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</si>
  <si>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</si>
  <si>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</si>
  <si>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</si>
  <si>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</si>
  <si>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</si>
  <si>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</si>
  <si>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</si>
  <si>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</si>
  <si>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</si>
  <si>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</si>
  <si>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</si>
  <si>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</si>
  <si>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</si>
  <si>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</si>
  <si>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</si>
  <si>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</si>
  <si>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</si>
  <si>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</si>
  <si>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</si>
  <si>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</si>
  <si>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</si>
  <si>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</si>
  <si>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</si>
  <si>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</si>
  <si>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</si>
  <si>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</si>
  <si>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</si>
  <si>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</si>
  <si>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</si>
  <si>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</si>
  <si>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</si>
  <si>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</si>
  <si>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</si>
  <si>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</si>
  <si>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</si>
  <si>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</si>
  <si>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</si>
  <si>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</si>
  <si>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</si>
  <si>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</si>
  <si>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</si>
  <si>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</si>
  <si>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</si>
  <si>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</si>
  <si>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</si>
  <si>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</si>
  <si>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</si>
  <si>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</si>
  <si>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</si>
  <si>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</si>
  <si>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</si>
  <si>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</si>
  <si>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</si>
  <si>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</si>
  <si>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</si>
  <si>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</si>
  <si>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</si>
  <si>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</si>
  <si>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</si>
  <si>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</si>
  <si>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</si>
  <si>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</si>
  <si>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</si>
  <si>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</si>
  <si>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</si>
  <si>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</si>
  <si>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</si>
  <si>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</si>
  <si>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</si>
  <si>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</si>
  <si>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</si>
  <si>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</si>
  <si>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</si>
  <si>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</si>
  <si>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</si>
  <si>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</si>
  <si>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</si>
  <si>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</si>
  <si>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</si>
  <si>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</si>
  <si>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</si>
  <si>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</si>
  <si>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</si>
  <si>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</si>
  <si>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</si>
  <si>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</si>
  <si>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</si>
  <si>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</si>
  <si>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</si>
  <si>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</si>
  <si>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</si>
  <si>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</si>
  <si>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</si>
  <si>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</si>
  <si>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</si>
  <si>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</si>
  <si>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</si>
  <si>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</si>
  <si>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</si>
  <si>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</si>
  <si>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</si>
  <si>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</si>
  <si>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</si>
  <si>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</si>
  <si>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</si>
  <si>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</si>
  <si>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</si>
  <si>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</si>
  <si>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</si>
  <si>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</si>
  <si>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</si>
  <si>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</si>
  <si>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</si>
  <si>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</si>
  <si>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</si>
  <si>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</si>
  <si>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</si>
  <si>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</si>
  <si>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</si>
  <si>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</si>
  <si>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</si>
  <si>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</si>
  <si>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</si>
  <si>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</si>
  <si>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</si>
  <si>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</si>
  <si>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</si>
  <si>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</si>
  <si>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</si>
  <si>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</si>
  <si>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</si>
  <si>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</si>
  <si>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</si>
  <si>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</si>
  <si>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</si>
  <si>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</si>
  <si>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</si>
  <si>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</si>
  <si>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</si>
  <si>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</si>
  <si>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</si>
  <si>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</si>
  <si>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</si>
  <si>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</si>
  <si>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</si>
  <si>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</si>
  <si>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</si>
  <si>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</si>
  <si>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</si>
  <si>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</si>
  <si>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</si>
  <si>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</si>
  <si>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</si>
  <si>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</si>
  <si>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</si>
  <si>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</si>
  <si>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</si>
  <si>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</si>
  <si>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</si>
  <si>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</si>
  <si>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</si>
  <si>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</si>
  <si>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</si>
  <si>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</si>
  <si>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</si>
  <si>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</si>
  <si>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</si>
  <si>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</si>
  <si>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</si>
  <si>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</si>
  <si>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</si>
  <si>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</si>
  <si>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</si>
  <si>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</si>
  <si>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</si>
  <si>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</si>
  <si>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</si>
  <si>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</si>
  <si>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</si>
  <si>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</si>
  <si>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</si>
  <si>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</si>
  <si>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</si>
  <si>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</si>
  <si>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</si>
  <si>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</si>
  <si>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</si>
  <si>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</si>
  <si>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</si>
  <si>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</si>
  <si>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</si>
  <si>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</si>
  <si>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</si>
  <si>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</si>
  <si>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</si>
  <si>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</si>
  <si>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</si>
  <si>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</si>
  <si>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</si>
  <si>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</si>
  <si>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</si>
  <si>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</si>
  <si>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</si>
  <si>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</si>
  <si>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</si>
  <si>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</si>
  <si>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</si>
  <si>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</si>
  <si>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</si>
  <si>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</si>
  <si>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</si>
  <si>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</si>
  <si>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</si>
  <si>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</si>
  <si>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</si>
  <si>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</si>
  <si>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</si>
  <si>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</si>
  <si>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</si>
  <si>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</si>
  <si>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</si>
  <si>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</si>
  <si>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</si>
  <si>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</si>
  <si>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</si>
  <si>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</si>
  <si>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</si>
  <si>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</si>
  <si>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</si>
  <si>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</si>
  <si>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</si>
  <si>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</si>
  <si>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</si>
  <si>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</si>
  <si>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</si>
  <si>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</si>
  <si>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</si>
  <si>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</si>
  <si>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</si>
  <si>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</si>
  <si>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</si>
  <si>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</si>
  <si>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</si>
  <si>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</si>
  <si>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</si>
  <si>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</si>
  <si>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</si>
  <si>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</si>
  <si>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</si>
  <si>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</si>
  <si>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</si>
  <si>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</si>
  <si>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</si>
  <si>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</si>
  <si>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</si>
  <si>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</si>
  <si>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</si>
  <si>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</si>
  <si>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</si>
  <si>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</si>
  <si>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</si>
  <si>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</si>
  <si>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</si>
  <si>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</si>
  <si>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</si>
  <si>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</si>
  <si>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</si>
  <si>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</si>
  <si>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</si>
  <si>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</si>
  <si>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</si>
  <si>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</si>
  <si>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</si>
  <si>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</si>
  <si>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</si>
  <si>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</si>
  <si>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</si>
  <si>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</si>
  <si>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</si>
  <si>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</si>
  <si>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</si>
  <si>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</si>
  <si>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</si>
  <si>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</si>
  <si>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</si>
  <si>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</si>
  <si>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</si>
  <si>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</si>
  <si>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</si>
  <si>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</si>
  <si>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</si>
  <si>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</si>
  <si>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</si>
  <si>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</si>
  <si>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</si>
  <si>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</si>
  <si>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</si>
  <si>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</si>
  <si>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</si>
  <si>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</si>
  <si>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</si>
  <si>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</si>
  <si>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</si>
  <si>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</si>
  <si>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</si>
  <si>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</si>
  <si>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</si>
  <si>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</si>
  <si>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</si>
  <si>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</si>
  <si>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</si>
  <si>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</si>
  <si>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</si>
  <si>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</si>
  <si>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</si>
  <si>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</si>
  <si>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</si>
  <si>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</si>
  <si>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</si>
  <si>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</si>
  <si>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</si>
  <si>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</si>
  <si>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</si>
  <si>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</si>
  <si>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</si>
  <si>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</si>
  <si>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</si>
  <si>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</si>
  <si>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</si>
  <si>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</si>
  <si>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</si>
  <si>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</si>
  <si>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</si>
  <si>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</si>
  <si>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</si>
  <si>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</si>
  <si>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</si>
  <si>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</si>
  <si>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</si>
  <si>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</si>
  <si>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</si>
  <si>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</si>
  <si>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</si>
  <si>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</si>
  <si>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</si>
  <si>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</si>
  <si>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</si>
  <si>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</si>
  <si>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</si>
  <si>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</si>
  <si>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</si>
  <si>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</si>
  <si>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</si>
  <si>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</si>
  <si>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</si>
  <si>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</si>
  <si>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</si>
  <si>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</si>
  <si>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</si>
  <si>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</si>
  <si>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</si>
  <si>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</si>
  <si>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</si>
  <si>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</si>
  <si>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</si>
  <si>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</si>
  <si>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</si>
  <si>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</si>
  <si>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</si>
  <si>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</si>
  <si>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</si>
  <si>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</si>
  <si>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</si>
  <si>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</si>
  <si>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</si>
  <si>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</si>
  <si>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</si>
  <si>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</si>
  <si>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</si>
  <si>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</si>
  <si>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</si>
  <si>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</si>
  <si>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</si>
  <si>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</si>
  <si>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</si>
  <si>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</si>
  <si>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</si>
  <si>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</si>
  <si>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</si>
  <si>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</si>
  <si>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</si>
  <si>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</si>
  <si>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</si>
  <si>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</si>
  <si>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</si>
  <si>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</si>
  <si>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</si>
  <si>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</si>
  <si>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</si>
  <si>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</si>
  <si>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</si>
  <si>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</si>
  <si>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</si>
  <si>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</si>
  <si>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</si>
  <si>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</si>
  <si>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</si>
  <si>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</si>
  <si>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</si>
  <si>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</si>
  <si>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</si>
  <si>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</si>
  <si>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</si>
  <si>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</si>
  <si>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</si>
  <si>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</si>
  <si>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</si>
  <si>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</si>
  <si>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</si>
  <si>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</si>
  <si>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</si>
  <si>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</si>
  <si>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</si>
  <si>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</si>
  <si>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</si>
  <si>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</si>
  <si>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</si>
  <si>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</si>
  <si>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</si>
  <si>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</si>
  <si>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</si>
  <si>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</si>
  <si>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</si>
  <si>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</si>
  <si>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</si>
  <si>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</si>
  <si>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</si>
  <si>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</si>
  <si>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</si>
  <si>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</si>
  <si>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</si>
  <si>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</si>
  <si>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</si>
  <si>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</si>
  <si>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</si>
  <si>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</si>
  <si>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</si>
  <si>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</si>
  <si>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</si>
  <si>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</si>
  <si>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</si>
  <si>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</si>
  <si>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</si>
  <si>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</si>
  <si>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</si>
  <si>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</si>
  <si>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</si>
  <si>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</si>
  <si>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</si>
  <si>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</si>
  <si>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</si>
  <si>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</si>
  <si>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</si>
  <si>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</si>
  <si>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</si>
  <si>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</si>
  <si>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</si>
  <si>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</si>
  <si>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</si>
  <si>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</si>
  <si>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</si>
  <si>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</si>
  <si>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</si>
  <si>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</si>
  <si>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</si>
  <si>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</si>
  <si>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</si>
  <si>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</si>
  <si>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</si>
  <si>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</si>
  <si>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</si>
  <si>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</si>
  <si>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</si>
  <si>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</si>
  <si>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</si>
  <si>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</si>
  <si>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</si>
  <si>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</si>
  <si>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</si>
  <si>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</si>
  <si>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</si>
  <si>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</si>
  <si>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</si>
  <si>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</si>
  <si>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</si>
  <si>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</si>
  <si>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</si>
  <si>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</si>
  <si>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</si>
  <si>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</si>
  <si>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</si>
  <si>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</si>
  <si>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</si>
  <si>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</si>
  <si>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</si>
  <si>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</si>
  <si>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</si>
  <si>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</si>
  <si>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</si>
  <si>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</si>
  <si>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</si>
  <si>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</si>
  <si>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</si>
  <si>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</si>
  <si>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</si>
  <si>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</si>
  <si>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</si>
  <si>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</si>
  <si>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</si>
  <si>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</si>
  <si>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</si>
  <si>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</si>
  <si>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</si>
  <si>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</si>
  <si>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</si>
  <si>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</si>
  <si>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</si>
  <si>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</si>
  <si>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</si>
  <si>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</si>
  <si>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</si>
  <si>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</si>
  <si>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</si>
  <si>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</si>
  <si>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</si>
  <si>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</si>
  <si>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</si>
  <si>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</si>
  <si>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</si>
  <si>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</si>
  <si>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</si>
  <si>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</si>
  <si>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</si>
  <si>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</si>
  <si>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</si>
  <si>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</si>
  <si>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</si>
  <si>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</si>
  <si>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</si>
  <si>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</si>
  <si>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</si>
  <si>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</si>
  <si>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</si>
  <si>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</si>
  <si>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</si>
  <si>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</si>
  <si>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</si>
  <si>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</si>
  <si>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</si>
  <si>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</si>
  <si>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</si>
  <si>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</si>
  <si>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</si>
  <si>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</si>
  <si>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</si>
  <si>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</si>
  <si>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</si>
  <si>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</si>
  <si>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</si>
  <si>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</si>
  <si>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</si>
  <si>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</si>
  <si>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</si>
  <si>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</si>
  <si>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</si>
  <si>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</si>
  <si>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</si>
  <si>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</si>
  <si>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</si>
  <si>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</si>
  <si>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</si>
  <si>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</si>
  <si>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</si>
  <si>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</si>
  <si>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</si>
  <si>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</si>
  <si>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</si>
  <si>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</si>
  <si>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</si>
  <si>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</si>
  <si>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</si>
  <si>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</si>
  <si>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</si>
  <si>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</si>
  <si>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</si>
  <si>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</si>
  <si>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</si>
  <si>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</si>
  <si>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</si>
  <si>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</si>
  <si>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</si>
  <si>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</si>
  <si>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</si>
  <si>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</si>
  <si>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</si>
  <si>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</si>
  <si>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</si>
  <si>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</si>
  <si>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</si>
  <si>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</si>
  <si>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</si>
  <si>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</si>
  <si>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</si>
  <si>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</si>
  <si>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</si>
  <si>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</si>
  <si>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</si>
  <si>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</si>
  <si>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</si>
  <si>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</si>
  <si>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</si>
  <si>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</si>
  <si>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</si>
  <si>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</si>
  <si>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</si>
  <si>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</si>
  <si>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</si>
  <si>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</si>
  <si>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</si>
  <si>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</si>
  <si>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</si>
  <si>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</si>
  <si>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</si>
  <si>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</si>
  <si>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</si>
  <si>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</si>
  <si>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</si>
  <si>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</si>
  <si>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</si>
  <si>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</si>
  <si>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</si>
  <si>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</si>
  <si>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</si>
  <si>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</si>
  <si>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</si>
  <si>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</si>
  <si>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</si>
  <si>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</si>
  <si>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</si>
  <si>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</si>
  <si>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</si>
  <si>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</si>
  <si>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</si>
  <si>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</si>
  <si>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</si>
  <si>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</si>
  <si>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</si>
  <si>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</si>
  <si>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</si>
  <si>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</si>
  <si>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</si>
  <si>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</si>
  <si>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</si>
  <si>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</si>
  <si>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</si>
  <si>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</si>
  <si>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</si>
  <si>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</si>
  <si>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</si>
  <si>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</si>
  <si>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</si>
  <si>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</si>
  <si>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</si>
  <si>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</si>
  <si>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</si>
  <si>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</si>
  <si>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</si>
  <si>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</si>
  <si>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</si>
  <si>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</si>
  <si>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</si>
  <si>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</si>
  <si>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</si>
  <si>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</si>
  <si>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</si>
  <si>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</si>
  <si>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</si>
  <si>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</si>
  <si>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</si>
  <si>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</si>
  <si>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</si>
  <si>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</si>
  <si>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</si>
  <si>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</si>
  <si>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</si>
  <si>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</si>
  <si>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</si>
  <si>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</si>
  <si>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</si>
  <si>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</si>
  <si>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</si>
  <si>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</si>
  <si>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</si>
  <si>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</si>
  <si>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</si>
  <si>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</si>
  <si>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</si>
  <si>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</si>
  <si>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</si>
  <si>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</si>
  <si>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</si>
  <si>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</si>
  <si>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</si>
  <si>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</si>
  <si>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</si>
  <si>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</si>
  <si>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</si>
  <si>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</si>
  <si>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</si>
  <si>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</si>
  <si>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</si>
  <si>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</si>
  <si>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</si>
  <si>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</si>
  <si>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</si>
  <si>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</si>
  <si>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</si>
  <si>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</si>
  <si>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</si>
  <si>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</si>
  <si>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</si>
  <si>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</si>
  <si>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</si>
  <si>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</si>
  <si>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</si>
  <si>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</si>
  <si>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</si>
  <si>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</si>
  <si>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</si>
  <si>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</si>
  <si>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</si>
  <si>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</si>
  <si>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</si>
  <si>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</si>
  <si>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</si>
  <si>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</si>
  <si>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</si>
  <si>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</si>
  <si>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</si>
  <si>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</si>
  <si>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</si>
  <si>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</si>
  <si>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</si>
  <si>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</si>
  <si>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</si>
  <si>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</si>
  <si>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</si>
  <si>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</si>
  <si>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</si>
  <si>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</si>
  <si>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</si>
  <si>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</si>
  <si>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</si>
  <si>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</si>
  <si>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</si>
  <si>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</si>
  <si>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</si>
  <si>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</si>
  <si>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</si>
  <si>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</si>
  <si>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</si>
  <si>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</si>
  <si>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</si>
  <si>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</si>
  <si>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</si>
  <si>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</si>
  <si>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</si>
  <si>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</si>
  <si>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</si>
  <si>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</si>
  <si>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</si>
  <si>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</si>
  <si>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</si>
  <si>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</si>
  <si>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</si>
  <si>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</si>
  <si>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</si>
  <si>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</si>
  <si>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</si>
  <si>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</si>
  <si>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</si>
  <si>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</si>
  <si>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</si>
  <si>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</si>
  <si>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</si>
  <si>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</si>
  <si>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</si>
  <si>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</si>
  <si>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</si>
  <si>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</si>
  <si>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</si>
  <si>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</si>
  <si>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</si>
  <si>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</si>
  <si>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</si>
  <si>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</si>
  <si>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</si>
  <si>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</si>
  <si>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</si>
  <si>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</si>
  <si>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</si>
  <si>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</si>
  <si>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</si>
  <si>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</si>
  <si>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</si>
  <si>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</si>
  <si>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</si>
  <si>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</si>
  <si>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</si>
  <si>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</si>
  <si>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</si>
  <si>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</si>
  <si>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</si>
  <si>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</si>
  <si>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</si>
  <si>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</si>
  <si>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</si>
  <si>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</si>
  <si>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</si>
  <si>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</si>
  <si>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</si>
  <si>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</si>
  <si>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</si>
  <si>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</si>
  <si>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</si>
  <si>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</si>
  <si>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</si>
  <si>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</si>
  <si>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</si>
  <si>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</si>
  <si>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</si>
  <si>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</si>
  <si>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</si>
  <si>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</si>
  <si>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</si>
  <si>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</si>
  <si>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</si>
  <si>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</si>
  <si>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</si>
  <si>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</si>
  <si>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</si>
  <si>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</si>
  <si>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</si>
  <si>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</si>
  <si>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</si>
  <si>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</si>
  <si>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</si>
  <si>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</si>
  <si>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</si>
  <si>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</si>
  <si>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</si>
  <si>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</si>
  <si>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</si>
  <si>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</si>
  <si>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</si>
  <si>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</si>
  <si>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</si>
  <si>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</si>
  <si>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</si>
  <si>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</si>
  <si>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</si>
  <si>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</si>
  <si>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</si>
  <si>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</si>
  <si>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</si>
  <si>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</si>
  <si>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</si>
  <si>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</si>
  <si>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</si>
  <si>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</si>
  <si>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</si>
  <si>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</si>
  <si>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</si>
  <si>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</si>
  <si>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</si>
  <si>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</si>
  <si>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</si>
  <si>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</si>
  <si>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Área da Placa</t>
  </si>
  <si>
    <t>R00</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</si>
  <si>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</si>
  <si>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</si>
  <si>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</si>
  <si>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</si>
  <si>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</si>
  <si>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</si>
  <si>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</si>
  <si>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</si>
  <si>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</si>
  <si>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</si>
  <si>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</si>
  <si>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</si>
  <si>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</si>
  <si>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</si>
  <si>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</si>
  <si>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</si>
  <si>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</si>
  <si>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</si>
  <si>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</si>
  <si>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</si>
  <si>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</si>
  <si>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</si>
  <si>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</si>
  <si>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</si>
  <si>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</si>
  <si>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</si>
  <si>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</si>
  <si>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</si>
  <si>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</si>
  <si>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</si>
  <si>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</si>
  <si>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</si>
  <si>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</si>
  <si>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</si>
  <si>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</si>
  <si>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</si>
  <si>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</si>
  <si>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</si>
  <si>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</si>
  <si>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</si>
  <si>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</si>
  <si>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</si>
  <si>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</si>
  <si>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</si>
  <si>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</si>
  <si>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</si>
  <si>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</si>
  <si>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</si>
  <si>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</si>
  <si>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</si>
  <si>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</si>
  <si>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</si>
  <si>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</si>
  <si>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</si>
  <si>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</si>
  <si>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</si>
  <si>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</si>
  <si>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</si>
  <si>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</si>
  <si>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</si>
  <si>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</si>
  <si>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</si>
  <si>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</si>
  <si>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</si>
  <si>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</si>
  <si>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</si>
  <si>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</si>
  <si>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</si>
  <si>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</si>
  <si>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</si>
  <si>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</si>
  <si>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</si>
  <si>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</si>
  <si>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</si>
  <si>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</si>
  <si>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</si>
  <si>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</si>
  <si>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</si>
  <si>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</si>
  <si>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</si>
  <si>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</si>
  <si>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</si>
  <si>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</si>
  <si>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</si>
  <si>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</si>
  <si>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</si>
  <si>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</si>
  <si>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</si>
  <si>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</si>
  <si>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</si>
  <si>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</si>
  <si>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</si>
  <si>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</si>
  <si>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</si>
  <si>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</si>
  <si>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</si>
  <si>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</si>
  <si>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</si>
  <si>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</si>
  <si>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</si>
  <si>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</si>
  <si>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</si>
  <si>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</si>
  <si>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</si>
  <si>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</si>
  <si>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</si>
  <si>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</si>
  <si>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</si>
  <si>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</si>
  <si>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</si>
  <si>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</si>
  <si>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</si>
  <si>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</si>
  <si>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</si>
  <si>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</si>
  <si>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</si>
  <si>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</si>
  <si>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</si>
  <si>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</si>
  <si>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</si>
  <si>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</si>
  <si>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</si>
  <si>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</si>
  <si>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</si>
  <si>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</si>
  <si>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</si>
  <si>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</si>
  <si>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</si>
  <si>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</si>
  <si>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</si>
  <si>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</si>
  <si>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</si>
  <si>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</si>
  <si>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</si>
  <si>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</si>
  <si>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</si>
  <si>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</si>
  <si>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</si>
  <si>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</si>
  <si>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</si>
  <si>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</si>
  <si>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</si>
  <si>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</si>
  <si>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</si>
  <si>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</si>
  <si>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</si>
  <si>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</si>
  <si>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</si>
  <si>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</si>
  <si>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</si>
  <si>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</si>
  <si>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</si>
  <si>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</si>
  <si>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</si>
  <si>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</si>
  <si>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</si>
  <si>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</si>
  <si>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</si>
  <si>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</si>
  <si>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</si>
  <si>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</si>
  <si>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</si>
  <si>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</si>
  <si>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</si>
  <si>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</si>
  <si>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</si>
  <si>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</si>
  <si>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</si>
  <si>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</si>
  <si>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</si>
  <si>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</si>
  <si>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</si>
  <si>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</si>
  <si>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</si>
  <si>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</si>
  <si>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</si>
  <si>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</si>
  <si>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</si>
  <si>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</si>
  <si>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</si>
  <si>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</si>
  <si>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</si>
  <si>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</si>
  <si>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</si>
  <si>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</si>
  <si>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</si>
  <si>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</si>
  <si>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</si>
  <si>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</si>
  <si>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</si>
  <si>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</si>
  <si>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</si>
  <si>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</si>
  <si>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</si>
  <si>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</si>
  <si>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</si>
  <si>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</si>
  <si>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</si>
  <si>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</si>
  <si>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</si>
  <si>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</si>
  <si>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</si>
  <si>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</si>
  <si>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</si>
  <si>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</si>
  <si>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</si>
  <si>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</si>
  <si>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</si>
  <si>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</si>
  <si>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</si>
  <si>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</si>
  <si>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</si>
  <si>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</si>
  <si>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</si>
  <si>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</si>
  <si>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</si>
  <si>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</si>
  <si>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</si>
  <si>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</si>
  <si>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</si>
  <si>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</si>
  <si>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</si>
  <si>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</si>
  <si>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</si>
  <si>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</si>
  <si>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</si>
  <si>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</si>
  <si>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</si>
  <si>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</si>
  <si>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</si>
  <si>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</si>
  <si>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</si>
  <si>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</si>
  <si>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</si>
  <si>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</si>
  <si>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</si>
  <si>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</si>
  <si>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</si>
  <si>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</si>
  <si>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</si>
  <si>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</si>
  <si>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</si>
  <si>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</si>
  <si>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</si>
  <si>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</si>
  <si>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</si>
  <si>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</si>
  <si>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</si>
  <si>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</si>
  <si>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</si>
  <si>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</si>
  <si>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</si>
  <si>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</si>
  <si>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</si>
  <si>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</si>
  <si>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</si>
  <si>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</si>
  <si>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</si>
  <si>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</si>
  <si>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</si>
  <si>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</si>
  <si>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</si>
  <si>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</si>
  <si>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</si>
  <si>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</si>
  <si>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</si>
  <si>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</si>
  <si>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</si>
  <si>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</si>
  <si>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</si>
  <si>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</si>
  <si>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</si>
  <si>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</si>
  <si>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</si>
  <si>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</si>
  <si>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</si>
  <si>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</si>
  <si>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</si>
  <si>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</si>
  <si>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</si>
  <si>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</si>
  <si>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</si>
  <si>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</si>
  <si>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</si>
  <si>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</si>
  <si>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</si>
  <si>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</si>
  <si>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</si>
  <si>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</si>
  <si>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</si>
  <si>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</si>
  <si>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</si>
  <si>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</si>
  <si>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</si>
  <si>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</si>
  <si>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</si>
  <si>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</si>
  <si>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</si>
  <si>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</si>
  <si>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</si>
  <si>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</si>
  <si>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</si>
  <si>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</si>
  <si>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</si>
  <si>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</si>
  <si>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</si>
  <si>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</si>
  <si>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</si>
  <si>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</si>
  <si>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</si>
  <si>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</si>
  <si>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</si>
  <si>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</si>
  <si>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</si>
  <si>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</si>
  <si>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</si>
  <si>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</si>
  <si>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</si>
  <si>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</si>
  <si>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</si>
  <si>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</si>
  <si>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</si>
  <si>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</si>
  <si>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</si>
  <si>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</si>
  <si>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</si>
  <si>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</si>
  <si>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</si>
  <si>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</si>
  <si>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</si>
  <si>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</si>
  <si>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</si>
  <si>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</si>
  <si>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</si>
  <si>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</si>
  <si>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</si>
  <si>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</si>
  <si>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</si>
  <si>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</si>
  <si>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</si>
  <si>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</si>
  <si>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</si>
  <si>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</si>
  <si>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</si>
  <si>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</si>
  <si>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</si>
  <si>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</si>
  <si>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</si>
  <si>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</si>
  <si>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</si>
  <si>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</si>
  <si>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</si>
  <si>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</si>
  <si>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</si>
  <si>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</si>
  <si>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</si>
  <si>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</si>
  <si>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</si>
  <si>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</si>
  <si>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</si>
  <si>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</si>
  <si>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</si>
  <si>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</si>
  <si>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</si>
  <si>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</si>
  <si>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</si>
  <si>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</si>
  <si>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</si>
  <si>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</si>
  <si>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</si>
  <si>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</si>
  <si>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</si>
  <si>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</si>
  <si>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</si>
  <si>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</si>
  <si>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</si>
  <si>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</si>
  <si>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</si>
  <si>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</si>
  <si>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</si>
  <si>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</si>
  <si>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</si>
  <si>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</si>
  <si>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</si>
  <si>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</si>
  <si>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</si>
  <si>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</si>
  <si>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</si>
  <si>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</si>
  <si>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</si>
  <si>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</si>
  <si>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</si>
  <si>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</si>
  <si>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</si>
  <si>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</si>
  <si>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</si>
  <si>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</si>
  <si>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</si>
  <si>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</si>
  <si>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</si>
  <si>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</si>
  <si>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</si>
  <si>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</si>
  <si>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</si>
  <si>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</si>
  <si>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</si>
  <si>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</si>
  <si>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</si>
  <si>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</si>
  <si>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</si>
  <si>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</si>
  <si>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</si>
  <si>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</si>
  <si>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</si>
  <si>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</si>
  <si>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</si>
  <si>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</si>
  <si>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</si>
  <si>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</si>
  <si>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</si>
  <si>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</si>
  <si>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</si>
  <si>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</si>
  <si>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</si>
  <si>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</si>
  <si>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</si>
  <si>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</si>
  <si>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</si>
  <si>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</si>
  <si>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</si>
  <si>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</si>
  <si>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</si>
  <si>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</si>
  <si>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</si>
  <si>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</si>
  <si>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</si>
  <si>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</si>
  <si>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</si>
  <si>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</si>
  <si>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</si>
  <si>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</si>
  <si>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</si>
  <si>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</si>
  <si>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</si>
  <si>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</si>
  <si>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</si>
  <si>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</si>
  <si>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</si>
  <si>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</si>
  <si>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</si>
  <si>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</si>
  <si>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</si>
  <si>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</si>
  <si>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</si>
  <si>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</si>
  <si>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</si>
  <si>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</si>
  <si>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</si>
  <si>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</si>
  <si>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</si>
  <si>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</si>
  <si>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</si>
  <si>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</si>
  <si>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</si>
  <si>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</si>
  <si>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</si>
  <si>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</si>
  <si>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</si>
  <si>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</si>
  <si>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</si>
  <si>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</si>
  <si>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</si>
  <si>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</si>
  <si>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</si>
  <si>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</si>
  <si>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</si>
  <si>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</si>
  <si>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</si>
  <si>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</si>
  <si>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</si>
  <si>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</si>
  <si>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</si>
  <si>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</si>
  <si>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</si>
  <si>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</si>
  <si>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</si>
  <si>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</si>
  <si>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</si>
  <si>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</si>
  <si>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</si>
  <si>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</si>
  <si>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</si>
  <si>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</si>
  <si>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</si>
  <si>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</si>
  <si>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</si>
  <si>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</si>
  <si>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</si>
  <si>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</si>
  <si>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</si>
  <si>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</si>
  <si>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</si>
  <si>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</si>
  <si>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</si>
  <si>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</si>
  <si>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</si>
  <si>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</si>
  <si>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</si>
  <si>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</si>
  <si>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</si>
  <si>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</si>
  <si>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</si>
  <si>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</si>
  <si>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</si>
  <si>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</si>
  <si>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</si>
  <si>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</si>
  <si>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</si>
  <si>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</si>
  <si>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</si>
  <si>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</si>
  <si>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</si>
  <si>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</si>
  <si>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</si>
  <si>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</si>
  <si>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</si>
  <si>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</si>
  <si>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</si>
  <si>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</si>
  <si>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</si>
  <si>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</si>
  <si>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</si>
  <si>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</si>
  <si>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</si>
  <si>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</si>
  <si>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</si>
  <si>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</si>
  <si>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</si>
  <si>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</si>
  <si>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</si>
  <si>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</si>
  <si>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</si>
  <si>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</si>
  <si>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</si>
  <si>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</si>
  <si>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</si>
  <si>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</si>
  <si>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</si>
  <si>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</si>
  <si>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</si>
  <si>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</si>
  <si>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</si>
  <si>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</si>
  <si>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</si>
  <si>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</si>
  <si>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</si>
  <si>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</si>
  <si>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</si>
  <si>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</si>
  <si>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</si>
  <si>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</si>
  <si>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</si>
  <si>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</si>
  <si>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</si>
  <si>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</si>
  <si>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</si>
  <si>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</si>
  <si>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</si>
  <si>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</si>
  <si>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</si>
  <si>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</si>
  <si>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</si>
  <si>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</si>
  <si>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</si>
  <si>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</si>
  <si>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</si>
  <si>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</si>
  <si>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</si>
  <si>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</si>
  <si>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</si>
  <si>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</si>
  <si>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</si>
  <si>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</si>
  <si>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</si>
  <si>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</si>
  <si>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</si>
  <si>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</si>
  <si>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</si>
  <si>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</si>
  <si>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</si>
  <si>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</si>
  <si>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</si>
  <si>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</si>
  <si>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</si>
  <si>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</si>
  <si>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</si>
  <si>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</si>
  <si>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</si>
  <si>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</si>
  <si>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</si>
  <si>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</si>
  <si>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</si>
  <si>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</si>
  <si>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</si>
  <si>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</si>
  <si>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</si>
  <si>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</si>
  <si>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</si>
  <si>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</si>
  <si>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</si>
  <si>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</si>
  <si>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</si>
  <si>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</si>
  <si>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</si>
  <si>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</si>
  <si>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</si>
  <si>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</si>
  <si>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</si>
  <si>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</si>
  <si>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</si>
  <si>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</si>
  <si>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</si>
  <si>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</si>
  <si>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</si>
  <si>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</si>
  <si>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</si>
  <si>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</si>
  <si>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</si>
  <si>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</si>
  <si>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</si>
  <si>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</si>
  <si>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</si>
  <si>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</si>
  <si>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</si>
  <si>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</si>
  <si>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</si>
  <si>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</si>
  <si>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</si>
  <si>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</si>
  <si>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</si>
  <si>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</si>
  <si>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</si>
  <si>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</si>
  <si>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</si>
  <si>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</si>
  <si>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</si>
  <si>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</si>
  <si>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</si>
  <si>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</si>
  <si>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</si>
  <si>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</si>
  <si>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</si>
  <si>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</si>
  <si>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</si>
  <si>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</si>
  <si>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</si>
  <si>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</si>
  <si>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</si>
  <si>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</si>
  <si>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</si>
  <si>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</si>
  <si>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</si>
  <si>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</si>
  <si>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</si>
  <si>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</si>
  <si>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</si>
  <si>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</si>
  <si>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</si>
  <si>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</si>
  <si>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</si>
  <si>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</si>
  <si>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</si>
  <si>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</si>
  <si>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</si>
  <si>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</si>
  <si>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</si>
  <si>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</si>
  <si>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</si>
  <si>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</si>
  <si>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</si>
  <si>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</si>
  <si>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</si>
  <si>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</si>
  <si>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</si>
  <si>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</si>
  <si>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</si>
  <si>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</si>
  <si>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</si>
  <si>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</si>
  <si>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</si>
  <si>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</si>
  <si>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</si>
  <si>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</si>
  <si>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</si>
  <si>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</si>
  <si>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</si>
  <si>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</si>
  <si>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</si>
  <si>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</si>
  <si>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</si>
  <si>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</si>
  <si>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</si>
  <si>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</si>
  <si>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</si>
  <si>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</si>
  <si>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</si>
  <si>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</si>
  <si>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</si>
  <si>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</si>
  <si>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</si>
  <si>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</si>
  <si>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</si>
  <si>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</si>
  <si>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</si>
  <si>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</si>
  <si>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</si>
  <si>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</si>
  <si>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</si>
  <si>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</si>
  <si>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</si>
  <si>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</si>
  <si>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</si>
  <si>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</si>
  <si>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</si>
  <si>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</si>
  <si>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</si>
  <si>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</si>
  <si>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</si>
  <si>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</si>
  <si>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</si>
  <si>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</si>
  <si>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</si>
  <si>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</si>
  <si>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</si>
  <si>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</si>
  <si>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</si>
  <si>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</si>
  <si>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</si>
  <si>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</si>
  <si>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</si>
  <si>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</si>
  <si>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</si>
  <si>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</si>
  <si>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</si>
  <si>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</si>
  <si>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</si>
  <si>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</si>
  <si>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</si>
  <si>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</si>
  <si>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</si>
  <si>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</si>
  <si>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</si>
  <si>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</si>
  <si>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</si>
  <si>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</si>
  <si>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</si>
  <si>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</si>
  <si>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</si>
  <si>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</si>
  <si>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</si>
  <si>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</si>
  <si>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</si>
  <si>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</si>
  <si>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</si>
  <si>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</si>
  <si>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</si>
  <si>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</si>
  <si>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</si>
  <si>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</si>
  <si>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</si>
  <si>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</si>
  <si>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</si>
  <si>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</si>
  <si>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</si>
  <si>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</si>
  <si>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</si>
  <si>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</si>
  <si>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</si>
  <si>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</si>
  <si>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</si>
  <si>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</si>
  <si>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</si>
  <si>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</si>
  <si>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</si>
  <si>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</si>
  <si>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</si>
  <si>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</si>
  <si>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</si>
  <si>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</si>
  <si>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</si>
  <si>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</si>
  <si>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</si>
  <si>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</si>
  <si>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</si>
  <si>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</si>
  <si>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</si>
  <si>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</si>
  <si>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</si>
  <si>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</si>
  <si>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</si>
  <si>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</si>
  <si>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</si>
  <si>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</si>
  <si>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</si>
  <si>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</si>
  <si>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</si>
  <si>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</si>
  <si>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</si>
  <si>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</si>
  <si>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</si>
  <si>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</si>
  <si>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</si>
  <si>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</si>
  <si>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</si>
  <si>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</si>
  <si>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</si>
  <si>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</si>
  <si>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</si>
  <si>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</si>
  <si>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</si>
  <si>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</si>
  <si>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</si>
  <si>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</si>
  <si>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</si>
  <si>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</si>
  <si>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</si>
  <si>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</si>
  <si>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</si>
  <si>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</si>
  <si>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</si>
  <si>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</si>
  <si>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</si>
  <si>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</si>
  <si>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</si>
  <si>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</si>
  <si>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</si>
  <si>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</si>
  <si>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</si>
  <si>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</si>
  <si>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</si>
  <si>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</si>
  <si>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</si>
  <si>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</si>
  <si>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</si>
  <si>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</si>
  <si>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</si>
  <si>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</si>
  <si>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</si>
  <si>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</si>
  <si>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</si>
  <si>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</si>
  <si>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</si>
  <si>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</si>
  <si>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</si>
  <si>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</si>
  <si>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</si>
  <si>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</si>
  <si>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</si>
  <si>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</si>
  <si>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</si>
  <si>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</si>
  <si>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</si>
  <si>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</si>
  <si>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</si>
  <si>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</si>
  <si>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</si>
  <si>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</si>
  <si>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</si>
  <si>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</si>
  <si>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</si>
  <si>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</si>
  <si>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</si>
  <si>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</si>
  <si>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</si>
  <si>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</si>
  <si>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</si>
  <si>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</si>
  <si>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</si>
  <si>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</si>
  <si>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</si>
  <si>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</si>
  <si>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</si>
  <si>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</si>
  <si>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</si>
  <si>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</si>
  <si>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</si>
  <si>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</si>
  <si>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</si>
  <si>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</si>
  <si>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</si>
  <si>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</si>
  <si>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</si>
  <si>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</si>
  <si>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</si>
  <si>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</si>
  <si>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</si>
  <si>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</si>
  <si>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</si>
  <si>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</si>
  <si>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</si>
  <si>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</si>
  <si>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</si>
  <si>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</si>
  <si>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</si>
  <si>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</si>
  <si>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</si>
  <si>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</si>
  <si>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</si>
  <si>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</si>
  <si>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</si>
  <si>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</si>
  <si>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</si>
  <si>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</si>
  <si>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</si>
  <si>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</si>
  <si>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</si>
  <si>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</si>
  <si>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</si>
  <si>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</si>
  <si>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</si>
  <si>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</si>
  <si>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</si>
  <si>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</si>
  <si>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</si>
  <si>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</si>
  <si>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</si>
  <si>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</si>
  <si>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</si>
  <si>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</si>
  <si>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</si>
  <si>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</si>
  <si>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</si>
  <si>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</si>
  <si>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</si>
  <si>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</si>
  <si>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</si>
  <si>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</si>
  <si>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</si>
  <si>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</si>
  <si>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</si>
  <si>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</si>
  <si>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</si>
  <si>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</si>
  <si>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</si>
  <si>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</si>
  <si>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</si>
  <si>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</si>
  <si>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</si>
  <si>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</si>
  <si>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</si>
  <si>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</si>
  <si>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</si>
  <si>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</si>
  <si>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</si>
  <si>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</si>
  <si>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</si>
  <si>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</si>
  <si>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</si>
  <si>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</si>
  <si>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</si>
  <si>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</si>
  <si>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</si>
  <si>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</si>
  <si>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</si>
  <si>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</si>
  <si>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</si>
  <si>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</si>
  <si>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</si>
  <si>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</si>
  <si>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</si>
  <si>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</si>
  <si>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</si>
  <si>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</si>
  <si>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</si>
  <si>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</si>
  <si>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</si>
  <si>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</si>
  <si>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</si>
  <si>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</si>
  <si>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</si>
  <si>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</si>
  <si>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</si>
  <si>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</si>
  <si>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</si>
  <si>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</si>
  <si>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</si>
  <si>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</si>
  <si>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</si>
  <si>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</si>
  <si>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</si>
  <si>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</si>
  <si>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</si>
  <si>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</si>
  <si>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</si>
  <si>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</si>
  <si>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</si>
  <si>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</si>
  <si>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</si>
  <si>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</si>
  <si>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</si>
  <si>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</si>
  <si>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</si>
  <si>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</si>
  <si>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</si>
  <si>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</si>
  <si>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</si>
  <si>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</si>
  <si>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</si>
  <si>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</si>
  <si>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</si>
  <si>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</si>
  <si>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</si>
  <si>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</si>
  <si>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</si>
  <si>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</si>
  <si>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</si>
  <si>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</si>
  <si>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</si>
  <si>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</si>
  <si>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</si>
  <si>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</si>
  <si>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</si>
  <si>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</si>
  <si>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</si>
  <si>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</si>
  <si>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</si>
  <si>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</si>
  <si>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</si>
  <si>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</si>
  <si>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</si>
  <si>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</si>
  <si>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</si>
  <si>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</si>
  <si>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</si>
  <si>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</si>
  <si>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</si>
  <si>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</si>
  <si>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</si>
  <si>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</si>
  <si>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</si>
  <si>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</si>
  <si>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</si>
  <si>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</si>
  <si>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</si>
  <si>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</si>
  <si>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</si>
  <si>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</si>
  <si>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</si>
  <si>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</si>
  <si>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</si>
  <si>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</si>
  <si>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</si>
  <si>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</si>
  <si>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</si>
  <si>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</si>
  <si>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</si>
  <si>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</si>
  <si>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</si>
  <si>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</si>
  <si>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</si>
  <si>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</si>
  <si>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</si>
  <si>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</si>
  <si>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</si>
  <si>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</si>
  <si>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</si>
  <si>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</si>
  <si>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</si>
  <si>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</si>
  <si>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</si>
  <si>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</si>
  <si>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</si>
  <si>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</si>
  <si>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</si>
  <si>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</si>
  <si>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</si>
  <si>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</si>
  <si>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</si>
  <si>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</si>
  <si>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</si>
  <si>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</si>
  <si>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</si>
  <si>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</si>
  <si>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</si>
  <si>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</si>
  <si>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</si>
  <si>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</si>
  <si>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</si>
  <si>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</si>
  <si>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</si>
  <si>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</si>
  <si>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</si>
  <si>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</si>
  <si>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</si>
  <si>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</si>
  <si>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</si>
  <si>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</si>
  <si>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</si>
  <si>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</si>
  <si>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</si>
  <si>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</si>
  <si>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</si>
  <si>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</si>
  <si>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</si>
  <si>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</si>
  <si>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</si>
  <si>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</si>
  <si>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</si>
  <si>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</si>
  <si>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</si>
  <si>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</si>
  <si>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</si>
  <si>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</si>
  <si>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</si>
  <si>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</si>
  <si>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</si>
  <si>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</si>
  <si>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</si>
  <si>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</si>
  <si>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</si>
  <si>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</si>
  <si>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</si>
  <si>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</si>
  <si>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</si>
  <si>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</si>
  <si>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</si>
  <si>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</si>
  <si>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</si>
  <si>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</si>
  <si>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</si>
  <si>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</si>
  <si>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</si>
  <si>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</si>
  <si>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</si>
  <si>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</si>
  <si>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</si>
  <si>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</si>
  <si>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</si>
  <si>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</si>
  <si>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</si>
  <si>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</si>
  <si>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</si>
  <si>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</si>
  <si>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</si>
  <si>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</si>
  <si>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</si>
  <si>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</si>
  <si>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</si>
  <si>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</si>
  <si>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</si>
  <si>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</si>
  <si>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</si>
  <si>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</si>
  <si>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</si>
  <si>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</si>
  <si>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</si>
  <si>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</si>
  <si>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</si>
  <si>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</si>
  <si>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</si>
  <si>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</si>
  <si>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</si>
  <si>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</si>
  <si>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</si>
  <si>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</si>
  <si>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</si>
  <si>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</si>
  <si>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</si>
  <si>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</si>
  <si>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</si>
  <si>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</si>
  <si>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</si>
  <si>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</si>
  <si>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</si>
  <si>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</si>
  <si>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</si>
  <si>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</si>
  <si>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</si>
  <si>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</si>
  <si>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</si>
  <si>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</si>
  <si>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</si>
  <si>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</si>
  <si>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</si>
  <si>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</si>
  <si>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</si>
  <si>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</si>
  <si>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</si>
  <si>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</si>
  <si>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</si>
  <si>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</si>
  <si>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</si>
  <si>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</si>
  <si>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</si>
  <si>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</si>
  <si>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</si>
  <si>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</si>
  <si>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</si>
  <si>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</si>
  <si>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</si>
  <si>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</si>
  <si>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</si>
  <si>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</si>
  <si>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</si>
  <si>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</si>
  <si>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</si>
  <si>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</si>
  <si>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</si>
  <si>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</si>
  <si>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</si>
  <si>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</si>
  <si>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</si>
  <si>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</si>
  <si>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</si>
  <si>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</si>
  <si>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</si>
  <si>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</si>
  <si>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</si>
  <si>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</si>
  <si>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</si>
  <si>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</si>
  <si>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</si>
  <si>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</si>
  <si>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</si>
  <si>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</si>
  <si>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</si>
  <si>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</si>
  <si>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</si>
  <si>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</si>
  <si>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</si>
  <si>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</si>
  <si>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</si>
  <si>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</si>
  <si>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</si>
  <si>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</si>
  <si>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</si>
  <si>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</si>
  <si>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</si>
  <si>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</si>
  <si>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</si>
  <si>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</si>
  <si>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</si>
  <si>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</si>
  <si>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</si>
  <si>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</si>
  <si>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</si>
  <si>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</si>
  <si>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</si>
  <si>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</si>
  <si>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</si>
  <si>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</si>
  <si>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</si>
  <si>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</si>
  <si>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</si>
  <si>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</si>
  <si>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</si>
  <si>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</si>
  <si>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</si>
  <si>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</si>
  <si>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</si>
  <si>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</si>
  <si>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</si>
  <si>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</si>
  <si>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</si>
  <si>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</si>
  <si>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</si>
  <si>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</si>
  <si>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</si>
  <si>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</si>
  <si>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</si>
  <si>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</si>
  <si>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</si>
  <si>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</si>
  <si>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</si>
  <si>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</si>
  <si>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</si>
  <si>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</si>
  <si>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</si>
  <si>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</si>
  <si>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</si>
  <si>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</si>
  <si>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</si>
  <si>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</si>
  <si>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</si>
  <si>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</si>
  <si>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</si>
  <si>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</si>
  <si>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</si>
  <si>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</si>
  <si>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</si>
  <si>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</si>
  <si>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</si>
  <si>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</si>
  <si>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</si>
  <si>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</si>
  <si>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</si>
  <si>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</si>
  <si>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</si>
  <si>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</si>
  <si>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</si>
  <si>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</si>
  <si>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</si>
  <si>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</si>
  <si>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</si>
  <si>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</si>
  <si>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</si>
  <si>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</si>
  <si>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</si>
  <si>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</si>
  <si>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</si>
  <si>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</si>
  <si>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</si>
  <si>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</si>
  <si>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</si>
  <si>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</si>
  <si>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</si>
  <si>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</si>
  <si>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</si>
  <si>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</si>
  <si>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</si>
  <si>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</si>
  <si>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</si>
  <si>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</si>
  <si>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</si>
  <si>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</si>
  <si>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</si>
  <si>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</si>
  <si>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</si>
  <si>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</si>
  <si>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</si>
  <si>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</si>
  <si>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</si>
  <si>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</si>
  <si>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</si>
  <si>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</si>
  <si>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</si>
  <si>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</si>
  <si>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</si>
  <si>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</si>
  <si>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</si>
  <si>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</si>
  <si>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</si>
  <si>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</si>
  <si>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</si>
  <si>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</si>
  <si>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</si>
  <si>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</si>
  <si>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</si>
  <si>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</si>
  <si>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</si>
  <si>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</si>
  <si>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</si>
  <si>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</si>
  <si>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</si>
  <si>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</si>
  <si>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</si>
  <si>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</si>
  <si>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</si>
  <si>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</si>
  <si>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</si>
  <si>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</si>
  <si>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</si>
  <si>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</si>
  <si>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</si>
  <si>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</si>
  <si>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</si>
  <si>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</si>
  <si>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</si>
  <si>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</si>
  <si>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</si>
  <si>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</si>
  <si>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</si>
  <si>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</si>
  <si>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</si>
  <si>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</si>
  <si>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</si>
  <si>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</si>
  <si>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</si>
  <si>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</si>
  <si>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</si>
  <si>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</si>
  <si>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</si>
  <si>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</si>
  <si>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</si>
  <si>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</si>
  <si>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</si>
  <si>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</si>
  <si>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</si>
  <si>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</si>
  <si>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</si>
  <si>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</si>
  <si>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</si>
  <si>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</si>
  <si>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</si>
  <si>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</si>
  <si>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</si>
  <si>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</si>
  <si>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</si>
  <si>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</si>
  <si>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</si>
  <si>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</si>
  <si>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</si>
  <si>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</si>
  <si>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</si>
  <si>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</si>
  <si>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</si>
  <si>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</si>
  <si>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</si>
  <si>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</si>
  <si>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</si>
  <si>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</si>
  <si>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</si>
  <si>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</si>
  <si>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</si>
  <si>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</si>
  <si>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</si>
  <si>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</si>
  <si>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</si>
  <si>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</si>
  <si>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</si>
  <si>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</si>
  <si>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</si>
  <si>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</si>
  <si>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</si>
  <si>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</si>
  <si>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</si>
  <si>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</si>
  <si>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</si>
  <si>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</si>
  <si>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</si>
  <si>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</si>
  <si>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</si>
  <si>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</si>
  <si>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</si>
  <si>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</si>
  <si>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</si>
  <si>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</si>
  <si>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</si>
  <si>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</si>
  <si>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</si>
  <si>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</si>
  <si>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</si>
  <si>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</si>
  <si>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</si>
  <si>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</si>
  <si>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</si>
  <si>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</si>
  <si>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</si>
  <si>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</si>
  <si>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</si>
  <si>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</si>
  <si>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</si>
  <si>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</si>
  <si>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</si>
  <si>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</si>
  <si>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</si>
  <si>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</si>
  <si>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</si>
  <si>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</si>
  <si>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</si>
  <si>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</si>
  <si>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</si>
  <si>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</si>
  <si>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</si>
  <si>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</si>
  <si>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</si>
  <si>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</si>
  <si>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</si>
  <si>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</si>
  <si>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</si>
  <si>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</si>
  <si>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</si>
  <si>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</si>
  <si>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</si>
  <si>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</si>
  <si>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</si>
  <si>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</si>
  <si>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</si>
  <si>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</si>
  <si>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</si>
  <si>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</si>
  <si>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</si>
  <si>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</si>
  <si>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</si>
  <si>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</si>
  <si>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</si>
  <si>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</si>
  <si>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</si>
  <si>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</si>
  <si>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</si>
  <si>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</si>
  <si>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</si>
  <si>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</si>
  <si>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</si>
  <si>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</si>
  <si>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</si>
  <si>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</si>
  <si>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</si>
  <si>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</si>
  <si>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</si>
  <si>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</si>
  <si>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</si>
  <si>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</si>
  <si>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</si>
  <si>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</si>
  <si>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</si>
  <si>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</si>
  <si>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</si>
  <si>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</si>
  <si>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</si>
  <si>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</si>
  <si>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</si>
  <si>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</si>
  <si>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</si>
  <si>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</si>
  <si>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</si>
  <si>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</si>
  <si>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</si>
  <si>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</si>
  <si>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</si>
  <si>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</si>
  <si>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</si>
  <si>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</si>
  <si>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</si>
  <si>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</si>
  <si>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</si>
  <si>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</si>
  <si>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</si>
  <si>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</si>
  <si>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</si>
  <si>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</si>
  <si>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</si>
  <si>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</si>
  <si>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</si>
  <si>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</si>
  <si>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</si>
  <si>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</si>
  <si>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</si>
  <si>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</si>
  <si>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</si>
  <si>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</si>
  <si>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</si>
  <si>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</si>
  <si>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</si>
  <si>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</si>
  <si>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</si>
  <si>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</si>
  <si>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</si>
  <si>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</si>
  <si>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</si>
  <si>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</si>
  <si>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</si>
  <si>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</si>
  <si>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</si>
  <si>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</si>
  <si>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</si>
  <si>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</si>
  <si>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</si>
  <si>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</si>
  <si>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</si>
  <si>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</si>
  <si>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</si>
  <si>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</si>
  <si>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</si>
  <si>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</si>
  <si>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</si>
  <si>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</si>
  <si>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</si>
  <si>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</si>
  <si>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</si>
  <si>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</si>
  <si>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</si>
  <si>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</si>
  <si>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</si>
  <si>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</si>
  <si>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</si>
  <si>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</si>
  <si>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</si>
  <si>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</si>
  <si>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</si>
  <si>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</si>
  <si>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</si>
  <si>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</si>
  <si>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</si>
  <si>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</si>
  <si>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</si>
  <si>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</si>
  <si>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</si>
  <si>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</si>
  <si>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</si>
  <si>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</si>
  <si>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</si>
  <si>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</si>
  <si>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</si>
  <si>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</si>
  <si>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</si>
  <si>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</si>
  <si>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</si>
  <si>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</si>
  <si>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</si>
  <si>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</si>
  <si>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</si>
  <si>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</si>
  <si>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</si>
  <si>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</si>
  <si>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</si>
  <si>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</si>
  <si>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</si>
  <si>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</si>
  <si>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</si>
  <si>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</si>
  <si>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</si>
  <si>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</si>
  <si>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</si>
  <si>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</si>
  <si>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</si>
  <si>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</si>
  <si>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</si>
  <si>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</si>
  <si>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</si>
  <si>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</si>
  <si>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</si>
  <si>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</si>
  <si>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</si>
  <si>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</si>
  <si>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</si>
  <si>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</si>
  <si>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</si>
  <si>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</si>
  <si>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</si>
  <si>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</si>
  <si>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</si>
  <si>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</si>
  <si>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</si>
  <si>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</si>
  <si>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</si>
  <si>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</si>
  <si>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</si>
  <si>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</si>
  <si>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</si>
  <si>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</si>
  <si>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</si>
  <si>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</si>
  <si>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</si>
  <si>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</si>
  <si>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</si>
  <si>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</si>
  <si>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</si>
  <si>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</si>
  <si>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</si>
  <si>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</si>
  <si>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</si>
  <si>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</si>
  <si>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</si>
  <si>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</si>
  <si>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</si>
  <si>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</si>
  <si>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</si>
  <si>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</si>
  <si>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</si>
  <si>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</si>
  <si>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</si>
  <si>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</si>
  <si>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</si>
  <si>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</si>
  <si>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</si>
  <si>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</si>
  <si>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</si>
  <si>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</si>
  <si>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</si>
  <si>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</si>
  <si>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</si>
  <si>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</si>
  <si>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</si>
  <si>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</si>
  <si>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</si>
  <si>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</si>
  <si>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</si>
  <si>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</si>
  <si>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</si>
  <si>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</si>
  <si>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</si>
  <si>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</si>
  <si>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</si>
  <si>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</si>
  <si>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</si>
  <si>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</si>
  <si>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</si>
  <si>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</si>
  <si>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</si>
  <si>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</si>
  <si>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</si>
  <si>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</si>
  <si>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</si>
  <si>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</si>
  <si>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</si>
  <si>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</si>
  <si>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</si>
  <si>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</si>
  <si>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</si>
  <si>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</si>
  <si>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</si>
  <si>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</si>
  <si>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</si>
  <si>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</si>
  <si>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</si>
  <si>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</si>
  <si>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</si>
  <si>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</si>
  <si>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</si>
  <si>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</si>
  <si>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</si>
  <si>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</si>
  <si>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</si>
  <si>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</si>
  <si>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</si>
  <si>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</si>
  <si>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</si>
  <si>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</si>
  <si>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</si>
  <si>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</si>
  <si>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</si>
  <si>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</si>
  <si>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</si>
  <si>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</si>
  <si>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</si>
  <si>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</si>
  <si>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</si>
  <si>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</si>
  <si>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</si>
  <si>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</si>
  <si>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</si>
  <si>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</si>
  <si>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</si>
  <si>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</si>
  <si>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</si>
  <si>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</si>
  <si>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</si>
  <si>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</si>
  <si>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</si>
  <si>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</si>
  <si>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</si>
  <si>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</si>
  <si>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</si>
  <si>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</si>
  <si>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</si>
  <si>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</si>
  <si>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</si>
  <si>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</si>
  <si>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</si>
  <si>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</si>
  <si>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</si>
  <si>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</si>
  <si>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</si>
  <si>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</si>
  <si>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</si>
  <si>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</si>
  <si>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</si>
  <si>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</si>
  <si>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</si>
  <si>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</si>
  <si>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</si>
  <si>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</si>
  <si>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</si>
  <si>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</si>
  <si>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</si>
  <si>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</si>
  <si>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</si>
  <si>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</si>
  <si>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</si>
  <si>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</si>
  <si>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</si>
  <si>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</si>
  <si>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</si>
  <si>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</si>
  <si>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</si>
  <si>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</si>
  <si>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</si>
  <si>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</si>
  <si>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</si>
  <si>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</si>
  <si>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</si>
  <si>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</si>
  <si>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</si>
  <si>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</si>
  <si>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</si>
  <si>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</si>
  <si>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</si>
  <si>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</si>
  <si>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</si>
  <si>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</si>
  <si>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</si>
  <si>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</si>
  <si>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</si>
  <si>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</si>
  <si>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</si>
  <si>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</si>
  <si>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</si>
  <si>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</si>
  <si>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</si>
  <si>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</si>
  <si>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</si>
  <si>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</si>
  <si>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</si>
  <si>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</si>
  <si>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</si>
  <si>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</si>
  <si>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</si>
  <si>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</si>
  <si>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</si>
  <si>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</si>
  <si>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</si>
  <si>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</si>
  <si>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</si>
  <si>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</si>
  <si>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</si>
  <si>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</si>
  <si>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</si>
  <si>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</si>
  <si>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</si>
  <si>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</si>
  <si>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</si>
  <si>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</si>
  <si>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</si>
  <si>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</si>
  <si>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</si>
  <si>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</si>
  <si>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</si>
  <si>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</si>
  <si>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</si>
  <si>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</si>
  <si>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</si>
  <si>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</si>
  <si>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</si>
  <si>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</si>
  <si>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</si>
  <si>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</si>
  <si>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</si>
  <si>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</si>
  <si>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</si>
  <si>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</si>
  <si>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</si>
  <si>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</si>
  <si>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</si>
  <si>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</si>
  <si>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</si>
  <si>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</si>
  <si>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</si>
  <si>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</si>
  <si>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</si>
  <si>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</si>
  <si>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</si>
  <si>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</si>
  <si>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</si>
  <si>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</si>
  <si>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</si>
  <si>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</si>
  <si>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</si>
  <si>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</si>
  <si>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</si>
  <si>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</si>
  <si>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</si>
  <si>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</si>
  <si>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</si>
  <si>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</si>
  <si>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</si>
  <si>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</si>
  <si>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</si>
  <si>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</si>
  <si>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</si>
  <si>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</si>
  <si>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</si>
  <si>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</si>
  <si>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</si>
  <si>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</si>
  <si>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</si>
  <si>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</si>
  <si>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</si>
  <si>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</si>
  <si>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</si>
  <si>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</si>
  <si>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</si>
  <si>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</si>
  <si>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</si>
  <si>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</si>
  <si>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</si>
  <si>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</si>
  <si>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</si>
  <si>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</si>
  <si>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</si>
  <si>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</si>
  <si>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</si>
  <si>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</si>
  <si>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</si>
  <si>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</si>
  <si>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</si>
  <si>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</si>
  <si>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</si>
  <si>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</si>
  <si>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</si>
  <si>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</si>
  <si>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</si>
  <si>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</si>
  <si>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</si>
  <si>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</si>
  <si>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</si>
  <si>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</si>
  <si>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</si>
  <si>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</si>
  <si>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</si>
  <si>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</si>
  <si>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</si>
  <si>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</si>
  <si>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</si>
  <si>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</si>
  <si>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</si>
  <si>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</si>
  <si>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</si>
  <si>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</si>
  <si>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</si>
  <si>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</si>
  <si>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</si>
  <si>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</si>
  <si>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</si>
  <si>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</si>
  <si>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</si>
  <si>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</si>
  <si>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</si>
  <si>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</si>
  <si>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</si>
  <si>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</si>
  <si>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</si>
  <si>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</si>
  <si>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</si>
  <si>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</si>
  <si>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</si>
  <si>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</si>
  <si>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</si>
  <si>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</si>
  <si>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</si>
  <si>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</si>
  <si>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</si>
  <si>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</si>
  <si>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</si>
  <si>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</si>
  <si>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</si>
  <si>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</si>
  <si>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</si>
  <si>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</si>
  <si>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</si>
  <si>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</si>
  <si>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</si>
  <si>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</si>
  <si>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</si>
  <si>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</si>
  <si>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</si>
  <si>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</si>
  <si>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</si>
  <si>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</si>
  <si>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</si>
  <si>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</si>
  <si>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</si>
  <si>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</si>
  <si>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</si>
  <si>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</si>
  <si>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</si>
  <si>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</si>
  <si>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</si>
  <si>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</si>
  <si>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</si>
  <si>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</si>
  <si>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</si>
  <si>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</si>
  <si>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</si>
  <si>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</si>
  <si>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</si>
  <si>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</si>
  <si>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</si>
  <si>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</si>
  <si>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</si>
  <si>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</si>
  <si>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</si>
  <si>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</si>
  <si>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</si>
  <si>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</si>
  <si>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</si>
  <si>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</si>
  <si>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</si>
  <si>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</si>
  <si>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</si>
  <si>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</si>
  <si>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</si>
  <si>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</si>
  <si>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</si>
  <si>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</si>
  <si>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</si>
  <si>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</si>
  <si>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</si>
  <si>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</si>
  <si>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</si>
  <si>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</si>
  <si>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</si>
  <si>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</si>
  <si>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</si>
  <si>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</si>
  <si>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</si>
  <si>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</si>
  <si>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</si>
  <si>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</si>
  <si>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</si>
  <si>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</si>
  <si>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</si>
  <si>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</si>
  <si>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</si>
  <si>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</si>
  <si>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</si>
  <si>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</si>
  <si>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</si>
  <si>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</si>
  <si>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</si>
  <si>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</si>
  <si>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</si>
  <si>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</si>
  <si>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</si>
  <si>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</si>
  <si>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</si>
  <si>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</si>
  <si>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</si>
  <si>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</si>
  <si>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</si>
  <si>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</si>
  <si>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</si>
  <si>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</si>
  <si>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</si>
  <si>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</si>
  <si>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</si>
  <si>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</si>
  <si>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</si>
  <si>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</si>
  <si>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</si>
  <si>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</si>
  <si>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</si>
  <si>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</si>
  <si>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</si>
  <si>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</si>
  <si>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</si>
  <si>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</si>
  <si>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</si>
  <si>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</si>
  <si>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</si>
  <si>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</si>
  <si>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</si>
  <si>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</si>
  <si>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</si>
  <si>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</si>
  <si>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</si>
  <si>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</si>
  <si>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</si>
  <si>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</si>
  <si>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</si>
  <si>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</si>
  <si>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</si>
  <si>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</si>
  <si>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</si>
  <si>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</si>
  <si>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</si>
  <si>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</si>
  <si>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</si>
  <si>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</si>
  <si>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</si>
  <si>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</si>
  <si>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</si>
  <si>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</si>
  <si>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</si>
  <si>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</si>
  <si>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</si>
  <si>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</si>
  <si>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</si>
  <si>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</si>
  <si>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</si>
  <si>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</si>
  <si>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</si>
  <si>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</si>
  <si>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</si>
  <si>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</si>
  <si>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</si>
  <si>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</si>
  <si>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</si>
  <si>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</si>
  <si>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</si>
  <si>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</si>
  <si>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</si>
  <si>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</si>
  <si>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</si>
  <si>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</si>
  <si>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</si>
  <si>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</si>
  <si>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</si>
  <si>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</si>
  <si>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</si>
  <si>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</si>
  <si>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</si>
  <si>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</si>
  <si>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</si>
  <si>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</si>
  <si>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</si>
  <si>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</si>
  <si>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</si>
  <si>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</si>
  <si>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</si>
  <si>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</si>
  <si>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</si>
  <si>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</si>
  <si>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</si>
  <si>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</si>
  <si>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</si>
  <si>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</si>
  <si>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</si>
  <si>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</si>
  <si>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</si>
  <si>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</si>
  <si>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</si>
  <si>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</si>
  <si>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</si>
  <si>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</si>
  <si>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</si>
  <si>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</si>
  <si>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</si>
  <si>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</si>
  <si>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</si>
  <si>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</si>
  <si>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</si>
  <si>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</si>
  <si>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</si>
  <si>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</si>
  <si>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</si>
  <si>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</si>
  <si>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</si>
  <si>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</si>
  <si>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</si>
  <si>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</si>
  <si>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</si>
  <si>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</si>
  <si>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</si>
  <si>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</si>
  <si>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</si>
  <si>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</si>
  <si>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</si>
  <si>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</si>
  <si>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</si>
  <si>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</si>
  <si>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</si>
  <si>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</si>
  <si>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</si>
  <si>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</si>
  <si>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</si>
  <si>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</si>
  <si>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</si>
  <si>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</si>
  <si>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</si>
  <si>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</si>
  <si>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</si>
  <si>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</si>
  <si>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</si>
  <si>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</si>
  <si>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</si>
  <si>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</si>
  <si>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</si>
  <si>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</si>
  <si>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</si>
  <si>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</si>
  <si>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</si>
  <si>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</si>
  <si>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</si>
  <si>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</si>
  <si>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</si>
  <si>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</si>
  <si>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</si>
  <si>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</si>
  <si>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</si>
  <si>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</si>
  <si>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</si>
  <si>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</si>
  <si>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</si>
  <si>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</si>
  <si>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</si>
  <si>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</si>
  <si>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</si>
  <si>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</si>
  <si>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</si>
  <si>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</si>
  <si>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</si>
  <si>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</si>
  <si>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</si>
  <si>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</si>
  <si>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</si>
  <si>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</si>
  <si>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</si>
  <si>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</si>
  <si>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</si>
  <si>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</si>
  <si>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</si>
  <si>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</si>
  <si>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</si>
  <si>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</si>
  <si>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</si>
  <si>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</si>
  <si>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</si>
  <si>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</si>
  <si>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</si>
  <si>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</si>
  <si>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</si>
  <si>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</si>
  <si>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</si>
  <si>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</si>
  <si>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</si>
  <si>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</si>
  <si>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</si>
  <si>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</si>
  <si>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</si>
  <si>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</si>
  <si>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</si>
  <si>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</si>
  <si>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</si>
  <si>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</si>
  <si>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</si>
  <si>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</si>
  <si>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</si>
  <si>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</si>
  <si>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</si>
  <si>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</si>
  <si>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</si>
  <si>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</si>
  <si>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</si>
  <si>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</si>
  <si>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</si>
  <si>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</si>
  <si>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</si>
  <si>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</si>
  <si>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</si>
  <si>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</si>
  <si>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</si>
  <si>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</si>
  <si>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</si>
  <si>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</si>
  <si>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</si>
  <si>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</si>
  <si>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</si>
  <si>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</si>
  <si>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</si>
  <si>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</si>
  <si>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</si>
  <si>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</si>
  <si>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</si>
  <si>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</si>
  <si>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</si>
  <si>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</si>
  <si>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</si>
  <si>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</si>
  <si>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</si>
  <si>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</si>
  <si>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</si>
  <si>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</si>
  <si>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</si>
  <si>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</si>
  <si>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</si>
  <si>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</si>
  <si>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</si>
  <si>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</si>
  <si>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</si>
  <si>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</si>
  <si>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</si>
  <si>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</si>
  <si>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</si>
  <si>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</si>
  <si>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</si>
  <si>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</si>
  <si>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</si>
  <si>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</si>
  <si>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</si>
  <si>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</si>
  <si>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</si>
  <si>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</si>
  <si>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</si>
  <si>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</si>
  <si>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</si>
  <si>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</si>
  <si>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</si>
  <si>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</si>
  <si>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</si>
  <si>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</si>
  <si>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</si>
  <si>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</si>
  <si>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</si>
  <si>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</si>
  <si>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</si>
  <si>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</si>
  <si>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</si>
  <si>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</si>
  <si>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</si>
  <si>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</si>
  <si>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</si>
  <si>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</si>
  <si>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</si>
  <si>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</si>
  <si>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</si>
  <si>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</si>
  <si>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</si>
  <si>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</si>
  <si>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</si>
  <si>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</si>
  <si>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</si>
  <si>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</si>
  <si>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</si>
  <si>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</si>
  <si>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</si>
  <si>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</si>
  <si>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</si>
  <si>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</si>
  <si>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</si>
  <si>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</si>
  <si>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</si>
  <si>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</si>
  <si>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</si>
  <si>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</si>
  <si>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</si>
  <si>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</si>
  <si>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</si>
  <si>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</si>
  <si>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</si>
  <si>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</si>
  <si>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</si>
  <si>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</si>
  <si>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</si>
  <si>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</si>
  <si>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</si>
  <si>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</si>
  <si>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</si>
  <si>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</si>
  <si>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</si>
  <si>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</si>
  <si>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</si>
  <si>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</si>
  <si>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</si>
  <si>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</si>
  <si>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</si>
  <si>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</si>
  <si>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</si>
  <si>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</si>
  <si>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</si>
  <si>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</si>
  <si>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</si>
  <si>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</si>
  <si>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</si>
  <si>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</si>
  <si>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</si>
  <si>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</si>
  <si>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</si>
  <si>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</si>
  <si>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</si>
  <si>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</si>
  <si>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</si>
  <si>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</si>
  <si>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</si>
  <si>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</si>
  <si>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</si>
  <si>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</si>
  <si>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</si>
  <si>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</si>
  <si>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</si>
  <si>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</si>
  <si>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</si>
  <si>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</si>
  <si>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</si>
  <si>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</si>
  <si>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</si>
  <si>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</si>
  <si>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</si>
  <si>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</si>
  <si>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</si>
  <si>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</si>
  <si>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</si>
  <si>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</si>
  <si>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</si>
  <si>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</si>
  <si>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</si>
  <si>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</si>
  <si>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</si>
  <si>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</si>
  <si>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</si>
  <si>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</si>
  <si>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</si>
  <si>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</si>
  <si>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</si>
  <si>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</si>
  <si>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</si>
  <si>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</si>
  <si>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</si>
  <si>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</si>
  <si>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</si>
  <si>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</si>
  <si>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</si>
  <si>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</si>
  <si>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</si>
  <si>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</si>
  <si>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</si>
  <si>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</si>
  <si>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</si>
  <si>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</si>
  <si>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</si>
  <si>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</si>
  <si>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</si>
  <si>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</si>
  <si>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</si>
  <si>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</si>
  <si>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</si>
  <si>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</si>
  <si>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</si>
  <si>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</si>
  <si>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</si>
  <si>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</si>
  <si>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</si>
  <si>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</si>
  <si>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</si>
  <si>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</si>
  <si>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</si>
  <si>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</si>
  <si>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</si>
  <si>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</si>
  <si>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</si>
  <si>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</si>
  <si>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</si>
  <si>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</si>
  <si>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</si>
  <si>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</si>
  <si>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</si>
  <si>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</si>
  <si>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</si>
  <si>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</si>
  <si>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</si>
  <si>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</si>
  <si>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</si>
  <si>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</si>
  <si>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</si>
  <si>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</si>
  <si>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</si>
  <si>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</si>
  <si>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</si>
  <si>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</si>
  <si>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</si>
  <si>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</si>
  <si>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</si>
  <si>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</si>
  <si>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</si>
  <si>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</si>
  <si>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</si>
  <si>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</si>
  <si>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</si>
  <si>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</si>
  <si>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</si>
  <si>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</si>
  <si>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</si>
  <si>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</si>
  <si>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</si>
  <si>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</si>
  <si>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</si>
  <si>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</si>
  <si>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</si>
  <si>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</si>
  <si>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</si>
  <si>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</si>
  <si>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</si>
  <si>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</si>
  <si>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</si>
  <si>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</si>
  <si>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</si>
  <si>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</si>
  <si>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</si>
  <si>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</si>
  <si>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</si>
  <si>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</si>
  <si>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</si>
  <si>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</si>
  <si>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</si>
  <si>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</si>
  <si>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</si>
  <si>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</si>
  <si>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</si>
  <si>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</si>
  <si>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</si>
  <si>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</si>
  <si>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</si>
  <si>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</si>
  <si>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</si>
  <si>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</si>
  <si>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</si>
  <si>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</si>
  <si>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</si>
  <si>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</si>
  <si>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</si>
  <si>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</si>
  <si>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</si>
  <si>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</si>
  <si>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</si>
  <si>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</si>
  <si>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</si>
  <si>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</si>
  <si>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</si>
  <si>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</si>
  <si>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</si>
  <si>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</si>
  <si>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</si>
  <si>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</si>
  <si>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</si>
  <si>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</si>
  <si>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</si>
  <si>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</si>
  <si>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</si>
  <si>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</si>
  <si>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</si>
  <si>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</si>
  <si>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</si>
  <si>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</si>
  <si>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</si>
  <si>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</si>
  <si>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</si>
  <si>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</si>
  <si>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</si>
  <si>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</si>
  <si>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</si>
  <si>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</si>
  <si>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</si>
  <si>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</si>
  <si>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</si>
  <si>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</si>
  <si>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</si>
  <si>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</si>
  <si>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</si>
  <si>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</si>
  <si>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</si>
  <si>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</si>
  <si>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</si>
  <si>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</si>
  <si>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</si>
  <si>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</si>
  <si>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</si>
  <si>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</si>
  <si>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</si>
  <si>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</si>
  <si>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</si>
  <si>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</si>
  <si>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</si>
  <si>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</si>
  <si>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</si>
  <si>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</si>
  <si>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</si>
  <si>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</si>
  <si>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</si>
  <si>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</si>
  <si>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</si>
  <si>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</si>
  <si>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</si>
  <si>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</si>
  <si>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</si>
  <si>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</si>
  <si>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</si>
  <si>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</si>
  <si>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</si>
  <si>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</si>
  <si>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</si>
  <si>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</si>
  <si>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</si>
  <si>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</si>
  <si>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</si>
  <si>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</si>
  <si>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</si>
  <si>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</si>
  <si>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</si>
  <si>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</si>
  <si>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</si>
  <si>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</si>
  <si>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</si>
  <si>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</si>
  <si>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</si>
  <si>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</si>
  <si>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</si>
  <si>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</si>
  <si>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</si>
  <si>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</si>
  <si>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</si>
  <si>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</si>
  <si>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</si>
  <si>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</si>
  <si>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</si>
  <si>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</si>
  <si>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</si>
  <si>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</si>
  <si>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</si>
  <si>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</si>
  <si>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</si>
  <si>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</si>
  <si>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</si>
  <si>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</si>
  <si>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</si>
  <si>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</si>
  <si>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</si>
  <si>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</si>
  <si>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</si>
  <si>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</si>
  <si>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</si>
  <si>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</si>
  <si>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</si>
  <si>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</si>
  <si>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</si>
  <si>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</si>
  <si>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</si>
  <si>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</si>
  <si>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</si>
  <si>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</si>
  <si>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</si>
  <si>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</si>
  <si>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</si>
  <si>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</si>
  <si>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</si>
  <si>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</si>
  <si>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</si>
  <si>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</si>
  <si>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</si>
  <si>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</si>
  <si>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</si>
  <si>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</si>
  <si>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</si>
  <si>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</si>
  <si>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</si>
  <si>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</si>
  <si>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</si>
  <si>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</si>
  <si>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</si>
  <si>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</si>
  <si>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</si>
  <si>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</si>
  <si>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</si>
  <si>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</si>
  <si>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</si>
  <si>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</si>
  <si>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</si>
  <si>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</si>
  <si>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</si>
  <si>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</si>
  <si>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</si>
  <si>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</si>
  <si>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</si>
  <si>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</si>
  <si>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</si>
  <si>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</si>
  <si>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</si>
  <si>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</si>
  <si>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</si>
  <si>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</si>
  <si>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</si>
  <si>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</si>
  <si>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</si>
  <si>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</si>
  <si>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</si>
  <si>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</si>
  <si>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</si>
  <si>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</si>
  <si>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</si>
  <si>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</si>
  <si>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</si>
  <si>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</si>
  <si>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</si>
  <si>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</si>
  <si>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</si>
  <si>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</si>
  <si>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</si>
  <si>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</si>
  <si>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</si>
  <si>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</si>
  <si>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</si>
  <si>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</si>
  <si>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</si>
  <si>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</si>
  <si>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</si>
  <si>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</si>
  <si>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</si>
  <si>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</si>
  <si>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</si>
  <si>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</si>
  <si>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</si>
  <si>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</si>
  <si>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</si>
  <si>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</si>
  <si>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</si>
  <si>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</si>
  <si>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</si>
  <si>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</si>
  <si>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</si>
  <si>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</si>
  <si>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</si>
  <si>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</si>
  <si>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</si>
  <si>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</si>
  <si>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</si>
  <si>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</si>
  <si>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</si>
  <si>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</si>
  <si>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</si>
  <si>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</si>
  <si>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</si>
  <si>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</si>
  <si>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</si>
  <si>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</si>
  <si>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</si>
  <si>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</si>
  <si>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</si>
  <si>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</si>
  <si>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</si>
  <si>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</si>
  <si>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</si>
  <si>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</si>
  <si>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</si>
  <si>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</si>
  <si>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</si>
  <si>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</si>
  <si>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</si>
  <si>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</si>
  <si>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</si>
  <si>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</si>
  <si>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</si>
  <si>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</si>
  <si>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</si>
  <si>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</si>
  <si>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</si>
  <si>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</si>
  <si>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</si>
  <si>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</si>
  <si>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</si>
  <si>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</si>
  <si>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</si>
  <si>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</si>
  <si>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</si>
  <si>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</si>
  <si>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</si>
  <si>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</si>
  <si>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</si>
  <si>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</si>
  <si>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</si>
  <si>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</si>
  <si>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</si>
  <si>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</si>
  <si>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</si>
  <si>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</si>
  <si>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</si>
  <si>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</si>
  <si>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</si>
  <si>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</si>
  <si>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</si>
  <si>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</si>
  <si>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</si>
  <si>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</si>
  <si>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</si>
  <si>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</si>
  <si>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</si>
  <si>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</si>
  <si>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</si>
  <si>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</si>
  <si>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</si>
  <si>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</si>
  <si>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</si>
  <si>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</si>
  <si>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</si>
  <si>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</si>
  <si>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</si>
  <si>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</si>
  <si>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</si>
  <si>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</si>
  <si>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</si>
  <si>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</si>
  <si>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</si>
  <si>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</si>
  <si>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</si>
  <si>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</si>
  <si>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</si>
  <si>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</si>
  <si>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</si>
  <si>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</si>
  <si>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</si>
  <si>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</si>
  <si>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</si>
  <si>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</si>
  <si>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</si>
  <si>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</si>
  <si>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</si>
  <si>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</si>
  <si>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</si>
  <si>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</si>
  <si>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</si>
  <si>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</si>
  <si>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</si>
  <si>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</si>
  <si>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</si>
  <si>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</si>
  <si>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</si>
  <si>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</si>
  <si>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</si>
  <si>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</si>
  <si>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</si>
  <si>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</si>
  <si>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</si>
  <si>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</si>
  <si>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</si>
  <si>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</si>
  <si>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</si>
  <si>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</si>
  <si>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</si>
  <si>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</si>
  <si>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</si>
  <si>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</si>
  <si>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</si>
  <si>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</si>
  <si>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</si>
  <si>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</si>
  <si>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</si>
  <si>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</si>
  <si>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</si>
  <si>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</si>
  <si>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</si>
  <si>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</si>
  <si>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</si>
  <si>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</si>
  <si>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</si>
  <si>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</si>
  <si>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</si>
  <si>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</si>
  <si>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</si>
  <si>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</si>
  <si>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</si>
  <si>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</si>
  <si>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</si>
  <si>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</si>
  <si>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</si>
  <si>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</si>
  <si>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</si>
  <si>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</si>
  <si>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</si>
  <si>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</si>
  <si>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</si>
  <si>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</si>
  <si>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</si>
  <si>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</si>
  <si>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</si>
  <si>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</si>
  <si>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</si>
  <si>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</si>
  <si>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</si>
  <si>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</si>
  <si>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</si>
  <si>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</si>
  <si>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</si>
  <si>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</si>
  <si>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</si>
  <si>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</si>
  <si>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</si>
  <si>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</si>
  <si>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</si>
  <si>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</si>
  <si>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</si>
  <si>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</si>
  <si>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</si>
  <si>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</si>
  <si>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</si>
  <si>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</si>
  <si>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</si>
  <si>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</si>
  <si>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</si>
  <si>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</si>
  <si>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</si>
  <si>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</si>
  <si>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</si>
  <si>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</si>
  <si>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</si>
  <si>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</si>
  <si>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</si>
  <si>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</si>
  <si>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</si>
  <si>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</si>
  <si>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</si>
  <si>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</si>
  <si>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</si>
  <si>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</si>
  <si>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</si>
  <si>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</si>
  <si>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</si>
  <si>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</si>
  <si>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</si>
  <si>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</si>
  <si>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</si>
  <si>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</si>
  <si>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</si>
  <si>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</si>
  <si>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</si>
  <si>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</si>
  <si>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</si>
  <si>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</si>
  <si>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</si>
  <si>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</si>
  <si>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</si>
  <si>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</si>
  <si>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</si>
  <si>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</si>
  <si>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</si>
  <si>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</si>
  <si>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</si>
  <si>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</si>
  <si>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</si>
  <si>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</si>
  <si>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</si>
  <si>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</si>
  <si>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</si>
  <si>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</si>
  <si>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</si>
  <si>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</si>
  <si>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</si>
  <si>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</si>
  <si>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</si>
  <si>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</si>
  <si>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</si>
  <si>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</si>
  <si>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</si>
  <si>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</si>
  <si>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</si>
  <si>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</si>
  <si>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</si>
  <si>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</si>
  <si>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</si>
  <si>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</si>
  <si>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</si>
  <si>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</si>
  <si>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</si>
  <si>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</si>
  <si>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</si>
  <si>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</si>
  <si>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</si>
  <si>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</si>
  <si>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</si>
  <si>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</si>
  <si>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</si>
  <si>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</si>
  <si>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</si>
  <si>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</si>
  <si>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</si>
  <si>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</si>
  <si>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</si>
  <si>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</si>
  <si>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</si>
  <si>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</si>
  <si>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</si>
  <si>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</si>
  <si>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</si>
  <si>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</si>
  <si>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</si>
  <si>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</si>
  <si>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</si>
  <si>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</si>
  <si>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</si>
  <si>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</si>
  <si>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</si>
  <si>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</si>
  <si>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</si>
  <si>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</si>
  <si>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</si>
  <si>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</si>
  <si>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</si>
  <si>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</si>
  <si>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</si>
  <si>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</si>
  <si>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</si>
  <si>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</si>
  <si>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</si>
  <si>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</si>
  <si>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</si>
  <si>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</si>
  <si>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</si>
  <si>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</si>
  <si>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</si>
  <si>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</si>
  <si>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</si>
  <si>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</si>
  <si>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</si>
  <si>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</si>
  <si>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</si>
  <si>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</si>
  <si>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</si>
  <si>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</si>
  <si>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</si>
  <si>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</si>
  <si>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</si>
  <si>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</si>
  <si>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</si>
  <si>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</si>
  <si>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</si>
  <si>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</si>
  <si>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</si>
  <si>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</si>
  <si>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</si>
  <si>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</si>
  <si>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</si>
  <si>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</si>
  <si>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</si>
  <si>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</si>
  <si>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</si>
  <si>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</si>
  <si>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</si>
  <si>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</si>
  <si>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</si>
  <si>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</si>
  <si>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</si>
  <si>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</si>
  <si>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</si>
  <si>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</si>
  <si>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</si>
  <si>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</si>
  <si>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</si>
  <si>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</si>
  <si>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</si>
  <si>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</si>
  <si>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</si>
  <si>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</si>
  <si>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</si>
  <si>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</si>
  <si>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</si>
  <si>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</si>
  <si>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</si>
  <si>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</si>
  <si>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</si>
  <si>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</si>
  <si>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</si>
  <si>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</si>
  <si>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</si>
  <si>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</si>
  <si>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</si>
  <si>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</si>
  <si>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</si>
  <si>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</si>
  <si>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</si>
  <si>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</si>
  <si>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</si>
  <si>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</si>
  <si>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</si>
  <si>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</si>
  <si>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</si>
  <si>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</si>
  <si>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</si>
  <si>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</si>
  <si>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</si>
  <si>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</si>
  <si>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</si>
  <si>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</si>
  <si>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</si>
  <si>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</si>
  <si>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</si>
  <si>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</si>
  <si>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</si>
  <si>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</si>
  <si>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</si>
  <si>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</si>
  <si>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</si>
  <si>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</si>
  <si>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</si>
  <si>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</si>
  <si>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</si>
  <si>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</si>
  <si>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</si>
  <si>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</si>
  <si>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</si>
  <si>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</si>
  <si>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</si>
  <si>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</si>
  <si>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</si>
  <si>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</si>
  <si>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</si>
  <si>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</si>
  <si>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</si>
  <si>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</si>
  <si>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</si>
  <si>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</si>
  <si>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</si>
  <si>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</si>
  <si>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</si>
  <si>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</si>
  <si>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</si>
  <si>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</si>
  <si>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</si>
  <si>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</si>
  <si>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</si>
  <si>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</si>
  <si>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</si>
  <si>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</si>
  <si>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</si>
  <si>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</si>
  <si>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</si>
  <si>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</si>
  <si>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</si>
  <si>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</si>
  <si>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</si>
  <si>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</si>
  <si>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</si>
  <si>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</si>
  <si>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</si>
  <si>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</si>
  <si>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</si>
  <si>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</si>
  <si>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</si>
  <si>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</si>
  <si>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</si>
  <si>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</si>
  <si>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</si>
  <si>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</si>
  <si>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</si>
  <si>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</si>
  <si>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</si>
  <si>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</si>
  <si>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</si>
  <si>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</si>
  <si>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</si>
  <si>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</si>
  <si>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</si>
  <si>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</si>
  <si>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</si>
  <si>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</si>
  <si>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</si>
  <si>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</si>
  <si>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</si>
  <si>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</si>
  <si>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</si>
  <si>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</si>
  <si>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</si>
  <si>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</si>
  <si>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</si>
  <si>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</si>
  <si>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</si>
  <si>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</si>
  <si>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</si>
  <si>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</si>
  <si>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</si>
  <si>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</si>
  <si>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</si>
  <si>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</si>
  <si>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</si>
  <si>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</si>
  <si>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</si>
  <si>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</si>
  <si>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</si>
  <si>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</si>
  <si>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</si>
  <si>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</si>
  <si>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</si>
  <si>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</si>
  <si>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</si>
  <si>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</si>
  <si>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</si>
  <si>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</si>
  <si>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</si>
  <si>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</si>
  <si>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</si>
  <si>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</si>
  <si>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</si>
  <si>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</si>
  <si>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</si>
  <si>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</si>
  <si>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</si>
  <si>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</si>
  <si>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</si>
  <si>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</si>
  <si>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</si>
  <si>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</si>
  <si>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</si>
  <si>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</si>
  <si>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</si>
  <si>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</si>
  <si>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</si>
  <si>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</si>
  <si>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</si>
  <si>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</si>
  <si>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</si>
  <si>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</si>
  <si>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</si>
  <si>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</si>
  <si>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</si>
  <si>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</si>
  <si>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</si>
  <si>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</si>
  <si>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</si>
  <si>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</si>
  <si>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</si>
  <si>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</si>
  <si>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</si>
  <si>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</si>
  <si>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</si>
  <si>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</si>
  <si>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</si>
  <si>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</si>
  <si>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</si>
  <si>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</si>
  <si>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</si>
  <si>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</si>
  <si>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</si>
  <si>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</si>
  <si>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</si>
  <si>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</si>
  <si>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</si>
  <si>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</si>
  <si>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</si>
  <si>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</si>
  <si>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</si>
  <si>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</si>
  <si>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</si>
  <si>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</si>
  <si>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</si>
  <si>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</si>
  <si>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</si>
  <si>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</si>
  <si>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</si>
  <si>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</si>
  <si>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</si>
  <si>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</si>
  <si>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</si>
  <si>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</si>
  <si>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</si>
  <si>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</si>
  <si>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</si>
  <si>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</si>
  <si>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</si>
  <si>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</si>
  <si>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</si>
  <si>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</si>
  <si>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</si>
  <si>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</si>
  <si>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</si>
  <si>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</si>
  <si>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</si>
  <si>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</si>
  <si>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</si>
  <si>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</si>
  <si>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</si>
  <si>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</si>
  <si>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</si>
  <si>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</si>
  <si>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</si>
  <si>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</si>
  <si>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</si>
  <si>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</si>
  <si>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</si>
  <si>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</si>
  <si>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</si>
  <si>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</si>
  <si>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</si>
  <si>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</si>
  <si>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</si>
  <si>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</si>
  <si>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</si>
  <si>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</si>
  <si>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</si>
  <si>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</si>
  <si>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</si>
  <si>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</si>
  <si>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</si>
  <si>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</si>
  <si>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</si>
  <si>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</si>
  <si>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</si>
  <si>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</si>
  <si>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</si>
  <si>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</si>
  <si>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</si>
  <si>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</si>
  <si>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</si>
  <si>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</si>
  <si>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</si>
  <si>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</si>
  <si>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</si>
  <si>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</si>
  <si>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</si>
  <si>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</si>
  <si>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</si>
  <si>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</si>
  <si>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</si>
  <si>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</si>
  <si>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</si>
  <si>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</si>
  <si>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</si>
  <si>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</si>
  <si>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</si>
  <si>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</si>
  <si>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</si>
  <si>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</si>
  <si>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</si>
  <si>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</si>
  <si>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</si>
  <si>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</si>
  <si>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</si>
  <si>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</si>
  <si>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</si>
  <si>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</si>
  <si>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</si>
  <si>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</si>
  <si>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</si>
  <si>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</si>
  <si>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</si>
  <si>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</si>
  <si>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</si>
  <si>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</si>
  <si>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</si>
  <si>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</si>
  <si>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</si>
  <si>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</si>
  <si>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</si>
  <si>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</si>
  <si>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</si>
  <si>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</si>
  <si>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</si>
  <si>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</si>
  <si>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</si>
  <si>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</si>
  <si>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</si>
  <si>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</si>
  <si>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</si>
  <si>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</si>
  <si>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</si>
  <si>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</si>
  <si>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</si>
  <si>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</si>
  <si>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</si>
  <si>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</si>
  <si>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</si>
  <si>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</si>
  <si>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</si>
  <si>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</si>
  <si>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</si>
  <si>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</si>
  <si>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</si>
  <si>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</si>
  <si>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</si>
  <si>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</si>
  <si>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</si>
  <si>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</si>
  <si>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</si>
  <si>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</si>
  <si>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</si>
  <si>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</si>
  <si>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</si>
  <si>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</si>
  <si>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</si>
  <si>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</si>
  <si>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</si>
  <si>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</si>
  <si>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</si>
  <si>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</si>
  <si>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</si>
  <si>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</si>
  <si>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</si>
  <si>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</si>
  <si>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</si>
  <si>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</si>
  <si>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</si>
  <si>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</si>
  <si>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</si>
  <si>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</si>
  <si>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</si>
  <si>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</si>
  <si>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</si>
  <si>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</si>
  <si>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</si>
  <si>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</si>
  <si>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</si>
  <si>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</si>
  <si>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</si>
  <si>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</si>
  <si>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</si>
  <si>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</si>
  <si>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</si>
  <si>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</si>
  <si>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</si>
  <si>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</si>
  <si>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</si>
  <si>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</si>
  <si>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</si>
  <si>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</si>
  <si>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</si>
  <si>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</si>
  <si>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</si>
  <si>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</si>
  <si>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</si>
  <si>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</si>
  <si>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</si>
  <si>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</si>
  <si>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</si>
  <si>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</si>
  <si>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</si>
  <si>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</si>
  <si>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</si>
  <si>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</si>
  <si>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</si>
  <si>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</si>
  <si>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</si>
  <si>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</si>
  <si>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</si>
  <si>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</si>
  <si>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</si>
  <si>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</si>
  <si>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</si>
  <si>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</si>
  <si>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</si>
  <si>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</si>
  <si>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</si>
  <si>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</si>
  <si>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</si>
  <si>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</si>
  <si>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</si>
  <si>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</si>
  <si>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</si>
  <si>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</si>
  <si>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</si>
  <si>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</si>
  <si>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</si>
  <si>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</si>
  <si>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</si>
  <si>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</si>
  <si>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</si>
  <si>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</si>
  <si>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</si>
  <si>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</si>
  <si>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</si>
  <si>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</si>
  <si>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</si>
  <si>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</si>
  <si>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</si>
  <si>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</si>
  <si>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</si>
  <si>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</si>
  <si>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</si>
  <si>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</si>
  <si>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</si>
  <si>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</si>
  <si>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</si>
  <si>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</si>
  <si>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</si>
  <si>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</si>
  <si>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</si>
  <si>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</si>
  <si>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</si>
  <si>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</si>
  <si>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</si>
  <si>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</si>
  <si>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</si>
  <si>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</si>
  <si>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</si>
  <si>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</si>
  <si>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</si>
  <si>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</si>
  <si>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</si>
  <si>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</si>
  <si>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</si>
  <si>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</si>
  <si>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</si>
  <si>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</si>
  <si>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</si>
  <si>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</si>
  <si>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</si>
  <si>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</si>
  <si>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</si>
  <si>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</si>
  <si>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</si>
  <si>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</si>
  <si>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</si>
  <si>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</si>
  <si>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</si>
  <si>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</si>
  <si>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</si>
  <si>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</si>
  <si>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</si>
  <si>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</si>
  <si>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</si>
  <si>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</si>
  <si>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</si>
  <si>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</si>
  <si>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</si>
  <si>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</si>
  <si>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</si>
  <si>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</si>
  <si>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</si>
  <si>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</si>
  <si>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</si>
  <si>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</si>
  <si>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</si>
  <si>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</si>
  <si>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</si>
  <si>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</si>
  <si>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</si>
  <si>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</si>
  <si>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</si>
  <si>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</si>
  <si>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</si>
  <si>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</si>
  <si>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</si>
  <si>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</si>
  <si>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</si>
  <si>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</si>
  <si>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</si>
  <si>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</si>
  <si>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</si>
  <si>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</si>
  <si>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</si>
  <si>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</si>
  <si>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</si>
  <si>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</si>
  <si>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</si>
  <si>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</si>
  <si>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</si>
  <si>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</si>
  <si>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</si>
  <si>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</si>
  <si>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</si>
  <si>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</si>
  <si>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</si>
  <si>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</si>
  <si>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</si>
  <si>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</si>
  <si>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</si>
  <si>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</si>
  <si>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</si>
  <si>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</si>
  <si>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</si>
  <si>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</si>
  <si>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</si>
  <si>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</si>
  <si>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</si>
  <si>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</si>
  <si>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</si>
  <si>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</si>
  <si>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</si>
  <si>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</si>
  <si>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</si>
  <si>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</si>
  <si>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</si>
  <si>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</si>
  <si>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</si>
  <si>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</si>
  <si>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</si>
  <si>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</si>
  <si>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</si>
  <si>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</si>
  <si>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</si>
  <si>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</si>
  <si>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</si>
  <si>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</si>
  <si>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</si>
  <si>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</si>
  <si>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</si>
  <si>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</si>
  <si>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</si>
  <si>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</si>
  <si>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</si>
  <si>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</si>
  <si>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</si>
  <si>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</si>
  <si>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</si>
  <si>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</si>
  <si>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</si>
  <si>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</si>
  <si>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</si>
  <si>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</si>
  <si>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</si>
  <si>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</si>
  <si>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</si>
  <si>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</si>
  <si>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</si>
  <si>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</si>
  <si>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</si>
  <si>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</si>
  <si>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</si>
  <si>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</si>
  <si>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</si>
  <si>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</si>
  <si>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</si>
  <si>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</si>
  <si>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</si>
  <si>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</si>
  <si>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</si>
  <si>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</si>
  <si>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</si>
  <si>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</si>
  <si>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</si>
  <si>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</si>
  <si>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</si>
  <si>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</si>
  <si>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</si>
  <si>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</si>
  <si>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</si>
  <si>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</si>
  <si>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</si>
  <si>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</si>
  <si>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</si>
  <si>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</si>
  <si>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</si>
  <si>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</si>
  <si>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</si>
  <si>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</si>
  <si>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</si>
  <si>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</si>
  <si>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</si>
  <si>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</si>
  <si>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</si>
  <si>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</si>
  <si>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</si>
  <si>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</si>
  <si>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</si>
  <si>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</si>
  <si>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</si>
  <si>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</si>
  <si>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</si>
  <si>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</si>
  <si>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</si>
  <si>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</si>
  <si>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</si>
  <si>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</si>
  <si>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</si>
  <si>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</si>
  <si>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</si>
  <si>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</si>
  <si>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</si>
  <si>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</si>
  <si>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</si>
  <si>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</si>
  <si>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</si>
  <si>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</si>
  <si>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</si>
  <si>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</si>
  <si>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</si>
  <si>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</si>
  <si>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</si>
  <si>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</si>
  <si>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</si>
  <si>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</si>
  <si>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</si>
  <si>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</si>
  <si>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</si>
  <si>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</si>
  <si>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</si>
  <si>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</si>
  <si>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</si>
  <si>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</si>
  <si>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</si>
  <si>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</si>
  <si>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</si>
  <si>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</si>
  <si>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</si>
  <si>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</si>
  <si>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</si>
  <si>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</si>
  <si>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</si>
  <si>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</si>
  <si>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</si>
  <si>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</si>
  <si>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</si>
  <si>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</si>
  <si>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</si>
  <si>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</si>
  <si>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</si>
  <si>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</si>
  <si>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</si>
  <si>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</si>
  <si>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</si>
  <si>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</si>
  <si>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</si>
  <si>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</si>
  <si>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</si>
  <si>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</si>
  <si>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</si>
  <si>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</si>
  <si>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</si>
  <si>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</si>
  <si>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</si>
  <si>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</si>
  <si>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</si>
  <si>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</si>
  <si>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</si>
  <si>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</si>
  <si>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</si>
  <si>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</si>
  <si>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</si>
  <si>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</si>
  <si>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</si>
  <si>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</si>
  <si>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</si>
  <si>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</si>
  <si>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</si>
  <si>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</si>
  <si>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</si>
  <si>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</si>
  <si>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</si>
  <si>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</si>
  <si>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</si>
  <si>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</si>
  <si>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</si>
  <si>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</si>
  <si>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</si>
  <si>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</si>
  <si>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</si>
  <si>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</si>
  <si>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</si>
  <si>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</si>
  <si>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</si>
  <si>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</si>
  <si>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</si>
  <si>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</si>
  <si>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</si>
  <si>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</si>
  <si>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</si>
  <si>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</si>
  <si>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</si>
  <si>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</si>
  <si>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</si>
  <si>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</si>
  <si>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</si>
  <si>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</si>
  <si>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</si>
  <si>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</si>
  <si>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</si>
  <si>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</si>
  <si>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</si>
  <si>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</si>
  <si>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</si>
  <si>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</si>
  <si>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</si>
  <si>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</si>
  <si>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</si>
  <si>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</si>
  <si>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</si>
  <si>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</si>
  <si>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</si>
  <si>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</si>
  <si>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</si>
  <si>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</si>
  <si>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</si>
  <si>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</si>
  <si>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</si>
  <si>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</si>
  <si>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</si>
  <si>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</si>
  <si>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</si>
  <si>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</si>
  <si>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</si>
  <si>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</si>
  <si>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</si>
  <si>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</si>
  <si>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</si>
  <si>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</si>
  <si>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</si>
  <si>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</si>
  <si>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</si>
  <si>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</si>
  <si>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</si>
  <si>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</si>
  <si>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</si>
  <si>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</si>
  <si>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</si>
  <si>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</si>
  <si>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</si>
  <si>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</si>
  <si>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</si>
  <si>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</si>
  <si>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</si>
  <si>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</si>
  <si>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</si>
  <si>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</si>
  <si>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</si>
  <si>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</si>
  <si>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</si>
  <si>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</si>
  <si>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</si>
  <si>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</si>
  <si>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</si>
  <si>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</si>
  <si>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</si>
  <si>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</si>
  <si>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</si>
  <si>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</si>
  <si>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</si>
  <si>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</si>
  <si>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</si>
  <si>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</si>
  <si>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</si>
  <si>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</si>
  <si>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</si>
  <si>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</si>
  <si>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</si>
  <si>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</si>
  <si>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</si>
  <si>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</si>
  <si>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</si>
  <si>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</si>
  <si>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</si>
  <si>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</si>
  <si>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</si>
  <si>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</si>
  <si>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</si>
  <si>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</si>
  <si>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</si>
  <si>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</si>
  <si>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</si>
  <si>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</si>
  <si>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</si>
  <si>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</si>
  <si>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</si>
  <si>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</si>
  <si>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</si>
  <si>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</si>
  <si>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</si>
  <si>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</si>
  <si>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</si>
  <si>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</si>
  <si>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</si>
  <si>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</si>
  <si>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</si>
  <si>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</si>
  <si>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</si>
  <si>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</si>
  <si>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</si>
  <si>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</si>
  <si>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</si>
  <si>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</si>
  <si>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</si>
  <si>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</si>
  <si>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</si>
  <si>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</si>
  <si>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</si>
  <si>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</si>
  <si>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</si>
  <si>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</si>
  <si>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</si>
  <si>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</si>
  <si>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</si>
  <si>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</si>
  <si>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</si>
  <si>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</si>
  <si>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</si>
  <si>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</si>
  <si>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</si>
  <si>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</si>
  <si>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</si>
  <si>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</si>
  <si>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</si>
  <si>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</si>
  <si>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</si>
  <si>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</si>
  <si>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</si>
  <si>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</si>
  <si>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</si>
  <si>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</si>
  <si>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</si>
  <si>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</si>
  <si>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</si>
  <si>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</si>
  <si>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</si>
  <si>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</si>
  <si>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</si>
  <si>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</si>
  <si>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</si>
  <si>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</si>
  <si>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</si>
  <si>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</si>
  <si>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</si>
  <si>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</si>
  <si>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</si>
  <si>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</si>
  <si>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</si>
  <si>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</si>
  <si>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</si>
  <si>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</si>
  <si>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</si>
  <si>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</si>
  <si>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</si>
  <si>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</si>
  <si>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</si>
  <si>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</si>
  <si>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</si>
  <si>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</si>
  <si>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</si>
  <si>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</si>
  <si>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</si>
  <si>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</si>
  <si>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</si>
  <si>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</si>
  <si>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</si>
  <si>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</si>
  <si>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</si>
  <si>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</si>
  <si>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</si>
  <si>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</si>
  <si>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</si>
  <si>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</si>
  <si>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</si>
  <si>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</si>
  <si>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</si>
  <si>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</si>
  <si>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</si>
  <si>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</si>
  <si>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</si>
  <si>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</si>
  <si>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</si>
  <si>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</si>
  <si>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</si>
  <si>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</si>
  <si>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</si>
  <si>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</si>
  <si>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</si>
  <si>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</si>
  <si>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</si>
  <si>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</si>
  <si>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</si>
  <si>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</si>
  <si>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</si>
  <si>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</si>
  <si>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</si>
  <si>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</si>
  <si>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</si>
  <si>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</si>
  <si>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</si>
  <si>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</si>
  <si>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</si>
  <si>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</si>
  <si>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</si>
  <si>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</si>
  <si>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</si>
  <si>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</si>
  <si>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</si>
  <si>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</si>
  <si>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</si>
  <si>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</si>
  <si>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</si>
  <si>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</si>
  <si>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</si>
  <si>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</si>
  <si>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</si>
  <si>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</si>
  <si>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</si>
  <si>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</si>
  <si>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</si>
  <si>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</si>
  <si>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</si>
  <si>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</si>
  <si>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</si>
  <si>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</si>
  <si>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</si>
  <si>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</si>
  <si>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</si>
  <si>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</si>
  <si>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</si>
  <si>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</si>
  <si>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</si>
  <si>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</si>
  <si>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</si>
  <si>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</si>
  <si>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</si>
  <si>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</si>
  <si>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</si>
  <si>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</si>
  <si>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</si>
  <si>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</si>
  <si>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</si>
  <si>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</si>
  <si>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</si>
  <si>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</si>
  <si>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</si>
  <si>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</si>
  <si>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</si>
  <si>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</si>
  <si>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</si>
  <si>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</si>
  <si>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</si>
  <si>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</si>
  <si>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</si>
  <si>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</si>
  <si>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</si>
  <si>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</si>
  <si>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</si>
  <si>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</si>
  <si>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</si>
  <si>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</si>
  <si>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</si>
  <si>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</si>
  <si>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</si>
  <si>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</si>
  <si>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</si>
  <si>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</si>
  <si>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</si>
  <si>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</si>
  <si>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</si>
  <si>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</si>
  <si>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</si>
  <si>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</si>
  <si>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</si>
  <si>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</si>
  <si>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</si>
  <si>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</si>
  <si>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</si>
  <si>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</si>
  <si>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</si>
  <si>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</si>
  <si>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</si>
  <si>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</si>
  <si>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</si>
  <si>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</si>
  <si>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</si>
  <si>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</si>
  <si>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</si>
  <si>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</si>
  <si>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</si>
  <si>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</si>
  <si>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</si>
  <si>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</si>
  <si>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</si>
  <si>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</si>
  <si>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</si>
  <si>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</si>
  <si>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</si>
  <si>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</si>
  <si>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</si>
  <si>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</si>
  <si>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</si>
  <si>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</si>
  <si>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</si>
  <si>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</si>
  <si>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</si>
  <si>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</si>
  <si>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</si>
  <si>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</si>
  <si>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</si>
  <si>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</si>
  <si>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</si>
  <si>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</si>
  <si>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</si>
  <si>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</si>
  <si>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</si>
  <si>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</si>
  <si>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</si>
  <si>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</si>
  <si>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</si>
  <si>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</si>
  <si>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</si>
  <si>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</si>
  <si>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</si>
  <si>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</si>
  <si>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</si>
  <si>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</si>
  <si>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</si>
  <si>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</si>
  <si>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</si>
  <si>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</si>
  <si>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</si>
  <si>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</si>
  <si>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</si>
  <si>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</si>
  <si>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</si>
  <si>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</si>
  <si>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</si>
  <si>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</si>
  <si>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</si>
  <si>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</si>
  <si>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</si>
  <si>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</si>
  <si>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</si>
  <si>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</si>
  <si>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</si>
  <si>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</si>
  <si>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</si>
  <si>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</si>
  <si>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</si>
  <si>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</si>
  <si>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</si>
  <si>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</si>
  <si>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</si>
  <si>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</si>
  <si>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</si>
  <si>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</si>
  <si>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</si>
  <si>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</si>
  <si>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</si>
  <si>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</si>
  <si>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</si>
  <si>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</si>
  <si>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</si>
  <si>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</si>
  <si>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</si>
  <si>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</si>
  <si>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</si>
  <si>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</si>
  <si>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</si>
  <si>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</si>
  <si>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</si>
  <si>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</si>
  <si>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</si>
  <si>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</si>
  <si>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</si>
  <si>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</si>
  <si>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</si>
  <si>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</si>
  <si>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</si>
  <si>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</si>
  <si>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</si>
  <si>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</si>
  <si>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</si>
  <si>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</si>
  <si>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</si>
  <si>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</si>
  <si>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</si>
  <si>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</si>
  <si>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</si>
  <si>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</si>
  <si>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</si>
  <si>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</si>
  <si>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</si>
  <si>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</si>
  <si>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</si>
  <si>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</si>
  <si>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</si>
  <si>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</si>
  <si>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</si>
  <si>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</si>
  <si>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</si>
  <si>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</si>
  <si>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</si>
  <si>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</si>
  <si>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</si>
  <si>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</si>
  <si>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</si>
  <si>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</si>
  <si>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</si>
  <si>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</si>
  <si>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</si>
  <si>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</si>
  <si>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</si>
  <si>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</si>
  <si>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</si>
  <si>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</si>
  <si>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</si>
  <si>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</si>
  <si>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</si>
  <si>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</si>
  <si>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</si>
  <si>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</si>
  <si>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</si>
  <si>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</si>
  <si>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</si>
  <si>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</si>
  <si>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</si>
  <si>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</si>
  <si>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</si>
  <si>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</si>
  <si>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</si>
  <si>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</si>
  <si>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</si>
  <si>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</si>
  <si>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</si>
  <si>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</si>
  <si>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</si>
  <si>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</si>
  <si>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</si>
  <si>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</si>
  <si>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</si>
  <si>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</si>
  <si>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</si>
  <si>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</si>
  <si>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</si>
  <si>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</si>
  <si>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</si>
  <si>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</si>
  <si>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</si>
  <si>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</si>
  <si>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</si>
  <si>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</si>
  <si>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</si>
  <si>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</si>
  <si>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</si>
  <si>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</si>
  <si>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</si>
  <si>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</si>
  <si>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</si>
  <si>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</si>
  <si>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</si>
  <si>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</si>
  <si>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</si>
  <si>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</si>
  <si>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</si>
  <si>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</si>
  <si>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</si>
  <si>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</si>
  <si>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</si>
  <si>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</si>
  <si>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</si>
  <si>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</si>
  <si>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</si>
  <si>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</si>
  <si>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</si>
  <si>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</si>
  <si>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</si>
  <si>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</si>
  <si>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</si>
  <si>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</si>
  <si>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</si>
  <si>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</si>
  <si>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</si>
  <si>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</si>
  <si>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</si>
  <si>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</si>
  <si>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</si>
  <si>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</si>
  <si>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</si>
  <si>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</si>
  <si>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</si>
  <si>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</si>
  <si>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</si>
  <si>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</si>
  <si>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</si>
  <si>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</si>
  <si>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</si>
  <si>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</si>
  <si>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</si>
  <si>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</si>
  <si>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</si>
  <si>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</si>
  <si>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</si>
  <si>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</si>
  <si>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</si>
  <si>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</si>
  <si>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</si>
  <si>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</si>
  <si>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</si>
  <si>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</si>
  <si>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</si>
  <si>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</si>
  <si>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</si>
  <si>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</si>
  <si>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</si>
  <si>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</si>
  <si>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</si>
  <si>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</si>
  <si>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</si>
  <si>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</si>
  <si>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</si>
  <si>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</si>
  <si>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</si>
  <si>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</si>
  <si>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</si>
  <si>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</si>
  <si>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</si>
  <si>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</si>
  <si>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</si>
  <si>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</si>
  <si>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</si>
  <si>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</si>
  <si>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</si>
  <si>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</si>
  <si>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</si>
  <si>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</si>
  <si>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</si>
  <si>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</si>
  <si>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</si>
  <si>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</si>
  <si>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</si>
  <si>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</si>
  <si>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</si>
  <si>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</si>
  <si>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</si>
  <si>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</si>
  <si>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</si>
  <si>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</si>
  <si>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</si>
  <si>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</si>
  <si>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</si>
  <si>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</si>
  <si>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</si>
  <si>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</si>
  <si>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</si>
  <si>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</si>
  <si>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</si>
  <si>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</si>
  <si>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</si>
  <si>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</si>
  <si>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</si>
  <si>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</si>
  <si>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</si>
  <si>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</si>
  <si>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</si>
  <si>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</si>
  <si>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</si>
  <si>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</si>
  <si>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</si>
  <si>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</si>
  <si>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</si>
  <si>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</si>
  <si>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</si>
  <si>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</si>
  <si>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</si>
  <si>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</si>
  <si>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</si>
  <si>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</si>
  <si>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</si>
  <si>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</si>
  <si>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</si>
  <si>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</si>
  <si>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</si>
  <si>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</si>
  <si>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</si>
  <si>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</si>
  <si>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</si>
  <si>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</si>
  <si>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</si>
  <si>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</si>
  <si>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</si>
  <si>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</si>
  <si>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</si>
  <si>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</si>
  <si>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</si>
  <si>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</si>
  <si>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</si>
  <si>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</si>
  <si>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</si>
  <si>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</si>
  <si>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</si>
  <si>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</si>
  <si>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</si>
  <si>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</si>
  <si>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</si>
  <si>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</si>
  <si>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</si>
  <si>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</si>
  <si>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</si>
  <si>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</si>
  <si>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</si>
  <si>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</si>
  <si>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</si>
  <si>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</si>
  <si>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</si>
  <si>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</si>
  <si>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</si>
  <si>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</si>
  <si>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</si>
  <si>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</si>
  <si>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</si>
  <si>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</si>
  <si>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</si>
  <si>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</si>
  <si>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</si>
  <si>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</si>
  <si>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</si>
  <si>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</si>
  <si>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</si>
  <si>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</si>
  <si>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</si>
  <si>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</si>
  <si>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</si>
  <si>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</si>
  <si>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</si>
  <si>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</si>
  <si>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</si>
  <si>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</si>
  <si>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</si>
  <si>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</si>
  <si>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</si>
  <si>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</si>
  <si>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</si>
  <si>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</si>
  <si>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</si>
  <si>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</si>
  <si>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</si>
  <si>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</si>
  <si>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</si>
  <si>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</si>
  <si>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</si>
  <si>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</si>
  <si>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</si>
  <si>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</si>
  <si>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</si>
  <si>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</si>
  <si>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</si>
  <si>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</si>
  <si>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</si>
  <si>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</si>
  <si>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</si>
  <si>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</si>
  <si>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</si>
  <si>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</si>
  <si>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</si>
  <si>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</si>
  <si>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</si>
  <si>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</si>
  <si>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</si>
  <si>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</si>
  <si>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</si>
  <si>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</si>
  <si>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</si>
  <si>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</si>
  <si>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</si>
  <si>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</si>
  <si>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</si>
  <si>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</si>
  <si>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</si>
  <si>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</si>
  <si>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</si>
  <si>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</si>
  <si>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</si>
  <si>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</si>
  <si>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</si>
  <si>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</si>
  <si>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</si>
  <si>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</si>
  <si>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</si>
  <si>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</si>
  <si>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</si>
  <si>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</si>
  <si>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</si>
  <si>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</si>
  <si>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</si>
  <si>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</si>
  <si>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</si>
  <si>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</si>
  <si>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</si>
  <si>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</si>
  <si>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</si>
  <si>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</si>
  <si>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</si>
  <si>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</si>
  <si>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</si>
  <si>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</si>
  <si>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</si>
  <si>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</si>
  <si>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</si>
  <si>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</si>
  <si>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</si>
  <si>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</si>
  <si>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</si>
  <si>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</si>
  <si>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</si>
  <si>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</si>
  <si>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</si>
  <si>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</si>
  <si>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</si>
  <si>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</si>
  <si>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</si>
  <si>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</si>
  <si>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</si>
  <si>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</si>
  <si>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</si>
  <si>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</si>
  <si>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</si>
  <si>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</si>
  <si>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</si>
  <si>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</si>
  <si>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</si>
  <si>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</si>
  <si>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</si>
  <si>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</si>
  <si>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</si>
  <si>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</si>
  <si>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</si>
  <si>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</si>
  <si>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</si>
  <si>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</si>
  <si>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</si>
  <si>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</si>
  <si>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</si>
  <si>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</si>
  <si>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</si>
  <si>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</si>
  <si>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</si>
  <si>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</si>
  <si>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</si>
  <si>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</si>
  <si>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</si>
  <si>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</si>
  <si>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</si>
  <si>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</si>
  <si>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</si>
  <si>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</si>
  <si>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</si>
  <si>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</si>
  <si>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</si>
  <si>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</si>
  <si>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</si>
  <si>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</si>
  <si>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</si>
  <si>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</si>
  <si>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</si>
  <si>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</si>
  <si>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</si>
  <si>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</si>
  <si>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</si>
  <si>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</si>
  <si>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</si>
  <si>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</si>
  <si>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</si>
  <si>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</si>
  <si>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</si>
  <si>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</si>
  <si>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</si>
  <si>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</si>
  <si>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</si>
  <si>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</si>
  <si>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</si>
  <si>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</si>
  <si>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</si>
  <si>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</si>
  <si>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</si>
  <si>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</si>
  <si>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</si>
  <si>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</si>
  <si>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</si>
  <si>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</si>
  <si>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</si>
  <si>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</si>
  <si>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</si>
  <si>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</si>
  <si>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</si>
  <si>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</si>
  <si>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</si>
  <si>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</si>
  <si>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</si>
  <si>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</si>
  <si>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</si>
  <si>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</si>
  <si>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</si>
  <si>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</si>
  <si>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</si>
  <si>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</si>
  <si>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</si>
  <si>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</si>
  <si>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</si>
  <si>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</si>
  <si>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</si>
  <si>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</si>
  <si>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</si>
  <si>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</si>
  <si>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</si>
  <si>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</si>
  <si>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</si>
  <si>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</si>
  <si>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</si>
  <si>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</si>
  <si>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</si>
  <si>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</si>
  <si>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</si>
  <si>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</si>
  <si>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</si>
  <si>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</si>
  <si>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</si>
  <si>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</si>
  <si>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</si>
  <si>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</si>
  <si>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</si>
  <si>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</si>
  <si>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</si>
  <si>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</si>
  <si>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</si>
  <si>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</si>
  <si>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</si>
  <si>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</si>
  <si>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</si>
  <si>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</si>
  <si>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</si>
  <si>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</si>
  <si>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</si>
  <si>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</si>
  <si>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</si>
  <si>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</si>
  <si>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</si>
  <si>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</si>
  <si>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</si>
  <si>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</si>
  <si>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</si>
  <si>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</si>
  <si>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</si>
  <si>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</si>
  <si>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</si>
  <si>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</si>
  <si>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</si>
  <si>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</si>
  <si>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</si>
  <si>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</si>
  <si>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</si>
  <si>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</si>
  <si>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</si>
  <si>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</si>
  <si>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</si>
  <si>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</si>
  <si>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</si>
  <si>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</si>
  <si>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</si>
  <si>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</si>
  <si>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</si>
  <si>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</si>
  <si>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</si>
  <si>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</si>
  <si>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</si>
  <si>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</si>
  <si>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</si>
  <si>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</si>
  <si>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</si>
  <si>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</si>
  <si>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</si>
  <si>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</si>
  <si>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</si>
  <si>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</si>
  <si>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</si>
  <si>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</si>
  <si>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</si>
  <si>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</si>
  <si>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</si>
  <si>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</si>
  <si>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</si>
  <si>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</si>
  <si>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</si>
  <si>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</si>
  <si>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</si>
  <si>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</si>
  <si>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</si>
  <si>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</si>
  <si>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</si>
  <si>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</si>
  <si>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</si>
  <si>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</si>
  <si>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</si>
  <si>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</si>
  <si>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</si>
  <si>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</si>
  <si>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</si>
  <si>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</si>
  <si>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</si>
  <si>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</si>
  <si>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</si>
  <si>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</si>
  <si>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</si>
  <si>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</si>
  <si>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</si>
  <si>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</si>
  <si>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</si>
  <si>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</si>
  <si>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</si>
  <si>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</si>
  <si>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</si>
  <si>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</si>
  <si>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</si>
  <si>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</si>
  <si>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</si>
  <si>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</si>
  <si>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</si>
  <si>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</si>
  <si>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</si>
  <si>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</si>
  <si>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</si>
  <si>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</si>
  <si>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</si>
  <si>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</si>
  <si>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</si>
  <si>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</si>
  <si>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</si>
  <si>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</si>
  <si>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</si>
  <si>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</si>
  <si>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</si>
  <si>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</si>
  <si>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</si>
  <si>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</si>
  <si>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</si>
  <si>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</si>
  <si>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</si>
  <si>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</si>
  <si>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</si>
  <si>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</si>
  <si>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</si>
  <si>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</si>
  <si>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</si>
  <si>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</si>
  <si>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</si>
  <si>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</si>
  <si>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</si>
  <si>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</si>
  <si>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</si>
  <si>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</si>
  <si>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</si>
  <si>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</si>
  <si>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</si>
  <si>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</si>
  <si>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</si>
  <si>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</si>
  <si>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</si>
  <si>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</si>
  <si>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</si>
  <si>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</si>
  <si>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</si>
  <si>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</si>
  <si>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</si>
  <si>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</si>
  <si>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</si>
  <si>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</si>
  <si>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</si>
  <si>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</si>
  <si>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</si>
  <si>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</si>
  <si>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</si>
  <si>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</si>
  <si>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</si>
  <si>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</si>
  <si>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</si>
  <si>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</si>
  <si>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</si>
  <si>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</si>
  <si>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</si>
  <si>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</si>
  <si>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</si>
  <si>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</si>
  <si>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</si>
  <si>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</si>
  <si>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</si>
  <si>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</si>
  <si>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</si>
  <si>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</si>
  <si>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</si>
  <si>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</si>
  <si>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</si>
  <si>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</si>
  <si>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</si>
  <si>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</si>
  <si>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</si>
  <si>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</si>
  <si>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</si>
  <si>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</si>
  <si>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</si>
  <si>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</si>
  <si>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</si>
  <si>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</si>
  <si>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</si>
  <si>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</si>
  <si>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</si>
  <si>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</si>
  <si>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</si>
  <si>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</si>
  <si>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</si>
  <si>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</si>
  <si>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</si>
  <si>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</si>
  <si>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</si>
  <si>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</si>
  <si>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</si>
  <si>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</si>
  <si>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</si>
  <si>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</si>
  <si>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</si>
  <si>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</si>
  <si>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</si>
  <si>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</si>
  <si>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</si>
  <si>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</si>
  <si>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</si>
  <si>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</si>
  <si>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</si>
  <si>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</si>
  <si>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</si>
  <si>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</si>
  <si>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</si>
  <si>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</si>
  <si>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</si>
  <si>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</si>
  <si>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</si>
  <si>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</si>
  <si>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</si>
  <si>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</si>
  <si>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</si>
  <si>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</si>
  <si>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</si>
  <si>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</si>
  <si>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</si>
  <si>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</si>
  <si>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</si>
  <si>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</si>
  <si>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</si>
  <si>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</si>
  <si>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</si>
  <si>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</si>
  <si>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</si>
  <si>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</si>
  <si>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</si>
  <si>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</si>
  <si>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</si>
  <si>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</si>
  <si>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</si>
  <si>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</si>
  <si>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</si>
  <si>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</si>
  <si>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</si>
  <si>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</si>
  <si>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</si>
  <si>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</si>
  <si>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</si>
  <si>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</si>
  <si>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</si>
  <si>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</si>
  <si>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</si>
  <si>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</si>
  <si>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</si>
  <si>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</si>
  <si>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</si>
  <si>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</si>
  <si>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</si>
  <si>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</si>
  <si>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</si>
  <si>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</si>
  <si>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</si>
  <si>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</si>
  <si>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</si>
  <si>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</si>
  <si>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</si>
  <si>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</si>
  <si>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</si>
  <si>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</si>
  <si>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</si>
  <si>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</si>
  <si>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</si>
  <si>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</si>
  <si>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</si>
  <si>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</si>
  <si>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</si>
  <si>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</si>
  <si>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</si>
  <si>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</si>
  <si>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</si>
  <si>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</si>
  <si>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</si>
  <si>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</si>
  <si>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</si>
  <si>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</si>
  <si>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</si>
  <si>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</si>
  <si>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</si>
  <si>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</si>
  <si>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</si>
  <si>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</si>
  <si>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</si>
  <si>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</si>
  <si>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</si>
  <si>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</si>
  <si>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</si>
  <si>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</si>
  <si>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</si>
  <si>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</si>
  <si>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</si>
  <si>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</si>
  <si>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</si>
  <si>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</si>
  <si>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</si>
  <si>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</si>
  <si>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</si>
  <si>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</si>
  <si>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</si>
  <si>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</si>
  <si>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</si>
  <si>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</si>
  <si>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</si>
  <si>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</si>
  <si>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</si>
  <si>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</si>
  <si>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</si>
  <si>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</si>
  <si>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</si>
  <si>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</si>
  <si>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</si>
  <si>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</si>
  <si>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</si>
  <si>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</si>
  <si>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</si>
  <si>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</si>
  <si>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</si>
  <si>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</si>
  <si>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</si>
  <si>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</si>
  <si>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</si>
  <si>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</si>
  <si>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</si>
  <si>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</si>
  <si>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</si>
  <si>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</si>
  <si>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</si>
  <si>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</si>
  <si>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</si>
  <si>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</si>
  <si>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</si>
  <si>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</si>
  <si>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</si>
  <si>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</si>
  <si>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</si>
  <si>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</si>
  <si>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</si>
  <si>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</si>
  <si>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</si>
  <si>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</si>
  <si>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</si>
  <si>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</si>
  <si>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</si>
  <si>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</si>
  <si>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</si>
  <si>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</si>
  <si>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</si>
  <si>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</si>
  <si>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</si>
  <si>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</si>
  <si>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</si>
  <si>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</si>
  <si>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</si>
  <si>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</si>
  <si>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</si>
  <si>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</si>
  <si>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</si>
  <si>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</si>
  <si>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</si>
  <si>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</si>
  <si>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</si>
  <si>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</si>
  <si>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</si>
  <si>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</si>
  <si>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</si>
  <si>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</si>
  <si>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</si>
  <si>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</si>
  <si>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</si>
  <si>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</si>
  <si>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</si>
  <si>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</si>
  <si>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</si>
  <si>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</si>
  <si>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</si>
  <si>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</si>
  <si>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</si>
  <si>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</si>
  <si>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</si>
  <si>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</si>
  <si>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</si>
  <si>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</si>
  <si>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</si>
  <si>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</si>
  <si>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</si>
  <si>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</si>
  <si>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</si>
  <si>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</si>
  <si>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</si>
  <si>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</si>
  <si>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</si>
  <si>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</si>
  <si>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</si>
  <si>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</si>
  <si>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</si>
  <si>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</si>
  <si>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</si>
  <si>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</si>
  <si>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</si>
  <si>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</si>
  <si>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</si>
  <si>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</si>
  <si>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</si>
  <si>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</si>
  <si>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</si>
  <si>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</si>
  <si>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</si>
  <si>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</si>
  <si>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</si>
  <si>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</si>
  <si>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</si>
  <si>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</si>
  <si>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</si>
  <si>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</si>
  <si>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</si>
  <si>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</si>
  <si>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</si>
  <si>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</si>
  <si>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</si>
  <si>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</si>
  <si>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</si>
  <si>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</si>
  <si>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</si>
  <si>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</si>
  <si>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</si>
  <si>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</si>
  <si>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</si>
  <si>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</si>
  <si>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</si>
  <si>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</si>
  <si>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</si>
  <si>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</si>
  <si>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</si>
  <si>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</si>
  <si>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</si>
  <si>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</si>
  <si>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</si>
  <si>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</si>
  <si>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</si>
  <si>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</si>
  <si>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</si>
  <si>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</si>
  <si>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</si>
  <si>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</si>
  <si>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</si>
  <si>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</si>
  <si>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</si>
  <si>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</si>
  <si>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</si>
  <si>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</si>
  <si>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</si>
  <si>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</si>
  <si>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</si>
  <si>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</si>
  <si>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</si>
  <si>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</si>
  <si>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</si>
  <si>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</si>
  <si>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</si>
  <si>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</si>
  <si>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</si>
  <si>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</si>
  <si>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</si>
  <si>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</si>
  <si>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</si>
  <si>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</si>
  <si>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</si>
  <si>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</si>
  <si>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</si>
  <si>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</si>
  <si>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</si>
  <si>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</si>
  <si>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</si>
  <si>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</si>
  <si>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</si>
  <si>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</si>
  <si>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</si>
  <si>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</si>
  <si>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</si>
  <si>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</si>
  <si>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</si>
  <si>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</si>
  <si>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</si>
  <si>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</si>
  <si>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</si>
  <si>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</si>
  <si>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</si>
  <si>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</si>
  <si>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</si>
  <si>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</si>
  <si>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</si>
  <si>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</si>
  <si>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</si>
  <si>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</si>
  <si>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</si>
  <si>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</si>
  <si>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</si>
  <si>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</si>
  <si>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</si>
  <si>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</si>
  <si>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</si>
  <si>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</si>
  <si>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</si>
  <si>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</si>
  <si>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</si>
  <si>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</si>
  <si>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</si>
  <si>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</si>
  <si>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</si>
  <si>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</si>
  <si>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</si>
  <si>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</si>
  <si>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</si>
  <si>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</si>
  <si>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</si>
  <si>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</si>
  <si>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</si>
  <si>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</si>
  <si>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</si>
  <si>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</si>
  <si>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</si>
  <si>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</si>
  <si>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</si>
  <si>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</si>
  <si>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</si>
  <si>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</si>
  <si>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</si>
  <si>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</si>
  <si>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</si>
  <si>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</si>
  <si>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</si>
  <si>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</si>
  <si>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</si>
  <si>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</si>
  <si>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</si>
  <si>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</si>
  <si>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</si>
  <si>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</si>
  <si>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</si>
  <si>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</si>
  <si>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</si>
  <si>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</si>
  <si>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</si>
  <si>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</si>
  <si>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</si>
  <si>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</si>
  <si>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</si>
  <si>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</si>
  <si>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</si>
  <si>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</si>
  <si>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</si>
  <si>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</si>
  <si>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</si>
  <si>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</si>
  <si>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</si>
  <si>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</si>
  <si>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</si>
  <si>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</si>
  <si>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</si>
  <si>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</si>
  <si>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</si>
  <si>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</si>
  <si>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</si>
  <si>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</si>
  <si>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</si>
  <si>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</si>
  <si>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</si>
  <si>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</si>
  <si>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</si>
  <si>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</si>
  <si>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</si>
  <si>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</si>
  <si>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</si>
  <si>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</si>
  <si>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</si>
  <si>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</si>
  <si>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</si>
  <si>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</si>
  <si>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</si>
  <si>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</si>
  <si>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</si>
  <si>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</si>
  <si>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</si>
  <si>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</si>
  <si>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</si>
  <si>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</si>
  <si>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</si>
  <si>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</si>
  <si>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</si>
  <si>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</si>
  <si>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</si>
  <si>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</si>
  <si>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</si>
  <si>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</si>
  <si>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</si>
  <si>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</si>
  <si>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</si>
  <si>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</si>
  <si>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</si>
  <si>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</si>
  <si>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</si>
  <si>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</si>
  <si>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</si>
  <si>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</si>
  <si>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</si>
  <si>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</si>
  <si>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</si>
  <si>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</si>
  <si>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</si>
  <si>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</si>
  <si>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</si>
  <si>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</si>
  <si>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</si>
  <si>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</si>
  <si>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</si>
  <si>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</si>
  <si>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</si>
  <si>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</si>
  <si>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</si>
  <si>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</si>
  <si>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</si>
  <si>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</si>
  <si>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</si>
  <si>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</si>
  <si>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</si>
  <si>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</si>
  <si>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</si>
  <si>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</si>
  <si>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</si>
  <si>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</si>
  <si>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</si>
  <si>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</si>
  <si>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</si>
  <si>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</si>
  <si>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</si>
  <si>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</si>
  <si>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</si>
  <si>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</si>
  <si>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</si>
  <si>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</si>
  <si>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</si>
  <si>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</si>
  <si>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</si>
  <si>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</si>
  <si>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</si>
  <si>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</si>
  <si>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</si>
  <si>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</si>
  <si>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</si>
  <si>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</si>
  <si>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</si>
  <si>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</si>
  <si>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</si>
  <si>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</si>
  <si>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</si>
  <si>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</si>
  <si>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</si>
  <si>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</si>
  <si>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</si>
  <si>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</si>
  <si>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</si>
  <si>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</si>
  <si>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</si>
  <si>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</si>
  <si>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</si>
  <si>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</si>
  <si>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</si>
  <si>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</si>
  <si>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</si>
  <si>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</si>
  <si>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</si>
  <si>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</si>
  <si>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</si>
  <si>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</si>
  <si>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</si>
  <si>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</si>
  <si>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</si>
  <si>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</si>
  <si>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</si>
  <si>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</si>
  <si>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</si>
  <si>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</si>
  <si>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</si>
  <si>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</si>
  <si>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</si>
  <si>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</si>
  <si>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</si>
  <si>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</si>
  <si>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</si>
  <si>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</si>
  <si>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</si>
  <si>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</si>
  <si>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</si>
  <si>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</si>
  <si>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</si>
  <si>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</si>
  <si>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</si>
  <si>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</si>
  <si>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</si>
  <si>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</si>
  <si>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</si>
  <si>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</si>
  <si>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</si>
  <si>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</si>
  <si>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</si>
  <si>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</si>
  <si>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</si>
  <si>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</si>
  <si>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</si>
  <si>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</si>
  <si>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</si>
  <si>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</si>
  <si>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</si>
  <si>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</si>
  <si>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</si>
  <si>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</si>
  <si>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</si>
  <si>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</si>
  <si>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</si>
  <si>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</si>
  <si>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</si>
  <si>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</si>
  <si>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</si>
  <si>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</si>
  <si>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</si>
  <si>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</si>
  <si>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</si>
  <si>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</si>
  <si>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</si>
  <si>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</si>
  <si>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</si>
  <si>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</si>
  <si>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</si>
  <si>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</si>
  <si>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</si>
  <si>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</si>
  <si>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</si>
  <si>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</si>
  <si>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</si>
  <si>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</si>
  <si>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</si>
  <si>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</si>
  <si>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</si>
  <si>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</si>
  <si>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</si>
  <si>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</si>
  <si>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</si>
  <si>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</si>
  <si>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</si>
  <si>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</si>
  <si>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</si>
  <si>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</si>
  <si>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</si>
  <si>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</si>
  <si>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</si>
  <si>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</si>
  <si>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</si>
  <si>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</si>
  <si>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</si>
  <si>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</si>
  <si>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</si>
  <si>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</si>
  <si>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</si>
  <si>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</si>
  <si>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</si>
  <si>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</si>
  <si>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</si>
  <si>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</si>
  <si>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</si>
  <si>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</si>
  <si>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</si>
  <si>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</si>
  <si>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</si>
  <si>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</si>
  <si>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</si>
  <si>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</si>
  <si>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</si>
  <si>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</si>
  <si>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</si>
  <si>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</si>
  <si>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</si>
  <si>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</si>
  <si>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</si>
  <si>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</si>
  <si>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</si>
  <si>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</si>
  <si>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</si>
  <si>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</si>
  <si>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</si>
  <si>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</si>
  <si>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</si>
  <si>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</si>
  <si>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</si>
  <si>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</si>
  <si>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</si>
  <si>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</si>
  <si>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</si>
  <si>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</si>
  <si>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</si>
  <si>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</si>
  <si>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</si>
  <si>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</si>
  <si>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</si>
  <si>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</si>
  <si>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</si>
  <si>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</si>
  <si>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</si>
  <si>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</si>
  <si>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</si>
  <si>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</si>
  <si>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</si>
  <si>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</si>
  <si>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</si>
  <si>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</si>
  <si>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</si>
  <si>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</si>
  <si>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</si>
  <si>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</si>
  <si>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</si>
  <si>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</si>
  <si>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</si>
  <si>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</si>
  <si>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</si>
  <si>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</si>
  <si>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</si>
  <si>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</si>
  <si>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</si>
  <si>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</si>
  <si>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</si>
  <si>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</si>
  <si>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</si>
  <si>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</si>
  <si>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</si>
  <si>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</si>
  <si>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</si>
  <si>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</si>
  <si>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</si>
  <si>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</si>
  <si>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</si>
  <si>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</si>
  <si>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</si>
  <si>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</si>
  <si>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</si>
  <si>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</si>
  <si>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</si>
  <si>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</si>
  <si>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</si>
  <si>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</si>
  <si>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</si>
  <si>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</si>
  <si>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</si>
  <si>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</si>
  <si>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</si>
  <si>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</si>
  <si>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</si>
  <si>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</si>
  <si>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</si>
  <si>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</si>
  <si>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</si>
  <si>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</si>
  <si>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</si>
  <si>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</si>
  <si>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</si>
  <si>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</si>
  <si>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</si>
  <si>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</si>
  <si>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</si>
  <si>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</si>
  <si>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</si>
  <si>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</si>
  <si>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</si>
  <si>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</si>
  <si>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</si>
  <si>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</si>
  <si>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</si>
  <si>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</si>
  <si>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</si>
  <si>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</si>
  <si>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</si>
  <si>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</si>
  <si>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</si>
  <si>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</si>
  <si>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</si>
  <si>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</si>
  <si>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</si>
  <si>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</si>
  <si>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</si>
  <si>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</si>
  <si>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</si>
  <si>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</si>
  <si>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</si>
  <si>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</si>
  <si>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</si>
  <si>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</si>
  <si>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</si>
  <si>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</si>
  <si>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</si>
  <si>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</si>
  <si>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</si>
  <si>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</si>
  <si>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</si>
  <si>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</si>
  <si>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</si>
  <si>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</si>
  <si>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</si>
  <si>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</si>
  <si>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</si>
  <si>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</si>
  <si>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</si>
  <si>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</si>
  <si>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</si>
  <si>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</si>
  <si>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</si>
  <si>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</si>
  <si>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</si>
  <si>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</si>
  <si>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</si>
  <si>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</si>
  <si>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</si>
  <si>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</si>
  <si>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</si>
  <si>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</si>
  <si>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</si>
  <si>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</si>
  <si>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</si>
  <si>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</si>
  <si>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</si>
  <si>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</si>
  <si>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</si>
  <si>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</si>
  <si>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</si>
  <si>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</si>
  <si>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</si>
  <si>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</si>
  <si>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</si>
  <si>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</si>
  <si>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</si>
  <si>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</si>
  <si>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</si>
  <si>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</si>
  <si>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</si>
  <si>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</si>
  <si>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</si>
  <si>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</si>
  <si>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</si>
  <si>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</si>
  <si>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</si>
  <si>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</si>
  <si>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</si>
  <si>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</si>
  <si>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</si>
  <si>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</si>
  <si>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</si>
  <si>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</si>
  <si>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</si>
  <si>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</si>
  <si>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</si>
  <si>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</si>
  <si>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</si>
  <si>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</si>
  <si>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</si>
  <si>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</si>
  <si>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</si>
  <si>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</si>
  <si>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</si>
  <si>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</si>
  <si>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</si>
  <si>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</si>
  <si>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</si>
  <si>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</si>
  <si>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</si>
  <si>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</si>
  <si>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</si>
  <si>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</si>
  <si>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</si>
  <si>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</si>
  <si>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</si>
  <si>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</si>
  <si>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</si>
  <si>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</si>
  <si>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</si>
  <si>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</si>
  <si>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</si>
  <si>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</si>
  <si>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</si>
  <si>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</si>
  <si>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</si>
  <si>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</si>
  <si>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</si>
  <si>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</si>
  <si>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</si>
  <si>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</si>
  <si>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</si>
  <si>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</si>
  <si>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</si>
  <si>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</si>
  <si>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</si>
  <si>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</si>
  <si>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</si>
  <si>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</si>
  <si>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</si>
  <si>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</si>
  <si>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</si>
  <si>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</si>
  <si>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</si>
  <si>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</si>
  <si>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</si>
  <si>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</si>
  <si>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</si>
  <si>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</si>
  <si>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</si>
  <si>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</si>
  <si>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</si>
  <si>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</si>
  <si>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</si>
  <si>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</si>
  <si>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</si>
  <si>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</si>
  <si>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</si>
  <si>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</si>
  <si>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</si>
  <si>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</si>
  <si>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</si>
  <si>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</si>
  <si>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</si>
  <si>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</si>
  <si>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</si>
  <si>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</si>
  <si>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</si>
  <si>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</si>
  <si>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</si>
  <si>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</si>
  <si>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</si>
  <si>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</si>
  <si>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</si>
  <si>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</si>
  <si>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</si>
  <si>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</si>
  <si>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</si>
  <si>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</si>
  <si>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</si>
  <si>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</si>
  <si>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</si>
  <si>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</si>
  <si>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</si>
  <si>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</si>
  <si>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</si>
  <si>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</si>
  <si>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</si>
  <si>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</si>
  <si>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</si>
  <si>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</si>
  <si>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</si>
  <si>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</si>
  <si>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</si>
  <si>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</si>
  <si>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</si>
  <si>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</si>
  <si>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</si>
  <si>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</si>
  <si>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</si>
  <si>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</si>
  <si>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</si>
  <si>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</si>
  <si>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</si>
  <si>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</si>
  <si>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</si>
  <si>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</si>
  <si>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</si>
  <si>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</si>
  <si>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</si>
  <si>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</si>
  <si>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</si>
  <si>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</si>
  <si>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</si>
  <si>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</si>
  <si>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</si>
  <si>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</si>
  <si>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</si>
  <si>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</si>
  <si>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</si>
  <si>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</si>
  <si>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</si>
  <si>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</si>
  <si>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</si>
  <si>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</si>
  <si>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</si>
  <si>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</si>
  <si>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</si>
  <si>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</si>
  <si>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</si>
  <si>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</si>
  <si>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</si>
  <si>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</si>
  <si>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</si>
  <si>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</si>
  <si>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</si>
  <si>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</si>
  <si>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</si>
  <si>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</si>
  <si>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</si>
  <si>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</si>
  <si>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</si>
  <si>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</si>
  <si>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</si>
  <si>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</si>
  <si>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</si>
  <si>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</si>
  <si>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</si>
  <si>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</si>
  <si>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</si>
  <si>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</si>
  <si>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</si>
  <si>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</si>
  <si>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</si>
  <si>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</si>
  <si>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</si>
  <si>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</si>
  <si>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</si>
  <si>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</si>
  <si>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</si>
  <si>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</si>
  <si>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</si>
  <si>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</si>
  <si>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</si>
  <si>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</si>
  <si>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</si>
  <si>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</si>
  <si>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</si>
  <si>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</si>
  <si>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</si>
  <si>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</si>
  <si>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</si>
  <si>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</si>
  <si>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</si>
  <si>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</si>
  <si>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</si>
  <si>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</si>
  <si>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</si>
  <si>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</si>
  <si>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</si>
  <si>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</si>
  <si>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</si>
  <si>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</si>
  <si>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</si>
  <si>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</si>
  <si>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</si>
  <si>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</si>
  <si>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</si>
  <si>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</si>
  <si>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</si>
  <si>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</si>
  <si>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</si>
  <si>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</si>
  <si>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</si>
  <si>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</si>
  <si>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</si>
  <si>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</si>
  <si>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</si>
  <si>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</si>
  <si>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</si>
  <si>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</si>
  <si>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</si>
  <si>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</si>
  <si>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</si>
  <si>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</si>
  <si>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</si>
  <si>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</si>
  <si>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</si>
  <si>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</si>
  <si>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</si>
  <si>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</si>
  <si>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</si>
  <si>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</si>
  <si>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</si>
  <si>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</si>
  <si>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</si>
  <si>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</si>
  <si>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</si>
  <si>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</si>
  <si>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</si>
  <si>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</si>
  <si>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</si>
  <si>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</si>
  <si>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</si>
  <si>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</si>
  <si>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</si>
  <si>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</si>
  <si>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</si>
  <si>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</si>
  <si>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</si>
  <si>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</si>
  <si>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</si>
  <si>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</si>
  <si>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</si>
  <si>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</si>
  <si>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</si>
  <si>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</si>
  <si>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</si>
  <si>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</si>
  <si>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</si>
  <si>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</si>
  <si>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</si>
  <si>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</si>
  <si>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</si>
  <si>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</si>
  <si>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</si>
  <si>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</si>
  <si>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</si>
  <si>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</si>
  <si>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</si>
  <si>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</si>
  <si>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</si>
  <si>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</si>
  <si>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</si>
  <si>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</si>
  <si>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</si>
  <si>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</si>
  <si>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</si>
  <si>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</si>
  <si>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</si>
  <si>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</si>
  <si>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</si>
  <si>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</si>
  <si>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</si>
  <si>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</si>
  <si>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</si>
  <si>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</si>
  <si>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</si>
  <si>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</si>
  <si>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</si>
  <si>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</si>
  <si>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</si>
  <si>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</si>
  <si>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</si>
  <si>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</si>
  <si>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</si>
  <si>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</si>
  <si>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</si>
  <si>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</si>
  <si>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</si>
  <si>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</si>
  <si>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</si>
  <si>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</si>
  <si>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</si>
  <si>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</si>
  <si>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</si>
  <si>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</si>
  <si>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</si>
  <si>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</si>
  <si>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</si>
  <si>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</si>
  <si>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</si>
  <si>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</si>
  <si>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</si>
  <si>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</si>
  <si>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</si>
  <si>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</si>
  <si>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</si>
  <si>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</si>
  <si>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</si>
  <si>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</si>
  <si>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</si>
  <si>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</si>
  <si>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</si>
  <si>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</si>
  <si>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</si>
  <si>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</si>
  <si>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</si>
  <si>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</si>
  <si>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</si>
  <si>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</si>
  <si>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</si>
  <si>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</si>
  <si>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</si>
  <si>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</si>
  <si>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</si>
  <si>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</si>
  <si>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</si>
  <si>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</si>
  <si>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</si>
  <si>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</si>
  <si>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</si>
  <si>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</si>
  <si>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</si>
  <si>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</si>
  <si>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</si>
  <si>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</si>
  <si>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</si>
  <si>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</si>
  <si>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</si>
  <si>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</si>
  <si>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</si>
  <si>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</si>
  <si>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</si>
  <si>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</si>
  <si>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</si>
  <si>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</si>
  <si>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</si>
  <si>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</si>
  <si>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</si>
  <si>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</si>
  <si>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</si>
  <si>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</si>
  <si>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</si>
  <si>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</si>
  <si>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</si>
  <si>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</si>
  <si>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</si>
  <si>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</si>
  <si>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</si>
  <si>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</si>
  <si>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</si>
  <si>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</si>
  <si>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</si>
  <si>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</si>
  <si>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</si>
  <si>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</si>
  <si>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</si>
  <si>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</si>
  <si>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</si>
  <si>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</si>
  <si>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</si>
  <si>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</si>
  <si>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</si>
  <si>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</si>
  <si>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</si>
  <si>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</si>
  <si>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</si>
  <si>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</si>
  <si>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</si>
  <si>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</si>
  <si>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</si>
  <si>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</si>
  <si>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</si>
  <si>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</si>
  <si>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</si>
  <si>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</si>
  <si>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</si>
  <si>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</si>
  <si>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</si>
  <si>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</si>
  <si>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</si>
  <si>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</si>
  <si>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</si>
  <si>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</si>
  <si>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</si>
  <si>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</si>
  <si>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</si>
  <si>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</si>
  <si>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</si>
  <si>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</si>
  <si>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</si>
  <si>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</si>
  <si>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</si>
  <si>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</si>
  <si>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</si>
  <si>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</si>
  <si>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</si>
  <si>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</si>
  <si>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</si>
  <si>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</si>
  <si>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</si>
  <si>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</si>
  <si>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</si>
  <si>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</si>
  <si>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</si>
  <si>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</si>
  <si>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</si>
  <si>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</si>
  <si>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</si>
  <si>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</si>
  <si>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</si>
  <si>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</si>
  <si>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</si>
  <si>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</si>
  <si>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</si>
  <si>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</si>
  <si>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</si>
  <si>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</si>
  <si>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</si>
  <si>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</si>
  <si>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</si>
  <si>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</si>
  <si>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</si>
  <si>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</si>
  <si>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</si>
  <si>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</si>
  <si>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</si>
  <si>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</si>
  <si>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</si>
  <si>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</si>
  <si>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</si>
  <si>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</si>
  <si>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</si>
  <si>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</si>
  <si>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</si>
  <si>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</si>
  <si>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</si>
  <si>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</si>
  <si>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</si>
  <si>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</si>
  <si>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</si>
  <si>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</si>
  <si>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</si>
  <si>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</si>
  <si>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</si>
  <si>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</si>
  <si>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</si>
  <si>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</si>
  <si>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</si>
  <si>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</si>
  <si>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</si>
  <si>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</si>
  <si>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</si>
  <si>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</si>
  <si>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</si>
  <si>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</si>
  <si>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</si>
  <si>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</si>
  <si>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</si>
  <si>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</si>
  <si>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</si>
  <si>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</si>
  <si>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</si>
  <si>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</si>
  <si>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</si>
  <si>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</si>
  <si>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</si>
  <si>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</si>
  <si>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</si>
  <si>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</si>
  <si>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</si>
  <si>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</si>
  <si>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</si>
  <si>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</si>
  <si>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</si>
  <si>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</si>
  <si>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</si>
  <si>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</si>
  <si>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</si>
  <si>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</si>
  <si>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</si>
  <si>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</si>
  <si>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</si>
  <si>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</si>
  <si>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</si>
  <si>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</si>
  <si>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</si>
  <si>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</si>
  <si>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</si>
  <si>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</si>
  <si>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</si>
  <si>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</si>
  <si>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</si>
  <si>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</si>
  <si>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</si>
  <si>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</si>
  <si>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</si>
  <si>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</si>
  <si>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</si>
  <si>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</si>
  <si>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</si>
  <si>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</si>
  <si>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</si>
  <si>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</si>
  <si>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</si>
  <si>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</si>
  <si>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</si>
  <si>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</si>
  <si>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</si>
  <si>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</si>
  <si>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</si>
  <si>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</si>
  <si>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</si>
  <si>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</si>
  <si>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</si>
  <si>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</si>
  <si>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</si>
  <si>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</si>
  <si>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</si>
  <si>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</si>
  <si>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</si>
  <si>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</si>
  <si>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</si>
  <si>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</si>
  <si>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</si>
  <si>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</si>
  <si>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</si>
  <si>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</si>
  <si>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</si>
  <si>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</si>
  <si>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</si>
  <si>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</si>
  <si>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</si>
  <si>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</si>
  <si>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</si>
  <si>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</si>
  <si>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</si>
  <si>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</si>
  <si>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</si>
  <si>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</si>
  <si>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</si>
  <si>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</si>
  <si>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</si>
  <si>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</si>
  <si>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</si>
  <si>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</si>
  <si>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</si>
  <si>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</si>
  <si>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</si>
  <si>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</si>
  <si>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</si>
  <si>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</si>
  <si>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</si>
  <si>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</si>
  <si>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</si>
  <si>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</si>
  <si>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</si>
  <si>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</si>
  <si>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</si>
  <si>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</si>
  <si>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</si>
  <si>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</si>
  <si>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</si>
  <si>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</si>
  <si>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</si>
  <si>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</si>
  <si>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</si>
  <si>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</si>
  <si>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</si>
  <si>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</si>
  <si>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</si>
  <si>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</si>
  <si>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</si>
  <si>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</si>
  <si>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</si>
  <si>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</si>
  <si>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</si>
  <si>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</si>
  <si>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</si>
  <si>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</si>
  <si>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</si>
  <si>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</si>
  <si>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</si>
  <si>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</si>
  <si>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</si>
  <si>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</si>
  <si>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</si>
  <si>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</si>
  <si>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</si>
  <si>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</si>
  <si>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</si>
  <si>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</si>
  <si>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</si>
  <si>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</si>
  <si>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</si>
  <si>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</si>
  <si>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</si>
  <si>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</si>
  <si>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</si>
  <si>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</si>
  <si>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</si>
  <si>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</si>
  <si>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</si>
  <si>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</si>
  <si>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</si>
  <si>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</si>
  <si>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</si>
  <si>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</si>
  <si>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</si>
  <si>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</si>
  <si>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</si>
  <si>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</si>
  <si>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</si>
  <si>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</si>
  <si>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</si>
  <si>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</si>
  <si>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</si>
  <si>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</si>
  <si>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</si>
  <si>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</si>
  <si>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</si>
  <si>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</si>
  <si>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</si>
  <si>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</si>
  <si>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</si>
  <si>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</si>
  <si>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</si>
  <si>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</si>
  <si>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</si>
  <si>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</si>
  <si>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</si>
  <si>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</si>
  <si>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</si>
  <si>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</si>
  <si>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</si>
  <si>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</si>
  <si>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</si>
  <si>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</si>
  <si>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</si>
  <si>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</si>
  <si>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</si>
  <si>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</si>
  <si>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</si>
  <si>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</si>
  <si>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</si>
  <si>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</si>
  <si>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</si>
  <si>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</si>
  <si>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</si>
  <si>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</si>
  <si>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</si>
  <si>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</si>
  <si>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</si>
  <si>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</si>
  <si>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</si>
  <si>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</si>
  <si>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</si>
  <si>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</si>
  <si>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</si>
  <si>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</si>
  <si>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</si>
  <si>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</si>
  <si>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</si>
  <si>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</si>
  <si>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</si>
  <si>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</si>
  <si>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</si>
  <si>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</si>
  <si>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</si>
  <si>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</si>
  <si>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</si>
  <si>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</si>
  <si>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</si>
  <si>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</si>
  <si>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</si>
  <si>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</si>
  <si>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</si>
  <si>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</si>
  <si>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</si>
  <si>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</si>
  <si>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</si>
  <si>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</si>
  <si>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</si>
  <si>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</si>
  <si>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</si>
  <si>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</si>
  <si>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</si>
  <si>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</si>
  <si>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</si>
  <si>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</si>
  <si>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</si>
  <si>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</si>
  <si>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</si>
  <si>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</si>
  <si>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</si>
  <si>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</si>
  <si>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</si>
  <si>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</si>
  <si>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</si>
  <si>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</si>
  <si>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</si>
  <si>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</si>
  <si>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</si>
  <si>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</si>
  <si>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</si>
  <si>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</si>
  <si>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</si>
  <si>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</si>
  <si>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</si>
  <si>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</si>
  <si>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</si>
  <si>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</si>
  <si>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</si>
  <si>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</si>
  <si>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</si>
  <si>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</si>
  <si>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</si>
  <si>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</si>
  <si>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</si>
  <si>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</si>
  <si>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</si>
  <si>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</si>
  <si>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</si>
  <si>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</si>
  <si>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</si>
  <si>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</si>
  <si>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</si>
  <si>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</si>
  <si>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</si>
  <si>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</si>
  <si>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</si>
  <si>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</si>
  <si>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</si>
  <si>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</si>
  <si>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</si>
  <si>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</si>
  <si>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</si>
  <si>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</si>
  <si>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</si>
  <si>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</si>
  <si>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</si>
  <si>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</si>
  <si>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</si>
  <si>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</si>
  <si>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</si>
  <si>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</si>
  <si>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</si>
  <si>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</si>
  <si>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</si>
  <si>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</si>
  <si>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</si>
  <si>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</si>
  <si>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</si>
  <si>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</si>
  <si>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</si>
  <si>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</si>
  <si>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</si>
  <si>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</si>
  <si>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</si>
  <si>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</si>
  <si>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</si>
  <si>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</si>
  <si>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</si>
  <si>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</si>
  <si>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</si>
  <si>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</si>
  <si>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</si>
  <si>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</si>
  <si>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</si>
  <si>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</si>
  <si>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</si>
  <si>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</si>
  <si>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</si>
  <si>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</si>
  <si>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</si>
  <si>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</si>
  <si>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</si>
  <si>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</si>
  <si>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</si>
  <si>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</si>
  <si>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</si>
  <si>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</si>
  <si>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</si>
  <si>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</si>
  <si>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</si>
  <si>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</si>
  <si>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</si>
  <si>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</si>
  <si>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</si>
  <si>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</si>
  <si>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</si>
  <si>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</si>
  <si>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</si>
  <si>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</si>
  <si>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</si>
  <si>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</si>
  <si>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</si>
  <si>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</si>
  <si>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</si>
  <si>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</si>
  <si>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</si>
  <si>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</si>
  <si>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</si>
  <si>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</si>
  <si>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</si>
  <si>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</si>
  <si>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</si>
  <si>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</si>
  <si>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</si>
  <si>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</si>
  <si>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</si>
  <si>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</si>
  <si>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</si>
  <si>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</si>
  <si>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</si>
  <si>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</si>
  <si>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</si>
  <si>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</si>
  <si>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</si>
  <si>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</si>
  <si>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</si>
  <si>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</si>
  <si>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</si>
  <si>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</si>
  <si>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</si>
  <si>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</si>
  <si>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</si>
  <si>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</si>
  <si>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</si>
  <si>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</si>
  <si>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</si>
  <si>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</si>
  <si>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</si>
  <si>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</si>
  <si>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</si>
  <si>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</si>
  <si>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</si>
  <si>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</si>
  <si>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</si>
  <si>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</si>
  <si>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</si>
  <si>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</si>
  <si>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</si>
  <si>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</si>
  <si>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</si>
  <si>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</si>
  <si>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</si>
  <si>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</si>
  <si>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</si>
  <si>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</si>
  <si>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</si>
  <si>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</si>
  <si>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</si>
  <si>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</si>
  <si>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</si>
  <si>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</si>
  <si>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</si>
  <si>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</si>
  <si>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</si>
  <si>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</si>
  <si>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</si>
  <si>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</si>
  <si>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</si>
  <si>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</si>
  <si>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</si>
  <si>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</si>
  <si>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</si>
  <si>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</si>
  <si>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</si>
  <si>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</si>
  <si>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</si>
  <si>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</si>
  <si>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</si>
  <si>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</si>
  <si>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</si>
  <si>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</si>
  <si>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</si>
  <si>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</si>
  <si>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</si>
  <si>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</si>
  <si>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</si>
  <si>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</si>
  <si>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</si>
  <si>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</si>
  <si>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</si>
  <si>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</si>
  <si>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</si>
  <si>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</si>
  <si>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</si>
  <si>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</si>
  <si>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</si>
  <si>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</si>
  <si>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</si>
  <si>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</si>
  <si>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</si>
  <si>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</si>
  <si>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</si>
  <si>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</si>
  <si>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</si>
  <si>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</si>
  <si>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</si>
  <si>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</si>
  <si>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</si>
  <si>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</si>
  <si>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</si>
  <si>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</si>
  <si>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</si>
  <si>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</si>
  <si>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</si>
  <si>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</si>
  <si>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</si>
  <si>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</si>
  <si>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</si>
  <si>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</si>
  <si>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</si>
  <si>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</si>
  <si>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</si>
  <si>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</si>
  <si>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</si>
  <si>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</si>
  <si>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</si>
  <si>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</si>
  <si>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</si>
  <si>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</si>
  <si>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</si>
  <si>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</si>
  <si>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</si>
  <si>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</si>
  <si>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</si>
  <si>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</si>
  <si>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</si>
  <si>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</si>
  <si>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</si>
  <si>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</si>
  <si>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</si>
  <si>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</si>
  <si>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</si>
  <si>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</si>
  <si>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</si>
  <si>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</si>
  <si>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</si>
  <si>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</si>
  <si>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</si>
  <si>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</si>
  <si>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</si>
  <si>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</si>
  <si>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</si>
  <si>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</si>
  <si>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</si>
  <si>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</si>
  <si>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</si>
  <si>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</si>
  <si>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</si>
  <si>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</si>
  <si>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</si>
  <si>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</si>
  <si>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</si>
  <si>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</si>
  <si>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</si>
  <si>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</si>
  <si>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</si>
  <si>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</si>
  <si>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</si>
  <si>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</si>
  <si>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</si>
  <si>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</si>
  <si>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</si>
  <si>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</si>
  <si>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</si>
  <si>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</si>
  <si>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</si>
  <si>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</si>
  <si>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</si>
  <si>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</si>
  <si>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</si>
  <si>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</si>
  <si>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</si>
  <si>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</si>
  <si>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</si>
  <si>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</si>
  <si>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</si>
  <si>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</si>
  <si>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</si>
  <si>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</si>
  <si>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</si>
  <si>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</si>
  <si>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</si>
  <si>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</si>
  <si>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</si>
  <si>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</si>
  <si>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</si>
  <si>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</si>
  <si>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</si>
  <si>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</si>
  <si>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</si>
  <si>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</si>
  <si>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</si>
  <si>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</si>
  <si>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</si>
  <si>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</si>
  <si>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</si>
  <si>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</si>
  <si>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</si>
  <si>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</si>
  <si>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</si>
  <si>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</si>
  <si>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</si>
  <si>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</si>
  <si>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</si>
  <si>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</si>
  <si>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</si>
  <si>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</si>
  <si>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</si>
  <si>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</si>
  <si>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</si>
  <si>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</si>
  <si>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</si>
  <si>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</si>
  <si>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</si>
  <si>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</si>
  <si>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</si>
  <si>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</si>
  <si>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</si>
  <si>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</si>
  <si>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</si>
  <si>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</si>
  <si>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</si>
  <si>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</si>
  <si>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</si>
  <si>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</si>
  <si>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</si>
  <si>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</si>
  <si>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</si>
  <si>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</si>
  <si>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</si>
  <si>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</si>
  <si>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</si>
  <si>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</si>
  <si>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</si>
  <si>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</si>
  <si>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</si>
  <si>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</si>
  <si>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</si>
  <si>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</si>
  <si>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</si>
  <si>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</si>
  <si>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</si>
  <si>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</si>
  <si>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</si>
  <si>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</si>
  <si>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</si>
  <si>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</si>
  <si>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</si>
  <si>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</si>
  <si>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</si>
  <si>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</si>
  <si>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</si>
  <si>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</si>
  <si>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</si>
  <si>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</si>
  <si>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</si>
  <si>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</si>
  <si>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</si>
  <si>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</si>
  <si>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</si>
  <si>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</si>
  <si>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</si>
  <si>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</si>
  <si>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</si>
  <si>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</si>
  <si>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</si>
  <si>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</si>
  <si>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</si>
  <si>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</si>
  <si>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</si>
  <si>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</si>
  <si>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</si>
  <si>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</si>
  <si>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</si>
  <si>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</si>
  <si>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</si>
  <si>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</si>
  <si>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</si>
  <si>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</si>
  <si>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</si>
  <si>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</si>
  <si>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</si>
  <si>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</si>
  <si>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</si>
  <si>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</si>
  <si>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</si>
  <si>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</si>
  <si>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</si>
  <si>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</si>
  <si>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</si>
  <si>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</si>
  <si>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</si>
  <si>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</si>
  <si>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</si>
  <si>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</si>
  <si>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</si>
  <si>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</si>
  <si>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</si>
  <si>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</si>
  <si>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</si>
  <si>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</si>
  <si>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</si>
  <si>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</si>
  <si>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</si>
  <si>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</si>
  <si>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</si>
  <si>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</si>
  <si>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</si>
  <si>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</si>
  <si>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</si>
  <si>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</si>
  <si>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</si>
  <si>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</si>
  <si>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</si>
  <si>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</si>
  <si>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</si>
  <si>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</si>
  <si>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</si>
  <si>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</si>
  <si>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</si>
  <si>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</si>
  <si>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</si>
  <si>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</si>
  <si>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</si>
  <si>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</si>
  <si>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</si>
  <si>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</si>
  <si>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</si>
  <si>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</si>
  <si>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</si>
  <si>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</si>
  <si>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</si>
  <si>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</si>
  <si>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</si>
  <si>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</si>
  <si>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</si>
  <si>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</si>
  <si>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</si>
  <si>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</si>
  <si>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</si>
  <si>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</si>
  <si>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</si>
  <si>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</si>
  <si>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</si>
  <si>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</si>
  <si>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</si>
  <si>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</si>
  <si>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</si>
  <si>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</si>
  <si>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</si>
  <si>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</si>
  <si>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</si>
  <si>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</si>
  <si>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</si>
  <si>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</si>
  <si>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</si>
  <si>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</si>
  <si>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</si>
  <si>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</si>
  <si>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</si>
  <si>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</si>
  <si>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</si>
  <si>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</si>
  <si>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</si>
  <si>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</si>
  <si>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</si>
  <si>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</si>
  <si>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</si>
  <si>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</si>
  <si>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</si>
  <si>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</si>
  <si>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</si>
  <si>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</si>
  <si>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</si>
  <si>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</si>
  <si>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</si>
  <si>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</si>
  <si>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</si>
  <si>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</si>
  <si>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</si>
  <si>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</si>
  <si>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</si>
  <si>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</si>
  <si>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</si>
  <si>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</si>
  <si>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</si>
  <si>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</si>
  <si>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</si>
  <si>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</si>
  <si>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</si>
  <si>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</si>
  <si>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</si>
  <si>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</si>
  <si>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</si>
  <si>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</si>
  <si>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</si>
  <si>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</si>
  <si>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</si>
  <si>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</si>
  <si>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</si>
  <si>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</si>
  <si>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</si>
  <si>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</si>
  <si>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</si>
  <si>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</si>
  <si>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</si>
  <si>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</si>
  <si>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</si>
  <si>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</si>
  <si>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</si>
  <si>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</si>
  <si>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</si>
  <si>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</si>
  <si>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</si>
  <si>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</si>
  <si>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</si>
  <si>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</si>
  <si>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</si>
  <si>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</si>
  <si>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</si>
  <si>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</si>
  <si>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</si>
  <si>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</si>
  <si>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</si>
  <si>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</si>
  <si>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</si>
  <si>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</si>
  <si>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</si>
  <si>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</si>
  <si>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</si>
  <si>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</si>
  <si>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</si>
  <si>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</si>
  <si>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</si>
  <si>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</si>
  <si>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</si>
  <si>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</si>
  <si>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</si>
  <si>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</si>
  <si>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</si>
  <si>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</si>
  <si>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</si>
  <si>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</si>
  <si>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</si>
  <si>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</si>
  <si>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</si>
  <si>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</si>
  <si>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</si>
  <si>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</si>
  <si>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</si>
  <si>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</si>
  <si>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</si>
  <si>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</si>
  <si>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</si>
  <si>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</si>
  <si>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</si>
  <si>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</si>
  <si>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</si>
  <si>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</si>
  <si>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</si>
  <si>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</si>
  <si>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</si>
  <si>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</si>
  <si>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</si>
  <si>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</si>
  <si>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</si>
  <si>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</si>
  <si>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</si>
  <si>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</si>
  <si>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</si>
  <si>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</si>
  <si>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</si>
  <si>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</si>
  <si>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</si>
  <si>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</si>
  <si>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</si>
  <si>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</si>
  <si>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</si>
  <si>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</si>
  <si>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</si>
  <si>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</si>
  <si>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</si>
  <si>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</si>
  <si>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</si>
  <si>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</si>
  <si>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</si>
  <si>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</si>
  <si>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</si>
  <si>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</si>
  <si>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</si>
  <si>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</si>
  <si>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</si>
  <si>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</si>
  <si>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</si>
  <si>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</si>
  <si>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</si>
  <si>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</si>
  <si>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</si>
  <si>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</si>
  <si>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</si>
  <si>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</si>
  <si>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</si>
  <si>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</si>
  <si>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</si>
  <si>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</si>
  <si>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</si>
  <si>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</si>
  <si>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</si>
  <si>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</si>
  <si>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</si>
  <si>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</si>
  <si>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</si>
  <si>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</si>
  <si>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</si>
  <si>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</si>
  <si>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</si>
  <si>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</si>
  <si>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</si>
  <si>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</si>
  <si>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</si>
  <si>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</si>
  <si>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</si>
  <si>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</si>
  <si>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</si>
  <si>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</si>
  <si>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</si>
  <si>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</si>
  <si>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</si>
  <si>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</si>
  <si>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</si>
  <si>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</si>
  <si>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</si>
  <si>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</si>
  <si>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</si>
  <si>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</si>
  <si>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</si>
  <si>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</si>
  <si>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</si>
  <si>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</si>
  <si>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</si>
  <si>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</si>
  <si>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</si>
  <si>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</si>
  <si>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</si>
  <si>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</si>
  <si>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</si>
  <si>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</si>
  <si>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</si>
  <si>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</si>
  <si>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</si>
  <si>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</si>
  <si>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</si>
  <si>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</si>
  <si>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</si>
  <si>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</si>
  <si>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</si>
  <si>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</si>
  <si>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</si>
  <si>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</si>
  <si>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</si>
  <si>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</si>
  <si>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</si>
  <si>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</si>
  <si>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</si>
  <si>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</si>
  <si>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</si>
  <si>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</si>
  <si>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</si>
  <si>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</si>
  <si>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</si>
  <si>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</si>
  <si>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</si>
  <si>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</si>
  <si>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</si>
  <si>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</si>
  <si>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</si>
  <si>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</si>
  <si>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</si>
  <si>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</si>
  <si>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</si>
  <si>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</si>
  <si>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</si>
  <si>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</si>
  <si>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</si>
  <si>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</si>
  <si>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</si>
  <si>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</si>
  <si>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</si>
  <si>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</si>
  <si>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</si>
  <si>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</si>
  <si>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</si>
  <si>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</si>
  <si>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</si>
  <si>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</si>
  <si>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</si>
  <si>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</si>
  <si>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</si>
  <si>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</si>
  <si>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</si>
  <si>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</si>
  <si>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</si>
  <si>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</si>
  <si>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</si>
  <si>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</si>
  <si>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</si>
  <si>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</si>
  <si>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</si>
  <si>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</si>
  <si>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</si>
  <si>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</si>
  <si>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</si>
  <si>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</si>
  <si>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</si>
  <si>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</si>
  <si>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</si>
  <si>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</si>
  <si>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</si>
  <si>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</si>
  <si>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</si>
  <si>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</si>
  <si>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</si>
  <si>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</si>
  <si>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</si>
  <si>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</si>
  <si>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</si>
  <si>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</si>
  <si>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</si>
  <si>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</si>
  <si>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</si>
  <si>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</si>
  <si>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</si>
  <si>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</si>
  <si>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</si>
  <si>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</si>
  <si>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</si>
  <si>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</si>
  <si>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</si>
  <si>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</si>
  <si>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</si>
  <si>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</si>
  <si>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</si>
  <si>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</si>
  <si>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</si>
  <si>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</si>
  <si>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</si>
  <si>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</si>
  <si>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</si>
  <si>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</si>
  <si>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</si>
  <si>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</si>
  <si>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</si>
  <si>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</si>
  <si>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</si>
  <si>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</si>
  <si>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</si>
  <si>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</si>
  <si>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</si>
  <si>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</si>
  <si>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</si>
  <si>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</si>
  <si>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</si>
  <si>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</si>
  <si>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</si>
  <si>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</si>
  <si>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</si>
  <si>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</si>
  <si>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</si>
  <si>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</si>
  <si>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</si>
  <si>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</si>
  <si>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</si>
  <si>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</si>
  <si>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</si>
  <si>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</si>
  <si>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</si>
  <si>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</si>
  <si>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</si>
  <si>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</si>
  <si>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</si>
  <si>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</si>
  <si>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</si>
  <si>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</si>
  <si>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</si>
  <si>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</si>
  <si>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</si>
  <si>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</si>
  <si>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</si>
  <si>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</si>
  <si>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</si>
  <si>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</si>
  <si>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</si>
  <si>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</si>
  <si>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</si>
  <si>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</si>
  <si>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</si>
  <si>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</si>
  <si>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</si>
  <si>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</si>
  <si>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</si>
  <si>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</si>
  <si>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</si>
  <si>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</si>
  <si>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</si>
  <si>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</si>
  <si>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</si>
  <si>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</si>
  <si>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</si>
  <si>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</si>
  <si>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</si>
  <si>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</si>
  <si>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</si>
  <si>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</si>
  <si>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</si>
  <si>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</si>
  <si>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</si>
  <si>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</si>
  <si>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</si>
  <si>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</si>
  <si>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</si>
  <si>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</si>
  <si>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</si>
  <si>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</si>
  <si>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</si>
  <si>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</si>
  <si>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</si>
  <si>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</si>
  <si>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</si>
  <si>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</si>
  <si>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</si>
  <si>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</si>
  <si>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</si>
  <si>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</si>
  <si>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</si>
  <si>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</si>
  <si>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</si>
  <si>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</si>
  <si>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</si>
  <si>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</si>
  <si>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</si>
  <si>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</si>
  <si>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</si>
  <si>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</si>
  <si>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</si>
  <si>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</si>
  <si>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</si>
  <si>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</si>
  <si>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</si>
  <si>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</si>
  <si>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</si>
  <si>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</si>
  <si>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</si>
  <si>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</si>
  <si>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</si>
  <si>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</si>
  <si>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</si>
  <si>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</si>
  <si>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</si>
  <si>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</si>
  <si>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</si>
  <si>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</si>
  <si>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</si>
  <si>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</si>
  <si>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</si>
  <si>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</si>
  <si>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</si>
  <si>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</si>
  <si>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</si>
  <si>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</si>
  <si>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</si>
  <si>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</si>
  <si>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</si>
  <si>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</si>
  <si>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</si>
  <si>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</si>
  <si>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</si>
  <si>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</si>
  <si>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</si>
  <si>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</si>
  <si>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</si>
  <si>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</si>
  <si>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</si>
  <si>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</si>
  <si>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</si>
  <si>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</si>
  <si>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</si>
  <si>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</si>
  <si>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</si>
  <si>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</si>
  <si>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</si>
  <si>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</si>
  <si>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</si>
  <si>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</si>
  <si>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</si>
  <si>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</si>
  <si>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</si>
  <si>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</si>
  <si>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</si>
  <si>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</si>
  <si>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</si>
  <si>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</si>
  <si>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</si>
  <si>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</si>
  <si>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</si>
  <si>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</si>
  <si>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</si>
  <si>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</si>
  <si>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</si>
  <si>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</si>
  <si>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</si>
  <si>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</si>
  <si>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</si>
  <si>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</si>
  <si>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</si>
  <si>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</si>
  <si>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</si>
  <si>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</si>
  <si>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</si>
  <si>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</si>
  <si>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</si>
  <si>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</si>
  <si>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</si>
  <si>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</si>
  <si>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</si>
  <si>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</si>
  <si>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</si>
  <si>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</si>
  <si>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</si>
  <si>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</si>
  <si>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</si>
  <si>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</si>
  <si>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</si>
  <si>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</si>
  <si>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</si>
  <si>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</si>
  <si>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</si>
  <si>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</si>
  <si>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</si>
  <si>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</si>
  <si>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</si>
  <si>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</si>
  <si>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</si>
  <si>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</si>
  <si>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</si>
  <si>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</si>
  <si>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</si>
  <si>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</si>
  <si>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</si>
  <si>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</si>
  <si>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</si>
  <si>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</si>
  <si>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</si>
  <si>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</si>
  <si>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</si>
  <si>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</si>
  <si>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</si>
  <si>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</si>
  <si>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</si>
  <si>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</si>
  <si>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</si>
  <si>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</si>
  <si>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</si>
  <si>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</si>
  <si>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</si>
  <si>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</si>
  <si>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</si>
  <si>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</si>
  <si>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</si>
  <si>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</si>
  <si>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</si>
  <si>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</si>
  <si>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</si>
  <si>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</si>
  <si>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</si>
  <si>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</si>
  <si>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</si>
  <si>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</si>
  <si>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</si>
  <si>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</si>
  <si>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</si>
  <si>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</si>
  <si>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</si>
  <si>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</si>
  <si>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</si>
  <si>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</si>
  <si>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</si>
  <si>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</si>
  <si>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</si>
  <si>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</si>
  <si>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</si>
  <si>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</si>
  <si>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</si>
  <si>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</si>
  <si>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</si>
  <si>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</si>
  <si>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</si>
  <si>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</si>
  <si>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</si>
  <si>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</si>
  <si>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</si>
  <si>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</si>
  <si>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</si>
  <si>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</si>
  <si>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</si>
  <si>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</si>
  <si>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</si>
  <si>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</si>
  <si>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</si>
  <si>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</si>
  <si>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</si>
  <si>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</si>
  <si>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</si>
  <si>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</si>
  <si>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</si>
  <si>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</si>
  <si>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</si>
  <si>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</si>
  <si>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</si>
  <si>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</si>
  <si>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</si>
  <si>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</si>
  <si>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</si>
  <si>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</si>
  <si>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</si>
  <si>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</si>
  <si>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</si>
  <si>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</si>
  <si>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</si>
  <si>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</si>
  <si>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</si>
  <si>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</si>
  <si>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</si>
  <si>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</si>
  <si>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</si>
  <si>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</si>
  <si>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</si>
  <si>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</si>
  <si>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</si>
  <si>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</si>
  <si>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</si>
  <si>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</si>
  <si>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</si>
  <si>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</si>
  <si>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</si>
  <si>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</si>
  <si>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</si>
  <si>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</si>
  <si>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</si>
  <si>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</si>
  <si>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</si>
  <si>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</si>
  <si>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</si>
  <si>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</si>
  <si>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</si>
  <si>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</si>
  <si>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</si>
  <si>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</si>
  <si>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</si>
  <si>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</si>
  <si>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</si>
  <si>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</si>
  <si>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</si>
  <si>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</si>
  <si>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</si>
  <si>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</si>
  <si>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</si>
  <si>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</si>
  <si>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</si>
  <si>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</si>
  <si>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</si>
  <si>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</si>
  <si>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</si>
  <si>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</si>
  <si>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</si>
  <si>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</si>
  <si>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</si>
  <si>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</si>
  <si>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</si>
  <si>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</si>
  <si>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</si>
  <si>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</si>
  <si>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</si>
  <si>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</si>
  <si>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</si>
  <si>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</si>
  <si>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</si>
  <si>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</si>
  <si>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</si>
  <si>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</si>
  <si>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</si>
  <si>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</si>
  <si>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</si>
  <si>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</si>
  <si>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</si>
  <si>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</si>
  <si>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</si>
  <si>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</si>
  <si>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</si>
  <si>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</si>
  <si>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</si>
  <si>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</si>
  <si>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</si>
  <si>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</si>
  <si>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</si>
  <si>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</si>
  <si>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</si>
  <si>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</si>
  <si>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</si>
  <si>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</si>
  <si>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</si>
  <si>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</si>
  <si>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</si>
  <si>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</si>
  <si>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</si>
  <si>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</si>
  <si>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</si>
  <si>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</si>
  <si>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</si>
  <si>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</si>
  <si>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</si>
  <si>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</si>
  <si>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</si>
  <si>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</si>
  <si>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</si>
  <si>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</si>
  <si>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</si>
  <si>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</si>
  <si>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</si>
  <si>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</si>
  <si>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</si>
  <si>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</si>
  <si>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</si>
  <si>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</si>
  <si>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</si>
  <si>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</si>
  <si>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</si>
  <si>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</si>
  <si>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</si>
  <si>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</si>
  <si>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</si>
  <si>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</si>
  <si>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</si>
  <si>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</si>
  <si>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</si>
  <si>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</si>
  <si>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</si>
  <si>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</si>
  <si>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</si>
  <si>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</si>
  <si>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</si>
  <si>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</si>
  <si>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</si>
  <si>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</si>
  <si>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</si>
  <si>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</si>
  <si>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</si>
  <si>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</si>
  <si>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</si>
  <si>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</si>
  <si>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</si>
  <si>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</si>
  <si>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</si>
  <si>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</si>
  <si>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</si>
  <si>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</si>
  <si>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</si>
  <si>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</si>
  <si>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</si>
  <si>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</si>
  <si>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</si>
  <si>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</si>
  <si>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</si>
  <si>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</si>
  <si>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</si>
  <si>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</si>
  <si>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</si>
  <si>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</si>
  <si>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</si>
  <si>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</si>
  <si>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</si>
  <si>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</si>
  <si>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</si>
  <si>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</si>
  <si>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</si>
  <si>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</si>
  <si>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</si>
  <si>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</si>
  <si>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</si>
  <si>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</si>
  <si>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</si>
  <si>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</si>
  <si>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</si>
  <si>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</si>
  <si>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</si>
  <si>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</si>
  <si>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</si>
  <si>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</si>
  <si>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</si>
  <si>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</si>
  <si>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</si>
  <si>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</si>
  <si>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</si>
  <si>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</si>
  <si>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</si>
  <si>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</si>
  <si>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</si>
  <si>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</si>
  <si>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</si>
  <si>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</si>
  <si>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</si>
  <si>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</si>
  <si>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</si>
  <si>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</si>
  <si>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</si>
  <si>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</si>
  <si>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</si>
  <si>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</si>
  <si>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</si>
  <si>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</si>
  <si>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</si>
  <si>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</si>
  <si>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</si>
  <si>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</si>
  <si>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</si>
  <si>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</si>
  <si>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</si>
  <si>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</si>
  <si>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</si>
  <si>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</si>
  <si>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</si>
  <si>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</si>
  <si>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</si>
  <si>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</si>
  <si>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</si>
  <si>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</si>
  <si>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</si>
  <si>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</si>
  <si>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</si>
  <si>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</si>
  <si>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</si>
  <si>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</si>
  <si>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</si>
  <si>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</si>
  <si>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</si>
  <si>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</si>
  <si>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</si>
  <si>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</si>
  <si>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</si>
  <si>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</si>
  <si>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</si>
  <si>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</si>
  <si>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</si>
  <si>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</si>
  <si>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</si>
  <si>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</si>
  <si>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</si>
  <si>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</si>
  <si>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</si>
  <si>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</si>
  <si>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</si>
  <si>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</si>
  <si>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</si>
  <si>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</si>
  <si>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</si>
  <si>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</si>
  <si>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</si>
  <si>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</si>
  <si>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</si>
  <si>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</si>
  <si>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</si>
  <si>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</si>
  <si>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</si>
  <si>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</si>
  <si>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</si>
  <si>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</si>
  <si>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</si>
  <si>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</si>
  <si>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</si>
  <si>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</si>
  <si>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</si>
  <si>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</si>
  <si>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</si>
  <si>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</si>
  <si>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</si>
  <si>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</si>
  <si>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</si>
  <si>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</si>
  <si>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</si>
  <si>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</si>
  <si>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</si>
  <si>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</si>
  <si>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</si>
  <si>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</si>
  <si>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</si>
  <si>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</si>
  <si>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</si>
  <si>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</si>
  <si>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</si>
  <si>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</si>
  <si>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</si>
  <si>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</si>
  <si>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</si>
  <si>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</si>
  <si>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</si>
  <si>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</si>
  <si>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</si>
  <si>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</si>
  <si>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</si>
  <si>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</si>
  <si>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</si>
  <si>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</si>
  <si>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</si>
  <si>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</si>
  <si>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</si>
  <si>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</si>
  <si>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</si>
  <si>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</si>
  <si>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</si>
  <si>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</si>
  <si>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</si>
  <si>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</si>
  <si>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</si>
  <si>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</si>
  <si>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</si>
  <si>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</si>
  <si>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</si>
  <si>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</si>
  <si>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</si>
  <si>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</si>
  <si>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</si>
  <si>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</si>
  <si>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</si>
  <si>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</si>
  <si>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</si>
  <si>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</si>
  <si>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</si>
  <si>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</si>
  <si>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</si>
  <si>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</si>
  <si>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</si>
  <si>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</si>
  <si>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</si>
  <si>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</si>
  <si>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</si>
  <si>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</si>
  <si>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</si>
  <si>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</si>
  <si>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</si>
  <si>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</si>
  <si>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</si>
  <si>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</si>
  <si>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</si>
  <si>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</si>
  <si>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</si>
  <si>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</si>
  <si>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</si>
  <si>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</si>
  <si>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</si>
  <si>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</si>
  <si>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</si>
  <si>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</si>
  <si>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</si>
  <si>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</si>
  <si>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</si>
  <si>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</si>
  <si>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</si>
  <si>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</si>
  <si>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</si>
  <si>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</si>
  <si>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</si>
  <si>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</si>
  <si>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</si>
  <si>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</si>
  <si>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</si>
  <si>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</si>
  <si>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</si>
  <si>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</si>
  <si>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</si>
  <si>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</si>
  <si>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</si>
  <si>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</si>
  <si>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</si>
  <si>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</si>
  <si>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</si>
  <si>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</si>
  <si>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</si>
  <si>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</si>
  <si>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</si>
  <si>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</si>
  <si>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</si>
  <si>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</si>
  <si>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</si>
  <si>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</si>
  <si>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</si>
  <si>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</si>
  <si>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</si>
  <si>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</si>
  <si>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</si>
  <si>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</si>
  <si>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</si>
  <si>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</si>
  <si>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</si>
  <si>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</si>
  <si>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</si>
  <si>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</si>
  <si>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</si>
  <si>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</si>
  <si>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</si>
  <si>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</si>
  <si>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</si>
  <si>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</si>
  <si>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</si>
  <si>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</si>
  <si>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</si>
  <si>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</si>
  <si>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</si>
  <si>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</si>
  <si>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</si>
  <si>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</si>
  <si>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</si>
  <si>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</si>
  <si>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</si>
  <si>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</si>
  <si>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</si>
  <si>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</si>
  <si>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</si>
  <si>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</si>
  <si>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</si>
  <si>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</si>
  <si>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</si>
  <si>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</si>
  <si>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</si>
  <si>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</si>
  <si>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</si>
  <si>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</si>
  <si>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</si>
  <si>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</si>
  <si>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</si>
  <si>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</si>
  <si>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</si>
  <si>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</si>
  <si>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</si>
  <si>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</si>
  <si>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</si>
  <si>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</si>
  <si>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</si>
  <si>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</si>
  <si>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</si>
  <si>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</si>
  <si>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</si>
  <si>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</si>
  <si>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</si>
  <si>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</si>
  <si>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</si>
  <si>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</si>
  <si>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</si>
  <si>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</si>
  <si>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</si>
  <si>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</si>
  <si>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</si>
  <si>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</si>
  <si>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</si>
  <si>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</si>
  <si>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</si>
  <si>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</si>
  <si>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</si>
  <si>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</si>
  <si>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</si>
  <si>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</si>
  <si>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</si>
  <si>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</si>
  <si>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</si>
  <si>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</si>
  <si>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</si>
  <si>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</si>
  <si>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</si>
  <si>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</si>
  <si>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</si>
  <si>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</si>
  <si>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</si>
  <si>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</si>
  <si>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</si>
  <si>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</si>
  <si>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</si>
  <si>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</si>
  <si>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</si>
  <si>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</si>
  <si>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</si>
  <si>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</si>
  <si>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</si>
  <si>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</si>
  <si>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</si>
  <si>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</si>
  <si>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</si>
  <si>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</si>
  <si>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</si>
  <si>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</si>
  <si>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</si>
  <si>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</si>
  <si>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</si>
  <si>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</si>
  <si>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</si>
  <si>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</si>
  <si>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</si>
  <si>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</si>
  <si>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</si>
  <si>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</si>
  <si>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</si>
  <si>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</si>
  <si>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</si>
  <si>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</si>
  <si>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</si>
  <si>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</si>
  <si>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</si>
  <si>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</si>
  <si>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</si>
  <si>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</si>
  <si>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</si>
  <si>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</si>
  <si>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</si>
  <si>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</si>
  <si>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</si>
  <si>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</si>
  <si>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</si>
  <si>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</si>
  <si>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</si>
  <si>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</si>
  <si>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</si>
  <si>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</si>
  <si>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</si>
  <si>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</si>
  <si>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</si>
  <si>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</si>
  <si>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</si>
  <si>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</si>
  <si>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</si>
  <si>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</si>
  <si>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</si>
  <si>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</si>
  <si>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</si>
  <si>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</si>
  <si>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</si>
  <si>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</si>
  <si>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</si>
  <si>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</si>
  <si>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</si>
  <si>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</si>
  <si>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</si>
  <si>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</si>
  <si>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</si>
  <si>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</si>
  <si>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</si>
  <si>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</si>
  <si>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</si>
  <si>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</si>
  <si>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</si>
  <si>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</si>
  <si>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</si>
  <si>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</si>
  <si>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</si>
  <si>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</si>
  <si>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</si>
  <si>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</si>
  <si>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</si>
  <si>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</si>
  <si>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</si>
  <si>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</si>
  <si>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</si>
  <si>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</si>
  <si>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</si>
  <si>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</si>
  <si>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</si>
  <si>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</si>
  <si>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</si>
  <si>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</si>
  <si>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</si>
  <si>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</si>
  <si>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</si>
  <si>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</si>
  <si>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</si>
  <si>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</si>
  <si>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</si>
  <si>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</si>
  <si>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</si>
  <si>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</si>
  <si>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</si>
  <si>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</si>
  <si>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</si>
  <si>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</si>
  <si>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</si>
  <si>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</si>
  <si>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</si>
  <si>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</si>
  <si>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</si>
  <si>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</si>
  <si>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</si>
  <si>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</si>
  <si>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</si>
  <si>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</si>
  <si>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</si>
  <si>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</si>
  <si>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</si>
  <si>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</si>
  <si>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</si>
  <si>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</si>
  <si>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</si>
  <si>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</si>
  <si>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</si>
  <si>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</si>
  <si>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</si>
  <si>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</si>
  <si>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</si>
  <si>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</si>
  <si>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</si>
  <si>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</si>
  <si>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</si>
  <si>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</si>
  <si>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</si>
  <si>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</si>
  <si>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</si>
  <si>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</si>
  <si>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</si>
  <si>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</si>
  <si>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</si>
  <si>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</si>
  <si>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</si>
  <si>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</si>
  <si>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</si>
  <si>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</si>
  <si>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</si>
  <si>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</si>
  <si>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</si>
  <si>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</si>
  <si>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</si>
  <si>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</si>
  <si>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</si>
  <si>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</si>
  <si>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</si>
  <si>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</si>
  <si>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</si>
  <si>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</si>
  <si>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</si>
  <si>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</si>
  <si>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</si>
  <si>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</si>
  <si>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</si>
  <si>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</si>
  <si>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</si>
  <si>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</si>
  <si>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</si>
  <si>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</si>
  <si>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</si>
  <si>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</si>
  <si>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</si>
  <si>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</si>
  <si>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</si>
  <si>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</si>
  <si>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</si>
  <si>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</si>
  <si>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</si>
  <si>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</si>
  <si>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</si>
  <si>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</si>
  <si>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</si>
  <si>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</si>
  <si>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</si>
  <si>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</si>
  <si>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</si>
  <si>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</si>
  <si>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</si>
  <si>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</si>
  <si>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</si>
  <si>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</si>
  <si>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</si>
  <si>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</si>
  <si>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</si>
  <si>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</si>
  <si>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</si>
  <si>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</si>
  <si>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</si>
  <si>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</si>
  <si>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</si>
  <si>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</si>
  <si>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</si>
  <si>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</si>
  <si>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</si>
  <si>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</si>
  <si>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</si>
  <si>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</si>
  <si>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</si>
  <si>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</si>
  <si>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</si>
  <si>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</si>
  <si>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</si>
  <si>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</si>
  <si>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</si>
  <si>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</si>
  <si>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</si>
  <si>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</si>
  <si>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</si>
  <si>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</si>
  <si>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</si>
  <si>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</si>
  <si>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</si>
  <si>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</si>
  <si>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</si>
  <si>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</si>
  <si>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</si>
  <si>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</si>
  <si>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</si>
  <si>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</si>
  <si>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</si>
  <si>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</si>
  <si>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</si>
  <si>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</si>
  <si>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</si>
  <si>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</si>
  <si>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</si>
  <si>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</si>
  <si>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</si>
  <si>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</si>
  <si>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</si>
  <si>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</si>
  <si>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</si>
  <si>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</si>
  <si>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</si>
  <si>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</si>
  <si>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</si>
  <si>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</si>
  <si>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</si>
  <si>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</si>
  <si>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</si>
  <si>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</si>
  <si>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</si>
  <si>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</si>
  <si>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</si>
  <si>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</si>
  <si>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</si>
  <si>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</si>
  <si>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</si>
  <si>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</si>
  <si>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</si>
  <si>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</si>
  <si>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</si>
  <si>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</si>
  <si>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</si>
  <si>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</si>
  <si>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</si>
  <si>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</si>
  <si>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</si>
  <si>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</si>
  <si>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</si>
  <si>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</si>
  <si>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</si>
  <si>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</si>
  <si>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</si>
  <si>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</si>
  <si>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</si>
  <si>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</si>
  <si>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</si>
  <si>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</si>
  <si>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</si>
  <si>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</si>
  <si>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</si>
  <si>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</si>
  <si>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</si>
  <si>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</si>
  <si>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</si>
  <si>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</si>
  <si>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</si>
  <si>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</si>
  <si>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</si>
  <si>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</si>
  <si>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</si>
  <si>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</si>
  <si>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</si>
  <si>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</si>
  <si>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</si>
  <si>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</si>
  <si>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</si>
  <si>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</si>
  <si>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</si>
  <si>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</si>
  <si>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</si>
  <si>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</si>
  <si>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</si>
  <si>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</si>
  <si>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</si>
  <si>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</si>
  <si>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</si>
  <si>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</si>
  <si>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</si>
  <si>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</si>
  <si>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</si>
  <si>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</si>
  <si>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</si>
  <si>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</si>
  <si>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</si>
  <si>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</si>
  <si>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</si>
  <si>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</si>
  <si>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</si>
  <si>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</si>
  <si>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</si>
  <si>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</si>
  <si>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</si>
  <si>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</si>
  <si>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</si>
  <si>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</si>
  <si>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</si>
  <si>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</si>
  <si>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</si>
  <si>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</si>
  <si>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</si>
  <si>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</si>
  <si>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</si>
  <si>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</si>
  <si>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</si>
  <si>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</si>
  <si>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</si>
  <si>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</si>
  <si>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</si>
  <si>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</si>
  <si>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</si>
  <si>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</si>
  <si>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</si>
  <si>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</si>
  <si>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</si>
  <si>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</si>
  <si>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</si>
  <si>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</si>
  <si>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</si>
  <si>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</si>
  <si>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</si>
  <si>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</si>
  <si>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</si>
  <si>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</si>
  <si>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</si>
  <si>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</si>
  <si>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</si>
  <si>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</si>
  <si>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</si>
  <si>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</si>
  <si>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</si>
  <si>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</si>
  <si>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</si>
  <si>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</si>
  <si>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</si>
  <si>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</si>
  <si>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</si>
  <si>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</si>
  <si>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</si>
  <si>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</si>
  <si>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</si>
  <si>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</si>
  <si>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</si>
  <si>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</si>
  <si>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</si>
  <si>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</si>
  <si>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</si>
  <si>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</si>
  <si>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</si>
  <si>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</si>
  <si>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</si>
  <si>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</si>
  <si>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</si>
  <si>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</si>
  <si>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</si>
  <si>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</si>
  <si>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</si>
  <si>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</si>
  <si>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</si>
  <si>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</si>
  <si>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</si>
  <si>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</si>
  <si>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</si>
  <si>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</si>
  <si>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</si>
  <si>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</si>
  <si>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</si>
  <si>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</si>
  <si>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</si>
  <si>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</si>
  <si>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</si>
  <si>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</si>
  <si>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</si>
  <si>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</si>
  <si>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</si>
  <si>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</si>
  <si>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</si>
  <si>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</si>
  <si>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</si>
  <si>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</si>
  <si>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</si>
  <si>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</si>
  <si>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</si>
  <si>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</si>
  <si>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</si>
  <si>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</si>
  <si>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</si>
  <si>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</si>
  <si>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</si>
  <si>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</si>
  <si>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</si>
  <si>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</si>
  <si>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</si>
  <si>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</si>
  <si>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</si>
  <si>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</si>
  <si>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</si>
  <si>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</si>
  <si>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</si>
  <si>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</si>
  <si>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</si>
  <si>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</si>
  <si>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</si>
  <si>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</si>
  <si>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</si>
  <si>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</si>
  <si>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</si>
  <si>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</si>
  <si>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</si>
  <si>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</si>
  <si>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</si>
  <si>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</si>
  <si>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</si>
  <si>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</si>
  <si>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</si>
  <si>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</si>
  <si>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</si>
  <si>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</si>
  <si>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</si>
  <si>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</si>
  <si>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</si>
  <si>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</si>
  <si>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</si>
  <si>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</si>
  <si>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</si>
  <si>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</si>
  <si>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</si>
  <si>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</si>
  <si>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</si>
  <si>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</si>
  <si>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</si>
  <si>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</si>
  <si>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</si>
  <si>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</si>
  <si>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</si>
  <si>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</si>
  <si>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</si>
  <si>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</si>
  <si>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</si>
  <si>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</si>
  <si>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</si>
  <si>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</si>
  <si>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</si>
  <si>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</si>
  <si>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</si>
  <si>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</si>
  <si>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</si>
  <si>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</si>
  <si>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</si>
  <si>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</si>
  <si>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</si>
  <si>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</si>
  <si>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</si>
  <si>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</si>
  <si>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</si>
  <si>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</si>
  <si>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</si>
  <si>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</si>
  <si>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</si>
  <si>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</si>
  <si>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</si>
  <si>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</si>
  <si>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</si>
  <si>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</si>
  <si>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</si>
  <si>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</si>
  <si>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</si>
  <si>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</si>
  <si>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</si>
  <si>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</si>
  <si>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</si>
  <si>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</si>
  <si>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</si>
  <si>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</si>
  <si>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</si>
  <si>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</si>
  <si>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</si>
  <si>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</si>
  <si>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</si>
  <si>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</si>
  <si>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</si>
  <si>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</si>
  <si>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</si>
  <si>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</si>
  <si>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</si>
  <si>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</si>
  <si>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</si>
  <si>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</si>
  <si>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</si>
  <si>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</si>
  <si>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</si>
  <si>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</si>
  <si>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</si>
  <si>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</si>
  <si>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</si>
  <si>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</si>
  <si>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</si>
  <si>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</si>
  <si>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</si>
  <si>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</si>
  <si>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</si>
  <si>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</si>
  <si>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</si>
  <si>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</si>
  <si>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</si>
  <si>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</si>
  <si>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</si>
  <si>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</si>
  <si>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</si>
  <si>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</si>
  <si>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</si>
  <si>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</si>
  <si>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</si>
  <si>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</si>
  <si>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</si>
  <si>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</si>
  <si>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</si>
  <si>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</si>
  <si>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</si>
  <si>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</si>
  <si>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</si>
  <si>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</si>
  <si>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</si>
  <si>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</si>
  <si>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</si>
  <si>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</si>
  <si>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</si>
  <si>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</si>
  <si>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</si>
  <si>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</si>
  <si>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</si>
  <si>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</si>
  <si>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</si>
  <si>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</si>
  <si>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</si>
  <si>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</si>
  <si>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</si>
  <si>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</si>
  <si>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</si>
  <si>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</si>
  <si>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</si>
  <si>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</si>
  <si>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</si>
  <si>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</si>
  <si>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</si>
  <si>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</si>
  <si>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</si>
  <si>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</si>
  <si>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</si>
  <si>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</si>
  <si>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</si>
  <si>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</si>
  <si>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</si>
  <si>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</si>
  <si>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</si>
  <si>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</si>
  <si>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</si>
  <si>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</si>
  <si>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</si>
  <si>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</si>
  <si>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</si>
  <si>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</si>
  <si>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</si>
  <si>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</si>
  <si>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</si>
  <si>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</si>
  <si>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</si>
  <si>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</si>
  <si>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</si>
  <si>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</si>
  <si>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</si>
  <si>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</si>
  <si>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</si>
  <si>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</si>
  <si>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</si>
  <si>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</si>
  <si>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</si>
  <si>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</si>
  <si>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</si>
  <si>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</si>
  <si>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</si>
  <si>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</si>
  <si>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</si>
  <si>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</si>
  <si>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</si>
  <si>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</si>
  <si>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</si>
  <si>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</si>
  <si>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</si>
  <si>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</si>
  <si>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</si>
  <si>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</si>
  <si>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</si>
  <si>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</si>
  <si>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</si>
  <si>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</si>
  <si>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</si>
  <si>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</si>
  <si>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</si>
  <si>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</si>
  <si>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</si>
  <si>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</si>
  <si>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</si>
  <si>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</si>
  <si>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</si>
  <si>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</si>
  <si>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</si>
  <si>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</si>
  <si>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</si>
  <si>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</si>
  <si>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</si>
  <si>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</si>
  <si>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</si>
  <si>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</si>
  <si>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</si>
  <si>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</si>
  <si>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</si>
  <si>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</si>
  <si>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</si>
  <si>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</si>
  <si>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</si>
  <si>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</si>
  <si>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</si>
  <si>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</si>
  <si>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</si>
  <si>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</si>
  <si>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</si>
  <si>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</si>
  <si>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</si>
  <si>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</si>
  <si>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</si>
  <si>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</si>
  <si>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</si>
  <si>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</si>
  <si>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</si>
  <si>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</si>
  <si>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</si>
  <si>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</si>
  <si>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</si>
  <si>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</si>
  <si>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</si>
  <si>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</si>
  <si>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</si>
  <si>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</si>
  <si>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</si>
  <si>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</si>
  <si>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</si>
  <si>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</si>
  <si>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</si>
  <si>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</si>
  <si>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</si>
  <si>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</si>
  <si>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</si>
  <si>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</si>
  <si>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</si>
  <si>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</si>
  <si>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</si>
  <si>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</si>
  <si>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</si>
  <si>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</si>
  <si>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</si>
  <si>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</si>
  <si>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</si>
  <si>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</si>
  <si>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</si>
  <si>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</si>
  <si>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</si>
  <si>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</si>
  <si>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</si>
  <si>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</si>
  <si>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</si>
  <si>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</si>
  <si>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</si>
  <si>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</si>
  <si>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</si>
  <si>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</si>
  <si>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</si>
  <si>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</si>
  <si>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</si>
  <si>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</si>
  <si>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</si>
  <si>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</si>
  <si>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</si>
  <si>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</si>
  <si>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</si>
  <si>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</si>
  <si>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</si>
  <si>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</si>
  <si>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</si>
  <si>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</si>
  <si>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</si>
  <si>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</si>
  <si>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</si>
  <si>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</si>
  <si>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</si>
  <si>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</si>
  <si>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</si>
  <si>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</si>
  <si>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</si>
  <si>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</si>
  <si>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</si>
  <si>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</si>
  <si>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</si>
  <si>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</si>
  <si>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</si>
  <si>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</si>
  <si>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</si>
  <si>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</si>
  <si>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</si>
  <si>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</si>
  <si>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</si>
  <si>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</si>
  <si>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</si>
  <si>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</si>
  <si>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</si>
  <si>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</si>
  <si>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</si>
  <si>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</si>
  <si>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</si>
  <si>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</si>
  <si>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</si>
  <si>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</si>
  <si>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</si>
  <si>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</si>
  <si>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</si>
  <si>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</si>
  <si>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</si>
  <si>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</si>
  <si>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</si>
  <si>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</si>
  <si>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</si>
  <si>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</si>
  <si>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</si>
  <si>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</si>
  <si>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</si>
  <si>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</si>
  <si>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</si>
  <si>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</si>
  <si>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</si>
  <si>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</si>
  <si>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</si>
  <si>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</si>
  <si>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</si>
  <si>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</si>
  <si>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</si>
  <si>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</si>
  <si>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</si>
  <si>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</si>
  <si>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</si>
  <si>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</si>
  <si>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</si>
  <si>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</si>
  <si>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</si>
  <si>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</si>
  <si>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</si>
  <si>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</si>
  <si>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</si>
  <si>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</si>
  <si>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</si>
  <si>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</si>
  <si>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</si>
  <si>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</si>
  <si>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</si>
  <si>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</si>
  <si>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</si>
  <si>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</si>
  <si>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</si>
  <si>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</si>
  <si>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</si>
  <si>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</si>
  <si>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</si>
  <si>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</si>
  <si>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</si>
  <si>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</si>
  <si>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</si>
  <si>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</si>
  <si>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</si>
  <si>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</si>
  <si>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</si>
  <si>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</si>
  <si>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</si>
  <si>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</si>
  <si>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</si>
  <si>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</si>
  <si>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</si>
  <si>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</si>
  <si>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</si>
  <si>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</si>
  <si>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</si>
  <si>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</si>
  <si>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</si>
  <si>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</si>
  <si>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</si>
  <si>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</si>
  <si>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</si>
  <si>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</si>
  <si>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</si>
  <si>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</si>
  <si>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</si>
  <si>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</si>
  <si>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</si>
  <si>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</si>
  <si>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</si>
  <si>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</si>
  <si>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</si>
  <si>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</si>
  <si>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</si>
  <si>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</si>
  <si>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</si>
  <si>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</si>
  <si>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</si>
  <si>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</si>
  <si>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</si>
  <si>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</si>
  <si>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</si>
  <si>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</si>
  <si>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</si>
  <si>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</si>
  <si>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</si>
  <si>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</si>
  <si>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</si>
  <si>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</si>
  <si>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</si>
  <si>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</si>
  <si>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</si>
  <si>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</si>
  <si>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</si>
  <si>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</si>
  <si>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</si>
  <si>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</si>
  <si>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</si>
  <si>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</si>
  <si>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</si>
  <si>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</si>
  <si>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</si>
  <si>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</si>
  <si>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</si>
  <si>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</si>
  <si>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</si>
  <si>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</si>
  <si>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</si>
  <si>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</si>
  <si>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</si>
  <si>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</si>
  <si>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</si>
  <si>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</si>
  <si>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</si>
  <si>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</si>
  <si>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</si>
  <si>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</si>
  <si>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</si>
  <si>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</si>
  <si>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</si>
  <si>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</si>
  <si>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</si>
  <si>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</si>
  <si>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</si>
  <si>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</si>
  <si>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</si>
  <si>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</si>
  <si>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</si>
  <si>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</si>
  <si>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</si>
  <si>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</si>
  <si>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</si>
  <si>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</si>
  <si>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</si>
  <si>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</si>
  <si>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</si>
  <si>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</si>
  <si>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</si>
  <si>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</si>
  <si>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</si>
  <si>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</si>
  <si>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</si>
  <si>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</si>
  <si>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</si>
  <si>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</si>
  <si>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</si>
  <si>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</si>
  <si>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</si>
  <si>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</si>
  <si>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</si>
  <si>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</si>
  <si>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</si>
  <si>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</si>
  <si>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</si>
  <si>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</si>
  <si>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</si>
  <si>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</si>
  <si>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</si>
  <si>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</si>
  <si>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</si>
  <si>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</si>
  <si>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</si>
  <si>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</si>
  <si>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</si>
  <si>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</si>
  <si>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</si>
  <si>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</si>
  <si>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</si>
  <si>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</si>
  <si>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</si>
  <si>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</si>
  <si>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</si>
  <si>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</si>
  <si>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</si>
  <si>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</si>
  <si>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</si>
  <si>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</si>
  <si>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</si>
  <si>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</si>
  <si>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</si>
  <si>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</si>
  <si>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</si>
  <si>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</si>
  <si>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</si>
  <si>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</si>
  <si>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</si>
  <si>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</si>
  <si>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</si>
  <si>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</si>
  <si>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</si>
  <si>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</si>
  <si>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</si>
  <si>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</si>
  <si>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</si>
  <si>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</si>
  <si>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</si>
  <si>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</si>
  <si>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</si>
  <si>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</si>
  <si>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</si>
  <si>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</si>
  <si>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</si>
  <si>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</si>
  <si>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</si>
  <si>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</si>
  <si>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</si>
  <si>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</si>
  <si>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</si>
  <si>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</si>
  <si>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</si>
  <si>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</si>
  <si>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</si>
  <si>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</si>
  <si>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</si>
  <si>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</si>
  <si>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</si>
  <si>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</si>
  <si>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</si>
  <si>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</si>
  <si>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</si>
  <si>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</si>
  <si>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</si>
  <si>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</si>
  <si>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</si>
  <si>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</si>
  <si>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</si>
  <si>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</si>
  <si>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</si>
  <si>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</si>
  <si>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</si>
  <si>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</si>
  <si>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</si>
  <si>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</si>
  <si>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</si>
  <si>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</si>
  <si>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</si>
  <si>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</si>
  <si>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</si>
  <si>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</si>
  <si>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</si>
  <si>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</si>
  <si>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</si>
  <si>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</si>
  <si>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</si>
  <si>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</si>
  <si>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</si>
  <si>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</si>
  <si>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</si>
  <si>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</si>
  <si>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</si>
  <si>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</si>
  <si>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</si>
  <si>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</si>
  <si>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</si>
  <si>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</si>
  <si>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</si>
  <si>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</si>
  <si>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</si>
  <si>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</si>
  <si>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</si>
  <si>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</si>
  <si>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</si>
  <si>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</si>
  <si>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</si>
  <si>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</si>
  <si>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</si>
  <si>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</si>
  <si>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</si>
  <si>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</si>
  <si>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</si>
  <si>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</si>
  <si>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</si>
  <si>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</si>
  <si>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</si>
  <si>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</si>
  <si>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</si>
  <si>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</si>
  <si>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</si>
  <si>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</si>
  <si>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</si>
  <si>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</si>
  <si>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</si>
  <si>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</si>
  <si>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</si>
  <si>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</si>
  <si>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</si>
  <si>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</si>
  <si>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</si>
  <si>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</si>
  <si>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</si>
  <si>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</si>
  <si>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</si>
  <si>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</si>
  <si>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</si>
  <si>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</si>
  <si>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</si>
  <si>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</si>
  <si>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</si>
  <si>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</si>
  <si>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</si>
  <si>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</si>
  <si>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</si>
  <si>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</si>
  <si>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</si>
  <si>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</si>
  <si>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</si>
  <si>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</si>
  <si>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</si>
  <si>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</si>
  <si>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</si>
  <si>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</si>
  <si>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</si>
  <si>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</si>
  <si>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</si>
  <si>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</si>
  <si>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</si>
  <si>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</si>
  <si>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</si>
  <si>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</si>
  <si>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</si>
  <si>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</si>
  <si>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</si>
  <si>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</si>
  <si>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</si>
  <si>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</si>
  <si>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</si>
  <si>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</si>
  <si>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</si>
  <si>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</si>
  <si>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</si>
  <si>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</si>
  <si>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</si>
  <si>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</si>
  <si>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</si>
  <si>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</si>
  <si>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</si>
  <si>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</si>
  <si>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</si>
  <si>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</si>
  <si>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</si>
  <si>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</si>
  <si>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</si>
  <si>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</si>
  <si>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</si>
  <si>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</si>
  <si>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</si>
  <si>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</si>
  <si>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</si>
  <si>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</si>
  <si>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</si>
  <si>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</si>
  <si>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</si>
  <si>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</si>
  <si>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</si>
  <si>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</si>
  <si>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</si>
  <si>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</si>
  <si>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</si>
  <si>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</si>
  <si>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</si>
  <si>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</si>
  <si>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</si>
  <si>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</si>
  <si>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</si>
  <si>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</si>
  <si>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</si>
  <si>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</si>
  <si>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</si>
  <si>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</si>
  <si>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</si>
  <si>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</si>
  <si>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</si>
  <si>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</si>
  <si>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</si>
  <si>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</si>
  <si>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</si>
  <si>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</si>
  <si>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</si>
  <si>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</si>
  <si>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</si>
  <si>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</si>
  <si>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</si>
  <si>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</si>
  <si>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</si>
  <si>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</si>
  <si>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</si>
  <si>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</si>
  <si>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</si>
  <si>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</si>
  <si>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</si>
  <si>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</si>
  <si>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</si>
  <si>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</si>
  <si>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</si>
  <si>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</si>
  <si>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</si>
  <si>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</si>
  <si>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</si>
  <si>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</si>
  <si>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</si>
  <si>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</si>
  <si>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</si>
  <si>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</si>
  <si>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</si>
  <si>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</si>
  <si>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</si>
  <si>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</si>
  <si>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</si>
  <si>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</si>
  <si>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</si>
  <si>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</si>
  <si>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</si>
  <si>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</si>
  <si>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</si>
  <si>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</si>
  <si>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</si>
  <si>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</si>
  <si>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</si>
  <si>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</si>
  <si>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</si>
  <si>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</si>
  <si>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</si>
  <si>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</si>
  <si>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</si>
  <si>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</si>
  <si>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</si>
  <si>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</si>
  <si>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</si>
  <si>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</si>
  <si>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</si>
  <si>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</si>
  <si>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</si>
  <si>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</si>
  <si>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</si>
  <si>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</si>
  <si>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</si>
  <si>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</si>
  <si>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</si>
  <si>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</si>
  <si>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</si>
  <si>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</si>
  <si>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</si>
  <si>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</si>
  <si>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</si>
  <si>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</si>
  <si>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</si>
  <si>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</si>
  <si>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</si>
  <si>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</si>
  <si>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</si>
  <si>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</si>
  <si>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</si>
  <si>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</si>
  <si>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</si>
  <si>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</si>
  <si>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</si>
  <si>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</si>
  <si>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</si>
  <si>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</si>
  <si>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</si>
  <si>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</si>
  <si>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</si>
  <si>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</si>
  <si>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</si>
  <si>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</si>
  <si>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</si>
  <si>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</si>
  <si>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</si>
  <si>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</si>
  <si>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</si>
  <si>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</si>
  <si>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</si>
  <si>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</si>
  <si>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</si>
  <si>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</si>
  <si>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</si>
  <si>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</si>
  <si>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</si>
  <si>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</si>
  <si>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</si>
  <si>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</si>
  <si>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</si>
  <si>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</si>
  <si>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</si>
  <si>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</si>
  <si>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</si>
  <si>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</si>
  <si>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</si>
  <si>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</si>
  <si>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</si>
  <si>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</si>
  <si>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</si>
  <si>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</si>
  <si>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</si>
  <si>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</si>
  <si>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</si>
  <si>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</si>
  <si>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</si>
  <si>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</si>
  <si>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</si>
  <si>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</si>
  <si>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</si>
  <si>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</si>
  <si>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</si>
  <si>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</si>
  <si>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</si>
  <si>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</si>
  <si>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</si>
  <si>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</si>
  <si>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</si>
  <si>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</si>
  <si>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</si>
  <si>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</si>
  <si>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</si>
  <si>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</si>
  <si>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</si>
  <si>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</si>
  <si>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</si>
  <si>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</si>
  <si>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</si>
  <si>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</si>
  <si>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</si>
  <si>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</si>
  <si>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</si>
  <si>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</si>
  <si>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</si>
  <si>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</si>
  <si>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</si>
  <si>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</si>
  <si>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</si>
  <si>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</si>
  <si>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</si>
  <si>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</si>
  <si>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</si>
  <si>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</si>
  <si>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</si>
  <si>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</si>
  <si>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</si>
  <si>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</si>
  <si>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</si>
  <si>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</si>
  <si>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</si>
  <si>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</si>
  <si>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</si>
  <si>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</si>
  <si>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</si>
  <si>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</si>
  <si>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</si>
  <si>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</si>
  <si>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</si>
  <si>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</si>
  <si>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</si>
  <si>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</si>
  <si>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</si>
  <si>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</si>
  <si>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</si>
  <si>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</si>
  <si>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</si>
  <si>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</si>
  <si>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</si>
  <si>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</si>
  <si>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</si>
  <si>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</si>
  <si>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</si>
  <si>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</si>
  <si>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</si>
  <si>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</si>
  <si>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</si>
  <si>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</si>
  <si>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</si>
  <si>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</si>
  <si>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</si>
  <si>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</si>
  <si>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</si>
  <si>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</si>
  <si>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</si>
  <si>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</si>
  <si>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</si>
  <si>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</si>
  <si>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</si>
  <si>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</si>
  <si>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</si>
  <si>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</si>
  <si>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</si>
  <si>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</si>
  <si>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</si>
  <si>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</si>
  <si>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</si>
  <si>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</si>
  <si>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</si>
  <si>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</si>
  <si>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</si>
  <si>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</si>
  <si>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</si>
  <si>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</si>
  <si>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</si>
  <si>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</si>
  <si>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</si>
  <si>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</si>
  <si>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</si>
  <si>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</si>
  <si>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</si>
  <si>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</si>
  <si>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</si>
  <si>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</si>
  <si>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</si>
  <si>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</si>
  <si>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</si>
  <si>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</si>
  <si>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</si>
  <si>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</si>
  <si>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</si>
  <si>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</si>
  <si>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</si>
  <si>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</si>
  <si>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</si>
  <si>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</si>
  <si>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</si>
  <si>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</si>
  <si>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</si>
  <si>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</si>
  <si>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</si>
  <si>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</si>
  <si>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</si>
  <si>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</si>
  <si>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</si>
  <si>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</si>
  <si>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</si>
  <si>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</si>
  <si>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</si>
  <si>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</si>
  <si>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</si>
  <si>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</si>
  <si>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</si>
  <si>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</si>
  <si>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</si>
  <si>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</si>
  <si>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</si>
  <si>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</si>
  <si>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</si>
  <si>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</si>
  <si>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</si>
  <si>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</si>
  <si>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</si>
  <si>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</si>
  <si>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</si>
  <si>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</si>
  <si>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</si>
  <si>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</si>
  <si>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</si>
  <si>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</si>
  <si>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</si>
  <si>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</si>
  <si>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</si>
  <si>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</si>
  <si>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</si>
  <si>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</si>
  <si>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</si>
  <si>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</si>
  <si>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</si>
  <si>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</si>
  <si>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</si>
  <si>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</si>
  <si>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</si>
  <si>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</si>
  <si>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</si>
  <si>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</si>
  <si>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</si>
  <si>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</si>
  <si>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</si>
  <si>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</si>
  <si>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</si>
  <si>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</si>
  <si>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</si>
  <si>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</si>
  <si>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</si>
  <si>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</si>
  <si>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</si>
  <si>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</si>
  <si>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</si>
  <si>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</si>
  <si>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</si>
  <si>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</si>
  <si>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</si>
  <si>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</si>
  <si>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</si>
  <si>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</si>
  <si>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</si>
  <si>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</si>
  <si>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</si>
  <si>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</si>
  <si>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</si>
  <si>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</si>
  <si>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</si>
  <si>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</si>
  <si>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</si>
  <si>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</si>
  <si>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</si>
  <si>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</si>
  <si>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</si>
  <si>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</si>
  <si>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</si>
  <si>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</si>
  <si>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</si>
  <si>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</si>
  <si>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</si>
  <si>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</si>
  <si>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</si>
  <si>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</si>
  <si>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</si>
  <si>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</si>
  <si>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</si>
  <si>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</si>
  <si>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</si>
  <si>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</si>
  <si>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</si>
  <si>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</si>
  <si>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</si>
  <si>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</si>
  <si>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</si>
  <si>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</si>
  <si>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</si>
  <si>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</si>
  <si>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</si>
  <si>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</si>
  <si>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</si>
  <si>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</si>
  <si>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</si>
  <si>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</si>
  <si>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</si>
  <si>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</si>
  <si>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</si>
  <si>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</si>
  <si>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</si>
  <si>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</si>
  <si>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</si>
  <si>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</si>
  <si>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</si>
  <si>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</si>
  <si>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</si>
  <si>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</si>
  <si>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</si>
  <si>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</si>
  <si>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</si>
  <si>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</si>
  <si>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</si>
  <si>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</si>
  <si>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</si>
  <si>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</si>
  <si>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</si>
  <si>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</si>
  <si>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</si>
  <si>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</si>
  <si>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</si>
  <si>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</si>
  <si>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</si>
  <si>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</si>
  <si>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</si>
  <si>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</si>
  <si>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</si>
  <si>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</si>
  <si>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</si>
  <si>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</si>
  <si>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</si>
  <si>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</si>
  <si>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</si>
  <si>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</si>
  <si>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</si>
  <si>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</si>
  <si>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</si>
  <si>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</si>
  <si>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</si>
  <si>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</si>
  <si>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</si>
  <si>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</si>
  <si>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</si>
  <si>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</si>
  <si>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</si>
  <si>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</si>
  <si>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</si>
  <si>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</si>
  <si>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</si>
  <si>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</si>
  <si>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</si>
  <si>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</si>
  <si>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</si>
  <si>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</si>
  <si>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</si>
  <si>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</si>
  <si>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</si>
  <si>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</si>
  <si>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</si>
  <si>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</si>
  <si>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</si>
  <si>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</si>
  <si>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</si>
  <si>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</si>
  <si>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</si>
  <si>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</si>
  <si>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</si>
  <si>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</si>
  <si>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</si>
  <si>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</si>
  <si>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</si>
  <si>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</si>
  <si>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</si>
  <si>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</si>
  <si>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</si>
  <si>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</si>
  <si>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</si>
  <si>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</si>
  <si>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</si>
  <si>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</si>
  <si>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</si>
  <si>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</si>
  <si>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</si>
  <si>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</si>
  <si>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</si>
  <si>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</si>
  <si>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</si>
  <si>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</si>
  <si>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</si>
  <si>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</si>
  <si>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</si>
  <si>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</si>
  <si>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</si>
  <si>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</si>
  <si>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</si>
  <si>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</si>
  <si>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</si>
  <si>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</si>
  <si>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</si>
  <si>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</si>
  <si>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</si>
  <si>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</si>
  <si>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</si>
  <si>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</si>
  <si>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</si>
  <si>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</si>
  <si>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</si>
  <si>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</si>
  <si>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</si>
  <si>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</si>
  <si>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</si>
  <si>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</si>
  <si>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</si>
  <si>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</si>
  <si>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</si>
  <si>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</si>
  <si>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</si>
  <si>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</si>
  <si>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</si>
  <si>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</si>
  <si>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</si>
  <si>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</si>
  <si>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</si>
  <si>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</si>
  <si>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</si>
  <si>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</si>
  <si>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</si>
  <si>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</si>
  <si>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</si>
  <si>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</si>
  <si>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</si>
  <si>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</si>
  <si>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</si>
  <si>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</si>
  <si>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</si>
  <si>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</si>
  <si>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</si>
  <si>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</si>
  <si>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</si>
  <si>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</si>
  <si>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</si>
  <si>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</si>
  <si>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</si>
  <si>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</si>
  <si>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</si>
  <si>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</si>
  <si>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</si>
  <si>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</si>
  <si>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</si>
  <si>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</si>
  <si>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</si>
  <si>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</si>
  <si>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</si>
  <si>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</si>
  <si>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</si>
  <si>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</si>
  <si>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</si>
  <si>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</si>
  <si>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</si>
  <si>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</si>
  <si>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</si>
  <si>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</si>
  <si>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</si>
  <si>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</si>
  <si>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</si>
  <si>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</si>
  <si>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</si>
  <si>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</si>
  <si>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</si>
  <si>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</si>
  <si>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</si>
  <si>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</si>
  <si>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</si>
  <si>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</si>
  <si>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</si>
  <si>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</si>
  <si>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</si>
  <si>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</si>
  <si>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</si>
  <si>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</si>
  <si>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</si>
  <si>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</si>
  <si>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</si>
  <si>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</si>
  <si>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</si>
  <si>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</si>
  <si>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</si>
  <si>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</si>
  <si>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</si>
  <si>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</si>
  <si>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</si>
  <si>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</si>
  <si>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</si>
  <si>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</si>
  <si>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</si>
  <si>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</si>
  <si>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</si>
  <si>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</si>
  <si>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</si>
  <si>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</si>
  <si>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</si>
  <si>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</si>
  <si>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</si>
  <si>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</si>
  <si>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</si>
  <si>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</si>
  <si>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</si>
  <si>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</si>
  <si>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</si>
  <si>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</si>
  <si>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</si>
  <si>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</si>
  <si>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</si>
  <si>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</si>
  <si>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</si>
  <si>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</si>
  <si>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</si>
  <si>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</si>
  <si>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</si>
  <si>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</si>
  <si>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</si>
  <si>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</si>
  <si>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</si>
  <si>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</si>
  <si>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</si>
  <si>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</si>
  <si>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</si>
  <si>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</si>
  <si>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</si>
  <si>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</si>
  <si>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</si>
  <si>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</si>
  <si>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</si>
  <si>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</si>
  <si>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</si>
  <si>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</si>
  <si>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</si>
  <si>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</si>
  <si>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</si>
  <si>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</si>
  <si>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</si>
  <si>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</si>
  <si>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</si>
  <si>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</si>
  <si>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</si>
  <si>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</si>
  <si>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</si>
  <si>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</si>
  <si>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</si>
  <si>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</si>
  <si>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</si>
  <si>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</si>
  <si>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</si>
  <si>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</si>
  <si>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</si>
  <si>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</si>
  <si>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</si>
  <si>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</si>
  <si>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</si>
  <si>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</si>
  <si>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</si>
  <si>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</si>
  <si>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</si>
  <si>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</si>
  <si>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</si>
  <si>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</si>
  <si>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</si>
  <si>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</si>
  <si>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</si>
  <si>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</si>
  <si>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</si>
  <si>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</si>
  <si>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</si>
  <si>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</si>
  <si>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</si>
  <si>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</si>
  <si>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</si>
  <si>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</si>
  <si>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</si>
  <si>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</si>
  <si>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</si>
  <si>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</si>
  <si>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</si>
  <si>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</si>
  <si>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</si>
  <si>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</si>
  <si>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</si>
  <si>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</si>
  <si>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</si>
  <si>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</si>
  <si>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</si>
  <si>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</si>
  <si>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</si>
  <si>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</si>
  <si>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</si>
  <si>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</si>
  <si>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</si>
  <si>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</si>
  <si>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</si>
  <si>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</si>
  <si>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</si>
  <si>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</si>
  <si>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</si>
  <si>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</si>
  <si>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</si>
  <si>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</si>
  <si>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</si>
  <si>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</si>
  <si>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</si>
  <si>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</si>
  <si>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</si>
  <si>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</si>
  <si>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</si>
  <si>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</si>
  <si>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</si>
  <si>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</si>
  <si>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</si>
  <si>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</si>
  <si>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</si>
  <si>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</si>
  <si>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</si>
  <si>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</si>
  <si>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</si>
  <si>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</si>
  <si>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</si>
  <si>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</si>
  <si>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</si>
  <si>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</si>
  <si>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</si>
  <si>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</si>
  <si>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</si>
  <si>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</si>
  <si>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</si>
  <si>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</si>
  <si>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</si>
  <si>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</si>
  <si>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</si>
  <si>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</si>
  <si>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</si>
  <si>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</si>
  <si>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</si>
  <si>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</si>
  <si>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</si>
  <si>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</si>
  <si>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</si>
  <si>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</si>
  <si>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</si>
  <si>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</si>
  <si>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</si>
  <si>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</si>
  <si>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</si>
  <si>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</si>
  <si>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</si>
  <si>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</si>
  <si>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</si>
  <si>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</si>
  <si>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</si>
  <si>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</si>
  <si>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</si>
  <si>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</si>
  <si>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</si>
  <si>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</si>
  <si>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</si>
  <si>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</si>
  <si>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</si>
  <si>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</si>
  <si>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</si>
  <si>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</si>
  <si>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</si>
  <si>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</si>
  <si>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</si>
  <si>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</si>
  <si>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</si>
  <si>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</si>
  <si>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</si>
  <si>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</si>
  <si>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</si>
  <si>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</si>
  <si>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</si>
  <si>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</si>
  <si>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</si>
  <si>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</si>
  <si>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</si>
  <si>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</si>
  <si>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</si>
  <si>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</si>
  <si>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</si>
  <si>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</si>
  <si>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</si>
  <si>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</si>
  <si>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</si>
  <si>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</si>
  <si>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</si>
  <si>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</si>
  <si>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</si>
  <si>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</si>
  <si>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</si>
  <si>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</si>
  <si>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</si>
  <si>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</si>
  <si>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</si>
  <si>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</si>
  <si>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</si>
  <si>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</si>
  <si>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</si>
  <si>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</si>
  <si>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</si>
  <si>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</si>
  <si>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</si>
  <si>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</si>
  <si>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</si>
  <si>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</si>
  <si>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</si>
  <si>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</si>
  <si>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</si>
  <si>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</si>
  <si>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</si>
  <si>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</si>
  <si>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</si>
  <si>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</si>
  <si>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</si>
  <si>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</si>
  <si>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</si>
  <si>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</si>
  <si>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</si>
  <si>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</si>
  <si>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</si>
  <si>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</si>
  <si>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</si>
  <si>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</si>
  <si>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</si>
  <si>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</si>
  <si>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</si>
  <si>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</si>
  <si>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</si>
  <si>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</si>
  <si>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</si>
  <si>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</si>
  <si>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</si>
  <si>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</si>
  <si>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</si>
  <si>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</si>
  <si>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</si>
  <si>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</si>
  <si>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</si>
  <si>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</si>
  <si>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</si>
  <si>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</si>
  <si>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</si>
  <si>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</si>
  <si>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</si>
  <si>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</si>
  <si>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</si>
  <si>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</si>
  <si>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</si>
  <si>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</si>
  <si>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</si>
  <si>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</si>
  <si>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</si>
  <si>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</si>
  <si>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</si>
  <si>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</si>
  <si>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</si>
  <si>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</si>
  <si>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</si>
  <si>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</si>
  <si>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</si>
  <si>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</si>
  <si>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</si>
  <si>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</si>
  <si>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</si>
  <si>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</si>
  <si>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</si>
  <si>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</si>
  <si>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</si>
  <si>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</si>
  <si>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</si>
  <si>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</si>
  <si>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</si>
  <si>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</si>
  <si>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</si>
  <si>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</si>
  <si>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</si>
  <si>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</si>
  <si>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</si>
  <si>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</si>
  <si>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</si>
  <si>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</si>
  <si>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</si>
  <si>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</si>
  <si>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</si>
  <si>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</si>
  <si>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</si>
  <si>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</si>
  <si>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</si>
  <si>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</si>
  <si>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</si>
  <si>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</si>
  <si>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</si>
  <si>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</si>
  <si>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</si>
  <si>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</si>
  <si>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</si>
  <si>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</si>
  <si>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</si>
  <si>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</si>
  <si>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</si>
  <si>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</si>
  <si>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</si>
  <si>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</si>
  <si>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</si>
  <si>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</si>
  <si>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</si>
  <si>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</si>
  <si>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</si>
  <si>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</si>
  <si>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</si>
  <si>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</si>
  <si>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</si>
  <si>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</si>
  <si>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</si>
  <si>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</si>
  <si>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</si>
  <si>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</si>
  <si>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</si>
  <si>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</si>
  <si>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</si>
  <si>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</si>
  <si>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</si>
  <si>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</si>
  <si>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</si>
  <si>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</si>
  <si>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</si>
  <si>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</si>
  <si>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</si>
  <si>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</si>
  <si>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</si>
  <si>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</si>
  <si>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</si>
  <si>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</si>
  <si>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</si>
  <si>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</si>
  <si>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</si>
  <si>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</si>
  <si>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</si>
  <si>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</si>
  <si>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</si>
  <si>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</si>
  <si>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</si>
  <si>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</si>
  <si>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</si>
  <si>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</si>
  <si>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</si>
  <si>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</si>
  <si>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</si>
  <si>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</si>
  <si>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</si>
  <si>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</si>
  <si>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</si>
  <si>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</si>
  <si>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</si>
  <si>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</si>
  <si>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</si>
  <si>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</si>
  <si>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</si>
  <si>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</si>
  <si>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</si>
  <si>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</si>
  <si>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</si>
  <si>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</si>
  <si>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</si>
  <si>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</si>
  <si>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</si>
  <si>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</si>
  <si>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</si>
  <si>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</si>
  <si>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</si>
  <si>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</si>
  <si>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</si>
  <si>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</si>
  <si>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</si>
  <si>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</si>
  <si>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</si>
  <si>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</si>
  <si>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</si>
  <si>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</si>
  <si>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</si>
  <si>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</si>
  <si>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</si>
  <si>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</si>
  <si>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</si>
  <si>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</si>
  <si>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</si>
  <si>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</si>
  <si>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</si>
  <si>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</si>
  <si>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</si>
  <si>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</si>
  <si>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</si>
  <si>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</si>
  <si>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</si>
  <si>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</si>
  <si>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</si>
  <si>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</si>
  <si>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</si>
  <si>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</si>
  <si>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</si>
  <si>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</si>
  <si>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</si>
  <si>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</si>
  <si>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</si>
  <si>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</si>
  <si>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</si>
  <si>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</si>
  <si>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</si>
  <si>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</si>
  <si>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</si>
  <si>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</si>
  <si>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</si>
  <si>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</si>
  <si>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</si>
  <si>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</si>
  <si>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</si>
  <si>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</si>
  <si>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</si>
  <si>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</si>
  <si>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</si>
  <si>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</si>
  <si>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</si>
  <si>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</si>
  <si>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</si>
  <si>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</si>
  <si>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</si>
  <si>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</si>
  <si>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</si>
  <si>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</si>
  <si>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</si>
  <si>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</si>
  <si>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</si>
  <si>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</si>
  <si>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</si>
  <si>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</si>
  <si>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</si>
  <si>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</si>
  <si>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</si>
  <si>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</si>
  <si>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</si>
  <si>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</si>
  <si>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</si>
  <si>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</si>
  <si>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</si>
  <si>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</si>
  <si>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</si>
  <si>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</si>
  <si>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</si>
  <si>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</si>
  <si>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</si>
  <si>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</si>
  <si>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</si>
  <si>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</si>
  <si>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</si>
  <si>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</si>
  <si>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</si>
  <si>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</si>
  <si>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</si>
  <si>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</si>
  <si>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</si>
  <si>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</si>
  <si>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</si>
  <si>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</si>
  <si>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</si>
  <si>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</si>
  <si>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</si>
  <si>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</si>
  <si>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</si>
  <si>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</si>
  <si>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</si>
  <si>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</si>
  <si>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</si>
  <si>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</si>
  <si>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</si>
  <si>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</si>
  <si>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</si>
  <si>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</si>
  <si>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</si>
  <si>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</si>
  <si>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</si>
  <si>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</si>
  <si>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</si>
  <si>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</si>
  <si>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</si>
  <si>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</si>
  <si>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</si>
  <si>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</si>
  <si>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</si>
  <si>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</si>
  <si>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</si>
  <si>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</si>
  <si>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</si>
  <si>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</si>
  <si>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</si>
  <si>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</si>
  <si>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</si>
  <si>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</si>
  <si>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</si>
  <si>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</si>
  <si>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</si>
  <si>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</si>
  <si>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</si>
  <si>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</si>
  <si>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</si>
  <si>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</si>
  <si>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</si>
  <si>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</si>
  <si>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</si>
  <si>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</si>
  <si>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</si>
  <si>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</si>
  <si>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</si>
  <si>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</si>
  <si>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</si>
  <si>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</si>
  <si>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</si>
  <si>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</si>
  <si>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</si>
  <si>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</si>
  <si>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</si>
  <si>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</si>
  <si>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</si>
  <si>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</si>
  <si>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</si>
  <si>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</si>
  <si>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</si>
  <si>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</si>
  <si>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</si>
  <si>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</si>
  <si>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</si>
  <si>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</si>
  <si>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</si>
  <si>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</si>
  <si>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</si>
  <si>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</si>
  <si>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</si>
  <si>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</si>
  <si>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</si>
  <si>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</si>
  <si>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</si>
  <si>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</si>
  <si>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</si>
  <si>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</si>
  <si>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</si>
  <si>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</si>
  <si>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</si>
  <si>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</si>
  <si>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</si>
  <si>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</si>
  <si>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</si>
  <si>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</si>
  <si>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</si>
  <si>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</si>
  <si>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</si>
  <si>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</si>
  <si>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</si>
  <si>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</si>
  <si>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</si>
  <si>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</si>
  <si>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</si>
  <si>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</si>
  <si>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</si>
  <si>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</si>
  <si>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</si>
  <si>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</si>
  <si>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</si>
  <si>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</si>
  <si>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</si>
  <si>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</si>
  <si>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</si>
  <si>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</si>
  <si>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</si>
  <si>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</si>
  <si>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</si>
  <si>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</si>
  <si>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</si>
  <si>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</si>
  <si>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</si>
  <si>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</si>
  <si>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</si>
  <si>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</si>
  <si>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</si>
  <si>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</si>
  <si>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</si>
  <si>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</si>
  <si>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</si>
  <si>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</si>
  <si>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</si>
  <si>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</si>
  <si>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</si>
  <si>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</si>
  <si>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</si>
  <si>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</si>
  <si>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</si>
  <si>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</si>
  <si>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</si>
  <si>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</si>
  <si>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</si>
  <si>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</si>
  <si>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</si>
  <si>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</si>
  <si>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</si>
  <si>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</si>
  <si>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</si>
  <si>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</si>
  <si>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</si>
  <si>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</si>
  <si>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</si>
  <si>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</si>
  <si>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</si>
  <si>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</si>
  <si>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</si>
  <si>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</si>
  <si>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</si>
  <si>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</si>
  <si>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</si>
  <si>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</si>
  <si>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</si>
  <si>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</si>
  <si>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</si>
  <si>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</si>
  <si>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</si>
  <si>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</si>
  <si>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</si>
  <si>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</si>
  <si>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</si>
  <si>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</si>
  <si>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</si>
  <si>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</si>
  <si>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</si>
  <si>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</si>
  <si>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</si>
  <si>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</si>
  <si>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</si>
  <si>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</si>
  <si>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</si>
  <si>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</si>
  <si>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</si>
  <si>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</si>
  <si>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</si>
  <si>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</si>
  <si>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</si>
  <si>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</si>
  <si>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</si>
  <si>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</si>
  <si>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</si>
  <si>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</si>
  <si>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</si>
  <si>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</si>
  <si>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</si>
  <si>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</si>
  <si>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</si>
  <si>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</si>
  <si>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</si>
  <si>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</si>
  <si>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</si>
  <si>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</si>
  <si>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</si>
  <si>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</si>
  <si>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</si>
  <si>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</si>
  <si>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</si>
  <si>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</si>
  <si>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</si>
  <si>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</si>
  <si>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</si>
  <si>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</si>
  <si>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</si>
  <si>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</si>
  <si>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</si>
  <si>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</si>
  <si>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</si>
  <si>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</si>
  <si>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</si>
  <si>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</si>
  <si>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</si>
  <si>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</si>
  <si>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</si>
  <si>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</si>
  <si>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</si>
  <si>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</si>
  <si>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</si>
  <si>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</si>
  <si>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</si>
  <si>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</si>
  <si>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</si>
  <si>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</si>
  <si>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</si>
  <si>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</si>
  <si>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</si>
  <si>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</si>
  <si>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</si>
  <si>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</si>
  <si>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</si>
  <si>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</si>
  <si>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</si>
  <si>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</si>
  <si>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</si>
  <si>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</si>
  <si>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</si>
  <si>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</si>
  <si>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</si>
  <si>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</si>
  <si>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</si>
  <si>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</si>
  <si>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</si>
  <si>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</si>
  <si>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</si>
  <si>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</si>
  <si>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</si>
  <si>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</si>
  <si>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</si>
  <si>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</si>
  <si>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</si>
  <si>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</si>
  <si>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</si>
  <si>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</si>
  <si>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</si>
  <si>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</si>
  <si>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</si>
  <si>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</si>
  <si>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</si>
  <si>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</si>
  <si>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</si>
  <si>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</si>
  <si>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</si>
  <si>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</si>
  <si>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</si>
  <si>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</si>
  <si>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</si>
  <si>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</si>
  <si>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</si>
  <si>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</si>
  <si>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</si>
  <si>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</si>
  <si>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</si>
  <si>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</si>
  <si>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</si>
  <si>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</si>
  <si>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</si>
  <si>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</si>
  <si>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</si>
  <si>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</si>
  <si>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</si>
  <si>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</si>
  <si>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</si>
  <si>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</si>
  <si>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</si>
  <si>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</si>
  <si>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</si>
  <si>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</si>
  <si>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</si>
  <si>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</si>
  <si>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</si>
  <si>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</si>
  <si>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</si>
  <si>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</si>
  <si>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</si>
  <si>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</si>
  <si>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</si>
  <si>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</si>
  <si>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</si>
  <si>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</si>
  <si>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</si>
  <si>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</si>
  <si>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</si>
  <si>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</si>
  <si>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</si>
  <si>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</si>
  <si>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</si>
  <si>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</si>
  <si>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</si>
  <si>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</si>
  <si>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</si>
  <si>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</si>
  <si>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</si>
  <si>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</si>
  <si>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</si>
  <si>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</si>
  <si>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</si>
  <si>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</si>
  <si>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</si>
  <si>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</si>
  <si>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</si>
  <si>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</si>
  <si>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</si>
  <si>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</si>
  <si>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</si>
  <si>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</si>
  <si>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</si>
  <si>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</si>
  <si>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</si>
  <si>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</si>
  <si>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</si>
  <si>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</si>
  <si>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</si>
  <si>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</si>
  <si>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</si>
  <si>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</si>
  <si>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</si>
  <si>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</si>
  <si>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</si>
  <si>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</si>
  <si>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</si>
  <si>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</si>
  <si>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</si>
  <si>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</si>
  <si>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</si>
  <si>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</si>
  <si>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</si>
  <si>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</si>
  <si>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</si>
  <si>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</si>
  <si>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</si>
  <si>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</si>
  <si>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</si>
  <si>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</si>
  <si>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</si>
  <si>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</si>
  <si>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</si>
  <si>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</si>
  <si>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</si>
  <si>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</si>
  <si>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</si>
  <si>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</si>
  <si>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</si>
  <si>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</si>
  <si>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</si>
  <si>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</si>
  <si>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</si>
  <si>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</si>
  <si>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</si>
  <si>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</si>
  <si>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</si>
  <si>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</si>
  <si>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</si>
  <si>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</si>
  <si>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</si>
  <si>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</si>
  <si>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</si>
  <si>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</si>
  <si>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</si>
  <si>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</si>
  <si>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</si>
  <si>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</si>
  <si>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</si>
  <si>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</si>
  <si>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</si>
  <si>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</si>
  <si>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</si>
  <si>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</si>
  <si>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</si>
  <si>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</si>
  <si>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</si>
  <si>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</si>
  <si>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</si>
  <si>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</si>
  <si>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</si>
  <si>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</si>
  <si>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</si>
  <si>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</si>
  <si>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</si>
  <si>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</si>
  <si>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</si>
  <si>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</si>
  <si>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</si>
  <si>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</si>
  <si>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</si>
  <si>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</si>
  <si>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</si>
  <si>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</si>
  <si>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</si>
  <si>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</si>
  <si>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</si>
  <si>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</si>
  <si>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</si>
  <si>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</si>
  <si>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</si>
  <si>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</si>
  <si>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</si>
  <si>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</si>
  <si>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</si>
  <si>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</si>
  <si>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</si>
  <si>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</si>
  <si>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</si>
  <si>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</si>
  <si>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</si>
  <si>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</si>
  <si>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</si>
  <si>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</si>
  <si>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</si>
  <si>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</si>
  <si>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</si>
  <si>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</si>
  <si>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</si>
  <si>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</si>
  <si>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</si>
  <si>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</si>
  <si>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</si>
  <si>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</si>
  <si>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</si>
  <si>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</si>
  <si>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</si>
  <si>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</si>
  <si>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</si>
  <si>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</si>
  <si>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</si>
  <si>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</si>
  <si>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</si>
  <si>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</si>
  <si>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</si>
  <si>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</si>
  <si>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</si>
  <si>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</si>
  <si>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</si>
  <si>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</si>
  <si>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</si>
  <si>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</si>
  <si>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</si>
  <si>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</si>
  <si>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</si>
  <si>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</si>
  <si>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</si>
  <si>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</si>
  <si>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</si>
  <si>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</si>
  <si>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</si>
  <si>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</si>
  <si>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</si>
  <si>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</si>
  <si>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</si>
  <si>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</si>
  <si>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</si>
  <si>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</si>
  <si>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</si>
  <si>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</si>
  <si>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</si>
  <si>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</si>
  <si>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</si>
  <si>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</si>
  <si>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</si>
  <si>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</si>
  <si>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</si>
  <si>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</si>
  <si>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</si>
  <si>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</si>
  <si>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</si>
  <si>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</si>
  <si>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</si>
  <si>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</si>
  <si>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</si>
  <si>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</si>
  <si>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</si>
  <si>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</si>
  <si>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</si>
  <si>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</si>
  <si>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</si>
  <si>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</si>
  <si>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</si>
  <si>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</si>
  <si>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</si>
  <si>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</si>
  <si>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</si>
  <si>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</si>
  <si>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</si>
  <si>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</si>
  <si>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</si>
  <si>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</si>
  <si>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</si>
  <si>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</si>
  <si>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</si>
  <si>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</si>
  <si>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</si>
  <si>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</si>
  <si>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</si>
  <si>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</si>
  <si>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</si>
  <si>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</si>
  <si>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</si>
  <si>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</si>
  <si>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</si>
  <si>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</si>
  <si>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</si>
  <si>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</si>
  <si>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</si>
  <si>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</si>
  <si>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</si>
  <si>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</si>
  <si>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</si>
  <si>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</si>
  <si>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</si>
  <si>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</si>
  <si>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</si>
  <si>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</si>
  <si>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</si>
  <si>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</si>
  <si>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</si>
  <si>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</si>
  <si>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</si>
  <si>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</si>
  <si>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</si>
  <si>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</si>
  <si>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</si>
  <si>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</si>
  <si>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</si>
  <si>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</si>
  <si>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</si>
  <si>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</si>
  <si>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</si>
  <si>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</si>
  <si>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</si>
  <si>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</si>
  <si>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</si>
  <si>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</si>
  <si>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</si>
  <si>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</si>
  <si>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</si>
  <si>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</si>
  <si>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</si>
  <si>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</si>
  <si>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</si>
  <si>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</si>
  <si>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</si>
  <si>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</si>
  <si>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</si>
  <si>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</si>
  <si>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</si>
  <si>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</si>
  <si>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</si>
  <si>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</si>
  <si>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</si>
  <si>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</si>
  <si>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</si>
  <si>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</si>
  <si>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</si>
  <si>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</si>
  <si>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</si>
  <si>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</si>
  <si>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</si>
  <si>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</si>
  <si>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</si>
  <si>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</si>
  <si>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</si>
  <si>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</si>
  <si>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</si>
  <si>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</si>
  <si>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</si>
  <si>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</si>
  <si>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</si>
  <si>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</si>
  <si>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</si>
  <si>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</si>
  <si>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</si>
  <si>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</si>
  <si>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</si>
  <si>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</si>
  <si>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</si>
  <si>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</si>
  <si>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</si>
  <si>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</si>
  <si>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</si>
  <si>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</si>
  <si>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</si>
  <si>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</si>
  <si>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</si>
  <si>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</si>
  <si>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</si>
  <si>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</si>
  <si>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</si>
  <si>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</si>
  <si>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</si>
  <si>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</si>
  <si>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</si>
  <si>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</si>
  <si>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</si>
  <si>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</si>
  <si>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</si>
  <si>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</si>
  <si>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</si>
  <si>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</si>
  <si>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</si>
  <si>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</si>
  <si>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</si>
  <si>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</si>
  <si>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</si>
  <si>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</si>
  <si>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</si>
  <si>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</si>
  <si>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</si>
  <si>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</si>
  <si>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</si>
  <si>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</si>
  <si>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</si>
  <si>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</si>
  <si>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</si>
  <si>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</si>
  <si>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</si>
  <si>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</si>
  <si>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</si>
  <si>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</si>
  <si>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</si>
  <si>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</si>
  <si>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</si>
  <si>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</si>
  <si>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</si>
  <si>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</si>
  <si>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</si>
  <si>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</si>
  <si>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</si>
  <si>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</si>
  <si>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</si>
  <si>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</si>
  <si>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</si>
  <si>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</si>
  <si>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</si>
  <si>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</si>
  <si>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</si>
  <si>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</si>
  <si>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</si>
  <si>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</si>
  <si>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</si>
  <si>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</si>
  <si>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</si>
  <si>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</si>
  <si>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</si>
  <si>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</si>
  <si>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</si>
  <si>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</si>
  <si>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</si>
  <si>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</si>
  <si>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</si>
  <si>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</si>
  <si>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</si>
  <si>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</si>
  <si>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</si>
  <si>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</si>
  <si>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</si>
  <si>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</si>
  <si>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</si>
  <si>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</si>
  <si>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</si>
  <si>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</si>
  <si>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</si>
  <si>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</si>
  <si>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</si>
  <si>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</si>
  <si>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</si>
  <si>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</si>
  <si>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</si>
  <si>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</si>
  <si>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</si>
  <si>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</si>
  <si>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</si>
  <si>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</si>
  <si>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</si>
  <si>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</si>
  <si>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</si>
  <si>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</si>
  <si>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</si>
  <si>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</si>
  <si>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</si>
  <si>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</si>
  <si>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</si>
  <si>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</si>
  <si>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</si>
  <si>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</si>
  <si>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</si>
  <si>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</si>
  <si>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</si>
  <si>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</si>
  <si>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</si>
  <si>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</si>
  <si>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</si>
  <si>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</si>
  <si>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</si>
  <si>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</si>
  <si>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</si>
  <si>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</si>
  <si>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</si>
  <si>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</si>
  <si>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</si>
  <si>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</si>
  <si>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</si>
  <si>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</si>
  <si>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</si>
  <si>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</si>
  <si>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</si>
  <si>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</si>
  <si>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</si>
  <si>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</si>
  <si>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</si>
  <si>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</si>
  <si>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</si>
  <si>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</si>
  <si>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</si>
  <si>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</si>
  <si>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</si>
  <si>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</si>
  <si>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</si>
  <si>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</si>
  <si>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</si>
  <si>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</si>
  <si>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</si>
  <si>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</si>
  <si>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</si>
  <si>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</si>
  <si>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</si>
  <si>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</si>
  <si>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</si>
  <si>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</si>
  <si>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</si>
  <si>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</si>
  <si>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</si>
  <si>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</si>
  <si>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</si>
  <si>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</si>
  <si>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</si>
  <si>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</si>
  <si>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</si>
  <si>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</si>
  <si>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</si>
  <si>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</si>
  <si>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</si>
  <si>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</si>
  <si>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</si>
  <si>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</si>
  <si>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</si>
  <si>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</si>
  <si>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</si>
  <si>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</si>
  <si>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</si>
  <si>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</si>
  <si>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</si>
  <si>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</si>
  <si>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</si>
  <si>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</si>
  <si>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</si>
  <si>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</si>
  <si>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</si>
  <si>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</si>
  <si>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</si>
  <si>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</si>
  <si>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</si>
  <si>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</si>
  <si>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</si>
  <si>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</si>
  <si>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</si>
  <si>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</si>
  <si>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</si>
  <si>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</si>
  <si>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</si>
  <si>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</si>
  <si>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</si>
  <si>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</si>
  <si>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</si>
  <si>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</si>
  <si>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</si>
  <si>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</si>
  <si>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</si>
  <si>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</si>
  <si>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</si>
  <si>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</si>
  <si>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</si>
  <si>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</si>
  <si>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</si>
  <si>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</si>
  <si>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</si>
  <si>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</si>
  <si>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</si>
  <si>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</si>
  <si>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</si>
  <si>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</si>
  <si>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</si>
  <si>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</si>
  <si>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</si>
  <si>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</si>
  <si>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</si>
  <si>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</si>
  <si>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</si>
  <si>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</si>
  <si>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</si>
  <si>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</si>
  <si>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</si>
  <si>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</si>
  <si>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</si>
  <si>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</si>
  <si>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</si>
  <si>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</si>
  <si>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</si>
  <si>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</si>
  <si>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</si>
  <si>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</si>
  <si>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</si>
  <si>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</si>
  <si>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</si>
  <si>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</si>
  <si>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</si>
  <si>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</si>
  <si>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</si>
  <si>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</si>
  <si>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</si>
  <si>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</si>
  <si>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</si>
  <si>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</si>
  <si>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</si>
  <si>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</si>
  <si>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</si>
  <si>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</si>
  <si>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</si>
  <si>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</si>
  <si>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</si>
  <si>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</si>
  <si>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</si>
  <si>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</si>
  <si>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</si>
  <si>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</si>
  <si>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</si>
  <si>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</si>
  <si>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</si>
  <si>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</si>
  <si>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</si>
  <si>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</si>
  <si>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</si>
  <si>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</si>
  <si>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</si>
  <si>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</si>
  <si>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</si>
  <si>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</si>
  <si>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</si>
  <si>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</si>
  <si>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</si>
  <si>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</si>
  <si>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</si>
  <si>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</si>
  <si>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</si>
  <si>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</si>
  <si>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</si>
  <si>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</si>
  <si>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</si>
  <si>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</si>
  <si>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</si>
  <si>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</si>
  <si>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</si>
  <si>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</si>
  <si>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</si>
  <si>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</si>
  <si>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</si>
  <si>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</si>
  <si>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</si>
  <si>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</si>
  <si>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</si>
  <si>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</si>
  <si>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</si>
  <si>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</si>
  <si>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</si>
  <si>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</si>
  <si>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</si>
  <si>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</si>
  <si>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</si>
  <si>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</si>
  <si>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</si>
  <si>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</si>
  <si>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</si>
  <si>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</si>
  <si>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</si>
  <si>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</si>
  <si>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</si>
  <si>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</si>
  <si>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</si>
  <si>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</si>
  <si>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</si>
  <si>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</si>
  <si>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</si>
  <si>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</si>
  <si>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</si>
  <si>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</si>
  <si>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</si>
  <si>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</si>
  <si>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</si>
  <si>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</si>
  <si>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</si>
  <si>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</si>
  <si>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</si>
  <si>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</si>
  <si>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</si>
  <si>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</si>
  <si>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</si>
  <si>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</si>
  <si>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</si>
  <si>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</si>
  <si>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</si>
  <si>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</si>
  <si>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</si>
  <si>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</si>
  <si>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</si>
  <si>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</si>
  <si>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</si>
  <si>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</si>
  <si>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</si>
  <si>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</si>
  <si>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</si>
  <si>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</si>
  <si>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</si>
  <si>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</si>
  <si>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</si>
  <si>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</si>
  <si>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</si>
  <si>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</si>
  <si>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</si>
  <si>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</si>
  <si>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</si>
  <si>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</si>
  <si>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</si>
  <si>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</si>
  <si>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</si>
  <si>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</si>
  <si>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</si>
  <si>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</si>
  <si>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</si>
  <si>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</si>
  <si>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</si>
  <si>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</si>
  <si>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</si>
  <si>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</si>
  <si>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</si>
  <si>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</si>
  <si>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</si>
  <si>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</si>
  <si>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</si>
  <si>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</si>
  <si>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</si>
  <si>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</si>
  <si>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</si>
  <si>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</si>
  <si>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</si>
  <si>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</si>
  <si>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</si>
  <si>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</si>
  <si>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</si>
  <si>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</si>
  <si>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</si>
  <si>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</si>
  <si>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</si>
  <si>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</si>
  <si>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</si>
  <si>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</si>
  <si>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</si>
  <si>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</si>
  <si>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</si>
  <si>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</si>
  <si>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</si>
  <si>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</si>
  <si>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</si>
  <si>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</si>
  <si>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</si>
  <si>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</si>
  <si>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</si>
  <si>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</si>
  <si>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</si>
  <si>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</si>
  <si>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</si>
  <si>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</si>
  <si>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</si>
  <si>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</si>
  <si>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</si>
  <si>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</si>
  <si>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</si>
  <si>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</si>
  <si>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</si>
  <si>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</si>
  <si>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</si>
  <si>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</si>
  <si>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</si>
  <si>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</si>
  <si>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</si>
  <si>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</si>
  <si>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</si>
  <si>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</si>
  <si>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</si>
  <si>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</si>
  <si>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</si>
  <si>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</si>
  <si>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</si>
  <si>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</si>
  <si>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</si>
  <si>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</si>
  <si>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</si>
  <si>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</si>
  <si>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</si>
  <si>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</si>
  <si>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</si>
  <si>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</si>
  <si>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</si>
  <si>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</si>
  <si>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</si>
  <si>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</si>
  <si>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</si>
  <si>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</si>
  <si>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</si>
  <si>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</si>
  <si>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</si>
  <si>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</si>
  <si>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</si>
  <si>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</si>
  <si>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</si>
  <si>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</si>
  <si>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</si>
  <si>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</si>
  <si>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</si>
  <si>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</si>
  <si>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</si>
  <si>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</si>
  <si>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</si>
  <si>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</si>
  <si>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</si>
  <si>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</si>
  <si>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</si>
  <si>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</si>
  <si>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</si>
  <si>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</si>
  <si>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</si>
  <si>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</si>
  <si>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</si>
  <si>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</si>
  <si>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</si>
  <si>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</si>
  <si>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</si>
  <si>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</si>
  <si>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</si>
  <si>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</si>
  <si>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</si>
  <si>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</si>
  <si>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</si>
  <si>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</si>
  <si>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</si>
  <si>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</si>
  <si>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</si>
  <si>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</si>
  <si>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</si>
  <si>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</si>
  <si>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</si>
  <si>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</si>
  <si>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</si>
  <si>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</si>
  <si>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</si>
  <si>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</si>
  <si>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</si>
  <si>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</si>
  <si>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</si>
  <si>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</si>
  <si>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</si>
  <si>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</si>
  <si>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</si>
  <si>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</si>
  <si>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</si>
  <si>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</si>
  <si>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</si>
  <si>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</si>
  <si>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</si>
  <si>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</si>
  <si>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</si>
  <si>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</si>
  <si>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</si>
  <si>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</si>
  <si>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</si>
  <si>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</si>
  <si>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</si>
  <si>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</si>
  <si>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</si>
  <si>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</si>
  <si>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</si>
  <si>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</si>
  <si>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</si>
  <si>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</si>
  <si>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</si>
  <si>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</si>
  <si>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</si>
  <si>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</si>
  <si>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</si>
  <si>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</si>
  <si>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</si>
  <si>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</si>
  <si>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</si>
  <si>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</si>
  <si>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</si>
  <si>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</si>
  <si>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</si>
  <si>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</si>
  <si>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</si>
  <si>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</si>
  <si>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</si>
  <si>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</si>
  <si>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</si>
  <si>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</si>
  <si>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</si>
  <si>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</si>
  <si>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</si>
  <si>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</si>
  <si>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</si>
  <si>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</si>
  <si>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</si>
  <si>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</si>
  <si>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</si>
  <si>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</si>
  <si>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</si>
  <si>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</si>
  <si>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</si>
  <si>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</si>
  <si>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</si>
  <si>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</si>
  <si>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</si>
  <si>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</si>
  <si>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</si>
  <si>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</si>
  <si>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</si>
  <si>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</si>
  <si>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</si>
  <si>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</si>
  <si>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</si>
  <si>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</si>
  <si>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</si>
  <si>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</si>
  <si>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</si>
  <si>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</si>
  <si>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</si>
  <si>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</si>
  <si>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</si>
  <si>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</si>
  <si>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</si>
  <si>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</si>
  <si>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</si>
  <si>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</si>
  <si>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</si>
  <si>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</si>
  <si>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</si>
  <si>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</si>
  <si>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</si>
  <si>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</si>
  <si>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</si>
  <si>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</si>
  <si>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</si>
  <si>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</si>
  <si>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</si>
  <si>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</si>
  <si>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</si>
  <si>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</si>
  <si>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</si>
  <si>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</si>
  <si>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</si>
  <si>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</si>
  <si>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</si>
  <si>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</si>
  <si>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</si>
  <si>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</si>
  <si>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</si>
  <si>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</si>
  <si>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</si>
  <si>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</si>
  <si>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</si>
  <si>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</si>
  <si>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</si>
  <si>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</si>
  <si>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</si>
  <si>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</si>
  <si>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</si>
  <si>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</si>
  <si>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</si>
  <si>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</si>
  <si>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</si>
  <si>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</si>
  <si>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</si>
  <si>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</si>
  <si>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</si>
  <si>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</si>
  <si>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</si>
  <si>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</si>
  <si>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</si>
  <si>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</si>
  <si>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</si>
  <si>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</si>
  <si>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</si>
  <si>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</si>
  <si>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</si>
  <si>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</si>
  <si>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</si>
  <si>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</si>
  <si>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</si>
  <si>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</si>
  <si>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</si>
  <si>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</si>
  <si>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</si>
  <si>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</si>
  <si>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</si>
  <si>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</si>
  <si>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</si>
  <si>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</si>
  <si>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</si>
  <si>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</si>
  <si>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</si>
  <si>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</si>
  <si>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</si>
  <si>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</si>
  <si>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</si>
  <si>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</si>
  <si>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</si>
  <si>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</si>
  <si>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</si>
  <si>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</si>
  <si>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</si>
  <si>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</si>
  <si>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</si>
  <si>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</si>
  <si>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</si>
  <si>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</si>
  <si>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</si>
  <si>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</si>
  <si>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</si>
  <si>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</si>
  <si>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</si>
  <si>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</si>
  <si>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</si>
  <si>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</si>
  <si>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</si>
  <si>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</si>
  <si>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</si>
  <si>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</si>
  <si>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</si>
  <si>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</si>
  <si>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</si>
  <si>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</si>
  <si>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</si>
  <si>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</si>
  <si>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</si>
  <si>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</si>
  <si>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</si>
  <si>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</si>
  <si>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</si>
  <si>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</si>
  <si>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</si>
  <si>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</si>
  <si>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</si>
  <si>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</si>
  <si>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</si>
  <si>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</si>
  <si>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</si>
  <si>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</si>
  <si>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</si>
  <si>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</si>
  <si>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</si>
  <si>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</si>
  <si>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</si>
  <si>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</si>
  <si>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</si>
  <si>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</si>
  <si>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</si>
  <si>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</si>
  <si>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</si>
  <si>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</si>
  <si>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</si>
  <si>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</si>
  <si>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</si>
  <si>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</si>
  <si>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</si>
  <si>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</si>
  <si>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</si>
  <si>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</si>
  <si>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</si>
  <si>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</si>
  <si>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</si>
  <si>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</si>
  <si>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</si>
  <si>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</si>
  <si>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</si>
  <si>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</si>
  <si>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</si>
  <si>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</si>
  <si>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</si>
  <si>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</si>
  <si>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</si>
  <si>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</si>
  <si>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</si>
  <si>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</si>
  <si>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</si>
  <si>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</si>
  <si>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</si>
  <si>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</si>
  <si>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</si>
  <si>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</si>
  <si>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</si>
  <si>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</si>
  <si>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</si>
  <si>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</si>
  <si>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</si>
  <si>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</si>
  <si>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</si>
  <si>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</si>
  <si>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</si>
  <si>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</si>
  <si>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</si>
  <si>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</si>
  <si>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</si>
  <si>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</si>
  <si>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</si>
  <si>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</si>
  <si>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</si>
  <si>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</si>
  <si>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</si>
  <si>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</si>
  <si>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</si>
  <si>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</si>
  <si>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</si>
  <si>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</si>
  <si>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</si>
  <si>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</si>
  <si>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</si>
  <si>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</si>
  <si>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</si>
  <si>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</si>
  <si>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</si>
  <si>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</si>
  <si>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</si>
  <si>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</si>
  <si>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</si>
  <si>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</si>
  <si>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</si>
  <si>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</si>
  <si>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</si>
  <si>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</si>
  <si>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</si>
  <si>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</si>
  <si>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</si>
  <si>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</si>
  <si>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</si>
  <si>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</si>
  <si>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</si>
  <si>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</si>
  <si>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</si>
  <si>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</si>
  <si>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</si>
  <si>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</si>
  <si>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</si>
  <si>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</si>
  <si>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</si>
  <si>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</si>
  <si>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</si>
  <si>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</si>
  <si>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</si>
  <si>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</si>
  <si>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</si>
  <si>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</si>
  <si>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</si>
  <si>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</si>
  <si>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</si>
  <si>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</si>
  <si>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</si>
  <si>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</si>
  <si>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</si>
  <si>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</si>
  <si>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</si>
  <si>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</si>
  <si>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</si>
  <si>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</si>
  <si>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</si>
  <si>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</si>
  <si>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</si>
  <si>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</si>
  <si>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</si>
  <si>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</si>
  <si>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</si>
  <si>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</si>
  <si>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</si>
  <si>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</si>
  <si>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</si>
  <si>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</si>
  <si>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</si>
  <si>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</si>
  <si>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</si>
  <si>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</si>
  <si>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</si>
  <si>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</si>
  <si>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</si>
  <si>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</si>
  <si>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</si>
  <si>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</si>
  <si>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</si>
  <si>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</si>
  <si>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</si>
  <si>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</si>
  <si>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</si>
  <si>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</si>
  <si>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</si>
  <si>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</si>
  <si>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</si>
  <si>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</si>
  <si>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</si>
  <si>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</si>
  <si>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</si>
  <si>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</si>
  <si>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</si>
  <si>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</si>
  <si>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</si>
  <si>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</si>
  <si>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</si>
  <si>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</si>
  <si>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</si>
  <si>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</si>
  <si>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</si>
  <si>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</si>
  <si>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</si>
  <si>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</si>
  <si>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</si>
  <si>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</si>
  <si>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</si>
  <si>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</si>
  <si>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</si>
  <si>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</si>
  <si>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</si>
  <si>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</si>
  <si>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</si>
  <si>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</si>
  <si>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</si>
  <si>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</si>
  <si>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</si>
  <si>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</si>
  <si>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</si>
  <si>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</si>
  <si>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</si>
  <si>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</si>
  <si>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</si>
  <si>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</si>
  <si>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</si>
  <si>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</si>
  <si>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</si>
  <si>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</si>
  <si>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</si>
  <si>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</si>
  <si>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</si>
  <si>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</si>
  <si>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</si>
  <si>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</si>
  <si>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</si>
  <si>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</si>
  <si>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</si>
  <si>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</si>
  <si>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</si>
  <si>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</si>
  <si>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</si>
  <si>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</si>
  <si>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</si>
  <si>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</si>
  <si>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</si>
  <si>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</si>
  <si>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</si>
  <si>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</si>
  <si>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</si>
  <si>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</si>
  <si>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</si>
  <si>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</si>
  <si>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</si>
  <si>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</si>
  <si>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</si>
  <si>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</si>
  <si>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</si>
  <si>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</si>
  <si>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</si>
  <si>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</si>
  <si>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</si>
  <si>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</si>
  <si>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</si>
  <si>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</si>
  <si>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</si>
  <si>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</si>
  <si>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</si>
  <si>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</si>
  <si>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</si>
  <si>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</si>
  <si>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</si>
  <si>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</si>
  <si>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</si>
  <si>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</si>
  <si>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</si>
  <si>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</si>
  <si>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</si>
  <si>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</si>
  <si>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</si>
  <si>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</si>
  <si>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</si>
  <si>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</si>
  <si>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</si>
  <si>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</si>
  <si>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</si>
  <si>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</si>
  <si>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</si>
  <si>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</si>
  <si>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</si>
  <si>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</si>
  <si>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</si>
  <si>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</si>
  <si>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</si>
  <si>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</si>
  <si>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</si>
  <si>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</si>
  <si>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</si>
  <si>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</si>
  <si>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</si>
  <si>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</si>
  <si>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</si>
  <si>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</si>
  <si>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</si>
  <si>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</si>
  <si>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</si>
  <si>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</si>
  <si>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</si>
  <si>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</si>
  <si>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</si>
  <si>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</si>
  <si>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</si>
  <si>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</si>
  <si>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</si>
  <si>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</si>
  <si>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</si>
  <si>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</si>
  <si>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</si>
  <si>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</si>
  <si>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</si>
  <si>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</si>
  <si>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</si>
  <si>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</si>
  <si>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</si>
  <si>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</si>
  <si>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</si>
  <si>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</si>
  <si>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</si>
  <si>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</si>
  <si>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</si>
  <si>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</si>
  <si>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</si>
  <si>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</si>
  <si>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</si>
  <si>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</si>
  <si>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</si>
  <si>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</si>
  <si>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</si>
  <si>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</si>
  <si>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</si>
  <si>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</si>
  <si>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</si>
  <si>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</si>
  <si>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</si>
  <si>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</si>
  <si>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</si>
  <si>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</si>
  <si>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</si>
  <si>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</si>
  <si>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</si>
  <si>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</si>
  <si>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</si>
  <si>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</si>
  <si>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</si>
  <si>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</si>
  <si>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</si>
  <si>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</si>
  <si>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</si>
  <si>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</si>
  <si>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</si>
  <si>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</si>
  <si>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</si>
  <si>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</si>
  <si>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</si>
  <si>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</si>
  <si>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</si>
  <si>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</si>
  <si>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</si>
  <si>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</si>
  <si>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</si>
  <si>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</si>
  <si>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</si>
  <si>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</si>
  <si>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</si>
  <si>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</si>
  <si>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</si>
  <si>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</si>
  <si>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</si>
  <si>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</si>
  <si>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</si>
  <si>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</si>
  <si>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</si>
  <si>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</si>
  <si>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</si>
  <si>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</si>
  <si>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</si>
  <si>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</si>
  <si>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</si>
  <si>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</si>
  <si>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</si>
  <si>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</si>
  <si>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</si>
  <si>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</si>
  <si>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</si>
  <si>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</si>
  <si>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</si>
  <si>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</si>
  <si>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</si>
  <si>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</si>
  <si>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</si>
  <si>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</si>
  <si>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</si>
  <si>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</si>
  <si>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</si>
  <si>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</si>
  <si>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</si>
  <si>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</si>
  <si>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</si>
  <si>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</si>
  <si>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</si>
  <si>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</si>
  <si>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</si>
  <si>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</si>
  <si>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</si>
  <si>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</si>
  <si>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</si>
  <si>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</si>
  <si>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</si>
  <si>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</si>
  <si>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</si>
  <si>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</si>
  <si>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</si>
  <si>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</si>
  <si>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</si>
  <si>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</si>
  <si>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</si>
  <si>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</si>
  <si>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</si>
  <si>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</si>
  <si>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</si>
  <si>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</si>
  <si>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</si>
  <si>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</si>
  <si>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</si>
  <si>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</si>
  <si>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</si>
  <si>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</si>
  <si>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</si>
  <si>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</si>
  <si>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</si>
  <si>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</si>
  <si>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</si>
  <si>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</si>
  <si>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</si>
  <si>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</si>
  <si>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</si>
  <si>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</si>
  <si>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</si>
  <si>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</si>
  <si>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</si>
  <si>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</si>
  <si>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</si>
  <si>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</si>
  <si>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</si>
  <si>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</si>
  <si>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</si>
  <si>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</si>
  <si>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</si>
  <si>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</si>
  <si>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</si>
  <si>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</si>
  <si>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</si>
  <si>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</si>
  <si>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</si>
  <si>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</si>
  <si>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</si>
  <si>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</si>
  <si>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</si>
  <si>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</si>
  <si>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</si>
  <si>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</si>
  <si>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</si>
  <si>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</si>
  <si>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</si>
  <si>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</si>
  <si>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</si>
  <si>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</si>
  <si>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</si>
  <si>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</si>
  <si>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</si>
  <si>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</si>
  <si>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</si>
  <si>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</si>
  <si>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</si>
  <si>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</si>
  <si>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</si>
  <si>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</si>
  <si>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</si>
  <si>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</si>
  <si>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</si>
  <si>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</si>
  <si>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</si>
  <si>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</si>
  <si>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</si>
  <si>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</si>
  <si>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</si>
  <si>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</si>
  <si>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</si>
  <si>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</si>
  <si>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</si>
  <si>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</si>
  <si>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</si>
  <si>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</si>
  <si>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</si>
  <si>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</si>
  <si>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</si>
  <si>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</si>
  <si>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</si>
  <si>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</si>
  <si>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</si>
  <si>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</si>
  <si>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</si>
  <si>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</si>
  <si>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</si>
  <si>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</si>
  <si>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</si>
  <si>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</si>
  <si>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</si>
  <si>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</si>
  <si>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</si>
  <si>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</si>
  <si>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</si>
  <si>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</si>
  <si>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</si>
  <si>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</si>
  <si>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</si>
  <si>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</si>
  <si>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</si>
  <si>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</si>
  <si>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</si>
  <si>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</si>
  <si>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</si>
  <si>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</si>
  <si>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</si>
  <si>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</si>
  <si>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</si>
  <si>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</si>
  <si>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</si>
  <si>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</si>
  <si>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</si>
  <si>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</si>
  <si>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</si>
  <si>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</si>
  <si>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</si>
  <si>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</si>
  <si>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</si>
  <si>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</si>
  <si>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</si>
  <si>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</si>
  <si>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</si>
  <si>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</si>
  <si>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</si>
  <si>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</si>
  <si>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</si>
  <si>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</si>
  <si>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</si>
  <si>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</si>
  <si>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</si>
  <si>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</si>
  <si>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</si>
  <si>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</si>
  <si>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</si>
  <si>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</si>
  <si>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</si>
  <si>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</si>
  <si>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</si>
  <si>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</si>
  <si>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</si>
  <si>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</si>
  <si>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</si>
  <si>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</si>
  <si>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</si>
  <si>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</si>
  <si>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</si>
  <si>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</si>
  <si>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</si>
  <si>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</si>
  <si>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</si>
  <si>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</si>
  <si>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</si>
  <si>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</si>
  <si>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</si>
  <si>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</si>
  <si>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</si>
  <si>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</si>
  <si>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</si>
  <si>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</si>
  <si>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</si>
  <si>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</si>
  <si>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</si>
  <si>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</si>
  <si>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</si>
  <si>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</si>
  <si>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</si>
  <si>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</si>
  <si>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</si>
  <si>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</si>
  <si>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</si>
  <si>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</si>
  <si>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</si>
  <si>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</si>
  <si>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</si>
  <si>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</si>
  <si>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</si>
  <si>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</si>
  <si>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</si>
  <si>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</si>
  <si>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</si>
  <si>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</si>
  <si>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</si>
  <si>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</si>
  <si>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</si>
  <si>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</si>
  <si>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</si>
  <si>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</si>
  <si>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</si>
  <si>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</si>
  <si>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</si>
  <si>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</si>
  <si>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</si>
  <si>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</si>
  <si>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</si>
  <si>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</si>
  <si>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</si>
  <si>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</si>
  <si>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</si>
  <si>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</si>
  <si>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</si>
  <si>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</si>
  <si>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</si>
  <si>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</si>
  <si>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</si>
  <si>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</si>
  <si>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</si>
  <si>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</si>
  <si>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</si>
  <si>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</si>
  <si>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</si>
  <si>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</si>
  <si>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</si>
  <si>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</si>
  <si>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</si>
  <si>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</si>
  <si>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</si>
  <si>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</si>
  <si>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</si>
  <si>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</si>
  <si>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</si>
  <si>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</si>
  <si>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</si>
  <si>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</si>
  <si>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</si>
  <si>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</si>
  <si>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</si>
  <si>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</si>
  <si>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</si>
  <si>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</si>
  <si>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</si>
  <si>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</si>
  <si>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</si>
  <si>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</si>
  <si>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</si>
  <si>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</si>
  <si>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</si>
  <si>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</si>
  <si>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</si>
  <si>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</si>
  <si>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</si>
  <si>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</si>
  <si>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</si>
  <si>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</si>
  <si>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</si>
  <si>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</si>
  <si>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</si>
  <si>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</si>
  <si>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</si>
  <si>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</si>
  <si>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</si>
  <si>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</si>
  <si>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</si>
  <si>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</si>
  <si>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</si>
  <si>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</si>
  <si>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</si>
  <si>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</si>
  <si>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</si>
  <si>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</si>
  <si>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</si>
  <si>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</si>
  <si>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</si>
  <si>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</si>
  <si>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</si>
  <si>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</si>
  <si>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</si>
  <si>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</si>
  <si>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</si>
  <si>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</si>
  <si>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</si>
  <si>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</si>
  <si>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</si>
  <si>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</si>
  <si>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</si>
  <si>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</si>
  <si>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</si>
  <si>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</si>
  <si>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</si>
  <si>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</si>
  <si>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</si>
  <si>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</si>
  <si>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</si>
  <si>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</si>
  <si>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</si>
  <si>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</si>
  <si>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</si>
  <si>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</si>
  <si>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</si>
  <si>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</si>
  <si>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</si>
  <si>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</si>
  <si>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</si>
  <si>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</si>
  <si>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</si>
  <si>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</si>
  <si>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</si>
  <si>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</si>
  <si>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</si>
  <si>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</si>
  <si>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</si>
  <si>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</si>
  <si>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</si>
  <si>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</si>
  <si>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</si>
  <si>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</si>
  <si>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</si>
  <si>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</si>
  <si>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</si>
  <si>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</si>
  <si>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</si>
  <si>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</si>
  <si>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</si>
  <si>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</si>
  <si>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</si>
  <si>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</si>
  <si>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</si>
  <si>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</si>
  <si>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</si>
  <si>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</si>
  <si>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</si>
  <si>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</si>
  <si>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</si>
  <si>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</si>
  <si>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</si>
  <si>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</si>
  <si>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</si>
  <si>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</si>
  <si>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</si>
  <si>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</si>
  <si>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</si>
  <si>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</si>
  <si>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</si>
  <si>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</si>
  <si>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</si>
  <si>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</si>
  <si>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</si>
  <si>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</si>
  <si>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</si>
  <si>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</si>
  <si>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</si>
  <si>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</si>
  <si>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</si>
  <si>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</si>
  <si>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</si>
  <si>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</si>
  <si>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</si>
  <si>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</si>
  <si>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</si>
  <si>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</si>
  <si>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</si>
  <si>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</si>
  <si>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</si>
  <si>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</si>
  <si>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</si>
  <si>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</si>
  <si>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</si>
  <si>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</si>
  <si>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</si>
  <si>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</si>
  <si>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</si>
  <si>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</si>
  <si>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</si>
  <si>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</si>
  <si>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</si>
  <si>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</si>
  <si>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</si>
  <si>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</si>
  <si>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</si>
  <si>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</si>
  <si>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</si>
  <si>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</si>
  <si>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</si>
  <si>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</si>
  <si>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</si>
  <si>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</si>
  <si>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</si>
  <si>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</si>
  <si>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</si>
  <si>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</si>
  <si>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</si>
  <si>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</si>
  <si>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</si>
  <si>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</si>
  <si>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</si>
  <si>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</si>
  <si>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</si>
  <si>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</si>
  <si>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</si>
  <si>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</si>
  <si>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</si>
  <si>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</si>
  <si>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</si>
  <si>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</si>
  <si>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</si>
  <si>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</si>
  <si>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</si>
  <si>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</si>
  <si>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</si>
  <si>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</si>
  <si>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</si>
  <si>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</si>
  <si>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</si>
  <si>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</si>
  <si>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</si>
  <si>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</si>
  <si>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</si>
  <si>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</si>
  <si>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</si>
  <si>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</si>
  <si>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</si>
  <si>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</si>
  <si>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</si>
  <si>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</si>
  <si>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</si>
  <si>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</si>
  <si>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</si>
  <si>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</si>
  <si>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</si>
  <si>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</si>
  <si>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</si>
  <si>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</si>
  <si>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</si>
  <si>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</si>
  <si>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</si>
  <si>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</si>
  <si>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</si>
  <si>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</si>
  <si>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</si>
  <si>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</si>
  <si>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</si>
  <si>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</si>
  <si>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</si>
  <si>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</si>
  <si>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</si>
  <si>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</si>
  <si>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</si>
  <si>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</si>
  <si>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</si>
  <si>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</si>
  <si>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</si>
  <si>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</si>
  <si>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</si>
  <si>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</si>
  <si>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</si>
  <si>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</si>
  <si>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</si>
  <si>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</si>
  <si>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</si>
  <si>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</si>
  <si>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</si>
  <si>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</si>
  <si>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</si>
  <si>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</si>
  <si>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</si>
  <si>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</si>
  <si>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</si>
  <si>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</si>
  <si>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</si>
  <si>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</si>
  <si>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</si>
  <si>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</si>
  <si>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</si>
  <si>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</si>
  <si>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</si>
  <si>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</si>
  <si>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</si>
  <si>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</si>
  <si>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</si>
  <si>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</si>
  <si>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</si>
  <si>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</si>
  <si>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</si>
  <si>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</si>
  <si>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</si>
  <si>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</si>
  <si>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</si>
  <si>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</si>
  <si>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</si>
  <si>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</si>
  <si>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</si>
  <si>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</si>
  <si>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</si>
  <si>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</si>
  <si>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</si>
  <si>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</si>
  <si>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</si>
  <si>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</si>
  <si>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</si>
  <si>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</si>
  <si>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</si>
  <si>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</si>
  <si>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</si>
  <si>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</si>
  <si>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</si>
  <si>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</si>
  <si>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</si>
  <si>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</si>
  <si>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</si>
  <si>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</si>
  <si>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</si>
  <si>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</si>
  <si>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</si>
  <si>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</si>
  <si>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</si>
  <si>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</si>
  <si>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</si>
  <si>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</si>
  <si>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</si>
  <si>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</si>
  <si>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</si>
  <si>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</si>
  <si>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</si>
  <si>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</si>
  <si>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</si>
  <si>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</si>
  <si>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</si>
  <si>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</si>
  <si>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</si>
  <si>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</si>
  <si>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</si>
  <si>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</si>
  <si>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</si>
  <si>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</si>
  <si>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</si>
  <si>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</si>
  <si>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</si>
  <si>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</si>
  <si>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</si>
  <si>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</si>
  <si>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</si>
  <si>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</si>
  <si>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</si>
  <si>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</si>
  <si>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</si>
  <si>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</si>
  <si>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</si>
  <si>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</si>
  <si>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</si>
  <si>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</si>
  <si>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</si>
  <si>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</si>
  <si>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</si>
  <si>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</si>
  <si>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</si>
  <si>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</si>
  <si>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</si>
  <si>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</si>
  <si>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</si>
  <si>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</si>
  <si>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</si>
  <si>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</si>
  <si>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</si>
  <si>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</si>
  <si>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</si>
  <si>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</si>
  <si>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</si>
  <si>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</si>
  <si>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</si>
  <si>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</si>
  <si>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</si>
  <si>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</si>
  <si>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</si>
  <si>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</si>
  <si>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</si>
  <si>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</si>
  <si>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</si>
  <si>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</si>
  <si>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</si>
  <si>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</si>
  <si>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</si>
  <si>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</si>
  <si>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</si>
  <si>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</si>
  <si>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</si>
  <si>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</si>
  <si>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</si>
  <si>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</si>
  <si>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</si>
  <si>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</si>
  <si>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</si>
  <si>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</si>
  <si>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</si>
  <si>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</si>
  <si>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</si>
  <si>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</si>
  <si>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</si>
  <si>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</si>
  <si>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</si>
  <si>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</si>
  <si>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</si>
  <si>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</si>
  <si>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</si>
  <si>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</si>
  <si>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</si>
  <si>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</si>
  <si>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</si>
  <si>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</si>
  <si>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</si>
  <si>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</si>
  <si>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</si>
  <si>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</si>
  <si>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</si>
  <si>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</si>
  <si>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</si>
  <si>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</si>
  <si>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</si>
  <si>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</si>
  <si>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</si>
  <si>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</si>
  <si>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</si>
  <si>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</si>
  <si>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</si>
  <si>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</si>
  <si>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</si>
  <si>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</si>
  <si>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</si>
  <si>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</si>
  <si>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</si>
  <si>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</si>
  <si>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</si>
  <si>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</si>
  <si>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</si>
  <si>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</si>
  <si>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</si>
  <si>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</si>
  <si>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</si>
  <si>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</si>
  <si>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</si>
  <si>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</si>
  <si>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</si>
  <si>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</si>
  <si>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</si>
  <si>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</si>
  <si>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</si>
  <si>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</si>
  <si>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</si>
  <si>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</si>
  <si>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</si>
  <si>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</si>
  <si>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</si>
  <si>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</si>
  <si>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</si>
  <si>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</si>
  <si>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</si>
  <si>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</si>
  <si>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</si>
  <si>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</si>
  <si>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</si>
  <si>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</si>
  <si>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</si>
  <si>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</si>
  <si>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</si>
  <si>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</si>
  <si>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</si>
  <si>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</si>
  <si>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</si>
  <si>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</si>
  <si>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</si>
  <si>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</si>
  <si>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</si>
  <si>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</si>
  <si>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</si>
  <si>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</si>
  <si>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</si>
  <si>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</si>
  <si>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</si>
  <si>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</si>
  <si>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</si>
  <si>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</si>
  <si>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</si>
  <si>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</si>
  <si>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</si>
  <si>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</si>
  <si>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</si>
  <si>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</si>
  <si>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</si>
  <si>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</si>
  <si>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</si>
  <si>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</si>
  <si>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</si>
  <si>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</si>
  <si>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</si>
  <si>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</si>
  <si>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</si>
  <si>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</si>
  <si>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</si>
  <si>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</si>
  <si>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</si>
  <si>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</si>
  <si>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</si>
  <si>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</si>
  <si>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</si>
  <si>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</si>
  <si>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</si>
  <si>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</si>
  <si>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</si>
  <si>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</si>
  <si>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</si>
  <si>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</si>
  <si>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</si>
  <si>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</si>
  <si>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</si>
  <si>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</si>
  <si>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</si>
  <si>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</si>
  <si>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</si>
  <si>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</si>
  <si>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</si>
  <si>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</si>
  <si>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</si>
  <si>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</si>
  <si>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</si>
  <si>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</si>
  <si>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</si>
  <si>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</si>
  <si>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</si>
  <si>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</si>
  <si>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</si>
  <si>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</si>
  <si>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</si>
  <si>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</si>
  <si>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</si>
  <si>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</si>
  <si>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</si>
  <si>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</si>
  <si>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</si>
  <si>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</si>
  <si>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</si>
  <si>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</si>
  <si>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</si>
  <si>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</si>
  <si>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</si>
  <si>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</si>
  <si>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</si>
  <si>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</si>
  <si>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</si>
  <si>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</si>
  <si>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</si>
  <si>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</si>
  <si>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</si>
  <si>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</si>
  <si>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</si>
  <si>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</si>
  <si>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</si>
  <si>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</si>
  <si>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</si>
  <si>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</si>
  <si>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</si>
  <si>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</si>
  <si>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</si>
  <si>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</si>
  <si>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</si>
  <si>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</si>
  <si>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</si>
  <si>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</si>
  <si>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</si>
  <si>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</si>
  <si>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</si>
  <si>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</si>
  <si>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</si>
  <si>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</si>
  <si>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</si>
  <si>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</si>
  <si>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</si>
  <si>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</si>
  <si>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</si>
  <si>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</si>
  <si>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</si>
  <si>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</si>
  <si>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</si>
  <si>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</si>
  <si>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</si>
  <si>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</si>
  <si>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</si>
  <si>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</si>
  <si>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</si>
  <si>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</si>
  <si>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</si>
  <si>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</si>
  <si>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</si>
  <si>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</si>
  <si>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</si>
  <si>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</si>
  <si>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</si>
  <si>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</si>
  <si>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</si>
  <si>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</si>
  <si>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</si>
  <si>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</si>
  <si>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</si>
  <si>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</si>
  <si>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</si>
  <si>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</si>
  <si>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</si>
  <si>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</si>
  <si>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</si>
  <si>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</si>
  <si>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</si>
  <si>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</si>
  <si>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</si>
  <si>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</si>
  <si>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</si>
  <si>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</si>
  <si>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</si>
  <si>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</si>
  <si>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</si>
  <si>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</si>
  <si>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</si>
  <si>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</si>
  <si>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</si>
  <si>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</si>
  <si>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</si>
  <si>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</si>
  <si>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</si>
  <si>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</si>
  <si>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</si>
  <si>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</si>
  <si>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</si>
  <si>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</si>
  <si>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</si>
  <si>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</si>
  <si>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</si>
  <si>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</si>
  <si>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</si>
  <si>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</si>
  <si>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</si>
  <si>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</si>
  <si>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</si>
  <si>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</si>
  <si>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</si>
  <si>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</si>
  <si>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</si>
  <si>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</si>
  <si>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</si>
  <si>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</si>
  <si>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</si>
  <si>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</si>
  <si>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</si>
  <si>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</si>
  <si>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</si>
  <si>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</si>
  <si>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</si>
  <si>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</si>
  <si>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</si>
  <si>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</si>
  <si>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</si>
  <si>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</si>
  <si>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</si>
  <si>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</si>
  <si>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</si>
  <si>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</si>
  <si>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</si>
  <si>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</si>
  <si>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</si>
  <si>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</si>
  <si>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</si>
  <si>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</si>
  <si>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</si>
  <si>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</si>
  <si>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</si>
  <si>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</si>
  <si>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</si>
  <si>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</si>
  <si>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</si>
  <si>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</si>
  <si>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</si>
  <si>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</si>
  <si>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</si>
  <si>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</si>
  <si>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</si>
  <si>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</si>
  <si>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</si>
  <si>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</si>
  <si>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</si>
  <si>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</si>
  <si>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</si>
  <si>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</si>
  <si>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</si>
  <si>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</si>
  <si>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</si>
  <si>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</si>
  <si>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</si>
  <si>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</si>
  <si>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</si>
  <si>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</si>
  <si>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</si>
  <si>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</si>
  <si>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</si>
  <si>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</si>
  <si>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</si>
  <si>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</si>
  <si>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</si>
  <si>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</si>
  <si>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</si>
  <si>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</si>
  <si>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</si>
  <si>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</si>
  <si>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</si>
  <si>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</si>
  <si>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</si>
  <si>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</si>
  <si>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</si>
  <si>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</si>
  <si>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</si>
  <si>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</si>
  <si>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</si>
  <si>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</si>
  <si>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</si>
  <si>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</si>
  <si>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</si>
  <si>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</si>
  <si>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</si>
  <si>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</si>
  <si>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</si>
  <si>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</si>
  <si>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</si>
  <si>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</si>
  <si>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</si>
  <si>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</si>
  <si>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</si>
  <si>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</si>
  <si>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</si>
  <si>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</si>
  <si>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</si>
  <si>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</si>
  <si>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</si>
  <si>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</si>
  <si>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</si>
  <si>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</si>
  <si>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</si>
  <si>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</si>
  <si>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</si>
  <si>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</si>
  <si>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</si>
  <si>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</si>
  <si>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</si>
  <si>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</si>
  <si>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</si>
  <si>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</si>
  <si>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</si>
  <si>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</si>
  <si>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</si>
  <si>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</si>
  <si>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</si>
  <si>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</si>
  <si>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</si>
  <si>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</si>
  <si>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</si>
  <si>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</si>
  <si>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</si>
  <si>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</si>
  <si>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</si>
  <si>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</si>
  <si>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</si>
  <si>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</si>
  <si>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</si>
  <si>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</si>
  <si>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</si>
  <si>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</si>
  <si>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</si>
  <si>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</si>
  <si>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</si>
  <si>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</si>
  <si>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</si>
  <si>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</si>
  <si>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</si>
  <si>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</si>
  <si>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</si>
  <si>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</si>
  <si>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</si>
  <si>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</si>
  <si>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</si>
  <si>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</si>
  <si>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</si>
  <si>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</si>
  <si>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</si>
  <si>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</si>
  <si>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</si>
  <si>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</si>
  <si>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</si>
  <si>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</si>
  <si>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</si>
  <si>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</si>
  <si>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</si>
  <si>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</si>
  <si>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</si>
  <si>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</si>
  <si>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</si>
  <si>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</si>
  <si>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</si>
  <si>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</si>
  <si>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</si>
  <si>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</si>
  <si>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</si>
  <si>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</si>
  <si>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</si>
  <si>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</si>
  <si>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</si>
  <si>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</si>
  <si>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</si>
  <si>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</si>
  <si>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</si>
  <si>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</si>
  <si>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</si>
  <si>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</si>
  <si>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</si>
  <si>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</si>
  <si>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</si>
  <si>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</si>
  <si>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</si>
  <si>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</si>
  <si>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</si>
  <si>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</si>
  <si>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</si>
  <si>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</si>
  <si>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</si>
  <si>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</si>
  <si>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</si>
  <si>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</si>
  <si>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</si>
  <si>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</si>
  <si>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</si>
  <si>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</si>
  <si>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</si>
  <si>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</si>
  <si>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</si>
  <si>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</si>
  <si>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</si>
  <si>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</si>
  <si>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</si>
  <si>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</si>
  <si>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</si>
  <si>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</si>
  <si>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</si>
  <si>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</si>
  <si>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</si>
  <si>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</si>
  <si>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</si>
  <si>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</si>
  <si>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</si>
  <si>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</si>
  <si>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</si>
  <si>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</si>
  <si>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</si>
  <si>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</si>
  <si>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</si>
  <si>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</si>
  <si>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</si>
  <si>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</si>
  <si>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</si>
  <si>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</si>
  <si>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</si>
  <si>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</si>
  <si>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</si>
  <si>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</si>
  <si>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</si>
  <si>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</si>
  <si>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</si>
  <si>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</si>
  <si>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</si>
  <si>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</si>
  <si>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</si>
  <si>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</si>
  <si>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</si>
  <si>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</si>
  <si>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</si>
  <si>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</si>
  <si>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</si>
  <si>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</si>
  <si>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</si>
  <si>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</si>
  <si>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</si>
  <si>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</si>
  <si>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</si>
  <si>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</si>
  <si>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</si>
  <si>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</si>
  <si>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</si>
  <si>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</si>
  <si>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</si>
  <si>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</si>
  <si>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</si>
  <si>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</si>
  <si>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</si>
  <si>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</si>
  <si>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</si>
  <si>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</si>
  <si>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</si>
  <si>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</si>
  <si>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</si>
  <si>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</si>
  <si>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</si>
  <si>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</si>
  <si>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</si>
  <si>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</si>
  <si>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</si>
  <si>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</si>
  <si>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</si>
  <si>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</si>
  <si>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</si>
  <si>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</si>
  <si>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</si>
  <si>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</si>
  <si>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</si>
  <si>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</si>
  <si>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</si>
  <si>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</si>
  <si>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</si>
  <si>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</si>
  <si>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</si>
  <si>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</si>
  <si>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</si>
  <si>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</si>
  <si>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</si>
  <si>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</si>
  <si>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</si>
  <si>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</si>
  <si>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</si>
  <si>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</si>
  <si>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</si>
  <si>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</si>
  <si>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</si>
  <si>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</si>
  <si>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</si>
  <si>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</si>
  <si>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</si>
  <si>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</si>
  <si>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</si>
  <si>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</si>
  <si>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</si>
  <si>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</si>
  <si>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</si>
  <si>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</si>
  <si>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</si>
  <si>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</si>
  <si>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</si>
  <si>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</si>
  <si>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</si>
  <si>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</si>
  <si>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</si>
  <si>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</si>
  <si>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</si>
  <si>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</si>
  <si>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</si>
  <si>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</si>
  <si>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</si>
  <si>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</si>
  <si>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</si>
  <si>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</si>
  <si>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</si>
  <si>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</si>
  <si>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</si>
  <si>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</si>
  <si>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</si>
  <si>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</si>
  <si>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</si>
  <si>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</si>
  <si>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</si>
  <si>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</si>
  <si>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</si>
  <si>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</si>
  <si>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</si>
  <si>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</si>
  <si>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</si>
  <si>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</si>
  <si>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</si>
  <si>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</si>
  <si>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</si>
  <si>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</si>
  <si>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</si>
  <si>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</si>
  <si>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</si>
  <si>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</si>
  <si>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</si>
  <si>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</si>
  <si>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</si>
  <si>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</si>
  <si>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</si>
  <si>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</si>
  <si>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</si>
  <si>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</si>
  <si>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</si>
  <si>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</si>
  <si>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</si>
  <si>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</si>
  <si>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</si>
  <si>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</si>
  <si>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</si>
  <si>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</si>
  <si>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</si>
  <si>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</si>
  <si>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</si>
  <si>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</si>
  <si>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</si>
  <si>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</si>
  <si>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</si>
  <si>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</si>
  <si>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</si>
  <si>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</si>
  <si>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</si>
  <si>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</si>
  <si>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</si>
  <si>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</si>
  <si>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</si>
  <si>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</si>
  <si>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</si>
  <si>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</si>
  <si>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</si>
  <si>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</si>
  <si>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</si>
  <si>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</si>
  <si>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</si>
  <si>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</si>
  <si>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</si>
  <si>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</si>
  <si>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</si>
  <si>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</si>
  <si>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</si>
  <si>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</si>
  <si>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</si>
  <si>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</si>
  <si>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</si>
  <si>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</si>
  <si>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</si>
  <si>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</si>
  <si>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</si>
  <si>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</si>
  <si>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</si>
  <si>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</si>
  <si>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</si>
  <si>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</si>
  <si>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</si>
  <si>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</si>
  <si>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</si>
  <si>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</si>
  <si>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</si>
  <si>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</si>
  <si>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</si>
  <si>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</si>
  <si>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</si>
  <si>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</si>
  <si>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</si>
  <si>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</si>
  <si>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</si>
  <si>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</si>
  <si>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</si>
  <si>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</si>
  <si>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</si>
  <si>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</si>
  <si>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</si>
  <si>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</si>
  <si>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</si>
  <si>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</si>
  <si>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</si>
  <si>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</si>
  <si>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</si>
  <si>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</si>
  <si>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</si>
  <si>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</si>
  <si>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</si>
  <si>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</si>
  <si>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</si>
  <si>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</si>
  <si>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</si>
  <si>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</si>
  <si>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</si>
  <si>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</si>
  <si>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</si>
  <si>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</si>
  <si>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</si>
  <si>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</si>
  <si>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</si>
  <si>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</si>
  <si>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</si>
  <si>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</si>
  <si>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</si>
  <si>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</si>
  <si>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</si>
  <si>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</si>
  <si>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</si>
  <si>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</si>
  <si>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</si>
  <si>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</si>
  <si>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</si>
  <si>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</si>
  <si>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</si>
  <si>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</si>
  <si>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</si>
  <si>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</si>
  <si>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</si>
  <si>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</si>
  <si>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</si>
  <si>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</si>
  <si>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</si>
  <si>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</si>
  <si>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</si>
  <si>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</si>
  <si>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</si>
  <si>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</si>
  <si>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</si>
  <si>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</si>
  <si>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</si>
  <si>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</si>
  <si>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</si>
  <si>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</si>
  <si>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</si>
  <si>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</si>
  <si>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</si>
  <si>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</si>
  <si>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</si>
  <si>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</si>
  <si>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</si>
  <si>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</si>
  <si>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</si>
  <si>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</si>
  <si>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</si>
  <si>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</si>
  <si>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</si>
  <si>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</si>
  <si>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</si>
  <si>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</si>
  <si>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</si>
  <si>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</si>
  <si>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</si>
  <si>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</si>
  <si>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</si>
  <si>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</si>
  <si>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</si>
  <si>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</si>
  <si>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</si>
  <si>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</si>
  <si>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</si>
  <si>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</si>
  <si>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</si>
  <si>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</si>
  <si>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</si>
  <si>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</si>
  <si>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</si>
  <si>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</si>
  <si>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</si>
  <si>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</si>
  <si>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</si>
  <si>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</si>
  <si>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</si>
  <si>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</si>
  <si>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</si>
  <si>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</si>
  <si>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</si>
  <si>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</si>
  <si>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</si>
  <si>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</si>
  <si>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</si>
  <si>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</si>
  <si>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</si>
  <si>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</si>
  <si>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</si>
  <si>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</si>
  <si>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</si>
  <si>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</si>
  <si>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</si>
  <si>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</si>
  <si>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</si>
  <si>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</si>
  <si>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</si>
  <si>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</si>
  <si>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</si>
  <si>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</si>
  <si>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</si>
  <si>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</si>
  <si>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</si>
  <si>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</si>
  <si>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</si>
  <si>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</si>
  <si>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</si>
  <si>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</si>
  <si>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</si>
  <si>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</si>
  <si>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</si>
  <si>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</si>
  <si>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</si>
  <si>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</si>
  <si>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</si>
  <si>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</si>
  <si>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</si>
  <si>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</si>
  <si>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</si>
  <si>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</si>
  <si>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</si>
  <si>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</si>
  <si>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</si>
  <si>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</si>
  <si>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</si>
  <si>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</si>
  <si>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</si>
  <si>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</si>
  <si>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</si>
  <si>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</si>
  <si>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</si>
  <si>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</si>
  <si>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</si>
  <si>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</si>
  <si>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</si>
  <si>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</si>
  <si>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</si>
  <si>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</si>
  <si>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</si>
  <si>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</si>
  <si>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</si>
  <si>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</si>
  <si>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</si>
  <si>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</si>
  <si>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</si>
  <si>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</si>
  <si>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</si>
  <si>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</si>
  <si>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</si>
  <si>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</si>
  <si>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</si>
  <si>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</si>
  <si>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</si>
  <si>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</si>
  <si>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</si>
  <si>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</si>
  <si>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</si>
  <si>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</si>
  <si>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</si>
  <si>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</si>
  <si>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</si>
  <si>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</si>
  <si>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</si>
  <si>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</si>
  <si>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</si>
  <si>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</si>
  <si>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</si>
  <si>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</si>
  <si>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</si>
  <si>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</si>
  <si>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</si>
  <si>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</si>
  <si>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</si>
  <si>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</si>
  <si>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</si>
  <si>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</si>
  <si>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</si>
  <si>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</si>
  <si>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</si>
  <si>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</si>
  <si>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</si>
  <si>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</si>
  <si>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</si>
  <si>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</si>
  <si>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</si>
  <si>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</si>
  <si>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</si>
  <si>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</si>
  <si>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</si>
  <si>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</si>
  <si>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</si>
  <si>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</si>
  <si>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</si>
  <si>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</si>
  <si>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</si>
  <si>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</si>
  <si>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</si>
  <si>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</si>
  <si>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</si>
  <si>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</si>
  <si>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</si>
  <si>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</si>
  <si>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</si>
  <si>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</si>
  <si>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</si>
  <si>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</si>
  <si>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</si>
  <si>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</si>
  <si>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</si>
  <si>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</si>
  <si>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</si>
  <si>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</si>
  <si>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</si>
  <si>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</si>
  <si>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</si>
  <si>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</si>
  <si>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</si>
  <si>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</si>
  <si>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</si>
  <si>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</si>
  <si>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</si>
  <si>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</si>
  <si>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</si>
  <si>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</si>
  <si>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</si>
  <si>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</si>
  <si>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</si>
  <si>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</si>
  <si>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</si>
  <si>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</si>
  <si>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</si>
  <si>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</si>
  <si>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</si>
  <si>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</si>
  <si>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</si>
  <si>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</si>
  <si>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</si>
  <si>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</si>
  <si>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</si>
  <si>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</si>
  <si>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</si>
  <si>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</si>
  <si>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</si>
  <si>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</si>
  <si>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</si>
  <si>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</si>
  <si>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</si>
  <si>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</si>
  <si>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</si>
  <si>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</si>
  <si>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</si>
  <si>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</si>
  <si>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</si>
  <si>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</si>
  <si>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</si>
  <si>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</si>
  <si>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</si>
  <si>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</si>
  <si>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</si>
  <si>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</si>
  <si>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</si>
  <si>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</si>
  <si>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</si>
  <si>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</si>
  <si>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</si>
  <si>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</si>
  <si>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</si>
  <si>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</si>
  <si>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</si>
  <si>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</si>
  <si>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</si>
  <si>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</si>
  <si>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</si>
  <si>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</si>
  <si>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</si>
  <si>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</si>
  <si>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</si>
  <si>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</si>
  <si>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</si>
  <si>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</si>
  <si>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</si>
  <si>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</si>
  <si>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</si>
  <si>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</si>
  <si>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</si>
  <si>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</si>
  <si>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</si>
  <si>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</si>
  <si>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</si>
  <si>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</si>
  <si>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</si>
  <si>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</si>
  <si>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</si>
  <si>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</si>
  <si>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</si>
  <si>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</si>
  <si>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</si>
  <si>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</si>
  <si>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</si>
  <si>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</si>
  <si>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</si>
  <si>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</si>
  <si>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</si>
  <si>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</si>
  <si>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</si>
  <si>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</si>
  <si>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</si>
  <si>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</si>
  <si>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</si>
  <si>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</si>
  <si>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</si>
  <si>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</si>
  <si>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</si>
  <si>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</si>
  <si>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</si>
  <si>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</si>
  <si>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</si>
  <si>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</si>
  <si>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</si>
  <si>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</si>
  <si>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</si>
  <si>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</si>
  <si>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</si>
  <si>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</si>
  <si>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</si>
  <si>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</si>
  <si>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</si>
  <si>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</si>
  <si>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</si>
  <si>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</si>
  <si>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</si>
  <si>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</si>
  <si>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</si>
  <si>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</si>
  <si>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</si>
  <si>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</si>
  <si>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</si>
  <si>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</si>
  <si>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</si>
  <si>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</si>
  <si>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</si>
  <si>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</si>
  <si>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</si>
  <si>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</si>
  <si>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</si>
  <si>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</si>
  <si>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</si>
  <si>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</si>
  <si>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</si>
  <si>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</si>
  <si>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</si>
  <si>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</si>
  <si>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</si>
  <si>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</si>
  <si>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</si>
  <si>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</si>
  <si>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</si>
  <si>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</si>
  <si>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</si>
  <si>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</si>
  <si>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</si>
  <si>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</si>
  <si>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</si>
  <si>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</si>
  <si>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</si>
  <si>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</si>
  <si>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</si>
  <si>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</si>
  <si>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</si>
  <si>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</si>
  <si>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</si>
  <si>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</si>
  <si>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</si>
  <si>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</si>
  <si>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</si>
  <si>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</si>
  <si>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</si>
  <si>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</si>
  <si>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</si>
  <si>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</si>
  <si>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</si>
  <si>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</si>
  <si>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</si>
  <si>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</si>
  <si>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</si>
  <si>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</si>
  <si>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</si>
  <si>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</si>
  <si>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</si>
  <si>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</si>
  <si>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</si>
  <si>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</si>
  <si>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</si>
  <si>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</si>
  <si>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</si>
  <si>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</si>
  <si>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</si>
  <si>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</si>
  <si>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</si>
  <si>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</si>
  <si>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</si>
  <si>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</si>
  <si>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</si>
  <si>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</si>
  <si>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</si>
  <si>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</si>
  <si>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</si>
  <si>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</si>
  <si>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</si>
  <si>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</si>
  <si>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</si>
  <si>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</si>
  <si>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</si>
  <si>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</si>
  <si>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</si>
  <si>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</si>
  <si>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</si>
  <si>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</si>
  <si>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</si>
  <si>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</si>
  <si>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</si>
  <si>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</si>
  <si>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</si>
  <si>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</si>
  <si>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</si>
  <si>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</si>
  <si>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</si>
  <si>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</si>
  <si>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</si>
  <si>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</si>
  <si>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</si>
  <si>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</si>
  <si>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</si>
  <si>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</si>
  <si>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</si>
  <si>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</si>
  <si>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</si>
  <si>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</si>
  <si>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</si>
  <si>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</si>
  <si>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</si>
  <si>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</si>
  <si>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</si>
  <si>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</si>
  <si>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</si>
  <si>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</si>
  <si>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</si>
  <si>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</si>
  <si>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</si>
  <si>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</si>
  <si>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</si>
  <si>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</si>
  <si>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</si>
  <si>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</si>
  <si>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</si>
  <si>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</si>
  <si>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</si>
  <si>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</si>
  <si>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</si>
  <si>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</si>
  <si>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</si>
  <si>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</si>
  <si>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</si>
  <si>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</si>
  <si>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</si>
  <si>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</si>
  <si>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</si>
  <si>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</si>
  <si>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</si>
  <si>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</si>
  <si>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</si>
  <si>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</si>
  <si>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</si>
  <si>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</si>
  <si>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</si>
  <si>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</si>
  <si>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</si>
  <si>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</si>
  <si>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</si>
  <si>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</si>
  <si>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</si>
  <si>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</si>
  <si>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</si>
  <si>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</si>
  <si>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</si>
  <si>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</si>
  <si>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</si>
  <si>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</si>
  <si>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</si>
  <si>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</si>
  <si>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</si>
  <si>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</si>
  <si>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</si>
  <si>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</si>
  <si>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</si>
  <si>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</si>
  <si>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</si>
  <si>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</si>
  <si>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</si>
  <si>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</si>
  <si>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</si>
  <si>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</si>
  <si>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</si>
  <si>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</si>
  <si>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</si>
  <si>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</si>
  <si>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</si>
  <si>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</si>
  <si>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</si>
  <si>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</si>
  <si>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</si>
  <si>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</si>
  <si>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</si>
  <si>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</si>
  <si>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</si>
  <si>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</si>
  <si>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</si>
  <si>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</si>
  <si>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</si>
  <si>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</si>
  <si>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</si>
  <si>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</si>
  <si>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</si>
  <si>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</si>
  <si>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</si>
  <si>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</si>
  <si>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</si>
  <si>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</si>
  <si>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</si>
  <si>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</si>
  <si>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</si>
  <si>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</si>
  <si>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</si>
  <si>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</si>
  <si>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</si>
  <si>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</si>
  <si>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</si>
  <si>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</si>
  <si>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</si>
  <si>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</si>
  <si>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</si>
  <si>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</si>
  <si>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</si>
  <si>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</si>
  <si>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</si>
  <si>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</si>
  <si>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</si>
  <si>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</si>
  <si>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</si>
  <si>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</si>
  <si>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</si>
  <si>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</si>
  <si>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</si>
  <si>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</si>
  <si>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</si>
  <si>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</si>
  <si>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</si>
  <si>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</si>
  <si>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</si>
  <si>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</si>
  <si>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</si>
  <si>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</si>
  <si>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</si>
  <si>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</si>
  <si>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</si>
  <si>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</si>
  <si>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</si>
  <si>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</si>
  <si>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</si>
  <si>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</si>
  <si>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</si>
  <si>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</si>
  <si>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</si>
  <si>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</si>
  <si>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</si>
  <si>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</si>
  <si>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</si>
  <si>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</si>
  <si>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</si>
  <si>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</si>
  <si>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</si>
  <si>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</si>
  <si>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</si>
  <si>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</si>
  <si>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</si>
  <si>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</si>
  <si>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</si>
  <si>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</si>
  <si>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</si>
  <si>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</si>
  <si>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</si>
  <si>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</si>
  <si>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</si>
  <si>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</si>
  <si>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</si>
  <si>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</si>
  <si>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</si>
  <si>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</si>
  <si>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</si>
  <si>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</si>
  <si>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</si>
  <si>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</si>
  <si>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</si>
  <si>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</si>
  <si>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</si>
  <si>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</si>
  <si>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</si>
  <si>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</si>
  <si>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</si>
  <si>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</si>
  <si>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</si>
  <si>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</si>
  <si>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</si>
  <si>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</si>
  <si>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</si>
  <si>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</si>
  <si>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</si>
  <si>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</si>
  <si>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</si>
  <si>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</si>
  <si>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</si>
  <si>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</si>
  <si>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</si>
  <si>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</si>
  <si>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</si>
  <si>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</si>
  <si>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</si>
  <si>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</si>
  <si>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</si>
  <si>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</si>
  <si>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</si>
  <si>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</si>
  <si>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</si>
  <si>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</si>
  <si>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</si>
  <si>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</si>
  <si>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</si>
  <si>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</si>
  <si>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</si>
  <si>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</si>
  <si>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</si>
  <si>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</si>
  <si>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</si>
  <si>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</si>
  <si>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</si>
  <si>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</si>
  <si>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</si>
  <si>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</si>
  <si>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</si>
  <si>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</si>
  <si>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</si>
  <si>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</si>
  <si>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</si>
  <si>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</si>
  <si>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</si>
  <si>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</si>
  <si>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</si>
  <si>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</si>
  <si>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</si>
  <si>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</si>
  <si>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</si>
  <si>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</si>
  <si>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</si>
  <si>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</si>
  <si>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</si>
  <si>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</si>
  <si>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</si>
  <si>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</si>
  <si>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</si>
  <si>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</si>
  <si>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</si>
  <si>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</si>
  <si>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</si>
  <si>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</si>
  <si>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</si>
  <si>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</si>
  <si>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</si>
  <si>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</si>
  <si>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</si>
  <si>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</si>
  <si>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</si>
  <si>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</si>
  <si>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</si>
  <si>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</si>
  <si>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</si>
  <si>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</si>
  <si>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</si>
  <si>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</si>
  <si>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</si>
  <si>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</si>
  <si>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</si>
  <si>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</si>
  <si>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</si>
  <si>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</si>
  <si>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</si>
  <si>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</si>
  <si>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</si>
  <si>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</si>
  <si>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</si>
  <si>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</si>
  <si>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</si>
  <si>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</si>
  <si>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</si>
  <si>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</si>
  <si>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</si>
  <si>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</si>
  <si>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</si>
  <si>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</si>
  <si>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</si>
  <si>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</si>
  <si>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</si>
  <si>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</si>
  <si>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</si>
  <si>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</si>
  <si>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</si>
  <si>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</si>
  <si>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</si>
  <si>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</si>
  <si>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</si>
  <si>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</si>
  <si>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</si>
  <si>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</si>
  <si>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</si>
  <si>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</si>
  <si>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</si>
  <si>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</si>
  <si>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</si>
  <si>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</si>
  <si>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</si>
  <si>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</si>
  <si>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</si>
  <si>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</si>
  <si>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</si>
  <si>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</si>
  <si>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</si>
  <si>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</si>
  <si>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</si>
  <si>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</si>
  <si>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</si>
  <si>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</si>
  <si>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</si>
  <si>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</si>
  <si>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</si>
  <si>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</si>
  <si>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</si>
  <si>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</si>
  <si>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</si>
  <si>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</si>
  <si>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</si>
  <si>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</si>
  <si>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</si>
  <si>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</si>
  <si>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</si>
  <si>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</si>
  <si>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</si>
  <si>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</si>
  <si>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</si>
  <si>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</si>
  <si>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</si>
  <si>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</si>
  <si>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</si>
  <si>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</si>
  <si>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</si>
  <si>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</si>
  <si>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</si>
  <si>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</si>
  <si>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</si>
  <si>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</si>
  <si>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</si>
  <si>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</si>
  <si>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</si>
  <si>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</si>
  <si>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</si>
  <si>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</si>
  <si>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</si>
  <si>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</si>
  <si>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</si>
  <si>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</si>
  <si>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</si>
  <si>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</si>
  <si>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</si>
  <si>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</si>
  <si>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</si>
  <si>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</si>
  <si>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</si>
  <si>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</si>
  <si>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</si>
  <si>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</si>
  <si>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</si>
  <si>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</si>
  <si>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</si>
  <si>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</si>
  <si>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</si>
  <si>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</si>
  <si>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</si>
  <si>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</si>
  <si>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</si>
  <si>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</si>
  <si>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</si>
  <si>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</si>
  <si>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</si>
  <si>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</si>
  <si>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</si>
  <si>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</si>
  <si>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</si>
  <si>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</si>
  <si>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</si>
  <si>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</si>
  <si>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</si>
  <si>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</si>
  <si>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</si>
  <si>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</si>
  <si>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</si>
  <si>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</si>
  <si>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</si>
  <si>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</si>
  <si>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</si>
  <si>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</si>
  <si>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</si>
  <si>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</si>
  <si>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</si>
  <si>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</si>
  <si>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</si>
  <si>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</si>
  <si>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</si>
  <si>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</si>
  <si>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</si>
  <si>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</si>
  <si>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</si>
  <si>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</si>
  <si>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</si>
  <si>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</si>
  <si>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</si>
  <si>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</si>
  <si>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</si>
  <si>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</si>
  <si>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</si>
  <si>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</si>
  <si>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</si>
  <si>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</si>
  <si>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</si>
  <si>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</si>
  <si>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</si>
  <si>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</si>
  <si>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</si>
  <si>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</si>
  <si>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</si>
  <si>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</si>
  <si>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</si>
  <si>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</si>
  <si>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</si>
  <si>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</si>
  <si>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</si>
  <si>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</si>
  <si>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</si>
  <si>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</si>
  <si>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</si>
  <si>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</si>
  <si>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</si>
  <si>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</si>
  <si>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</si>
  <si>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</si>
  <si>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</si>
  <si>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</si>
  <si>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</si>
  <si>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</si>
  <si>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</si>
  <si>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</si>
  <si>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</si>
  <si>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</si>
  <si>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</si>
  <si>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</si>
  <si>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</si>
  <si>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</si>
  <si>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</si>
  <si>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</si>
  <si>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</si>
  <si>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</si>
  <si>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</si>
  <si>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</si>
  <si>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</si>
  <si>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</si>
  <si>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</si>
  <si>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</si>
  <si>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</si>
  <si>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</si>
  <si>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</si>
  <si>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</si>
  <si>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</si>
  <si>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</si>
  <si>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</si>
  <si>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</si>
  <si>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</si>
  <si>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</si>
  <si>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</si>
  <si>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</si>
  <si>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</si>
  <si>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</si>
  <si>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</si>
  <si>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</si>
  <si>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</si>
  <si>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</si>
  <si>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</si>
  <si>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</si>
  <si>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</si>
  <si>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</si>
  <si>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</si>
  <si>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</si>
  <si>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</si>
  <si>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</si>
  <si>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</si>
  <si>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</si>
  <si>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</si>
  <si>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</si>
  <si>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</si>
  <si>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</si>
  <si>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</si>
  <si>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</si>
  <si>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</si>
  <si>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</si>
  <si>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</si>
  <si>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</si>
  <si>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</si>
  <si>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</si>
  <si>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</si>
  <si>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</si>
  <si>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</si>
  <si>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</si>
  <si>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</si>
  <si>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</si>
  <si>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</si>
  <si>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</si>
  <si>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</si>
  <si>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</si>
  <si>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</si>
  <si>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</si>
  <si>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</si>
  <si>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</si>
  <si>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</si>
  <si>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</si>
  <si>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</si>
  <si>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</si>
  <si>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</si>
  <si>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</si>
  <si>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</si>
  <si>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</si>
  <si>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</si>
  <si>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</si>
  <si>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</si>
  <si>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</si>
  <si>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</si>
  <si>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</si>
  <si>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</si>
  <si>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</si>
  <si>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</si>
  <si>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</si>
  <si>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</si>
  <si>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</si>
  <si>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</si>
  <si>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</si>
  <si>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</si>
  <si>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</si>
  <si>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</si>
  <si>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</si>
  <si>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</si>
  <si>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</si>
  <si>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</si>
  <si>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</si>
  <si>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</si>
  <si>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</si>
  <si>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</si>
  <si>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</si>
  <si>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</si>
  <si>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</si>
  <si>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</si>
  <si>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</si>
  <si>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</si>
  <si>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</si>
  <si>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</si>
  <si>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</si>
  <si>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</si>
  <si>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</si>
  <si>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</si>
  <si>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</si>
  <si>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</si>
  <si>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</si>
  <si>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</si>
  <si>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</si>
  <si>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</si>
  <si>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</si>
  <si>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</si>
  <si>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</si>
  <si>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</si>
  <si>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</si>
  <si>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</si>
  <si>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</si>
  <si>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</si>
  <si>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</si>
  <si>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</si>
  <si>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</si>
  <si>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</si>
  <si>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</si>
  <si>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</si>
  <si>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</si>
  <si>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</si>
  <si>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</si>
  <si>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</si>
  <si>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</si>
  <si>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</si>
  <si>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</si>
  <si>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</si>
  <si>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</si>
  <si>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</si>
  <si>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</si>
  <si>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</si>
  <si>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</si>
  <si>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</si>
  <si>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</si>
  <si>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</si>
  <si>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</si>
  <si>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</si>
  <si>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</si>
  <si>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</si>
  <si>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</si>
  <si>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</si>
  <si>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</si>
  <si>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</si>
  <si>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</si>
  <si>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</si>
  <si>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</si>
  <si>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</si>
  <si>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</si>
  <si>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</si>
  <si>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</si>
  <si>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</si>
  <si>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</si>
  <si>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</si>
  <si>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</si>
  <si>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</si>
  <si>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</si>
  <si>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</si>
  <si>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</si>
  <si>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</si>
  <si>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</si>
  <si>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</si>
  <si>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</si>
  <si>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</si>
  <si>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</si>
  <si>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</si>
  <si>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</si>
  <si>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</si>
  <si>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</si>
  <si>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</si>
  <si>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</si>
  <si>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</si>
  <si>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</si>
  <si>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</si>
  <si>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</si>
  <si>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</si>
  <si>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</si>
  <si>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</si>
  <si>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</si>
  <si>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</si>
  <si>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</si>
  <si>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</si>
  <si>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</si>
  <si>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</si>
  <si>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</si>
  <si>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</si>
  <si>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</si>
  <si>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</si>
  <si>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</si>
  <si>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</si>
  <si>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</si>
  <si>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</si>
  <si>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</si>
  <si>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</si>
  <si>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</si>
  <si>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</si>
  <si>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</si>
  <si>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</si>
  <si>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</si>
  <si>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</si>
  <si>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</si>
  <si>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</si>
  <si>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</si>
  <si>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</si>
  <si>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</si>
  <si>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</si>
  <si>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</si>
  <si>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</si>
  <si>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</si>
  <si>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</si>
  <si>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</si>
  <si>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</si>
  <si>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</si>
  <si>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</si>
  <si>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</si>
  <si>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</si>
  <si>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</si>
  <si>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</si>
  <si>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</si>
  <si>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</si>
  <si>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</si>
  <si>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</si>
  <si>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</si>
  <si>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</si>
  <si>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</si>
  <si>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</si>
  <si>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</si>
  <si>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</si>
  <si>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</si>
  <si>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</si>
  <si>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</si>
  <si>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</si>
  <si>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</si>
  <si>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</si>
  <si>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</si>
  <si>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</si>
  <si>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</si>
  <si>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</si>
  <si>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</si>
  <si>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</si>
  <si>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</si>
  <si>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</si>
  <si>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</si>
  <si>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</si>
  <si>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</si>
  <si>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</si>
  <si>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</si>
  <si>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</si>
  <si>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</si>
  <si>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</si>
  <si>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</si>
  <si>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</si>
  <si>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</si>
  <si>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</si>
  <si>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</si>
  <si>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</si>
  <si>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</si>
  <si>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</si>
  <si>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</si>
  <si>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</si>
  <si>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</si>
  <si>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</si>
  <si>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</si>
  <si>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</si>
  <si>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</si>
  <si>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</si>
  <si>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</si>
  <si>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</si>
  <si>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</si>
  <si>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</si>
  <si>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</si>
  <si>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</si>
  <si>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</si>
  <si>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</si>
  <si>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</si>
  <si>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</si>
  <si>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</si>
  <si>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</si>
  <si>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</si>
  <si>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</si>
  <si>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</si>
  <si>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</si>
  <si>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</si>
  <si>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</si>
  <si>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</si>
  <si>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</si>
  <si>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</si>
  <si>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</si>
  <si>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</si>
  <si>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</si>
  <si>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</si>
  <si>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</si>
  <si>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</si>
  <si>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</si>
  <si>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</si>
  <si>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</si>
  <si>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</si>
  <si>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</si>
  <si>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</si>
  <si>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</si>
  <si>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</si>
  <si>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</si>
  <si>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</si>
  <si>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</si>
  <si>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</si>
  <si>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</si>
  <si>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</si>
  <si>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</si>
  <si>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</si>
  <si>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</si>
  <si>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</si>
  <si>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</si>
  <si>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</si>
  <si>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</si>
  <si>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</si>
  <si>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</si>
  <si>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</si>
  <si>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</si>
  <si>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</si>
  <si>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</si>
  <si>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</si>
  <si>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</si>
  <si>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</si>
  <si>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</si>
  <si>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</si>
  <si>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</si>
  <si>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</si>
  <si>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</si>
  <si>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</si>
  <si>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</si>
  <si>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</si>
  <si>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</si>
  <si>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</si>
  <si>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</si>
  <si>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</si>
  <si>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</si>
  <si>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</si>
  <si>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</si>
  <si>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</si>
  <si>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</si>
  <si>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</si>
  <si>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</si>
  <si>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</si>
  <si>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</si>
  <si>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</si>
  <si>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</si>
  <si>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</si>
  <si>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</si>
  <si>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</si>
  <si>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</si>
  <si>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</si>
  <si>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</si>
  <si>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</si>
  <si>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</si>
  <si>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</si>
  <si>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</si>
  <si>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</si>
  <si>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</si>
  <si>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</si>
  <si>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</si>
  <si>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</si>
  <si>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</si>
  <si>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</si>
  <si>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</si>
  <si>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</si>
  <si>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</si>
  <si>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</si>
  <si>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</si>
  <si>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</si>
  <si>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</si>
  <si>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</si>
  <si>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</si>
  <si>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</si>
  <si>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</si>
  <si>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</si>
  <si>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</si>
  <si>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</si>
  <si>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</si>
  <si>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</si>
  <si>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</si>
  <si>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</si>
  <si>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</si>
  <si>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</si>
  <si>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</si>
  <si>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</si>
  <si>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</si>
  <si>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</si>
  <si>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</si>
  <si>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</si>
  <si>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</si>
  <si>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</si>
  <si>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</si>
  <si>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</si>
  <si>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</si>
  <si>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</si>
  <si>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</si>
  <si>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</si>
  <si>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</si>
  <si>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</si>
  <si>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</si>
  <si>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</si>
  <si>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</si>
  <si>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</si>
  <si>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</si>
  <si>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</si>
  <si>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</si>
  <si>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</si>
  <si>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</si>
  <si>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</si>
  <si>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</si>
  <si>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</si>
  <si>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</si>
  <si>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</si>
  <si>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</si>
  <si>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</si>
  <si>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</si>
  <si>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</si>
  <si>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</si>
  <si>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</si>
  <si>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</si>
  <si>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</si>
  <si>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</si>
  <si>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</si>
  <si>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</si>
  <si>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</si>
  <si>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</si>
  <si>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</si>
  <si>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</si>
  <si>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</si>
  <si>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</si>
  <si>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</si>
  <si>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</si>
  <si>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</si>
  <si>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</si>
  <si>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</si>
  <si>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</si>
  <si>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</si>
  <si>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</si>
  <si>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</si>
  <si>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</si>
  <si>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</si>
  <si>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</si>
  <si>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</si>
  <si>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</si>
  <si>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</si>
  <si>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</si>
  <si>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</si>
  <si>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</si>
  <si>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</si>
  <si>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</si>
  <si>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</si>
  <si>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</si>
  <si>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</si>
  <si>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</si>
  <si>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</si>
  <si>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</si>
  <si>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</si>
  <si>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</si>
  <si>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</si>
  <si>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</si>
  <si>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</si>
  <si>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</si>
  <si>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</si>
  <si>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</si>
  <si>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</si>
  <si>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</si>
  <si>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</si>
  <si>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</si>
  <si>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</si>
  <si>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</si>
  <si>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</si>
  <si>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</si>
  <si>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</si>
  <si>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</si>
  <si>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</si>
  <si>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</si>
  <si>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</si>
  <si>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</si>
  <si>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</si>
  <si>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</si>
  <si>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</si>
  <si>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</si>
  <si>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</si>
  <si>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</si>
  <si>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</si>
  <si>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</si>
  <si>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</si>
  <si>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</si>
  <si>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</si>
  <si>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</si>
  <si>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</si>
  <si>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</si>
  <si>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</si>
  <si>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</si>
  <si>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</si>
  <si>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</si>
  <si>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</si>
  <si>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</si>
  <si>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</si>
  <si>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</si>
  <si>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</si>
  <si>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</si>
  <si>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</si>
  <si>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</si>
  <si>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</si>
  <si>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</si>
  <si>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</si>
  <si>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</si>
  <si>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</si>
  <si>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</si>
  <si>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</si>
  <si>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</si>
  <si>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</si>
  <si>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</si>
  <si>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</si>
  <si>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</si>
  <si>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</si>
  <si>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</si>
  <si>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</si>
  <si>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</si>
  <si>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</si>
  <si>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</si>
  <si>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</si>
  <si>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</si>
  <si>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</si>
  <si>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</si>
  <si>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</si>
  <si>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</si>
  <si>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</si>
  <si>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</si>
  <si>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</si>
  <si>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</si>
  <si>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</si>
  <si>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</si>
  <si>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</si>
  <si>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</si>
  <si>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</si>
  <si>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</si>
  <si>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</si>
  <si>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</si>
  <si>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</si>
  <si>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</si>
  <si>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</si>
  <si>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</si>
  <si>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</si>
  <si>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</si>
  <si>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</si>
  <si>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</si>
  <si>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</si>
  <si>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</si>
  <si>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</si>
  <si>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</si>
  <si>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</si>
  <si>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</si>
  <si>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</si>
  <si>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</si>
  <si>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</si>
  <si>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</si>
  <si>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</si>
  <si>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</si>
  <si>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</si>
  <si>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</si>
  <si>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</si>
  <si>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</si>
  <si>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</si>
  <si>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</si>
  <si>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</si>
  <si>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</si>
  <si>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</si>
  <si>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</si>
  <si>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</si>
  <si>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</si>
  <si>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</si>
  <si>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</si>
  <si>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</si>
  <si>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</si>
  <si>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</si>
  <si>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</si>
  <si>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</si>
  <si>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</si>
  <si>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</si>
  <si>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</si>
  <si>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</si>
  <si>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</si>
  <si>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</si>
  <si>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</si>
  <si>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</si>
  <si>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</si>
  <si>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</si>
  <si>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</si>
  <si>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</si>
  <si>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</si>
  <si>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</si>
  <si>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</si>
  <si>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</si>
  <si>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</si>
  <si>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</si>
  <si>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</si>
  <si>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</si>
  <si>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</si>
  <si>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</si>
  <si>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</si>
  <si>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</si>
  <si>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</si>
  <si>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</si>
  <si>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</si>
  <si>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</si>
  <si>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</si>
  <si>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</si>
  <si>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</si>
  <si>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</si>
  <si>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</si>
  <si>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</si>
  <si>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</si>
  <si>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</si>
  <si>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</si>
  <si>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</si>
  <si>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</si>
  <si>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</si>
  <si>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</si>
  <si>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</si>
  <si>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</si>
  <si>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</si>
  <si>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</si>
  <si>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</si>
  <si>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</si>
  <si>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</si>
  <si>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</si>
  <si>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</si>
  <si>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</si>
  <si>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</si>
  <si>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</si>
  <si>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</si>
  <si>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</si>
  <si>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</si>
  <si>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</si>
  <si>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</si>
  <si>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</si>
  <si>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</si>
  <si>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</si>
  <si>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</si>
  <si>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</si>
  <si>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</si>
  <si>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</si>
  <si>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</si>
  <si>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</si>
  <si>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</si>
  <si>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</si>
  <si>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</si>
  <si>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</si>
  <si>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</si>
  <si>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</si>
  <si>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</si>
  <si>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</si>
  <si>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</si>
  <si>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</si>
  <si>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</si>
  <si>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</si>
  <si>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</si>
  <si>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</si>
  <si>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</si>
  <si>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</si>
  <si>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</si>
  <si>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</si>
  <si>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</si>
  <si>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</si>
  <si>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</si>
  <si>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</si>
  <si>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</si>
  <si>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</si>
  <si>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</si>
  <si>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</si>
  <si>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</si>
  <si>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</si>
  <si>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</si>
  <si>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</si>
  <si>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</si>
  <si>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</si>
  <si>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</si>
  <si>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</si>
  <si>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</si>
  <si>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</si>
  <si>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</si>
  <si>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</si>
  <si>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</si>
  <si>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</si>
  <si>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</si>
  <si>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</si>
  <si>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</si>
  <si>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</si>
  <si>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</si>
  <si>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</si>
  <si>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</si>
  <si>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</si>
  <si>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</si>
  <si>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</si>
  <si>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</si>
  <si>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</si>
  <si>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</si>
  <si>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</si>
  <si>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</si>
  <si>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</si>
  <si>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</si>
  <si>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</si>
  <si>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</si>
  <si>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</si>
  <si>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</si>
  <si>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</si>
  <si>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</si>
  <si>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</si>
  <si>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</si>
  <si>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</si>
  <si>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</si>
  <si>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</si>
  <si>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</si>
  <si>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</si>
  <si>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</si>
  <si>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</si>
  <si>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</si>
  <si>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</si>
  <si>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</si>
  <si>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</si>
  <si>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</si>
  <si>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</si>
  <si>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</si>
  <si>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</si>
  <si>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</si>
  <si>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</si>
  <si>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</si>
  <si>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</si>
  <si>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</si>
  <si>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</si>
  <si>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</si>
  <si>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</si>
  <si>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</si>
  <si>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</si>
  <si>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</si>
  <si>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</si>
  <si>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</si>
  <si>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</si>
  <si>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</si>
  <si>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</si>
  <si>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</si>
  <si>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</si>
  <si>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</si>
  <si>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</si>
  <si>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</si>
  <si>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</si>
  <si>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</si>
  <si>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</si>
  <si>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</si>
  <si>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</si>
  <si>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</si>
  <si>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</si>
  <si>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</si>
  <si>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</si>
  <si>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</si>
  <si>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</si>
  <si>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</si>
  <si>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</si>
  <si>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</si>
  <si>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</si>
  <si>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</si>
  <si>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</si>
  <si>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</si>
  <si>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</si>
  <si>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</si>
  <si>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</si>
  <si>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</si>
  <si>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</si>
  <si>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</si>
  <si>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</si>
  <si>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</si>
  <si>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</si>
  <si>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</si>
  <si>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</si>
  <si>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</si>
  <si>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</si>
  <si>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</si>
  <si>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</si>
  <si>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</si>
  <si>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</si>
  <si>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</si>
  <si>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</si>
  <si>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</si>
  <si>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</si>
  <si>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</si>
  <si>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</si>
  <si>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</si>
  <si>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</si>
  <si>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</si>
  <si>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</si>
  <si>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</si>
  <si>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</si>
  <si>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</si>
  <si>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</si>
  <si>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</si>
  <si>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</si>
  <si>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</si>
  <si>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</si>
  <si>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</si>
  <si>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</si>
  <si>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</si>
  <si>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</si>
  <si>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</si>
  <si>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</si>
  <si>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</si>
  <si>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</si>
  <si>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</si>
  <si>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</si>
  <si>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</si>
  <si>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</si>
  <si>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</si>
  <si>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</si>
  <si>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</si>
  <si>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</si>
  <si>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</si>
  <si>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</si>
  <si>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</si>
  <si>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</si>
  <si>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</si>
  <si>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</si>
  <si>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</si>
  <si>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</si>
  <si>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</si>
  <si>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</si>
  <si>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</si>
  <si>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</si>
  <si>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</si>
  <si>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</si>
  <si>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</si>
  <si>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</si>
  <si>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</si>
  <si>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</si>
  <si>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</si>
  <si>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</si>
  <si>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</si>
  <si>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</si>
  <si>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</si>
  <si>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</si>
  <si>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</si>
  <si>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</si>
  <si>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</si>
  <si>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</si>
  <si>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</si>
  <si>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</si>
  <si>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</si>
  <si>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</si>
  <si>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</si>
  <si>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</si>
  <si>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</si>
  <si>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</si>
  <si>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</si>
  <si>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</si>
  <si>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</si>
  <si>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</si>
  <si>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</si>
  <si>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</si>
  <si>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</si>
  <si>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</si>
  <si>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</si>
  <si>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</si>
  <si>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</si>
  <si>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</si>
  <si>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</si>
  <si>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</si>
  <si>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</si>
  <si>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</si>
  <si>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</si>
  <si>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</si>
  <si>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</si>
  <si>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</si>
  <si>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</si>
  <si>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</si>
  <si>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</si>
  <si>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</si>
  <si>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</si>
  <si>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</si>
  <si>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</si>
  <si>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</si>
  <si>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</si>
  <si>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</si>
  <si>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</si>
  <si>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</si>
  <si>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</si>
  <si>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</si>
  <si>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</si>
  <si>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</si>
  <si>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</si>
  <si>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</si>
  <si>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</si>
  <si>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</si>
  <si>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</si>
  <si>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</si>
  <si>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</si>
  <si>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</si>
  <si>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</si>
  <si>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</si>
  <si>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</si>
  <si>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</si>
  <si>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</si>
  <si>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</si>
  <si>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</si>
  <si>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</si>
  <si>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</si>
  <si>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</si>
  <si>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</si>
  <si>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</si>
  <si>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</si>
  <si>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</si>
  <si>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</si>
  <si>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</si>
  <si>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</si>
  <si>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</si>
  <si>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</si>
  <si>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</si>
  <si>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</si>
  <si>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</si>
  <si>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</si>
  <si>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</si>
  <si>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</si>
  <si>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</si>
  <si>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</si>
  <si>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</si>
  <si>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</si>
  <si>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</si>
  <si>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</si>
  <si>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</si>
  <si>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</si>
  <si>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</si>
  <si>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</si>
  <si>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</si>
  <si>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</si>
  <si>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</si>
  <si>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</si>
  <si>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</si>
  <si>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</si>
  <si>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</si>
  <si>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</si>
  <si>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</si>
  <si>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</si>
  <si>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</si>
  <si>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</si>
  <si>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</si>
  <si>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</si>
  <si>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</si>
  <si>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</si>
  <si>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</si>
  <si>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</si>
  <si>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</si>
  <si>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</si>
  <si>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</si>
  <si>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</si>
  <si>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</si>
  <si>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</si>
  <si>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</si>
  <si>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</si>
  <si>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</si>
  <si>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</si>
  <si>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</si>
  <si>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</si>
  <si>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</si>
  <si>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</si>
  <si>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</si>
  <si>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</si>
  <si>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</si>
  <si>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</si>
  <si>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</si>
  <si>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</si>
  <si>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</si>
  <si>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</si>
  <si>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</si>
  <si>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</si>
  <si>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</si>
  <si>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</si>
  <si>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</si>
  <si>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</si>
  <si>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</si>
  <si>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</si>
  <si>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</si>
  <si>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</si>
  <si>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</si>
  <si>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</si>
  <si>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</si>
  <si>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</si>
  <si>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</si>
  <si>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</si>
  <si>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</si>
  <si>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</si>
  <si>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</si>
  <si>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</si>
  <si>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</si>
  <si>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</si>
  <si>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</si>
  <si>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</si>
  <si>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</si>
  <si>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</si>
  <si>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</si>
  <si>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</si>
  <si>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</si>
  <si>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</si>
  <si>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</si>
  <si>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</si>
  <si>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</si>
  <si>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</si>
  <si>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</si>
  <si>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</si>
  <si>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</si>
  <si>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</si>
  <si>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</si>
  <si>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</si>
  <si>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</si>
  <si>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</si>
  <si>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</si>
  <si>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</si>
  <si>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</si>
  <si>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</si>
  <si>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</si>
  <si>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</si>
  <si>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</si>
  <si>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</si>
  <si>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</si>
  <si>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</si>
  <si>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</si>
  <si>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</si>
  <si>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</si>
  <si>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</si>
  <si>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</si>
  <si>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</si>
  <si>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</si>
  <si>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</si>
  <si>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</si>
  <si>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</si>
  <si>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</si>
  <si>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</si>
  <si>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</si>
  <si>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</si>
  <si>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</si>
  <si>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</si>
  <si>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</si>
  <si>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</si>
  <si>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</si>
  <si>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</si>
  <si>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</si>
  <si>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</si>
  <si>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</si>
  <si>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</si>
  <si>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</si>
  <si>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</si>
  <si>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</si>
  <si>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</si>
  <si>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</si>
  <si>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</si>
  <si>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</si>
  <si>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</si>
  <si>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</si>
  <si>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</si>
  <si>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</si>
  <si>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</si>
  <si>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</si>
  <si>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</si>
  <si>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</si>
  <si>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</si>
  <si>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</si>
  <si>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</si>
  <si>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</si>
  <si>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</si>
  <si>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</si>
  <si>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</si>
  <si>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</si>
  <si>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</si>
  <si>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</si>
  <si>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</si>
  <si>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</si>
  <si>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</si>
  <si>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</si>
  <si>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</si>
  <si>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</si>
  <si>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</si>
  <si>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</si>
  <si>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</si>
  <si>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</si>
  <si>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</si>
  <si>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</si>
  <si>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</si>
  <si>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</si>
  <si>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</si>
  <si>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</si>
  <si>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</si>
  <si>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</si>
  <si>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</si>
  <si>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</si>
  <si>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</si>
  <si>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</si>
  <si>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</si>
  <si>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</si>
  <si>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</si>
  <si>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</si>
  <si>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</si>
  <si>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</si>
  <si>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</si>
  <si>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</si>
  <si>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</si>
  <si>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</si>
  <si>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</si>
  <si>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</si>
  <si>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</si>
  <si>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</si>
  <si>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</si>
  <si>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</si>
  <si>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</si>
  <si>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</si>
  <si>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</si>
  <si>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</si>
  <si>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</si>
  <si>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</si>
  <si>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</si>
  <si>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</si>
  <si>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</si>
  <si>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</si>
  <si>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</si>
  <si>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</si>
  <si>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</si>
  <si>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</si>
  <si>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</si>
  <si>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</si>
  <si>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</si>
  <si>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</si>
  <si>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</si>
  <si>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</si>
  <si>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</si>
  <si>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</si>
  <si>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</si>
  <si>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</si>
  <si>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</si>
  <si>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</si>
  <si>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</si>
  <si>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</si>
  <si>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</si>
  <si>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</si>
  <si>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</si>
  <si>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</si>
  <si>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</si>
  <si>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</si>
  <si>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</si>
  <si>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</si>
  <si>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</si>
  <si>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</si>
  <si>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</si>
  <si>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</si>
  <si>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</si>
  <si>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</si>
  <si>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</si>
  <si>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</si>
  <si>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</si>
  <si>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</si>
  <si>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</si>
  <si>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</si>
  <si>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</si>
  <si>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</si>
  <si>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</si>
  <si>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</si>
  <si>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</si>
  <si>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</si>
  <si>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</si>
  <si>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</si>
  <si>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</si>
  <si>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</si>
  <si>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</si>
  <si>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</si>
  <si>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</si>
  <si>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</si>
  <si>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</si>
  <si>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</si>
  <si>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</si>
  <si>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</si>
  <si>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</si>
  <si>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</si>
  <si>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</si>
  <si>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</si>
  <si>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</si>
  <si>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</si>
  <si>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</si>
  <si>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</si>
  <si>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</si>
  <si>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</si>
  <si>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</si>
  <si>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</si>
  <si>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</si>
  <si>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</si>
  <si>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</si>
  <si>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</si>
  <si>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</si>
  <si>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</si>
  <si>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</si>
  <si>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</si>
  <si>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</si>
  <si>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</si>
  <si>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</si>
  <si>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</si>
  <si>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</si>
  <si>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</si>
  <si>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</si>
  <si>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</si>
  <si>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</si>
  <si>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</si>
  <si>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</si>
  <si>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</si>
  <si>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</si>
  <si>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</si>
  <si>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</si>
  <si>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</si>
  <si>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</si>
  <si>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</si>
  <si>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</si>
  <si>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</si>
  <si>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</si>
  <si>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</si>
  <si>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</si>
  <si>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</si>
  <si>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</si>
  <si>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</si>
  <si>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</si>
  <si>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</si>
  <si>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</si>
  <si>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</si>
  <si>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</si>
  <si>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</si>
  <si>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</si>
  <si>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</si>
  <si>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</si>
  <si>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</si>
  <si>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</si>
  <si>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</si>
  <si>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</si>
  <si>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</si>
  <si>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</si>
  <si>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</si>
  <si>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</si>
  <si>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</si>
  <si>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</si>
  <si>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</si>
  <si>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</si>
  <si>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</si>
  <si>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</si>
  <si>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</si>
  <si>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</si>
  <si>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</si>
  <si>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</si>
  <si>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</si>
  <si>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</si>
  <si>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</si>
  <si>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</si>
  <si>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</si>
  <si>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</si>
  <si>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</si>
  <si>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</si>
  <si>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</si>
  <si>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</si>
  <si>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</si>
  <si>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</si>
  <si>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</si>
  <si>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</si>
  <si>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</si>
  <si>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</si>
  <si>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</si>
  <si>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</si>
  <si>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</si>
  <si>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</si>
  <si>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</si>
  <si>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</si>
  <si>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</si>
  <si>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</si>
  <si>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</si>
  <si>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</si>
  <si>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</si>
  <si>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</si>
  <si>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</si>
  <si>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</si>
  <si>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</si>
  <si>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</si>
  <si>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</si>
  <si>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</si>
  <si>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</si>
  <si>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</si>
  <si>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</si>
  <si>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</si>
  <si>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</si>
  <si>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</si>
  <si>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</si>
  <si>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</si>
  <si>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</si>
  <si>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</si>
  <si>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</si>
  <si>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</si>
  <si>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</si>
  <si>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</si>
  <si>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</si>
  <si>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</si>
  <si>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</si>
  <si>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</si>
  <si>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</si>
  <si>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</si>
  <si>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</si>
  <si>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</si>
  <si>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</si>
  <si>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</si>
  <si>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</si>
  <si>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</si>
  <si>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</si>
  <si>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</si>
  <si>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</si>
  <si>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</si>
  <si>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</si>
  <si>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</si>
  <si>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</si>
  <si>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</si>
  <si>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</si>
  <si>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</si>
  <si>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</si>
  <si>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</si>
  <si>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</si>
  <si>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</si>
  <si>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</si>
  <si>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</si>
  <si>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</si>
  <si>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</si>
  <si>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</si>
  <si>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</si>
  <si>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</si>
  <si>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</si>
  <si>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</si>
  <si>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</si>
  <si>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</si>
  <si>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</si>
  <si>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</si>
  <si>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</si>
  <si>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</si>
  <si>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</si>
  <si>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</si>
  <si>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</si>
  <si>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</si>
  <si>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</si>
  <si>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</si>
  <si>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</si>
  <si>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</si>
  <si>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</si>
  <si>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</si>
  <si>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</si>
  <si>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</si>
  <si>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</si>
  <si>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</si>
  <si>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</si>
  <si>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</si>
  <si>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</si>
  <si>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</si>
  <si>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</si>
  <si>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</si>
  <si>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</si>
  <si>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</si>
  <si>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</si>
  <si>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</si>
  <si>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</si>
  <si>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</si>
  <si>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</si>
  <si>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</si>
  <si>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</si>
  <si>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</si>
  <si>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</si>
  <si>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</si>
  <si>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</si>
  <si>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</si>
  <si>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</si>
  <si>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</si>
  <si>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</si>
  <si>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</si>
  <si>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</si>
  <si>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</si>
  <si>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</si>
  <si>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</si>
  <si>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</si>
  <si>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</si>
  <si>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</si>
  <si>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</si>
  <si>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</si>
  <si>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</si>
  <si>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</si>
  <si>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</si>
  <si>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</si>
  <si>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</si>
  <si>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</si>
  <si>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</si>
  <si>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</si>
  <si>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</si>
  <si>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</si>
  <si>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</si>
  <si>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</si>
  <si>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</si>
  <si>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</si>
  <si>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</si>
  <si>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</si>
  <si>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</si>
  <si>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</si>
  <si>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</si>
  <si>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</si>
  <si>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</si>
  <si>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</si>
  <si>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</si>
  <si>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</si>
  <si>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</si>
  <si>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</si>
  <si>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</si>
  <si>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</si>
  <si>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</si>
  <si>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</si>
  <si>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</si>
  <si>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</si>
  <si>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</si>
  <si>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</si>
  <si>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</si>
  <si>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</si>
  <si>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</si>
  <si>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</si>
  <si>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</si>
  <si>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</si>
  <si>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</si>
  <si>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</si>
  <si>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</si>
  <si>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</si>
  <si>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</si>
  <si>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</si>
  <si>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</si>
  <si>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</si>
  <si>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</si>
  <si>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</si>
  <si>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</si>
  <si>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</si>
  <si>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</si>
  <si>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</si>
  <si>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</si>
  <si>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</si>
  <si>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</si>
  <si>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</si>
  <si>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</si>
  <si>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</si>
  <si>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</si>
  <si>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</si>
  <si>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</si>
  <si>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</si>
  <si>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</si>
  <si>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</si>
  <si>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</si>
  <si>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</si>
  <si>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</si>
  <si>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</si>
  <si>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</si>
  <si>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</si>
  <si>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</si>
  <si>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</si>
  <si>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</si>
  <si>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</si>
  <si>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</si>
  <si>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</si>
  <si>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</si>
  <si>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</si>
  <si>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</si>
  <si>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</si>
  <si>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</si>
  <si>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</si>
  <si>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</si>
  <si>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</si>
  <si>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</si>
  <si>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</si>
  <si>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</si>
  <si>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</si>
  <si>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</si>
  <si>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</si>
  <si>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</si>
  <si>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</si>
  <si>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</si>
  <si>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</si>
  <si>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</si>
  <si>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</si>
  <si>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</si>
  <si>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</si>
  <si>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</si>
  <si>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</si>
  <si>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</si>
  <si>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</si>
  <si>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</si>
  <si>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</si>
  <si>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</si>
  <si>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</si>
  <si>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</si>
  <si>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</si>
  <si>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</si>
  <si>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</si>
  <si>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</si>
  <si>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</si>
  <si>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</si>
  <si>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</si>
  <si>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</si>
  <si>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</si>
  <si>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</si>
  <si>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</si>
  <si>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</si>
  <si>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</si>
  <si>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</si>
  <si>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</si>
  <si>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</si>
  <si>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</si>
  <si>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</si>
  <si>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</si>
  <si>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</si>
  <si>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</si>
  <si>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</si>
  <si>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</si>
  <si>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</si>
  <si>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</si>
  <si>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</si>
  <si>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</si>
  <si>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</si>
  <si>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</si>
  <si>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</si>
  <si>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</si>
  <si>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</si>
  <si>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</si>
  <si>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</si>
  <si>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</si>
  <si>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</si>
  <si>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</si>
  <si>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</si>
  <si>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</si>
  <si>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</si>
  <si>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</si>
  <si>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</si>
  <si>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</si>
  <si>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</si>
  <si>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</si>
  <si>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</si>
  <si>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</si>
  <si>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</si>
  <si>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</si>
  <si>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</si>
  <si>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</si>
  <si>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</si>
  <si>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</si>
  <si>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</si>
  <si>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</si>
  <si>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</si>
  <si>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</si>
  <si>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</si>
  <si>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</si>
  <si>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</si>
  <si>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</si>
  <si>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</si>
  <si>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</si>
  <si>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</si>
  <si>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</si>
  <si>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</si>
  <si>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</si>
  <si>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</si>
  <si>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</si>
  <si>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</si>
  <si>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</si>
  <si>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</si>
  <si>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</si>
  <si>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</si>
  <si>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</si>
  <si>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</si>
  <si>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</si>
  <si>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</si>
  <si>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</si>
  <si>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</si>
  <si>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</si>
  <si>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</si>
  <si>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</si>
  <si>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</si>
  <si>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</si>
  <si>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</si>
  <si>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</si>
  <si>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</si>
  <si>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</si>
  <si>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</si>
  <si>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</si>
  <si>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</si>
  <si>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</si>
  <si>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</si>
  <si>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</si>
  <si>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</si>
  <si>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</si>
  <si>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</si>
  <si>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</si>
  <si>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</si>
  <si>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</si>
  <si>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</si>
  <si>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</si>
  <si>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</si>
  <si>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</si>
  <si>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</si>
  <si>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</si>
  <si>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</si>
  <si>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</si>
  <si>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</si>
  <si>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</si>
  <si>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</si>
  <si>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</si>
  <si>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</si>
  <si>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</si>
  <si>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</si>
  <si>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</si>
  <si>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</si>
  <si>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</si>
  <si>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</si>
  <si>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</si>
  <si>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</si>
  <si>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</si>
  <si>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</si>
  <si>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</si>
  <si>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</si>
  <si>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</si>
  <si>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</si>
  <si>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</si>
  <si>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</si>
  <si>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</si>
  <si>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</si>
  <si>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</si>
  <si>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</si>
  <si>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</si>
  <si>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</si>
  <si>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</si>
  <si>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</si>
  <si>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</si>
  <si>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</si>
  <si>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</si>
  <si>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</si>
  <si>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</si>
  <si>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</si>
  <si>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</si>
  <si>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</si>
  <si>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</si>
  <si>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</si>
  <si>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</si>
  <si>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</si>
  <si>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</si>
  <si>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</si>
  <si>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</si>
  <si>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</si>
  <si>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</si>
  <si>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</si>
  <si>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</si>
  <si>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</si>
  <si>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</si>
  <si>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</si>
  <si>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</si>
  <si>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</si>
  <si>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</si>
  <si>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</si>
  <si>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</si>
  <si>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</si>
  <si>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</si>
  <si>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</si>
  <si>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</si>
  <si>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</si>
  <si>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</si>
  <si>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</si>
  <si>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</si>
  <si>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</si>
  <si>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</si>
  <si>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</si>
  <si>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</si>
  <si>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</si>
  <si>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</si>
  <si>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</si>
  <si>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</si>
  <si>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</si>
  <si>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</si>
  <si>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</si>
  <si>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</si>
  <si>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</si>
  <si>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</si>
  <si>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</si>
  <si>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</si>
  <si>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</si>
  <si>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</si>
  <si>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</si>
  <si>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</si>
  <si>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</si>
  <si>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</si>
  <si>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</si>
  <si>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</si>
  <si>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</si>
  <si>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</si>
  <si>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</si>
  <si>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</si>
  <si>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</si>
  <si>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</si>
  <si>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</si>
  <si>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</si>
  <si>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</si>
  <si>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</si>
  <si>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</si>
  <si>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</si>
  <si>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</si>
  <si>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</si>
  <si>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</si>
  <si>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</si>
  <si>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</si>
  <si>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</si>
  <si>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</si>
  <si>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</si>
  <si>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</si>
  <si>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</si>
  <si>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</si>
  <si>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</si>
  <si>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</si>
  <si>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</si>
  <si>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</si>
  <si>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</si>
  <si>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</si>
  <si>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</si>
  <si>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</si>
  <si>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</si>
  <si>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</si>
  <si>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</si>
  <si>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</si>
  <si>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</si>
  <si>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</si>
  <si>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</si>
  <si>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</si>
  <si>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</si>
  <si>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</si>
  <si>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</si>
  <si>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</si>
  <si>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</si>
  <si>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</si>
  <si>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</si>
  <si>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</si>
  <si>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</si>
  <si>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</si>
  <si>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</si>
  <si>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</si>
  <si>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</si>
  <si>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</si>
  <si>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</si>
  <si>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</si>
  <si>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</si>
  <si>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</si>
  <si>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</si>
  <si>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</si>
  <si>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</si>
  <si>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</si>
  <si>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</si>
  <si>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</si>
  <si>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</si>
  <si>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</si>
  <si>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</si>
  <si>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</si>
  <si>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</si>
  <si>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</si>
  <si>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</si>
  <si>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</si>
  <si>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</si>
  <si>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</si>
  <si>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</si>
  <si>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</si>
  <si>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</si>
  <si>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</si>
  <si>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</si>
  <si>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</si>
  <si>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</si>
  <si>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</si>
  <si>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</si>
  <si>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</si>
  <si>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</si>
  <si>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</si>
  <si>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</si>
  <si>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</si>
  <si>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</si>
  <si>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</si>
  <si>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</si>
  <si>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</si>
  <si>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</si>
  <si>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</si>
  <si>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</si>
  <si>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</si>
  <si>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</si>
  <si>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</si>
  <si>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</si>
  <si>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</si>
  <si>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</si>
  <si>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</si>
  <si>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</si>
  <si>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</si>
  <si>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</si>
  <si>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</si>
  <si>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</si>
  <si>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</si>
  <si>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</si>
  <si>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</si>
  <si>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</si>
  <si>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</si>
  <si>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</si>
  <si>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</si>
  <si>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</si>
  <si>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</si>
  <si>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</si>
  <si>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</si>
  <si>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</si>
  <si>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</si>
  <si>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</si>
  <si>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</si>
  <si>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</si>
  <si>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</si>
  <si>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</si>
  <si>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</si>
  <si>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</si>
  <si>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BDI 31,29%</t>
  </si>
  <si>
    <t>Perímetro Estimado</t>
  </si>
  <si>
    <t>COTAÇÃO</t>
  </si>
  <si>
    <t xml:space="preserve">UN </t>
  </si>
  <si>
    <t>Unidade</t>
  </si>
  <si>
    <t>Empresa</t>
  </si>
  <si>
    <t>CNPJ</t>
  </si>
  <si>
    <t>Site / e-mail</t>
  </si>
  <si>
    <t>Telefone</t>
  </si>
  <si>
    <t>Valor Unit.</t>
  </si>
  <si>
    <t>Mercado Livre</t>
  </si>
  <si>
    <t>REFORMA</t>
  </si>
  <si>
    <t>TOTAL - REFORMA</t>
  </si>
  <si>
    <t>TRATAMENTO DE UMIDADE DAS PAREDES</t>
  </si>
  <si>
    <t>REVISÃO DE CALHAS RUFOS E TELHADO</t>
  </si>
  <si>
    <t xml:space="preserve">CODIGO  </t>
  </si>
  <si>
    <t>DESCRICAO DO INSUMO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</si>
  <si>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</si>
  <si>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</si>
  <si>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</si>
  <si>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</si>
  <si>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</si>
  <si>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</si>
  <si>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</si>
  <si>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</si>
  <si>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</si>
  <si>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</si>
  <si>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</si>
  <si>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</si>
  <si>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</si>
  <si>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</si>
  <si>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</si>
  <si>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</si>
  <si>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</si>
  <si>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</si>
  <si>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</si>
  <si>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</si>
  <si>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</si>
  <si>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</si>
  <si>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</si>
  <si>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</si>
  <si>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</si>
  <si>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</si>
  <si>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</si>
  <si>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</si>
  <si>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</si>
  <si>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</si>
  <si>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</si>
  <si>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</si>
  <si>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</si>
  <si>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</si>
  <si>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</si>
  <si>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1.2</t>
  </si>
  <si>
    <t>2.1</t>
  </si>
  <si>
    <t>2.2</t>
  </si>
  <si>
    <t>2.3</t>
  </si>
  <si>
    <t>TRATAMENTO DE UMIDADE DO TETO</t>
  </si>
  <si>
    <t>TROCAS E NOVAS INSTALAÇÕES</t>
  </si>
  <si>
    <t>INSTALAÇÃO DE LIXEIRAS</t>
  </si>
  <si>
    <t>CONJUNTO PARA COLETA SELETIVA COM 4 CESTOS DE 60L</t>
  </si>
  <si>
    <t>6.7</t>
  </si>
  <si>
    <t>https://inovadistribuicao.com.br/produto/conjunto-para-coleta-seletiva-com-4-cestos-de-60l/?gclid=Cj0KCQjwyLDpBRCxARIsAEENsrI65Yl4w_rWdlXlTRSUYRBO9qOHK7D5cj1WFzsR5vVz73Jvtkm_j50aAmaKEALw_wcB</t>
  </si>
  <si>
    <t>https://impallets.com.br/produtos/coletor-seletivo-basculante-60l-4-lixeiras-com-sup-de-metal?gclid=Cj0KCQjwyLDpBRCxARIsAEENsrKo-l5k8jXe_wu8hV2LLTZavyUWH-30YZJXVzY7zaTAagXQvoxEKYYaAs5BEALw_wcB</t>
  </si>
  <si>
    <t>Dias trabalhados</t>
  </si>
  <si>
    <t>Horas por dia</t>
  </si>
  <si>
    <t>Total</t>
  </si>
  <si>
    <t>Área total do telhado em planta</t>
  </si>
  <si>
    <t xml:space="preserve">Percentural adotado </t>
  </si>
  <si>
    <t>Total de áre para troca</t>
  </si>
  <si>
    <t>DIAS</t>
  </si>
  <si>
    <t>Área somada em prancha</t>
  </si>
  <si>
    <t>Altura</t>
  </si>
  <si>
    <t xml:space="preserve">Largura </t>
  </si>
  <si>
    <t>PINTURAS</t>
  </si>
  <si>
    <t>Quantidade</t>
  </si>
  <si>
    <t>Área total (Área das portas x quantidade x lados)</t>
  </si>
  <si>
    <t>Perimetro externo</t>
  </si>
  <si>
    <t>Perimetro interno</t>
  </si>
  <si>
    <t>Área das portas e janelas</t>
  </si>
  <si>
    <t>6.8</t>
  </si>
  <si>
    <t>CONJUNTO DE COLETA SELETIVA</t>
  </si>
  <si>
    <t>11 2408 8966</t>
  </si>
  <si>
    <t>Inova Distribuições</t>
  </si>
  <si>
    <t>11.063.194/0001-90</t>
  </si>
  <si>
    <t>Impallets</t>
  </si>
  <si>
    <t>PLACA FOTOLUMINESCENTE - M1 - ESPECIFICAÇÃO  NO PROJETO</t>
  </si>
  <si>
    <t>PROJETO DE PREVENÇÃO E COMBATE A INCÊNDIO E PÂNICO</t>
  </si>
  <si>
    <t>SETOP - CR</t>
  </si>
  <si>
    <t>*CR = CUSTO REFERENCIAL</t>
  </si>
  <si>
    <t>COTAÇÕES DO PROJETO DE REFORMA DA UBS ESPLANADA</t>
  </si>
  <si>
    <t xml:space="preserve">Área </t>
  </si>
  <si>
    <t>COMPOSIÇÃO</t>
  </si>
  <si>
    <t>Descrição</t>
  </si>
  <si>
    <t>Valor Unitário</t>
  </si>
  <si>
    <t>Coeficiente</t>
  </si>
  <si>
    <t>Valor Parcial</t>
  </si>
  <si>
    <t>Valor Total</t>
  </si>
  <si>
    <t>TABELAS</t>
  </si>
  <si>
    <t>SINAPI OU SETOP</t>
  </si>
  <si>
    <t>Mercado</t>
  </si>
  <si>
    <t>Perimetro</t>
  </si>
  <si>
    <t>COMPOSIÇÃO 01</t>
  </si>
  <si>
    <t>Total 1 (área - área das potas e janelas)</t>
  </si>
  <si>
    <t>6.9</t>
  </si>
  <si>
    <t>LUMINÁRIA LED 120X10 30W SOBREBOR BRANCO FRIO BORDA BRANCA</t>
  </si>
  <si>
    <t>C1</t>
  </si>
  <si>
    <t>PLACA FOTOLUMINESCENTE ''S3''  - 380 X 190 MM (SAÍDA-CIMA)</t>
  </si>
  <si>
    <t>C2</t>
  </si>
  <si>
    <t>Iluminim</t>
  </si>
  <si>
    <t>https://www.iluminim.com.br/luminaria-plafon-10x120-30w-led-sobrepor-branco-frio-borda-branca</t>
  </si>
  <si>
    <t>https://produto.mercadolivre.com.br/MLB-1105114878-plafon-led-luminaria-sobrepor-30w-10x120-branco-frio-_JM?quantity=1</t>
  </si>
  <si>
    <t>Magazine Luiza</t>
  </si>
  <si>
    <t>https://www.magazineluiza.com.br/luminaria-plafon-10x120-30w-led-sobrepor-branco-frio-borda-branca-iluminim-led/p/6186413/cj/luri/</t>
  </si>
  <si>
    <t>QUANTITATIVOS E ORÇAMENTO - REFORMA DA UBS SEBASTIÃO REIS</t>
  </si>
  <si>
    <t>REFORMA DA UBS SEBASTIÃO REIS</t>
  </si>
  <si>
    <t>PROJETO EXECUTIVO DE REFORMA DA UBS SEBASTIÃO REIS</t>
  </si>
  <si>
    <t>5.10</t>
  </si>
  <si>
    <t>REPARO DOS REJUNTES</t>
  </si>
  <si>
    <t>Área</t>
  </si>
  <si>
    <t>Rendimento estimado para o rejunte</t>
  </si>
  <si>
    <t>M2/KG</t>
  </si>
  <si>
    <t>Total 1  (Total /Rendimento)</t>
  </si>
  <si>
    <t>Área das estruturas</t>
  </si>
  <si>
    <t>CORRENTE DE SUSTENTAÇÃO DO BASCULANTE</t>
  </si>
  <si>
    <t>Casa Sulina</t>
  </si>
  <si>
    <t>Vidros Esquadrias</t>
  </si>
  <si>
    <t>TROCA DA CORRENTE DE SUSTENTAÇÃO DO BASCULANTE</t>
  </si>
  <si>
    <t>CORRENTE DE SUSTENTAÇÃO DO BASCULANTE E FIXADOR</t>
  </si>
  <si>
    <t>PORTA DE VIDRO</t>
  </si>
  <si>
    <t>316,55</t>
  </si>
  <si>
    <t>191,15</t>
  </si>
  <si>
    <t>944,63</t>
  </si>
  <si>
    <t>15,52</t>
  </si>
  <si>
    <t>1,0000000</t>
  </si>
  <si>
    <t>1,8900000</t>
  </si>
  <si>
    <t>0,3000000</t>
  </si>
  <si>
    <t>PUXADOR TUBULAR RETO, DUPLO, EM ALUMINIO POLIDO, DIAMETRO APROX.DE 1", COMPRIMENTO APROX. DE 400 MM, PARA PORTAS DE MADEIRA OU VIDROALTURA)</t>
  </si>
  <si>
    <t>CT-01</t>
  </si>
  <si>
    <t>Área estimada para a porta do compressor</t>
  </si>
  <si>
    <t>MANUTENÇÃO DO SIFÃO DA SALA DE REUNIÕES</t>
  </si>
  <si>
    <t>ESTA INCLUSO AS HORAS DO FUNCIONARIO PARA A TROCA DO SIFÃO DA SALA DE VACINA</t>
  </si>
  <si>
    <t>TRAVAMENTO DA PORTA DE VIDRO</t>
  </si>
  <si>
    <t>ESTA INCLUSO AS HORAS DO FUNCIONARIO PARA A VERIFICAÇÃO DO SENSOR DE PRESENÇA</t>
  </si>
  <si>
    <t>TROCA DAS LUMINÁRIAS</t>
  </si>
  <si>
    <t>Área somada em prancha do teto</t>
  </si>
  <si>
    <t>Área somada em prancha das paredes</t>
  </si>
  <si>
    <t>Total 2 (Total 1 + 10%)</t>
  </si>
  <si>
    <t>Total 3 (Total 2 + área externa)</t>
  </si>
  <si>
    <t>Largura ocupada em volume</t>
  </si>
  <si>
    <t>2.4</t>
  </si>
  <si>
    <t>PARA A TROCA DAS PLACAS</t>
  </si>
  <si>
    <t>Área de cada placa</t>
  </si>
  <si>
    <t>Quantidade de placas</t>
  </si>
  <si>
    <t>Perimetro de cada placa</t>
  </si>
  <si>
    <t>Total + 30% para possivel uso</t>
  </si>
  <si>
    <t xml:space="preserve">Rendmento  da massa </t>
  </si>
  <si>
    <t>KG/M2</t>
  </si>
  <si>
    <t>Total de massa</t>
  </si>
  <si>
    <t>Distancia entre os parafuso por placa</t>
  </si>
  <si>
    <t>Total x 6 placas</t>
  </si>
  <si>
    <t>Total 1</t>
  </si>
  <si>
    <t>Total 2</t>
  </si>
  <si>
    <t>Total 1 + total 2 + 20% de empolamento</t>
  </si>
  <si>
    <t>Quantidade estimada</t>
  </si>
  <si>
    <t>Perimetro total de requadro</t>
  </si>
  <si>
    <t>Largura</t>
  </si>
  <si>
    <t>m</t>
  </si>
  <si>
    <t xml:space="preserve">Área total </t>
  </si>
  <si>
    <t>Total x 2 placas</t>
  </si>
  <si>
    <t>2.5</t>
  </si>
  <si>
    <t>2.5.1</t>
  </si>
  <si>
    <t>2.5.3</t>
  </si>
  <si>
    <t>2.5.2</t>
  </si>
  <si>
    <t>2.5.4</t>
  </si>
  <si>
    <t>2.5.5</t>
  </si>
  <si>
    <t>2.5.6</t>
  </si>
  <si>
    <t>2.5.7</t>
  </si>
  <si>
    <t>2.5.8</t>
  </si>
  <si>
    <t>3.1</t>
  </si>
  <si>
    <t>3.2</t>
  </si>
  <si>
    <t>3.3</t>
  </si>
  <si>
    <t>3.4</t>
  </si>
  <si>
    <t>3.5</t>
  </si>
  <si>
    <t>3.5.1</t>
  </si>
  <si>
    <t>3.5.2</t>
  </si>
  <si>
    <t>3.5.3</t>
  </si>
  <si>
    <t>3.5.4</t>
  </si>
  <si>
    <t>3.5.5</t>
  </si>
  <si>
    <t>3.5.6</t>
  </si>
  <si>
    <t>3.5.7</t>
  </si>
  <si>
    <t>3.5.8</t>
  </si>
  <si>
    <t>4.1</t>
  </si>
  <si>
    <t>4.2</t>
  </si>
  <si>
    <t>4.3</t>
  </si>
  <si>
    <t>4.4</t>
  </si>
  <si>
    <t>4.5</t>
  </si>
  <si>
    <t>5.6</t>
  </si>
  <si>
    <t>4.6</t>
  </si>
  <si>
    <t>4.6.1</t>
  </si>
  <si>
    <t>4.6.2</t>
  </si>
  <si>
    <t>5.1</t>
  </si>
  <si>
    <t>5.1.1</t>
  </si>
  <si>
    <t>5.1.2</t>
  </si>
  <si>
    <t>5.2</t>
  </si>
  <si>
    <t>5.3</t>
  </si>
  <si>
    <t>5.3.1</t>
  </si>
  <si>
    <t>5.3.2</t>
  </si>
  <si>
    <t>5.4</t>
  </si>
  <si>
    <t>5.4.1</t>
  </si>
  <si>
    <t>5.4.2</t>
  </si>
  <si>
    <t xml:space="preserve">Área estimada para o portão lateral </t>
  </si>
  <si>
    <t>5.7</t>
  </si>
  <si>
    <t>5.8</t>
  </si>
  <si>
    <t>5.9</t>
  </si>
  <si>
    <t>5.11</t>
  </si>
  <si>
    <t>5.11.1</t>
  </si>
  <si>
    <t>5.11.2</t>
  </si>
  <si>
    <t>6.1</t>
  </si>
  <si>
    <t>6.2</t>
  </si>
  <si>
    <t>6.3</t>
  </si>
  <si>
    <t>6.4</t>
  </si>
  <si>
    <t>6.5</t>
  </si>
  <si>
    <t>6.6</t>
  </si>
  <si>
    <t>6.10</t>
  </si>
  <si>
    <t>6.11</t>
  </si>
  <si>
    <t>6.12</t>
  </si>
  <si>
    <t>6.13</t>
  </si>
  <si>
    <t>6.14</t>
  </si>
  <si>
    <t>6.15</t>
  </si>
  <si>
    <t>Total (Considerando 30 % da área)</t>
  </si>
  <si>
    <t>CRONOGRAMA FÍSICO FINANCEIRO - REFORMA DA UBS SEBASTIÃO REIS</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</si>
  <si>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</si>
  <si>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</si>
  <si>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</si>
  <si>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</si>
  <si>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</si>
  <si>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</si>
  <si>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</si>
  <si>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</si>
  <si>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</si>
  <si>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</si>
  <si>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</si>
  <si>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</si>
  <si>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</si>
  <si>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</si>
  <si>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</si>
  <si>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</si>
  <si>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</si>
  <si>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</si>
  <si>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</si>
  <si>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</si>
  <si>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</si>
  <si>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</si>
  <si>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</si>
  <si>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</si>
  <si>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</si>
  <si>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</si>
  <si>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</si>
  <si>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</si>
  <si>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</si>
  <si>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</si>
  <si>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</si>
  <si>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</si>
  <si>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</si>
  <si>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</si>
  <si>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</si>
  <si>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</si>
  <si>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</si>
  <si>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</si>
  <si>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</si>
  <si>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</si>
  <si>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</si>
  <si>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</si>
  <si>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</si>
  <si>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</si>
  <si>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</si>
  <si>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</si>
  <si>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</si>
  <si>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</si>
  <si>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</si>
  <si>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</si>
  <si>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</si>
  <si>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</si>
  <si>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</si>
  <si>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</si>
  <si>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</si>
  <si>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</si>
  <si>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</si>
  <si>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</si>
  <si>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</si>
  <si>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</si>
  <si>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</si>
  <si>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</si>
  <si>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</si>
  <si>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</si>
  <si>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</si>
  <si>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</si>
  <si>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</si>
  <si>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</si>
  <si>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</si>
  <si>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</si>
  <si>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</si>
  <si>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</si>
  <si>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</si>
  <si>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</si>
  <si>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</si>
  <si>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</si>
  <si>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</si>
  <si>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</si>
  <si>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</si>
  <si>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</si>
  <si>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</si>
  <si>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</si>
  <si>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</si>
  <si>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</si>
  <si>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</si>
  <si>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</si>
  <si>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</si>
  <si>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</si>
  <si>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</si>
  <si>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</si>
  <si>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</si>
  <si>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</si>
  <si>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</si>
  <si>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</si>
  <si>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</si>
  <si>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</si>
  <si>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</si>
  <si>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</si>
  <si>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</si>
  <si>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</si>
  <si>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</si>
  <si>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</si>
  <si>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</si>
  <si>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</si>
  <si>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</si>
  <si>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</si>
  <si>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</si>
  <si>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</si>
  <si>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</si>
  <si>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</si>
  <si>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</si>
  <si>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</si>
  <si>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</si>
  <si>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</si>
  <si>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</si>
  <si>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</si>
  <si>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</si>
  <si>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</si>
  <si>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</si>
  <si>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</si>
  <si>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</si>
  <si>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</si>
  <si>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</si>
  <si>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</si>
  <si>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</si>
  <si>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</si>
  <si>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</si>
  <si>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</si>
  <si>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</si>
  <si>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</si>
  <si>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</si>
  <si>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</si>
  <si>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</si>
  <si>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</si>
  <si>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</si>
  <si>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</si>
  <si>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</si>
  <si>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</si>
  <si>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</si>
  <si>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</si>
  <si>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</si>
  <si>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</si>
  <si>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</si>
  <si>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</si>
  <si>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</si>
  <si>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</si>
  <si>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</si>
  <si>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</si>
  <si>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</si>
  <si>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</si>
  <si>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</si>
  <si>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</si>
  <si>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</si>
  <si>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</si>
  <si>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</si>
  <si>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</si>
  <si>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</si>
  <si>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</si>
  <si>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</si>
  <si>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</si>
  <si>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</si>
  <si>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</si>
  <si>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</si>
  <si>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</si>
  <si>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</si>
  <si>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</si>
  <si>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</si>
  <si>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</si>
  <si>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</si>
  <si>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</si>
  <si>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</si>
  <si>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</si>
  <si>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</si>
  <si>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</si>
  <si>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</si>
  <si>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</si>
  <si>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</si>
  <si>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</si>
  <si>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</si>
  <si>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</si>
  <si>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</si>
  <si>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</si>
  <si>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</si>
  <si>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</si>
  <si>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</si>
  <si>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</si>
  <si>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</si>
  <si>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</si>
  <si>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</si>
  <si>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</si>
  <si>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</si>
  <si>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</si>
  <si>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</si>
  <si>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</si>
  <si>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</si>
  <si>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</si>
  <si>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</si>
  <si>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</si>
  <si>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</si>
  <si>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</si>
  <si>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</si>
  <si>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</si>
  <si>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</si>
  <si>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</si>
  <si>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</si>
  <si>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</si>
  <si>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</si>
  <si>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</si>
  <si>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</si>
  <si>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</si>
  <si>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</si>
  <si>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</si>
  <si>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</si>
  <si>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</si>
  <si>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</si>
  <si>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</si>
  <si>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</si>
  <si>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</si>
  <si>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</si>
  <si>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</si>
  <si>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</si>
  <si>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</si>
  <si>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</si>
  <si>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</si>
  <si>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</si>
  <si>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</si>
  <si>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</si>
  <si>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</si>
  <si>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</si>
  <si>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</si>
  <si>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</si>
  <si>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</si>
  <si>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</si>
  <si>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</si>
  <si>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</si>
  <si>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</si>
  <si>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</si>
  <si>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</si>
  <si>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</si>
  <si>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</si>
  <si>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</si>
  <si>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</si>
  <si>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</si>
  <si>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</si>
  <si>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</si>
  <si>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</si>
  <si>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</si>
  <si>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</si>
  <si>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</si>
  <si>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</si>
  <si>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</si>
  <si>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</si>
  <si>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</si>
  <si>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</si>
  <si>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</si>
  <si>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</si>
  <si>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</si>
  <si>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</si>
  <si>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</si>
  <si>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</si>
  <si>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</si>
  <si>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</si>
  <si>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PINTOR DE LETREIROS COM ENCARGOS COMPLEMENTARES</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</si>
  <si>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</si>
  <si>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</si>
  <si>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</si>
  <si>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</si>
  <si>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</si>
  <si>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</si>
  <si>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</si>
  <si>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</si>
  <si>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</si>
  <si>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</si>
  <si>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</si>
  <si>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</si>
  <si>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</si>
  <si>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</si>
  <si>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</si>
  <si>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</si>
  <si>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</si>
  <si>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</si>
  <si>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</si>
  <si>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</si>
  <si>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</si>
  <si>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</si>
  <si>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</si>
  <si>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</si>
  <si>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</si>
  <si>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</si>
  <si>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</si>
  <si>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</si>
  <si>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</si>
  <si>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!EM PROCESSO DE DESATIVACAO! VEICULO DE PASSEIO COM MOTOR 1.0 FLEX, POTENCIA 72/85 CV, 5 PORTAS, COR SOLIDA, BASICO</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</si>
  <si>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</si>
  <si>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</si>
  <si>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</si>
  <si>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</si>
  <si>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</si>
  <si>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</si>
  <si>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</si>
  <si>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</si>
  <si>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</si>
  <si>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</si>
  <si>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</si>
  <si>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</si>
  <si>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</si>
  <si>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</si>
  <si>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</si>
  <si>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</si>
  <si>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</si>
  <si>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</si>
  <si>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</si>
  <si>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</si>
  <si>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</si>
  <si>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</si>
  <si>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</si>
  <si>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</si>
  <si>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</si>
  <si>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</si>
  <si>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</si>
  <si>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</si>
  <si>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</si>
  <si>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</si>
  <si>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</si>
  <si>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</si>
  <si>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</si>
  <si>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</si>
  <si>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</si>
  <si>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</si>
  <si>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</si>
  <si>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</si>
  <si>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</si>
  <si>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</si>
  <si>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</si>
  <si>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</si>
  <si>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</si>
  <si>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</si>
  <si>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</si>
  <si>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</si>
  <si>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</si>
  <si>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</si>
  <si>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</si>
  <si>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</si>
  <si>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</si>
  <si>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</si>
  <si>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</si>
  <si>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</si>
  <si>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</si>
  <si>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</si>
  <si>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</si>
  <si>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</si>
  <si>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</si>
  <si>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</si>
  <si>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</si>
  <si>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</si>
  <si>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</si>
  <si>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</si>
  <si>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</si>
  <si>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ED-9067</t>
  </si>
  <si>
    <t>ARGAMASSA, TRAÇO 1:2:3 (CIMENTO, AREIA E PEDRISCO), PREPARO MECÂNICO</t>
  </si>
  <si>
    <t>ED-48307</t>
  </si>
  <si>
    <t>AUX-ARG-035</t>
  </si>
  <si>
    <t>ARGAMASSA, TRAÇO 1:2:8 (CIMENTO, CAL E AREIA), PREPARO MECÂNICO</t>
  </si>
  <si>
    <t>ED-48308</t>
  </si>
  <si>
    <t>AUX-ARG-040</t>
  </si>
  <si>
    <t>ARGAMASSA, TRAÇO 1:2:9 (CIMENTO, CAL E AREIA), PREPARO MECÂNICO</t>
  </si>
  <si>
    <t>ED-8347</t>
  </si>
  <si>
    <t>ARGAMASSA, TRAÇO 1:3 (CIMENTO E AREIA), COM ADITIVO EXPANSOR PARA ARGAMASSA DE ENCUNHAMENTO, PREPARO MANUAL</t>
  </si>
  <si>
    <t>ED-9129</t>
  </si>
  <si>
    <t>ARGAMASSA, TRAÇO 1:3 (CIMENTO E AREIA) COM ADITIVO IMPERMEABILIZANTE,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</si>
  <si>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</si>
  <si>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</si>
  <si>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</si>
  <si>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</si>
  <si>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</si>
  <si>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</si>
  <si>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</si>
  <si>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</si>
  <si>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</si>
  <si>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</si>
  <si>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</si>
  <si>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</si>
  <si>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</si>
  <si>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</si>
  <si>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</si>
  <si>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</si>
  <si>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</si>
  <si>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</si>
  <si>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</si>
  <si>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</si>
  <si>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</si>
  <si>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</si>
  <si>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</si>
  <si>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</si>
  <si>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</si>
  <si>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</si>
  <si>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</si>
  <si>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</si>
  <si>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</si>
  <si>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</si>
  <si>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</si>
  <si>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</si>
  <si>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</si>
  <si>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</si>
  <si>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</si>
  <si>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</si>
  <si>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</si>
  <si>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</si>
  <si>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</si>
  <si>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</si>
  <si>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</si>
  <si>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</si>
  <si>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</si>
  <si>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</si>
  <si>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</si>
  <si>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</si>
  <si>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</si>
  <si>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</si>
  <si>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</si>
  <si>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</si>
  <si>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</si>
  <si>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</si>
  <si>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</si>
  <si>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</si>
  <si>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</si>
  <si>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</si>
  <si>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</si>
  <si>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</si>
  <si>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</si>
  <si>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</si>
  <si>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</si>
  <si>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</si>
  <si>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</si>
  <si>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</si>
  <si>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</si>
  <si>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</si>
  <si>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</si>
  <si>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</si>
  <si>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</si>
  <si>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</si>
  <si>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</si>
  <si>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</si>
  <si>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ED-8456</t>
  </si>
  <si>
    <t>FORMA DE MADEIRA PARA ESTRUTURA EM CURVA COM TÁBUA, SARRAFO E COMPENSADO RESINADO NAVAL, ESP. 6MM (DESMONTAGEM)</t>
  </si>
  <si>
    <t>ED-8454</t>
  </si>
  <si>
    <t>FORMA DE MADEIRA PARA ESTRUTURA EM CURVA COM TÁBUA, SARRAFO E COMPENSADO RESINADO NAVAL, ESP. 6MM (FABRICAÇÃO)</t>
  </si>
  <si>
    <t>ED-8455</t>
  </si>
  <si>
    <t>FORMA DE MADEIRA PARA ESTRUTURA EM CURVA COM TÁBUA, SARRAFO E COMPENSADO RESINADO NAVAL, ESP. 6MM (MONTAGEM)</t>
  </si>
  <si>
    <t>ED-8393</t>
  </si>
  <si>
    <t>FORMA E DESFORMA PARA LAJE COM CHAPA DE COMPENSADO PLASTIFICADO, ESP. 12MM, REAPROVEITAMENTO (3X), EXCLUSIVE ESCORAMENTO</t>
  </si>
  <si>
    <t>ED-8401</t>
  </si>
  <si>
    <t>FORMA E DESFORMA PARA LAJE COM CHAPA DE COMPENSADO PLASTIFICADO, ESP. 12MM, REAPROVEITAMENTO (5X), EXCLUSIVE ESCORAMENTO</t>
  </si>
  <si>
    <t>ED-8405</t>
  </si>
  <si>
    <t>FORMA E DESFORMA PARA LAJE COM CHAPA DE COMPENSADO PLASTIFICADO, ESP. 14MM, REAPROVEITAMENTO (5X), EXCLUSIVE ESCORAMENTO</t>
  </si>
  <si>
    <t>ED-8408</t>
  </si>
  <si>
    <t>FORMA E DESFORMA PARA LAJE COM CHAPA DE COMPENSADO RESINADO, ESP. 10MM, REAPROVEITAMENTO (3X), EXCLUSIVE ESCORAMENTO</t>
  </si>
  <si>
    <t>ED-8411</t>
  </si>
  <si>
    <t>FORMA E DESFORMA PARA LAJE COM CHAPA DE COMPENSADO RESINADO, ESP. 12MM, REAPROVEITAMENTO (3X), EXCLUSIVE ESCORAMENTO</t>
  </si>
  <si>
    <t>ED-8414</t>
  </si>
  <si>
    <t>FORMA E DESFORMA PARA LAJE COM CHAPA DE COMPENSADO RESINADO, ESP. 14MM, REAPROVEITAMENTO (3X), EXCLUSIVE ESCORAMENTO</t>
  </si>
  <si>
    <t>ED-8461</t>
  </si>
  <si>
    <t>FORMA E DESFORMA PARA LAJE DE MADEIRA COM TÁBUA E SARRAFO, REAPROVEITAMENTO (3X), EXCLUSIVE ESCORAMENTO</t>
  </si>
  <si>
    <t>ED-8474</t>
  </si>
  <si>
    <t>FORMA E DESFORMA PARA LAJE DE MADEIRA COM TÁBUA E SARRAFO, REAPROVEITAMENTO (5X), EXCLUSIVE ESCORAMENTO</t>
  </si>
  <si>
    <t>ED-8385</t>
  </si>
  <si>
    <t>FORMA E DESFORMA PARA PILAR COM CHAPA DE COMPENSADO PLASTIFICADO, ESP. 12MM, REAPROVEITAMENTO (3X), EXCLUSIVE ESCORAMENTO</t>
  </si>
  <si>
    <t>ED-8399</t>
  </si>
  <si>
    <t>FORMA E DESFORMA PARA PILAR COM CHAPA DE COMPENSADO PLASTIFICADO, ESP. 12MM, REAPROVEITAMENTO (5X), EXCLUSIVE ESCORAMENTO</t>
  </si>
  <si>
    <t>ED-8403</t>
  </si>
  <si>
    <t>FORMA E DESFORMA PARA PILAR COM CHAPA DE COMPENSADO PLASTIFICADO, ESP. 14MM, REAPROVEITAMENTO (5X), EXCLUSIVE ESCORAMENTO</t>
  </si>
  <si>
    <t>ED-8406</t>
  </si>
  <si>
    <t>FORMA E DESFORMA PARA PILAR COM CHAPA DE COMPENSADO RESINADO, ESP. 10MM, REAPROVEITAMENTO (3X), EXCLUSIVE ESCORAMENTO</t>
  </si>
  <si>
    <t>ED-8409</t>
  </si>
  <si>
    <t>FORMA E DESFORMA PARA PILAR COM CHAPA DE COMPENSADO RESINADO, ESP. 12MM, REAPROVEITAMENTO (3X), EXCLUSIVE ESCORAMENTO</t>
  </si>
  <si>
    <t>ED-8412</t>
  </si>
  <si>
    <t>FORMA E DESFORMA PARA PILAR COM CHAPA DE COMPENSADO RESINADO, ESP. 14MM, REAPROVEITAMENTO (3X), EXCLUSIVE ESCORAMENTO</t>
  </si>
  <si>
    <t>ED-8459</t>
  </si>
  <si>
    <t>FORMA E DESFORMA PARA PILAR DE MADEIRA COM TÁBUA E SARRAFO, REAPROVEITAMENTO (3X), EXCLUSIVE ESCORAMENTO</t>
  </si>
  <si>
    <t>ED-8472</t>
  </si>
  <si>
    <t>FORMA E DESFORMA PARA PILAR DE MADEIRA COM TÁBUA E SARRAFO, REAPROVEITAMENTO (5X), EXCLUSIVE ESCORAMENTO</t>
  </si>
  <si>
    <t>ED-8389</t>
  </si>
  <si>
    <t>FORMA E DESFORMA PARA VIGA COM CHAPA DE COMPENSADO PLASTIFICADO, ESP. 12MM, REAPROVEITAMENTO (3X), EXCLUSIVE ESCORAMENTO</t>
  </si>
  <si>
    <t>ED-8400</t>
  </si>
  <si>
    <t>FORMA E DESFORMA PARA VIGA COM CHAPA DE COMPENSADO PLASTIFICADO, ESP. 12MM, REAPROVEITAMENTO (5X), EXCLUSIVE ESCORAMENTO</t>
  </si>
  <si>
    <t>ED-8404</t>
  </si>
  <si>
    <t>FORMA E DESFORMA PARA VIGA COM CHAPA DE COMPENSADO PLASTIFICADO, ESP. 14MM, REAPROVEITAMENTO (5X), EXCLUSIVE ESCORAMENTO</t>
  </si>
  <si>
    <t>ED-8407</t>
  </si>
  <si>
    <t>FORMA E DESFORMA PARA VIGA COM CHAPA DE COMPENSADO RESINADO, ESP. 10MM, REAPROVEITAMENTO (3X), EXCLUSIVE ESCORAMENTO</t>
  </si>
  <si>
    <t>ED-8410</t>
  </si>
  <si>
    <t>FORMA E DESFORMA PARA VIGA COM CHAPA DE COMPENSADO RESINADO, ESP. 12MM, REAPROVEITAMENTO (3X), EXCLUSIVE ESCORAMENTO</t>
  </si>
  <si>
    <t>ED-8413</t>
  </si>
  <si>
    <t>FORMA E DESFORMA PARA VIGA COM CHAPA DE COMPENSADO RESINADO, ESP. 14MM, REAPROVEITAMENTO (3X), EXCLUSIVE ESCORAMENTO</t>
  </si>
  <si>
    <t>ED-8460</t>
  </si>
  <si>
    <t>FORMA E DESFORMA PARA VIGA DE MADEIRA COM TÁBUA E SARRAFO, REAPROVEITAMENTO (3X), EXCLUSIVE ESCORAMENTO</t>
  </si>
  <si>
    <t>ED-8473</t>
  </si>
  <si>
    <t>FORMA E DESFORMA PARA VIGA DE MADEIRA COM TÁBUA E SARRAFO, REAPROVEITAMENTO (5X), EXCLUSIVE ESCORAMENTO</t>
  </si>
  <si>
    <t>ED-8396</t>
  </si>
  <si>
    <t>FORMA PARA LAJE COM CHAPA DE COMPENSADO PLASTIFICADO, ESP. 12MM (DESMONTAGEM)</t>
  </si>
  <si>
    <t>ED-8394</t>
  </si>
  <si>
    <t>FORMA PARA LAJE COM CHAPA DE COMPENSADO PLASTIFICADO, ESP. 12MM (FABRICAÇÃO)</t>
  </si>
  <si>
    <t>ED-8395</t>
  </si>
  <si>
    <t>FORMA PARA LAJE COM CHAPA DE COMPENSADO PLASTIFICADO, ESP. 12MM (MONTAGEM)</t>
  </si>
  <si>
    <t>ED-8423</t>
  </si>
  <si>
    <t>FORMA PARA LAJE COM CHAPA DE COMPENSADO PLASTIFICADO, ESP. 14MM (DESMONTAGEM)</t>
  </si>
  <si>
    <t>ED-8421</t>
  </si>
  <si>
    <t>FORMA PARA LAJE COM CHAPA DE COMPENSADO PLASTIFICADO, ESP. 14MM (FABRICAÇÃO)</t>
  </si>
  <si>
    <t>ED-8422</t>
  </si>
  <si>
    <t>FORMA PARA LAJE COM CHAPA DE COMPENSADO PLASTIFICADO, ESP. 14MM (MONTAGEM)</t>
  </si>
  <si>
    <t>ED-8432</t>
  </si>
  <si>
    <t>FORMA PARA LAJE COM CHAPA DE COMPENSADO RESINADO, ESP. 10MM (DESMONTAGEM)</t>
  </si>
  <si>
    <t>ED-8430</t>
  </si>
  <si>
    <t>FORMA PARA LAJE COM CHAPA DE COMPENSADO RESINADO, ESP. 10MM (FABRICAÇÃO)</t>
  </si>
  <si>
    <t>ED-8431</t>
  </si>
  <si>
    <t>FORMA PARA LAJE COM CHAPA DE COMPENSADO RESINADO, ESP. 10MM (MONTAGEM)</t>
  </si>
  <si>
    <t>ED-8441</t>
  </si>
  <si>
    <t>FORMA PARA LAJE COM CHAPA DE COMPENSADO RESINADO, ESP. 12MM (DESMONTAGEM)</t>
  </si>
  <si>
    <t>ED-8439</t>
  </si>
  <si>
    <t>FORMA PARA LAJE COM CHAPA DE COMPENSADO RESINADO, ESP. 12MM (FABRICAÇÃO)</t>
  </si>
  <si>
    <t>ED-8440</t>
  </si>
  <si>
    <t>FORMA PARA LAJE COM CHAPA DE COMPENSADO RESINADO, ESP. 12MM (MONTAGEM)</t>
  </si>
  <si>
    <t>ED-8450</t>
  </si>
  <si>
    <t>FORMA PARA LAJE COM CHAPA DE COMPENSADO RESINADO, ESP. 14MM (DESMONTAGEM)</t>
  </si>
  <si>
    <t>ED-8448</t>
  </si>
  <si>
    <t>FORMA PARA LAJE COM CHAPA DE COMPENSADO RESINADO, ESP. 14MM (FABRICAÇÃO)</t>
  </si>
  <si>
    <t>ED-8449</t>
  </si>
  <si>
    <t>FORMA PARA LAJE COM CHAPA DE COMPENSADO RESINADO, ESP. 14MM (MONTAGEM)</t>
  </si>
  <si>
    <t>ED-8470</t>
  </si>
  <si>
    <t>FORMA PARA LAJE DE MADEIRA COM TÁBUA E SARRAFO (DESMONTAGEM)</t>
  </si>
  <si>
    <t>ED-8468</t>
  </si>
  <si>
    <t>FORMA PARA LAJE DE MADEIRA COM TÁBUA E SARRAFO (FABRICAÇÃO)</t>
  </si>
  <si>
    <t>ED-8469</t>
  </si>
  <si>
    <t>FORMA PARA LAJE DE MADEIRA COM TÁBUA E SARRAFO (MONTAGEM)</t>
  </si>
  <si>
    <t>ED-8388</t>
  </si>
  <si>
    <t>FORMA PARA PILAR COM CHAPA DE COMPENSADO PLASTIFICADO, ESP. 12MM (DESMONTAGEM)</t>
  </si>
  <si>
    <t>ED-8386</t>
  </si>
  <si>
    <t>FORMA PARA PILAR COM CHAPA DE COMPENSADO PLASTIFICADO, ESP. 12MM (FABRICAÇÃO)</t>
  </si>
  <si>
    <t>ED-8387</t>
  </si>
  <si>
    <t>FORMA PARA PILAR COM CHAPA DE COMPENSADO PLASTIFICADO, ESP. 12MM (MONTAGEM)</t>
  </si>
  <si>
    <t>ED-8417</t>
  </si>
  <si>
    <t>FORMA PARA PILAR COM CHAPA DE COMPENSADO PLASTIFICADO, ESP. 14MM (DESMONTAGEM)</t>
  </si>
  <si>
    <t>ED-8415</t>
  </si>
  <si>
    <t>FORMA PARA PILAR COM CHAPA DE COMPENSADO PLASTIFICADO, ESP. 14MM (FABRICAÇÃO)</t>
  </si>
  <si>
    <t>ED-8416</t>
  </si>
  <si>
    <t>FORMA PARA PILAR COM CHAPA DE COMPENSADO PLASTIFICADO, ESP. 14MM (MONTAGEM)</t>
  </si>
  <si>
    <t>ED-8426</t>
  </si>
  <si>
    <t>FORMA PARA PILAR COM CHAPA DE COMPENSADO RESINADO, ESP. 10MM (DESMONTAGEM)</t>
  </si>
  <si>
    <t>ED-8424</t>
  </si>
  <si>
    <t>FORMA PARA PILAR COM CHAPA DE COMPENSADO RESINADO, ESP. 10MM (FABRICAÇÃO)</t>
  </si>
  <si>
    <t>ED-8425</t>
  </si>
  <si>
    <t>FORMA PARA PILAR COM CHAPA DE COMPENSADO RESINADO, ESP. 10MM (MONTAGEM)</t>
  </si>
  <si>
    <t>ED-8435</t>
  </si>
  <si>
    <t>FORMA PARA PILAR COM CHAPA DE COMPENSADO RESINADO, ESP. 12MM (DESMONTAGEM)</t>
  </si>
  <si>
    <t>ED-8433</t>
  </si>
  <si>
    <t>FORMA PARA PILAR COM CHAPA DE COMPENSADO RESINADO, ESP. 12MM (FABRICAÇÃO)</t>
  </si>
  <si>
    <t>ED-8434</t>
  </si>
  <si>
    <t>FORMA PARA PILAR COM CHAPA DE COMPENSADO RESINADO, ESP. 12MM (MONTAGEM)</t>
  </si>
  <si>
    <t>ED-8444</t>
  </si>
  <si>
    <t>FORMA PARA PILAR COM CHAPA DE COMPENSADO RESINADO, ESP. 14MM (DESMONTAGEM)</t>
  </si>
  <si>
    <t>ED-8442</t>
  </si>
  <si>
    <t>FORMA PARA PILAR COM CHAPA DE COMPENSADO RESINADO, ESP. 14MM (FABRICAÇÃO)</t>
  </si>
  <si>
    <t>ED-8443</t>
  </si>
  <si>
    <t>FORMA PARA PILAR COM CHAPA DE COMPENSADO RESINADO, ESP. 14MM (MONTAGEM)</t>
  </si>
  <si>
    <t>ED-8464</t>
  </si>
  <si>
    <t>FORMA PARA PILAR DE MADEIRA COM TÁBUA E SARRAFO (DESMONTAGEM)</t>
  </si>
  <si>
    <t>ED-8462</t>
  </si>
  <si>
    <t>FORMA PARA PILAR DE MADEIRA COM TÁBUA E SARRAFO (FABRICAÇÃO)</t>
  </si>
  <si>
    <t>ED-8463</t>
  </si>
  <si>
    <t>FORMA PARA PILAR DE MADEIRA COM TÁBUA E SARRAFO (MONTAGEM)</t>
  </si>
  <si>
    <t>ED-8392</t>
  </si>
  <si>
    <t>FORMA PARA VIGA COM CHAPA DE COMPENSADO PLASTIFICADO, ESP. 12MM (DESMONTAGEM)</t>
  </si>
  <si>
    <t>ED-8390</t>
  </si>
  <si>
    <t>FORMA PARA VIGA COM CHAPA DE COMPENSADO PLASTIFICADO, ESP. 12MM (FABRICAÇÃO)</t>
  </si>
  <si>
    <t>ED-8391</t>
  </si>
  <si>
    <t>FORMA PARA VIGA COM CHAPA DE COMPENSADO PLASTIFICADO, ESP. 12MM (MONTAGEM)</t>
  </si>
  <si>
    <t>ED-8420</t>
  </si>
  <si>
    <t>FORMA PARA VIGA COM CHAPA DE COMPENSADO PLASTIFICADO, ESP. 14MM (DESMONTAGEM)</t>
  </si>
  <si>
    <t>ED-8418</t>
  </si>
  <si>
    <t>FORMA PARA VIGA COM CHAPA DE COMPENSADO PLASTIFICADO, ESP. 14MM (FABRICAÇÃO)</t>
  </si>
  <si>
    <t>ED-8419</t>
  </si>
  <si>
    <t>FORMA PARA VIGA COM CHAPA DE COMPENSADO PLASTIFICADO, ESP. 14MM (MONTAGEM)</t>
  </si>
  <si>
    <t>ED-8429</t>
  </si>
  <si>
    <t>FORMA PARA VIGA COM CHAPA DE COMPENSADO RESINADO, ESP. 10MM (DESMONTAGEM)</t>
  </si>
  <si>
    <t>ED-8427</t>
  </si>
  <si>
    <t>FORMA PARA VIGA COM CHAPA DE COMPENSADO RESINADO, ESP. 10MM (FABRICAÇÃO)</t>
  </si>
  <si>
    <t>ED-8428</t>
  </si>
  <si>
    <t>FORMA PARA VIGA COM CHAPA DE COMPENSADO RESINADO, ESP. 10MM (MONTAGEM)</t>
  </si>
  <si>
    <t>ED-8438</t>
  </si>
  <si>
    <t>FORMA PARA VIGA COM CHAPA DE COMPENSADO RESINADO, ESP. 12MM (DESMONTAGEM)</t>
  </si>
  <si>
    <t>ED-8436</t>
  </si>
  <si>
    <t>FORMA PARA VIGA COM CHAPA DE COMPENSADO RESINADO, ESP. 12MM (FABRICAÇÃO)</t>
  </si>
  <si>
    <t>ED-8437</t>
  </si>
  <si>
    <t>FORMA PARA VIGA COM CHAPA DE COMPENSADO RESINADO, ESP. 12MM (MONTAGEM)</t>
  </si>
  <si>
    <t>ED-8447</t>
  </si>
  <si>
    <t>FORMA PARA VIGA COM CHAPA DE COMPENSADO RESINADO, ESP. 14MM (DESMONTAGEM)</t>
  </si>
  <si>
    <t>ED-8445</t>
  </si>
  <si>
    <t>FORMA PARA VIGA COM CHAPA DE COMPENSADO RESINADO, ESP. 14MM (FABRICAÇÃO)</t>
  </si>
  <si>
    <t>ED-8446</t>
  </si>
  <si>
    <t>FORMA PARA VIGA COM CHAPA DE COMPENSADO RESINADO, ESP. 14MM (MONTAGEM)</t>
  </si>
  <si>
    <t>ED-8467</t>
  </si>
  <si>
    <t>FORMA PARA VIGA DE MADEIRA COM TÁBUA E SARRAFO (DESMONTAGEM)</t>
  </si>
  <si>
    <t>ED-8465</t>
  </si>
  <si>
    <t>FORMA PARA VIGA DE MADEIRA COM TÁBUA E SARRAFO (FABRICAÇÃO)</t>
  </si>
  <si>
    <t>ED-8466</t>
  </si>
  <si>
    <t>FORMA PARA VIGA DE MADEIRA COM TÁBUA E SARRAFO (MONTAGEM)</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</si>
  <si>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</si>
  <si>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</si>
  <si>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</si>
  <si>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</si>
  <si>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</si>
  <si>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</si>
  <si>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</si>
  <si>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</si>
  <si>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</si>
  <si>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</si>
  <si>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</si>
  <si>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</si>
  <si>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</si>
  <si>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</si>
  <si>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</si>
  <si>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</si>
  <si>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</si>
  <si>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</si>
  <si>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ED-13910</t>
  </si>
  <si>
    <t>FORNECIMENTO DE PORTA DE CORRER DUAS (2) FOLHAS, EM CHAPA GALVANIZADA LAMBRIL, MODELO ONDULADA, INCLUSIVE PERFIS PARA MARCO E PINTURA ANTICORROSIVA COM UMA (1) DEMÃO, EXCLUSIVE FECHADURA E ROLDANAS (FABRICAÇÃO)</t>
  </si>
  <si>
    <t>ED-13909</t>
  </si>
  <si>
    <t>FORNECIMENTO DE PORTA DE CORRER UMA (1) FOLHA, EM CHAPA GALVANIZADA LAMBRIL, MODELO ONDULADA, INCLUSIVE PERFIS PARA MARCO E PINTURA ANTICORROSIVA COM UMA (1) DEMÃO, EXCLUSIVE FECHADURA E ROLDANAS (FABRICAÇÃO)</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</si>
  <si>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</si>
  <si>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</si>
  <si>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</si>
  <si>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</si>
  <si>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</si>
  <si>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</si>
  <si>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</si>
  <si>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</si>
  <si>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</si>
  <si>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</si>
  <si>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</si>
  <si>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</si>
  <si>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</si>
  <si>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ED-9070</t>
  </si>
  <si>
    <t>NATA DE CIMENTO (PASTA DE CIMENTO PURA), PREPARO MECÂNICO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</si>
  <si>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</si>
  <si>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</si>
  <si>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</si>
  <si>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</si>
  <si>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</si>
  <si>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</si>
  <si>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</si>
  <si>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</si>
  <si>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</si>
  <si>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</si>
  <si>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</si>
  <si>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</si>
  <si>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</si>
  <si>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</si>
  <si>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</si>
  <si>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</si>
  <si>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</si>
  <si>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TAMPA DE CONCRETO PARA CANALETA E = 8 CM</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</si>
  <si>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</si>
  <si>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</si>
  <si>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</si>
  <si>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</si>
  <si>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</si>
  <si>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</si>
  <si>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</si>
  <si>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</si>
  <si>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</si>
  <si>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</si>
  <si>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</si>
  <si>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</si>
  <si>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</si>
  <si>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</si>
  <si>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</si>
  <si>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</si>
  <si>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</si>
  <si>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</si>
  <si>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</si>
  <si>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</si>
  <si>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</si>
  <si>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</si>
  <si>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</si>
  <si>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</si>
  <si>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</si>
  <si>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</si>
  <si>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</si>
  <si>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</si>
  <si>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</si>
  <si>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</si>
  <si>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</si>
  <si>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</si>
  <si>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</si>
  <si>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</si>
  <si>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</si>
  <si>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</si>
  <si>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</si>
  <si>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</si>
  <si>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</si>
  <si>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</si>
  <si>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</si>
  <si>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</si>
  <si>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</si>
  <si>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</si>
  <si>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</si>
  <si>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</si>
  <si>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</si>
  <si>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</si>
  <si>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</si>
  <si>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</si>
  <si>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</si>
  <si>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</si>
  <si>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</si>
  <si>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</si>
  <si>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</si>
  <si>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</si>
  <si>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</si>
  <si>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</si>
  <si>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</si>
  <si>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</si>
  <si>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</si>
  <si>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ED-9941</t>
  </si>
  <si>
    <t>RESERVATÓRIO DE ÁGUA ENTERRADO, CAPACIDADE 15.000 L, EM CONCRETO ARMADO COM CASAS DE BOMBAS</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</si>
  <si>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</si>
  <si>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</si>
  <si>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</si>
  <si>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</si>
  <si>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</si>
  <si>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</si>
  <si>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</si>
  <si>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</si>
  <si>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</si>
  <si>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</si>
  <si>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</si>
  <si>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</si>
  <si>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</si>
  <si>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</si>
  <si>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</si>
  <si>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</si>
  <si>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</si>
  <si>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</si>
  <si>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</si>
  <si>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</si>
  <si>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</si>
  <si>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</si>
  <si>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</si>
  <si>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</si>
  <si>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</si>
  <si>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</si>
  <si>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</si>
  <si>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</si>
  <si>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</si>
  <si>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</si>
  <si>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</si>
  <si>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</si>
  <si>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</si>
  <si>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</si>
  <si>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</si>
  <si>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</si>
  <si>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</si>
  <si>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</si>
  <si>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</si>
  <si>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</si>
  <si>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</si>
  <si>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</si>
  <si>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</si>
  <si>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</si>
  <si>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</si>
  <si>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FORNECIMENTO E ASSENTAMENTO DE FERRAGENS PARA PORTA DE CORRER COM DUAS (2) FOLHAS, BATENTE COM ALTURA MÁXIMA DE 2,3M, INCLUSIVE FECHADURA, MODELO BICO PAPAGAIO, ROLDANA INFERIOR E SUPERIOR, MODELO TIPO U, CAPACIDADE 360KG</t>
  </si>
  <si>
    <t>ED-13911</t>
  </si>
  <si>
    <t>FORNECIMENTO E ASSENTAMENTO DE FERRAGENS PARA PORTA DE CORRER COM UMA (1) FOLHA, BATENTE COM ALTURA MÁXIMA DE 2,3M, INCLUSIVE FECHADURA, MODELO BICO PAPAGAIO, ROLDANA INFERIOR E SUPERIOR, MODELO TIPO U, CAPACIDADE 360KG</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</si>
  <si>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</si>
  <si>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</si>
  <si>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</si>
  <si>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</si>
  <si>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</si>
  <si>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</si>
  <si>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</si>
  <si>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</si>
  <si>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</si>
  <si>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</si>
  <si>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</si>
  <si>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</si>
  <si>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</si>
  <si>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</si>
  <si>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</si>
  <si>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</si>
  <si>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</si>
  <si>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</si>
  <si>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</si>
  <si>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</si>
  <si>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</si>
  <si>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</si>
  <si>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</si>
  <si>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</si>
  <si>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</si>
  <si>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</si>
  <si>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</si>
  <si>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</si>
  <si>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</si>
  <si>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</si>
  <si>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</si>
  <si>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</si>
  <si>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</si>
  <si>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</si>
  <si>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</si>
  <si>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</si>
  <si>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</si>
  <si>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</si>
  <si>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</si>
  <si>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</si>
  <si>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</si>
  <si>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</si>
  <si>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</si>
  <si>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</si>
  <si>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</si>
  <si>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</si>
  <si>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</si>
  <si>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</si>
  <si>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</si>
  <si>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</si>
  <si>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</si>
  <si>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5.5</t>
  </si>
  <si>
    <t>5.10.1</t>
  </si>
  <si>
    <t>5.10.2</t>
  </si>
  <si>
    <t>5.11.3</t>
  </si>
  <si>
    <t>5.11.4</t>
  </si>
  <si>
    <t>Data Base SINAPI: JULHO/2019 - DESONERADA</t>
  </si>
  <si>
    <t>Data Base SETOP: ABRIL/2019 - DESONERADA</t>
  </si>
  <si>
    <t>BDI:</t>
  </si>
  <si>
    <r>
      <t xml:space="preserve">1ª ETAPA                                                  PERÍODO:                               </t>
    </r>
    <r>
      <rPr>
        <b/>
        <sz val="12"/>
        <color theme="9" tint="-0.249977111117893"/>
        <rFont val="Verdana"/>
        <family val="2"/>
      </rPr>
      <t>30 DIAS</t>
    </r>
    <r>
      <rPr>
        <b/>
        <sz val="12"/>
        <color theme="1"/>
        <rFont val="Verdana"/>
        <family val="2"/>
      </rPr>
      <t xml:space="preserve"> </t>
    </r>
  </si>
  <si>
    <t>BDI: 31,29%</t>
  </si>
  <si>
    <t>Volume de cada placa</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</si>
</sst>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quot;R$&quot;\ * #,##0.000000_-;\-&quot;R$&quot;\ * #,##0.000000_-;_-&quot;R$&quot;\ * &quot;-&quot;??_-;_-@_-"/>
    <numFmt numFmtId="170" formatCode="_-&quot;R$&quot;\ * #,##0.0000000_-;\-&quot;R$&quot;\ * #,##0.0000000_-;_-&quot;R$&quot;\ * &quot;-&quot;??_-;_-@_-"/>
    <numFmt numFmtId="171" formatCode="&quot;R$&quot;#,##0.00"/>
  </numFmts>
  <fonts count="38">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name val="Arial"/>
      <family val="2"/>
    </font>
    <font>
      <sz val="11"/>
      <name val="Arial"/>
      <family val="2"/>
    </font>
    <font>
      <sz val="10"/>
      <name val="Courier New"/>
      <family val="3"/>
    </font>
    <font>
      <sz val="12"/>
      <name val="Calibri"/>
      <family val="2"/>
      <scheme val="minor"/>
    </font>
    <font>
      <b/>
      <sz val="10"/>
      <name val="Arial"/>
      <family val="2"/>
    </font>
    <font>
      <b/>
      <sz val="12"/>
      <name val="Calibri"/>
      <family val="2"/>
      <scheme val="minor"/>
    </font>
    <font>
      <sz val="10"/>
      <name val="Courier New"/>
    </font>
    <font>
      <sz val="26"/>
      <name val="Courier New"/>
      <family val="3"/>
    </font>
    <font>
      <sz val="8"/>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s>
  <borders count="49">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bottom/>
      <diagonal/>
    </border>
    <border>
      <left/>
      <right style="thin">
        <color theme="9" tint="-0.24994659260841701"/>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style="thin">
        <color theme="9" tint="-0.249977111117893"/>
      </left>
      <right style="thin">
        <color theme="9" tint="-0.249977111117893"/>
      </right>
      <top/>
      <bottom style="thin">
        <color theme="9" tint="-0.249977111117893"/>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diagonal/>
    </border>
  </borders>
  <cellStyleXfs count="35">
    <xf numFmtId="0" fontId="0" fillId="0" borderId="0"/>
    <xf numFmtId="43" fontId="1" fillId="0" borderId="0" applyFont="0" applyFill="0" applyBorder="0" applyAlignment="0" applyProtection="0"/>
    <xf numFmtId="164" fontId="1" fillId="0" borderId="0" applyFont="0" applyFill="0" applyBorder="0" applyAlignment="0" applyProtection="0"/>
    <xf numFmtId="0" fontId="8" fillId="4" borderId="11" applyNumberFormat="0" applyAlignment="0" applyProtection="0"/>
    <xf numFmtId="0" fontId="9" fillId="0" borderId="0"/>
    <xf numFmtId="43" fontId="1" fillId="0" borderId="0" applyFont="0" applyFill="0" applyBorder="0" applyAlignment="0" applyProtection="0"/>
    <xf numFmtId="43" fontId="19" fillId="0" borderId="0" applyFont="0" applyFill="0" applyBorder="0" applyAlignment="0" applyProtection="0"/>
    <xf numFmtId="0" fontId="9" fillId="0" borderId="0"/>
    <xf numFmtId="44" fontId="1"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9" fillId="0" borderId="0"/>
    <xf numFmtId="43" fontId="1" fillId="0" borderId="0" applyFont="0" applyFill="0" applyBorder="0" applyAlignment="0" applyProtection="0"/>
    <xf numFmtId="0" fontId="1" fillId="0" borderId="0"/>
    <xf numFmtId="0" fontId="25" fillId="0" borderId="0" applyNumberFormat="0" applyFill="0" applyBorder="0" applyAlignment="0" applyProtection="0"/>
    <xf numFmtId="44" fontId="1"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9" fillId="0" borderId="0"/>
    <xf numFmtId="0" fontId="9" fillId="0" borderId="0"/>
    <xf numFmtId="0" fontId="27" fillId="0" borderId="0" applyNumberFormat="0" applyBorder="0" applyProtection="0"/>
    <xf numFmtId="0" fontId="28"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44" fontId="1"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cellStyleXfs>
  <cellXfs count="359">
    <xf numFmtId="0" fontId="0" fillId="0" borderId="0" xfId="0"/>
    <xf numFmtId="0" fontId="2" fillId="0" borderId="0" xfId="0" applyFont="1" applyAlignment="1">
      <alignment vertical="center" wrapText="1"/>
    </xf>
    <xf numFmtId="0" fontId="2" fillId="3" borderId="2" xfId="0"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43" fontId="2" fillId="0" borderId="2" xfId="1" applyFont="1" applyBorder="1" applyAlignment="1">
      <alignment horizontal="center"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8" fillId="4" borderId="12" xfId="3" applyBorder="1" applyAlignment="1">
      <alignment horizontal="center" vertical="center"/>
    </xf>
    <xf numFmtId="0" fontId="8" fillId="4" borderId="12" xfId="3"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0" fontId="2" fillId="3" borderId="15"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0" fillId="0" borderId="0" xfId="0" applyFont="1" applyAlignment="1">
      <alignment vertical="center" wrapText="1"/>
    </xf>
    <xf numFmtId="0" fontId="10" fillId="0" borderId="0" xfId="0" applyFont="1" applyAlignment="1">
      <alignment horizontal="right" vertical="center" wrapText="1"/>
    </xf>
    <xf numFmtId="0" fontId="11" fillId="0" borderId="0" xfId="0" quotePrefix="1" applyFont="1" applyAlignment="1">
      <alignment horizontal="center" vertical="center" wrapText="1"/>
    </xf>
    <xf numFmtId="14" fontId="11" fillId="0" borderId="2" xfId="0" applyNumberFormat="1" applyFont="1" applyBorder="1" applyAlignment="1">
      <alignment vertical="center" wrapText="1"/>
    </xf>
    <xf numFmtId="14" fontId="11" fillId="0" borderId="0" xfId="0" applyNumberFormat="1" applyFont="1" applyBorder="1" applyAlignment="1">
      <alignment horizontal="center" vertical="center" wrapText="1"/>
    </xf>
    <xf numFmtId="2" fontId="11" fillId="0" borderId="1" xfId="0" applyNumberFormat="1" applyFont="1" applyBorder="1" applyAlignment="1">
      <alignment horizontal="center" vertical="center" wrapText="1"/>
    </xf>
    <xf numFmtId="0" fontId="13" fillId="0" borderId="0" xfId="0" applyFont="1" applyBorder="1" applyAlignment="1">
      <alignment horizontal="center" vertical="center" wrapText="1"/>
    </xf>
    <xf numFmtId="2" fontId="11" fillId="0" borderId="10" xfId="0" applyNumberFormat="1" applyFont="1" applyBorder="1" applyAlignment="1">
      <alignment horizontal="center" vertical="center" wrapText="1"/>
    </xf>
    <xf numFmtId="0" fontId="11" fillId="0" borderId="0" xfId="0" applyFont="1" applyBorder="1" applyAlignment="1">
      <alignment vertical="center" wrapText="1"/>
    </xf>
    <xf numFmtId="0" fontId="11" fillId="0" borderId="0" xfId="0" applyFont="1" applyBorder="1" applyAlignment="1">
      <alignment horizontal="left" vertical="center" wrapText="1"/>
    </xf>
    <xf numFmtId="165" fontId="11" fillId="0" borderId="0" xfId="0" applyNumberFormat="1" applyFont="1" applyBorder="1" applyAlignment="1">
      <alignment vertical="center" wrapText="1"/>
    </xf>
    <xf numFmtId="0" fontId="20" fillId="2" borderId="18" xfId="0" applyFont="1" applyFill="1" applyBorder="1" applyAlignment="1">
      <alignment horizontal="center" vertical="center"/>
    </xf>
    <xf numFmtId="0" fontId="17" fillId="2" borderId="17" xfId="0" applyFont="1" applyFill="1" applyBorder="1" applyAlignment="1">
      <alignment vertical="center"/>
    </xf>
    <xf numFmtId="0" fontId="20" fillId="2" borderId="18" xfId="0" applyNumberFormat="1" applyFont="1" applyFill="1" applyBorder="1" applyAlignment="1">
      <alignment horizontal="center" vertical="center"/>
    </xf>
    <xf numFmtId="0" fontId="20" fillId="2" borderId="18" xfId="0" applyFont="1" applyFill="1" applyBorder="1" applyAlignment="1">
      <alignment horizontal="right" vertical="center"/>
    </xf>
    <xf numFmtId="0" fontId="18" fillId="7" borderId="7" xfId="0" applyFont="1" applyFill="1" applyBorder="1" applyAlignment="1">
      <alignment horizontal="center" vertical="center"/>
    </xf>
    <xf numFmtId="0" fontId="18" fillId="7" borderId="7" xfId="0" applyFont="1" applyFill="1" applyBorder="1" applyAlignment="1">
      <alignment vertical="center"/>
    </xf>
    <xf numFmtId="43" fontId="18" fillId="7" borderId="7" xfId="6" applyFont="1" applyFill="1" applyBorder="1" applyAlignment="1">
      <alignment horizontal="center" vertical="center"/>
    </xf>
    <xf numFmtId="0" fontId="21" fillId="0" borderId="8" xfId="0" applyFont="1" applyBorder="1"/>
    <xf numFmtId="0" fontId="21" fillId="0" borderId="19" xfId="0" applyFont="1" applyBorder="1"/>
    <xf numFmtId="0" fontId="21" fillId="0" borderId="20" xfId="0" applyFont="1" applyBorder="1"/>
    <xf numFmtId="0" fontId="11" fillId="0" borderId="3" xfId="0" applyFont="1" applyBorder="1" applyAlignment="1">
      <alignment horizontal="center" vertical="center" wrapText="1"/>
    </xf>
    <xf numFmtId="0" fontId="2" fillId="0" borderId="27" xfId="0" applyFont="1" applyBorder="1" applyAlignment="1">
      <alignment vertical="center" wrapText="1"/>
    </xf>
    <xf numFmtId="0" fontId="3" fillId="0" borderId="24" xfId="0" applyFont="1" applyBorder="1" applyAlignment="1">
      <alignment horizontal="center" vertical="center" wrapText="1"/>
    </xf>
    <xf numFmtId="0" fontId="6" fillId="2" borderId="24" xfId="0" applyFont="1" applyFill="1" applyBorder="1" applyAlignment="1">
      <alignment vertical="center" wrapText="1"/>
    </xf>
    <xf numFmtId="0" fontId="11" fillId="0" borderId="28" xfId="0" applyFont="1" applyBorder="1" applyAlignment="1">
      <alignment horizontal="center" vertical="center" wrapText="1"/>
    </xf>
    <xf numFmtId="0" fontId="11" fillId="0" borderId="22" xfId="0" applyFont="1" applyBorder="1" applyAlignment="1">
      <alignment horizontal="center" vertical="center" wrapText="1"/>
    </xf>
    <xf numFmtId="2" fontId="11" fillId="0" borderId="30" xfId="0" applyNumberFormat="1" applyFont="1" applyBorder="1" applyAlignment="1">
      <alignment horizontal="center" vertical="center" wrapText="1"/>
    </xf>
    <xf numFmtId="2" fontId="11" fillId="0" borderId="31" xfId="0" applyNumberFormat="1" applyFont="1" applyBorder="1" applyAlignment="1">
      <alignment horizontal="center" vertical="center" wrapText="1"/>
    </xf>
    <xf numFmtId="2" fontId="11" fillId="0" borderId="32" xfId="0" applyNumberFormat="1" applyFont="1" applyBorder="1" applyAlignment="1">
      <alignment horizontal="center" vertical="center" wrapText="1"/>
    </xf>
    <xf numFmtId="14" fontId="11" fillId="0" borderId="10" xfId="0" applyNumberFormat="1" applyFont="1" applyBorder="1" applyAlignment="1">
      <alignment horizontal="left" vertical="center" wrapText="1"/>
    </xf>
    <xf numFmtId="0" fontId="10" fillId="0" borderId="28"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3" xfId="0" applyFont="1" applyBorder="1" applyAlignment="1">
      <alignment vertical="center" wrapText="1"/>
    </xf>
    <xf numFmtId="0" fontId="2" fillId="3" borderId="24" xfId="0" applyFont="1" applyFill="1" applyBorder="1" applyAlignment="1">
      <alignment vertical="center" wrapText="1"/>
    </xf>
    <xf numFmtId="0" fontId="2" fillId="0" borderId="36" xfId="0" applyFont="1" applyBorder="1" applyAlignment="1">
      <alignment vertical="center" wrapText="1"/>
    </xf>
    <xf numFmtId="0" fontId="2" fillId="0" borderId="24" xfId="0" applyFont="1" applyBorder="1" applyAlignment="1">
      <alignment horizontal="left" vertical="center" wrapText="1" indent="2"/>
    </xf>
    <xf numFmtId="44" fontId="2" fillId="0" borderId="24" xfId="0" applyNumberFormat="1" applyFont="1" applyBorder="1" applyAlignment="1">
      <alignment horizontal="justify" vertical="center" wrapText="1"/>
    </xf>
    <xf numFmtId="0" fontId="22" fillId="0" borderId="24" xfId="0" applyFont="1" applyFill="1" applyBorder="1" applyAlignment="1">
      <alignment vertical="center" wrapText="1"/>
    </xf>
    <xf numFmtId="0" fontId="3" fillId="2" borderId="24" xfId="0" applyFont="1" applyFill="1" applyBorder="1" applyAlignment="1">
      <alignment horizontal="right" vertical="center" wrapText="1"/>
    </xf>
    <xf numFmtId="0" fontId="6" fillId="2" borderId="37" xfId="0" applyFont="1" applyFill="1" applyBorder="1" applyAlignment="1">
      <alignment vertical="center" wrapText="1"/>
    </xf>
    <xf numFmtId="165" fontId="3" fillId="0" borderId="21" xfId="0" applyNumberFormat="1" applyFont="1" applyBorder="1" applyAlignment="1">
      <alignment vertical="center" wrapText="1"/>
    </xf>
    <xf numFmtId="0" fontId="23" fillId="0" borderId="0" xfId="0" applyFont="1" applyFill="1" applyBorder="1" applyAlignment="1">
      <alignment vertical="center" wrapText="1"/>
    </xf>
    <xf numFmtId="0" fontId="17" fillId="0" borderId="17" xfId="0" applyFont="1" applyFill="1" applyBorder="1" applyAlignment="1">
      <alignment horizontal="center" vertical="center"/>
    </xf>
    <xf numFmtId="0" fontId="17"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43" fontId="18" fillId="0" borderId="17" xfId="6" applyFont="1" applyFill="1" applyBorder="1" applyAlignment="1">
      <alignment horizontal="center"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7" fillId="0" borderId="17" xfId="0" applyFont="1" applyFill="1" applyBorder="1" applyAlignment="1">
      <alignment horizontal="center" vertical="center" wrapText="1"/>
    </xf>
    <xf numFmtId="0" fontId="20" fillId="8" borderId="18" xfId="0" applyFont="1" applyFill="1" applyBorder="1" applyAlignment="1">
      <alignment horizontal="left" vertical="center"/>
    </xf>
    <xf numFmtId="0" fontId="20" fillId="8" borderId="18" xfId="0" applyFont="1" applyFill="1" applyBorder="1" applyAlignment="1">
      <alignment horizontal="center" vertical="center"/>
    </xf>
    <xf numFmtId="0" fontId="20" fillId="8" borderId="18" xfId="0" applyFont="1" applyFill="1" applyBorder="1" applyAlignment="1">
      <alignment horizontal="left" vertical="center" wrapText="1"/>
    </xf>
    <xf numFmtId="0" fontId="20" fillId="8" borderId="18" xfId="0" applyNumberFormat="1" applyFont="1" applyFill="1" applyBorder="1" applyAlignment="1">
      <alignment horizontal="center" vertical="center"/>
    </xf>
    <xf numFmtId="167" fontId="20" fillId="8" borderId="18" xfId="0" applyNumberFormat="1" applyFont="1" applyFill="1" applyBorder="1" applyAlignment="1">
      <alignment horizontal="right" vertical="center"/>
    </xf>
    <xf numFmtId="0" fontId="24" fillId="8" borderId="18" xfId="0" applyFont="1" applyFill="1" applyBorder="1" applyAlignment="1">
      <alignment horizontal="left" vertical="center"/>
    </xf>
    <xf numFmtId="0" fontId="24" fillId="8" borderId="18" xfId="0" applyFont="1" applyFill="1" applyBorder="1" applyAlignment="1">
      <alignment horizontal="justify" vertical="center" wrapText="1"/>
    </xf>
    <xf numFmtId="0" fontId="24" fillId="8" borderId="18" xfId="0" applyNumberFormat="1" applyFont="1" applyFill="1" applyBorder="1" applyAlignment="1">
      <alignment horizontal="center" vertical="center"/>
    </xf>
    <xf numFmtId="4" fontId="24" fillId="8" borderId="18" xfId="0" applyNumberFormat="1" applyFont="1" applyFill="1" applyBorder="1" applyAlignment="1">
      <alignment horizontal="right" vertical="center"/>
    </xf>
    <xf numFmtId="0" fontId="20" fillId="8" borderId="18" xfId="0" applyNumberFormat="1" applyFont="1" applyFill="1" applyBorder="1" applyAlignment="1">
      <alignment vertical="center"/>
    </xf>
    <xf numFmtId="0" fontId="24" fillId="8" borderId="18" xfId="0" applyFont="1" applyFill="1" applyBorder="1" applyAlignment="1">
      <alignment horizontal="left" vertical="center" wrapText="1"/>
    </xf>
    <xf numFmtId="0" fontId="24" fillId="8" borderId="18" xfId="0" applyFont="1" applyFill="1" applyBorder="1" applyAlignment="1">
      <alignment horizontal="center" vertical="center"/>
    </xf>
    <xf numFmtId="43" fontId="24" fillId="8" borderId="18" xfId="1" applyFont="1" applyFill="1" applyBorder="1" applyAlignment="1">
      <alignment horizontal="right" vertical="center"/>
    </xf>
    <xf numFmtId="4" fontId="0" fillId="0" borderId="0" xfId="2" applyNumberFormat="1" applyFont="1"/>
    <xf numFmtId="168" fontId="23" fillId="5" borderId="0" xfId="0" applyNumberFormat="1" applyFont="1" applyFill="1" applyBorder="1" applyAlignment="1">
      <alignment vertical="center" wrapText="1"/>
    </xf>
    <xf numFmtId="0" fontId="0" fillId="0" borderId="0" xfId="0"/>
    <xf numFmtId="0" fontId="31" fillId="0" borderId="0" xfId="0" applyFont="1" applyAlignment="1">
      <alignment horizontal="left"/>
    </xf>
    <xf numFmtId="0" fontId="9" fillId="0" borderId="0" xfId="0" applyFont="1" applyBorder="1" applyAlignment="1">
      <alignment horizontal="center" vertical="center"/>
    </xf>
    <xf numFmtId="44" fontId="2" fillId="3" borderId="0" xfId="0" applyNumberFormat="1" applyFont="1" applyFill="1" applyAlignment="1">
      <alignment vertical="center" wrapText="1"/>
    </xf>
    <xf numFmtId="169" fontId="2" fillId="3" borderId="0" xfId="0" applyNumberFormat="1" applyFont="1" applyFill="1" applyAlignment="1">
      <alignment vertical="center" wrapText="1"/>
    </xf>
    <xf numFmtId="170" fontId="2" fillId="3" borderId="0" xfId="0" applyNumberFormat="1" applyFont="1" applyFill="1" applyAlignment="1">
      <alignment vertical="center" wrapText="1"/>
    </xf>
    <xf numFmtId="4" fontId="8"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31"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31" fillId="0" borderId="0" xfId="0" applyNumberFormat="1" applyFont="1" applyAlignment="1">
      <alignment horizontal="right"/>
    </xf>
    <xf numFmtId="4" fontId="31" fillId="0" borderId="0" xfId="0" applyNumberFormat="1" applyFont="1" applyAlignment="1">
      <alignment horizontal="right"/>
    </xf>
    <xf numFmtId="0" fontId="31" fillId="0" borderId="0" xfId="0" applyFont="1" applyAlignment="1">
      <alignment horizontal="left" wrapText="1"/>
    </xf>
    <xf numFmtId="0" fontId="2" fillId="0" borderId="0" xfId="0" applyFont="1" applyBorder="1" applyAlignment="1">
      <alignment horizontal="left" vertical="center" wrapText="1"/>
    </xf>
    <xf numFmtId="2" fontId="2" fillId="0" borderId="0" xfId="0" applyNumberFormat="1" applyFont="1" applyAlignment="1">
      <alignment vertical="center" wrapText="1"/>
    </xf>
    <xf numFmtId="0" fontId="32" fillId="0" borderId="2" xfId="0" applyFont="1" applyFill="1" applyBorder="1" applyAlignment="1">
      <alignment horizontal="center" vertical="center" wrapText="1"/>
    </xf>
    <xf numFmtId="0" fontId="2" fillId="5" borderId="0" xfId="0" applyFont="1" applyFill="1" applyAlignment="1">
      <alignment vertical="center" wrapText="1"/>
    </xf>
    <xf numFmtId="0" fontId="2" fillId="0" borderId="33" xfId="0" applyFont="1" applyBorder="1" applyAlignment="1">
      <alignment horizontal="right" vertical="center" wrapText="1"/>
    </xf>
    <xf numFmtId="0" fontId="9" fillId="0" borderId="0" xfId="0" applyNumberFormat="1" applyFont="1" applyBorder="1" applyAlignment="1">
      <alignment horizontal="right" vertical="center"/>
    </xf>
    <xf numFmtId="2" fontId="2" fillId="0" borderId="33" xfId="0" applyNumberFormat="1" applyFont="1" applyBorder="1" applyAlignment="1">
      <alignment vertical="center" wrapText="1"/>
    </xf>
    <xf numFmtId="2" fontId="2" fillId="0" borderId="0" xfId="0" applyNumberFormat="1" applyFont="1" applyFill="1" applyAlignment="1">
      <alignment vertical="center" wrapText="1"/>
    </xf>
    <xf numFmtId="2" fontId="9" fillId="0" borderId="0" xfId="0" applyNumberFormat="1" applyFont="1" applyBorder="1" applyAlignment="1">
      <alignment vertical="center"/>
    </xf>
    <xf numFmtId="2" fontId="3" fillId="0" borderId="0" xfId="0" applyNumberFormat="1" applyFont="1" applyBorder="1" applyAlignment="1">
      <alignment vertical="center" wrapText="1"/>
    </xf>
    <xf numFmtId="0" fontId="2" fillId="0" borderId="16" xfId="0" applyFont="1" applyBorder="1" applyAlignment="1">
      <alignment vertical="center" wrapText="1"/>
    </xf>
    <xf numFmtId="0" fontId="2" fillId="0" borderId="34" xfId="0" applyFont="1" applyBorder="1" applyAlignment="1">
      <alignment vertical="center" wrapText="1"/>
    </xf>
    <xf numFmtId="14" fontId="3" fillId="0" borderId="33" xfId="0" applyNumberFormat="1" applyFont="1" applyBorder="1" applyAlignment="1">
      <alignment horizontal="left" vertical="center" wrapText="1"/>
    </xf>
    <xf numFmtId="0" fontId="6" fillId="2" borderId="37"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6" fillId="0" borderId="5" xfId="0" applyFont="1" applyBorder="1" applyAlignment="1">
      <alignment horizontal="left" vertical="center" wrapText="1"/>
    </xf>
    <xf numFmtId="0" fontId="23" fillId="0" borderId="6" xfId="0" applyFont="1" applyBorder="1" applyAlignment="1">
      <alignment horizontal="left" vertical="center" wrapText="1"/>
    </xf>
    <xf numFmtId="0" fontId="0" fillId="0" borderId="0" xfId="0" applyAlignment="1"/>
    <xf numFmtId="0" fontId="3" fillId="0" borderId="30" xfId="0" applyFont="1" applyBorder="1" applyAlignment="1">
      <alignment vertical="center" wrapText="1"/>
    </xf>
    <xf numFmtId="44" fontId="3" fillId="0" borderId="42" xfId="0" applyNumberFormat="1" applyFont="1" applyBorder="1" applyAlignment="1">
      <alignment horizontal="right" vertical="center" wrapText="1"/>
    </xf>
    <xf numFmtId="0" fontId="2" fillId="0" borderId="0" xfId="0" applyFont="1" applyAlignment="1">
      <alignment horizontal="left" vertical="center" wrapText="1"/>
    </xf>
    <xf numFmtId="0" fontId="3" fillId="2" borderId="24"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24" xfId="0" applyFont="1" applyBorder="1" applyAlignment="1">
      <alignment horizontal="left" vertical="center" wrapText="1"/>
    </xf>
    <xf numFmtId="0" fontId="2" fillId="0" borderId="0" xfId="0" applyFont="1" applyBorder="1" applyAlignment="1">
      <alignment horizontal="center" vertical="center" wrapText="1"/>
    </xf>
    <xf numFmtId="0" fontId="2" fillId="0" borderId="15" xfId="0" applyFont="1" applyBorder="1" applyAlignment="1">
      <alignment horizontal="left" vertical="center" wrapText="1"/>
    </xf>
    <xf numFmtId="17" fontId="11"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2" fillId="0" borderId="24" xfId="0" applyFont="1" applyFill="1" applyBorder="1" applyAlignment="1">
      <alignment horizontal="left" vertical="center" wrapText="1" indent="2"/>
    </xf>
    <xf numFmtId="0" fontId="3" fillId="0" borderId="24" xfId="0" applyFont="1" applyFill="1" applyBorder="1" applyAlignment="1">
      <alignment horizontal="center" vertical="center" wrapText="1"/>
    </xf>
    <xf numFmtId="43" fontId="2" fillId="0" borderId="2" xfId="1" applyFont="1" applyFill="1" applyBorder="1" applyAlignment="1">
      <alignment horizontal="center" vertical="center" wrapText="1"/>
    </xf>
    <xf numFmtId="0" fontId="2" fillId="0" borderId="2" xfId="0" applyFont="1" applyFill="1" applyBorder="1" applyAlignment="1">
      <alignment horizontal="center" vertical="center" wrapText="1"/>
    </xf>
    <xf numFmtId="43" fontId="2" fillId="0" borderId="24" xfId="1" applyFont="1" applyFill="1" applyBorder="1" applyAlignment="1">
      <alignment horizontal="center" vertical="center" wrapText="1"/>
    </xf>
    <xf numFmtId="0" fontId="9" fillId="0" borderId="0" xfId="0" applyFont="1" applyFill="1" applyBorder="1" applyAlignment="1">
      <alignment horizontal="center" vertical="center"/>
    </xf>
    <xf numFmtId="0" fontId="3" fillId="0" borderId="0" xfId="0" applyFont="1" applyFill="1" applyBorder="1" applyAlignment="1">
      <alignment horizontal="right" vertical="center" wrapText="1"/>
    </xf>
    <xf numFmtId="2" fontId="2" fillId="0" borderId="24" xfId="0" applyNumberFormat="1" applyFont="1" applyFill="1" applyBorder="1" applyAlignment="1">
      <alignment vertical="center" wrapText="1"/>
    </xf>
    <xf numFmtId="0" fontId="2" fillId="0" borderId="24" xfId="0" applyFont="1" applyFill="1" applyBorder="1" applyAlignment="1">
      <alignment vertical="center" wrapText="1"/>
    </xf>
    <xf numFmtId="0" fontId="7" fillId="0" borderId="24" xfId="0"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24" xfId="0" applyFont="1" applyFill="1" applyBorder="1" applyAlignment="1">
      <alignment horizontal="center" vertical="center" wrapText="1"/>
    </xf>
    <xf numFmtId="44" fontId="2" fillId="0" borderId="24" xfId="0" applyNumberFormat="1" applyFont="1" applyFill="1" applyBorder="1" applyAlignment="1">
      <alignment horizontal="justify"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3" fillId="0" borderId="0" xfId="0" applyFont="1" applyFill="1" applyBorder="1" applyAlignment="1">
      <alignment vertical="center" wrapText="1"/>
    </xf>
    <xf numFmtId="0" fontId="29" fillId="0" borderId="21" xfId="0" applyFont="1" applyFill="1" applyBorder="1"/>
    <xf numFmtId="0" fontId="29" fillId="0" borderId="21" xfId="14" applyFont="1" applyBorder="1" applyAlignment="1">
      <alignment horizontal="center"/>
    </xf>
    <xf numFmtId="0" fontId="30" fillId="0" borderId="21" xfId="0" applyFont="1" applyBorder="1" applyAlignment="1">
      <alignment horizontal="center" vertical="center"/>
    </xf>
    <xf numFmtId="2" fontId="11" fillId="6" borderId="28" xfId="0" applyNumberFormat="1" applyFont="1" applyFill="1" applyBorder="1" applyAlignment="1">
      <alignment horizontal="center" vertical="center" wrapText="1"/>
    </xf>
    <xf numFmtId="171" fontId="16" fillId="6" borderId="9" xfId="0" applyNumberFormat="1" applyFont="1" applyFill="1" applyBorder="1" applyAlignment="1">
      <alignment horizontal="center" vertical="center" wrapText="1"/>
    </xf>
    <xf numFmtId="165" fontId="3" fillId="2" borderId="24" xfId="0" applyNumberFormat="1" applyFont="1" applyFill="1" applyBorder="1" applyAlignment="1">
      <alignment horizontal="right" vertical="center" wrapText="1"/>
    </xf>
    <xf numFmtId="165" fontId="2" fillId="0" borderId="2" xfId="1" applyNumberFormat="1" applyFont="1" applyBorder="1" applyAlignment="1">
      <alignment horizontal="justify" vertical="center" wrapText="1"/>
    </xf>
    <xf numFmtId="165" fontId="3" fillId="0" borderId="21" xfId="0" applyNumberFormat="1" applyFont="1" applyFill="1" applyBorder="1" applyAlignment="1">
      <alignment horizontal="right" vertical="center" wrapText="1"/>
    </xf>
    <xf numFmtId="165" fontId="6" fillId="2" borderId="1" xfId="0" applyNumberFormat="1" applyFont="1" applyFill="1" applyBorder="1" applyAlignment="1">
      <alignment vertical="center" wrapText="1"/>
    </xf>
    <xf numFmtId="165" fontId="6" fillId="0" borderId="5" xfId="0" applyNumberFormat="1" applyFont="1" applyBorder="1" applyAlignment="1">
      <alignment vertical="center" wrapText="1"/>
    </xf>
    <xf numFmtId="165" fontId="6" fillId="0" borderId="6" xfId="0" applyNumberFormat="1" applyFont="1" applyBorder="1" applyAlignment="1">
      <alignment vertical="center" wrapText="1"/>
    </xf>
    <xf numFmtId="44" fontId="3" fillId="2" borderId="24" xfId="0" applyNumberFormat="1" applyFont="1" applyFill="1" applyBorder="1" applyAlignment="1">
      <alignment horizontal="right" vertical="center" wrapText="1"/>
    </xf>
    <xf numFmtId="44" fontId="3" fillId="0" borderId="21" xfId="0" applyNumberFormat="1" applyFont="1" applyFill="1" applyBorder="1" applyAlignment="1">
      <alignment horizontal="right" vertical="center" wrapText="1"/>
    </xf>
    <xf numFmtId="0" fontId="2" fillId="0" borderId="0" xfId="0" applyFont="1" applyAlignment="1">
      <alignment horizontal="left" vertical="center" wrapText="1"/>
    </xf>
    <xf numFmtId="0" fontId="2" fillId="0" borderId="0" xfId="0" applyFont="1" applyBorder="1" applyAlignment="1">
      <alignment horizontal="center" vertical="center" wrapText="1"/>
    </xf>
    <xf numFmtId="165" fontId="6" fillId="2" borderId="29" xfId="0" applyNumberFormat="1" applyFont="1" applyFill="1" applyBorder="1" applyAlignment="1">
      <alignment horizontal="center" vertical="center" wrapText="1"/>
    </xf>
    <xf numFmtId="4" fontId="33" fillId="0" borderId="21" xfId="0" applyNumberFormat="1" applyFont="1" applyBorder="1" applyAlignment="1">
      <alignment horizontal="center" vertical="center"/>
    </xf>
    <xf numFmtId="0" fontId="3" fillId="0" borderId="10" xfId="0" applyFont="1" applyBorder="1" applyAlignment="1">
      <alignment vertical="center" wrapText="1"/>
    </xf>
    <xf numFmtId="0" fontId="3" fillId="0" borderId="10" xfId="0" applyFont="1" applyBorder="1" applyAlignment="1">
      <alignment horizontal="right" vertical="center" wrapText="1"/>
    </xf>
    <xf numFmtId="44" fontId="3" fillId="0" borderId="10" xfId="0" applyNumberFormat="1" applyFont="1" applyBorder="1" applyAlignment="1">
      <alignment horizontal="right" vertical="center" wrapText="1"/>
    </xf>
    <xf numFmtId="165" fontId="3" fillId="0" borderId="10" xfId="0" applyNumberFormat="1" applyFont="1" applyBorder="1" applyAlignment="1">
      <alignment horizontal="right" vertical="center" wrapText="1"/>
    </xf>
    <xf numFmtId="2" fontId="32" fillId="0" borderId="0" xfId="0" applyNumberFormat="1" applyFont="1" applyAlignment="1">
      <alignment vertical="center" wrapText="1"/>
    </xf>
    <xf numFmtId="165" fontId="2" fillId="0" borderId="2" xfId="1" applyNumberFormat="1" applyFont="1" applyFill="1" applyBorder="1" applyAlignment="1">
      <alignment horizontal="justify" vertical="center" wrapText="1"/>
    </xf>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49" fontId="2" fillId="0" borderId="0" xfId="0" applyNumberFormat="1" applyFont="1" applyFill="1" applyAlignment="1">
      <alignment vertical="center" wrapText="1"/>
    </xf>
    <xf numFmtId="0" fontId="2" fillId="0" borderId="0" xfId="0" applyFont="1" applyBorder="1" applyAlignment="1">
      <alignment horizontal="center"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9" fillId="0" borderId="21" xfId="0" applyFont="1" applyBorder="1" applyAlignment="1">
      <alignment horizontal="center" vertical="center"/>
    </xf>
    <xf numFmtId="0" fontId="2" fillId="0" borderId="0" xfId="0" applyFont="1" applyFill="1" applyAlignment="1">
      <alignment horizontal="right" vertical="center" wrapText="1"/>
    </xf>
    <xf numFmtId="0" fontId="3" fillId="0" borderId="30" xfId="0" applyFont="1" applyBorder="1" applyAlignment="1">
      <alignment horizontal="right" vertical="center" wrapText="1"/>
    </xf>
    <xf numFmtId="0" fontId="0" fillId="0" borderId="21" xfId="0" applyBorder="1" applyAlignment="1">
      <alignment horizontal="center" vertical="center" wrapText="1"/>
    </xf>
    <xf numFmtId="0" fontId="0" fillId="0" borderId="21" xfId="0" applyBorder="1" applyAlignment="1">
      <alignment horizontal="center" vertical="center"/>
    </xf>
    <xf numFmtId="0" fontId="3" fillId="2" borderId="24" xfId="0" applyFont="1" applyFill="1" applyBorder="1" applyAlignment="1">
      <alignment horizontal="left" vertical="center" wrapText="1"/>
    </xf>
    <xf numFmtId="0" fontId="2" fillId="0" borderId="0" xfId="0" applyFont="1" applyFill="1" applyAlignment="1">
      <alignment horizontal="left" vertical="center" wrapText="1"/>
    </xf>
    <xf numFmtId="0" fontId="3" fillId="0" borderId="24"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32" fillId="0" borderId="0" xfId="0" applyFont="1" applyFill="1" applyBorder="1" applyAlignment="1">
      <alignment vertical="center" wrapText="1"/>
    </xf>
    <xf numFmtId="0" fontId="9" fillId="0" borderId="0" xfId="0" applyFont="1" applyBorder="1" applyAlignment="1">
      <alignment vertical="center"/>
    </xf>
    <xf numFmtId="0" fontId="2" fillId="0" borderId="24" xfId="0" applyFont="1" applyFill="1" applyBorder="1" applyAlignment="1">
      <alignment horizontal="right" vertical="center" wrapText="1"/>
    </xf>
    <xf numFmtId="0" fontId="9" fillId="0" borderId="0" xfId="0" applyFont="1" applyBorder="1" applyAlignment="1">
      <alignment horizontal="right" vertical="center"/>
    </xf>
    <xf numFmtId="14" fontId="3" fillId="0" borderId="33" xfId="0" applyNumberFormat="1" applyFont="1" applyBorder="1" applyAlignment="1">
      <alignment horizontal="right" vertical="center" wrapText="1"/>
    </xf>
    <xf numFmtId="2" fontId="2" fillId="0" borderId="0" xfId="0" applyNumberFormat="1" applyFont="1" applyFill="1" applyBorder="1" applyAlignment="1">
      <alignment vertical="center" wrapText="1"/>
    </xf>
    <xf numFmtId="0" fontId="9" fillId="0" borderId="21" xfId="0" applyFont="1" applyFill="1" applyBorder="1" applyAlignment="1">
      <alignment horizontal="center" vertical="center"/>
    </xf>
    <xf numFmtId="0" fontId="3" fillId="0" borderId="10" xfId="0" applyFont="1" applyFill="1" applyBorder="1" applyAlignment="1">
      <alignment horizontal="right" vertical="center" wrapText="1"/>
    </xf>
    <xf numFmtId="0" fontId="0" fillId="0" borderId="21" xfId="0" applyFill="1" applyBorder="1" applyAlignment="1">
      <alignment horizontal="center" vertical="center" wrapText="1"/>
    </xf>
    <xf numFmtId="0" fontId="29" fillId="0" borderId="21" xfId="0" applyFont="1" applyBorder="1" applyAlignment="1">
      <alignment horizontal="center"/>
    </xf>
    <xf numFmtId="0" fontId="30" fillId="0" borderId="21" xfId="14" applyFont="1" applyBorder="1" applyAlignment="1">
      <alignment horizontal="center" vertical="center" wrapText="1"/>
    </xf>
    <xf numFmtId="0" fontId="30" fillId="0" borderId="21" xfId="0" applyFont="1" applyBorder="1" applyAlignment="1">
      <alignment horizontal="center" vertical="center" wrapText="1"/>
    </xf>
    <xf numFmtId="0" fontId="30" fillId="0" borderId="21" xfId="14" applyFont="1" applyBorder="1" applyAlignment="1">
      <alignment horizontal="center" vertical="center"/>
    </xf>
    <xf numFmtId="44" fontId="30" fillId="0" borderId="21" xfId="14" applyNumberFormat="1" applyFont="1" applyBorder="1" applyAlignment="1">
      <alignment horizontal="center" vertical="center"/>
    </xf>
    <xf numFmtId="0" fontId="0" fillId="0" borderId="0" xfId="0" applyAlignment="1">
      <alignment horizontal="center"/>
    </xf>
    <xf numFmtId="0" fontId="9" fillId="0" borderId="21" xfId="0" applyFont="1" applyBorder="1" applyAlignment="1">
      <alignment horizontal="center" vertical="center"/>
    </xf>
    <xf numFmtId="0" fontId="2" fillId="0" borderId="0" xfId="0" applyFont="1" applyFill="1" applyAlignment="1">
      <alignment vertical="center" wrapText="1"/>
    </xf>
    <xf numFmtId="0" fontId="2" fillId="0" borderId="40" xfId="0" applyFont="1" applyFill="1" applyBorder="1" applyAlignment="1">
      <alignment vertical="center" wrapText="1"/>
    </xf>
    <xf numFmtId="0" fontId="3" fillId="0" borderId="30" xfId="0" applyFont="1" applyBorder="1" applyAlignment="1">
      <alignment horizontal="right" vertical="center" wrapTex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2" fillId="0" borderId="0" xfId="0" applyFont="1" applyAlignment="1">
      <alignment vertical="center" wrapText="1"/>
    </xf>
    <xf numFmtId="0" fontId="2" fillId="0" borderId="0" xfId="0" applyFont="1" applyFill="1" applyAlignment="1">
      <alignment horizontal="left" vertical="center" wrapText="1"/>
    </xf>
    <xf numFmtId="0" fontId="3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2" fillId="0" borderId="0" xfId="0" applyFont="1" applyFill="1" applyAlignment="1">
      <alignment horizontal="left" vertical="center" wrapText="1"/>
    </xf>
    <xf numFmtId="44" fontId="2" fillId="0" borderId="2" xfId="1" applyNumberFormat="1" applyFont="1" applyBorder="1" applyAlignment="1">
      <alignment horizontal="justify" vertical="center" wrapText="1"/>
    </xf>
    <xf numFmtId="0" fontId="2" fillId="0" borderId="0" xfId="0" applyFont="1" applyAlignment="1">
      <alignment horizontal="right" vertical="center" wrapText="1" indent="1"/>
    </xf>
    <xf numFmtId="0" fontId="2" fillId="0" borderId="0" xfId="0" applyFont="1" applyAlignment="1">
      <alignment horizontal="left" vertical="center" wrapText="1" indent="1"/>
    </xf>
    <xf numFmtId="2" fontId="2" fillId="0" borderId="0" xfId="0" applyNumberFormat="1" applyFont="1" applyAlignment="1">
      <alignment horizontal="right" vertical="center" wrapText="1" indent="1"/>
    </xf>
    <xf numFmtId="44" fontId="2" fillId="2" borderId="0" xfId="0" applyNumberFormat="1" applyFont="1" applyFill="1" applyBorder="1" applyAlignment="1">
      <alignment horizontal="justify" vertical="center" wrapText="1"/>
    </xf>
    <xf numFmtId="0" fontId="2" fillId="2" borderId="0" xfId="0" applyFont="1" applyFill="1" applyAlignment="1">
      <alignment vertical="center" wrapText="1"/>
    </xf>
    <xf numFmtId="44" fontId="2" fillId="2" borderId="0" xfId="0" applyNumberFormat="1" applyFont="1" applyFill="1" applyAlignment="1">
      <alignment vertical="center" wrapText="1"/>
    </xf>
    <xf numFmtId="0" fontId="2" fillId="2" borderId="0" xfId="0" applyFont="1" applyFill="1" applyBorder="1" applyAlignment="1">
      <alignment vertical="center" wrapText="1"/>
    </xf>
    <xf numFmtId="0" fontId="32" fillId="0" borderId="0" xfId="0" applyFont="1" applyFill="1" applyAlignment="1">
      <alignment horizontal="left" vertical="center" wrapText="1"/>
    </xf>
    <xf numFmtId="43" fontId="32" fillId="0" borderId="2" xfId="1" applyFont="1" applyFill="1" applyBorder="1" applyAlignment="1">
      <alignment horizontal="center" vertical="center" wrapText="1"/>
    </xf>
    <xf numFmtId="44" fontId="32" fillId="0" borderId="2" xfId="0" applyNumberFormat="1" applyFont="1" applyFill="1" applyBorder="1" applyAlignment="1">
      <alignment horizontal="justify" vertical="center" wrapText="1"/>
    </xf>
    <xf numFmtId="165" fontId="32" fillId="0" borderId="2" xfId="1" applyNumberFormat="1" applyFont="1" applyFill="1" applyBorder="1" applyAlignment="1">
      <alignment horizontal="justify" vertical="center" wrapText="1"/>
    </xf>
    <xf numFmtId="44" fontId="32" fillId="0" borderId="0" xfId="0" applyNumberFormat="1" applyFont="1" applyFill="1" applyBorder="1" applyAlignment="1">
      <alignment horizontal="justify" vertical="center" wrapText="1"/>
    </xf>
    <xf numFmtId="44" fontId="32" fillId="0" borderId="0" xfId="0" applyNumberFormat="1" applyFont="1" applyFill="1" applyAlignment="1">
      <alignment vertical="center" wrapText="1"/>
    </xf>
    <xf numFmtId="0" fontId="34" fillId="2" borderId="24" xfId="0" applyFont="1" applyFill="1" applyBorder="1" applyAlignment="1">
      <alignment horizontal="left" vertical="center" wrapText="1"/>
    </xf>
    <xf numFmtId="0" fontId="34" fillId="2" borderId="24" xfId="0" applyFont="1" applyFill="1" applyBorder="1" applyAlignment="1">
      <alignment horizontal="right" vertical="center" wrapText="1"/>
    </xf>
    <xf numFmtId="44" fontId="34" fillId="2" borderId="24" xfId="0" applyNumberFormat="1" applyFont="1" applyFill="1" applyBorder="1" applyAlignment="1">
      <alignment horizontal="right" vertical="center" wrapText="1"/>
    </xf>
    <xf numFmtId="165" fontId="34" fillId="2" borderId="24" xfId="0" applyNumberFormat="1" applyFont="1" applyFill="1" applyBorder="1" applyAlignment="1">
      <alignment horizontal="right" vertical="center" wrapText="1"/>
    </xf>
    <xf numFmtId="44" fontId="32" fillId="3" borderId="0" xfId="0" applyNumberFormat="1" applyFont="1" applyFill="1" applyBorder="1" applyAlignment="1">
      <alignment horizontal="justify" vertical="center" wrapText="1"/>
    </xf>
    <xf numFmtId="0" fontId="32" fillId="3" borderId="0" xfId="0" applyFont="1" applyFill="1" applyAlignment="1">
      <alignment vertical="center" wrapText="1"/>
    </xf>
    <xf numFmtId="44" fontId="32" fillId="3" borderId="0" xfId="0" applyNumberFormat="1" applyFont="1" applyFill="1" applyAlignment="1">
      <alignment vertical="center" wrapText="1"/>
    </xf>
    <xf numFmtId="44" fontId="32" fillId="2" borderId="0" xfId="0" applyNumberFormat="1" applyFont="1" applyFill="1" applyBorder="1" applyAlignment="1">
      <alignment horizontal="justify" vertical="center" wrapText="1"/>
    </xf>
    <xf numFmtId="0" fontId="32" fillId="2" borderId="0" xfId="0" applyFont="1" applyFill="1" applyAlignment="1">
      <alignment vertical="center" wrapText="1"/>
    </xf>
    <xf numFmtId="44" fontId="32" fillId="2" borderId="0" xfId="0" applyNumberFormat="1" applyFont="1" applyFill="1" applyAlignment="1">
      <alignment vertical="center" wrapText="1"/>
    </xf>
    <xf numFmtId="0" fontId="2" fillId="0" borderId="0" xfId="0" applyFont="1" applyFill="1" applyAlignment="1">
      <alignment vertical="center" wrapText="1"/>
    </xf>
    <xf numFmtId="0" fontId="2" fillId="0" borderId="0" xfId="0" applyFont="1" applyFill="1" applyAlignment="1">
      <alignment horizontal="left" vertical="center" wrapText="1"/>
    </xf>
    <xf numFmtId="0" fontId="2" fillId="0" borderId="0" xfId="0" applyFont="1" applyFill="1" applyBorder="1" applyAlignment="1">
      <alignment vertical="center" wrapText="1"/>
    </xf>
    <xf numFmtId="0" fontId="35" fillId="0" borderId="0" xfId="0" applyFont="1" applyAlignment="1">
      <alignment horizontal="left"/>
    </xf>
    <xf numFmtId="0" fontId="36" fillId="0" borderId="0" xfId="0" applyFont="1" applyAlignment="1">
      <alignment horizontal="left"/>
    </xf>
    <xf numFmtId="0" fontId="2" fillId="0" borderId="0" xfId="0" applyFont="1" applyFill="1" applyAlignment="1">
      <alignment vertical="center" wrapText="1"/>
    </xf>
    <xf numFmtId="0" fontId="2" fillId="0" borderId="0" xfId="0" applyFont="1" applyFill="1" applyAlignment="1">
      <alignment horizontal="right" vertical="center" wrapText="1"/>
    </xf>
    <xf numFmtId="0" fontId="2" fillId="0" borderId="0" xfId="0" applyFont="1" applyAlignment="1">
      <alignment horizontal="right" vertical="center" wrapText="1"/>
    </xf>
    <xf numFmtId="0" fontId="2" fillId="0" borderId="0" xfId="0" applyFont="1" applyFill="1" applyAlignment="1">
      <alignment horizontal="left" vertical="center" wrapText="1"/>
    </xf>
    <xf numFmtId="165" fontId="6" fillId="2" borderId="29" xfId="0" applyNumberFormat="1" applyFont="1" applyFill="1" applyBorder="1" applyAlignment="1">
      <alignment horizontal="center" vertical="center" wrapText="1"/>
    </xf>
    <xf numFmtId="0" fontId="3" fillId="0" borderId="30" xfId="0" applyFont="1" applyBorder="1" applyAlignment="1">
      <alignment horizontal="right" vertical="center" wrapText="1"/>
    </xf>
    <xf numFmtId="0" fontId="0" fillId="0" borderId="21" xfId="0" applyBorder="1" applyAlignment="1">
      <alignment horizontal="center" vertical="center" wrapText="1"/>
    </xf>
    <xf numFmtId="0" fontId="0" fillId="0" borderId="21" xfId="0" applyBorder="1" applyAlignment="1">
      <alignment horizontal="center" vertical="center"/>
    </xf>
    <xf numFmtId="0" fontId="32" fillId="0" borderId="0" xfId="0" applyFont="1" applyFill="1" applyAlignment="1">
      <alignment vertical="center" wrapText="1"/>
    </xf>
    <xf numFmtId="0" fontId="2" fillId="0" borderId="0" xfId="0" applyFont="1" applyAlignment="1">
      <alignment vertical="center" wrapText="1"/>
    </xf>
    <xf numFmtId="0" fontId="2" fillId="0" borderId="0" xfId="0" applyFont="1" applyFill="1" applyBorder="1" applyAlignment="1">
      <alignment vertical="center" wrapText="1"/>
    </xf>
    <xf numFmtId="0" fontId="3" fillId="0" borderId="24" xfId="0" applyFont="1" applyBorder="1" applyAlignment="1">
      <alignment horizontal="lef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3" fillId="0" borderId="0" xfId="0" applyFont="1" applyBorder="1" applyAlignment="1">
      <alignment horizontal="center"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wrapText="1"/>
    </xf>
    <xf numFmtId="0" fontId="3" fillId="0" borderId="24" xfId="0" applyFont="1" applyBorder="1" applyAlignment="1">
      <alignment horizontal="center" vertical="center" wrapText="1"/>
    </xf>
    <xf numFmtId="0" fontId="9" fillId="0" borderId="2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3" fillId="0" borderId="0" xfId="0" applyFont="1" applyBorder="1" applyAlignment="1">
      <alignment vertical="center"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top" wrapText="1"/>
    </xf>
    <xf numFmtId="0" fontId="6" fillId="0" borderId="6" xfId="0" applyFont="1" applyBorder="1" applyAlignment="1">
      <alignment horizontal="right" vertical="center" wrapText="1"/>
    </xf>
    <xf numFmtId="0" fontId="6" fillId="2" borderId="1" xfId="0" applyFont="1" applyFill="1" applyBorder="1" applyAlignment="1">
      <alignment horizontal="right" vertical="center" wrapText="1"/>
    </xf>
    <xf numFmtId="0" fontId="9" fillId="0" borderId="3" xfId="0" applyNumberFormat="1" applyFont="1" applyBorder="1" applyAlignment="1">
      <alignment horizontal="center" vertical="center"/>
    </xf>
    <xf numFmtId="165" fontId="6" fillId="2" borderId="29" xfId="0" applyNumberFormat="1" applyFont="1" applyFill="1" applyBorder="1" applyAlignment="1">
      <alignment horizontal="center" vertical="center" wrapText="1"/>
    </xf>
    <xf numFmtId="0" fontId="21" fillId="0" borderId="21" xfId="0" applyFont="1" applyBorder="1" applyAlignment="1">
      <alignment horizontal="center" vertical="center" wrapText="1"/>
    </xf>
    <xf numFmtId="0" fontId="0" fillId="0" borderId="21" xfId="0" applyBorder="1" applyAlignment="1">
      <alignment horizontal="center" vertical="center" wrapText="1"/>
    </xf>
    <xf numFmtId="2" fontId="0" fillId="0" borderId="21" xfId="0" applyNumberFormat="1" applyBorder="1" applyAlignment="1">
      <alignment horizontal="center" vertical="center" wrapText="1"/>
    </xf>
    <xf numFmtId="0" fontId="0" fillId="0" borderId="21" xfId="0" applyBorder="1" applyAlignment="1">
      <alignment horizontal="center" vertical="center"/>
    </xf>
    <xf numFmtId="0" fontId="2" fillId="0" borderId="0" xfId="0" applyFont="1" applyFill="1" applyAlignment="1">
      <alignment vertical="center" wrapText="1"/>
    </xf>
    <xf numFmtId="0" fontId="3" fillId="0" borderId="30" xfId="0" applyFont="1" applyBorder="1" applyAlignment="1">
      <alignment horizontal="right" vertical="center" wrapText="1"/>
    </xf>
    <xf numFmtId="0" fontId="3" fillId="0" borderId="41" xfId="0" applyFont="1" applyBorder="1" applyAlignment="1">
      <alignment horizontal="right" vertical="center" wrapText="1"/>
    </xf>
    <xf numFmtId="0" fontId="6" fillId="0" borderId="13" xfId="0" applyFont="1" applyBorder="1" applyAlignment="1">
      <alignment horizontal="right" vertical="center" wrapText="1"/>
    </xf>
    <xf numFmtId="0" fontId="2" fillId="0" borderId="0" xfId="0" applyFont="1" applyFill="1" applyAlignment="1">
      <alignment horizontal="right" vertical="center" wrapText="1"/>
    </xf>
    <xf numFmtId="0" fontId="3" fillId="0" borderId="25" xfId="0" applyFont="1" applyFill="1" applyBorder="1" applyAlignment="1">
      <alignment horizontal="right" vertical="center" wrapText="1"/>
    </xf>
    <xf numFmtId="0" fontId="3" fillId="0" borderId="21" xfId="0" applyFont="1" applyFill="1" applyBorder="1" applyAlignment="1">
      <alignment horizontal="right" vertical="center" wrapText="1"/>
    </xf>
    <xf numFmtId="0" fontId="3" fillId="2" borderId="24" xfId="0" applyFont="1" applyFill="1" applyBorder="1" applyAlignment="1">
      <alignment vertical="center" wrapText="1"/>
    </xf>
    <xf numFmtId="0" fontId="2" fillId="0" borderId="0" xfId="0" applyFont="1" applyFill="1" applyAlignment="1">
      <alignment horizontal="left" vertical="center" wrapText="1"/>
    </xf>
    <xf numFmtId="0" fontId="2" fillId="0" borderId="40" xfId="0" applyFont="1" applyFill="1" applyBorder="1" applyAlignment="1">
      <alignment horizontal="left" vertical="center" wrapText="1"/>
    </xf>
    <xf numFmtId="0" fontId="2" fillId="0" borderId="40" xfId="0" applyFont="1" applyFill="1" applyBorder="1" applyAlignment="1">
      <alignment horizontal="center" vertical="center" wrapText="1"/>
    </xf>
    <xf numFmtId="0" fontId="32" fillId="0" borderId="0" xfId="0" applyFont="1" applyFill="1" applyAlignment="1">
      <alignment vertical="center" wrapText="1"/>
    </xf>
    <xf numFmtId="0" fontId="2" fillId="0" borderId="0" xfId="0" applyFont="1" applyAlignment="1">
      <alignment horizontal="right" vertical="center" wrapText="1"/>
    </xf>
    <xf numFmtId="0" fontId="2" fillId="0" borderId="0" xfId="0" applyFont="1" applyAlignment="1">
      <alignment vertical="center" wrapText="1"/>
    </xf>
    <xf numFmtId="0" fontId="2" fillId="0" borderId="0" xfId="0" applyFont="1" applyAlignment="1">
      <alignment horizontal="left" vertical="center" wrapText="1"/>
    </xf>
    <xf numFmtId="0" fontId="3" fillId="0" borderId="24" xfId="0" applyFont="1" applyFill="1" applyBorder="1" applyAlignment="1">
      <alignment horizontal="right" vertical="center" wrapText="1"/>
    </xf>
    <xf numFmtId="0" fontId="34" fillId="2" borderId="24"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Fill="1" applyAlignment="1">
      <alignment horizontal="center" vertical="center" wrapText="1"/>
    </xf>
    <xf numFmtId="0" fontId="2" fillId="0" borderId="0" xfId="0" applyFont="1" applyFill="1" applyBorder="1" applyAlignment="1">
      <alignment horizontal="left" vertical="center" wrapText="1"/>
    </xf>
    <xf numFmtId="0" fontId="2" fillId="0" borderId="0" xfId="0" applyFont="1" applyFill="1" applyBorder="1" applyAlignment="1">
      <alignment vertical="center" wrapText="1"/>
    </xf>
    <xf numFmtId="0" fontId="2" fillId="0" borderId="28" xfId="0" applyFont="1" applyFill="1" applyBorder="1" applyAlignment="1">
      <alignment horizontal="right" vertical="center" wrapText="1"/>
    </xf>
    <xf numFmtId="0" fontId="6" fillId="2" borderId="24" xfId="0" applyFont="1" applyFill="1" applyBorder="1" applyAlignment="1">
      <alignment horizontal="center" vertical="center" wrapText="1"/>
    </xf>
    <xf numFmtId="0" fontId="3" fillId="0" borderId="24" xfId="0" applyFont="1" applyBorder="1" applyAlignment="1">
      <alignment vertical="center" wrapText="1"/>
    </xf>
    <xf numFmtId="0" fontId="3" fillId="0" borderId="38"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5" fillId="0" borderId="35" xfId="0" applyFont="1" applyBorder="1" applyAlignment="1">
      <alignment horizontal="center" vertical="center" wrapText="1"/>
    </xf>
    <xf numFmtId="0" fontId="6" fillId="2" borderId="37" xfId="0" applyFont="1" applyFill="1" applyBorder="1" applyAlignment="1">
      <alignment horizontal="center" vertical="center" wrapText="1"/>
    </xf>
    <xf numFmtId="0" fontId="3" fillId="0" borderId="24" xfId="0" applyFont="1" applyFill="1" applyBorder="1" applyAlignment="1">
      <alignment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14" fontId="3" fillId="0" borderId="21" xfId="0" applyNumberFormat="1" applyFont="1" applyBorder="1" applyAlignment="1">
      <alignment horizontal="center" vertical="center" wrapText="1"/>
    </xf>
    <xf numFmtId="0" fontId="3" fillId="0" borderId="23" xfId="0" applyFont="1" applyBorder="1" applyAlignment="1">
      <alignment horizontal="left" vertical="center" wrapText="1"/>
    </xf>
    <xf numFmtId="0" fontId="3" fillId="0" borderId="24" xfId="0" applyFont="1" applyBorder="1" applyAlignment="1">
      <alignment horizontal="left" vertical="center" wrapText="1"/>
    </xf>
    <xf numFmtId="10" fontId="3" fillId="0" borderId="21"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2" fillId="0" borderId="14" xfId="0" applyFont="1" applyBorder="1" applyAlignment="1">
      <alignment vertical="center" wrapText="1"/>
    </xf>
    <xf numFmtId="0" fontId="2" fillId="0" borderId="15" xfId="0" applyFont="1" applyBorder="1" applyAlignment="1">
      <alignment vertical="center" wrapText="1"/>
    </xf>
    <xf numFmtId="0" fontId="2" fillId="0" borderId="15" xfId="0"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2" fillId="0" borderId="26" xfId="0"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center" vertical="center" wrapText="1"/>
    </xf>
    <xf numFmtId="0" fontId="29" fillId="2" borderId="23" xfId="0" applyFont="1" applyFill="1" applyBorder="1" applyAlignment="1">
      <alignment horizontal="center"/>
    </xf>
    <xf numFmtId="0" fontId="29" fillId="2" borderId="24" xfId="0" applyFont="1" applyFill="1" applyBorder="1" applyAlignment="1">
      <alignment horizontal="center"/>
    </xf>
    <xf numFmtId="0" fontId="29" fillId="2" borderId="25" xfId="0" applyFont="1" applyFill="1" applyBorder="1" applyAlignment="1">
      <alignment horizontal="center"/>
    </xf>
    <xf numFmtId="0" fontId="30" fillId="0" borderId="47" xfId="14" applyFont="1" applyBorder="1" applyAlignment="1">
      <alignment horizontal="center" vertical="center" wrapText="1"/>
    </xf>
    <xf numFmtId="0" fontId="30" fillId="0" borderId="48" xfId="14" applyFont="1" applyBorder="1" applyAlignment="1">
      <alignment horizontal="center" vertical="center" wrapText="1"/>
    </xf>
    <xf numFmtId="0" fontId="30" fillId="0" borderId="43" xfId="14" applyFont="1" applyBorder="1" applyAlignment="1">
      <alignment horizontal="center" vertical="center" wrapText="1"/>
    </xf>
    <xf numFmtId="0" fontId="3" fillId="2" borderId="44" xfId="0" applyFont="1" applyFill="1" applyBorder="1" applyAlignment="1">
      <alignment horizontal="center"/>
    </xf>
    <xf numFmtId="0" fontId="3" fillId="2" borderId="45" xfId="0" applyFont="1" applyFill="1" applyBorder="1" applyAlignment="1">
      <alignment horizontal="center"/>
    </xf>
    <xf numFmtId="0" fontId="3" fillId="2" borderId="46" xfId="0" applyFont="1" applyFill="1" applyBorder="1" applyAlignment="1">
      <alignment horizontal="center"/>
    </xf>
    <xf numFmtId="0" fontId="30" fillId="0" borderId="21" xfId="0" applyFont="1" applyFill="1" applyBorder="1" applyAlignment="1">
      <alignment horizontal="center"/>
    </xf>
    <xf numFmtId="0" fontId="29" fillId="2" borderId="21" xfId="0" applyFont="1" applyFill="1" applyBorder="1" applyAlignment="1">
      <alignment horizontal="center"/>
    </xf>
    <xf numFmtId="0" fontId="3" fillId="0" borderId="0" xfId="0" applyFont="1" applyBorder="1" applyAlignment="1">
      <alignment horizontal="center" vertical="top" wrapText="1"/>
    </xf>
    <xf numFmtId="0" fontId="3" fillId="0" borderId="9" xfId="0" applyFont="1" applyBorder="1" applyAlignment="1">
      <alignment horizontal="center" wrapText="1"/>
    </xf>
    <xf numFmtId="0" fontId="11" fillId="0" borderId="0" xfId="0" applyFont="1" applyBorder="1" applyAlignment="1">
      <alignment horizontal="center" vertical="center" wrapText="1"/>
    </xf>
    <xf numFmtId="0" fontId="3" fillId="0" borderId="0" xfId="0" applyFont="1" applyBorder="1" applyAlignment="1">
      <alignment horizontal="center" wrapText="1"/>
    </xf>
    <xf numFmtId="0" fontId="15" fillId="0" borderId="22" xfId="0" applyFont="1" applyBorder="1" applyAlignment="1">
      <alignment horizontal="center" vertical="center" wrapText="1"/>
    </xf>
    <xf numFmtId="0" fontId="15" fillId="0" borderId="28" xfId="0" applyFont="1" applyBorder="1" applyAlignment="1">
      <alignment horizontal="center" vertical="center" wrapText="1"/>
    </xf>
    <xf numFmtId="0" fontId="10" fillId="0" borderId="22" xfId="0" applyFont="1" applyBorder="1" applyAlignment="1">
      <alignment horizontal="left" vertical="center" wrapText="1"/>
    </xf>
    <xf numFmtId="0" fontId="10" fillId="0" borderId="28" xfId="0" applyFont="1" applyBorder="1" applyAlignment="1">
      <alignment horizontal="left" vertical="center" wrapText="1"/>
    </xf>
    <xf numFmtId="0" fontId="11" fillId="0" borderId="10" xfId="0" applyFont="1" applyBorder="1" applyAlignment="1">
      <alignment horizontal="right" vertical="center" wrapText="1"/>
    </xf>
    <xf numFmtId="0" fontId="11" fillId="0" borderId="3"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15" fillId="0" borderId="3" xfId="0" applyFont="1" applyBorder="1" applyAlignment="1">
      <alignment horizontal="center" vertical="center" wrapText="1"/>
    </xf>
    <xf numFmtId="0" fontId="10" fillId="0" borderId="3" xfId="0" applyFont="1" applyBorder="1" applyAlignment="1">
      <alignment horizontal="left" vertical="center" wrapText="1"/>
    </xf>
    <xf numFmtId="0" fontId="12" fillId="0" borderId="4" xfId="0" applyFont="1" applyBorder="1" applyAlignment="1">
      <alignment horizontal="center" vertical="center" wrapText="1"/>
    </xf>
    <xf numFmtId="0" fontId="10" fillId="0" borderId="0" xfId="0" applyFont="1" applyAlignment="1">
      <alignment horizontal="left" vertical="center" wrapText="1"/>
    </xf>
    <xf numFmtId="0" fontId="11" fillId="0" borderId="0" xfId="0" applyFont="1" applyAlignment="1">
      <alignment horizontal="center" vertical="center" wrapText="1"/>
    </xf>
    <xf numFmtId="0" fontId="10" fillId="0" borderId="0" xfId="0" applyFont="1" applyAlignment="1">
      <alignment horizontal="center" vertical="center" wrapText="1"/>
    </xf>
  </cellXfs>
  <cellStyles count="35">
    <cellStyle name="Célula de Verificação" xfId="3" builtinId="23"/>
    <cellStyle name="Excel Built-in Normal" xfId="22"/>
    <cellStyle name="Excel Built-in Normal 3" xfId="23"/>
    <cellStyle name="Hiperlink 2" xfId="15"/>
    <cellStyle name="Moeda" xfId="2" builtinId="4"/>
    <cellStyle name="Moeda 2" xfId="8"/>
    <cellStyle name="Moeda 3" xfId="16"/>
    <cellStyle name="Moeda 4" xfId="31"/>
    <cellStyle name="Normal" xfId="0" builtinId="0"/>
    <cellStyle name="Normal 10" xfId="9"/>
    <cellStyle name="Normal 152" xfId="28"/>
    <cellStyle name="Normal 155" xfId="20"/>
    <cellStyle name="Normal 156" xfId="21"/>
    <cellStyle name="Normal 158" xfId="24"/>
    <cellStyle name="Normal 159" xfId="25"/>
    <cellStyle name="Normal 161" xfId="26"/>
    <cellStyle name="Normal 166" xfId="29"/>
    <cellStyle name="Normal 2" xfId="4"/>
    <cellStyle name="Normal 2 2 2" xfId="27"/>
    <cellStyle name="Normal 2 2 3" xfId="12"/>
    <cellStyle name="Normal 3" xfId="7"/>
    <cellStyle name="Normal 3 3" xfId="30"/>
    <cellStyle name="Normal 4 2" xfId="14"/>
    <cellStyle name="Porcentagem 2" xfId="10"/>
    <cellStyle name="Separador de milhares" xfId="1" builtinId="3"/>
    <cellStyle name="Vírgula 2" xfId="5"/>
    <cellStyle name="Vírgula 2 2" xfId="6"/>
    <cellStyle name="Vírgula 2 2 2" xfId="18"/>
    <cellStyle name="Vírgula 2 2 3" xfId="33"/>
    <cellStyle name="Vírgula 2 3" xfId="11"/>
    <cellStyle name="Vírgula 2 4" xfId="17"/>
    <cellStyle name="Vírgula 2 5" xfId="32"/>
    <cellStyle name="Vírgula 3" xfId="13"/>
    <cellStyle name="Vírgula 3 2" xfId="19"/>
    <cellStyle name="Vírgula 3 3" xfId="3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642711</xdr:colOff>
      <xdr:row>1</xdr:row>
      <xdr:rowOff>116567</xdr:rowOff>
    </xdr:from>
    <xdr:to>
      <xdr:col>7</xdr:col>
      <xdr:colOff>848349</xdr:colOff>
      <xdr:row>7</xdr:row>
      <xdr:rowOff>46244</xdr:rowOff>
    </xdr:to>
    <xdr:pic>
      <xdr:nvPicPr>
        <xdr:cNvPr id="2" name="Imagem 1">
          <a:extLst>
            <a:ext uri="{FF2B5EF4-FFF2-40B4-BE49-F238E27FC236}">
              <a16:creationId xmlns:a16="http://schemas.microsoft.com/office/drawing/2014/main" xmlns="" id="{F5C457D1-97FE-4A5A-92FB-B736E9CEA1BC}"/>
            </a:ext>
          </a:extLst>
        </xdr:cNvPr>
        <xdr:cNvPicPr>
          <a:picLocks noChangeAspect="1"/>
        </xdr:cNvPicPr>
      </xdr:nvPicPr>
      <xdr:blipFill>
        <a:blip xmlns:r="http://schemas.openxmlformats.org/officeDocument/2006/relationships" r:embed="rId1"/>
        <a:stretch>
          <a:fillRect/>
        </a:stretch>
      </xdr:blipFill>
      <xdr:spPr>
        <a:xfrm>
          <a:off x="5957661" y="430892"/>
          <a:ext cx="3206013" cy="1186977"/>
        </a:xfrm>
        <a:prstGeom prst="rect">
          <a:avLst/>
        </a:prstGeom>
      </xdr:spPr>
    </xdr:pic>
    <xdr:clientData/>
  </xdr:twoCellAnchor>
  <xdr:twoCellAnchor editAs="oneCell">
    <xdr:from>
      <xdr:col>12</xdr:col>
      <xdr:colOff>299357</xdr:colOff>
      <xdr:row>1</xdr:row>
      <xdr:rowOff>108857</xdr:rowOff>
    </xdr:from>
    <xdr:to>
      <xdr:col>13</xdr:col>
      <xdr:colOff>360218</xdr:colOff>
      <xdr:row>4</xdr:row>
      <xdr:rowOff>113302</xdr:rowOff>
    </xdr:to>
    <xdr:pic>
      <xdr:nvPicPr>
        <xdr:cNvPr id="3" name="Imagem 2">
          <a:extLst>
            <a:ext uri="{FF2B5EF4-FFF2-40B4-BE49-F238E27FC236}">
              <a16:creationId xmlns:a16="http://schemas.microsoft.com/office/drawing/2014/main" xmlns="" id="{5D00EC0B-CDBB-48D5-BD2A-1395A02F9E77}"/>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3529582" y="423182"/>
          <a:ext cx="1451511"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642711</xdr:colOff>
      <xdr:row>1</xdr:row>
      <xdr:rowOff>116567</xdr:rowOff>
    </xdr:from>
    <xdr:to>
      <xdr:col>7</xdr:col>
      <xdr:colOff>848349</xdr:colOff>
      <xdr:row>7</xdr:row>
      <xdr:rowOff>46244</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5944961" y="434067"/>
          <a:ext cx="3206013" cy="1199677"/>
        </a:xfrm>
        <a:prstGeom prst="rect">
          <a:avLst/>
        </a:prstGeom>
      </xdr:spPr>
    </xdr:pic>
    <xdr:clientData/>
  </xdr:twoCellAnchor>
  <xdr:twoCellAnchor editAs="oneCell">
    <xdr:from>
      <xdr:col>12</xdr:col>
      <xdr:colOff>299357</xdr:colOff>
      <xdr:row>1</xdr:row>
      <xdr:rowOff>108857</xdr:rowOff>
    </xdr:from>
    <xdr:to>
      <xdr:col>13</xdr:col>
      <xdr:colOff>360218</xdr:colOff>
      <xdr:row>4</xdr:row>
      <xdr:rowOff>113302</xdr:rowOff>
    </xdr:to>
    <xdr:pic>
      <xdr:nvPicPr>
        <xdr:cNvPr id="3" name="Imagem 2">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939282" y="480332"/>
          <a:ext cx="1451511"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739113</xdr:colOff>
      <xdr:row>2</xdr:row>
      <xdr:rowOff>168110</xdr:rowOff>
    </xdr:from>
    <xdr:to>
      <xdr:col>7</xdr:col>
      <xdr:colOff>34636</xdr:colOff>
      <xdr:row>8</xdr:row>
      <xdr:rowOff>26985</xdr:rowOff>
    </xdr:to>
    <xdr:pic>
      <xdr:nvPicPr>
        <xdr:cNvPr id="2" name="Imagem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4514477" y="653019"/>
          <a:ext cx="3018932" cy="1019193"/>
        </a:xfrm>
        <a:prstGeom prst="rect">
          <a:avLst/>
        </a:prstGeom>
      </xdr:spPr>
    </xdr:pic>
    <xdr:clientData/>
  </xdr:twoCellAnchor>
  <xdr:twoCellAnchor editAs="oneCell">
    <xdr:from>
      <xdr:col>8</xdr:col>
      <xdr:colOff>83127</xdr:colOff>
      <xdr:row>2</xdr:row>
      <xdr:rowOff>139411</xdr:rowOff>
    </xdr:from>
    <xdr:to>
      <xdr:col>8</xdr:col>
      <xdr:colOff>2090465</xdr:colOff>
      <xdr:row>6</xdr:row>
      <xdr:rowOff>75911</xdr:rowOff>
    </xdr:to>
    <xdr:pic>
      <xdr:nvPicPr>
        <xdr:cNvPr id="3" name="Imagem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1565082" y="624320"/>
          <a:ext cx="2007338" cy="7158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8%20-%20PM%20PA%20-%20REFORMAS%20UBS/01%20-%20PROJETO/03%20-%20PROJETO%20EXECUTIVO/02%20-%20UBS%20JARDIM%20IARA/DAC-PMPA-UBS-JDYARA-OR&#199;-R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06-18%20-%20PM%20PA%20-%20REFORMAS%20UBS/01%20-%20PROJETO/03%20-%20PROJETO%20EXECUTIVO/01%20-%20UBS%20JARDIM%20IARA/R00/DAC-PMPA-UBS-JDYARA-OR&#199;-R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ALVENARIA DE BLOCO DE CONCRETO CHEIO SEM ARMAÇÃO, EM CONCRETO COM FCK 15MPA , ESP. 9CM, PARA REVESTIMENTO, INCLUSIVE ARGAMASSA PARA ASSENTAMENTO (DETALHE D - CADERNO SEDS)</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PAREDE DE GESSO ACARTONADO (DRY-WALL), DIVISÃO ENTRE ÁREAS SECAS DE UMA MESMA UNIDADE (ST/ST), ESP. 115 MM, INCLUSIVE MONTANTES, GUIAS E ACESSÓRIOS, EXCLUSIVE ISOLANTE TÉRMICO/ACÚSTICO</v>
          </cell>
          <cell r="C93" t="str">
            <v>M2</v>
          </cell>
          <cell r="D93">
            <v>73.680000000000007</v>
          </cell>
        </row>
        <row r="94">
          <cell r="A94" t="str">
            <v>ALV-DRY-015</v>
          </cell>
          <cell r="B94" t="str">
            <v>PAREDE DE GESSO ACARTONADO (DRY-WALL), DIVISÃO ENTRE ÁREAS UMIDAS DE UMA MESMA UNIDADE (RU/RU), ESP. 115 MM, INCLUSIVE MONTANTES, GUIAS E ACESSÓRIOS, EXCLUSIVE ISOLANTE TÉRMICO/ACÚSTICO</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FORNECIMENTO DE CONCRETO NÃO ESTRUTURAL, PREPARADO EM OBRA COM BETONEIRA, COM FCK 10 MPA, INCLUSIVE LANÇAMENTO, ADENSAMENTO E ACABAMENTO (FUNDAÇÃO)</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PINTURA LÁTEX (PVA) EM PAREDE, DUAS (2) DEMÃOS, EXCLUSIVE SELADOR ACRÍLICO E MASSA ACRÍLICA/CORRIDA (PVA)</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REVESTIMENTO COM IMPERMEABILIZANTE EM DUAS (2) CAMADAS SOBREPOSTAS DE ARGAMASSA, TRAÇO 1:3 (CIMENTO E AREIA) COM ADITIVO IMPEREMABILIZANTE, ESP. 20MM, INCLSUIVE PINTURA COM DUAS (2) DEMÃOS COM EMULSÃO ASFÁLTICA</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RODAPÉ COM REVESTIMENTO EM GRANITO, CINZA ANDORINHA, ESP. 2CM, ALTURA 7CM, ASSENTAMENTO COM ARGAMASSA INDUSTRIALIZADA, INCLUSIVE REJUNTAMENTO</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 UBS JD IARA "/>
      <sheetName val="ORÇ UBS JD IARA"/>
      <sheetName val="Planilha5"/>
      <sheetName val="SINAPI MAIO-2019"/>
      <sheetName val="SETOP JAN-2019"/>
      <sheetName val="COTAÇÃO J.IARA"/>
      <sheetName val="CRONOGRAMA"/>
    </sheetNames>
    <sheetDataSet>
      <sheetData sheetId="0"/>
      <sheetData sheetId="1"/>
      <sheetData sheetId="2"/>
      <sheetData sheetId="3">
        <row r="2">
          <cell r="B2" t="str">
            <v>CODIGO  DA COMPOSICAO</v>
          </cell>
          <cell r="C2" t="str">
            <v>DESCRICAO DA COMPOSICAO - SINAPI DEZEMBRO 2018</v>
          </cell>
          <cell r="D2" t="str">
            <v>UNIDADE</v>
          </cell>
          <cell r="E2" t="str">
            <v>CUSTO TOTAL</v>
          </cell>
        </row>
        <row r="3">
          <cell r="B3" t="str">
            <v xml:space="preserve">CODIGO  </v>
          </cell>
          <cell r="C3" t="str">
            <v>DESCRICAO DO INSUMO</v>
          </cell>
          <cell r="D3" t="str">
            <v>UNIDADE</v>
          </cell>
          <cell r="E3" t="str">
            <v xml:space="preserve">  PRECO MEDIANO R$</v>
          </cell>
        </row>
        <row r="4">
          <cell r="B4">
            <v>39847</v>
          </cell>
          <cell r="C4" t="str">
            <v>!EM PROCESSO DE DESATIVACAO! AR-CONDICIONADO FRIO SPLIT HI-WALL (PAREDE) 12000 BTU/H</v>
          </cell>
          <cell r="D4" t="str">
            <v xml:space="preserve">UN    </v>
          </cell>
          <cell r="E4">
            <v>1387.41</v>
          </cell>
        </row>
        <row r="5">
          <cell r="B5">
            <v>39844</v>
          </cell>
          <cell r="C5" t="str">
            <v>!EM PROCESSO DE DESATIVACAO! AR-CONDICIONADO FRIO SPLIT HI-WALL (PAREDE) 18000 BTU/H</v>
          </cell>
          <cell r="D5" t="str">
            <v xml:space="preserve">UN    </v>
          </cell>
          <cell r="E5">
            <v>2047.54</v>
          </cell>
        </row>
        <row r="6">
          <cell r="B6">
            <v>39846</v>
          </cell>
          <cell r="C6" t="str">
            <v>!EM PROCESSO DE DESATIVACAO! AR-CONDICIONADO FRIO SPLIT HI-WALL (PAREDE) 9000 BTU/H</v>
          </cell>
          <cell r="D6" t="str">
            <v xml:space="preserve">UN    </v>
          </cell>
          <cell r="E6">
            <v>1251</v>
          </cell>
        </row>
        <row r="7">
          <cell r="B7">
            <v>39838</v>
          </cell>
          <cell r="C7" t="str">
            <v>!EM PROCESSO DE DESATIVACAO! AR-CONDICIONADO FRIO SPLIT PISO-TETO 18000 BTU/H</v>
          </cell>
          <cell r="D7" t="str">
            <v xml:space="preserve">UN    </v>
          </cell>
          <cell r="E7">
            <v>3467.37</v>
          </cell>
        </row>
        <row r="8">
          <cell r="B8">
            <v>39839</v>
          </cell>
          <cell r="C8" t="str">
            <v>!EM PROCESSO DE DESATIVACAO! AR-CONDICIONADO FRIO SPLIT PISO-TETO 24000 BTU/H</v>
          </cell>
          <cell r="D8" t="str">
            <v xml:space="preserve">UN    </v>
          </cell>
          <cell r="E8">
            <v>3622.62</v>
          </cell>
        </row>
        <row r="9">
          <cell r="B9">
            <v>39841</v>
          </cell>
          <cell r="C9" t="str">
            <v>!EM PROCESSO DE DESATIVACAO! AR-CONDICIONADO FRIO SPLIT PISO-TETO 36000 BTU/H</v>
          </cell>
          <cell r="D9" t="str">
            <v xml:space="preserve">UN    </v>
          </cell>
          <cell r="E9">
            <v>4908.83</v>
          </cell>
        </row>
        <row r="10">
          <cell r="B10">
            <v>39842</v>
          </cell>
          <cell r="C10" t="str">
            <v>!EM PROCESSO DE DESATIVACAO! AR-CONDICIONADO FRIO SPLIT PISO-TETO 48000 BTU/H</v>
          </cell>
          <cell r="D10" t="str">
            <v xml:space="preserve">UN    </v>
          </cell>
          <cell r="E10">
            <v>6236.06</v>
          </cell>
        </row>
        <row r="11">
          <cell r="B11">
            <v>39843</v>
          </cell>
          <cell r="C11" t="str">
            <v>!EM PROCESSO DE DESATIVACAO! AR-CONDICIONADO FRIO SPLIT PISO-TETO 60000 BTU/H</v>
          </cell>
          <cell r="D11" t="str">
            <v xml:space="preserve">UN    </v>
          </cell>
          <cell r="E11">
            <v>6883.9</v>
          </cell>
        </row>
        <row r="12">
          <cell r="B12">
            <v>2404</v>
          </cell>
          <cell r="C12" t="str">
            <v>!EM PROCESSO DE DESATIVACAO! DIVISORIA COLMEIA CEGA COM MONTANTE E RODAPE DE ALUMINIO ANODIZADO SIMPLES (SEM COLOCACAO)</v>
          </cell>
          <cell r="D12" t="str">
            <v xml:space="preserve">M2    </v>
          </cell>
          <cell r="E12">
            <v>82.65</v>
          </cell>
        </row>
        <row r="13">
          <cell r="B13">
            <v>2720</v>
          </cell>
          <cell r="C13" t="str">
            <v>!EM PROCESSO DE DESATIVACAO! ESCAVADEIRA DRAGA DE ARRASTE, CAP. 3/4 JC 140HP (INCL MANUTENCAO/OPERACAO)</v>
          </cell>
          <cell r="D13" t="str">
            <v xml:space="preserve">H     </v>
          </cell>
          <cell r="E13">
            <v>125.87</v>
          </cell>
        </row>
        <row r="14">
          <cell r="B14">
            <v>2719</v>
          </cell>
          <cell r="C14" t="str">
            <v>!EM PROCESSO DE DESATIVACAO! ESCAVADEIRA HIDRAULICA SOBRE ESTEIRAS DE 99 HP, PESO OPERACIONAL DE *16* T E CAPACIDADE DE 0,85 A 1,00 M3 (LOCACAO COM OPERADOR, COMBUSTIVEL E MANUTENCAO)</v>
          </cell>
          <cell r="D14" t="str">
            <v xml:space="preserve">H     </v>
          </cell>
          <cell r="E14">
            <v>106.65</v>
          </cell>
        </row>
        <row r="15">
          <cell r="B15">
            <v>3378</v>
          </cell>
          <cell r="C15" t="str">
            <v>!EM PROCESSO DE DESATIVACAO! HASTE DE ATERRAMENTO EM ACO COM 3,00 M DE COMPRIMENTO E DN = 3/4", REVESTIDA COM BAIXA CAMADA DE COBRE, SEM CONECTOR</v>
          </cell>
          <cell r="D15" t="str">
            <v xml:space="preserve">UN    </v>
          </cell>
          <cell r="E15">
            <v>41.42</v>
          </cell>
        </row>
        <row r="16">
          <cell r="B16">
            <v>3380</v>
          </cell>
          <cell r="C16" t="str">
            <v>!EM PROCESSO DE DESATIVACAO! HASTE DE ATERRAMENTO EM ACO COM 3,00 M DE COMPRIMENTO E DN = 5/8", REVESTIDA COM BAIXA CAMADA DE COBRE, COM CONECTOR TIPO GRAMPO</v>
          </cell>
          <cell r="D16" t="str">
            <v xml:space="preserve">UN    </v>
          </cell>
          <cell r="E16">
            <v>29</v>
          </cell>
        </row>
        <row r="17">
          <cell r="B17">
            <v>3379</v>
          </cell>
          <cell r="C17" t="str">
            <v>!EM PROCESSO DE DESATIVACAO! HASTE DE ATERRAMENTO EM ACO COM 3,00 M DE COMPRIMENTO E DN = 5/8", REVESTIDA COM BAIXA CAMADA DE COBRE, SEM CONECTOR</v>
          </cell>
          <cell r="D17" t="str">
            <v xml:space="preserve">UN    </v>
          </cell>
          <cell r="E17">
            <v>27.99</v>
          </cell>
        </row>
        <row r="18">
          <cell r="B18">
            <v>13382</v>
          </cell>
          <cell r="C18" t="str">
            <v>!EM PROCESSO DE DESATIVACAO! LUMINARIA FECHADA P/ ILUMINACAO PUBLICA, TIPO ABL 50/F OU EQUIV, P/ LAMPADA A VAPOR DE MERCURIO 400W</v>
          </cell>
          <cell r="D18" t="str">
            <v xml:space="preserve">UN    </v>
          </cell>
          <cell r="E18">
            <v>185.75</v>
          </cell>
        </row>
        <row r="19">
          <cell r="B19">
            <v>4126</v>
          </cell>
          <cell r="C19" t="str">
            <v>!EM PROCESSO DE DESATIVACAO! TERMINAL DE PORCELANA (MUFLA) UNIPOLAR, USO EXTERNO, TENSAO 3,6/6 KV, PARA CABO DE 10/16 MM2, COM ISOLAMENTO EPR</v>
          </cell>
          <cell r="D19" t="str">
            <v xml:space="preserve">UN    </v>
          </cell>
          <cell r="E19">
            <v>209.97</v>
          </cell>
        </row>
        <row r="20">
          <cell r="B20">
            <v>10615</v>
          </cell>
          <cell r="D20" t="str">
            <v xml:space="preserve">UN    </v>
          </cell>
          <cell r="E20">
            <v>42990</v>
          </cell>
        </row>
        <row r="21">
          <cell r="B21">
            <v>21136</v>
          </cell>
          <cell r="C21" t="str">
            <v>!EM PROCESSO DESATIVACAO! ELETRODUTO EM ACO GALVANIZADO ELETROLITICO, LEVE, DIAMETRO 1", PAREDE DE 0,90 MM</v>
          </cell>
          <cell r="D21" t="str">
            <v xml:space="preserve">M     </v>
          </cell>
          <cell r="E21">
            <v>7.56</v>
          </cell>
        </row>
        <row r="22">
          <cell r="B22">
            <v>21128</v>
          </cell>
          <cell r="C22" t="str">
            <v>!EM PROCESSO DESATIVACAO! ELETRODUTO EM ACO GALVANIZADO ELETROLITICO, LEVE, DIAMETRO 3/4", PAREDE DE 0,90 MM</v>
          </cell>
          <cell r="D22" t="str">
            <v xml:space="preserve">M     </v>
          </cell>
          <cell r="E22">
            <v>5.85</v>
          </cell>
        </row>
        <row r="23">
          <cell r="B23">
            <v>21130</v>
          </cell>
          <cell r="C23" t="str">
            <v>!EM PROCESSO DESATIVACAO! ELETRODUTO EM ACO GALVANIZADO ELETROLITICO, SEMI-PESADO, DIAMETRO 1 1/2", PAREDE DE 1,20 MM</v>
          </cell>
          <cell r="D23" t="str">
            <v xml:space="preserve">M     </v>
          </cell>
          <cell r="E23">
            <v>14.77</v>
          </cell>
        </row>
        <row r="24">
          <cell r="B24">
            <v>21135</v>
          </cell>
          <cell r="C24" t="str">
            <v>!EM PROCESSO DESATIVACAO! ELETRODUTO EM ACO GALVANIZADO ELETROLITICO, SEMI-PESADO, DIAMETRO 1 1/4", PAREDE DE 1,20 MM</v>
          </cell>
          <cell r="D24" t="str">
            <v xml:space="preserve">M     </v>
          </cell>
          <cell r="E24">
            <v>14.54</v>
          </cell>
        </row>
        <row r="25">
          <cell r="B25">
            <v>38605</v>
          </cell>
          <cell r="C25" t="str">
            <v>ABERTURA PARA ENCAIXE DE CUBA OU LAVATORIO EM BANCADA DE MARMORE/ GRANITO OU OUTRO TIPO DE PEDRA NATURAL</v>
          </cell>
          <cell r="D25" t="str">
            <v xml:space="preserve">UN    </v>
          </cell>
          <cell r="E25">
            <v>97.73</v>
          </cell>
        </row>
        <row r="26">
          <cell r="B26">
            <v>11270</v>
          </cell>
          <cell r="C26" t="str">
            <v>ABRACADEIRA DE LATAO PARA FIXACAO DE CABO PARA-RAIO, DIMENSOES 32 X 24 X 24 MM</v>
          </cell>
          <cell r="D26" t="str">
            <v xml:space="preserve">UN    </v>
          </cell>
          <cell r="E26">
            <v>1.56</v>
          </cell>
        </row>
        <row r="27">
          <cell r="B27">
            <v>412</v>
          </cell>
          <cell r="C27" t="str">
            <v>ABRACADEIRA DE NYLON PARA AMARRACAO DE CABOS, COMPRIMENTO DE *230* X *7,6* MM</v>
          </cell>
          <cell r="D27" t="str">
            <v xml:space="preserve">UN    </v>
          </cell>
          <cell r="E27">
            <v>0.72</v>
          </cell>
        </row>
        <row r="28">
          <cell r="B28">
            <v>414</v>
          </cell>
          <cell r="C28" t="str">
            <v>ABRACADEIRA DE NYLON PARA AMARRACAO DE CABOS, COMPRIMENTO DE 100 X 2,5 MM</v>
          </cell>
          <cell r="D28" t="str">
            <v xml:space="preserve">UN    </v>
          </cell>
          <cell r="E28">
            <v>0.04</v>
          </cell>
        </row>
        <row r="29">
          <cell r="B29">
            <v>410</v>
          </cell>
          <cell r="C29" t="str">
            <v>ABRACADEIRA DE NYLON PARA AMARRACAO DE CABOS, COMPRIMENTO DE 150 X *3,6* MM</v>
          </cell>
          <cell r="D29" t="str">
            <v xml:space="preserve">UN    </v>
          </cell>
          <cell r="E29">
            <v>0.11</v>
          </cell>
        </row>
        <row r="30">
          <cell r="B30">
            <v>411</v>
          </cell>
          <cell r="C30" t="str">
            <v>ABRACADEIRA DE NYLON PARA AMARRACAO DE CABOS, COMPRIMENTO DE 200 X *4,6* MM</v>
          </cell>
          <cell r="D30" t="str">
            <v xml:space="preserve">UN    </v>
          </cell>
          <cell r="E30">
            <v>0.14000000000000001</v>
          </cell>
        </row>
        <row r="31">
          <cell r="B31">
            <v>408</v>
          </cell>
          <cell r="C31" t="str">
            <v>ABRACADEIRA DE NYLON PARA AMARRACAO DE CABOS, COMPRIMENTO DE 390 X *4,6* MM</v>
          </cell>
          <cell r="D31" t="str">
            <v xml:space="preserve">UN    </v>
          </cell>
          <cell r="E31">
            <v>0.69</v>
          </cell>
        </row>
        <row r="32">
          <cell r="B32">
            <v>39131</v>
          </cell>
          <cell r="C32" t="str">
            <v>ABRACADEIRA EM ACO PARA AMARRACAO DE ELETRODUTOS, TIPO D, COM 1 1/2" E CUNHA DE FIXACAO</v>
          </cell>
          <cell r="D32" t="str">
            <v xml:space="preserve">UN    </v>
          </cell>
          <cell r="E32">
            <v>1.17</v>
          </cell>
        </row>
        <row r="33">
          <cell r="B33">
            <v>394</v>
          </cell>
          <cell r="C33" t="str">
            <v>ABRACADEIRA EM ACO PARA AMARRACAO DE ELETRODUTOS, TIPO D, COM 1 1/2" E PARAFUSO DE FIXACAO</v>
          </cell>
          <cell r="D33" t="str">
            <v xml:space="preserve">UN    </v>
          </cell>
          <cell r="E33">
            <v>1.18</v>
          </cell>
        </row>
        <row r="34">
          <cell r="B34">
            <v>39130</v>
          </cell>
          <cell r="C34" t="str">
            <v>ABRACADEIRA EM ACO PARA AMARRACAO DE ELETRODUTOS, TIPO D, COM 1 1/4" E CUNHA DE FIXACAO</v>
          </cell>
          <cell r="D34" t="str">
            <v xml:space="preserve">UN    </v>
          </cell>
          <cell r="E34">
            <v>1.07</v>
          </cell>
        </row>
        <row r="35">
          <cell r="B35">
            <v>395</v>
          </cell>
          <cell r="C35" t="str">
            <v>ABRACADEIRA EM ACO PARA AMARRACAO DE ELETRODUTOS, TIPO D, COM 1 1/4" E PARAFUSO DE FIXACAO</v>
          </cell>
          <cell r="D35" t="str">
            <v xml:space="preserve">UN    </v>
          </cell>
          <cell r="E35">
            <v>1.1399999999999999</v>
          </cell>
        </row>
        <row r="36">
          <cell r="B36">
            <v>39127</v>
          </cell>
          <cell r="C36" t="str">
            <v>ABRACADEIRA EM ACO PARA AMARRACAO DE ELETRODUTOS, TIPO D, COM 1/2" E CUNHA DE FIXACAO</v>
          </cell>
          <cell r="D36" t="str">
            <v xml:space="preserve">UN    </v>
          </cell>
          <cell r="E36">
            <v>0.56000000000000005</v>
          </cell>
        </row>
        <row r="37">
          <cell r="B37">
            <v>392</v>
          </cell>
          <cell r="C37" t="str">
            <v>ABRACADEIRA EM ACO PARA AMARRACAO DE ELETRODUTOS, TIPO D, COM 1/2" E PARAFUSO DE FIXACAO</v>
          </cell>
          <cell r="D37" t="str">
            <v xml:space="preserve">UN    </v>
          </cell>
          <cell r="E37">
            <v>0.56999999999999995</v>
          </cell>
        </row>
        <row r="38">
          <cell r="B38">
            <v>39129</v>
          </cell>
          <cell r="C38" t="str">
            <v>ABRACADEIRA EM ACO PARA AMARRACAO DE ELETRODUTOS, TIPO D, COM 1" E CUNHA DE FIXACAO</v>
          </cell>
          <cell r="D38" t="str">
            <v xml:space="preserve">UN    </v>
          </cell>
          <cell r="E38">
            <v>0.66</v>
          </cell>
        </row>
        <row r="39">
          <cell r="B39">
            <v>393</v>
          </cell>
          <cell r="C39" t="str">
            <v>ABRACADEIRA EM ACO PARA AMARRACAO DE ELETRODUTOS, TIPO D, COM 1" E PARAFUSO DE FIXACAO</v>
          </cell>
          <cell r="D39" t="str">
            <v xml:space="preserve">UN    </v>
          </cell>
          <cell r="E39">
            <v>0.69</v>
          </cell>
        </row>
        <row r="40">
          <cell r="B40">
            <v>39133</v>
          </cell>
          <cell r="C40" t="str">
            <v>ABRACADEIRA EM ACO PARA AMARRACAO DE ELETRODUTOS, TIPO D, COM 2 1/2" E CUNHA DE FIXACAO</v>
          </cell>
          <cell r="D40" t="str">
            <v xml:space="preserve">UN    </v>
          </cell>
          <cell r="E40">
            <v>1.54</v>
          </cell>
        </row>
        <row r="41">
          <cell r="B41">
            <v>397</v>
          </cell>
          <cell r="C41" t="str">
            <v>ABRACADEIRA EM ACO PARA AMARRACAO DE ELETRODUTOS, TIPO D, COM 2 1/2" E PARAFUSO DE FIXACAO</v>
          </cell>
          <cell r="D41" t="str">
            <v xml:space="preserve">UN    </v>
          </cell>
          <cell r="E41">
            <v>1.7</v>
          </cell>
        </row>
        <row r="42">
          <cell r="B42">
            <v>39132</v>
          </cell>
          <cell r="C42" t="str">
            <v>ABRACADEIRA EM ACO PARA AMARRACAO DE ELETRODUTOS, TIPO D, COM 2" E CUNHA DE FIXACAO</v>
          </cell>
          <cell r="D42" t="str">
            <v xml:space="preserve">UN    </v>
          </cell>
          <cell r="E42">
            <v>1.23</v>
          </cell>
        </row>
        <row r="43">
          <cell r="B43">
            <v>396</v>
          </cell>
          <cell r="C43" t="str">
            <v>ABRACADEIRA EM ACO PARA AMARRACAO DE ELETRODUTOS, TIPO D, COM 2" E PARAFUSO DE FIXACAO</v>
          </cell>
          <cell r="D43" t="str">
            <v xml:space="preserve">UN    </v>
          </cell>
          <cell r="E43">
            <v>1.32</v>
          </cell>
        </row>
        <row r="44">
          <cell r="B44">
            <v>39135</v>
          </cell>
          <cell r="C44" t="str">
            <v>ABRACADEIRA EM ACO PARA AMARRACAO DE ELETRODUTOS, TIPO D, COM 3 1/2" E CUNHA DE FIXACAO</v>
          </cell>
          <cell r="D44" t="str">
            <v xml:space="preserve">UN    </v>
          </cell>
          <cell r="E44">
            <v>2.46</v>
          </cell>
        </row>
        <row r="45">
          <cell r="B45">
            <v>39128</v>
          </cell>
          <cell r="C45" t="str">
            <v>ABRACADEIRA EM ACO PARA AMARRACAO DE ELETRODUTOS, TIPO D, COM 3/4" E CUNHA DE FIXACAO</v>
          </cell>
          <cell r="D45" t="str">
            <v xml:space="preserve">UN    </v>
          </cell>
          <cell r="E45">
            <v>0.61</v>
          </cell>
        </row>
        <row r="46">
          <cell r="B46">
            <v>400</v>
          </cell>
          <cell r="C46" t="str">
            <v>ABRACADEIRA EM ACO PARA AMARRACAO DE ELETRODUTOS, TIPO D, COM 3/4" E PARAFUSO DE FIXACAO</v>
          </cell>
          <cell r="D46" t="str">
            <v xml:space="preserve">UN    </v>
          </cell>
          <cell r="E46">
            <v>0.6</v>
          </cell>
        </row>
        <row r="47">
          <cell r="B47">
            <v>39125</v>
          </cell>
          <cell r="C47" t="str">
            <v>ABRACADEIRA EM ACO PARA AMARRACAO DE ELETRODUTOS, TIPO D, COM 3/8" E PARAFUSO DE FIXACAO</v>
          </cell>
          <cell r="D47" t="str">
            <v xml:space="preserve">UN    </v>
          </cell>
          <cell r="E47">
            <v>0.61</v>
          </cell>
        </row>
        <row r="48">
          <cell r="B48">
            <v>39134</v>
          </cell>
          <cell r="C48" t="str">
            <v>ABRACADEIRA EM ACO PARA AMARRACAO DE ELETRODUTOS, TIPO D, COM 3" E CUNHA DE FIXACAO</v>
          </cell>
          <cell r="D48" t="str">
            <v xml:space="preserve">UN    </v>
          </cell>
          <cell r="E48">
            <v>2.0499999999999998</v>
          </cell>
        </row>
        <row r="49">
          <cell r="B49">
            <v>398</v>
          </cell>
          <cell r="C49" t="str">
            <v>ABRACADEIRA EM ACO PARA AMARRACAO DE ELETRODUTOS, TIPO D, COM 3" E PARAFUSO DE FIXACAO</v>
          </cell>
          <cell r="D49" t="str">
            <v xml:space="preserve">UN    </v>
          </cell>
          <cell r="E49">
            <v>1.89</v>
          </cell>
        </row>
        <row r="50">
          <cell r="B50">
            <v>39126</v>
          </cell>
          <cell r="C50" t="str">
            <v>ABRACADEIRA EM ACO PARA AMARRACAO DE ELETRODUTOS, TIPO D, COM 4" E CUNHA DE FIXACAO</v>
          </cell>
          <cell r="D50" t="str">
            <v xml:space="preserve">UN    </v>
          </cell>
          <cell r="E50">
            <v>2.77</v>
          </cell>
        </row>
        <row r="51">
          <cell r="B51">
            <v>399</v>
          </cell>
          <cell r="C51" t="str">
            <v>ABRACADEIRA EM ACO PARA AMARRACAO DE ELETRODUTOS, TIPO D, COM 4" E PARAFUSO DE FIXACAO</v>
          </cell>
          <cell r="D51" t="str">
            <v xml:space="preserve">UN    </v>
          </cell>
          <cell r="E51">
            <v>2.44</v>
          </cell>
        </row>
        <row r="52">
          <cell r="B52">
            <v>39158</v>
          </cell>
          <cell r="C52" t="str">
            <v>ABRACADEIRA EM ACO PARA AMARRACAO DE ELETRODUTOS, TIPO ECONOMICA (GOTA), COM 8"</v>
          </cell>
          <cell r="D52" t="str">
            <v xml:space="preserve">UN    </v>
          </cell>
          <cell r="E52">
            <v>6.56</v>
          </cell>
        </row>
        <row r="53">
          <cell r="B53">
            <v>39141</v>
          </cell>
          <cell r="C53" t="str">
            <v>ABRACADEIRA EM ACO PARA AMARRACAO DE ELETRODUTOS, TIPO U SIMPLES, COM 1 1/2"</v>
          </cell>
          <cell r="D53" t="str">
            <v xml:space="preserve">UN    </v>
          </cell>
          <cell r="E53">
            <v>0.47</v>
          </cell>
        </row>
        <row r="54">
          <cell r="B54">
            <v>39140</v>
          </cell>
          <cell r="C54" t="str">
            <v>ABRACADEIRA EM ACO PARA AMARRACAO DE ELETRODUTOS, TIPO U SIMPLES, COM 1 1/4"</v>
          </cell>
          <cell r="D54" t="str">
            <v xml:space="preserve">UN    </v>
          </cell>
          <cell r="E54">
            <v>0.43</v>
          </cell>
        </row>
        <row r="55">
          <cell r="B55">
            <v>39137</v>
          </cell>
          <cell r="C55" t="str">
            <v>ABRACADEIRA EM ACO PARA AMARRACAO DE ELETRODUTOS, TIPO U SIMPLES, COM 1/2"</v>
          </cell>
          <cell r="D55" t="str">
            <v xml:space="preserve">UN    </v>
          </cell>
          <cell r="E55">
            <v>0.24</v>
          </cell>
        </row>
        <row r="56">
          <cell r="B56">
            <v>39139</v>
          </cell>
          <cell r="C56" t="str">
            <v>ABRACADEIRA EM ACO PARA AMARRACAO DE ELETRODUTOS, TIPO U SIMPLES, COM 1"</v>
          </cell>
          <cell r="D56" t="str">
            <v xml:space="preserve">UN    </v>
          </cell>
          <cell r="E56">
            <v>0.35</v>
          </cell>
        </row>
        <row r="57">
          <cell r="B57">
            <v>39143</v>
          </cell>
          <cell r="C57" t="str">
            <v>ABRACADEIRA EM ACO PARA AMARRACAO DE ELETRODUTOS, TIPO U SIMPLES, COM 2 1/2"</v>
          </cell>
          <cell r="D57" t="str">
            <v xml:space="preserve">UN    </v>
          </cell>
          <cell r="E57">
            <v>0.98</v>
          </cell>
        </row>
        <row r="58">
          <cell r="B58">
            <v>39142</v>
          </cell>
          <cell r="C58" t="str">
            <v>ABRACADEIRA EM ACO PARA AMARRACAO DE ELETRODUTOS, TIPO U SIMPLES, COM 2"</v>
          </cell>
          <cell r="D58" t="str">
            <v xml:space="preserve">UN    </v>
          </cell>
          <cell r="E58">
            <v>0.7</v>
          </cell>
        </row>
        <row r="59">
          <cell r="B59">
            <v>39138</v>
          </cell>
          <cell r="C59" t="str">
            <v>ABRACADEIRA EM ACO PARA AMARRACAO DE ELETRODUTOS, TIPO U SIMPLES, COM 3/4"</v>
          </cell>
          <cell r="D59" t="str">
            <v xml:space="preserve">UN    </v>
          </cell>
          <cell r="E59">
            <v>0.26</v>
          </cell>
        </row>
        <row r="60">
          <cell r="B60">
            <v>39136</v>
          </cell>
          <cell r="C60" t="str">
            <v>ABRACADEIRA EM ACO PARA AMARRACAO DE ELETRODUTOS, TIPO U SIMPLES, COM 3/8"</v>
          </cell>
          <cell r="D60" t="str">
            <v xml:space="preserve">UN    </v>
          </cell>
          <cell r="E60">
            <v>0.17</v>
          </cell>
        </row>
        <row r="61">
          <cell r="B61">
            <v>39144</v>
          </cell>
          <cell r="C61" t="str">
            <v>ABRACADEIRA EM ACO PARA AMARRACAO DE ELETRODUTOS, TIPO U SIMPLES, COM 3"</v>
          </cell>
          <cell r="D61" t="str">
            <v xml:space="preserve">UN    </v>
          </cell>
          <cell r="E61">
            <v>1.1399999999999999</v>
          </cell>
        </row>
        <row r="62">
          <cell r="B62">
            <v>39145</v>
          </cell>
          <cell r="C62" t="str">
            <v>ABRACADEIRA EM ACO PARA AMARRACAO DE ELETRODUTOS, TIPO U SIMPLES, COM 4"</v>
          </cell>
          <cell r="D62" t="str">
            <v xml:space="preserve">UN    </v>
          </cell>
          <cell r="E62">
            <v>1.88</v>
          </cell>
        </row>
        <row r="63">
          <cell r="B63">
            <v>12615</v>
          </cell>
          <cell r="C63" t="str">
            <v>ABRACADEIRA PVC, PARA CALHA PLUVIAL, DIAMETRO ENTRE 80 E 100 MM, PARA DRENAGEM PREDIAL</v>
          </cell>
          <cell r="D63" t="str">
            <v xml:space="preserve">UN    </v>
          </cell>
          <cell r="E63">
            <v>3.7</v>
          </cell>
        </row>
        <row r="64">
          <cell r="B64">
            <v>11927</v>
          </cell>
          <cell r="C64" t="str">
            <v>ABRACADEIRA, GALVANIZADA/ZINCADA, ROSCA SEM FIM, PARAFUSO INOX, LARGURA  FITA *12,6 A *14 MM, D = 2" A 2 1/2"</v>
          </cell>
          <cell r="D64" t="str">
            <v xml:space="preserve">UN    </v>
          </cell>
          <cell r="E64">
            <v>4.6500000000000004</v>
          </cell>
        </row>
        <row r="65">
          <cell r="B65">
            <v>11928</v>
          </cell>
          <cell r="C65" t="str">
            <v>ABRACADEIRA, GALVANIZADA/ZINCADA, ROSCA SEM FIM, PARAFUSO INOX, LARGURA  FITA *12,6 A *14 MM, D = 3" A 3 3/4"</v>
          </cell>
          <cell r="D65" t="str">
            <v xml:space="preserve">UN    </v>
          </cell>
          <cell r="E65">
            <v>5.33</v>
          </cell>
        </row>
        <row r="66">
          <cell r="B66">
            <v>11929</v>
          </cell>
          <cell r="C66" t="str">
            <v>ABRACADEIRA, GALVANIZADA/ZINCADA, ROSCA SEM FIM, PARAFUSO INOX, LARGURA  FITA *12,6 A *14 MM, D = 4" A 4 3/4"</v>
          </cell>
          <cell r="D66" t="str">
            <v xml:space="preserve">UN    </v>
          </cell>
          <cell r="E66">
            <v>8.25</v>
          </cell>
        </row>
        <row r="67">
          <cell r="B67">
            <v>36801</v>
          </cell>
          <cell r="C67" t="str">
            <v>ACABAMENTO CROMADO PARA REGISTRO PEQUENO, 1/2 " OU 3/4 "</v>
          </cell>
          <cell r="D67" t="str">
            <v xml:space="preserve">UN    </v>
          </cell>
          <cell r="E67">
            <v>15.8</v>
          </cell>
        </row>
        <row r="68">
          <cell r="B68">
            <v>36246</v>
          </cell>
          <cell r="C68" t="str">
            <v>ACABAMENTO SIMPLES/CONVENCIONAL PARA FORRO PVC, TIPO "U" OU "C", COR BRANCA, COMPRIMENTO 6 M</v>
          </cell>
          <cell r="D68" t="str">
            <v xml:space="preserve">M     </v>
          </cell>
          <cell r="E68">
            <v>2.2599999999999998</v>
          </cell>
        </row>
        <row r="69">
          <cell r="B69">
            <v>37600</v>
          </cell>
          <cell r="C69" t="str">
            <v>ACESSORIO DE LIGACAO NAO ELETRICO PARA CARGAS EXPLOSIVAS, TUBO DE 6 M</v>
          </cell>
          <cell r="D69" t="str">
            <v xml:space="preserve">UN    </v>
          </cell>
          <cell r="E69">
            <v>51.99</v>
          </cell>
        </row>
        <row r="70">
          <cell r="B70">
            <v>37599</v>
          </cell>
          <cell r="C70" t="str">
            <v>ACESSORIO INICIADOR NAO ELETRICO, TUBO DE 6 M, TEMPO DE RETARDO DE *160* MS</v>
          </cell>
          <cell r="D70" t="str">
            <v xml:space="preserve">UN    </v>
          </cell>
          <cell r="E70">
            <v>48.39</v>
          </cell>
        </row>
        <row r="71">
          <cell r="B71">
            <v>1</v>
          </cell>
          <cell r="C71" t="str">
            <v>ACETILENO (RECARGA PARA CILINDRO DE CONJUNTO OXICORTE GRANDE)</v>
          </cell>
          <cell r="D71" t="str">
            <v xml:space="preserve">KG    </v>
          </cell>
          <cell r="E71">
            <v>53.5</v>
          </cell>
        </row>
        <row r="72">
          <cell r="B72">
            <v>3</v>
          </cell>
          <cell r="C72" t="str">
            <v>ACIDO MURIATICO, DILUICAO 10% A 12% PARA USO EM LIMPEZA</v>
          </cell>
          <cell r="D72" t="str">
            <v xml:space="preserve">L     </v>
          </cell>
          <cell r="E72">
            <v>5.84</v>
          </cell>
        </row>
        <row r="73">
          <cell r="B73">
            <v>26</v>
          </cell>
          <cell r="C73" t="str">
            <v>ACO CA-25, 10,0 MM, VERGALHAO</v>
          </cell>
          <cell r="D73" t="str">
            <v xml:space="preserve">KG    </v>
          </cell>
          <cell r="E73">
            <v>4.17</v>
          </cell>
        </row>
        <row r="74">
          <cell r="B74">
            <v>20</v>
          </cell>
          <cell r="C74" t="str">
            <v>ACO CA-25, 12,5 MM, VERGALHAO</v>
          </cell>
          <cell r="D74" t="str">
            <v xml:space="preserve">KG    </v>
          </cell>
          <cell r="E74">
            <v>4.2</v>
          </cell>
        </row>
        <row r="75">
          <cell r="B75">
            <v>21</v>
          </cell>
          <cell r="C75" t="str">
            <v>ACO CA-25, 16,0 MM, VERGALHAO</v>
          </cell>
          <cell r="D75" t="str">
            <v xml:space="preserve">KG    </v>
          </cell>
          <cell r="E75">
            <v>4.2</v>
          </cell>
        </row>
        <row r="76">
          <cell r="B76">
            <v>24</v>
          </cell>
          <cell r="C76" t="str">
            <v>ACO CA-25, 20,0 MM, VERGALHAO</v>
          </cell>
          <cell r="D76" t="str">
            <v xml:space="preserve">KG    </v>
          </cell>
          <cell r="E76">
            <v>4.2</v>
          </cell>
        </row>
        <row r="77">
          <cell r="B77">
            <v>25</v>
          </cell>
          <cell r="C77" t="str">
            <v>ACO CA-25, 25,0 MM, VERGALHAO</v>
          </cell>
          <cell r="D77" t="str">
            <v xml:space="preserve">KG    </v>
          </cell>
          <cell r="E77">
            <v>4.2</v>
          </cell>
        </row>
        <row r="78">
          <cell r="B78">
            <v>43065</v>
          </cell>
          <cell r="C78" t="str">
            <v>ACO CA-25, 32,0 MM, BARRA DE TRANSFERENCIA (COLETADO CAIXA)</v>
          </cell>
          <cell r="D78" t="str">
            <v xml:space="preserve">KG    </v>
          </cell>
          <cell r="E78">
            <v>6.62</v>
          </cell>
        </row>
        <row r="79">
          <cell r="B79">
            <v>34341</v>
          </cell>
          <cell r="C79" t="str">
            <v>ACO CA-25, 32,0 MM, VERGALHAO</v>
          </cell>
          <cell r="D79" t="str">
            <v xml:space="preserve">KG    </v>
          </cell>
          <cell r="E79">
            <v>3.95</v>
          </cell>
        </row>
        <row r="80">
          <cell r="B80">
            <v>22</v>
          </cell>
          <cell r="C80" t="str">
            <v>ACO CA-25, 6,3 MM, VERGALHAO</v>
          </cell>
          <cell r="D80" t="str">
            <v xml:space="preserve">KG    </v>
          </cell>
          <cell r="E80">
            <v>4.49</v>
          </cell>
        </row>
        <row r="81">
          <cell r="B81">
            <v>23</v>
          </cell>
          <cell r="C81" t="str">
            <v>ACO CA-25, 8,0 MM, VERGALHAO</v>
          </cell>
          <cell r="D81" t="str">
            <v xml:space="preserve">KG    </v>
          </cell>
          <cell r="E81">
            <v>4.45</v>
          </cell>
        </row>
        <row r="82">
          <cell r="B82">
            <v>34439</v>
          </cell>
          <cell r="C82" t="str">
            <v>ACO CA-50, 10,0 MM, DOBRADO E CORTADO</v>
          </cell>
          <cell r="D82" t="str">
            <v xml:space="preserve">KG    </v>
          </cell>
          <cell r="E82">
            <v>5.13</v>
          </cell>
        </row>
        <row r="83">
          <cell r="B83">
            <v>34</v>
          </cell>
          <cell r="C83" t="str">
            <v>ACO CA-50, 10,0 MM, VERGALHAO</v>
          </cell>
          <cell r="D83" t="str">
            <v xml:space="preserve">KG    </v>
          </cell>
          <cell r="E83">
            <v>4.5599999999999996</v>
          </cell>
        </row>
        <row r="84">
          <cell r="B84">
            <v>34441</v>
          </cell>
          <cell r="C84" t="str">
            <v>ACO CA-50, 12,5 MM, DOBRADO E CORTADO</v>
          </cell>
          <cell r="D84" t="str">
            <v xml:space="preserve">KG    </v>
          </cell>
          <cell r="E84">
            <v>4.8600000000000003</v>
          </cell>
        </row>
        <row r="85">
          <cell r="B85">
            <v>31</v>
          </cell>
          <cell r="C85" t="str">
            <v>ACO CA-50, 12,5 MM, VERGALHAO</v>
          </cell>
          <cell r="D85" t="str">
            <v xml:space="preserve">KG    </v>
          </cell>
          <cell r="E85">
            <v>4.34</v>
          </cell>
        </row>
        <row r="86">
          <cell r="B86">
            <v>34443</v>
          </cell>
          <cell r="C86" t="str">
            <v>ACO CA-50, 16 MM, DOBRADO E CORTADO</v>
          </cell>
          <cell r="D86" t="str">
            <v xml:space="preserve">KG    </v>
          </cell>
          <cell r="E86">
            <v>4.8600000000000003</v>
          </cell>
        </row>
        <row r="87">
          <cell r="B87">
            <v>27</v>
          </cell>
          <cell r="C87" t="str">
            <v>ACO CA-50, 16,0 MM, VERGALHAO</v>
          </cell>
          <cell r="D87" t="str">
            <v xml:space="preserve">KG    </v>
          </cell>
          <cell r="E87">
            <v>4.34</v>
          </cell>
        </row>
        <row r="88">
          <cell r="B88">
            <v>34446</v>
          </cell>
          <cell r="C88" t="str">
            <v>ACO CA-50, 20 MM, DOBRADO E CORTADO</v>
          </cell>
          <cell r="D88" t="str">
            <v xml:space="preserve">KG    </v>
          </cell>
          <cell r="E88">
            <v>4.8600000000000003</v>
          </cell>
        </row>
        <row r="89">
          <cell r="B89">
            <v>29</v>
          </cell>
          <cell r="C89" t="str">
            <v>ACO CA-50, 20,0 MM, VERGALHAO</v>
          </cell>
          <cell r="D89" t="str">
            <v xml:space="preserve">KG    </v>
          </cell>
          <cell r="E89">
            <v>4.05</v>
          </cell>
        </row>
        <row r="90">
          <cell r="B90">
            <v>28</v>
          </cell>
          <cell r="C90" t="str">
            <v>ACO CA-50, 25,0 MM, VERGALHAO</v>
          </cell>
          <cell r="D90" t="str">
            <v xml:space="preserve">KG    </v>
          </cell>
          <cell r="E90">
            <v>4.6900000000000004</v>
          </cell>
        </row>
        <row r="91">
          <cell r="B91">
            <v>34449</v>
          </cell>
          <cell r="C91" t="str">
            <v>ACO CA-50, 6,3 MM, DOBRADO E CORTADO</v>
          </cell>
          <cell r="D91" t="str">
            <v xml:space="preserve">KG    </v>
          </cell>
          <cell r="E91">
            <v>5.35</v>
          </cell>
        </row>
        <row r="92">
          <cell r="B92">
            <v>32</v>
          </cell>
          <cell r="C92" t="str">
            <v>ACO CA-50, 6,3 MM, VERGALHAO</v>
          </cell>
          <cell r="D92" t="str">
            <v xml:space="preserve">KG    </v>
          </cell>
          <cell r="E92">
            <v>4.7699999999999996</v>
          </cell>
        </row>
        <row r="93">
          <cell r="B93">
            <v>33</v>
          </cell>
          <cell r="C93" t="str">
            <v>ACO CA-50, 8,0 MM, VERGALHAO</v>
          </cell>
          <cell r="D93" t="str">
            <v xml:space="preserve">KG    </v>
          </cell>
          <cell r="E93">
            <v>5.36</v>
          </cell>
        </row>
        <row r="94">
          <cell r="B94">
            <v>34343</v>
          </cell>
          <cell r="C94" t="str">
            <v>ACO CA-60, VERGALHAO, 9,5 MM</v>
          </cell>
          <cell r="D94" t="str">
            <v xml:space="preserve">KG    </v>
          </cell>
          <cell r="E94">
            <v>5.15</v>
          </cell>
        </row>
        <row r="95">
          <cell r="B95">
            <v>34452</v>
          </cell>
          <cell r="C95" t="str">
            <v>ACO CA-60, 4,2 MM, DOBRADO E CORTADO</v>
          </cell>
          <cell r="D95" t="str">
            <v xml:space="preserve">KG    </v>
          </cell>
          <cell r="E95">
            <v>4.74</v>
          </cell>
        </row>
        <row r="96">
          <cell r="B96">
            <v>36</v>
          </cell>
          <cell r="C96" t="str">
            <v>ACO CA-60, 4,2 MM, VERGALHAO</v>
          </cell>
          <cell r="D96" t="str">
            <v xml:space="preserve">KG    </v>
          </cell>
          <cell r="E96">
            <v>4.5199999999999996</v>
          </cell>
        </row>
        <row r="97">
          <cell r="B97">
            <v>34456</v>
          </cell>
          <cell r="C97" t="str">
            <v>ACO CA-60, 5,0 MM, DOBRADO E CORTADO</v>
          </cell>
          <cell r="D97" t="str">
            <v xml:space="preserve">KG    </v>
          </cell>
          <cell r="E97">
            <v>4.74</v>
          </cell>
        </row>
        <row r="98">
          <cell r="B98">
            <v>39</v>
          </cell>
          <cell r="C98" t="str">
            <v>ACO CA-60, 5,0 MM, VERGALHAO</v>
          </cell>
          <cell r="D98" t="str">
            <v xml:space="preserve">KG    </v>
          </cell>
          <cell r="E98">
            <v>4.5199999999999996</v>
          </cell>
        </row>
        <row r="99">
          <cell r="B99">
            <v>34457</v>
          </cell>
          <cell r="C99" t="str">
            <v>ACO CA-60, 6,0 MM, DOBRADO E CORTADO</v>
          </cell>
          <cell r="D99" t="str">
            <v xml:space="preserve">KG    </v>
          </cell>
          <cell r="E99">
            <v>5.09</v>
          </cell>
        </row>
        <row r="100">
          <cell r="B100">
            <v>40</v>
          </cell>
          <cell r="C100" t="str">
            <v>ACO CA-60, 6,0 MM, VERGALHAO</v>
          </cell>
          <cell r="D100" t="str">
            <v xml:space="preserve">KG    </v>
          </cell>
          <cell r="E100">
            <v>4.62</v>
          </cell>
        </row>
        <row r="101">
          <cell r="B101">
            <v>34460</v>
          </cell>
          <cell r="C101" t="str">
            <v>ACO CA-60, 7,0 MM, DOBRADO E CORTADO</v>
          </cell>
          <cell r="D101" t="str">
            <v xml:space="preserve">KG    </v>
          </cell>
          <cell r="E101">
            <v>5.19</v>
          </cell>
        </row>
        <row r="102">
          <cell r="B102">
            <v>42</v>
          </cell>
          <cell r="C102" t="str">
            <v>ACO CA-60, 7,0 MM, VERGALHAO</v>
          </cell>
          <cell r="D102" t="str">
            <v xml:space="preserve">KG    </v>
          </cell>
          <cell r="E102">
            <v>4.6900000000000004</v>
          </cell>
        </row>
        <row r="103">
          <cell r="B103">
            <v>38</v>
          </cell>
          <cell r="C103" t="str">
            <v>ACO CA-60, 8,0 MM, VERGALHAO</v>
          </cell>
          <cell r="D103" t="str">
            <v xml:space="preserve">KG    </v>
          </cell>
          <cell r="E103">
            <v>5.23</v>
          </cell>
        </row>
        <row r="104">
          <cell r="B104">
            <v>34344</v>
          </cell>
          <cell r="C104" t="str">
            <v>ACO-FIO PARA PROTENSAO, CP-150 RB L, 8 MM</v>
          </cell>
          <cell r="D104" t="str">
            <v xml:space="preserve">KG    </v>
          </cell>
          <cell r="E104">
            <v>7.1</v>
          </cell>
        </row>
        <row r="105">
          <cell r="B105">
            <v>20063</v>
          </cell>
          <cell r="C105" t="str">
            <v>ACOPLAMENTO DE CONDUTOR PLUVIAL, EM PVC, DIAMETRO ENTRE 80 E 100 MM, PARA DRENAGEM PREDIAL</v>
          </cell>
          <cell r="D105" t="str">
            <v xml:space="preserve">UN    </v>
          </cell>
          <cell r="E105">
            <v>3.68</v>
          </cell>
        </row>
        <row r="106">
          <cell r="B106">
            <v>40410</v>
          </cell>
          <cell r="C106" t="str">
            <v>ACOPLAMENTO RIGIDO EM FERRO FUNDIDO PARA SISTEMA DE TUBULACAO RANHURADA, DN 50 MM (2")</v>
          </cell>
          <cell r="D106" t="str">
            <v xml:space="preserve">UN    </v>
          </cell>
          <cell r="E106">
            <v>14.74</v>
          </cell>
        </row>
        <row r="107">
          <cell r="B107">
            <v>40411</v>
          </cell>
          <cell r="C107" t="str">
            <v>ACOPLAMENTO RIGIDO EM FERRO FUNDIDO PARA SISTEMA DE TUBULACAO RANHURADA, DN 65 MM (2 1/2")</v>
          </cell>
          <cell r="D107" t="str">
            <v xml:space="preserve">UN    </v>
          </cell>
          <cell r="E107">
            <v>15.99</v>
          </cell>
        </row>
        <row r="108">
          <cell r="B108">
            <v>40412</v>
          </cell>
          <cell r="C108" t="str">
            <v>ACOPLAMENTO RIGIDO EM FERRO FUNDIDO PARA SISTEMA DE TUBULACAO RANHURADA, DN 80 MM (3")</v>
          </cell>
          <cell r="D108" t="str">
            <v xml:space="preserve">UN    </v>
          </cell>
          <cell r="E108">
            <v>17.95</v>
          </cell>
        </row>
        <row r="109">
          <cell r="B109">
            <v>38838</v>
          </cell>
          <cell r="C109" t="str">
            <v>ADAPTADOR DE COBRE PARA TUBULACAO PEX, DN 16 X 15 MM</v>
          </cell>
          <cell r="D109" t="str">
            <v xml:space="preserve">UN    </v>
          </cell>
          <cell r="E109">
            <v>6.27</v>
          </cell>
        </row>
        <row r="110">
          <cell r="B110">
            <v>38839</v>
          </cell>
          <cell r="C110" t="str">
            <v>ADAPTADOR DE COBRE PARA TUBULACAO PEX, DN 20 X 22 MM</v>
          </cell>
          <cell r="D110" t="str">
            <v xml:space="preserve">UN    </v>
          </cell>
          <cell r="E110">
            <v>7.38</v>
          </cell>
        </row>
        <row r="111">
          <cell r="B111">
            <v>55</v>
          </cell>
          <cell r="C111" t="str">
            <v>ADAPTADOR DE COMPRESSAO EM POLIPROPILENO (PP), PARA TUBO EM PEAD, 20 MM X 1/2", PARA LIGACAO PREDIAL DE AGUA (NTS 179)</v>
          </cell>
          <cell r="D111" t="str">
            <v xml:space="preserve">UN    </v>
          </cell>
          <cell r="E111">
            <v>3.25</v>
          </cell>
        </row>
        <row r="112">
          <cell r="B112">
            <v>61</v>
          </cell>
          <cell r="C112" t="str">
            <v>ADAPTADOR DE COMPRESSAO EM POLIPROPILENO (PP), PARA TUBO EM PEAD, 20 MM X 3/4", PARA LIGACAO PREDIAL DE AGUA (NTS 179)</v>
          </cell>
          <cell r="D112" t="str">
            <v xml:space="preserve">UN    </v>
          </cell>
          <cell r="E112">
            <v>3.07</v>
          </cell>
        </row>
        <row r="113">
          <cell r="B113">
            <v>62</v>
          </cell>
          <cell r="C113" t="str">
            <v>ADAPTADOR DE COMPRESSAO EM POLIPROPILENO (PP), PARA TUBO EM PEAD, 32 MM X 1", PARA LIGACAO PREDIAL DE AGUA (NTS 179)</v>
          </cell>
          <cell r="D113" t="str">
            <v xml:space="preserve">UN    </v>
          </cell>
          <cell r="E113">
            <v>6.37</v>
          </cell>
        </row>
        <row r="114">
          <cell r="B114">
            <v>77</v>
          </cell>
          <cell r="C114" t="str">
            <v>ADAPTADOR PVC PARA SIFAO METALICO, SOLDAVEL, COM ANEL BORRACHA (JE), 40 MM X 1 1/2"</v>
          </cell>
          <cell r="D114" t="str">
            <v xml:space="preserve">UN    </v>
          </cell>
          <cell r="E114">
            <v>0.72</v>
          </cell>
        </row>
        <row r="115">
          <cell r="B115">
            <v>76</v>
          </cell>
          <cell r="C115" t="str">
            <v>ADAPTADOR PVC PARA SIFAO, ROSCAVEL, 40 MM X 1 1/4"</v>
          </cell>
          <cell r="D115" t="str">
            <v xml:space="preserve">UN    </v>
          </cell>
          <cell r="E115">
            <v>0.73</v>
          </cell>
        </row>
        <row r="116">
          <cell r="B116">
            <v>67</v>
          </cell>
          <cell r="C116" t="str">
            <v>ADAPTADOR PVC ROSCAVEL, COM FLANGES E ANEL DE VEDACAO, 1/2", PARA CAIXA D' AGUA</v>
          </cell>
          <cell r="D116" t="str">
            <v xml:space="preserve">UN    </v>
          </cell>
          <cell r="E116">
            <v>7.1</v>
          </cell>
        </row>
        <row r="117">
          <cell r="B117">
            <v>71</v>
          </cell>
          <cell r="C117" t="str">
            <v>ADAPTADOR PVC ROSCAVEL, COM FLANGES E ANEL DE VEDACAO, 1", PARA CAIXA D' AGUA</v>
          </cell>
          <cell r="D117" t="str">
            <v xml:space="preserve">UN    </v>
          </cell>
          <cell r="E117">
            <v>13.04</v>
          </cell>
        </row>
        <row r="118">
          <cell r="B118">
            <v>73</v>
          </cell>
          <cell r="C118" t="str">
            <v>ADAPTADOR PVC ROSCAVEL, COM FLANGES E ANEL DE VEDACAO, 3/4", PARA CAIXA D' AGUA</v>
          </cell>
          <cell r="D118" t="str">
            <v xml:space="preserve">UN    </v>
          </cell>
          <cell r="E118">
            <v>9.74</v>
          </cell>
        </row>
        <row r="119">
          <cell r="B119">
            <v>103</v>
          </cell>
          <cell r="C119" t="str">
            <v>ADAPTADOR PVC SOLDAVEL CURTO COM BOLSA E ROSCA, 110 MM X 4", PARA AGUA FRIA</v>
          </cell>
          <cell r="D119" t="str">
            <v xml:space="preserve">UN    </v>
          </cell>
          <cell r="E119">
            <v>28.97</v>
          </cell>
        </row>
        <row r="120">
          <cell r="B120">
            <v>107</v>
          </cell>
          <cell r="C120" t="str">
            <v>ADAPTADOR PVC SOLDAVEL CURTO COM BOLSA E ROSCA, 20 MM X 1/2", PARA AGUA FRIA</v>
          </cell>
          <cell r="D120" t="str">
            <v xml:space="preserve">UN    </v>
          </cell>
          <cell r="E120">
            <v>0.45</v>
          </cell>
        </row>
        <row r="121">
          <cell r="B121">
            <v>65</v>
          </cell>
          <cell r="C121" t="str">
            <v>ADAPTADOR PVC SOLDAVEL CURTO COM BOLSA E ROSCA, 25 MM X 3/4", PARA AGUA FRIA</v>
          </cell>
          <cell r="D121" t="str">
            <v xml:space="preserve">UN    </v>
          </cell>
          <cell r="E121">
            <v>0.56000000000000005</v>
          </cell>
        </row>
        <row r="122">
          <cell r="B122">
            <v>108</v>
          </cell>
          <cell r="C122" t="str">
            <v>ADAPTADOR PVC SOLDAVEL CURTO COM BOLSA E ROSCA, 32 MM X 1", PARA AGUA FRIA</v>
          </cell>
          <cell r="D122" t="str">
            <v xml:space="preserve">UN    </v>
          </cell>
          <cell r="E122">
            <v>1.1499999999999999</v>
          </cell>
        </row>
        <row r="123">
          <cell r="B123">
            <v>110</v>
          </cell>
          <cell r="C123" t="str">
            <v>ADAPTADOR PVC SOLDAVEL CURTO COM BOLSA E ROSCA, 40 MM X 1 1/2", PARA AGUA FRIA</v>
          </cell>
          <cell r="D123" t="str">
            <v xml:space="preserve">UN    </v>
          </cell>
          <cell r="E123">
            <v>4.47</v>
          </cell>
        </row>
        <row r="124">
          <cell r="B124">
            <v>109</v>
          </cell>
          <cell r="C124" t="str">
            <v>ADAPTADOR PVC SOLDAVEL CURTO COM BOLSA E ROSCA, 40 MM X 1 1/4", PARA AGUA FRIA</v>
          </cell>
          <cell r="D124" t="str">
            <v xml:space="preserve">UN    </v>
          </cell>
          <cell r="E124">
            <v>2.2000000000000002</v>
          </cell>
        </row>
        <row r="125">
          <cell r="B125">
            <v>111</v>
          </cell>
          <cell r="C125" t="str">
            <v>ADAPTADOR PVC SOLDAVEL CURTO COM BOLSA E ROSCA, 50 MM X 1 1/4", PARA AGUA FRIA</v>
          </cell>
          <cell r="D125" t="str">
            <v xml:space="preserve">UN    </v>
          </cell>
          <cell r="E125">
            <v>5.16</v>
          </cell>
        </row>
        <row r="126">
          <cell r="B126">
            <v>112</v>
          </cell>
          <cell r="C126" t="str">
            <v>ADAPTADOR PVC SOLDAVEL CURTO COM BOLSA E ROSCA, 50 MM X1 1/2", PARA AGUA FRIA</v>
          </cell>
          <cell r="D126" t="str">
            <v xml:space="preserve">UN    </v>
          </cell>
          <cell r="E126">
            <v>2.8</v>
          </cell>
        </row>
        <row r="127">
          <cell r="B127">
            <v>113</v>
          </cell>
          <cell r="C127" t="str">
            <v>ADAPTADOR PVC SOLDAVEL CURTO COM BOLSA E ROSCA, 60 MM X 2", PARA AGUA FRIA</v>
          </cell>
          <cell r="D127" t="str">
            <v xml:space="preserve">UN    </v>
          </cell>
          <cell r="E127">
            <v>7.62</v>
          </cell>
        </row>
        <row r="128">
          <cell r="B128">
            <v>104</v>
          </cell>
          <cell r="C128" t="str">
            <v>ADAPTADOR PVC SOLDAVEL CURTO COM BOLSA E ROSCA, 75 MM X 2 1/2", PARA AGUA FRIA</v>
          </cell>
          <cell r="D128" t="str">
            <v xml:space="preserve">UN    </v>
          </cell>
          <cell r="E128">
            <v>11.08</v>
          </cell>
        </row>
        <row r="129">
          <cell r="B129">
            <v>102</v>
          </cell>
          <cell r="C129" t="str">
            <v>ADAPTADOR PVC SOLDAVEL CURTO COM BOLSA E ROSCA, 85 MM X 3", PARA AGUA FRIA</v>
          </cell>
          <cell r="D129" t="str">
            <v xml:space="preserve">UN    </v>
          </cell>
          <cell r="E129">
            <v>18.2</v>
          </cell>
        </row>
        <row r="130">
          <cell r="B130">
            <v>95</v>
          </cell>
          <cell r="C130" t="str">
            <v>ADAPTADOR PVC SOLDAVEL, COM FLANGE E ANEL DE VEDACAO, 20 MM X 1/2", PARA CAIXA D'AGUA</v>
          </cell>
          <cell r="D130" t="str">
            <v xml:space="preserve">UN    </v>
          </cell>
          <cell r="E130">
            <v>6.16</v>
          </cell>
        </row>
        <row r="131">
          <cell r="B131">
            <v>96</v>
          </cell>
          <cell r="C131" t="str">
            <v>ADAPTADOR PVC SOLDAVEL, COM FLANGE E ANEL DE VEDACAO, 25 MM X 3/4", PARA CAIXA D'AGUA</v>
          </cell>
          <cell r="D131" t="str">
            <v xml:space="preserve">UN    </v>
          </cell>
          <cell r="E131">
            <v>7.08</v>
          </cell>
        </row>
        <row r="132">
          <cell r="B132">
            <v>97</v>
          </cell>
          <cell r="C132" t="str">
            <v>ADAPTADOR PVC SOLDAVEL, COM FLANGE E ANEL DE VEDACAO, 32 MM X 1", PARA CAIXA D'AGUA</v>
          </cell>
          <cell r="D132" t="str">
            <v xml:space="preserve">UN    </v>
          </cell>
          <cell r="E132">
            <v>9.1999999999999993</v>
          </cell>
        </row>
        <row r="133">
          <cell r="B133">
            <v>98</v>
          </cell>
          <cell r="C133" t="str">
            <v>ADAPTADOR PVC SOLDAVEL, COM FLANGE E ANEL DE VEDACAO, 40 MM X 1 1/4", PARA CAIXA D'AGUA</v>
          </cell>
          <cell r="D133" t="str">
            <v xml:space="preserve">UN    </v>
          </cell>
          <cell r="E133">
            <v>12.4</v>
          </cell>
        </row>
        <row r="134">
          <cell r="B134">
            <v>99</v>
          </cell>
          <cell r="C134" t="str">
            <v>ADAPTADOR PVC SOLDAVEL, COM FLANGE E ANEL DE VEDACAO, 50 MM X 1 1/2", PARA CAIXA D'AGUA</v>
          </cell>
          <cell r="D134" t="str">
            <v xml:space="preserve">UN    </v>
          </cell>
          <cell r="E134">
            <v>15.04</v>
          </cell>
        </row>
        <row r="135">
          <cell r="B135">
            <v>100</v>
          </cell>
          <cell r="C135" t="str">
            <v>ADAPTADOR PVC SOLDAVEL, COM FLANGES E ANEL DE VEDACAO, 60 MM X 2", PARA CAIXA D' AGUA</v>
          </cell>
          <cell r="D135" t="str">
            <v xml:space="preserve">UN    </v>
          </cell>
          <cell r="E135">
            <v>20.98</v>
          </cell>
        </row>
        <row r="136">
          <cell r="B136">
            <v>75</v>
          </cell>
          <cell r="C136" t="str">
            <v>ADAPTADOR PVC SOLDAVEL, COM FLANGES LIVRES, 110 MM X 4", PARA CAIXA D' AGUA</v>
          </cell>
          <cell r="D136" t="str">
            <v xml:space="preserve">UN    </v>
          </cell>
          <cell r="E136">
            <v>218.64</v>
          </cell>
        </row>
        <row r="137">
          <cell r="B137">
            <v>114</v>
          </cell>
          <cell r="C137" t="str">
            <v>ADAPTADOR PVC SOLDAVEL, COM FLANGES LIVRES, 25 MM X 3/4", PARA CAIXA D' AGUA</v>
          </cell>
          <cell r="D137" t="str">
            <v xml:space="preserve">UN    </v>
          </cell>
          <cell r="E137">
            <v>7.97</v>
          </cell>
        </row>
        <row r="138">
          <cell r="B138">
            <v>68</v>
          </cell>
          <cell r="C138" t="str">
            <v>ADAPTADOR PVC SOLDAVEL, COM FLANGES LIVRES, 32 MM X 1", PARA CAIXA D' AGUA</v>
          </cell>
          <cell r="D138" t="str">
            <v xml:space="preserve">UN    </v>
          </cell>
          <cell r="E138">
            <v>12.18</v>
          </cell>
        </row>
        <row r="139">
          <cell r="B139">
            <v>86</v>
          </cell>
          <cell r="C139" t="str">
            <v>ADAPTADOR PVC SOLDAVEL, COM FLANGES LIVRES, 40 MM X 1  1/4", PARA CAIXA D' AGUA</v>
          </cell>
          <cell r="D139" t="str">
            <v xml:space="preserve">UN    </v>
          </cell>
          <cell r="E139">
            <v>22.65</v>
          </cell>
        </row>
        <row r="140">
          <cell r="B140">
            <v>66</v>
          </cell>
          <cell r="C140" t="str">
            <v>ADAPTADOR PVC SOLDAVEL, COM FLANGES LIVRES, 50 MM X 1  1/2", PARA CAIXA D' AGUA</v>
          </cell>
          <cell r="D140" t="str">
            <v xml:space="preserve">UN    </v>
          </cell>
          <cell r="E140">
            <v>22.73</v>
          </cell>
        </row>
        <row r="141">
          <cell r="B141">
            <v>69</v>
          </cell>
          <cell r="C141" t="str">
            <v>ADAPTADOR PVC SOLDAVEL, COM FLANGES LIVRES, 60 MM X 2", PARA CAIXA D' AGUA</v>
          </cell>
          <cell r="D141" t="str">
            <v xml:space="preserve">UN    </v>
          </cell>
          <cell r="E141">
            <v>34.74</v>
          </cell>
        </row>
        <row r="142">
          <cell r="B142">
            <v>83</v>
          </cell>
          <cell r="C142" t="str">
            <v>ADAPTADOR PVC SOLDAVEL, COM FLANGES LIVRES, 75 MM X 2  1/2", PARA CAIXA D' AGUA</v>
          </cell>
          <cell r="D142" t="str">
            <v xml:space="preserve">UN    </v>
          </cell>
          <cell r="E142">
            <v>110.96</v>
          </cell>
        </row>
        <row r="143">
          <cell r="B143">
            <v>74</v>
          </cell>
          <cell r="C143" t="str">
            <v>ADAPTADOR PVC SOLDAVEL, COM FLANGES LIVRES, 85 MM X 3", PARA CAIXA D' AGUA</v>
          </cell>
          <cell r="D143" t="str">
            <v xml:space="preserve">UN    </v>
          </cell>
          <cell r="E143">
            <v>154.91</v>
          </cell>
        </row>
        <row r="144">
          <cell r="B144">
            <v>106</v>
          </cell>
          <cell r="C144" t="str">
            <v>ADAPTADOR PVC SOLDAVEL, LONGO, COM FLANGE LIVRE,  110 MM X 4", PARA CAIXA D' AGUA</v>
          </cell>
          <cell r="D144" t="str">
            <v xml:space="preserve">UN    </v>
          </cell>
          <cell r="E144">
            <v>235.34</v>
          </cell>
        </row>
        <row r="145">
          <cell r="B145">
            <v>87</v>
          </cell>
          <cell r="C145" t="str">
            <v>ADAPTADOR PVC SOLDAVEL, LONGO, COM FLANGE LIVRE,  25 MM X 3/4", PARA CAIXA D' AGUA</v>
          </cell>
          <cell r="D145" t="str">
            <v xml:space="preserve">UN    </v>
          </cell>
          <cell r="E145">
            <v>11.18</v>
          </cell>
        </row>
        <row r="146">
          <cell r="B146">
            <v>88</v>
          </cell>
          <cell r="C146" t="str">
            <v>ADAPTADOR PVC SOLDAVEL, LONGO, COM FLANGE LIVRE,  32 MM X 1", PARA CAIXA D' AGUA</v>
          </cell>
          <cell r="D146" t="str">
            <v xml:space="preserve">UN    </v>
          </cell>
          <cell r="E146">
            <v>12.48</v>
          </cell>
        </row>
        <row r="147">
          <cell r="B147">
            <v>89</v>
          </cell>
          <cell r="C147" t="str">
            <v>ADAPTADOR PVC SOLDAVEL, LONGO, COM FLANGE LIVRE,  40 MM X 1 1/4", PARA CAIXA D' AGUA</v>
          </cell>
          <cell r="D147" t="str">
            <v xml:space="preserve">UN    </v>
          </cell>
          <cell r="E147">
            <v>18.46</v>
          </cell>
        </row>
        <row r="148">
          <cell r="B148">
            <v>90</v>
          </cell>
          <cell r="C148" t="str">
            <v>ADAPTADOR PVC SOLDAVEL, LONGO, COM FLANGE LIVRE,  50 MM X 1 1/2", PARA CAIXA D' AGUA</v>
          </cell>
          <cell r="D148" t="str">
            <v xml:space="preserve">UN    </v>
          </cell>
          <cell r="E148">
            <v>21.15</v>
          </cell>
        </row>
        <row r="149">
          <cell r="B149">
            <v>81</v>
          </cell>
          <cell r="C149" t="str">
            <v>ADAPTADOR PVC SOLDAVEL, LONGO, COM FLANGE LIVRE,  60 MM X 2", PARA CAIXA D' AGUA</v>
          </cell>
          <cell r="D149" t="str">
            <v xml:space="preserve">UN    </v>
          </cell>
          <cell r="E149">
            <v>36.17</v>
          </cell>
        </row>
        <row r="150">
          <cell r="B150">
            <v>82</v>
          </cell>
          <cell r="C150" t="str">
            <v>ADAPTADOR PVC SOLDAVEL, LONGO, COM FLANGE LIVRE,  75 MM X 2 1/2", PARA CAIXA D' AGUA</v>
          </cell>
          <cell r="D150" t="str">
            <v xml:space="preserve">UN    </v>
          </cell>
          <cell r="E150">
            <v>140.41999999999999</v>
          </cell>
        </row>
        <row r="151">
          <cell r="B151">
            <v>105</v>
          </cell>
          <cell r="C151" t="str">
            <v>ADAPTADOR PVC SOLDAVEL, LONGO, COM FLANGE LIVRE,  85 MM X 3", PARA CAIXA D' AGUA</v>
          </cell>
          <cell r="D151" t="str">
            <v xml:space="preserve">UN    </v>
          </cell>
          <cell r="E151">
            <v>164.39</v>
          </cell>
        </row>
        <row r="152">
          <cell r="B152">
            <v>60</v>
          </cell>
          <cell r="C152" t="str">
            <v>ADAPTADOR PVC, COM REGISTRO, PARA PEAD, 20 MM X 3/4", PARA LIGACAO PREDIAL DE AGUA</v>
          </cell>
          <cell r="D152" t="str">
            <v xml:space="preserve">UN    </v>
          </cell>
          <cell r="E152">
            <v>4.21</v>
          </cell>
        </row>
        <row r="153">
          <cell r="B153">
            <v>72</v>
          </cell>
          <cell r="C153" t="str">
            <v>ADAPTADOR PVC, ROSCAVEL, COM FLANGES E ANEL DE VEDACAO, 1 1/2", PARA CAIXA D'AGUA</v>
          </cell>
          <cell r="D153" t="str">
            <v xml:space="preserve">UN    </v>
          </cell>
          <cell r="E153">
            <v>22.11</v>
          </cell>
        </row>
        <row r="154">
          <cell r="B154">
            <v>70</v>
          </cell>
          <cell r="C154" t="str">
            <v>ADAPTADOR PVC, ROSCAVEL, COM FLANGES E ANEL DE VEDACAO, 1 1/4", PARA CAIXA D' AGUA</v>
          </cell>
          <cell r="D154" t="str">
            <v xml:space="preserve">UN    </v>
          </cell>
          <cell r="E154">
            <v>18.489999999999998</v>
          </cell>
        </row>
        <row r="155">
          <cell r="B155">
            <v>85</v>
          </cell>
          <cell r="C155" t="str">
            <v>ADAPTADOR PVC, ROSCAVEL, COM FLANGES E ANEL DE VEDACAO, 2", PARA CAIXA D' AGUA</v>
          </cell>
          <cell r="D155" t="str">
            <v xml:space="preserve">UN    </v>
          </cell>
          <cell r="E155">
            <v>26.83</v>
          </cell>
        </row>
        <row r="156">
          <cell r="B156">
            <v>84</v>
          </cell>
          <cell r="C156" t="str">
            <v>ADAPTADOR PVC, ROSCAVEL, PARA VALVULA PIA OU LAVATORIO, 40 MM</v>
          </cell>
          <cell r="D156" t="str">
            <v xml:space="preserve">UN    </v>
          </cell>
          <cell r="E156">
            <v>0.31</v>
          </cell>
        </row>
        <row r="157">
          <cell r="B157">
            <v>37997</v>
          </cell>
          <cell r="C157" t="str">
            <v>ADAPTADOR, CPVC, SOLDAVEL, 15 MM, PARA AGUA QUENTE</v>
          </cell>
          <cell r="D157" t="str">
            <v xml:space="preserve">UN    </v>
          </cell>
          <cell r="E157">
            <v>4.28</v>
          </cell>
        </row>
        <row r="158">
          <cell r="B158">
            <v>37998</v>
          </cell>
          <cell r="C158" t="str">
            <v>ADAPTADOR, CPVC, SOLDAVEL, 22 MM, PARA AGUA QUENTE</v>
          </cell>
          <cell r="D158" t="str">
            <v xml:space="preserve">UN    </v>
          </cell>
          <cell r="E158">
            <v>4.43</v>
          </cell>
        </row>
        <row r="159">
          <cell r="B159">
            <v>10899</v>
          </cell>
          <cell r="C159" t="str">
            <v>ADAPTADOR, EM LATAO, ENGATE RAPIDO 2 1/2" X ROSCA INTERNA 5 FIOS 2 1/2",  PARA INSTALACAO PREDIAL DE COMBATE A INCENDIO</v>
          </cell>
          <cell r="D159" t="str">
            <v xml:space="preserve">UN    </v>
          </cell>
          <cell r="E159">
            <v>43.8</v>
          </cell>
        </row>
        <row r="160">
          <cell r="B160">
            <v>10900</v>
          </cell>
          <cell r="C160" t="str">
            <v>ADAPTADOR, EM LATAO, ENGATE RAPIDO1 1/2" X ROSCA INTERNA 5 FIOS 2 1/2",  PARA INSTALACAO PREDIAL DE COMBATE A INCENDIO</v>
          </cell>
          <cell r="D160" t="str">
            <v xml:space="preserve">UN    </v>
          </cell>
          <cell r="E160">
            <v>34.28</v>
          </cell>
        </row>
        <row r="161">
          <cell r="B161">
            <v>46</v>
          </cell>
          <cell r="C161" t="str">
            <v>ADAPTADOR, PVC PBA,  BOLSA/ROSCA, JE, DN 75 / DE  85 MM</v>
          </cell>
          <cell r="D161" t="str">
            <v xml:space="preserve">UN    </v>
          </cell>
          <cell r="E161">
            <v>33.51</v>
          </cell>
        </row>
        <row r="162">
          <cell r="B162">
            <v>51</v>
          </cell>
          <cell r="C162" t="str">
            <v>ADAPTADOR, PVC PBA, A BOLSA DEFOFO, JE, DN 100 / DE 110 MM</v>
          </cell>
          <cell r="D162" t="str">
            <v xml:space="preserve">UN    </v>
          </cell>
          <cell r="E162">
            <v>92.45</v>
          </cell>
        </row>
        <row r="163">
          <cell r="B163">
            <v>12863</v>
          </cell>
          <cell r="C163" t="str">
            <v>ADAPTADOR, PVC PBA, A BOLSA DEFOFO, JE, DN 50 / DE 60 MM</v>
          </cell>
          <cell r="D163" t="str">
            <v xml:space="preserve">UN    </v>
          </cell>
          <cell r="E163">
            <v>21.29</v>
          </cell>
        </row>
        <row r="164">
          <cell r="B164">
            <v>50</v>
          </cell>
          <cell r="C164" t="str">
            <v>ADAPTADOR, PVC PBA, A BOLSA DEFOFO, JE, DN 75 / DE  85 MM</v>
          </cell>
          <cell r="D164" t="str">
            <v xml:space="preserve">UN    </v>
          </cell>
          <cell r="E164">
            <v>48.27</v>
          </cell>
        </row>
        <row r="165">
          <cell r="B165">
            <v>47</v>
          </cell>
          <cell r="C165" t="str">
            <v>ADAPTADOR, PVC PBA, BOLSA/ROSCA, JE, DN 100 / DE 110 MM</v>
          </cell>
          <cell r="D165" t="str">
            <v xml:space="preserve">UN    </v>
          </cell>
          <cell r="E165">
            <v>57.3</v>
          </cell>
        </row>
        <row r="166">
          <cell r="B166">
            <v>48</v>
          </cell>
          <cell r="C166" t="str">
            <v>ADAPTADOR, PVC PBA, BOLSA/ROSCA, JE, DN 50 / DE 60 MM</v>
          </cell>
          <cell r="D166" t="str">
            <v xml:space="preserve">UN    </v>
          </cell>
          <cell r="E166">
            <v>14.94</v>
          </cell>
        </row>
        <row r="167">
          <cell r="B167">
            <v>52</v>
          </cell>
          <cell r="C167" t="str">
            <v>ADAPTADOR, PVC PBA, PONTA/ROSCA, JE, DN 50 / DE  60 MM</v>
          </cell>
          <cell r="D167" t="str">
            <v xml:space="preserve">UN    </v>
          </cell>
          <cell r="E167">
            <v>11.35</v>
          </cell>
        </row>
        <row r="168">
          <cell r="B168">
            <v>43</v>
          </cell>
          <cell r="C168" t="str">
            <v>ADAPTADOR, PVC PBA, PONTA/ROSCA, JE, DN 75 / DE  85 MM</v>
          </cell>
          <cell r="D168" t="str">
            <v xml:space="preserve">UN    </v>
          </cell>
          <cell r="E168">
            <v>38.32</v>
          </cell>
        </row>
        <row r="169">
          <cell r="B169">
            <v>4791</v>
          </cell>
          <cell r="C169" t="str">
            <v>ADESIVO ACRILICO/COLA DE CONTATO</v>
          </cell>
          <cell r="D169" t="str">
            <v xml:space="preserve">KG    </v>
          </cell>
          <cell r="E169">
            <v>24.18</v>
          </cell>
        </row>
        <row r="170">
          <cell r="B170">
            <v>157</v>
          </cell>
          <cell r="C170" t="str">
            <v>ADESIVO ESTRUTURAL A BASE DE RESINA EPOXI PARA INJECAO EM TRINCAS, BICOMPONENTE, BAIXA VISCOSIDADE</v>
          </cell>
          <cell r="D170" t="str">
            <v xml:space="preserve">KG    </v>
          </cell>
          <cell r="E170">
            <v>87.13</v>
          </cell>
        </row>
        <row r="171">
          <cell r="B171">
            <v>156</v>
          </cell>
          <cell r="C171" t="str">
            <v>ADESIVO ESTRUTURAL A BASE DE RESINA EPOXI, BICOMPONENTE, FLUIDO</v>
          </cell>
          <cell r="D171" t="str">
            <v xml:space="preserve">KG    </v>
          </cell>
          <cell r="E171">
            <v>38.89</v>
          </cell>
        </row>
        <row r="172">
          <cell r="B172">
            <v>131</v>
          </cell>
          <cell r="C172" t="str">
            <v>ADESIVO ESTRUTURAL A BASE DE RESINA EPOXI, BICOMPONENTE, PASTOSO (TIXOTROPICO)</v>
          </cell>
          <cell r="D172" t="str">
            <v xml:space="preserve">KG    </v>
          </cell>
          <cell r="E172">
            <v>37.33</v>
          </cell>
        </row>
        <row r="173">
          <cell r="B173">
            <v>39719</v>
          </cell>
          <cell r="C173" t="str">
            <v>ADESIVO LIQUIDO A BASE DE RESINAS PARA COLAGEM DE ESPUMA DE ISOLAMENTO TERMICO FLEXIVEL</v>
          </cell>
          <cell r="D173" t="str">
            <v xml:space="preserve">L     </v>
          </cell>
          <cell r="E173">
            <v>53.23</v>
          </cell>
        </row>
        <row r="174">
          <cell r="B174">
            <v>21114</v>
          </cell>
          <cell r="C174" t="str">
            <v>ADESIVO PARA TUBOS CPVC, *75* G</v>
          </cell>
          <cell r="D174" t="str">
            <v xml:space="preserve">UN    </v>
          </cell>
          <cell r="E174">
            <v>11.4</v>
          </cell>
        </row>
        <row r="175">
          <cell r="B175">
            <v>119</v>
          </cell>
          <cell r="C175" t="str">
            <v>ADESIVO PLASTICO PARA PVC, BISNAGA COM 75 GR</v>
          </cell>
          <cell r="D175" t="str">
            <v xml:space="preserve">UN    </v>
          </cell>
          <cell r="E175">
            <v>4.5</v>
          </cell>
        </row>
        <row r="176">
          <cell r="B176">
            <v>20080</v>
          </cell>
          <cell r="C176" t="str">
            <v>ADESIVO PLASTICO PARA PVC, FRASCO COM 175 GR</v>
          </cell>
          <cell r="D176" t="str">
            <v xml:space="preserve">UN    </v>
          </cell>
          <cell r="E176">
            <v>12.9</v>
          </cell>
        </row>
        <row r="177">
          <cell r="B177">
            <v>122</v>
          </cell>
          <cell r="C177" t="str">
            <v>ADESIVO PLASTICO PARA PVC, FRASCO COM 850 GR</v>
          </cell>
          <cell r="D177" t="str">
            <v xml:space="preserve">UN    </v>
          </cell>
          <cell r="E177">
            <v>40.65</v>
          </cell>
        </row>
        <row r="178">
          <cell r="B178">
            <v>3410</v>
          </cell>
          <cell r="C178" t="str">
            <v>ADESIVO/COLA PARA EPS (ISOPOR) E OUTROS MATERIAIS</v>
          </cell>
          <cell r="D178" t="str">
            <v xml:space="preserve">KG    </v>
          </cell>
          <cell r="E178">
            <v>13.06</v>
          </cell>
        </row>
        <row r="179">
          <cell r="B179">
            <v>124</v>
          </cell>
          <cell r="C179" t="str">
            <v>ADITIVO ACELERADOR DE PEGA E ENDURECIMENTO PARA ARGAMASSAS E CONCRETOS</v>
          </cell>
          <cell r="D179" t="str">
            <v xml:space="preserve">L     </v>
          </cell>
          <cell r="E179">
            <v>9.6999999999999993</v>
          </cell>
        </row>
        <row r="180">
          <cell r="B180">
            <v>7334</v>
          </cell>
          <cell r="C180" t="str">
            <v>ADITIVO ADESIVO LIQUIDO PARA ARGAMASSAS DE REVESTIMENTOS CIMENTICIOS</v>
          </cell>
          <cell r="D180" t="str">
            <v xml:space="preserve">L     </v>
          </cell>
          <cell r="E180">
            <v>11.05</v>
          </cell>
        </row>
        <row r="181">
          <cell r="B181">
            <v>7325</v>
          </cell>
          <cell r="C181" t="str">
            <v>ADITIVO IMPERMEABILIZANTE DE PEGA NORMAL PARA ARGAMASSAS E  CONCRETOS SEM ARMACAO</v>
          </cell>
          <cell r="D181" t="str">
            <v xml:space="preserve">KG    </v>
          </cell>
          <cell r="E181">
            <v>4.4800000000000004</v>
          </cell>
        </row>
        <row r="182">
          <cell r="B182">
            <v>123</v>
          </cell>
          <cell r="C182" t="str">
            <v>ADITIVO IMPERMEABILIZANTE DE PEGA NORMAL PARA ARGAMASSAS E CONCRETOS SEM ARMACAO</v>
          </cell>
          <cell r="D182" t="str">
            <v xml:space="preserve">L     </v>
          </cell>
          <cell r="E182">
            <v>4.3099999999999996</v>
          </cell>
        </row>
        <row r="183">
          <cell r="B183">
            <v>127</v>
          </cell>
          <cell r="C183" t="str">
            <v>ADITIVO IMPERMEABILIZANTE DE PEGA ULTRARRAPIDA</v>
          </cell>
          <cell r="D183" t="str">
            <v xml:space="preserve">L     </v>
          </cell>
          <cell r="E183">
            <v>10.119999999999999</v>
          </cell>
        </row>
        <row r="184">
          <cell r="B184">
            <v>133</v>
          </cell>
          <cell r="C184" t="str">
            <v>ADITIVO LIQUIDO INCORPORADOR DE AR PARA CONCRETO E ARGAMASSA</v>
          </cell>
          <cell r="D184" t="str">
            <v xml:space="preserve">L     </v>
          </cell>
          <cell r="E184">
            <v>4.34</v>
          </cell>
        </row>
        <row r="185">
          <cell r="B185">
            <v>37538</v>
          </cell>
          <cell r="C185" t="str">
            <v>ADITIVO PLASTIFICANTE E ESTABILIZADOR PARA ARGAMASSAS DE ASSENTAMENTO E REBOCO</v>
          </cell>
          <cell r="D185" t="str">
            <v xml:space="preserve">18L   </v>
          </cell>
          <cell r="E185">
            <v>107.91</v>
          </cell>
        </row>
        <row r="186">
          <cell r="B186">
            <v>132</v>
          </cell>
          <cell r="C186" t="str">
            <v>ADITIVO PLASTIFICANTE RETARDADOR DE PEGA E REDUTOR DE AGUA PARA CONCRETO</v>
          </cell>
          <cell r="D186" t="str">
            <v xml:space="preserve">L     </v>
          </cell>
          <cell r="E186">
            <v>4.78</v>
          </cell>
        </row>
        <row r="187">
          <cell r="B187">
            <v>13408</v>
          </cell>
          <cell r="C187" t="str">
            <v>ADITIVO SUPERPLASTIFICANTE DE PEGA NORMAL PARA CONCRETO (TAMBOR 200 KG)</v>
          </cell>
          <cell r="D187" t="str">
            <v xml:space="preserve">200KG </v>
          </cell>
          <cell r="E187">
            <v>1699.94</v>
          </cell>
        </row>
        <row r="188">
          <cell r="B188">
            <v>37476</v>
          </cell>
          <cell r="C188" t="str">
            <v>ADUELA/GALERIA DE CONCRETO ARMADO, SECAO RETANGULAR 1.50 X 1.50 M (L X A), C = 1.00 M, E = 20 CM</v>
          </cell>
          <cell r="D188" t="str">
            <v xml:space="preserve">UN    </v>
          </cell>
          <cell r="E188">
            <v>1528.59</v>
          </cell>
        </row>
        <row r="189">
          <cell r="B189">
            <v>37478</v>
          </cell>
          <cell r="C189" t="str">
            <v>ADUELA/GALERIA DE CONCRETO ARMADO, SECAO RETANGULAR 2.00 X 2.00 M (L X A), C = 1.00 M, E = 20 CM</v>
          </cell>
          <cell r="D189" t="str">
            <v xml:space="preserve">UN    </v>
          </cell>
          <cell r="E189">
            <v>2162.5500000000002</v>
          </cell>
        </row>
        <row r="190">
          <cell r="B190">
            <v>37477</v>
          </cell>
          <cell r="C190" t="str">
            <v>ADUELA/GALERIA DE CONCRETO ARMADO, SECAO RETANGULAR 2.50 X 2.50 M (L X A), C = 1.00 M, E = 20 CM</v>
          </cell>
          <cell r="D190" t="str">
            <v xml:space="preserve">UN    </v>
          </cell>
          <cell r="E190">
            <v>2646.2</v>
          </cell>
        </row>
        <row r="191">
          <cell r="B191">
            <v>37479</v>
          </cell>
          <cell r="C191" t="str">
            <v>ADUELA/GALERIA DE CONCRETO ARMADO, SECAO RETANGULAR 3.00 X 3.00 M (L X A), C = 1.00 M, E = 20 CM</v>
          </cell>
          <cell r="D191" t="str">
            <v xml:space="preserve">UN    </v>
          </cell>
          <cell r="E191">
            <v>3308.77</v>
          </cell>
        </row>
        <row r="192">
          <cell r="B192">
            <v>4319</v>
          </cell>
          <cell r="C192" t="str">
            <v>AFASTADOR PARA TELHA DE FIBROCIMENTO CANALETE 90 OU KALHETAO</v>
          </cell>
          <cell r="D192" t="str">
            <v xml:space="preserve">UN    </v>
          </cell>
          <cell r="E192">
            <v>0.96</v>
          </cell>
        </row>
        <row r="193">
          <cell r="B193">
            <v>43064</v>
          </cell>
          <cell r="C193" t="str">
            <v>AGENTE DE CURA, PROTETOR DA EVAPORACAO DA AGUA DE HIDRATACAO DO CONCRETO (COLETADO CAIXA)</v>
          </cell>
          <cell r="D193" t="str">
            <v xml:space="preserve">KG    </v>
          </cell>
          <cell r="E193">
            <v>6.19</v>
          </cell>
        </row>
        <row r="194">
          <cell r="B194">
            <v>40553</v>
          </cell>
          <cell r="C194" t="str">
            <v>AGREGADO RECICLADO, TIPO RACHAO RECICLADO CINZA, CLASSE A</v>
          </cell>
          <cell r="D194" t="str">
            <v xml:space="preserve">M3    </v>
          </cell>
          <cell r="E194">
            <v>35.700000000000003</v>
          </cell>
        </row>
        <row r="195">
          <cell r="B195">
            <v>13003</v>
          </cell>
          <cell r="C195" t="str">
            <v>AGUA SANITARIA</v>
          </cell>
          <cell r="D195" t="str">
            <v xml:space="preserve">L     </v>
          </cell>
          <cell r="E195">
            <v>2.88</v>
          </cell>
        </row>
        <row r="196">
          <cell r="B196">
            <v>6114</v>
          </cell>
          <cell r="C196" t="str">
            <v>AJUDANTE DE ARMADOR</v>
          </cell>
          <cell r="D196" t="str">
            <v xml:space="preserve">H     </v>
          </cell>
          <cell r="E196">
            <v>10.11</v>
          </cell>
        </row>
        <row r="197">
          <cell r="B197">
            <v>40912</v>
          </cell>
          <cell r="C197" t="str">
            <v>AJUDANTE DE ARMADOR (MENSALISTA)</v>
          </cell>
          <cell r="D197" t="str">
            <v xml:space="preserve">MES   </v>
          </cell>
          <cell r="E197">
            <v>1791.71</v>
          </cell>
        </row>
        <row r="198">
          <cell r="B198">
            <v>247</v>
          </cell>
          <cell r="C198" t="str">
            <v>AJUDANTE DE ELETRICISTA</v>
          </cell>
          <cell r="D198" t="str">
            <v xml:space="preserve">H     </v>
          </cell>
          <cell r="E198">
            <v>10.210000000000001</v>
          </cell>
        </row>
        <row r="199">
          <cell r="B199">
            <v>40919</v>
          </cell>
          <cell r="C199" t="str">
            <v>AJUDANTE DE ELETRICISTA (MENSALISTA)</v>
          </cell>
          <cell r="D199" t="str">
            <v xml:space="preserve">MES   </v>
          </cell>
          <cell r="E199">
            <v>1806.79</v>
          </cell>
        </row>
        <row r="200">
          <cell r="B200">
            <v>25958</v>
          </cell>
          <cell r="C200" t="str">
            <v>AJUDANTE DE ESTRUTURAS METALICAS</v>
          </cell>
          <cell r="D200" t="str">
            <v xml:space="preserve">H     </v>
          </cell>
          <cell r="E200">
            <v>10.68</v>
          </cell>
        </row>
        <row r="201">
          <cell r="B201">
            <v>40984</v>
          </cell>
          <cell r="C201" t="str">
            <v>AJUDANTE DE ESTRUTURAS METALICAS (MENSALISTA)</v>
          </cell>
          <cell r="D201" t="str">
            <v xml:space="preserve">MES   </v>
          </cell>
          <cell r="E201">
            <v>1892.09</v>
          </cell>
        </row>
        <row r="202">
          <cell r="B202">
            <v>248</v>
          </cell>
          <cell r="C202" t="str">
            <v>AJUDANTE DE OPERACAO EM GERAL</v>
          </cell>
          <cell r="D202" t="str">
            <v xml:space="preserve">H     </v>
          </cell>
          <cell r="E202">
            <v>10.47</v>
          </cell>
        </row>
        <row r="203">
          <cell r="B203">
            <v>41086</v>
          </cell>
          <cell r="C203" t="str">
            <v>AJUDANTE DE OPERACAO EM GERAL (MENSALISTA)</v>
          </cell>
          <cell r="D203" t="str">
            <v xml:space="preserve">MES   </v>
          </cell>
          <cell r="E203">
            <v>1853.98</v>
          </cell>
        </row>
        <row r="204">
          <cell r="B204">
            <v>34466</v>
          </cell>
          <cell r="C204" t="str">
            <v>AJUDANTE DE PINTOR</v>
          </cell>
          <cell r="D204" t="str">
            <v xml:space="preserve">H     </v>
          </cell>
          <cell r="E204">
            <v>10.47</v>
          </cell>
        </row>
        <row r="205">
          <cell r="B205">
            <v>41083</v>
          </cell>
          <cell r="C205" t="str">
            <v>AJUDANTE DE PINTOR (MENSALISTA)</v>
          </cell>
          <cell r="D205" t="str">
            <v xml:space="preserve">MES   </v>
          </cell>
          <cell r="E205">
            <v>1853.98</v>
          </cell>
        </row>
        <row r="206">
          <cell r="B206">
            <v>252</v>
          </cell>
          <cell r="C206" t="str">
            <v>AJUDANTE DE SERRALHEIRO</v>
          </cell>
          <cell r="D206" t="str">
            <v xml:space="preserve">H     </v>
          </cell>
          <cell r="E206">
            <v>10.85</v>
          </cell>
        </row>
        <row r="207">
          <cell r="B207">
            <v>40909</v>
          </cell>
          <cell r="C207" t="str">
            <v>AJUDANTE DE SERRALHEIRO (MENSALISTA)</v>
          </cell>
          <cell r="D207" t="str">
            <v xml:space="preserve">MES   </v>
          </cell>
          <cell r="E207">
            <v>1921.78</v>
          </cell>
        </row>
        <row r="208">
          <cell r="B208">
            <v>242</v>
          </cell>
          <cell r="C208" t="str">
            <v>AJUDANTE ESPECIALIZADO</v>
          </cell>
          <cell r="D208" t="str">
            <v xml:space="preserve">H     </v>
          </cell>
          <cell r="E208">
            <v>12.31</v>
          </cell>
        </row>
        <row r="209">
          <cell r="B209">
            <v>41085</v>
          </cell>
          <cell r="C209" t="str">
            <v>AJUDANTE ESPECIALIZADO (MENSALISTA)</v>
          </cell>
          <cell r="D209" t="str">
            <v xml:space="preserve">MES   </v>
          </cell>
          <cell r="E209">
            <v>2180.63</v>
          </cell>
        </row>
        <row r="210">
          <cell r="B210">
            <v>427</v>
          </cell>
          <cell r="C210" t="str">
            <v>ALCA PREFORMADA DE CONTRA POSTE, EM ACO GALVANIZADO, PARA CABO 3/16", COMPRIMENTO *860* MM</v>
          </cell>
          <cell r="D210" t="str">
            <v xml:space="preserve">UN    </v>
          </cell>
          <cell r="E210">
            <v>4.88</v>
          </cell>
        </row>
        <row r="211">
          <cell r="B211">
            <v>417</v>
          </cell>
          <cell r="C211" t="str">
            <v>ALCA PREFORMADA DE DISTRIBUICAO, EM ACO GALVANIZADO, PARA CABO DE ALUMINIO DIAMETRO 16 A 25 MM</v>
          </cell>
          <cell r="D211" t="str">
            <v xml:space="preserve">UN    </v>
          </cell>
          <cell r="E211">
            <v>2.2999999999999998</v>
          </cell>
        </row>
        <row r="212">
          <cell r="B212">
            <v>11273</v>
          </cell>
          <cell r="C212" t="str">
            <v>ALCA PREFORMADA DE DISTRIBUICAO, EM ACO GALVANIZADO, PARA CONDUTORES DE ALUMINIO AWG 1/0 (CAA 6/1 OU CA 7 FIOS)</v>
          </cell>
          <cell r="D212" t="str">
            <v xml:space="preserve">UN    </v>
          </cell>
          <cell r="E212">
            <v>7.13</v>
          </cell>
        </row>
        <row r="213">
          <cell r="B213">
            <v>11272</v>
          </cell>
          <cell r="C213" t="str">
            <v>ALCA PREFORMADA DE DISTRIBUICAO, EM ACO GALVANIZADO, PARA CONDUTORES DE ALUMINIO AWG 2 (CAA 6/1 OU CA 7 FIOS)</v>
          </cell>
          <cell r="D213" t="str">
            <v xml:space="preserve">UN    </v>
          </cell>
          <cell r="E213">
            <v>4.3</v>
          </cell>
        </row>
        <row r="214">
          <cell r="B214">
            <v>11275</v>
          </cell>
          <cell r="C214" t="str">
            <v>ALCA PREFORMADA DE SERVICO, EM ACO GALVANIZADO, PARA CONDUTORES DE ALUMINIO AWG 4 (CAA 6/1)</v>
          </cell>
          <cell r="D214" t="str">
            <v xml:space="preserve">UN    </v>
          </cell>
          <cell r="E214">
            <v>1.72</v>
          </cell>
        </row>
        <row r="215">
          <cell r="B215">
            <v>11274</v>
          </cell>
          <cell r="C215" t="str">
            <v>ALCA PREFORMADA DE SERVICO, EM ACO GALVANIZADO, PARA CONDUTORES DE ALUMINIO AWG 6 (CAA 6/1)</v>
          </cell>
          <cell r="D215" t="str">
            <v xml:space="preserve">UN    </v>
          </cell>
          <cell r="E215">
            <v>1.31</v>
          </cell>
        </row>
        <row r="216">
          <cell r="B216">
            <v>38470</v>
          </cell>
          <cell r="C216" t="str">
            <v>ALICATE DE CORTE DIAGONAL 6 " COM ISOLAMENTO</v>
          </cell>
          <cell r="D216" t="str">
            <v xml:space="preserve">UN    </v>
          </cell>
          <cell r="E216">
            <v>22.53</v>
          </cell>
        </row>
        <row r="217">
          <cell r="B217">
            <v>38547</v>
          </cell>
          <cell r="C217" t="str">
            <v>ALICATE DE CRIMPAR RJ11, RJ12 E RJ45</v>
          </cell>
          <cell r="D217" t="str">
            <v xml:space="preserve">UN    </v>
          </cell>
          <cell r="E217">
            <v>61.48</v>
          </cell>
        </row>
        <row r="218">
          <cell r="B218">
            <v>38469</v>
          </cell>
          <cell r="C218" t="str">
            <v>ALICATE DE PRESSAO PARA SOLDA DE CHAPA 18 "</v>
          </cell>
          <cell r="D218" t="str">
            <v xml:space="preserve">UN    </v>
          </cell>
          <cell r="E218">
            <v>66.099999999999994</v>
          </cell>
        </row>
        <row r="219">
          <cell r="B219">
            <v>38467</v>
          </cell>
          <cell r="C219" t="str">
            <v>ALICATE DE PRESSAO 11 " PARA SOLDA, TIPO C</v>
          </cell>
          <cell r="D219" t="str">
            <v xml:space="preserve">UN    </v>
          </cell>
          <cell r="E219">
            <v>37.19</v>
          </cell>
        </row>
        <row r="220">
          <cell r="B220">
            <v>38468</v>
          </cell>
          <cell r="C220" t="str">
            <v>ALICATE DE PRESSAO 11 " PARA SOLDA, TIPO U</v>
          </cell>
          <cell r="D220" t="str">
            <v xml:space="preserve">UN    </v>
          </cell>
          <cell r="E220">
            <v>40.93</v>
          </cell>
        </row>
        <row r="221">
          <cell r="B221">
            <v>38471</v>
          </cell>
          <cell r="C221" t="str">
            <v>ALICATE PARA ANEIS DE PISTAO, CAPACIDADE 50 A 100 MM</v>
          </cell>
          <cell r="D221" t="str">
            <v xml:space="preserve">UN    </v>
          </cell>
          <cell r="E221">
            <v>53.15</v>
          </cell>
        </row>
        <row r="222">
          <cell r="B222">
            <v>37370</v>
          </cell>
          <cell r="C222" t="str">
            <v>ALIMENTACAO - HORISTA (COLETADO CAIXA)</v>
          </cell>
          <cell r="D222" t="str">
            <v xml:space="preserve">H     </v>
          </cell>
          <cell r="E222">
            <v>0.79</v>
          </cell>
        </row>
        <row r="223">
          <cell r="B223">
            <v>40862</v>
          </cell>
          <cell r="C223" t="str">
            <v>ALIMENTACAO - MENSALISTA (COLETADO CAIXA)</v>
          </cell>
          <cell r="D223" t="str">
            <v xml:space="preserve">MES   </v>
          </cell>
          <cell r="E223">
            <v>149.68</v>
          </cell>
        </row>
        <row r="224">
          <cell r="B224">
            <v>10658</v>
          </cell>
          <cell r="C224" t="str">
            <v>ALISADORA DE CONCRETO COM MOTOR A GASOLINA DE 5,5 HP, PESO COM MOTOR DE 78 KG, 4 PAS</v>
          </cell>
          <cell r="D224" t="str">
            <v xml:space="preserve">UN    </v>
          </cell>
          <cell r="E224">
            <v>9250</v>
          </cell>
        </row>
        <row r="225">
          <cell r="B225">
            <v>253</v>
          </cell>
          <cell r="C225" t="str">
            <v>ALMOXARIFE</v>
          </cell>
          <cell r="D225" t="str">
            <v xml:space="preserve">H     </v>
          </cell>
          <cell r="E225">
            <v>16.96</v>
          </cell>
        </row>
        <row r="226">
          <cell r="B226">
            <v>40809</v>
          </cell>
          <cell r="C226" t="str">
            <v>ALMOXARIFE (MENSALISTA)</v>
          </cell>
          <cell r="D226" t="str">
            <v xml:space="preserve">MES   </v>
          </cell>
          <cell r="E226">
            <v>3001</v>
          </cell>
        </row>
        <row r="227">
          <cell r="B227">
            <v>42428</v>
          </cell>
          <cell r="C227" t="str">
            <v>ALONGADOR COM TRES ALTURAS, EM TUBO DE ACO CARBONO, PINTURA NO PROCESSO ELETROSTATICO - EQUIPAMENTO DE GINASTICA PARA ACADEMIA AO AR LIVRE / ACADEMIA DA TERCEIRA IDADE - ATI</v>
          </cell>
          <cell r="D227" t="str">
            <v xml:space="preserve">UN    </v>
          </cell>
          <cell r="E227">
            <v>1290</v>
          </cell>
        </row>
        <row r="228">
          <cell r="B228">
            <v>583</v>
          </cell>
          <cell r="C228" t="str">
            <v>ALUMINIO ANODIZADO</v>
          </cell>
          <cell r="D228" t="str">
            <v xml:space="preserve">KG    </v>
          </cell>
          <cell r="E228">
            <v>35.200000000000003</v>
          </cell>
        </row>
        <row r="229">
          <cell r="B229">
            <v>299</v>
          </cell>
          <cell r="C229" t="str">
            <v>ANEL BORRACHA DN 100 MM, PARA TUBO SERIE REFORCADA ESGOTO PREDIAL</v>
          </cell>
          <cell r="D229" t="str">
            <v xml:space="preserve">UN    </v>
          </cell>
          <cell r="E229">
            <v>1.74</v>
          </cell>
        </row>
        <row r="230">
          <cell r="B230">
            <v>298</v>
          </cell>
          <cell r="C230" t="str">
            <v>ANEL BORRACHA DN 75 MM, PARA TUBO SERIE REFORCADA ESGOTO PREDIAL</v>
          </cell>
          <cell r="D230" t="str">
            <v xml:space="preserve">UN    </v>
          </cell>
          <cell r="E230">
            <v>1.75</v>
          </cell>
        </row>
        <row r="231">
          <cell r="B231">
            <v>295</v>
          </cell>
          <cell r="C231" t="str">
            <v>ANEL BORRACHA PARA TUBO ESGOTO PREDIAL DN 40 MM (NBR 5688)</v>
          </cell>
          <cell r="D231" t="str">
            <v xml:space="preserve">UN    </v>
          </cell>
          <cell r="E231">
            <v>1.04</v>
          </cell>
        </row>
        <row r="232">
          <cell r="B232">
            <v>296</v>
          </cell>
          <cell r="C232" t="str">
            <v>ANEL BORRACHA PARA TUBO ESGOTO PREDIAL DN 50 MM (NBR 5688)</v>
          </cell>
          <cell r="D232" t="str">
            <v xml:space="preserve">UN    </v>
          </cell>
          <cell r="E232">
            <v>1.08</v>
          </cell>
        </row>
        <row r="233">
          <cell r="B233">
            <v>297</v>
          </cell>
          <cell r="C233" t="str">
            <v>ANEL BORRACHA PARA TUBO ESGOTO PREDIAL DN 75 MM (NBR 5688)</v>
          </cell>
          <cell r="D233" t="str">
            <v xml:space="preserve">UN    </v>
          </cell>
          <cell r="E233">
            <v>1.53</v>
          </cell>
        </row>
        <row r="234">
          <cell r="B234">
            <v>301</v>
          </cell>
          <cell r="C234" t="str">
            <v>ANEL BORRACHA PARA TUBO ESGOTO PREDIAL, DN 100 MM (NBR 5688)</v>
          </cell>
          <cell r="D234" t="str">
            <v xml:space="preserve">UN    </v>
          </cell>
          <cell r="E234">
            <v>1.92</v>
          </cell>
        </row>
        <row r="235">
          <cell r="B235">
            <v>300</v>
          </cell>
          <cell r="C235" t="str">
            <v>ANEL BORRACHA, DN 150 MM, PARA TUBO SERIE REFORCADA ESGOTO PREDIAL</v>
          </cell>
          <cell r="D235" t="str">
            <v xml:space="preserve">UN    </v>
          </cell>
          <cell r="E235">
            <v>8.06</v>
          </cell>
        </row>
        <row r="236">
          <cell r="B236">
            <v>20084</v>
          </cell>
          <cell r="C236" t="str">
            <v>ANEL BORRACHA, DN 40 MM, PARA TUBO SERIE REFORCADA ESGOTO PREDIAL</v>
          </cell>
          <cell r="D236" t="str">
            <v xml:space="preserve">UN    </v>
          </cell>
          <cell r="E236">
            <v>1.04</v>
          </cell>
        </row>
        <row r="237">
          <cell r="B237">
            <v>20085</v>
          </cell>
          <cell r="C237" t="str">
            <v>ANEL BORRACHA, DN 50 MM, PARA TUBO SERIE REFORCADA ESGOTO PREDIAL</v>
          </cell>
          <cell r="D237" t="str">
            <v xml:space="preserve">UN    </v>
          </cell>
          <cell r="E237">
            <v>0.96</v>
          </cell>
        </row>
        <row r="238">
          <cell r="B238">
            <v>311</v>
          </cell>
          <cell r="C238" t="str">
            <v>ANEL BORRACHA, PARA TUBO PVC DEFOFO, DN 100 MM (NBR 7665)</v>
          </cell>
          <cell r="D238" t="str">
            <v xml:space="preserve">UN    </v>
          </cell>
          <cell r="E238">
            <v>6.24</v>
          </cell>
        </row>
        <row r="239">
          <cell r="B239">
            <v>318</v>
          </cell>
          <cell r="C239" t="str">
            <v>ANEL BORRACHA, PARA TUBO PVC DEFOFO, DN 150 MM (NBR 7665)</v>
          </cell>
          <cell r="D239" t="str">
            <v xml:space="preserve">UN    </v>
          </cell>
          <cell r="E239">
            <v>10.93</v>
          </cell>
        </row>
        <row r="240">
          <cell r="B240">
            <v>319</v>
          </cell>
          <cell r="C240" t="str">
            <v>ANEL BORRACHA, PARA TUBO PVC DEFOFO, DN 200 MM (NBR 7665)</v>
          </cell>
          <cell r="D240" t="str">
            <v xml:space="preserve">UN    </v>
          </cell>
          <cell r="E240">
            <v>20.65</v>
          </cell>
        </row>
        <row r="241">
          <cell r="B241">
            <v>320</v>
          </cell>
          <cell r="C241" t="str">
            <v>ANEL BORRACHA, PARA TUBO PVC DEFOFO, DN 250 MM (NBR 7665)</v>
          </cell>
          <cell r="D241" t="str">
            <v xml:space="preserve">UN    </v>
          </cell>
          <cell r="E241">
            <v>65.650000000000006</v>
          </cell>
        </row>
        <row r="242">
          <cell r="B242">
            <v>314</v>
          </cell>
          <cell r="C242" t="str">
            <v>ANEL BORRACHA, PARA TUBO PVC DEFOFO, DN 300 MM (NBR 7665)</v>
          </cell>
          <cell r="D242" t="str">
            <v xml:space="preserve">UN    </v>
          </cell>
          <cell r="E242">
            <v>100.84</v>
          </cell>
        </row>
        <row r="243">
          <cell r="B243">
            <v>303</v>
          </cell>
          <cell r="C243" t="str">
            <v>ANEL BORRACHA, PARA TUBO PVC, REDE COLETOR ESGOTO, DN 100 MM (NBR 7362)</v>
          </cell>
          <cell r="D243" t="str">
            <v xml:space="preserve">UN    </v>
          </cell>
          <cell r="E243">
            <v>2.61</v>
          </cell>
        </row>
        <row r="244">
          <cell r="B244">
            <v>304</v>
          </cell>
          <cell r="C244" t="str">
            <v>ANEL BORRACHA, PARA TUBO PVC, REDE COLETOR ESGOTO, DN 125 MM (NBR 7362)</v>
          </cell>
          <cell r="D244" t="str">
            <v xml:space="preserve">UN    </v>
          </cell>
          <cell r="E244">
            <v>3.99</v>
          </cell>
        </row>
        <row r="245">
          <cell r="B245">
            <v>305</v>
          </cell>
          <cell r="C245" t="str">
            <v>ANEL BORRACHA, PARA TUBO PVC, REDE COLETOR ESGOTO, DN 150 MM (NBR 7362)</v>
          </cell>
          <cell r="D245" t="str">
            <v xml:space="preserve">UN    </v>
          </cell>
          <cell r="E245">
            <v>6.82</v>
          </cell>
        </row>
        <row r="246">
          <cell r="B246">
            <v>306</v>
          </cell>
          <cell r="C246" t="str">
            <v>ANEL BORRACHA, PARA TUBO PVC, REDE COLETOR ESGOTO, DN 200 MM (NBR 7362)</v>
          </cell>
          <cell r="D246" t="str">
            <v xml:space="preserve">UN    </v>
          </cell>
          <cell r="E246">
            <v>8.1999999999999993</v>
          </cell>
        </row>
        <row r="247">
          <cell r="B247">
            <v>307</v>
          </cell>
          <cell r="C247" t="str">
            <v>ANEL BORRACHA, PARA TUBO PVC, REDE COLETOR ESGOTO, DN 250 MM (NBR 7362)</v>
          </cell>
          <cell r="D247" t="str">
            <v xml:space="preserve">UN    </v>
          </cell>
          <cell r="E247">
            <v>16.190000000000001</v>
          </cell>
        </row>
        <row r="248">
          <cell r="B248">
            <v>309</v>
          </cell>
          <cell r="C248" t="str">
            <v>ANEL BORRACHA, PARA TUBO PVC, REDE COLETOR ESGOTO, DN 350 MM (NBR 7362)</v>
          </cell>
          <cell r="D248" t="str">
            <v xml:space="preserve">UN    </v>
          </cell>
          <cell r="E248">
            <v>33.18</v>
          </cell>
        </row>
        <row r="249">
          <cell r="B249">
            <v>310</v>
          </cell>
          <cell r="C249" t="str">
            <v>ANEL BORRACHA, PARA TUBO PVC, REDE COLETOR ESGOTO, DN 400 MM (NBR 7362)</v>
          </cell>
          <cell r="D249" t="str">
            <v xml:space="preserve">UN    </v>
          </cell>
          <cell r="E249">
            <v>42.08</v>
          </cell>
        </row>
        <row r="250">
          <cell r="B250">
            <v>328</v>
          </cell>
          <cell r="C250" t="str">
            <v>ANEL BORRACHA, PARA TUBO/CONEXAO PVC PBA, DN 100 MM, PARA REDE AGUA</v>
          </cell>
          <cell r="D250" t="str">
            <v xml:space="preserve">UN    </v>
          </cell>
          <cell r="E250">
            <v>5.0199999999999996</v>
          </cell>
        </row>
        <row r="251">
          <cell r="B251">
            <v>325</v>
          </cell>
          <cell r="C251" t="str">
            <v>ANEL BORRACHA, PARA TUBO/CONEXAO PVC PBA, DN 50 MM, PARA REDE AGUA</v>
          </cell>
          <cell r="D251" t="str">
            <v xml:space="preserve">UN    </v>
          </cell>
          <cell r="E251">
            <v>1.94</v>
          </cell>
        </row>
        <row r="252">
          <cell r="B252">
            <v>20326</v>
          </cell>
          <cell r="C252" t="str">
            <v>ANEL BORRACHA, PARA TUBO/CONEXAO PVC PBA, DN 60 MM, PARA REDE AGUA</v>
          </cell>
          <cell r="D252" t="str">
            <v xml:space="preserve">UN    </v>
          </cell>
          <cell r="E252">
            <v>5.21</v>
          </cell>
        </row>
        <row r="253">
          <cell r="B253">
            <v>329</v>
          </cell>
          <cell r="C253" t="str">
            <v>ANEL BORRACHA, PARA TUBO/CONEXAO PVC PBA, DN 75 MM, PARA REDE AGUA</v>
          </cell>
          <cell r="D253" t="str">
            <v xml:space="preserve">UN    </v>
          </cell>
          <cell r="E253">
            <v>6.41</v>
          </cell>
        </row>
        <row r="254">
          <cell r="B254">
            <v>308</v>
          </cell>
          <cell r="C254" t="str">
            <v>ANEL BORRACHA, PARA TUBO, PVC REDE COLETOR ESGOTO, DN 300 MM (NBR 7362)</v>
          </cell>
          <cell r="D254" t="str">
            <v xml:space="preserve">UN    </v>
          </cell>
          <cell r="E254">
            <v>21.62</v>
          </cell>
        </row>
        <row r="255">
          <cell r="B255">
            <v>39642</v>
          </cell>
          <cell r="C255" t="str">
            <v>ANEL DE BORRACHA PARA VEDACAO DE DUTO PEAD CORRUGADO PARA ELETRICA, DN 1 1/2"</v>
          </cell>
          <cell r="D255" t="str">
            <v xml:space="preserve">UN    </v>
          </cell>
          <cell r="E255">
            <v>1.31</v>
          </cell>
        </row>
        <row r="256">
          <cell r="B256">
            <v>39641</v>
          </cell>
          <cell r="C256" t="str">
            <v>ANEL DE BORRACHA PARA VEDACAO DE DUTO PEAD CORRUGADO PARA ELETRICA, DN 1 1/4"</v>
          </cell>
          <cell r="D256" t="str">
            <v xml:space="preserve">UN    </v>
          </cell>
          <cell r="E256">
            <v>0.91</v>
          </cell>
        </row>
        <row r="257">
          <cell r="B257">
            <v>39643</v>
          </cell>
          <cell r="C257" t="str">
            <v>ANEL DE BORRACHA PARA VEDACAO DE DUTO PEAD CORRUGADO PARA ELETRICA, DN 2"</v>
          </cell>
          <cell r="D257" t="str">
            <v xml:space="preserve">UN    </v>
          </cell>
          <cell r="E257">
            <v>3.64</v>
          </cell>
        </row>
        <row r="258">
          <cell r="B258">
            <v>39644</v>
          </cell>
          <cell r="C258" t="str">
            <v>ANEL DE BORRACHA PARA VEDACAO DE DUTO PEAD CORRUGADO PARA ELETRICA, DN 3"</v>
          </cell>
          <cell r="D258" t="str">
            <v xml:space="preserve">UN    </v>
          </cell>
          <cell r="E258">
            <v>4.71</v>
          </cell>
        </row>
        <row r="259">
          <cell r="B259">
            <v>39645</v>
          </cell>
          <cell r="C259" t="str">
            <v>ANEL DE BORRACHA PARA VEDACAO DE DUTO PEAD CORRUGADO PARA ELETRICA, DN 4"</v>
          </cell>
          <cell r="D259" t="str">
            <v xml:space="preserve">UN    </v>
          </cell>
          <cell r="E259">
            <v>6.08</v>
          </cell>
        </row>
        <row r="260">
          <cell r="B260">
            <v>12548</v>
          </cell>
          <cell r="C260" t="str">
            <v>ANEL DE CONCRETO ARMADO, D = *1,10* M, H = 0,30 M</v>
          </cell>
          <cell r="D260" t="str">
            <v xml:space="preserve">UN    </v>
          </cell>
          <cell r="E260">
            <v>76.45</v>
          </cell>
        </row>
        <row r="261">
          <cell r="B261">
            <v>13113</v>
          </cell>
          <cell r="C261" t="str">
            <v>ANEL DE CONCRETO ARMADO, D = 0,60 M, H = 0,10 M</v>
          </cell>
          <cell r="D261" t="str">
            <v xml:space="preserve">UN    </v>
          </cell>
          <cell r="E261">
            <v>31.33</v>
          </cell>
        </row>
        <row r="262">
          <cell r="B262">
            <v>13114</v>
          </cell>
          <cell r="C262" t="str">
            <v>ANEL DE CONCRETO ARMADO, D = 0,60 M, H = 0,15 M</v>
          </cell>
          <cell r="D262" t="str">
            <v xml:space="preserve">UN    </v>
          </cell>
          <cell r="E262">
            <v>38.14</v>
          </cell>
        </row>
        <row r="263">
          <cell r="B263">
            <v>12530</v>
          </cell>
          <cell r="C263" t="str">
            <v>ANEL DE CONCRETO ARMADO, D = 0,60 M, H = 0,30 M</v>
          </cell>
          <cell r="D263" t="str">
            <v xml:space="preserve">UN    </v>
          </cell>
          <cell r="E263">
            <v>46.48</v>
          </cell>
        </row>
        <row r="264">
          <cell r="B264">
            <v>12531</v>
          </cell>
          <cell r="C264" t="str">
            <v>ANEL DE CONCRETO ARMADO, D = 0,60 M, H = 0,40 M</v>
          </cell>
          <cell r="D264" t="str">
            <v xml:space="preserve">UN    </v>
          </cell>
          <cell r="E264">
            <v>51.98</v>
          </cell>
        </row>
        <row r="265">
          <cell r="B265">
            <v>12532</v>
          </cell>
          <cell r="C265" t="str">
            <v>ANEL DE CONCRETO ARMADO, D = 0,60 M, H = 0,50 M</v>
          </cell>
          <cell r="D265" t="str">
            <v xml:space="preserve">UN    </v>
          </cell>
          <cell r="E265">
            <v>63.57</v>
          </cell>
        </row>
        <row r="266">
          <cell r="B266">
            <v>12533</v>
          </cell>
          <cell r="C266" t="str">
            <v>ANEL DE CONCRETO ARMADO, D = 0,80 M, H = 0,30 M</v>
          </cell>
          <cell r="D266" t="str">
            <v xml:space="preserve">UN    </v>
          </cell>
          <cell r="E266">
            <v>75.83</v>
          </cell>
        </row>
        <row r="267">
          <cell r="B267">
            <v>12544</v>
          </cell>
          <cell r="C267" t="str">
            <v>ANEL DE CONCRETO ARMADO, D = 0,80 M, H = 0,50 M</v>
          </cell>
          <cell r="D267" t="str">
            <v xml:space="preserve">UN    </v>
          </cell>
          <cell r="E267">
            <v>92.64</v>
          </cell>
        </row>
        <row r="268">
          <cell r="B268">
            <v>12546</v>
          </cell>
          <cell r="C268" t="str">
            <v>ANEL DE CONCRETO ARMADO, D = 1,00 M, H = 0,40 M</v>
          </cell>
          <cell r="D268" t="str">
            <v xml:space="preserve">UN    </v>
          </cell>
          <cell r="E268">
            <v>95.89</v>
          </cell>
        </row>
        <row r="269">
          <cell r="B269">
            <v>12547</v>
          </cell>
          <cell r="C269" t="str">
            <v>ANEL DE CONCRETO ARMADO, D = 1,00 M, H = 0,50 M</v>
          </cell>
          <cell r="D269" t="str">
            <v xml:space="preserve">UN    </v>
          </cell>
          <cell r="E269">
            <v>111.52</v>
          </cell>
        </row>
        <row r="270">
          <cell r="B270">
            <v>12551</v>
          </cell>
          <cell r="C270" t="str">
            <v>ANEL DE CONCRETO ARMADO, D = 1,20 M, H = 0,50 M</v>
          </cell>
          <cell r="D270" t="str">
            <v xml:space="preserve">UN    </v>
          </cell>
          <cell r="E270">
            <v>121.43</v>
          </cell>
        </row>
        <row r="271">
          <cell r="B271">
            <v>12563</v>
          </cell>
          <cell r="C271" t="str">
            <v>ANEL DE CONCRETO ARMADO, D = 1,50 M, H = 0,50 M</v>
          </cell>
          <cell r="D271" t="str">
            <v xml:space="preserve">UN    </v>
          </cell>
          <cell r="E271">
            <v>190.73</v>
          </cell>
        </row>
        <row r="272">
          <cell r="B272">
            <v>12565</v>
          </cell>
          <cell r="C272" t="str">
            <v>ANEL DE CONCRETO ARMADO, D = 2,00 M, H = 0,50 M</v>
          </cell>
          <cell r="D272" t="str">
            <v xml:space="preserve">UN    </v>
          </cell>
          <cell r="E272">
            <v>300.14</v>
          </cell>
        </row>
        <row r="273">
          <cell r="B273">
            <v>12567</v>
          </cell>
          <cell r="C273" t="str">
            <v>ANEL DE CONCRETO ARMADO, D = 2,50 M, H = 0,50 M</v>
          </cell>
          <cell r="D273" t="str">
            <v xml:space="preserve">UN    </v>
          </cell>
          <cell r="E273">
            <v>390.55</v>
          </cell>
        </row>
        <row r="274">
          <cell r="B274">
            <v>12568</v>
          </cell>
          <cell r="C274" t="str">
            <v>ANEL DE CONCRETO ARMADO, D = 3,00 M, H = 0,50 M</v>
          </cell>
          <cell r="D274" t="str">
            <v xml:space="preserve">UN    </v>
          </cell>
          <cell r="E274">
            <v>644.86</v>
          </cell>
        </row>
        <row r="275">
          <cell r="B275">
            <v>11789</v>
          </cell>
          <cell r="C275" t="str">
            <v>ANEL DE DISTRIBUICAO EM ACO GALVANIZADO PARA FIO FE-160</v>
          </cell>
          <cell r="D275" t="str">
            <v xml:space="preserve">UN    </v>
          </cell>
          <cell r="E275">
            <v>0.65</v>
          </cell>
        </row>
        <row r="276">
          <cell r="B276">
            <v>20975</v>
          </cell>
          <cell r="C276" t="str">
            <v>ANEL DE EXPANSAO EM COBRE, ENGATE RAPIDO 1 1/2", PARA EMPATACAO MANGUEIRA DE COMBATE A INCENDIO PREDIAL</v>
          </cell>
          <cell r="D276" t="str">
            <v xml:space="preserve">UN    </v>
          </cell>
          <cell r="E276">
            <v>6.87</v>
          </cell>
        </row>
        <row r="277">
          <cell r="B277">
            <v>20976</v>
          </cell>
          <cell r="C277" t="str">
            <v>ANEL DE EXPANSAO EM COBRE, ENGATE RAPIDO 2 1/2", PARA EMPATACAO MANGUEIRA DE COMBATE A INCENDIO PREDIAL</v>
          </cell>
          <cell r="D277" t="str">
            <v xml:space="preserve">UN    </v>
          </cell>
          <cell r="E277">
            <v>10.38</v>
          </cell>
        </row>
        <row r="278">
          <cell r="B278">
            <v>40340</v>
          </cell>
          <cell r="C278" t="str">
            <v>ANEL DE VEDACAO/JUNTA ELASTICA, H = *16* MM, PARA TUBO DE CONCRETO DN 300 MM</v>
          </cell>
          <cell r="D278" t="str">
            <v xml:space="preserve">UN    </v>
          </cell>
          <cell r="E278">
            <v>50.84</v>
          </cell>
        </row>
        <row r="279">
          <cell r="B279">
            <v>40341</v>
          </cell>
          <cell r="C279" t="str">
            <v>ANEL DE VEDACAO/JUNTA ELASTICA, H = *16* MM, PARA TUBO DE CONCRETO DN 400 MM</v>
          </cell>
          <cell r="D279" t="str">
            <v xml:space="preserve">UN    </v>
          </cell>
          <cell r="E279">
            <v>60.2</v>
          </cell>
        </row>
        <row r="280">
          <cell r="B280">
            <v>40342</v>
          </cell>
          <cell r="C280" t="str">
            <v>ANEL DE VEDACAO/JUNTA ELASTICA, H = *16* MM, PARA TUBO DE CONCRETO DN 500 MM</v>
          </cell>
          <cell r="D280" t="str">
            <v xml:space="preserve">UN    </v>
          </cell>
          <cell r="E280">
            <v>76.319999999999993</v>
          </cell>
        </row>
        <row r="281">
          <cell r="B281">
            <v>40343</v>
          </cell>
          <cell r="C281" t="str">
            <v>ANEL DE VEDACAO/JUNTA ELASTICA, H = *16* MM, PARA TUBO DE CONCRETO DN 600 MM</v>
          </cell>
          <cell r="D281" t="str">
            <v xml:space="preserve">UN    </v>
          </cell>
          <cell r="E281">
            <v>93.63</v>
          </cell>
        </row>
        <row r="282">
          <cell r="B282">
            <v>40344</v>
          </cell>
          <cell r="C282" t="str">
            <v>ANEL DE VEDACAO/JUNTA ELASTICA, H = *18* MM, PARA TUBO DE CONCRETO DN 700 MM</v>
          </cell>
          <cell r="D282" t="str">
            <v xml:space="preserve">UN    </v>
          </cell>
          <cell r="E282">
            <v>99</v>
          </cell>
        </row>
        <row r="283">
          <cell r="B283">
            <v>40345</v>
          </cell>
          <cell r="C283" t="str">
            <v>ANEL DE VEDACAO/JUNTA ELASTICA, H = *19* MM, PARA TUBO DE CONCRETO DN 800 MM</v>
          </cell>
          <cell r="D283" t="str">
            <v xml:space="preserve">UN    </v>
          </cell>
          <cell r="E283">
            <v>123.61</v>
          </cell>
        </row>
        <row r="284">
          <cell r="B284">
            <v>40346</v>
          </cell>
          <cell r="C284" t="str">
            <v>ANEL DE VEDACAO/JUNTA ELASTICA, H = *19* MM, PARA TUBO DE CONCRETO DN 900 MM</v>
          </cell>
          <cell r="D284" t="str">
            <v xml:space="preserve">UN    </v>
          </cell>
          <cell r="E284">
            <v>116.28</v>
          </cell>
        </row>
        <row r="285">
          <cell r="B285">
            <v>40347</v>
          </cell>
          <cell r="C285" t="str">
            <v>ANEL DE VEDACAO/JUNTA ELASTICA, H = *21* MM, PARA TUBO DE CONCRETO DN 1000 MM</v>
          </cell>
          <cell r="D285" t="str">
            <v xml:space="preserve">UN    </v>
          </cell>
          <cell r="E285">
            <v>143.78</v>
          </cell>
        </row>
        <row r="286">
          <cell r="B286">
            <v>38840</v>
          </cell>
          <cell r="C286" t="str">
            <v>ANEL DESLIZANTE / TRADICIONAL, METALICO, PARA TUBO PEX, DN 16 MM</v>
          </cell>
          <cell r="D286" t="str">
            <v xml:space="preserve">UN    </v>
          </cell>
          <cell r="E286">
            <v>1.76</v>
          </cell>
        </row>
        <row r="287">
          <cell r="B287">
            <v>38841</v>
          </cell>
          <cell r="C287" t="str">
            <v>ANEL DESLIZANTE / TRADICIONAL, METALICO, PARA TUBO PEX, DN 20 MM</v>
          </cell>
          <cell r="D287" t="str">
            <v xml:space="preserve">UN    </v>
          </cell>
          <cell r="E287">
            <v>1.95</v>
          </cell>
        </row>
        <row r="288">
          <cell r="B288">
            <v>38842</v>
          </cell>
          <cell r="C288" t="str">
            <v>ANEL DESLIZANTE / TRADICIONAL, METALICO, PARA TUBO PEX, DN 25 MM</v>
          </cell>
          <cell r="D288" t="str">
            <v xml:space="preserve">UN    </v>
          </cell>
          <cell r="E288">
            <v>3.85</v>
          </cell>
        </row>
        <row r="289">
          <cell r="B289">
            <v>38843</v>
          </cell>
          <cell r="C289" t="str">
            <v>ANEL DESLIZANTE / TRADICIONAL, METALICO, PARA TUBO PEX, DN 32 MM</v>
          </cell>
          <cell r="D289" t="str">
            <v xml:space="preserve">UN    </v>
          </cell>
          <cell r="E289">
            <v>6.01</v>
          </cell>
        </row>
        <row r="290">
          <cell r="B290">
            <v>13761</v>
          </cell>
          <cell r="C290" t="str">
            <v>APARELHO CORTE OXI-ACETILENO PARA SOLDA E CORTE CONTENDO MACARICO SOLDA, BICO DE CORTE, CILINDROS, REGULADORES, MANGUEIRAS E CARRINHO</v>
          </cell>
          <cell r="D290" t="str">
            <v xml:space="preserve">UN    </v>
          </cell>
          <cell r="E290">
            <v>3101.52</v>
          </cell>
        </row>
        <row r="291">
          <cell r="B291">
            <v>12888</v>
          </cell>
          <cell r="C291" t="str">
            <v>APARELHO DE APOIO DE NEOPRENE FRETADO, 60 X 45 X 7,6 CM, COM FRETAGEM DE ACO DE 4 MM INTERCALADAS COM ELASTOMERO DE 11 MM E REVESTIMENTO FINAL COM ELASTOMERO DE 6 MM</v>
          </cell>
          <cell r="D291" t="str">
            <v xml:space="preserve">DM3   </v>
          </cell>
          <cell r="E291">
            <v>111.22</v>
          </cell>
        </row>
        <row r="292">
          <cell r="B292">
            <v>12889</v>
          </cell>
          <cell r="C292" t="str">
            <v>APARELHO DE APOIO DE NEOPRENE SIMPLES/ NAO FRETADO, 100 X 100 CM, ESPESSURA 6,3 MM</v>
          </cell>
          <cell r="D292" t="str">
            <v xml:space="preserve">DM3   </v>
          </cell>
          <cell r="E292">
            <v>72.63</v>
          </cell>
        </row>
        <row r="293">
          <cell r="B293">
            <v>4814</v>
          </cell>
          <cell r="C293" t="str">
            <v>APARELHO SINALIZADOR LUMINOSO COM LED, PARA SAIDA GARAGEM, COM 2 LENTES EM POLICARBONATO, BIVOLT (INCLUI SUPORTE DE FIXACAO)</v>
          </cell>
          <cell r="D293" t="str">
            <v xml:space="preserve">UN    </v>
          </cell>
          <cell r="E293">
            <v>119.24</v>
          </cell>
        </row>
        <row r="294">
          <cell r="B294">
            <v>25967</v>
          </cell>
          <cell r="C294" t="str">
            <v>APOIO DO PORTA DENTE PARA FRESADORA DE ASFALTO</v>
          </cell>
          <cell r="D294" t="str">
            <v xml:space="preserve">UN    </v>
          </cell>
          <cell r="E294">
            <v>1689.36</v>
          </cell>
        </row>
        <row r="295">
          <cell r="B295">
            <v>6122</v>
          </cell>
          <cell r="C295" t="str">
            <v>APONTADOR OU APROPRIADOR</v>
          </cell>
          <cell r="D295" t="str">
            <v xml:space="preserve">H     </v>
          </cell>
          <cell r="E295">
            <v>16.54</v>
          </cell>
        </row>
        <row r="296">
          <cell r="B296">
            <v>40810</v>
          </cell>
          <cell r="C296" t="str">
            <v>APONTADOR OU APROPRIADOR DE MAO DE OBRA (MENSALISTA)</v>
          </cell>
          <cell r="D296" t="str">
            <v xml:space="preserve">MES   </v>
          </cell>
          <cell r="E296">
            <v>2929.55</v>
          </cell>
        </row>
        <row r="297">
          <cell r="B297">
            <v>21100</v>
          </cell>
          <cell r="C297" t="str">
            <v>AQUECEDOR DE AGUA A GAS GLP/GN COM CAPACIDADE DE ARMAZENAMENTO DE 50 A 80 L</v>
          </cell>
          <cell r="D297" t="str">
            <v xml:space="preserve">UN    </v>
          </cell>
          <cell r="E297">
            <v>2344.5700000000002</v>
          </cell>
        </row>
        <row r="298">
          <cell r="B298">
            <v>11816</v>
          </cell>
          <cell r="C298" t="str">
            <v>AQUECEDOR DE AGUA ELETRICO  RESERVATORIO DE 100 L CILINDRICO EM COBRE, REFORCADO COM ACO CARBONO, MONOFASICO, TENSAO NOMINAL 220 V</v>
          </cell>
          <cell r="D298" t="str">
            <v xml:space="preserve">UN    </v>
          </cell>
          <cell r="E298">
            <v>2500</v>
          </cell>
        </row>
        <row r="299">
          <cell r="B299">
            <v>11814</v>
          </cell>
          <cell r="C299" t="str">
            <v>AQUECEDOR DE AGUA ELETRICO  RESERVATORIO DE 500 L CILINDRICO EM COBRE, REFORCADO COM ACO CARBONO, MONOFASICO, TENSAO NOMINAL 220 V</v>
          </cell>
          <cell r="D299" t="str">
            <v xml:space="preserve">UN    </v>
          </cell>
          <cell r="E299">
            <v>5441.87</v>
          </cell>
        </row>
        <row r="300">
          <cell r="B300">
            <v>14186</v>
          </cell>
          <cell r="C300" t="str">
            <v>AQUECEDOR DE AGUA ELETRICO  RESERVATORIO DE 500 L CILINDRICO EM COBRE, REFORCADO COM ACO CARBONO, TRIFASICO, TENSAO NOMINAL 220/380/400 V, POTENCIA 24 KW</v>
          </cell>
          <cell r="D300" t="str">
            <v xml:space="preserve">UN    </v>
          </cell>
          <cell r="E300">
            <v>6833</v>
          </cell>
        </row>
        <row r="301">
          <cell r="B301">
            <v>14185</v>
          </cell>
          <cell r="C301" t="str">
            <v>AQUECEDOR DE AGUA ELETRICO  RESERVATORIO DE 700 L CILINDRICO EM COBRE, REFORCADO COM ACO CARBONO, MONOFASICO, TENSAO NOMINAL 220 V</v>
          </cell>
          <cell r="D301" t="str">
            <v xml:space="preserve">UN    </v>
          </cell>
          <cell r="E301">
            <v>8851.4</v>
          </cell>
        </row>
        <row r="302">
          <cell r="B302">
            <v>11811</v>
          </cell>
          <cell r="C302" t="str">
            <v>AQUECEDOR DE AGUA ELETRICO HORIZONTAL, RESERVATORIO DE 200 L CILINDRICO EM COBRE, REFORCADO COM ACO CARBONO, MONOFASICO, TENSAO NOMINAL 220 V</v>
          </cell>
          <cell r="D302" t="str">
            <v xml:space="preserve">UN    </v>
          </cell>
          <cell r="E302">
            <v>3384.44</v>
          </cell>
        </row>
        <row r="303">
          <cell r="B303">
            <v>26038</v>
          </cell>
          <cell r="C303" t="str">
            <v>AQUECEDOR DE OLEO BPF (FLUIDO) TERMICO, CAPACIDADE DE 300.000 KCAL/H</v>
          </cell>
          <cell r="D303" t="str">
            <v xml:space="preserve">UN    </v>
          </cell>
          <cell r="E303">
            <v>202992.51</v>
          </cell>
        </row>
        <row r="304">
          <cell r="B304">
            <v>34482</v>
          </cell>
          <cell r="C304" t="str">
            <v>AQUECEDOR SOLAR  CAPACIDADE DO RESERVATORIO 800 L, INCLUI 8 PLACAS COLETORAS DE 1,42 M2</v>
          </cell>
          <cell r="D304" t="str">
            <v xml:space="preserve">UN    </v>
          </cell>
          <cell r="E304">
            <v>3992.22</v>
          </cell>
        </row>
        <row r="305">
          <cell r="B305">
            <v>34469</v>
          </cell>
          <cell r="C305" t="str">
            <v>AQUECEDOR SOLAR CAPACIDADE DO RESERVATORIO 1000 L, INCLUI 10 PLACAS COLETORAS DE 1,42 M2</v>
          </cell>
          <cell r="D305" t="str">
            <v xml:space="preserve">UN    </v>
          </cell>
          <cell r="E305">
            <v>6175.47</v>
          </cell>
        </row>
        <row r="306">
          <cell r="B306">
            <v>34472</v>
          </cell>
          <cell r="C306" t="str">
            <v>AQUECEDOR SOLAR CAPACIDADE DO RESERVATORIO 200 L, INCLUI 2 PLACAS COLETORAS DE 1,42 M2</v>
          </cell>
          <cell r="D306" t="str">
            <v xml:space="preserve">UN    </v>
          </cell>
          <cell r="E306">
            <v>1900</v>
          </cell>
        </row>
        <row r="307">
          <cell r="B307">
            <v>34476</v>
          </cell>
          <cell r="C307" t="str">
            <v>AQUECEDOR SOLAR CAPACIDADE DO RESERVATORIO 400L, INCLUI 4 PLACAS COLETORAS DE 1,42 M2</v>
          </cell>
          <cell r="D307" t="str">
            <v xml:space="preserve">UN    </v>
          </cell>
          <cell r="E307">
            <v>3220.77</v>
          </cell>
        </row>
        <row r="308">
          <cell r="B308">
            <v>34477</v>
          </cell>
          <cell r="C308" t="str">
            <v>AQUECEDOR SOLAR CAPACIDADE DO RESERVATORIO 600 L, INCLUI 6 PLACAS COLETORAS DE 1,42 M2</v>
          </cell>
          <cell r="D308" t="str">
            <v xml:space="preserve">UN    </v>
          </cell>
          <cell r="E308">
            <v>4274.58</v>
          </cell>
        </row>
        <row r="309">
          <cell r="B309">
            <v>42425</v>
          </cell>
          <cell r="C309" t="str">
            <v>AR CONDICIONADO SPLIT INVERTER, HI-WALL (PAREDE), 12000 BTU/H, CICLO FRIO, 60HZ, CLASSIFICACAO A (SELO PROCEL), GAS HFC, CONTROLE S/FIO</v>
          </cell>
          <cell r="D309" t="str">
            <v xml:space="preserve">UN    </v>
          </cell>
          <cell r="E309">
            <v>1782.38</v>
          </cell>
        </row>
        <row r="310">
          <cell r="B310">
            <v>42422</v>
          </cell>
          <cell r="C310" t="str">
            <v>AR CONDICIONADO SPLIT INVERTER, HI-WALL (PAREDE), 18000 BTU/H, CICLO FRIO, 60HZ, CLASSIFICACAO A (SELO PROCEL), GAS HFC, CONTROLE S/FIO</v>
          </cell>
          <cell r="D310" t="str">
            <v xml:space="preserve">UN    </v>
          </cell>
          <cell r="E310">
            <v>2646</v>
          </cell>
        </row>
        <row r="311">
          <cell r="B311">
            <v>42424</v>
          </cell>
          <cell r="C311" t="str">
            <v>AR CONDICIONADO SPLIT INVERTER, HI-WALL (PAREDE), 9000 BTU/H, CICLO FRIO, 60HZ, CLASSIFICACAO A (SELO PROCEL), GAS HFC, CONTROLE S/FIO</v>
          </cell>
          <cell r="D311" t="str">
            <v xml:space="preserve">UN    </v>
          </cell>
          <cell r="E311">
            <v>1591.82</v>
          </cell>
        </row>
        <row r="312">
          <cell r="B312">
            <v>42416</v>
          </cell>
          <cell r="C312" t="str">
            <v>AR CONDICIONADO SPLIT INVERTER, PISO TETO, 18000 BTU/H, CICLO FRIO, 60HZ, CLASSIFICACAO ENERGETICA A OU B (SELO PROCEL), GAS HFC, CONTROLE S/FIO</v>
          </cell>
          <cell r="D312" t="str">
            <v xml:space="preserve">UN    </v>
          </cell>
          <cell r="E312">
            <v>6862.15</v>
          </cell>
        </row>
        <row r="313">
          <cell r="B313">
            <v>42417</v>
          </cell>
          <cell r="C313" t="str">
            <v>AR CONDICIONADO SPLIT INVERTER, PISO TETO, 24000 BTU/H, CICLO FRIO, 60HZ, CLASSIFICACAO ENERGETICA A OU B (SELO PROCEL), GAS HFC, CONTROLE S/FIO</v>
          </cell>
          <cell r="D313" t="str">
            <v xml:space="preserve">UN    </v>
          </cell>
          <cell r="E313">
            <v>7693.03</v>
          </cell>
        </row>
        <row r="314">
          <cell r="B314">
            <v>42419</v>
          </cell>
          <cell r="C314" t="str">
            <v>AR CONDICIONADO SPLIT INVERTER, PISO TETO, 36000 BTU/H, CICLO FRIO, 60HZ, CLASSIFICACAO ENERGETICA A OU B (SELO PROCEL), GAS HFC, CONTROLE S/FIO</v>
          </cell>
          <cell r="D314" t="str">
            <v xml:space="preserve">UN    </v>
          </cell>
          <cell r="E314">
            <v>8691.49</v>
          </cell>
        </row>
        <row r="315">
          <cell r="B315">
            <v>42420</v>
          </cell>
          <cell r="C315" t="str">
            <v>AR CONDICIONADO SPLIT INVERTER, PISO TETO, 48000 BTU/H, CICLO FRIO, 60HZ, CLASSIFICACAO ENERGETICA A OU B (SELO PROCEL), GAS HFC, CONTROLE S/FIO</v>
          </cell>
          <cell r="D315" t="str">
            <v xml:space="preserve">UN    </v>
          </cell>
          <cell r="E315">
            <v>11945.81</v>
          </cell>
        </row>
        <row r="316">
          <cell r="B316">
            <v>42421</v>
          </cell>
          <cell r="C316" t="str">
            <v>AR CONDICIONADO SPLIT INVERTER, PISO TETO, 60000 BTU/H, CICLO FRIO, 60HZ, CLASSIFICACAO ENERGETICA A OU B (SELO PROCEL), GAS HFC, CONTROLE S/FIO</v>
          </cell>
          <cell r="D316" t="str">
            <v xml:space="preserve">UN    </v>
          </cell>
          <cell r="E316">
            <v>14493.33</v>
          </cell>
        </row>
        <row r="317">
          <cell r="B317">
            <v>39556</v>
          </cell>
          <cell r="C317" t="str">
            <v>AR CONDICIONADO SPLIT ON/OFF, CASSETE (TETO), 18000 BTUS/H, CICLO QUENTE/FRIO, 60 HZ, CLASSIFICACAO ENERGETICA C - SELO PROCEL, GAS HFC, CONTROLE S/ FIO</v>
          </cell>
          <cell r="D317" t="str">
            <v xml:space="preserve">UN    </v>
          </cell>
          <cell r="E317">
            <v>5033.21</v>
          </cell>
        </row>
        <row r="318">
          <cell r="B318">
            <v>39557</v>
          </cell>
          <cell r="C318" t="str">
            <v>AR CONDICIONADO SPLIT ON/OFF, CASSETE (TETO), 24000 BTUS/H, CICLO QUENTE/FRIO, 60 HZ, CLASSIFICACAO ENERGETICA C - SELO PROCEL, GAS HFC, CONTROLE S/ FIO</v>
          </cell>
          <cell r="D318" t="str">
            <v xml:space="preserve">UN    </v>
          </cell>
          <cell r="E318">
            <v>5419.67</v>
          </cell>
        </row>
        <row r="319">
          <cell r="B319">
            <v>39558</v>
          </cell>
          <cell r="C319" t="str">
            <v>AR CONDICIONADO SPLIT ON/OFF, CASSETE (TETO), 30000 BTUS/H, CICLO QUENTE/FRIO, 60 HZ, CLASSIFICACAO ENERGETICA A - SELO PROCEL, GAS HFC, CONTROLE S/ FIO</v>
          </cell>
          <cell r="D319" t="str">
            <v xml:space="preserve">UN    </v>
          </cell>
          <cell r="E319">
            <v>5558.39</v>
          </cell>
        </row>
        <row r="320">
          <cell r="B320">
            <v>39559</v>
          </cell>
          <cell r="C320" t="str">
            <v>AR CONDICIONADO SPLIT ON/OFF, CASSETE (TETO), 36000 BTUS/H, CICLO QUENTE/FRIO, 60 HZ, CLASSIFICACAO ENERGETICA A - SELO PROCEL, GAS HFC, CONTROLE S/ FIO</v>
          </cell>
          <cell r="D320" t="str">
            <v xml:space="preserve">UN    </v>
          </cell>
          <cell r="E320">
            <v>8009.23</v>
          </cell>
        </row>
        <row r="321">
          <cell r="B321">
            <v>39560</v>
          </cell>
          <cell r="C321" t="str">
            <v>AR CONDICIONADO SPLIT ON/OFF, CASSETE (TETO), 48000 BTUS/H, CICLO QUENTE/FRIO, 60 HZ, CLASSIFICACAO ENERGETICA A - SELO PROCEL, GAS HFC, CONTROLE S/ FIO</v>
          </cell>
          <cell r="D321" t="str">
            <v xml:space="preserve">UN    </v>
          </cell>
          <cell r="E321">
            <v>9265.89</v>
          </cell>
        </row>
        <row r="322">
          <cell r="B322">
            <v>39561</v>
          </cell>
          <cell r="C322" t="str">
            <v>AR CONDICIONADO SPLIT ON/OFF, CASSETE (TETO), 60000 BTUS/H, CICLO QUENTE/FRIO, 60 HZ, CLASSIFICACAO ENERGETICA A - SELO PROCEL, GAS HFC, CONTROLE S/ FIO</v>
          </cell>
          <cell r="D322" t="str">
            <v xml:space="preserve">UN    </v>
          </cell>
          <cell r="E322">
            <v>9693.31</v>
          </cell>
        </row>
        <row r="323">
          <cell r="B323">
            <v>39555</v>
          </cell>
          <cell r="C323" t="str">
            <v>AR CONDICIONADO SPLIT ON/OFF, HI-WALL (PAREDE), 12000 BTUS/H, CICLO QUENTE/FRIO, 60 HZ, CLASSIFICACAO ENERGETICA A - SELO PROCEL, GAS HFC, CONTROLE S/ FIO</v>
          </cell>
          <cell r="D323" t="str">
            <v xml:space="preserve">UN    </v>
          </cell>
          <cell r="E323">
            <v>1547.4</v>
          </cell>
        </row>
        <row r="324">
          <cell r="B324">
            <v>39548</v>
          </cell>
          <cell r="C324" t="str">
            <v>AR CONDICIONADO SPLIT ON/OFF, HI-WALL (PAREDE), 18000 BTUS/H, CICLO QUENTE/FRIO, 60 HZ, CLASSIFICACAO ENERGETICA A - SELO PROCEL, GAS HFC, CONTROLE S/ FIO</v>
          </cell>
          <cell r="D324" t="str">
            <v xml:space="preserve">UN    </v>
          </cell>
          <cell r="E324">
            <v>2295.2800000000002</v>
          </cell>
        </row>
        <row r="325">
          <cell r="B325">
            <v>39554</v>
          </cell>
          <cell r="C325" t="str">
            <v>AR CONDICIONADO SPLIT ON/OFF, HI-WALL (PAREDE), 24000 BTUS/H, CICLO QUENTE/FRIO, 60 HZ, CLASSIFICACAO ENERGETICA A - SELO PROCEL, GAS HFC, CONTROLE S/ FIO</v>
          </cell>
          <cell r="D325" t="str">
            <v xml:space="preserve">UN    </v>
          </cell>
          <cell r="E325">
            <v>3035.16</v>
          </cell>
        </row>
        <row r="326">
          <cell r="B326">
            <v>39550</v>
          </cell>
          <cell r="C326" t="str">
            <v>AR CONDICIONADO SPLIT ON/OFF, HI-WALL (PAREDE), 7000 BTUS/H, CICLO QUENTE/FRIO, 60 HZ, CLASSIFICACAO ENERGETICA A - SELO PROCEL, GAS HFC, CONTROLE S/ FIO</v>
          </cell>
          <cell r="D326" t="str">
            <v xml:space="preserve">UN    </v>
          </cell>
          <cell r="E326">
            <v>1276.3800000000001</v>
          </cell>
        </row>
        <row r="327">
          <cell r="B327">
            <v>39551</v>
          </cell>
          <cell r="C327" t="str">
            <v>AR CONDICIONADO SPLIT ON/OFF, HI-WALL (PAREDE), 9000 BTUS/H, CICLO QUENTE/FRIO, 60 HZ, CLASSIFICACAO ENERGETICA A - SELO PROCEL, GAS HFC, CONTROLE S/ FIO</v>
          </cell>
          <cell r="D327" t="str">
            <v xml:space="preserve">UN    </v>
          </cell>
          <cell r="E327">
            <v>1349.34</v>
          </cell>
        </row>
        <row r="328">
          <cell r="B328">
            <v>39580</v>
          </cell>
          <cell r="C328" t="str">
            <v>AR-CONDICIONADO FRIO SPLITAO INVERTER 30 TR</v>
          </cell>
          <cell r="D328" t="str">
            <v xml:space="preserve">UN    </v>
          </cell>
          <cell r="E328">
            <v>57646.33</v>
          </cell>
        </row>
        <row r="329">
          <cell r="B329">
            <v>39577</v>
          </cell>
          <cell r="C329" t="str">
            <v>AR-CONDICIONADO FRIO SPLITAO MODULAR 10 TR</v>
          </cell>
          <cell r="D329" t="str">
            <v xml:space="preserve">UN    </v>
          </cell>
          <cell r="E329">
            <v>25616.89</v>
          </cell>
        </row>
        <row r="330">
          <cell r="B330">
            <v>39578</v>
          </cell>
          <cell r="C330" t="str">
            <v>AR-CONDICIONADO FRIO SPLITAO MODULAR 15 TR</v>
          </cell>
          <cell r="D330" t="str">
            <v xml:space="preserve">UN    </v>
          </cell>
          <cell r="E330">
            <v>30973.4</v>
          </cell>
        </row>
        <row r="331">
          <cell r="B331">
            <v>39579</v>
          </cell>
          <cell r="C331" t="str">
            <v>AR-CONDICIONADO FRIO SPLITAO MODULAR 20 TR</v>
          </cell>
          <cell r="D331" t="str">
            <v xml:space="preserve">UN    </v>
          </cell>
          <cell r="E331">
            <v>33877.97</v>
          </cell>
        </row>
        <row r="332">
          <cell r="B332">
            <v>39826</v>
          </cell>
          <cell r="C332" t="str">
            <v>AR-CONDICIONADO SPLIT INVERTER, PISO TETO, 24000 BTU/H, QUENTE/FRIO, 60HZ, CLASSIFICACAO ENERGETICA A - SELO PROCEL, GAS HFC, CONTROLE S/FIO</v>
          </cell>
          <cell r="D332" t="str">
            <v xml:space="preserve">UN    </v>
          </cell>
          <cell r="E332">
            <v>4160.83</v>
          </cell>
        </row>
        <row r="333">
          <cell r="B333">
            <v>10700</v>
          </cell>
          <cell r="C333" t="str">
            <v>ARADO REVERSIVEL COM 3 DISCOS DE 26" X 6MM REBOCAVEL</v>
          </cell>
          <cell r="D333" t="str">
            <v xml:space="preserve">UN    </v>
          </cell>
          <cell r="E333">
            <v>13610.99</v>
          </cell>
        </row>
        <row r="334">
          <cell r="B334">
            <v>346</v>
          </cell>
          <cell r="C334" t="str">
            <v>ARAME DE ACO OVALADO 15 X 17 ( 45,7 KG, 700 KGF), ROLO 1000 M</v>
          </cell>
          <cell r="D334" t="str">
            <v xml:space="preserve">KG    </v>
          </cell>
          <cell r="E334">
            <v>13.04</v>
          </cell>
        </row>
        <row r="335">
          <cell r="B335">
            <v>3312</v>
          </cell>
          <cell r="C335" t="str">
            <v>ARAME DE AMARRACAO PARA GABIAO GALVANIZADO, DIAMETRO 2,2 MM</v>
          </cell>
          <cell r="D335" t="str">
            <v xml:space="preserve">KG    </v>
          </cell>
          <cell r="E335">
            <v>11.74</v>
          </cell>
        </row>
        <row r="336">
          <cell r="B336">
            <v>339</v>
          </cell>
          <cell r="C336" t="str">
            <v>ARAME FARPADO GALVANIZADO 14 BWG, CLASSE 250</v>
          </cell>
          <cell r="D336" t="str">
            <v xml:space="preserve">M     </v>
          </cell>
          <cell r="E336">
            <v>0.63</v>
          </cell>
        </row>
        <row r="337">
          <cell r="B337">
            <v>340</v>
          </cell>
          <cell r="C337" t="str">
            <v>ARAME FARPADO GALVANIZADO, 16 BWG (1,65 MM), CLASSE 250</v>
          </cell>
          <cell r="D337" t="str">
            <v xml:space="preserve">M     </v>
          </cell>
          <cell r="E337">
            <v>0.87</v>
          </cell>
        </row>
        <row r="338">
          <cell r="B338">
            <v>338</v>
          </cell>
          <cell r="C338" t="str">
            <v>ARAME FARPADO 16 BWG (0,047 KG/M)</v>
          </cell>
          <cell r="D338" t="str">
            <v xml:space="preserve">KG    </v>
          </cell>
          <cell r="E338">
            <v>16.41</v>
          </cell>
        </row>
        <row r="339">
          <cell r="B339">
            <v>334</v>
          </cell>
          <cell r="C339" t="str">
            <v>ARAME GALVANIZADO  8 BWG, D = 4,19MM (0,101 KG/M)</v>
          </cell>
          <cell r="D339" t="str">
            <v xml:space="preserve">KG    </v>
          </cell>
          <cell r="E339">
            <v>11.79</v>
          </cell>
        </row>
        <row r="340">
          <cell r="B340">
            <v>335</v>
          </cell>
          <cell r="C340" t="str">
            <v>ARAME GALVANIZADO 10 BWG, 3,40 MM (0,0713 KG/M)</v>
          </cell>
          <cell r="D340" t="str">
            <v xml:space="preserve">KG    </v>
          </cell>
          <cell r="E340">
            <v>10.81</v>
          </cell>
        </row>
        <row r="341">
          <cell r="B341">
            <v>342</v>
          </cell>
          <cell r="C341" t="str">
            <v>ARAME GALVANIZADO 12 BWG, 2,76 MM (0,048 KG/M)</v>
          </cell>
          <cell r="D341" t="str">
            <v xml:space="preserve">KG    </v>
          </cell>
          <cell r="E341">
            <v>12.21</v>
          </cell>
        </row>
        <row r="342">
          <cell r="B342">
            <v>333</v>
          </cell>
          <cell r="C342" t="str">
            <v>ARAME GALVANIZADO 14 BWG, D = 2,11 MM (0,026 KG/M)</v>
          </cell>
          <cell r="D342" t="str">
            <v xml:space="preserve">KG    </v>
          </cell>
          <cell r="E342">
            <v>12.5</v>
          </cell>
        </row>
        <row r="343">
          <cell r="B343">
            <v>343</v>
          </cell>
          <cell r="C343" t="str">
            <v>ARAME GALVANIZADO 14 BWG, 2,10MM (0,0272 KG/M)</v>
          </cell>
          <cell r="D343" t="str">
            <v xml:space="preserve">M     </v>
          </cell>
          <cell r="E343">
            <v>0.33</v>
          </cell>
        </row>
        <row r="344">
          <cell r="B344">
            <v>344</v>
          </cell>
          <cell r="C344" t="str">
            <v>ARAME GALVANIZADO 16 BWG, 1,65MM (0,0166 KG/M)</v>
          </cell>
          <cell r="D344" t="str">
            <v xml:space="preserve">KG    </v>
          </cell>
          <cell r="E344">
            <v>13.52</v>
          </cell>
        </row>
        <row r="345">
          <cell r="B345">
            <v>341</v>
          </cell>
          <cell r="C345" t="str">
            <v>ARAME GALVANIZADO 18 BWG, 1,24MM (0,009 KG/M)</v>
          </cell>
          <cell r="D345" t="str">
            <v xml:space="preserve">M     </v>
          </cell>
          <cell r="E345">
            <v>0.16</v>
          </cell>
        </row>
        <row r="346">
          <cell r="B346">
            <v>345</v>
          </cell>
          <cell r="C346" t="str">
            <v>ARAME GALVANIZADO 18 BWG, 1,24MM (0,009 KG/M)</v>
          </cell>
          <cell r="D346" t="str">
            <v xml:space="preserve">KG    </v>
          </cell>
          <cell r="E346">
            <v>16.52</v>
          </cell>
        </row>
        <row r="347">
          <cell r="B347">
            <v>11107</v>
          </cell>
          <cell r="C347" t="str">
            <v>ARAME GALVANIZADO 6 BWG, 5,16 MM (0,157 KG/M)</v>
          </cell>
          <cell r="D347" t="str">
            <v xml:space="preserve">KG    </v>
          </cell>
          <cell r="E347">
            <v>10.73</v>
          </cell>
        </row>
        <row r="348">
          <cell r="B348">
            <v>3313</v>
          </cell>
          <cell r="C348" t="str">
            <v>ARAME PROTEGIDO COM POLIMERO PARA GABIAO, DIAMETRO 2,2 MM</v>
          </cell>
          <cell r="D348" t="str">
            <v xml:space="preserve">KG    </v>
          </cell>
          <cell r="E348">
            <v>15.11</v>
          </cell>
        </row>
        <row r="349">
          <cell r="B349">
            <v>34562</v>
          </cell>
          <cell r="C349" t="str">
            <v>ARAME RECOZIDO 16 BWG, 1,60 MM (0,016 KG/M)</v>
          </cell>
          <cell r="D349" t="str">
            <v xml:space="preserve">KG    </v>
          </cell>
          <cell r="E349">
            <v>10.35</v>
          </cell>
        </row>
        <row r="350">
          <cell r="B350">
            <v>337</v>
          </cell>
          <cell r="C350" t="str">
            <v>ARAME RECOZIDO 18 BWG, 1,25 MM (0,01 KG/M)</v>
          </cell>
          <cell r="D350" t="str">
            <v xml:space="preserve">KG    </v>
          </cell>
          <cell r="E350">
            <v>10</v>
          </cell>
        </row>
        <row r="351">
          <cell r="B351">
            <v>369</v>
          </cell>
          <cell r="C351" t="str">
            <v>AREIA AMARELA, AREIA BARRADA OU ARENOSO (RETIRADA NO AREAL, SEM TRANSPORTE)</v>
          </cell>
          <cell r="D351" t="str">
            <v xml:space="preserve">M3    </v>
          </cell>
          <cell r="E351">
            <v>60.87</v>
          </cell>
        </row>
        <row r="352">
          <cell r="B352">
            <v>366</v>
          </cell>
          <cell r="C352" t="str">
            <v>AREIA FINA - POSTO JAZIDA/FORNECEDOR (RETIRADO NA JAZIDA, SEM TRANSPORTE)</v>
          </cell>
          <cell r="D352" t="str">
            <v xml:space="preserve">M3    </v>
          </cell>
          <cell r="E352">
            <v>71.37</v>
          </cell>
        </row>
        <row r="353">
          <cell r="B353">
            <v>367</v>
          </cell>
          <cell r="C353" t="str">
            <v>AREIA GROSSA - POSTO JAZIDA/FORNECEDOR (RETIRADO NA JAZIDA, SEM TRANSPORTE)</v>
          </cell>
          <cell r="D353" t="str">
            <v xml:space="preserve">M3    </v>
          </cell>
          <cell r="E353">
            <v>70</v>
          </cell>
        </row>
        <row r="354">
          <cell r="B354">
            <v>370</v>
          </cell>
          <cell r="C354" t="str">
            <v>AREIA MEDIA - POSTO JAZIDA/FORNECEDOR (RETIRADO NA JAZIDA, SEM TRANSPORTE)</v>
          </cell>
          <cell r="D354" t="str">
            <v xml:space="preserve">M3    </v>
          </cell>
          <cell r="E354">
            <v>63.33</v>
          </cell>
        </row>
        <row r="355">
          <cell r="B355">
            <v>368</v>
          </cell>
          <cell r="C355" t="str">
            <v>AREIA PARA ATERRO - POSTO JAZIDA/FORNECEDOR (RETIRADO NA JAZIDA, SEM TRANSPORTE)</v>
          </cell>
          <cell r="D355" t="str">
            <v xml:space="preserve">M3    </v>
          </cell>
          <cell r="E355">
            <v>52.5</v>
          </cell>
        </row>
        <row r="356">
          <cell r="B356">
            <v>11075</v>
          </cell>
          <cell r="C356" t="str">
            <v>AREIA PARA LEITO FILTRANTE (0,42 A 1,68 MM) - POSTO JAZIDA/FORNECEDOR (RETIRADO NA JAZIDA, SEM TRANSPORTE)</v>
          </cell>
          <cell r="D356" t="str">
            <v xml:space="preserve">M3    </v>
          </cell>
          <cell r="E356">
            <v>1146.25</v>
          </cell>
        </row>
        <row r="357">
          <cell r="B357">
            <v>11076</v>
          </cell>
          <cell r="C357" t="str">
            <v>AREIA PRETA PARA EMBOCO - POSTO JAZIDA/FORNECEDOR (RETIRADO NA JAZIDA, SEM TRANSPORTE)</v>
          </cell>
          <cell r="D357" t="str">
            <v xml:space="preserve">M3    </v>
          </cell>
          <cell r="E357">
            <v>87.5</v>
          </cell>
        </row>
        <row r="358">
          <cell r="B358">
            <v>1381</v>
          </cell>
          <cell r="C358" t="str">
            <v>ARGAMASSA COLANTE AC I PARA CERAMICAS</v>
          </cell>
          <cell r="D358" t="str">
            <v xml:space="preserve">KG    </v>
          </cell>
          <cell r="E358">
            <v>0.4</v>
          </cell>
        </row>
        <row r="359">
          <cell r="B359">
            <v>34353</v>
          </cell>
          <cell r="C359" t="str">
            <v>ARGAMASSA COLANTE AC-II</v>
          </cell>
          <cell r="D359" t="str">
            <v xml:space="preserve">KG    </v>
          </cell>
          <cell r="E359">
            <v>0.8</v>
          </cell>
        </row>
        <row r="360">
          <cell r="B360">
            <v>37595</v>
          </cell>
          <cell r="C360" t="str">
            <v>ARGAMASSA COLANTE TIPO ACIII</v>
          </cell>
          <cell r="D360" t="str">
            <v xml:space="preserve">KG    </v>
          </cell>
          <cell r="E360">
            <v>1.22</v>
          </cell>
        </row>
        <row r="361">
          <cell r="B361">
            <v>37596</v>
          </cell>
          <cell r="C361" t="str">
            <v>ARGAMASSA COLANTE TIPO ACIII E</v>
          </cell>
          <cell r="D361" t="str">
            <v xml:space="preserve">KG    </v>
          </cell>
          <cell r="E361">
            <v>1.81</v>
          </cell>
        </row>
        <row r="362">
          <cell r="B362">
            <v>371</v>
          </cell>
          <cell r="C362" t="str">
            <v>ARGAMASSA INDUSTRIALIZADA MULTIUSO, PARA REVESTIMENTO INTERNO E EXTERNO E ASSENTAMENTO DE BLOCOS DIVERSOS</v>
          </cell>
          <cell r="D362" t="str">
            <v xml:space="preserve">KG    </v>
          </cell>
          <cell r="E362">
            <v>0.36</v>
          </cell>
        </row>
        <row r="363">
          <cell r="B363">
            <v>37553</v>
          </cell>
          <cell r="C363" t="str">
            <v>ARGAMASSA INDUSTRIALIZADA PARA CHAPISCO COLANTE</v>
          </cell>
          <cell r="D363" t="str">
            <v xml:space="preserve">KG    </v>
          </cell>
          <cell r="E363">
            <v>1.35</v>
          </cell>
        </row>
        <row r="364">
          <cell r="B364">
            <v>37552</v>
          </cell>
          <cell r="C364" t="str">
            <v>ARGAMASSA INDUSTRIALIZADA PARA CHAPISCO ROLADO</v>
          </cell>
          <cell r="D364" t="str">
            <v xml:space="preserve">KG    </v>
          </cell>
          <cell r="E364">
            <v>1.73</v>
          </cell>
        </row>
        <row r="365">
          <cell r="B365">
            <v>36880</v>
          </cell>
          <cell r="C365" t="str">
            <v>ARGAMASSA PARA REVESTIMENTO DECORATIVO MONOCAMADA, CORES CLARAS</v>
          </cell>
          <cell r="D365" t="str">
            <v xml:space="preserve">KG    </v>
          </cell>
          <cell r="E365">
            <v>1.35</v>
          </cell>
        </row>
        <row r="366">
          <cell r="B366">
            <v>34355</v>
          </cell>
          <cell r="C366" t="str">
            <v>ARGAMASSA PISO SOBRE PISO</v>
          </cell>
          <cell r="D366" t="str">
            <v xml:space="preserve">KG    </v>
          </cell>
          <cell r="E366">
            <v>1.1100000000000001</v>
          </cell>
        </row>
        <row r="367">
          <cell r="B367">
            <v>130</v>
          </cell>
          <cell r="C367" t="str">
            <v>ARGAMASSA POLIMERICA DE REPARO ESTRUTURAL, BICOMPONENTE</v>
          </cell>
          <cell r="D367" t="str">
            <v xml:space="preserve">KG    </v>
          </cell>
          <cell r="E367">
            <v>3.48</v>
          </cell>
        </row>
        <row r="368">
          <cell r="B368">
            <v>135</v>
          </cell>
          <cell r="C368" t="str">
            <v>ARGAMASSA POLIMERICA IMPERMEABILIZANTE SEMIFLEXIVEL, BICOMPONENTE (MEMBRANA IMPERMEABILIZANTE ACRILICA)</v>
          </cell>
          <cell r="D368" t="str">
            <v xml:space="preserve">KG    </v>
          </cell>
          <cell r="E368">
            <v>4.4800000000000004</v>
          </cell>
        </row>
        <row r="369">
          <cell r="B369">
            <v>36886</v>
          </cell>
          <cell r="C369" t="str">
            <v>ARGAMASSA PRONTA PARA CONTRAPISO</v>
          </cell>
          <cell r="D369" t="str">
            <v xml:space="preserve">KG    </v>
          </cell>
          <cell r="E369">
            <v>0.42</v>
          </cell>
        </row>
        <row r="370">
          <cell r="B370">
            <v>374</v>
          </cell>
          <cell r="C370" t="str">
            <v>ARGAMASSA PRONTA PARA REVESTIMENTO INTERNO EM PAREDES</v>
          </cell>
          <cell r="D370" t="str">
            <v xml:space="preserve">KG    </v>
          </cell>
          <cell r="E370">
            <v>0.31</v>
          </cell>
        </row>
        <row r="371">
          <cell r="B371">
            <v>38546</v>
          </cell>
          <cell r="C371" t="str">
            <v>ARGAMASSA USINADA AUTOADENSAVEL E AUTONIVELANTE PARA CONTRAPISO, INCLUI BOMBEAMENTO</v>
          </cell>
          <cell r="D371" t="str">
            <v xml:space="preserve">M3    </v>
          </cell>
          <cell r="E371">
            <v>330.99</v>
          </cell>
        </row>
        <row r="372">
          <cell r="B372">
            <v>34549</v>
          </cell>
          <cell r="C372" t="str">
            <v>ARGILA EXPANDIDA, GRANULOMETRIA 2215</v>
          </cell>
          <cell r="D372" t="str">
            <v xml:space="preserve">M3    </v>
          </cell>
          <cell r="E372">
            <v>182.62</v>
          </cell>
        </row>
        <row r="373">
          <cell r="B373">
            <v>6081</v>
          </cell>
          <cell r="C373" t="str">
            <v>ARGILA OU BARRO PARA ATERRO/REATERRO (COM TRANSPORTE ATE 10 KM)</v>
          </cell>
          <cell r="D373" t="str">
            <v xml:space="preserve">M3    </v>
          </cell>
          <cell r="E373">
            <v>25.87</v>
          </cell>
        </row>
        <row r="374">
          <cell r="B374">
            <v>6077</v>
          </cell>
          <cell r="C374" t="str">
            <v>ARGILA OU BARRO PARA ATERRO/REATERRO (RETIRADO NA JAZIDA, SEM TRANSPORTE)</v>
          </cell>
          <cell r="D374" t="str">
            <v xml:space="preserve">M3    </v>
          </cell>
          <cell r="E374">
            <v>14.91</v>
          </cell>
        </row>
        <row r="375">
          <cell r="B375">
            <v>6079</v>
          </cell>
          <cell r="C375" t="str">
            <v>ARGILA, ARGILA VERMELHA OU ARGILA ARENOSA (RETIRADA NA JAZIDA, SEM TRANSPORTE)</v>
          </cell>
          <cell r="D375" t="str">
            <v xml:space="preserve">M3    </v>
          </cell>
          <cell r="E375">
            <v>8.52</v>
          </cell>
        </row>
        <row r="376">
          <cell r="B376">
            <v>1091</v>
          </cell>
          <cell r="C376" t="str">
            <v>ARMACAO VERTICAL COM HASTE E CONTRA-PINO, EM CHAPA DE ACO GALVANIZADO 3/16", COM 1 ESTRIBO E 1 ISOLADOR</v>
          </cell>
          <cell r="D376" t="str">
            <v xml:space="preserve">UN    </v>
          </cell>
          <cell r="E376">
            <v>19.43</v>
          </cell>
        </row>
        <row r="377">
          <cell r="B377">
            <v>1094</v>
          </cell>
          <cell r="C377" t="str">
            <v>ARMACAO VERTICAL COM HASTE E CONTRA-PINO, EM CHAPA DE ACO GALVANIZADO 3/16", COM 1 ESTRIBO, SEM ISOLADOR</v>
          </cell>
          <cell r="D377" t="str">
            <v xml:space="preserve">UN    </v>
          </cell>
          <cell r="E377">
            <v>13.59</v>
          </cell>
        </row>
        <row r="378">
          <cell r="B378">
            <v>1095</v>
          </cell>
          <cell r="C378" t="str">
            <v>ARMACAO VERTICAL COM HASTE E CONTRA-PINO, EM CHAPA DE ACO GALVANIZADO 3/16", COM 2 ESTRIBOS, E 2 ISOLADORES</v>
          </cell>
          <cell r="D378" t="str">
            <v xml:space="preserve">UN    </v>
          </cell>
          <cell r="E378">
            <v>28.88</v>
          </cell>
        </row>
        <row r="379">
          <cell r="B379">
            <v>1092</v>
          </cell>
          <cell r="C379" t="str">
            <v>ARMACAO VERTICAL COM HASTE E CONTRA-PINO, EM CHAPA DE ACO GALVANIZADO 3/16", COM 2 ESTRIBOS, SEM ISOLADOR</v>
          </cell>
          <cell r="D379" t="str">
            <v xml:space="preserve">UN    </v>
          </cell>
          <cell r="E379">
            <v>22.35</v>
          </cell>
        </row>
        <row r="380">
          <cell r="B380">
            <v>1093</v>
          </cell>
          <cell r="C380" t="str">
            <v>ARMACAO VERTICAL COM HASTE E CONTRA-PINO, EM CHAPA DE ACO GALVANIZADO 3/16", COM 3 ESTRIBOS E 3 ISOLADORES</v>
          </cell>
          <cell r="D380" t="str">
            <v xml:space="preserve">UN    </v>
          </cell>
          <cell r="E380">
            <v>52.19</v>
          </cell>
        </row>
        <row r="381">
          <cell r="B381">
            <v>1090</v>
          </cell>
          <cell r="C381" t="str">
            <v>ARMACAO VERTICAL COM HASTE E CONTRA-PINO, EM CHAPA DE ACO GALVANIZADO 3/16", COM 3 ESTRIBOS, SEM ISOLADOR</v>
          </cell>
          <cell r="D381" t="str">
            <v xml:space="preserve">UN    </v>
          </cell>
          <cell r="E381">
            <v>37.369999999999997</v>
          </cell>
        </row>
        <row r="382">
          <cell r="B382">
            <v>1096</v>
          </cell>
          <cell r="C382" t="str">
            <v>ARMACAO VERTICAL COM HASTE E CONTRA-PINO, EM CHAPA DE ACO GALVANIZADO 3/16", COM 4 ESTRIBOS E 4 ISOLADORES</v>
          </cell>
          <cell r="D382" t="str">
            <v xml:space="preserve">UN    </v>
          </cell>
          <cell r="E382">
            <v>67.25</v>
          </cell>
        </row>
        <row r="383">
          <cell r="B383">
            <v>1097</v>
          </cell>
          <cell r="C383" t="str">
            <v>ARMACAO VERTICAL COM HASTE E CONTRA-PINO, EM CHAPA DE ACO GALVANIZADO 3/16", COM 4 ESTRIBOS, SEM ISOLADOR</v>
          </cell>
          <cell r="D383" t="str">
            <v xml:space="preserve">UN    </v>
          </cell>
          <cell r="E383">
            <v>57.09</v>
          </cell>
        </row>
        <row r="384">
          <cell r="B384">
            <v>378</v>
          </cell>
          <cell r="C384" t="str">
            <v>ARMADOR</v>
          </cell>
          <cell r="D384" t="str">
            <v xml:space="preserve">H     </v>
          </cell>
          <cell r="E384">
            <v>14.49</v>
          </cell>
        </row>
        <row r="385">
          <cell r="B385">
            <v>40911</v>
          </cell>
          <cell r="C385" t="str">
            <v>ARMADOR (MENSALISTA)</v>
          </cell>
          <cell r="D385" t="str">
            <v xml:space="preserve">MES   </v>
          </cell>
          <cell r="E385">
            <v>2568.3000000000002</v>
          </cell>
        </row>
        <row r="386">
          <cell r="B386">
            <v>33939</v>
          </cell>
          <cell r="C386" t="str">
            <v>ARQUITETO JUNIOR</v>
          </cell>
          <cell r="D386" t="str">
            <v xml:space="preserve">H     </v>
          </cell>
          <cell r="E386">
            <v>53.44</v>
          </cell>
        </row>
        <row r="387">
          <cell r="B387">
            <v>40815</v>
          </cell>
          <cell r="C387" t="str">
            <v>ARQUITETO JUNIOR (MENSALISTA)</v>
          </cell>
          <cell r="D387" t="str">
            <v xml:space="preserve">MES   </v>
          </cell>
          <cell r="E387">
            <v>9456.36</v>
          </cell>
        </row>
        <row r="388">
          <cell r="B388">
            <v>34760</v>
          </cell>
          <cell r="C388" t="str">
            <v>ARQUITETO PAISAGISTA</v>
          </cell>
          <cell r="D388" t="str">
            <v xml:space="preserve">H     </v>
          </cell>
          <cell r="E388">
            <v>55.53</v>
          </cell>
        </row>
        <row r="389">
          <cell r="B389">
            <v>40935</v>
          </cell>
          <cell r="C389" t="str">
            <v>ARQUITETO PAISAGISTA (MENSALISTA)</v>
          </cell>
          <cell r="D389" t="str">
            <v xml:space="preserve">MES   </v>
          </cell>
          <cell r="E389">
            <v>9825.6</v>
          </cell>
        </row>
        <row r="390">
          <cell r="B390">
            <v>33952</v>
          </cell>
          <cell r="C390" t="str">
            <v>ARQUITETO PLENO</v>
          </cell>
          <cell r="D390" t="str">
            <v xml:space="preserve">H     </v>
          </cell>
          <cell r="E390">
            <v>75.91</v>
          </cell>
        </row>
        <row r="391">
          <cell r="B391">
            <v>40816</v>
          </cell>
          <cell r="C391" t="str">
            <v>ARQUITETO PLENO (MENSALISTA)</v>
          </cell>
          <cell r="D391" t="str">
            <v xml:space="preserve">MES   </v>
          </cell>
          <cell r="E391">
            <v>13431.97</v>
          </cell>
        </row>
        <row r="392">
          <cell r="B392">
            <v>33953</v>
          </cell>
          <cell r="C392" t="str">
            <v>ARQUITETO SENIOR</v>
          </cell>
          <cell r="D392" t="str">
            <v xml:space="preserve">H     </v>
          </cell>
          <cell r="E392">
            <v>100.36</v>
          </cell>
        </row>
        <row r="393">
          <cell r="B393">
            <v>40817</v>
          </cell>
          <cell r="C393" t="str">
            <v>ARQUITETO SENIOR (MENSALISTA)</v>
          </cell>
          <cell r="D393" t="str">
            <v xml:space="preserve">MES   </v>
          </cell>
          <cell r="E393">
            <v>17758.27</v>
          </cell>
        </row>
        <row r="394">
          <cell r="B394">
            <v>13348</v>
          </cell>
          <cell r="C394" t="str">
            <v>ARRUELA  EM ACO GALVANIZADO, DIAMETRO EXTERNO = 35MM, ESPESSURA = 3MM, DIAMETRO DO FURO= 18MM</v>
          </cell>
          <cell r="D394" t="str">
            <v xml:space="preserve">UN    </v>
          </cell>
          <cell r="E394">
            <v>0.83</v>
          </cell>
        </row>
        <row r="395">
          <cell r="B395">
            <v>39211</v>
          </cell>
          <cell r="C395" t="str">
            <v>ARRUELA EM ALUMINIO, COM ROSCA, DE  1 1/4", PARA ELETRODUTO</v>
          </cell>
          <cell r="D395" t="str">
            <v xml:space="preserve">UN    </v>
          </cell>
          <cell r="E395">
            <v>1</v>
          </cell>
        </row>
        <row r="396">
          <cell r="B396">
            <v>39212</v>
          </cell>
          <cell r="C396" t="str">
            <v>ARRUELA EM ALUMINIO, COM ROSCA, DE 1 1/2", PARA ELETRODUTO</v>
          </cell>
          <cell r="D396" t="str">
            <v xml:space="preserve">UN    </v>
          </cell>
          <cell r="E396">
            <v>1.1100000000000001</v>
          </cell>
        </row>
        <row r="397">
          <cell r="B397">
            <v>39208</v>
          </cell>
          <cell r="C397" t="str">
            <v>ARRUELA EM ALUMINIO, COM ROSCA, DE 1/2", PARA ELETRODUTO</v>
          </cell>
          <cell r="D397" t="str">
            <v xml:space="preserve">UN    </v>
          </cell>
          <cell r="E397">
            <v>0.3</v>
          </cell>
        </row>
        <row r="398">
          <cell r="B398">
            <v>39210</v>
          </cell>
          <cell r="C398" t="str">
            <v>ARRUELA EM ALUMINIO, COM ROSCA, DE 1", PARA ELETRODUTO</v>
          </cell>
          <cell r="D398" t="str">
            <v xml:space="preserve">UN    </v>
          </cell>
          <cell r="E398">
            <v>0.56000000000000005</v>
          </cell>
        </row>
        <row r="399">
          <cell r="B399">
            <v>39214</v>
          </cell>
          <cell r="C399" t="str">
            <v>ARRUELA EM ALUMINIO, COM ROSCA, DE 2 1/2", PARA ELETRODUTO</v>
          </cell>
          <cell r="D399" t="str">
            <v xml:space="preserve">UN    </v>
          </cell>
          <cell r="E399">
            <v>2.0699999999999998</v>
          </cell>
        </row>
        <row r="400">
          <cell r="B400">
            <v>39213</v>
          </cell>
          <cell r="C400" t="str">
            <v>ARRUELA EM ALUMINIO, COM ROSCA, DE 2", PARA ELETRODUTO</v>
          </cell>
          <cell r="D400" t="str">
            <v xml:space="preserve">UN    </v>
          </cell>
          <cell r="E400">
            <v>1.46</v>
          </cell>
        </row>
        <row r="401">
          <cell r="B401">
            <v>39209</v>
          </cell>
          <cell r="C401" t="str">
            <v>ARRUELA EM ALUMINIO, COM ROSCA, DE 3/4", PARA ELETRODUTO</v>
          </cell>
          <cell r="D401" t="str">
            <v xml:space="preserve">UN    </v>
          </cell>
          <cell r="E401">
            <v>0.36</v>
          </cell>
        </row>
        <row r="402">
          <cell r="B402">
            <v>39207</v>
          </cell>
          <cell r="C402" t="str">
            <v>ARRUELA EM ALUMINIO, COM ROSCA, DE 3/8", PARA ELETRODUTO</v>
          </cell>
          <cell r="D402" t="str">
            <v xml:space="preserve">UN    </v>
          </cell>
          <cell r="E402">
            <v>0.56000000000000005</v>
          </cell>
        </row>
        <row r="403">
          <cell r="B403">
            <v>39215</v>
          </cell>
          <cell r="C403" t="str">
            <v>ARRUELA EM ALUMINIO, COM ROSCA, DE 3", PARA ELETRODUTO</v>
          </cell>
          <cell r="D403" t="str">
            <v xml:space="preserve">UN    </v>
          </cell>
          <cell r="E403">
            <v>3.77</v>
          </cell>
        </row>
        <row r="404">
          <cell r="B404">
            <v>39216</v>
          </cell>
          <cell r="C404" t="str">
            <v>ARRUELA EM ALUMINIO, COM ROSCA, DE 4", PARA ELETRODUTO</v>
          </cell>
          <cell r="D404" t="str">
            <v xml:space="preserve">UN    </v>
          </cell>
          <cell r="E404">
            <v>5.25</v>
          </cell>
        </row>
        <row r="405">
          <cell r="B405">
            <v>379</v>
          </cell>
          <cell r="C405" t="str">
            <v>ARRUELA QUADRADA EM ACO GALVANIZADO, DIMENSAO = 38 MM, ESPESSURA = 3MM, DIAMETRO DO FURO= 18 MM</v>
          </cell>
          <cell r="D405" t="str">
            <v xml:space="preserve">UN    </v>
          </cell>
          <cell r="E405">
            <v>0.73</v>
          </cell>
        </row>
        <row r="406">
          <cell r="B406">
            <v>11267</v>
          </cell>
          <cell r="C406" t="str">
            <v>ARRUELA REDONDA DE LATAO, DIAMETRO EXTERNO = 34 MM, ESPESSURA = 2,5 MM, DIAMETRO DO FURO = 17 MM</v>
          </cell>
          <cell r="D406" t="str">
            <v xml:space="preserve">UN    </v>
          </cell>
          <cell r="E406">
            <v>7.27</v>
          </cell>
        </row>
        <row r="407">
          <cell r="B407">
            <v>41901</v>
          </cell>
          <cell r="C407" t="str">
            <v>ASFALTO DILUIDO DE PETROLEO CM-30 (COLETADO CAIXA NA ANP ACRESCIDO DE ICMS)</v>
          </cell>
          <cell r="D407" t="str">
            <v xml:space="preserve">KG    </v>
          </cell>
          <cell r="E407">
            <v>5.28</v>
          </cell>
        </row>
        <row r="408">
          <cell r="B408">
            <v>510</v>
          </cell>
          <cell r="C408" t="str">
            <v>ASFALTO MODIFICADO TIPO I - NBR 9910 (ASFALTO OXIDADO PARA IMPERMEABILIZACAO, COEFICIENTE DE PENETRACAO 25-40)</v>
          </cell>
          <cell r="D408" t="str">
            <v xml:space="preserve">KG    </v>
          </cell>
          <cell r="E408">
            <v>7.4</v>
          </cell>
        </row>
        <row r="409">
          <cell r="B409">
            <v>516</v>
          </cell>
          <cell r="C409" t="str">
            <v>ASFALTO MODIFICADO TIPO II - NBR 9910 (ASFALTO OXIDADO PARA IMPERMEABILIZACAO, COEFICIENTE DE PENETRACAO 20-35)</v>
          </cell>
          <cell r="D409" t="str">
            <v xml:space="preserve">KG    </v>
          </cell>
          <cell r="E409">
            <v>7.88</v>
          </cell>
        </row>
        <row r="410">
          <cell r="B410">
            <v>509</v>
          </cell>
          <cell r="C410" t="str">
            <v>ASFALTO MODIFICADO TIPO III - NBR 9910 (ASFALTO OXIDADO PARA IMPERMEABILIZACAO, COEFICIENTE DE PENETRACAO 15-25)</v>
          </cell>
          <cell r="D410" t="str">
            <v xml:space="preserve">KG    </v>
          </cell>
          <cell r="E410">
            <v>8.0500000000000007</v>
          </cell>
        </row>
        <row r="411">
          <cell r="B411">
            <v>40331</v>
          </cell>
          <cell r="C411" t="str">
            <v>ASSENTADOR DE MANILHAS</v>
          </cell>
          <cell r="D411" t="str">
            <v xml:space="preserve">H     </v>
          </cell>
          <cell r="E411">
            <v>14.42</v>
          </cell>
        </row>
        <row r="412">
          <cell r="B412">
            <v>40930</v>
          </cell>
          <cell r="C412" t="str">
            <v>ASSENTADOR DE MANILHAS (MENSALISTA)</v>
          </cell>
          <cell r="D412" t="str">
            <v xml:space="preserve">MES   </v>
          </cell>
          <cell r="E412">
            <v>2554.75</v>
          </cell>
        </row>
        <row r="413">
          <cell r="B413">
            <v>11761</v>
          </cell>
          <cell r="C413" t="str">
            <v>ASSENTO  VASO SANITARIO INFANTIL EM PLASTICO BRANCO</v>
          </cell>
          <cell r="D413" t="str">
            <v xml:space="preserve">UN    </v>
          </cell>
          <cell r="E413">
            <v>57.35</v>
          </cell>
        </row>
        <row r="414">
          <cell r="B414">
            <v>377</v>
          </cell>
          <cell r="C414" t="str">
            <v>ASSENTO SANITARIO DE PLASTICO, TIPO CONVENCIONAL</v>
          </cell>
          <cell r="D414" t="str">
            <v xml:space="preserve">UN    </v>
          </cell>
          <cell r="E414">
            <v>26.95</v>
          </cell>
        </row>
        <row r="415">
          <cell r="B415">
            <v>7588</v>
          </cell>
          <cell r="C415" t="str">
            <v>AUTOMATICO DE BOIA SUPERIOR / INFERIOR, *15* A / 250 V</v>
          </cell>
          <cell r="D415" t="str">
            <v xml:space="preserve">UN    </v>
          </cell>
          <cell r="E415">
            <v>41.15</v>
          </cell>
        </row>
        <row r="416">
          <cell r="B416">
            <v>34392</v>
          </cell>
          <cell r="C416" t="str">
            <v>AUXILIAR  DE ALMOXARIFE</v>
          </cell>
          <cell r="D416" t="str">
            <v xml:space="preserve">H     </v>
          </cell>
          <cell r="E416">
            <v>12.99</v>
          </cell>
        </row>
        <row r="417">
          <cell r="B417">
            <v>40908</v>
          </cell>
          <cell r="C417" t="str">
            <v>AUXILIAR DE ALMOXARIFE (MENSALISTA)</v>
          </cell>
          <cell r="D417" t="str">
            <v xml:space="preserve">MES   </v>
          </cell>
          <cell r="E417">
            <v>2299.5100000000002</v>
          </cell>
        </row>
        <row r="418">
          <cell r="B418">
            <v>34551</v>
          </cell>
          <cell r="C418" t="str">
            <v>AUXILIAR DE AZULEJISTA</v>
          </cell>
          <cell r="D418" t="str">
            <v xml:space="preserve">H     </v>
          </cell>
          <cell r="E418">
            <v>10.56</v>
          </cell>
        </row>
        <row r="419">
          <cell r="B419">
            <v>41078</v>
          </cell>
          <cell r="C419" t="str">
            <v>AUXILIAR DE AZULEJISTA (MENSALISTA)</v>
          </cell>
          <cell r="D419" t="str">
            <v xml:space="preserve">MES   </v>
          </cell>
          <cell r="E419">
            <v>1872.31</v>
          </cell>
        </row>
        <row r="420">
          <cell r="B420">
            <v>246</v>
          </cell>
          <cell r="C420" t="str">
            <v>AUXILIAR DE ENCANADOR OU BOMBEIRO HIDRAULICO</v>
          </cell>
          <cell r="D420" t="str">
            <v xml:space="preserve">H     </v>
          </cell>
          <cell r="E420">
            <v>10.28</v>
          </cell>
        </row>
        <row r="421">
          <cell r="B421">
            <v>40927</v>
          </cell>
          <cell r="C421" t="str">
            <v>AUXILIAR DE ENCANADOR OU BOMBEIRO HIDRAULICO (MENSALISTA)</v>
          </cell>
          <cell r="D421" t="str">
            <v xml:space="preserve">MES   </v>
          </cell>
          <cell r="E421">
            <v>1821.02</v>
          </cell>
        </row>
        <row r="422">
          <cell r="B422">
            <v>2350</v>
          </cell>
          <cell r="C422" t="str">
            <v>AUXILIAR DE ESCRITORIO</v>
          </cell>
          <cell r="D422" t="str">
            <v xml:space="preserve">H     </v>
          </cell>
          <cell r="E422">
            <v>14.59</v>
          </cell>
        </row>
        <row r="423">
          <cell r="B423">
            <v>40812</v>
          </cell>
          <cell r="C423" t="str">
            <v>AUXILIAR DE ESCRITORIO (MENSALISTA)</v>
          </cell>
          <cell r="D423" t="str">
            <v xml:space="preserve">MES   </v>
          </cell>
          <cell r="E423">
            <v>2583.64</v>
          </cell>
        </row>
        <row r="424">
          <cell r="B424">
            <v>245</v>
          </cell>
          <cell r="C424" t="str">
            <v>AUXILIAR DE LABORATORISTA DE SOLOS E CONCRETO</v>
          </cell>
          <cell r="D424" t="str">
            <v xml:space="preserve">H     </v>
          </cell>
          <cell r="E424">
            <v>21.17</v>
          </cell>
        </row>
        <row r="425">
          <cell r="B425">
            <v>41090</v>
          </cell>
          <cell r="C425" t="str">
            <v>AUXILIAR DE LABORATORISTA DE SOLOS E DE CONCRETO (MENSALISTA)</v>
          </cell>
          <cell r="D425" t="str">
            <v xml:space="preserve">MES   </v>
          </cell>
          <cell r="E425">
            <v>3749.12</v>
          </cell>
        </row>
        <row r="426">
          <cell r="B426">
            <v>251</v>
          </cell>
          <cell r="C426" t="str">
            <v>AUXILIAR DE MECANICO</v>
          </cell>
          <cell r="D426" t="str">
            <v xml:space="preserve">H     </v>
          </cell>
          <cell r="E426">
            <v>11.6</v>
          </cell>
        </row>
        <row r="427">
          <cell r="B427">
            <v>40975</v>
          </cell>
          <cell r="C427" t="str">
            <v>AUXILIAR DE MECANICO (MENSALISTA)</v>
          </cell>
          <cell r="D427" t="str">
            <v xml:space="preserve">MES   </v>
          </cell>
          <cell r="E427">
            <v>2053.52</v>
          </cell>
        </row>
        <row r="428">
          <cell r="B428">
            <v>6127</v>
          </cell>
          <cell r="C428" t="str">
            <v>AUXILIAR DE PEDREIRO</v>
          </cell>
          <cell r="D428" t="str">
            <v xml:space="preserve">H     </v>
          </cell>
          <cell r="E428">
            <v>10.06</v>
          </cell>
        </row>
        <row r="429">
          <cell r="B429">
            <v>41072</v>
          </cell>
          <cell r="C429" t="str">
            <v>AUXILIAR DE PEDREIRO (MENSALISTA)</v>
          </cell>
          <cell r="D429" t="str">
            <v xml:space="preserve">MES   </v>
          </cell>
          <cell r="E429">
            <v>1780.99</v>
          </cell>
        </row>
        <row r="430">
          <cell r="B430">
            <v>6121</v>
          </cell>
          <cell r="C430" t="str">
            <v>AUXILIAR DE SERVICOS GERAIS</v>
          </cell>
          <cell r="D430" t="str">
            <v xml:space="preserve">H     </v>
          </cell>
          <cell r="E430">
            <v>10.210000000000001</v>
          </cell>
        </row>
        <row r="431">
          <cell r="B431">
            <v>41071</v>
          </cell>
          <cell r="C431" t="str">
            <v>AUXILIAR DE SERVICOS GERAIS (MENSALISTA)</v>
          </cell>
          <cell r="D431" t="str">
            <v xml:space="preserve">MES   </v>
          </cell>
          <cell r="E431">
            <v>1808.84</v>
          </cell>
        </row>
        <row r="432">
          <cell r="B432">
            <v>244</v>
          </cell>
          <cell r="C432" t="str">
            <v>AUXILIAR DE TOPOGRAFO</v>
          </cell>
          <cell r="D432" t="str">
            <v xml:space="preserve">H     </v>
          </cell>
          <cell r="E432">
            <v>12.28</v>
          </cell>
        </row>
        <row r="433">
          <cell r="B433">
            <v>41093</v>
          </cell>
          <cell r="C433" t="str">
            <v>AUXILIAR DE TOPOGRAFO (MENSALISTA)</v>
          </cell>
          <cell r="D433" t="str">
            <v xml:space="preserve">MES   </v>
          </cell>
          <cell r="E433">
            <v>2280.98</v>
          </cell>
        </row>
        <row r="434">
          <cell r="B434">
            <v>532</v>
          </cell>
          <cell r="C434" t="str">
            <v>AUXILIAR TECNICO / ASSISTENTE DE ENGENHARIA</v>
          </cell>
          <cell r="D434" t="str">
            <v xml:space="preserve">H     </v>
          </cell>
          <cell r="E434">
            <v>22.28</v>
          </cell>
        </row>
        <row r="435">
          <cell r="B435">
            <v>40931</v>
          </cell>
          <cell r="C435" t="str">
            <v>AUXILIAR TECNICO / ASSISTENTE DE ENGENHARIA (MENSALISTA)</v>
          </cell>
          <cell r="D435" t="str">
            <v xml:space="preserve">MES   </v>
          </cell>
          <cell r="E435">
            <v>3944.78</v>
          </cell>
        </row>
        <row r="436">
          <cell r="B436">
            <v>36150</v>
          </cell>
          <cell r="C436" t="str">
            <v>AVENTAL DE SEGURANCA DE RASPA DE COURO 1,00 X 0,60 M</v>
          </cell>
          <cell r="D436" t="str">
            <v xml:space="preserve">UN    </v>
          </cell>
          <cell r="E436">
            <v>29.1</v>
          </cell>
        </row>
        <row r="437">
          <cell r="B437">
            <v>41069</v>
          </cell>
          <cell r="C437" t="str">
            <v>AZULEJISTA OU LADRILHEIRO (MENSALISTA)</v>
          </cell>
          <cell r="D437" t="str">
            <v xml:space="preserve">MES   </v>
          </cell>
          <cell r="E437">
            <v>2878.16</v>
          </cell>
        </row>
        <row r="438">
          <cell r="B438">
            <v>4760</v>
          </cell>
          <cell r="C438" t="str">
            <v>AZULEJISTA OU LADRILHISTA</v>
          </cell>
          <cell r="D438" t="str">
            <v xml:space="preserve">H     </v>
          </cell>
          <cell r="E438">
            <v>16.260000000000002</v>
          </cell>
        </row>
        <row r="439">
          <cell r="B439">
            <v>10422</v>
          </cell>
          <cell r="C439" t="str">
            <v>BACIA SANITARIA (VASO) COM CAIXA ACOPLADA, DE LOUCA BRANCA</v>
          </cell>
          <cell r="D439" t="str">
            <v xml:space="preserve">UN    </v>
          </cell>
          <cell r="E439">
            <v>327.69</v>
          </cell>
        </row>
        <row r="440">
          <cell r="B440">
            <v>10420</v>
          </cell>
          <cell r="C440" t="str">
            <v>BACIA SANITARIA (VASO) CONVENCIONAL DE LOUCA BRANCA</v>
          </cell>
          <cell r="D440" t="str">
            <v xml:space="preserve">UN    </v>
          </cell>
          <cell r="E440">
            <v>122.9</v>
          </cell>
        </row>
        <row r="441">
          <cell r="B441">
            <v>10421</v>
          </cell>
          <cell r="C441" t="str">
            <v>BACIA SANITARIA (VASO) CONVENCIONAL DE LOUCA COR</v>
          </cell>
          <cell r="D441" t="str">
            <v xml:space="preserve">UN    </v>
          </cell>
          <cell r="E441">
            <v>164.48</v>
          </cell>
        </row>
        <row r="442">
          <cell r="B442">
            <v>36520</v>
          </cell>
          <cell r="C442" t="str">
            <v>BACIA SANITARIA (VASO) CONVENCIONAL PARA PCD SEM FURO FRONTAL, DE LOUCA BRANCA, SEM ASSENTO</v>
          </cell>
          <cell r="D442" t="str">
            <v xml:space="preserve">UN    </v>
          </cell>
          <cell r="E442">
            <v>612.29999999999995</v>
          </cell>
        </row>
        <row r="443">
          <cell r="B443">
            <v>11784</v>
          </cell>
          <cell r="C443" t="str">
            <v>BACIA SANITARIA TURCA DE LOUCA BRANCA</v>
          </cell>
          <cell r="D443" t="str">
            <v xml:space="preserve">UN    </v>
          </cell>
          <cell r="E443">
            <v>459.87</v>
          </cell>
        </row>
        <row r="444">
          <cell r="B444">
            <v>10</v>
          </cell>
          <cell r="C444" t="str">
            <v>BALDE PLASTICO CAPACIDADE *10* L</v>
          </cell>
          <cell r="D444" t="str">
            <v xml:space="preserve">UN    </v>
          </cell>
          <cell r="E444">
            <v>7.61</v>
          </cell>
        </row>
        <row r="445">
          <cell r="B445">
            <v>4815</v>
          </cell>
          <cell r="C445" t="str">
            <v>BALDE VERMELHO PARA SINALIZACAO DE VIAS</v>
          </cell>
          <cell r="D445" t="str">
            <v xml:space="preserve">UN    </v>
          </cell>
          <cell r="E445">
            <v>4.1100000000000003</v>
          </cell>
        </row>
        <row r="446">
          <cell r="B446">
            <v>541</v>
          </cell>
          <cell r="C446" t="str">
            <v>BANCADA DE MARMORE SINTETICO COM UMA CUBA, 120 X *60* CM</v>
          </cell>
          <cell r="D446" t="str">
            <v xml:space="preserve">UN    </v>
          </cell>
          <cell r="E446">
            <v>132.9</v>
          </cell>
        </row>
        <row r="447">
          <cell r="B447">
            <v>542</v>
          </cell>
          <cell r="C447" t="str">
            <v>BANCADA DE MARMORE SINTETICO COM UMA CUBA, 150 X *60* CM</v>
          </cell>
          <cell r="D447" t="str">
            <v xml:space="preserve">UN    </v>
          </cell>
          <cell r="E447">
            <v>166.59</v>
          </cell>
        </row>
        <row r="448">
          <cell r="B448">
            <v>540</v>
          </cell>
          <cell r="C448" t="str">
            <v>BANCADA DE MARMORE SINTETICO COM UMA CUBA, 200 X *60* CM</v>
          </cell>
          <cell r="D448" t="str">
            <v xml:space="preserve">UN    </v>
          </cell>
          <cell r="E448">
            <v>375.41</v>
          </cell>
        </row>
        <row r="449">
          <cell r="B449">
            <v>38364</v>
          </cell>
          <cell r="C449" t="str">
            <v>BANCADA/ BANCA EM GRANITO, POLIDO, TIPO ANDORINHA/ QUARTZ/ CASTELO/ CORUMBA OU OUTROS EQUIVALENTES DA REGIAO, COM CUBA INOX, FORMATO *120 X 60* CM, E=  *2* CM</v>
          </cell>
          <cell r="D449" t="str">
            <v xml:space="preserve">UN    </v>
          </cell>
          <cell r="E449">
            <v>587</v>
          </cell>
        </row>
        <row r="450">
          <cell r="B450">
            <v>11692</v>
          </cell>
          <cell r="C450" t="str">
            <v>BANCADA/ BANCA EM MARMORE, POLIDO, BRANCO COMUM, E=  *3* CM</v>
          </cell>
          <cell r="D450" t="str">
            <v xml:space="preserve">M2    </v>
          </cell>
          <cell r="E450">
            <v>330.78</v>
          </cell>
        </row>
        <row r="451">
          <cell r="B451">
            <v>1746</v>
          </cell>
          <cell r="C451" t="str">
            <v>BANCADA/BANCA/PIA DE ACO INOXIDAVEL (AISI 430) COM 1 CUBA CENTRAL, COM VALVULA, ESCORREDOR DUPLO, DE *0,55 X 1,20* M</v>
          </cell>
          <cell r="D451" t="str">
            <v xml:space="preserve">UN    </v>
          </cell>
          <cell r="E451">
            <v>159.9</v>
          </cell>
        </row>
        <row r="452">
          <cell r="B452">
            <v>1748</v>
          </cell>
          <cell r="C452" t="str">
            <v>BANCADA/BANCA/PIA DE ACO INOXIDAVEL (AISI 430) COM 1 CUBA CENTRAL, COM VALVULA, ESCORREDOR DUPLO, DE *0,55 X 1,40* M</v>
          </cell>
          <cell r="D452" t="str">
            <v xml:space="preserve">UN    </v>
          </cell>
          <cell r="E452">
            <v>212.63</v>
          </cell>
        </row>
        <row r="453">
          <cell r="B453">
            <v>1749</v>
          </cell>
          <cell r="C453" t="str">
            <v>BANCADA/BANCA/PIA DE ACO INOXIDAVEL (AISI 430) COM 1 CUBA CENTRAL, COM VALVULA, ESCORREDOR DUPLO, DE *0,55 X 1,80* M</v>
          </cell>
          <cell r="D453" t="str">
            <v xml:space="preserve">UN    </v>
          </cell>
          <cell r="E453">
            <v>308.06</v>
          </cell>
        </row>
        <row r="454">
          <cell r="B454">
            <v>37412</v>
          </cell>
          <cell r="C454" t="str">
            <v>BANCADA/BANCA/PIA DE ACO INOXIDAVEL (AISI 430) COM 1 CUBA CENTRAL, COM VALVULA, LISA (SEM ESCORREDOR), DE *0,55 X 1,20* M</v>
          </cell>
          <cell r="D454" t="str">
            <v xml:space="preserve">UN    </v>
          </cell>
          <cell r="E454">
            <v>156.30000000000001</v>
          </cell>
        </row>
        <row r="455">
          <cell r="B455">
            <v>1745</v>
          </cell>
          <cell r="C455" t="str">
            <v>BANCADA/BANCA/PIA DE ACO INOXIDAVEL (AISI 430) COM 1 CUBA CENTRAL, SEM VALVULA, ESCORREDOR DUPLO, DE *0,55 X 1,60* M</v>
          </cell>
          <cell r="D455" t="str">
            <v xml:space="preserve">UN    </v>
          </cell>
          <cell r="E455">
            <v>185.86</v>
          </cell>
        </row>
        <row r="456">
          <cell r="B456">
            <v>1750</v>
          </cell>
          <cell r="C456" t="str">
            <v>BANCADA/BANCA/PIA DE ACO INOXIDAVEL (AISI 430) COM 2 CUBAS, COM VALVULAS, ESCORREDOR DUPLO, DE *0,55 X 2,00* M</v>
          </cell>
          <cell r="D456" t="str">
            <v xml:space="preserve">UN    </v>
          </cell>
          <cell r="E456">
            <v>434.33</v>
          </cell>
        </row>
        <row r="457">
          <cell r="B457">
            <v>11687</v>
          </cell>
          <cell r="C457" t="str">
            <v>BANCADA/TAMPO ACO INOX (AISI 304), LARGURA 60 CM, COM RODABANCA (NAO INCLUI PES DE APOIO)</v>
          </cell>
          <cell r="D457" t="str">
            <v xml:space="preserve">M     </v>
          </cell>
          <cell r="E457">
            <v>692.03</v>
          </cell>
        </row>
        <row r="458">
          <cell r="B458">
            <v>11689</v>
          </cell>
          <cell r="C458" t="str">
            <v>BANCADA/TAMPO ACO INOX (AISI 304), LARGURA 70 CM, COM RODABANCA (NAO INCLUI PES DE APOIO)</v>
          </cell>
          <cell r="D458" t="str">
            <v xml:space="preserve">M     </v>
          </cell>
          <cell r="E458">
            <v>867.07</v>
          </cell>
        </row>
        <row r="459">
          <cell r="B459">
            <v>11693</v>
          </cell>
          <cell r="C459" t="str">
            <v>BANCADA/TAMPO LISO (SEM CUBA) EM MARMORE SINTETICO</v>
          </cell>
          <cell r="D459" t="str">
            <v xml:space="preserve">M2    </v>
          </cell>
          <cell r="E459">
            <v>147.35</v>
          </cell>
        </row>
        <row r="460">
          <cell r="B460">
            <v>36215</v>
          </cell>
          <cell r="C460" t="str">
            <v>BANCO ARTICULADO PARA BANHO, EM ACO INOX POLIDO, 70* CM X 45* CM</v>
          </cell>
          <cell r="D460" t="str">
            <v xml:space="preserve">UN    </v>
          </cell>
          <cell r="E460">
            <v>713.7</v>
          </cell>
        </row>
        <row r="461">
          <cell r="B461">
            <v>42439</v>
          </cell>
          <cell r="C461" t="str">
            <v>BANCO COM ENCOSTO, 1,60M* DE COMPRIMENTO, EM TUBO DE ACO CARBONO E PINTURA NO PROCESSO ELETROSTATICO - PARA ACADEMIA AO AR LIVRE / ACADEMIA DA TERCEIRA IDADE - ATI</v>
          </cell>
          <cell r="D461" t="str">
            <v xml:space="preserve">UN    </v>
          </cell>
          <cell r="E461">
            <v>686.09</v>
          </cell>
        </row>
        <row r="462">
          <cell r="B462">
            <v>38381</v>
          </cell>
          <cell r="C462" t="str">
            <v>BANDEJA DE PINTURA PARA ROLO 23 CM</v>
          </cell>
          <cell r="D462" t="str">
            <v xml:space="preserve">UN    </v>
          </cell>
          <cell r="E462">
            <v>7.51</v>
          </cell>
        </row>
        <row r="463">
          <cell r="B463">
            <v>39621</v>
          </cell>
          <cell r="C463" t="str">
            <v>BARRA ANTIPANICO DUPLA, CEGA LADO OPOSTO, COR CINZA</v>
          </cell>
          <cell r="D463" t="str">
            <v xml:space="preserve">PAR   </v>
          </cell>
          <cell r="E463">
            <v>1027.5899999999999</v>
          </cell>
        </row>
        <row r="464">
          <cell r="B464">
            <v>39624</v>
          </cell>
          <cell r="C464" t="str">
            <v>BARRA ANTIPANICO DUPLA, PARA PORTA DE VIDRO, COR CINZA</v>
          </cell>
          <cell r="D464" t="str">
            <v xml:space="preserve">PAR   </v>
          </cell>
          <cell r="E464">
            <v>1039.8499999999999</v>
          </cell>
        </row>
        <row r="465">
          <cell r="B465">
            <v>39615</v>
          </cell>
          <cell r="C465" t="str">
            <v>BARRA ANTIPANICO SIMPLES, CEGA LADO OPOSTO, COR CINZA</v>
          </cell>
          <cell r="D465" t="str">
            <v xml:space="preserve">UN    </v>
          </cell>
          <cell r="E465">
            <v>358.5</v>
          </cell>
        </row>
        <row r="466">
          <cell r="B466">
            <v>39620</v>
          </cell>
          <cell r="C466" t="str">
            <v>BARRA ANTIPANICO SIMPLES, COM FECHADURA LADO OPOSTO, COR CINZA</v>
          </cell>
          <cell r="D466" t="str">
            <v xml:space="preserve">UN    </v>
          </cell>
          <cell r="E466">
            <v>548.04</v>
          </cell>
        </row>
        <row r="467">
          <cell r="B467">
            <v>39623</v>
          </cell>
          <cell r="C467" t="str">
            <v>BARRA ANTIPANICO SIMPLES, PARA PORTA DE VIDRO, COR CINZA</v>
          </cell>
          <cell r="D467" t="str">
            <v xml:space="preserve">UN    </v>
          </cell>
          <cell r="E467">
            <v>530.69000000000005</v>
          </cell>
        </row>
        <row r="468">
          <cell r="B468">
            <v>36207</v>
          </cell>
          <cell r="C468" t="str">
            <v>BARRA DE APOIO EM "L", EM ACO INOX POLIDO 70 X 70 CM, DIAMETRO MINIMO 3 CM</v>
          </cell>
          <cell r="D468" t="str">
            <v xml:space="preserve">UN    </v>
          </cell>
          <cell r="E468">
            <v>316.12</v>
          </cell>
        </row>
        <row r="469">
          <cell r="B469">
            <v>36209</v>
          </cell>
          <cell r="C469" t="str">
            <v>BARRA DE APOIO EM "L", EM ACO INOX POLIDO 80 X 80 CM, DIAMETRO MINIMO 3 CM</v>
          </cell>
          <cell r="D469" t="str">
            <v xml:space="preserve">UN    </v>
          </cell>
          <cell r="E469">
            <v>362.79</v>
          </cell>
        </row>
        <row r="470">
          <cell r="B470">
            <v>36210</v>
          </cell>
          <cell r="C470" t="str">
            <v>BARRA DE APOIO LATERAL ARTICULADA, COM TRAVA, EM ACO INOX POLIDO, 70 CM, DIAMETRO MINIMO 3 CM</v>
          </cell>
          <cell r="D470" t="str">
            <v xml:space="preserve">UN    </v>
          </cell>
          <cell r="E470">
            <v>392.53</v>
          </cell>
        </row>
        <row r="471">
          <cell r="B471">
            <v>36204</v>
          </cell>
          <cell r="C471" t="str">
            <v>BARRA DE APOIO RETA, EM ACO INOX POLIDO, COMPRIMENTO 60CM, DIAMETRO MINIMO 3 CM</v>
          </cell>
          <cell r="D471" t="str">
            <v xml:space="preserve">UN    </v>
          </cell>
          <cell r="E471">
            <v>139.18</v>
          </cell>
        </row>
        <row r="472">
          <cell r="B472">
            <v>36205</v>
          </cell>
          <cell r="C472" t="str">
            <v>BARRA DE APOIO RETA, EM ACO INOX POLIDO, COMPRIMENTO 70CM, DIAMETRO MINIMO 3 CM</v>
          </cell>
          <cell r="D472" t="str">
            <v xml:space="preserve">UN    </v>
          </cell>
          <cell r="E472">
            <v>154.57</v>
          </cell>
        </row>
        <row r="473">
          <cell r="B473">
            <v>36081</v>
          </cell>
          <cell r="C473" t="str">
            <v>BARRA DE APOIO RETA, EM ACO INOX POLIDO, COMPRIMENTO 80CM, DIAMETRO MINIMO 3 CM</v>
          </cell>
          <cell r="D473" t="str">
            <v xml:space="preserve">UN    </v>
          </cell>
          <cell r="E473">
            <v>164.81</v>
          </cell>
        </row>
        <row r="474">
          <cell r="B474">
            <v>36206</v>
          </cell>
          <cell r="C474" t="str">
            <v>BARRA DE APOIO RETA, EM ACO INOX POLIDO, COMPRIMENTO 90 CM, DIAMETRO MINIMO 3 CM</v>
          </cell>
          <cell r="D474" t="str">
            <v xml:space="preserve">UN    </v>
          </cell>
          <cell r="E474">
            <v>172.66</v>
          </cell>
        </row>
        <row r="475">
          <cell r="B475">
            <v>36218</v>
          </cell>
          <cell r="C475" t="str">
            <v>BARRA DE APOIO RETA, EM ALUMINIO, COMPRIMENTO 60CM, DIAMETRO MINIMO 3 CM</v>
          </cell>
          <cell r="D475" t="str">
            <v xml:space="preserve">UN    </v>
          </cell>
          <cell r="E475">
            <v>95.14</v>
          </cell>
        </row>
        <row r="476">
          <cell r="B476">
            <v>36220</v>
          </cell>
          <cell r="C476" t="str">
            <v>BARRA DE APOIO RETA, EM ALUMINIO, COMPRIMENTO 70CM, DIAMETRO MINIMO 3 CM</v>
          </cell>
          <cell r="D476" t="str">
            <v xml:space="preserve">UN    </v>
          </cell>
          <cell r="E476">
            <v>109.09</v>
          </cell>
        </row>
        <row r="477">
          <cell r="B477">
            <v>36080</v>
          </cell>
          <cell r="C477" t="str">
            <v>BARRA DE APOIO RETA, EM ALUMINIO, COMPRIMENTO 80 CM, DIAMETRO MINIMO 3 CM</v>
          </cell>
          <cell r="D477" t="str">
            <v xml:space="preserve">UN    </v>
          </cell>
          <cell r="E477">
            <v>118</v>
          </cell>
        </row>
        <row r="478">
          <cell r="B478">
            <v>36223</v>
          </cell>
          <cell r="C478" t="str">
            <v>BARRA DE APOIO RETA, EM ALUMINIO, COMPRIMENTO 90 CM, DIAMETRO MINIMO 3 CM</v>
          </cell>
          <cell r="D478" t="str">
            <v xml:space="preserve">UN    </v>
          </cell>
          <cell r="E478">
            <v>123.56</v>
          </cell>
        </row>
        <row r="479">
          <cell r="B479">
            <v>546</v>
          </cell>
          <cell r="C479" t="str">
            <v>BARRA DE FERRO RETANGULAR, BARRA CHATA (QUALQUER DIMENSAO)</v>
          </cell>
          <cell r="D479" t="str">
            <v xml:space="preserve">KG    </v>
          </cell>
          <cell r="E479">
            <v>4.5</v>
          </cell>
        </row>
        <row r="480">
          <cell r="B480">
            <v>557</v>
          </cell>
          <cell r="C480" t="str">
            <v>BARRA DE FERRO RETANGULAR, BARRA CHATA, 1 1/2"  X 1/2" (L X E), 3,79 KG/M</v>
          </cell>
          <cell r="D480" t="str">
            <v xml:space="preserve">M     </v>
          </cell>
          <cell r="E480">
            <v>17.27</v>
          </cell>
        </row>
        <row r="481">
          <cell r="B481">
            <v>552</v>
          </cell>
          <cell r="C481" t="str">
            <v>BARRA DE FERRO RETANGULAR, BARRA CHATA, 1 1/2" X 1/4" (L X E), 1,89 KG/M</v>
          </cell>
          <cell r="D481" t="str">
            <v xml:space="preserve">M     </v>
          </cell>
          <cell r="E481">
            <v>8.5</v>
          </cell>
        </row>
        <row r="482">
          <cell r="B482">
            <v>555</v>
          </cell>
          <cell r="C482" t="str">
            <v>BARRA DE FERRO RETANGULAR, BARRA CHATA, 1" X 1/4" (L X E), 1,2265 KG/M</v>
          </cell>
          <cell r="D482" t="str">
            <v xml:space="preserve">M     </v>
          </cell>
          <cell r="E482">
            <v>5.21</v>
          </cell>
        </row>
        <row r="483">
          <cell r="B483">
            <v>565</v>
          </cell>
          <cell r="C483" t="str">
            <v>BARRA DE FERRO RETANGULAR, BARRA CHATA, 1" X 3/16" (L X E), 1,73 KG/M</v>
          </cell>
          <cell r="D483" t="str">
            <v xml:space="preserve">M     </v>
          </cell>
          <cell r="E483">
            <v>7.96</v>
          </cell>
        </row>
        <row r="484">
          <cell r="B484">
            <v>549</v>
          </cell>
          <cell r="C484" t="str">
            <v>BARRA DE FERRO RETANGULAR, BARRA CHATA, 2" X 1/2" (L X E), 5,06 KG/M</v>
          </cell>
          <cell r="D484" t="str">
            <v xml:space="preserve">M     </v>
          </cell>
          <cell r="E484">
            <v>22.77</v>
          </cell>
        </row>
        <row r="485">
          <cell r="B485">
            <v>559</v>
          </cell>
          <cell r="C485" t="str">
            <v>BARRA DE FERRO RETANGULAR, BARRA CHATA, 2" X 1/4" (L X E), 2,53 KG/M</v>
          </cell>
          <cell r="D485" t="str">
            <v xml:space="preserve">M     </v>
          </cell>
          <cell r="E485">
            <v>11.38</v>
          </cell>
        </row>
        <row r="486">
          <cell r="B486">
            <v>551</v>
          </cell>
          <cell r="C486" t="str">
            <v>BARRA DE FERRO RETANGULAR, BARRA CHATA, 2" X 1" (L X E), 10,12 KG/M</v>
          </cell>
          <cell r="D486" t="str">
            <v xml:space="preserve">M     </v>
          </cell>
          <cell r="E486">
            <v>44.48</v>
          </cell>
        </row>
        <row r="487">
          <cell r="B487">
            <v>547</v>
          </cell>
          <cell r="C487" t="str">
            <v>BARRA DE FERRO RETANGULAR, BARRA CHATA, 2" X 3/8" (L X E), 3,79KG/M</v>
          </cell>
          <cell r="D487" t="str">
            <v xml:space="preserve">M     </v>
          </cell>
          <cell r="E487">
            <v>17.05</v>
          </cell>
        </row>
        <row r="488">
          <cell r="B488">
            <v>560</v>
          </cell>
          <cell r="C488" t="str">
            <v>BARRA DE FERRO RETANGULAR, BARRA CHATA, 2" X 5/16" (L X E), 3,162 KG/M</v>
          </cell>
          <cell r="D488" t="str">
            <v xml:space="preserve">M     </v>
          </cell>
          <cell r="E488">
            <v>14.41</v>
          </cell>
        </row>
        <row r="489">
          <cell r="B489">
            <v>566</v>
          </cell>
          <cell r="C489" t="str">
            <v>BARRA DE FERRO RETANGULAR, BARRA CHATA, 3/4" X 1/8" (L X E), 0,47 KG/M</v>
          </cell>
          <cell r="D489" t="str">
            <v xml:space="preserve">M     </v>
          </cell>
          <cell r="E489">
            <v>2.31</v>
          </cell>
        </row>
        <row r="490">
          <cell r="B490">
            <v>563</v>
          </cell>
          <cell r="C490" t="str">
            <v>BARRA DE FERRO RETANGULAR, BARRA CHATA, 3/8" X 1 1/2" (L X E), 2,84 KG/M</v>
          </cell>
          <cell r="D490" t="str">
            <v xml:space="preserve">M     </v>
          </cell>
          <cell r="E490">
            <v>12.94</v>
          </cell>
        </row>
        <row r="491">
          <cell r="B491">
            <v>38127</v>
          </cell>
          <cell r="C491" t="str">
            <v>BASE DE MISTURADOR MONOCOMANDO PARA CHUVEIRO</v>
          </cell>
          <cell r="D491" t="str">
            <v xml:space="preserve">UN    </v>
          </cell>
          <cell r="E491">
            <v>276.83999999999997</v>
          </cell>
        </row>
        <row r="492">
          <cell r="B492">
            <v>38060</v>
          </cell>
          <cell r="C492" t="str">
            <v>BASE PARA MASTRO DE PARA-RAIOS DIAMETRO NOMINAL 1 1/2"</v>
          </cell>
          <cell r="D492" t="str">
            <v xml:space="preserve">UN    </v>
          </cell>
          <cell r="E492">
            <v>46.6</v>
          </cell>
        </row>
        <row r="493">
          <cell r="B493">
            <v>10956</v>
          </cell>
          <cell r="C493" t="str">
            <v>BASE PARA MASTRO DE PARA-RAIOS DIAMETRO NOMINAL 2"</v>
          </cell>
          <cell r="D493" t="str">
            <v xml:space="preserve">UN    </v>
          </cell>
          <cell r="E493">
            <v>48.41</v>
          </cell>
        </row>
        <row r="494">
          <cell r="B494">
            <v>39380</v>
          </cell>
          <cell r="C494" t="str">
            <v>BASE PARA RELE COM SUPORTE METALICO</v>
          </cell>
          <cell r="D494" t="str">
            <v xml:space="preserve">UN    </v>
          </cell>
          <cell r="E494">
            <v>9.66</v>
          </cell>
        </row>
        <row r="495">
          <cell r="B495">
            <v>13374</v>
          </cell>
          <cell r="C495" t="str">
            <v>BASE UNIPOLAR PARA FUSIVEL NH1, CORRENTE NOMINAL DE 250 A, SEM CAPA</v>
          </cell>
          <cell r="D495" t="str">
            <v xml:space="preserve">UN    </v>
          </cell>
          <cell r="E495">
            <v>87.61</v>
          </cell>
        </row>
        <row r="496">
          <cell r="B496">
            <v>37597</v>
          </cell>
          <cell r="C496" t="str">
            <v>BATE-ESTACAS POR GRAVIDADE, POTENCIA160 HP, PESO DO MARTELO ATE 3 TONELADAS</v>
          </cell>
          <cell r="D496" t="str">
            <v xml:space="preserve">UN    </v>
          </cell>
          <cell r="E496">
            <v>313834.37</v>
          </cell>
        </row>
        <row r="497">
          <cell r="B497">
            <v>183</v>
          </cell>
          <cell r="C497" t="str">
            <v>BATENTE/ PORTAL/ ADUELA/ MARCO MACICO, E= *3 CM, L= *13 CM, *60 CM A 120* CM X *210 CM,  EM CEDRINHO/ ANGELIM COMERCIAL/ EUCALIPTO/ CURUPIXA/ PEROBA/ CUMARU OU EQUIVALENTE DA REGIAO (NAO INCLUI ALIZARES)</v>
          </cell>
          <cell r="D497" t="str">
            <v xml:space="preserve">JG    </v>
          </cell>
          <cell r="E497">
            <v>105</v>
          </cell>
        </row>
        <row r="498">
          <cell r="B498">
            <v>184</v>
          </cell>
          <cell r="C498" t="str">
            <v>BATENTE/ PORTAL/ ADUELA/ MARCO MACICO, E= *3* CM, L= *13* CM, *60 CM A 120* CM X *210* CM, EM PINUS/ TAUARI/ VIROLA OU EQUIVALENTE DA REGIAO (NAO INCLUI ALIZARES)</v>
          </cell>
          <cell r="D498" t="str">
            <v xml:space="preserve">JG    </v>
          </cell>
          <cell r="E498">
            <v>69.400000000000006</v>
          </cell>
        </row>
        <row r="499">
          <cell r="B499">
            <v>195</v>
          </cell>
          <cell r="C499" t="str">
            <v>BATENTE/ PORTAL/ ADUELA/ MARCO MACICO, E= *3* CM, L= *7* CM, *60 CM A 120* CM X *210* CM,  EM CEDRINHO/ ANGELIM COMERCIAL/ EUCALIPTO/ CURUPIXA/ PEROBA/ CUMARU OU EQUIVALENTE DA REGIAO (NAO INCLUI ALIZARES)</v>
          </cell>
          <cell r="D499" t="str">
            <v xml:space="preserve">JG    </v>
          </cell>
          <cell r="E499">
            <v>85.3</v>
          </cell>
        </row>
        <row r="500">
          <cell r="B500">
            <v>194</v>
          </cell>
          <cell r="C500" t="str">
            <v>BATENTE/ PORTAL/ ADUELA/ MARCO MACICO, E= *3* CM, L= *7* CM, *60 CM A 120* CM X *210* CM, EM PINUS/ TAUARI/ VIROLA OU EQUIVALENTE DA REGIAO (NAO INCLUI ALIZARES)</v>
          </cell>
          <cell r="D500" t="str">
            <v xml:space="preserve">JG    </v>
          </cell>
          <cell r="E500">
            <v>46.36</v>
          </cell>
        </row>
        <row r="501">
          <cell r="B501">
            <v>20001</v>
          </cell>
          <cell r="C501" t="str">
            <v>BATENTE/ PORTAL/ ADUELA/MARCO MACICO, E= *3* CM, L= *15* CM, *60 CM A 120* CM  X *210* CM, EM PINUS/ TAUARI/ VIROLA OU EQUIVALENTE DA REGIAO</v>
          </cell>
          <cell r="D501" t="str">
            <v xml:space="preserve">JG    </v>
          </cell>
          <cell r="E501">
            <v>84.99</v>
          </cell>
        </row>
        <row r="502">
          <cell r="B502">
            <v>181</v>
          </cell>
          <cell r="C502" t="str">
            <v>BATENTE/ PORTAL/ADUELA/ MARCO MACICO, E= *3* CM, L= *15* CM, *60 CM A 120* CM  X *210* CM,  EM CEDRINHO/ ANGELIM COMERCIAL/  EUCALIPTO/ CURUPIXA/ PEROBA/ CUMARU OU EQUIVALENTE DA REGIAO (NAO INCLUI ALIZARES)</v>
          </cell>
          <cell r="D502" t="str">
            <v xml:space="preserve">JG    </v>
          </cell>
          <cell r="E502">
            <v>115</v>
          </cell>
        </row>
        <row r="503">
          <cell r="B503">
            <v>39837</v>
          </cell>
          <cell r="C503" t="str">
            <v>BATENTE/PORTAL/ADUELA/MARCO, EM MDF/PVC WOOD/POLIESTIRENO OU MADEIRA LAMINADA, L = *9,0* CM COM GUARNICAO REGULAVEL 2 FACES = *35* MM, PRIMER</v>
          </cell>
          <cell r="D503" t="str">
            <v xml:space="preserve">JG    </v>
          </cell>
          <cell r="E503">
            <v>259.41000000000003</v>
          </cell>
        </row>
        <row r="504">
          <cell r="B504">
            <v>10535</v>
          </cell>
          <cell r="C504" t="str">
            <v>BETONEIRA CAPACIDADE NOMINAL 400 L, CAPACIDADE DE MISTURA  280 L, MOTOR ELETRICO TRIFASICO 220/380 V POTENCIA 2 CV, SEM CARREGADOR</v>
          </cell>
          <cell r="D504" t="str">
            <v xml:space="preserve">UN    </v>
          </cell>
          <cell r="E504">
            <v>3076.19</v>
          </cell>
        </row>
        <row r="505">
          <cell r="B505">
            <v>10537</v>
          </cell>
          <cell r="C505" t="str">
            <v>BETONEIRA CAPACIDADE NOMINAL 400 L, CAPACIDADE DE MISTURA 310 L, MOTOR A DIESEL POTENCIA 5 CV, SEM CARREGADOR</v>
          </cell>
          <cell r="D505" t="str">
            <v xml:space="preserve">UN    </v>
          </cell>
          <cell r="E505">
            <v>4195.08</v>
          </cell>
        </row>
        <row r="506">
          <cell r="B506">
            <v>13891</v>
          </cell>
          <cell r="C506" t="str">
            <v>BETONEIRA CAPACIDADE NOMINAL 400 L, CAPACIDADE DE MISTURA 310 L, MOTOR A GASOLINA POTENCIA 5,5 CV, SEM CARREGADOR</v>
          </cell>
          <cell r="D506" t="str">
            <v xml:space="preserve">UN    </v>
          </cell>
          <cell r="E506">
            <v>3847.84</v>
          </cell>
        </row>
        <row r="507">
          <cell r="B507">
            <v>25975</v>
          </cell>
          <cell r="C507" t="str">
            <v>BETONEIRA CAPACIDADE NOMINAL 600 L, CAPACIDADE DE MISTURA 440 L, MOTOR A GASOLINA POTENCIA 10 HP, COM CARREGADOR</v>
          </cell>
          <cell r="D507" t="str">
            <v xml:space="preserve">UN    </v>
          </cell>
          <cell r="E507">
            <v>16736.55</v>
          </cell>
        </row>
        <row r="508">
          <cell r="B508">
            <v>36396</v>
          </cell>
          <cell r="C508" t="str">
            <v>BETONEIRA, CAPACIDADE NOMINAL 400 L, CAPACIDADE DE MISTURA 310L, MOTOR ELETRICO TRIFASICO 220/380V POTENCIA 2 CV, SEM CARREGADOR</v>
          </cell>
          <cell r="D508" t="str">
            <v xml:space="preserve">UN    </v>
          </cell>
          <cell r="E508">
            <v>3519.36</v>
          </cell>
        </row>
        <row r="509">
          <cell r="B509">
            <v>36397</v>
          </cell>
          <cell r="C509" t="str">
            <v>BETONEIRA, CAPACIDADE NOMINAL 600 L, CAPACIDADE DE MISTURA  360L, MOTOR ELETRICO TRIFASICO 220/380V, POTENCIA 4CV, EXCLUSO CARREGADOR</v>
          </cell>
          <cell r="D509" t="str">
            <v xml:space="preserve">UN    </v>
          </cell>
          <cell r="E509">
            <v>12513.31</v>
          </cell>
        </row>
        <row r="510">
          <cell r="B510">
            <v>36398</v>
          </cell>
          <cell r="C510" t="str">
            <v>BETONEIRA, CAPACIDADE NOMINAL 600 L, CAPACIDADE DE MISTURA 440 L, MOTOR A DIESEL POTENCIA 10 CV, COM CARREGADOR</v>
          </cell>
          <cell r="D510" t="str">
            <v xml:space="preserve">UN    </v>
          </cell>
          <cell r="E510">
            <v>15208.89</v>
          </cell>
        </row>
        <row r="511">
          <cell r="B511">
            <v>647</v>
          </cell>
          <cell r="C511" t="str">
            <v>BLASTER, DINAMITADOR OU CABO DE FOGO</v>
          </cell>
          <cell r="D511" t="str">
            <v xml:space="preserve">H     </v>
          </cell>
          <cell r="E511">
            <v>11.81</v>
          </cell>
        </row>
        <row r="512">
          <cell r="B512">
            <v>40920</v>
          </cell>
          <cell r="C512" t="str">
            <v>BLASTER, DINAMITADOR OU CABO DE FOGO (MENSALISTA)</v>
          </cell>
          <cell r="D512" t="str">
            <v xml:space="preserve">MES   </v>
          </cell>
          <cell r="E512">
            <v>2089.7399999999998</v>
          </cell>
        </row>
        <row r="513">
          <cell r="B513">
            <v>7266</v>
          </cell>
          <cell r="C513" t="str">
            <v>BLOCO CERAMICO (ALVENARIA DE VEDACAO), DE 9 X 19 X 19 CM</v>
          </cell>
          <cell r="D513" t="str">
            <v xml:space="preserve">MIL   </v>
          </cell>
          <cell r="E513">
            <v>435.42</v>
          </cell>
        </row>
        <row r="514">
          <cell r="B514">
            <v>7270</v>
          </cell>
          <cell r="C514" t="str">
            <v>BLOCO CERAMICO (ALVENARIA DE VEDACAO), 4 FUROS, DE 9 X 9 X 19 CM</v>
          </cell>
          <cell r="D514" t="str">
            <v xml:space="preserve">UN    </v>
          </cell>
          <cell r="E514">
            <v>0.41</v>
          </cell>
        </row>
        <row r="515">
          <cell r="B515">
            <v>7269</v>
          </cell>
          <cell r="C515" t="str">
            <v>BLOCO CERAMICO (ALVENARIA DE VEDACAO), 6 FUROS, DE 9 X 9 X 19 CM</v>
          </cell>
          <cell r="D515" t="str">
            <v xml:space="preserve">UN    </v>
          </cell>
          <cell r="E515">
            <v>0.28999999999999998</v>
          </cell>
        </row>
        <row r="516">
          <cell r="B516">
            <v>7271</v>
          </cell>
          <cell r="C516" t="str">
            <v>BLOCO CERAMICO (ALVENARIA DE VEDACAO), 8 FUROS, DE 9 X 19 X 19 CM</v>
          </cell>
          <cell r="D516" t="str">
            <v xml:space="preserve">UN    </v>
          </cell>
          <cell r="E516">
            <v>0.43</v>
          </cell>
        </row>
        <row r="517">
          <cell r="B517">
            <v>7268</v>
          </cell>
          <cell r="C517" t="str">
            <v>BLOCO CERAMICO (ALVENARIA DE VEDACAO), 8 FUROS, DE 9 X 19 X 29 CM</v>
          </cell>
          <cell r="D517" t="str">
            <v xml:space="preserve">UN    </v>
          </cell>
          <cell r="E517">
            <v>0.61</v>
          </cell>
        </row>
        <row r="518">
          <cell r="B518">
            <v>7267</v>
          </cell>
          <cell r="C518" t="str">
            <v>BLOCO CERAMICO (ALVENARIA VEDACAO), 6 FUROS, DE 9 X 14 X 19 CM</v>
          </cell>
          <cell r="D518" t="str">
            <v xml:space="preserve">UN    </v>
          </cell>
          <cell r="E518">
            <v>0.3</v>
          </cell>
        </row>
        <row r="519">
          <cell r="B519">
            <v>38783</v>
          </cell>
          <cell r="C519" t="str">
            <v>BLOCO CERAMICO DE VEDACAO COM FUROS NA HORIZONTAL, 11,5 X 19 X 19 CM - 4,5 MPA (NBR 15270)</v>
          </cell>
          <cell r="D519" t="str">
            <v xml:space="preserve">UN    </v>
          </cell>
          <cell r="E519">
            <v>0.54</v>
          </cell>
        </row>
        <row r="520">
          <cell r="B520">
            <v>37593</v>
          </cell>
          <cell r="C520" t="str">
            <v>BLOCO CERAMICO DE VEDACAO COM FUROS NA VERTICAL, 14 X 19 X 39 CM - 4,5 MPA (NBR 15270)</v>
          </cell>
          <cell r="D520" t="str">
            <v xml:space="preserve">UN    </v>
          </cell>
          <cell r="E520">
            <v>1.42</v>
          </cell>
        </row>
        <row r="521">
          <cell r="B521">
            <v>37594</v>
          </cell>
          <cell r="C521" t="str">
            <v>BLOCO CERAMICO DE VEDACAO COM FUROS NA VERTICAL, 19 X 19 X 39 CM - 4,5 MPA (NBR 15270)</v>
          </cell>
          <cell r="D521" t="str">
            <v xml:space="preserve">UN    </v>
          </cell>
          <cell r="E521">
            <v>1.74</v>
          </cell>
        </row>
        <row r="522">
          <cell r="B522">
            <v>37592</v>
          </cell>
          <cell r="C522" t="str">
            <v>BLOCO CERAMICO DE VEDACAO COM FUROS NA VERTICAL, 9 X 19 X 39 CM - 4,5 MPA (NBR 15270)</v>
          </cell>
          <cell r="D522" t="str">
            <v xml:space="preserve">UN    </v>
          </cell>
          <cell r="E522">
            <v>1.06</v>
          </cell>
        </row>
        <row r="523">
          <cell r="B523">
            <v>34556</v>
          </cell>
          <cell r="C523" t="str">
            <v>BLOCO CONCRETO ESTRUTURAL 14 X 19 X 29 CM, FBK 10 MPA (NBR 6136)</v>
          </cell>
          <cell r="D523" t="str">
            <v xml:space="preserve">UN    </v>
          </cell>
          <cell r="E523">
            <v>1.89</v>
          </cell>
        </row>
        <row r="524">
          <cell r="B524">
            <v>37873</v>
          </cell>
          <cell r="C524" t="str">
            <v>BLOCO CONCRETO ESTRUTURAL 14 X 19 X 29 CM, FBK 12 MPA  (NBR 6136)</v>
          </cell>
          <cell r="D524" t="str">
            <v xml:space="preserve">UN    </v>
          </cell>
          <cell r="E524">
            <v>2.06</v>
          </cell>
        </row>
        <row r="525">
          <cell r="B525">
            <v>34564</v>
          </cell>
          <cell r="C525" t="str">
            <v>BLOCO CONCRETO ESTRUTURAL 14 X 19 X 29 CM, FBK 14 MPA (NBR 6136)</v>
          </cell>
          <cell r="D525" t="str">
            <v xml:space="preserve">UN    </v>
          </cell>
          <cell r="E525">
            <v>2.36</v>
          </cell>
        </row>
        <row r="526">
          <cell r="B526">
            <v>34565</v>
          </cell>
          <cell r="C526" t="str">
            <v>BLOCO CONCRETO ESTRUTURAL 14 X 19 X 29 CM, FBK 16 MPA (NBR 6136)</v>
          </cell>
          <cell r="D526" t="str">
            <v xml:space="preserve">UN    </v>
          </cell>
          <cell r="E526">
            <v>2.72</v>
          </cell>
        </row>
        <row r="527">
          <cell r="B527">
            <v>38590</v>
          </cell>
          <cell r="C527" t="str">
            <v>BLOCO CONCRETO ESTRUTURAL 14 X 19 X 29 CM, FBK 4,5 MPA (NBR 6136)</v>
          </cell>
          <cell r="D527" t="str">
            <v xml:space="preserve">UN    </v>
          </cell>
          <cell r="E527">
            <v>1.58</v>
          </cell>
        </row>
        <row r="528">
          <cell r="B528">
            <v>34566</v>
          </cell>
          <cell r="C528" t="str">
            <v>BLOCO CONCRETO ESTRUTURAL 14 X 19 X 29 CM, FBK 6 MPA (NBR 6136)</v>
          </cell>
          <cell r="D528" t="str">
            <v xml:space="preserve">UN    </v>
          </cell>
          <cell r="E528">
            <v>1.48</v>
          </cell>
        </row>
        <row r="529">
          <cell r="B529">
            <v>34567</v>
          </cell>
          <cell r="C529" t="str">
            <v>BLOCO CONCRETO ESTRUTURAL 14 X 19 X 29 CM, FBK 8 MPA (NBR 6136)</v>
          </cell>
          <cell r="D529" t="str">
            <v xml:space="preserve">UN    </v>
          </cell>
          <cell r="E529">
            <v>1.66</v>
          </cell>
        </row>
        <row r="530">
          <cell r="B530">
            <v>38591</v>
          </cell>
          <cell r="C530" t="str">
            <v>BLOCO CONCRETO ESTRUTURAL 14 X 19 X 34 CM, FBK 4,5 MPA (NBR 6136)</v>
          </cell>
          <cell r="D530" t="str">
            <v xml:space="preserve">UN    </v>
          </cell>
          <cell r="E530">
            <v>1.79</v>
          </cell>
        </row>
        <row r="531">
          <cell r="B531">
            <v>34568</v>
          </cell>
          <cell r="C531" t="str">
            <v>BLOCO CONCRETO ESTRUTURAL 14 X 19 X 39 CM, FBK 10 MPA (NBR 6136)</v>
          </cell>
          <cell r="D531" t="str">
            <v xml:space="preserve">UN    </v>
          </cell>
          <cell r="E531">
            <v>2.16</v>
          </cell>
        </row>
        <row r="532">
          <cell r="B532">
            <v>34569</v>
          </cell>
          <cell r="C532" t="str">
            <v>BLOCO CONCRETO ESTRUTURAL 14 X 19 X 39 CM, FBK 12 MPA (NBR 6136)</v>
          </cell>
          <cell r="D532" t="str">
            <v xml:space="preserve">UN    </v>
          </cell>
          <cell r="E532">
            <v>2.21</v>
          </cell>
        </row>
        <row r="533">
          <cell r="B533">
            <v>34570</v>
          </cell>
          <cell r="C533" t="str">
            <v>BLOCO CONCRETO ESTRUTURAL 14 X 19 X 39 CM, FBK 14 MPA (NBR 6136)</v>
          </cell>
          <cell r="D533" t="str">
            <v xml:space="preserve">UN    </v>
          </cell>
          <cell r="E533">
            <v>2.37</v>
          </cell>
        </row>
        <row r="534">
          <cell r="B534">
            <v>25070</v>
          </cell>
          <cell r="C534" t="str">
            <v>BLOCO CONCRETO ESTRUTURAL 14 X 19 X 39 CM, FBK 4,5 MPA (NBR 6136)</v>
          </cell>
          <cell r="D534" t="str">
            <v xml:space="preserve">UN    </v>
          </cell>
          <cell r="E534">
            <v>1.81</v>
          </cell>
        </row>
        <row r="535">
          <cell r="B535">
            <v>34571</v>
          </cell>
          <cell r="C535" t="str">
            <v>BLOCO CONCRETO ESTRUTURAL 14 X 19 X 39 CM, FBK 6 MPA (NBR 6136)</v>
          </cell>
          <cell r="D535" t="str">
            <v xml:space="preserve">UN    </v>
          </cell>
          <cell r="E535">
            <v>1.84</v>
          </cell>
        </row>
        <row r="536">
          <cell r="B536">
            <v>34573</v>
          </cell>
          <cell r="C536" t="str">
            <v>BLOCO CONCRETO ESTRUTURAL 14 X 19 X 39 CM, FBK 8 MPA (NBR 6136)</v>
          </cell>
          <cell r="D536" t="str">
            <v xml:space="preserve">UN    </v>
          </cell>
          <cell r="E536">
            <v>1.95</v>
          </cell>
        </row>
        <row r="537">
          <cell r="B537">
            <v>37107</v>
          </cell>
          <cell r="C537" t="str">
            <v>BLOCO CONCRETO ESTRUTURAL 14 X 19 X 39, FCK 16 MPA - NBR 6136/2007</v>
          </cell>
          <cell r="D537" t="str">
            <v xml:space="preserve">UN    </v>
          </cell>
          <cell r="E537">
            <v>2.87</v>
          </cell>
        </row>
        <row r="538">
          <cell r="B538">
            <v>34576</v>
          </cell>
          <cell r="C538" t="str">
            <v>BLOCO CONCRETO ESTRUTURAL 19 X 19 X 39 CM, FBK 10 MPA (NBR 6136)</v>
          </cell>
          <cell r="D538" t="str">
            <v xml:space="preserve">UN    </v>
          </cell>
          <cell r="E538">
            <v>2.69</v>
          </cell>
        </row>
        <row r="539">
          <cell r="B539">
            <v>34577</v>
          </cell>
          <cell r="C539" t="str">
            <v>BLOCO CONCRETO ESTRUTURAL 19 X 19 X 39 CM, FBK 12 MPA (NBR 6136)</v>
          </cell>
          <cell r="D539" t="str">
            <v xml:space="preserve">UN    </v>
          </cell>
          <cell r="E539">
            <v>2.87</v>
          </cell>
        </row>
        <row r="540">
          <cell r="B540">
            <v>34578</v>
          </cell>
          <cell r="C540" t="str">
            <v>BLOCO CONCRETO ESTRUTURAL 19 X 19 X 39 CM, FBK 14 MPA (NBR 6136)</v>
          </cell>
          <cell r="D540" t="str">
            <v xml:space="preserve">UN    </v>
          </cell>
          <cell r="E540">
            <v>3.19</v>
          </cell>
        </row>
        <row r="541">
          <cell r="B541">
            <v>34579</v>
          </cell>
          <cell r="C541" t="str">
            <v>BLOCO CONCRETO ESTRUTURAL 19 X 19 X 39 CM, FBK 16 MPA (NBR 6136)</v>
          </cell>
          <cell r="D541" t="str">
            <v xml:space="preserve">UN    </v>
          </cell>
          <cell r="E541">
            <v>4.08</v>
          </cell>
        </row>
        <row r="542">
          <cell r="B542">
            <v>25067</v>
          </cell>
          <cell r="C542" t="str">
            <v>BLOCO CONCRETO ESTRUTURAL 19 X 19 X 39 CM, FBK 4,5 MPA (NBR 6136)</v>
          </cell>
          <cell r="D542" t="str">
            <v xml:space="preserve">UN    </v>
          </cell>
          <cell r="E542">
            <v>2.36</v>
          </cell>
        </row>
        <row r="543">
          <cell r="B543">
            <v>34580</v>
          </cell>
          <cell r="C543" t="str">
            <v>BLOCO CONCRETO ESTRUTURAL 19 X 19 X 39 CM, FBK 8 MPA (NBR 6136)</v>
          </cell>
          <cell r="D543" t="str">
            <v xml:space="preserve">UN    </v>
          </cell>
          <cell r="E543">
            <v>2.56</v>
          </cell>
        </row>
        <row r="544">
          <cell r="B544">
            <v>25071</v>
          </cell>
          <cell r="C544" t="str">
            <v>BLOCO CONCRETO ESTRUTURAL 9 X 19 X 39 CM, FBK 4,5 MPA (NBR 6136)</v>
          </cell>
          <cell r="D544" t="str">
            <v xml:space="preserve">UN    </v>
          </cell>
          <cell r="E544">
            <v>1.24</v>
          </cell>
        </row>
        <row r="545">
          <cell r="B545">
            <v>38395</v>
          </cell>
          <cell r="C545" t="str">
            <v>BLOCO DE ESPUMA MULTIUSO *23 X 13 X 8* CM</v>
          </cell>
          <cell r="D545" t="str">
            <v xml:space="preserve">UN    </v>
          </cell>
          <cell r="E545">
            <v>6.28</v>
          </cell>
        </row>
        <row r="546">
          <cell r="B546">
            <v>34583</v>
          </cell>
          <cell r="C546" t="str">
            <v>BLOCO DE GESSO COMPACTO, BRANCO, E = 10 CM, *67 X 50* CM</v>
          </cell>
          <cell r="D546" t="str">
            <v xml:space="preserve">M2    </v>
          </cell>
          <cell r="E546">
            <v>66.84</v>
          </cell>
        </row>
        <row r="547">
          <cell r="B547">
            <v>34584</v>
          </cell>
          <cell r="C547" t="str">
            <v>BLOCO DE GESSO VAZADO BRANCO, E = *7* CM, *67 X 50* CM</v>
          </cell>
          <cell r="D547" t="str">
            <v xml:space="preserve">M2    </v>
          </cell>
          <cell r="E547">
            <v>37.409999999999997</v>
          </cell>
        </row>
        <row r="548">
          <cell r="B548">
            <v>709</v>
          </cell>
          <cell r="C548" t="str">
            <v>BLOCO DE POLIETILENO ALTA DENSIDADE, *27* X *30* X *100* CM, ACOMPANHADOS PLACAS  TERMINAIS  E LONGARINAS, PARA FUNDO DE FILTRO</v>
          </cell>
          <cell r="D548" t="str">
            <v xml:space="preserve">M2    </v>
          </cell>
          <cell r="E548">
            <v>470.08</v>
          </cell>
        </row>
        <row r="549">
          <cell r="B549">
            <v>716</v>
          </cell>
          <cell r="C549" t="str">
            <v>BLOCO DE VIDRO INCOLOR XADREZ, DE *20 X 20 X 10* CM</v>
          </cell>
          <cell r="D549" t="str">
            <v xml:space="preserve">UN    </v>
          </cell>
          <cell r="E549">
            <v>11.52</v>
          </cell>
        </row>
        <row r="550">
          <cell r="B550">
            <v>715</v>
          </cell>
          <cell r="C550" t="str">
            <v>BLOCO DE VIDRO INCOLOR, CANELADO, DE *19 X 19 X 8* CM</v>
          </cell>
          <cell r="D550" t="str">
            <v xml:space="preserve">UN    </v>
          </cell>
          <cell r="E550">
            <v>11.4</v>
          </cell>
        </row>
        <row r="551">
          <cell r="B551">
            <v>718</v>
          </cell>
          <cell r="C551" t="str">
            <v>BLOCO DE VIDRO/ELEMENTO VAZADO INCOLOR, VENEZIANA, DE *20 X 20 X 6* CM</v>
          </cell>
          <cell r="D551" t="str">
            <v xml:space="preserve">UN    </v>
          </cell>
          <cell r="E551">
            <v>16.98</v>
          </cell>
        </row>
        <row r="552">
          <cell r="B552">
            <v>11981</v>
          </cell>
          <cell r="C552" t="str">
            <v>BLOCO DE VIDRO/ELEMENTO VAZADO, INCOLOR, VENEZIANA, *20 X 10 X 8* CM</v>
          </cell>
          <cell r="D552" t="str">
            <v xml:space="preserve">UN    </v>
          </cell>
          <cell r="E552">
            <v>11.64</v>
          </cell>
        </row>
        <row r="553">
          <cell r="B553">
            <v>10610</v>
          </cell>
          <cell r="C553" t="str">
            <v>BLOCO ESTRUTURAL CERAMICO - 14 X 19 X 29 CM - 4,0 MPA -  NBR 15270</v>
          </cell>
          <cell r="D553" t="str">
            <v xml:space="preserve">UN    </v>
          </cell>
          <cell r="E553">
            <v>1.17</v>
          </cell>
        </row>
        <row r="554">
          <cell r="B554">
            <v>34585</v>
          </cell>
          <cell r="C554" t="str">
            <v>BLOCO ESTRUTURAL CERAMICO 14 X 19 X 29 CM, 3,0 MPA (NBR 15270)</v>
          </cell>
          <cell r="D554" t="str">
            <v xml:space="preserve">UN    </v>
          </cell>
          <cell r="E554">
            <v>1.19</v>
          </cell>
        </row>
        <row r="555">
          <cell r="B555">
            <v>34586</v>
          </cell>
          <cell r="C555" t="str">
            <v>BLOCO ESTRUTURAL CERAMICO 14 X 19 X 29 CM, 6,0 MPA (NBR 15270)</v>
          </cell>
          <cell r="D555" t="str">
            <v xml:space="preserve">UN    </v>
          </cell>
          <cell r="E555">
            <v>1.21</v>
          </cell>
        </row>
        <row r="556">
          <cell r="B556">
            <v>38603</v>
          </cell>
          <cell r="C556" t="str">
            <v>BLOCO ESTRUTURAL CERAMICO 14 X 19 X 34 CM, 6,0 MPA (NBR 15270)</v>
          </cell>
          <cell r="D556" t="str">
            <v xml:space="preserve">UN    </v>
          </cell>
          <cell r="E556">
            <v>1.4</v>
          </cell>
        </row>
        <row r="557">
          <cell r="B557">
            <v>34588</v>
          </cell>
          <cell r="C557" t="str">
            <v>BLOCO ESTRUTURAL CERAMICO 14 X 19 X 39 CM, 6,0 MPA (NBR 15270)</v>
          </cell>
          <cell r="D557" t="str">
            <v xml:space="preserve">UN    </v>
          </cell>
          <cell r="E557">
            <v>1.55</v>
          </cell>
        </row>
        <row r="558">
          <cell r="B558">
            <v>34590</v>
          </cell>
          <cell r="C558" t="str">
            <v>BLOCO ESTRUTURAL CERAMICO 19 X 19 X 29 CM, 6,0 MPA (NBR 15270)</v>
          </cell>
          <cell r="D558" t="str">
            <v xml:space="preserve">UN    </v>
          </cell>
          <cell r="E558">
            <v>1.68</v>
          </cell>
        </row>
        <row r="559">
          <cell r="B559">
            <v>34591</v>
          </cell>
          <cell r="C559" t="str">
            <v>BLOCO ESTRUTURAL CERAMICO 19 X 19 X 39 CM, 6,0 MPA (NBR 15270)</v>
          </cell>
          <cell r="D559" t="str">
            <v xml:space="preserve">UN    </v>
          </cell>
          <cell r="E559">
            <v>2.09</v>
          </cell>
        </row>
        <row r="560">
          <cell r="B560">
            <v>37103</v>
          </cell>
          <cell r="C560" t="str">
            <v>BLOCO VEDACAO CONCRETO APARENTE 14 X 19 X 39 CM (CLASSE C - NBR 6136)</v>
          </cell>
          <cell r="D560" t="str">
            <v xml:space="preserve">UN    </v>
          </cell>
          <cell r="E560">
            <v>1.54</v>
          </cell>
        </row>
        <row r="561">
          <cell r="B561">
            <v>34555</v>
          </cell>
          <cell r="C561" t="str">
            <v>BLOCO VEDACAO CONCRETO APARENTE 19 X 19 X 39 CM  (CLASSE C - NBR 6136)</v>
          </cell>
          <cell r="D561" t="str">
            <v xml:space="preserve">UN    </v>
          </cell>
          <cell r="E561">
            <v>1.93</v>
          </cell>
        </row>
        <row r="562">
          <cell r="B562">
            <v>34599</v>
          </cell>
          <cell r="C562" t="str">
            <v>BLOCO VEDACAO CONCRETO APARENTE 9 X 19 X 39 CM (CLASSE C - NBR 6136)</v>
          </cell>
          <cell r="D562" t="str">
            <v xml:space="preserve">UN    </v>
          </cell>
          <cell r="E562">
            <v>1.38</v>
          </cell>
        </row>
        <row r="563">
          <cell r="B563">
            <v>674</v>
          </cell>
          <cell r="C563" t="str">
            <v>BLOCO VEDACAO CONCRETO CELULAR AUTOCLAVADO 10 X 30 X 60 CM (E X A X C)</v>
          </cell>
          <cell r="D563" t="str">
            <v xml:space="preserve">M2    </v>
          </cell>
          <cell r="E563">
            <v>37.07</v>
          </cell>
        </row>
        <row r="564">
          <cell r="B564">
            <v>34600</v>
          </cell>
          <cell r="C564" t="str">
            <v>BLOCO VEDACAO CONCRETO CELULAR AUTOCLAVADO 15 X 30 X 60 CM (E X A X C)</v>
          </cell>
          <cell r="D564" t="str">
            <v xml:space="preserve">M2    </v>
          </cell>
          <cell r="E564">
            <v>60.23</v>
          </cell>
        </row>
        <row r="565">
          <cell r="B565">
            <v>652</v>
          </cell>
          <cell r="C565" t="str">
            <v>BLOCO VEDACAO CONCRETO CELULAR AUTOCLAVADO 20 X 30 X 60 CM</v>
          </cell>
          <cell r="D565" t="str">
            <v xml:space="preserve">M2    </v>
          </cell>
          <cell r="E565">
            <v>76.709999999999994</v>
          </cell>
        </row>
        <row r="566">
          <cell r="B566">
            <v>34592</v>
          </cell>
          <cell r="C566" t="str">
            <v>BLOCO VEDACAO CONCRETO 14 X 19 X 29 CM (CLASSE C - NBR 6136)</v>
          </cell>
          <cell r="D566" t="str">
            <v xml:space="preserve">UN    </v>
          </cell>
          <cell r="E566">
            <v>1.31</v>
          </cell>
        </row>
        <row r="567">
          <cell r="B567">
            <v>651</v>
          </cell>
          <cell r="C567" t="str">
            <v>BLOCO VEDACAO CONCRETO 14 X 19 X 39 CM (CLASSE C - NBR 6136)</v>
          </cell>
          <cell r="D567" t="str">
            <v xml:space="preserve">UN    </v>
          </cell>
          <cell r="E567">
            <v>1.5</v>
          </cell>
        </row>
        <row r="568">
          <cell r="B568">
            <v>654</v>
          </cell>
          <cell r="C568" t="str">
            <v>BLOCO VEDACAO CONCRETO 19 X 19 X 39 CM (CLASSE C - NBR 6136)</v>
          </cell>
          <cell r="D568" t="str">
            <v xml:space="preserve">UN    </v>
          </cell>
          <cell r="E568">
            <v>1.94</v>
          </cell>
        </row>
        <row r="569">
          <cell r="B569">
            <v>650</v>
          </cell>
          <cell r="C569" t="str">
            <v>BLOCO VEDACAO CONCRETO 9 X 19 X 39 CM (CLASSE C - NBR 6136)</v>
          </cell>
          <cell r="D569" t="str">
            <v xml:space="preserve">UN    </v>
          </cell>
          <cell r="E569">
            <v>1.28</v>
          </cell>
        </row>
        <row r="570">
          <cell r="B570">
            <v>40517</v>
          </cell>
          <cell r="C570" t="str">
            <v>BLOQUETE/PISO DE CONCRETO - MODELO BLOCO PISOGRAMA/CONCREGRAMA 2 FUROS, *35  CM X 15* CM, E =  *6* CM, COR NATURAL</v>
          </cell>
          <cell r="D570" t="str">
            <v xml:space="preserve">M2    </v>
          </cell>
          <cell r="E570">
            <v>45.4</v>
          </cell>
        </row>
        <row r="571">
          <cell r="B571">
            <v>40520</v>
          </cell>
          <cell r="C571" t="str">
            <v>BLOQUETE/PISO DE CONCRETO - MODELO BLOCO PISOGRAMA/CONCREGRAMA 2 FUROS, *35  CM X 15* CM, E =  *8* CM, COR NATURAL</v>
          </cell>
          <cell r="D571" t="str">
            <v xml:space="preserve">M2    </v>
          </cell>
          <cell r="E571">
            <v>47.56</v>
          </cell>
        </row>
        <row r="572">
          <cell r="B572">
            <v>40515</v>
          </cell>
          <cell r="C572" t="str">
            <v>BLOQUETE/PISO DE CONCRETO - MODELO PISOGRAMA/CONCREGRAMA/PAVI-GRADE/GRAMEIRO, *60  CM X 45* CM, E =  *7* CM, COR NATURAL</v>
          </cell>
          <cell r="D572" t="str">
            <v xml:space="preserve">M2    </v>
          </cell>
          <cell r="E572">
            <v>57.42</v>
          </cell>
        </row>
        <row r="573">
          <cell r="B573">
            <v>40516</v>
          </cell>
          <cell r="C573" t="str">
            <v>BLOQUETE/PISO DE CONCRETO - MODELO PISOGRAMA/CONCREGRAMA/PAVI-GRADE/GRAMEIRO, *60  CM X 45* CM, E =  *9* CM, COR NATURAL</v>
          </cell>
          <cell r="D573" t="str">
            <v xml:space="preserve">M2    </v>
          </cell>
          <cell r="E573">
            <v>68.38</v>
          </cell>
        </row>
        <row r="574">
          <cell r="B574">
            <v>40529</v>
          </cell>
          <cell r="C574" t="str">
            <v>BLOQUETE/PISO INTERTRAVADO DE CONCRETO - MODELO ONDA/16 FACES/RETANGULAR/TIJOLINHO/PAVER/HOLANDES/PARALELEPIPEDO, *22 CM X *11 CM, E = 10 CM, RESISTENCIA DE 50 MPA (NBR 9781), COR NATURAL</v>
          </cell>
          <cell r="D574" t="str">
            <v xml:space="preserve">M2    </v>
          </cell>
          <cell r="E574">
            <v>53.4</v>
          </cell>
        </row>
        <row r="575">
          <cell r="B575">
            <v>36170</v>
          </cell>
          <cell r="C575" t="str">
            <v>BLOQUETE/PISO INTERTRAVADO DE CONCRETO - MODELO ONDA/16 FACES/RETANGULAR/TIJOLINHO/PAVER/HOLANDES/PARALELEPIPEDO, *22 CM X 11* CM, E = 8 CM, RESISTENCIA DE 35 MPA (NBR 9781), COR NATURAL</v>
          </cell>
          <cell r="D575" t="str">
            <v xml:space="preserve">M2    </v>
          </cell>
          <cell r="E575">
            <v>40</v>
          </cell>
        </row>
        <row r="576">
          <cell r="B576">
            <v>40524</v>
          </cell>
          <cell r="C576" t="str">
            <v>BLOQUETE/PISO INTERTRAVADO DE CONCRETO - MODELO ONDA/16 FACES/RETANGULAR/TIJOLINHO/PAVER/HOLANDES/PARALELEPIPEDO, 20 CM X 10 CM, E = 10 CM, RESISTENCIA DE 35 MPA (NBR 9781), COR NATURAL</v>
          </cell>
          <cell r="D576" t="str">
            <v xml:space="preserve">M2    </v>
          </cell>
          <cell r="E576">
            <v>48.64</v>
          </cell>
        </row>
        <row r="577">
          <cell r="B577">
            <v>36156</v>
          </cell>
          <cell r="C577" t="str">
            <v>BLOQUETE/PISO INTERTRAVADO DE CONCRETO - MODELO ONDA/16 FACES/RETANGULAR/TIJOLINHO/PAVER/HOLANDES/PARALELEPIPEDO, 20 CM X 10 CM, E = 6 CM, RESISTENCIA DE 35 MPA (NBR 9781), COLORIDO</v>
          </cell>
          <cell r="D577" t="str">
            <v xml:space="preserve">M2    </v>
          </cell>
          <cell r="E577">
            <v>42.16</v>
          </cell>
        </row>
        <row r="578">
          <cell r="B578">
            <v>36155</v>
          </cell>
          <cell r="C578" t="str">
            <v>BLOQUETE/PISO INTERTRAVADO DE CONCRETO - MODELO ONDA/16 FACES/RETANGULAR/TIJOLINHO/PAVER/HOLANDES/PARALELEPIPEDO, 20 CM X 10 CM, E = 6 CM, RESISTENCIA DE 35 MPA (NBR 9781), COR NATURAL</v>
          </cell>
          <cell r="D578" t="str">
            <v xml:space="preserve">M2    </v>
          </cell>
          <cell r="E578">
            <v>37.35</v>
          </cell>
        </row>
        <row r="579">
          <cell r="B579">
            <v>36154</v>
          </cell>
          <cell r="C579" t="str">
            <v>BLOQUETE/PISO INTERTRAVADO DE CONCRETO - MODELO ONDA/16 FACES/RETANGULAR/TIJOLINHO/PAVER/HOLANDES/PARALELEPIPEDO, 20 CM X 10 CM, E = 8 CM, RESISTENCIA DE 35 MPA (NBR 9781), COLORIDO</v>
          </cell>
          <cell r="D579" t="str">
            <v xml:space="preserve">M2    </v>
          </cell>
          <cell r="E579">
            <v>49.62</v>
          </cell>
        </row>
        <row r="580">
          <cell r="B580">
            <v>695</v>
          </cell>
          <cell r="C580" t="str">
            <v>BLOQUETE/PISO INTERTRAVADO DE CONCRETO - MODELO RAQUETE, *22 CM X 13,5* CM, E = 6 CM, RESISTENCIA DE 35 MPA (NBR 9781), COR NATURAL</v>
          </cell>
          <cell r="D580" t="str">
            <v xml:space="preserve">M2    </v>
          </cell>
          <cell r="E580">
            <v>36.68</v>
          </cell>
        </row>
        <row r="581">
          <cell r="B581">
            <v>679</v>
          </cell>
          <cell r="C581" t="str">
            <v>BLOQUETE/PISO INTERTRAVADO DE CONCRETO - MODELO SEXTAVADO, 25 CM X 25 CM, E = 10 CM, RESISTENCIA DE 35 MPA (NBR 9781), COR NATURAL</v>
          </cell>
          <cell r="D581" t="str">
            <v xml:space="preserve">M2    </v>
          </cell>
          <cell r="E581">
            <v>50.27</v>
          </cell>
        </row>
        <row r="582">
          <cell r="B582">
            <v>711</v>
          </cell>
          <cell r="C582" t="str">
            <v>BLOQUETE/PISO INTERTRAVADO DE CONCRETO - MODELO SEXTAVADO, 25 CM X 25 CM, E = 6 CM, RESISTENCIA DE 35 MPA (NBR 9781), COR NATURAL</v>
          </cell>
          <cell r="D582" t="str">
            <v xml:space="preserve">M2    </v>
          </cell>
          <cell r="E582">
            <v>38.369999999999997</v>
          </cell>
        </row>
        <row r="583">
          <cell r="B583">
            <v>712</v>
          </cell>
          <cell r="C583" t="str">
            <v>BLOQUETE/PISO INTERTRAVADO DE CONCRETO - MODELO SEXTAVADO, 25 CM X 25 CM, E = 8 CM, RESISTENCIA DE 35 MPA (NBR 9781), COR NATURAL</v>
          </cell>
          <cell r="D583" t="str">
            <v xml:space="preserve">M2    </v>
          </cell>
          <cell r="E583">
            <v>40</v>
          </cell>
        </row>
        <row r="584">
          <cell r="B584">
            <v>12614</v>
          </cell>
          <cell r="C584" t="str">
            <v>BOCAL PVC, PARA CALHA PLUVIAL, DIAMETRO DA SAIDA ENTRE 80 E 100 MM, PARA DRENAGEM PREDIAL</v>
          </cell>
          <cell r="D584" t="str">
            <v xml:space="preserve">UN    </v>
          </cell>
          <cell r="E584">
            <v>17.2</v>
          </cell>
        </row>
        <row r="585">
          <cell r="B585">
            <v>6140</v>
          </cell>
          <cell r="C585" t="str">
            <v>BOLSA DE LIGACAO EM PVC FLEXIVEL PARA VASO SANITARIO 1.1/2 " (40 MM)</v>
          </cell>
          <cell r="D585" t="str">
            <v xml:space="preserve">UN    </v>
          </cell>
          <cell r="E585">
            <v>2.62</v>
          </cell>
        </row>
        <row r="586">
          <cell r="B586">
            <v>38399</v>
          </cell>
          <cell r="C586" t="str">
            <v>BOLSA DE LONA PARA FERRAMENTAS *50 X 35 X 25* CM</v>
          </cell>
          <cell r="D586" t="str">
            <v xml:space="preserve">UN    </v>
          </cell>
          <cell r="E586">
            <v>153.13999999999999</v>
          </cell>
        </row>
        <row r="587">
          <cell r="B587">
            <v>735</v>
          </cell>
          <cell r="C587" t="str">
            <v>BOMBA CENTRIFUGA  MOTOR ELETRICO TRIFASICO 1,48HP  DIAMETRO DE SUCCAO X ELEVACAO 1" X 1", 4 ESTAGIOS, DIAMETRO DOS ROTORES 3 X 107 MM + 1 X 100 MM, HM/Q: 10 M / 5,3 M3/H A 70 M / 1,8 M3/H</v>
          </cell>
          <cell r="D587" t="str">
            <v xml:space="preserve">UN    </v>
          </cell>
          <cell r="E587">
            <v>1875.13</v>
          </cell>
        </row>
        <row r="588">
          <cell r="B588">
            <v>736</v>
          </cell>
          <cell r="C588" t="str">
            <v>BOMBA CENTRIFUGA  MOTOR ELETRICO TRIFASICO 2,96HP, DIAMETRO DE SUCCAO X ELEVACAO 1 1/2" X 1 1/4", DIAMETRO DO ROTOR 148 MM, HM/Q: 34 M / 14,80 M3/H A 40 M / 8,60 M3/H</v>
          </cell>
          <cell r="D588" t="str">
            <v xml:space="preserve">UN    </v>
          </cell>
          <cell r="E588">
            <v>1576.64</v>
          </cell>
        </row>
        <row r="589">
          <cell r="B589">
            <v>729</v>
          </cell>
          <cell r="C589" t="str">
            <v>BOMBA CENTRIFUGA COM MOTOR ELETRICO MONOFASICO, POTENCIA 0,33 HP,  BOCAIS 1" X 3/4", DIAMETRO DO ROTOR 99 MM, HM/Q = 4 MCA / 8,5 M3/H A 18 MCA / 0,90 M3/H</v>
          </cell>
          <cell r="D589" t="str">
            <v xml:space="preserve">UN    </v>
          </cell>
          <cell r="E589">
            <v>642.5</v>
          </cell>
        </row>
        <row r="590">
          <cell r="B590">
            <v>39925</v>
          </cell>
          <cell r="C590" t="str">
            <v>BOMBA CENTRIFUGA MONOESTAGIO COM MOTOR ELETRICO MONOFASICO, POTENCIA 15 HP,  DIAMETRO DO ROTOR *173* MM, HM/Q = *30* MCA / *90* M3/H A *45* MCA / *55* M3/H</v>
          </cell>
          <cell r="D590" t="str">
            <v xml:space="preserve">UN    </v>
          </cell>
          <cell r="E590">
            <v>9284.06</v>
          </cell>
        </row>
        <row r="591">
          <cell r="B591">
            <v>731</v>
          </cell>
          <cell r="C591" t="str">
            <v>BOMBA CENTRIFUGA MOTOR ELETRICO MONOFASICO 0,49 HP  BOCAIS 1" X 3/4", DIAMETRO DO ROTOR 110 MM, HM/Q: 6 M / 8,3 M3/H A 20 M / 1,2 M3/H</v>
          </cell>
          <cell r="D591" t="str">
            <v xml:space="preserve">UN    </v>
          </cell>
          <cell r="E591">
            <v>625.30999999999995</v>
          </cell>
        </row>
        <row r="592">
          <cell r="B592">
            <v>10575</v>
          </cell>
          <cell r="C592" t="str">
            <v>BOMBA CENTRIFUGA MOTOR ELETRICO MONOFASICO 0,50 CV DIAMETRO DE SUCCAO X ELEVACAO 3/4" X 3/4", MONOESTAGIO, DIAMETRO DOS ROTORES 114 MM, HM/Q: 2 M / 2,99 M3/H A 24 M / 0,71 M3/H</v>
          </cell>
          <cell r="D592" t="str">
            <v xml:space="preserve">UN    </v>
          </cell>
          <cell r="E592">
            <v>975.84</v>
          </cell>
        </row>
        <row r="593">
          <cell r="B593">
            <v>733</v>
          </cell>
          <cell r="C593" t="str">
            <v>BOMBA CENTRIFUGA MOTOR ELETRICO MONOFASICO 0,74HP  DIAMETRO DE SUCCAO X ELEVACAO 1 1/4" X 1", DIAMETRO DO ROTOR 120 MM, HM/Q: 8 M / 7,70 M3/H A 24 M / 2,80 M3/H</v>
          </cell>
          <cell r="D593" t="str">
            <v xml:space="preserve">UN    </v>
          </cell>
          <cell r="E593">
            <v>1068.43</v>
          </cell>
        </row>
        <row r="594">
          <cell r="B594">
            <v>732</v>
          </cell>
          <cell r="C594" t="str">
            <v>BOMBA CENTRIFUGA MOTOR ELETRICO TRIFASICO 0,99HP  DIAMETRO DE SUCCAO X ELEVACAO 1" X 1", DIAMETRO DO ROTOR 145 MM, HM/Q: 14 M / 8,4 M3/H A 40 M / 0,60 M3/H</v>
          </cell>
          <cell r="D594" t="str">
            <v xml:space="preserve">UN    </v>
          </cell>
          <cell r="E594">
            <v>1054.06</v>
          </cell>
        </row>
        <row r="595">
          <cell r="B595">
            <v>737</v>
          </cell>
          <cell r="C595" t="str">
            <v>BOMBA CENTRIFUGA MOTOR ELETRICO TRIFASICO 14,8 HP, DIAMETRO DE SUCCAO X ELEVACAO 2 1/2" X 2", DIAMETRO DO ROTOR 195 MM, HM/Q: 62 M / 55,5 M3/H A 80 M / 31,50 M3/H</v>
          </cell>
          <cell r="D595" t="str">
            <v xml:space="preserve">UN    </v>
          </cell>
          <cell r="E595">
            <v>5910.89</v>
          </cell>
        </row>
        <row r="596">
          <cell r="B596">
            <v>738</v>
          </cell>
          <cell r="C596" t="str">
            <v>BOMBA CENTRIFUGA MOTOR ELETRICO TRIFASICO 5HP, DIAMETRO DE SUCCAO X ELEVACAO 2" X 1 1/2", DIAMETRO DO ROTOR 155 MM, HM/Q: 40 M / 20,40 M3/H A 46 M / 9,20 M3/H</v>
          </cell>
          <cell r="D596" t="str">
            <v xml:space="preserve">UN    </v>
          </cell>
          <cell r="E596">
            <v>2740.84</v>
          </cell>
        </row>
        <row r="597">
          <cell r="B597">
            <v>740</v>
          </cell>
          <cell r="C597" t="str">
            <v>BOMBA CENTRIFUGA MOTOR ELETRICO TRIFASICO 9,86 DIAMETRO DE SUCCAO X ELEVACAO 1" X 1", 4 ESTAGIOS, DIAMETRO DOS ROTORES 4 X 146 MM, HM/Q: 85 M / 14,9 M3/H A 140 M / 4,2 M3/H</v>
          </cell>
          <cell r="D597" t="str">
            <v xml:space="preserve">UN    </v>
          </cell>
          <cell r="E597">
            <v>5560.59</v>
          </cell>
        </row>
        <row r="598">
          <cell r="B598">
            <v>734</v>
          </cell>
          <cell r="C598" t="str">
            <v>BOMBA CENTRIFUGA,  MOTOR ELETRICO TRIFASICO 1,48HP  DIAMETRO DE SUCCAO X ELEVACAO 1 1/2" X 1", DIAMETRO DO ROTOR 117 MM, HM/Q: 10 M / 21,9 M3/H A 24 M / 6,1 M3/H</v>
          </cell>
          <cell r="D598" t="str">
            <v xml:space="preserve">UN    </v>
          </cell>
          <cell r="E598">
            <v>1129.95</v>
          </cell>
        </row>
        <row r="599">
          <cell r="B599">
            <v>39008</v>
          </cell>
          <cell r="C599" t="str">
            <v>BOMBA DE PROJECAO DE CONCRETO SECO, POTENCIA 10 CV, VAZAO 3 M3/H</v>
          </cell>
          <cell r="D599" t="str">
            <v xml:space="preserve">UN    </v>
          </cell>
          <cell r="E599">
            <v>37499.69</v>
          </cell>
        </row>
        <row r="600">
          <cell r="B600">
            <v>39009</v>
          </cell>
          <cell r="C600" t="str">
            <v>BOMBA DE PROJECAO DE CONCRETO SECO, POTENCIA 10 CV, VAZAO 6 M3/H</v>
          </cell>
          <cell r="D600" t="str">
            <v xml:space="preserve">UN    </v>
          </cell>
          <cell r="E600">
            <v>40176.269999999997</v>
          </cell>
        </row>
        <row r="601">
          <cell r="B601">
            <v>10587</v>
          </cell>
          <cell r="C601" t="str">
            <v>BOMBA SUBMERSA PARA POCOS TUBULARES PROFUNDOS DIAMETRO DE 4 POLEGADAS, ELETRICA, MONOFASICA, POTENCIA 0,49 HP, 13 ESTAGIOS, BOCAL DE DESCARGA DIAMETRO DE UMA POLEGADA E MEIA, HM/Q = 18 M / 1,90 M3/H A 85 M / 0,60 M3/H</v>
          </cell>
          <cell r="D601" t="str">
            <v xml:space="preserve">UN    </v>
          </cell>
          <cell r="E601">
            <v>2437.9499999999998</v>
          </cell>
        </row>
        <row r="602">
          <cell r="B602">
            <v>759</v>
          </cell>
          <cell r="C602" t="str">
            <v>BOMBA SUBMERSA PARA POCOS TUBULARES PROFUNDOS DIAMETRO DE 4 POLEGADAS, ELETRICA, TRIFASICA, POTENCIA 1,97 HP, 20 ESTAGIOS, BOCAL DE DESCARGA DIAMETRO DE UMA POLEGADA E MEIA, HM/Q = 18 M / 5,40 M3/H A 164 M / 0,80 M3/H</v>
          </cell>
          <cell r="D602" t="str">
            <v xml:space="preserve">UN    </v>
          </cell>
          <cell r="E602">
            <v>3505.29</v>
          </cell>
        </row>
        <row r="603">
          <cell r="B603">
            <v>761</v>
          </cell>
          <cell r="C603" t="str">
            <v>BOMBA SUBMERSA PARA POCOS TUBULARES PROFUNDOS DIAMETRO DE 4 POLEGADAS, ELETRICA, TRIFASICA, POTENCIA 5,42 HP, 15 ESTAGIOS, BOCAL DE DESCARGA DIAMETRO DE 2 POLEGADAS, HM/Q = 18 M / 18,10 M3/H A 121 M / 2,90 M3/H</v>
          </cell>
          <cell r="D603" t="str">
            <v xml:space="preserve">UN    </v>
          </cell>
          <cell r="E603">
            <v>5941.77</v>
          </cell>
        </row>
        <row r="604">
          <cell r="B604">
            <v>750</v>
          </cell>
          <cell r="C604" t="str">
            <v>BOMBA SUBMERSA PARA POCOS TUBULARES PROFUNDOS DIAMETRO DE 4 POLEGADAS, ELETRICA, TRIFASICA, POTENCIA 5,42 HP, 29 ESTAGIOS, BOCAL DE DESCARGA DE UMA POLEGADA E MEIA, HM/Q = 18 M / 8,10 M3/H A 201 M / 3,2 M3/H</v>
          </cell>
          <cell r="D604" t="str">
            <v xml:space="preserve">UN    </v>
          </cell>
          <cell r="E604">
            <v>5641.24</v>
          </cell>
        </row>
        <row r="605">
          <cell r="B605">
            <v>755</v>
          </cell>
          <cell r="C605" t="str">
            <v>BOMBA SUBMERSA PARA POCOS TUBULARES PROFUNDOS DIAMETRO DE 6 POLEGADAS, ELETRICA, TRIFASICA, POTENCIA 27,12 HP, 7 ESTAGIOS, BOCAL DE DESCARGA DIAMETRO DE 4 POLEGADAS, HM/Q = 13,9 M / 90 M3/H A 44,0 M / 25,0 M3/H</v>
          </cell>
          <cell r="D605" t="str">
            <v xml:space="preserve">UN    </v>
          </cell>
          <cell r="E605">
            <v>23148.92</v>
          </cell>
        </row>
        <row r="606">
          <cell r="B606">
            <v>749</v>
          </cell>
          <cell r="C606" t="str">
            <v>BOMBA SUBMERSA PARA POCOS TUBULARES PROFUNDOS DIAMETRO DE 6 POLEGADAS, ELETRICA, TRIFASICA, POTENCIA 3,45 HP, 5 ESTAGIOS, BOCAL DE DESCARGA DIAMETRO DE 2 POLEGADAS, HM/Q = 68,5 M / 6,12 M3/H A 39,5 M / 14,04 M3/H</v>
          </cell>
          <cell r="D606" t="str">
            <v xml:space="preserve">UN    </v>
          </cell>
          <cell r="E606">
            <v>8513.74</v>
          </cell>
        </row>
        <row r="607">
          <cell r="B607">
            <v>756</v>
          </cell>
          <cell r="C607" t="str">
            <v>BOMBA SUBMERSA PARA POCOS TUBULARES PROFUNDOS DIAMETRO DE 6 POLEGADAS, ELETRICA, TRIFASICA, POTENCIA 32 HP, 9 ESTAGIOS, BOCAL DE DESCARGA DIAMETRO DE 4 POLEGADAS, HM/Q = 114,0 M / 13,9 M3/H A 57,0 M / 25,0 M3/H</v>
          </cell>
          <cell r="D607" t="str">
            <v xml:space="preserve">UN    </v>
          </cell>
          <cell r="E607">
            <v>25246.99</v>
          </cell>
        </row>
        <row r="608">
          <cell r="B608">
            <v>757</v>
          </cell>
          <cell r="C608" t="str">
            <v>BOMBA SUBMERSIVEL,  ELETRICA, TRIFASICA, POTENCIA 6 HP, DIAMETRO DO ROTOR 127 MM, BOCAL DE SAIDA DIAMETRO DE 3 POLEGADAS, HM/Q = 7 M / 66,90 M3/H A 26 M / 2,88 M3/H</v>
          </cell>
          <cell r="D608" t="str">
            <v xml:space="preserve">UN    </v>
          </cell>
          <cell r="E608">
            <v>11463.75</v>
          </cell>
        </row>
        <row r="609">
          <cell r="B609">
            <v>10588</v>
          </cell>
          <cell r="C609" t="str">
            <v>BOMBA SUBMERSIVEL, ELETRICA, TRIFASICA, POTENCIA 0,98 HP, DIAMETRO DO ROTOR 142 MM SEMIABERTO, BOCAL DE SAIDA DIAMETRO DE 2 POLEGADAS, HM/Q = 2 M / 32 M3/H A 8 M / 16 M3/H</v>
          </cell>
          <cell r="D609" t="str">
            <v xml:space="preserve">UN    </v>
          </cell>
          <cell r="E609">
            <v>2530.9</v>
          </cell>
        </row>
        <row r="610">
          <cell r="B610">
            <v>10592</v>
          </cell>
          <cell r="C610" t="str">
            <v>BOMBA SUBMERSIVEL, ELETRICA, TRIFASICA, POTENCIA 0,99 HP, DIAMETRO ROTOR 98 MM SEMIABERTO, BOCAL DE SAIDA DIAMETRO 2 POLEGADAS, HM/Q = 2 M / 28,90 M3/H A 14 M / 7 M3/H</v>
          </cell>
          <cell r="D610" t="str">
            <v xml:space="preserve">UN    </v>
          </cell>
          <cell r="E610">
            <v>3057</v>
          </cell>
        </row>
        <row r="611">
          <cell r="B611">
            <v>10589</v>
          </cell>
          <cell r="C611" t="str">
            <v>BOMBA SUBMERSIVEL, ELETRICA, TRIFASICA, POTENCIA 1,97 HP, DIAMETRO DO ROTOR 144 MM SEMIABERTO, BOCAL DE SAIDA DIAMETRO DE 2 POLEGADAS, HM/Q = 2 M / 26,8 M3/H A 28 M / 4,6 M3/H</v>
          </cell>
          <cell r="D611" t="str">
            <v xml:space="preserve">UN    </v>
          </cell>
          <cell r="E611">
            <v>4106.88</v>
          </cell>
        </row>
        <row r="612">
          <cell r="B612">
            <v>760</v>
          </cell>
          <cell r="C612" t="str">
            <v>BOMBA SUBMERSIVEL, ELETRICA, TRIFASICA, POTENCIA 13 HP, DIAMETRO DO ROTOR 170 MM, BOCAL DE SAIDA DIAMETRO DE 3 POLEGADAS, HM/Q = 11 M / 68,40 M3/H A 72 M / 3,6 M3/H</v>
          </cell>
          <cell r="D612" t="str">
            <v xml:space="preserve">UN    </v>
          </cell>
          <cell r="E612">
            <v>22927.5</v>
          </cell>
        </row>
        <row r="613">
          <cell r="B613">
            <v>751</v>
          </cell>
          <cell r="C613" t="str">
            <v>BOMBA SUBMERSIVEL, ELETRICA, TRIFASICA, POTENCIA 2,96 HP, DIAMETRO DO ROTOR 144 MM SEMIABERTO, BOCAL DE SAIDA DIAMETRO DE DUAS POLEGADAS, HM/Q = 2 M / 38,8 M3/H A 28 M / 5 M3/H</v>
          </cell>
          <cell r="D613" t="str">
            <v xml:space="preserve">UN    </v>
          </cell>
          <cell r="E613">
            <v>3611.08</v>
          </cell>
        </row>
        <row r="614">
          <cell r="B614">
            <v>754</v>
          </cell>
          <cell r="C614" t="str">
            <v>BOMBA SUBMERSIVEL, ELETRICA, TRIFASICA, POTENCIA 3,75 HP, DIAMETRO DO ROTOR 90 MM SEMIABERTO, BOCAL DE SAIDA DIAMETRO DE 2 POLEGADAS, HM/Q = 5 M / 61,2 M3/H A 25,5 M / 3,6 M3/H</v>
          </cell>
          <cell r="D614" t="str">
            <v xml:space="preserve">UN    </v>
          </cell>
          <cell r="E614">
            <v>5731.87</v>
          </cell>
        </row>
        <row r="615">
          <cell r="B615">
            <v>14013</v>
          </cell>
          <cell r="C615" t="str">
            <v>BOMBA TRIPLEX COM MOTOR A DIESEL, NACIONAL, DIAMETRO DE SUCCAO DE 2 1/2''</v>
          </cell>
          <cell r="D615" t="str">
            <v xml:space="preserve">UN    </v>
          </cell>
          <cell r="E615">
            <v>159725.21</v>
          </cell>
        </row>
        <row r="616">
          <cell r="B616">
            <v>39917</v>
          </cell>
          <cell r="C616" t="str">
            <v>BOMBA TRIPLEX, PARA INJECAO DE CALDA DE CIMENTO, VAZAO MAXIMA DE *100* LITROS/MINUTO, PRESSAO MAXIMA DE *70* BAR, POTENCIA DE 15 CV</v>
          </cell>
          <cell r="D616" t="str">
            <v xml:space="preserve">UN    </v>
          </cell>
          <cell r="E616">
            <v>57602.23</v>
          </cell>
        </row>
        <row r="617">
          <cell r="B617">
            <v>5081</v>
          </cell>
          <cell r="C617" t="str">
            <v>BORBOLETA EM LATAO FUNDIDO CROMADO, PARA TRAVAR JANELA TIPO GUILHOTINA</v>
          </cell>
          <cell r="D617" t="str">
            <v xml:space="preserve">PAR   </v>
          </cell>
          <cell r="E617">
            <v>19.11</v>
          </cell>
        </row>
        <row r="618">
          <cell r="B618">
            <v>38167</v>
          </cell>
          <cell r="C618" t="str">
            <v>BORBOLETA EM ZAMAC CROMADO, PARA TRAVAR JANELA TIPO GUILHOTINA</v>
          </cell>
          <cell r="D618" t="str">
            <v xml:space="preserve">PAR   </v>
          </cell>
          <cell r="E618">
            <v>16.47</v>
          </cell>
        </row>
        <row r="619">
          <cell r="B619">
            <v>36145</v>
          </cell>
          <cell r="C619" t="str">
            <v>BOTA DE PVC PRETA, CANO MEDIO, SEM FORRO</v>
          </cell>
          <cell r="D619" t="str">
            <v xml:space="preserve">PAR   </v>
          </cell>
          <cell r="E619">
            <v>28.22</v>
          </cell>
        </row>
        <row r="620">
          <cell r="B620">
            <v>12893</v>
          </cell>
          <cell r="C620" t="str">
            <v>BOTA DE SEGURANCA COM BIQUEIRA DE ACO E COLARINHO ACOLCHOADO</v>
          </cell>
          <cell r="D620" t="str">
            <v xml:space="preserve">PAR   </v>
          </cell>
          <cell r="E620">
            <v>47.04</v>
          </cell>
        </row>
        <row r="621">
          <cell r="B621">
            <v>11685</v>
          </cell>
          <cell r="C621" t="str">
            <v>BRACO / CANO PARA CHUVEIRO ELETRICO, EM ALUMINIO, 30 CM X 1/2 "</v>
          </cell>
          <cell r="D621" t="str">
            <v xml:space="preserve">UN    </v>
          </cell>
          <cell r="E621">
            <v>17.149999999999999</v>
          </cell>
        </row>
        <row r="622">
          <cell r="B622">
            <v>11679</v>
          </cell>
          <cell r="C622" t="str">
            <v>BRACO OU HASTE COM CANOPLA PLASTICA, 1/2 ", PARA CHUVEIRO ELETRICO</v>
          </cell>
          <cell r="D622" t="str">
            <v xml:space="preserve">UN    </v>
          </cell>
          <cell r="E622">
            <v>5.65</v>
          </cell>
        </row>
        <row r="623">
          <cell r="B623">
            <v>11680</v>
          </cell>
          <cell r="C623" t="str">
            <v>BRACO OU HASTE COM CANOPLA PLASTICA, 1/2 ", PARA CHUVEIRO SIMPLES</v>
          </cell>
          <cell r="D623" t="str">
            <v xml:space="preserve">UN    </v>
          </cell>
          <cell r="E623">
            <v>4.66</v>
          </cell>
        </row>
        <row r="624">
          <cell r="B624">
            <v>2512</v>
          </cell>
          <cell r="C624" t="str">
            <v>BRACO P/ LUMINARIA PUBLICA 1 X 1,50M ROMAGNOLE OU EQUIV</v>
          </cell>
          <cell r="D624" t="str">
            <v xml:space="preserve">UN    </v>
          </cell>
          <cell r="E624">
            <v>18.57</v>
          </cell>
        </row>
        <row r="625">
          <cell r="B625">
            <v>4374</v>
          </cell>
          <cell r="C625" t="str">
            <v>BUCHA DE NYLON SEM ABA S10</v>
          </cell>
          <cell r="D625" t="str">
            <v xml:space="preserve">UN    </v>
          </cell>
          <cell r="E625">
            <v>0.22</v>
          </cell>
        </row>
        <row r="626">
          <cell r="B626">
            <v>7568</v>
          </cell>
          <cell r="C626" t="str">
            <v>BUCHA DE NYLON SEM ABA S10, COM PARAFUSO DE 6,10 X 65 MM EM ACO ZINCADO COM ROSCA SOBERBA, CABECA CHATA E FENDA PHILLIPS</v>
          </cell>
          <cell r="D626" t="str">
            <v xml:space="preserve">UN    </v>
          </cell>
          <cell r="E626">
            <v>0.36</v>
          </cell>
        </row>
        <row r="627">
          <cell r="B627">
            <v>7584</v>
          </cell>
          <cell r="C627" t="str">
            <v>BUCHA DE NYLON SEM ABA S12, COM PARAFUSO DE 5/16" X 80 MM EM ACO ZINCADO COM ROSCA SOBERBA E CABECA SEXTAVADA</v>
          </cell>
          <cell r="D627" t="str">
            <v xml:space="preserve">UN    </v>
          </cell>
          <cell r="E627">
            <v>0.56000000000000005</v>
          </cell>
        </row>
        <row r="628">
          <cell r="B628">
            <v>11945</v>
          </cell>
          <cell r="C628" t="str">
            <v>BUCHA DE NYLON SEM ABA S4</v>
          </cell>
          <cell r="D628" t="str">
            <v xml:space="preserve">UN    </v>
          </cell>
          <cell r="E628">
            <v>0.03</v>
          </cell>
        </row>
        <row r="629">
          <cell r="B629">
            <v>11946</v>
          </cell>
          <cell r="C629" t="str">
            <v>BUCHA DE NYLON SEM ABA S5</v>
          </cell>
          <cell r="D629" t="str">
            <v xml:space="preserve">UN    </v>
          </cell>
          <cell r="E629">
            <v>0.04</v>
          </cell>
        </row>
        <row r="630">
          <cell r="B630">
            <v>4375</v>
          </cell>
          <cell r="C630" t="str">
            <v>BUCHA DE NYLON SEM ABA S6</v>
          </cell>
          <cell r="D630" t="str">
            <v xml:space="preserve">UN    </v>
          </cell>
          <cell r="E630">
            <v>0.06</v>
          </cell>
        </row>
        <row r="631">
          <cell r="B631">
            <v>11950</v>
          </cell>
          <cell r="C631" t="str">
            <v>BUCHA DE NYLON SEM ABA S6, COM PARAFUSO DE 4,20 X 40 MM EM ACO ZINCADO COM ROSCA SOBERBA, CABECA CHATA E FENDA PHILLIPS</v>
          </cell>
          <cell r="D631" t="str">
            <v xml:space="preserve">UN    </v>
          </cell>
          <cell r="E631">
            <v>0.12</v>
          </cell>
        </row>
        <row r="632">
          <cell r="B632">
            <v>4376</v>
          </cell>
          <cell r="C632" t="str">
            <v>BUCHA DE NYLON SEM ABA S8</v>
          </cell>
          <cell r="D632" t="str">
            <v xml:space="preserve">UN    </v>
          </cell>
          <cell r="E632">
            <v>0.11</v>
          </cell>
        </row>
        <row r="633">
          <cell r="B633">
            <v>7583</v>
          </cell>
          <cell r="C633" t="str">
            <v>BUCHA DE NYLON SEM ABA S8, COM PARAFUSO DE 4,80 X 50 MM EM ACO ZINCADO COM ROSCA SOBERBA, CABECA CHATA E FENDA PHILLIPS</v>
          </cell>
          <cell r="D633" t="str">
            <v xml:space="preserve">UN    </v>
          </cell>
          <cell r="E633">
            <v>0.25</v>
          </cell>
        </row>
        <row r="634">
          <cell r="B634">
            <v>4350</v>
          </cell>
          <cell r="C634" t="str">
            <v>BUCHA DE NYLON, DIAMETRO DO FURO 8 MM, COMPRIMENTO 40 MM, COM PARAFUSO DE ROSCA SOBERBA, CABECA CHATA, FENDA SIMPLES, 4,8 X 50 MM</v>
          </cell>
          <cell r="D634" t="str">
            <v xml:space="preserve">UN    </v>
          </cell>
          <cell r="E634">
            <v>0.38</v>
          </cell>
        </row>
        <row r="635">
          <cell r="B635">
            <v>39886</v>
          </cell>
          <cell r="C635" t="str">
            <v>BUCHA DE REDUCAO DE COBRE (REF 600-2) SEM ANEL DE SOLDA, PONTA X BOLSA, 22 X 15 MM</v>
          </cell>
          <cell r="D635" t="str">
            <v xml:space="preserve">UN    </v>
          </cell>
          <cell r="E635">
            <v>3.13</v>
          </cell>
        </row>
        <row r="636">
          <cell r="B636">
            <v>39887</v>
          </cell>
          <cell r="C636" t="str">
            <v>BUCHA DE REDUCAO DE COBRE (REF 600-2) SEM ANEL DE SOLDA, PONTA X BOLSA, 28 X 22 MM</v>
          </cell>
          <cell r="D636" t="str">
            <v xml:space="preserve">UN    </v>
          </cell>
          <cell r="E636">
            <v>4.7</v>
          </cell>
        </row>
        <row r="637">
          <cell r="B637">
            <v>39888</v>
          </cell>
          <cell r="C637" t="str">
            <v>BUCHA DE REDUCAO DE COBRE (REF 600-2) SEM ANEL DE SOLDA, PONTA X BOLSA, 35 X 28 MM</v>
          </cell>
          <cell r="D637" t="str">
            <v xml:space="preserve">UN    </v>
          </cell>
          <cell r="E637">
            <v>10.75</v>
          </cell>
        </row>
        <row r="638">
          <cell r="B638">
            <v>39890</v>
          </cell>
          <cell r="C638" t="str">
            <v>BUCHA DE REDUCAO DE COBRE (REF 600-2) SEM ANEL DE SOLDA, PONTA X BOLSA, 42 X 35 MM</v>
          </cell>
          <cell r="D638" t="str">
            <v xml:space="preserve">UN    </v>
          </cell>
          <cell r="E638">
            <v>18.36</v>
          </cell>
        </row>
        <row r="639">
          <cell r="B639">
            <v>39891</v>
          </cell>
          <cell r="C639" t="str">
            <v>BUCHA DE REDUCAO DE COBRE (REF 600-2) SEM ANEL DE SOLDA, PONTA X BOLSA, 54 X 42 MM</v>
          </cell>
          <cell r="D639" t="str">
            <v xml:space="preserve">UN    </v>
          </cell>
          <cell r="E639">
            <v>25.89</v>
          </cell>
        </row>
        <row r="640">
          <cell r="B640">
            <v>39892</v>
          </cell>
          <cell r="C640" t="str">
            <v>BUCHA DE REDUCAO DE COBRE (REF 600-2) SEM ANEL DE SOLDA, PONTA X BOLSA, 66 X 54 MM</v>
          </cell>
          <cell r="D640" t="str">
            <v xml:space="preserve">UN    </v>
          </cell>
          <cell r="E640">
            <v>80.69</v>
          </cell>
        </row>
        <row r="641">
          <cell r="B641">
            <v>790</v>
          </cell>
          <cell r="C641" t="str">
            <v>BUCHA DE REDUCAO DE FERRO GALVANIZADO, COM ROSCA BSP, DE 1 1/2" X 1 1/4"</v>
          </cell>
          <cell r="D641" t="str">
            <v xml:space="preserve">UN    </v>
          </cell>
          <cell r="E641">
            <v>12.7</v>
          </cell>
        </row>
        <row r="642">
          <cell r="B642">
            <v>766</v>
          </cell>
          <cell r="C642" t="str">
            <v>BUCHA DE REDUCAO DE FERRO GALVANIZADO, COM ROSCA BSP, DE 1 1/2" X 1/2"</v>
          </cell>
          <cell r="D642" t="str">
            <v xml:space="preserve">UN    </v>
          </cell>
          <cell r="E642">
            <v>12.7</v>
          </cell>
        </row>
        <row r="643">
          <cell r="B643">
            <v>791</v>
          </cell>
          <cell r="C643" t="str">
            <v>BUCHA DE REDUCAO DE FERRO GALVANIZADO, COM ROSCA BSP, DE 1 1/2" X 1"</v>
          </cell>
          <cell r="D643" t="str">
            <v xml:space="preserve">UN    </v>
          </cell>
          <cell r="E643">
            <v>12.7</v>
          </cell>
        </row>
        <row r="644">
          <cell r="B644">
            <v>767</v>
          </cell>
          <cell r="C644" t="str">
            <v>BUCHA DE REDUCAO DE FERRO GALVANIZADO, COM ROSCA BSP, DE 1 1/2" X 3/4"</v>
          </cell>
          <cell r="D644" t="str">
            <v xml:space="preserve">UN    </v>
          </cell>
          <cell r="E644">
            <v>12.7</v>
          </cell>
        </row>
        <row r="645">
          <cell r="B645">
            <v>768</v>
          </cell>
          <cell r="C645" t="str">
            <v>BUCHA DE REDUCAO DE FERRO GALVANIZADO, COM ROSCA BSP, DE 1 1/4" X 1/2"</v>
          </cell>
          <cell r="D645" t="str">
            <v xml:space="preserve">UN    </v>
          </cell>
          <cell r="E645">
            <v>9.9700000000000006</v>
          </cell>
        </row>
        <row r="646">
          <cell r="B646">
            <v>789</v>
          </cell>
          <cell r="C646" t="str">
            <v>BUCHA DE REDUCAO DE FERRO GALVANIZADO, COM ROSCA BSP, DE 1 1/4" X 1"</v>
          </cell>
          <cell r="D646" t="str">
            <v xml:space="preserve">UN    </v>
          </cell>
          <cell r="E646">
            <v>9.76</v>
          </cell>
        </row>
        <row r="647">
          <cell r="B647">
            <v>769</v>
          </cell>
          <cell r="C647" t="str">
            <v>BUCHA DE REDUCAO DE FERRO GALVANIZADO, COM ROSCA BSP, DE 1 1/4" X 3/4"</v>
          </cell>
          <cell r="D647" t="str">
            <v xml:space="preserve">UN    </v>
          </cell>
          <cell r="E647">
            <v>9.9700000000000006</v>
          </cell>
        </row>
        <row r="648">
          <cell r="B648">
            <v>770</v>
          </cell>
          <cell r="C648" t="str">
            <v>BUCHA DE REDUCAO DE FERRO GALVANIZADO, COM ROSCA BSP, DE 1/2" X 1/4"</v>
          </cell>
          <cell r="D648" t="str">
            <v xml:space="preserve">UN    </v>
          </cell>
          <cell r="E648">
            <v>3.52</v>
          </cell>
        </row>
        <row r="649">
          <cell r="B649">
            <v>12394</v>
          </cell>
          <cell r="C649" t="str">
            <v>BUCHA DE REDUCAO DE FERRO GALVANIZADO, COM ROSCA BSP, DE 1/2" X 3/8"</v>
          </cell>
          <cell r="D649" t="str">
            <v xml:space="preserve">UN    </v>
          </cell>
          <cell r="E649">
            <v>3.52</v>
          </cell>
        </row>
        <row r="650">
          <cell r="B650">
            <v>764</v>
          </cell>
          <cell r="C650" t="str">
            <v>BUCHA DE REDUCAO DE FERRO GALVANIZADO, COM ROSCA BSP, DE 1" X 1/2"</v>
          </cell>
          <cell r="D650" t="str">
            <v xml:space="preserve">UN    </v>
          </cell>
          <cell r="E650">
            <v>6.14</v>
          </cell>
        </row>
        <row r="651">
          <cell r="B651">
            <v>765</v>
          </cell>
          <cell r="C651" t="str">
            <v>BUCHA DE REDUCAO DE FERRO GALVANIZADO, COM ROSCA BSP, DE 1" X 3/4"</v>
          </cell>
          <cell r="D651" t="str">
            <v xml:space="preserve">UN    </v>
          </cell>
          <cell r="E651">
            <v>6.14</v>
          </cell>
        </row>
        <row r="652">
          <cell r="B652">
            <v>787</v>
          </cell>
          <cell r="C652" t="str">
            <v>BUCHA DE REDUCAO DE FERRO GALVANIZADO, COM ROSCA BSP, DE 2 1/2" X 1 1/2"</v>
          </cell>
          <cell r="D652" t="str">
            <v xml:space="preserve">UN    </v>
          </cell>
          <cell r="E652">
            <v>27.42</v>
          </cell>
        </row>
        <row r="653">
          <cell r="B653">
            <v>774</v>
          </cell>
          <cell r="C653" t="str">
            <v>BUCHA DE REDUCAO DE FERRO GALVANIZADO, COM ROSCA BSP, DE 2 1/2" X 1 1/4"</v>
          </cell>
          <cell r="D653" t="str">
            <v xml:space="preserve">UN    </v>
          </cell>
          <cell r="E653">
            <v>27.42</v>
          </cell>
        </row>
        <row r="654">
          <cell r="B654">
            <v>773</v>
          </cell>
          <cell r="C654" t="str">
            <v>BUCHA DE REDUCAO DE FERRO GALVANIZADO, COM ROSCA BSP, DE 2 1/2" X 1"</v>
          </cell>
          <cell r="D654" t="str">
            <v xml:space="preserve">UN    </v>
          </cell>
          <cell r="E654">
            <v>27.42</v>
          </cell>
        </row>
        <row r="655">
          <cell r="B655">
            <v>775</v>
          </cell>
          <cell r="C655" t="str">
            <v>BUCHA DE REDUCAO DE FERRO GALVANIZADO, COM ROSCA BSP, DE 2 1/2" X 2"</v>
          </cell>
          <cell r="D655" t="str">
            <v xml:space="preserve">UN    </v>
          </cell>
          <cell r="E655">
            <v>27.42</v>
          </cell>
        </row>
        <row r="656">
          <cell r="B656">
            <v>788</v>
          </cell>
          <cell r="C656" t="str">
            <v>BUCHA DE REDUCAO DE FERRO GALVANIZADO, COM ROSCA BSP, DE 2" X 1 1/2"</v>
          </cell>
          <cell r="D656" t="str">
            <v xml:space="preserve">UN    </v>
          </cell>
          <cell r="E656">
            <v>17.04</v>
          </cell>
        </row>
        <row r="657">
          <cell r="B657">
            <v>772</v>
          </cell>
          <cell r="C657" t="str">
            <v>BUCHA DE REDUCAO DE FERRO GALVANIZADO, COM ROSCA BSP, DE 2" X 1 1/4"</v>
          </cell>
          <cell r="D657" t="str">
            <v xml:space="preserve">UN    </v>
          </cell>
          <cell r="E657">
            <v>17.04</v>
          </cell>
        </row>
        <row r="658">
          <cell r="B658">
            <v>771</v>
          </cell>
          <cell r="C658" t="str">
            <v>BUCHA DE REDUCAO DE FERRO GALVANIZADO, COM ROSCA BSP, DE 2" X 1"</v>
          </cell>
          <cell r="D658" t="str">
            <v xml:space="preserve">UN    </v>
          </cell>
          <cell r="E658">
            <v>17.04</v>
          </cell>
        </row>
        <row r="659">
          <cell r="B659">
            <v>779</v>
          </cell>
          <cell r="C659" t="str">
            <v>BUCHA DE REDUCAO DE FERRO GALVANIZADO, COM ROSCA BSP, DE 3/4" X 1/2"</v>
          </cell>
          <cell r="D659" t="str">
            <v xml:space="preserve">UN    </v>
          </cell>
          <cell r="E659">
            <v>4.24</v>
          </cell>
        </row>
        <row r="660">
          <cell r="B660">
            <v>776</v>
          </cell>
          <cell r="C660" t="str">
            <v>BUCHA DE REDUCAO DE FERRO GALVANIZADO, COM ROSCA BSP, DE 3" X 1 1/2"</v>
          </cell>
          <cell r="D660" t="str">
            <v xml:space="preserve">UN    </v>
          </cell>
          <cell r="E660">
            <v>40.43</v>
          </cell>
        </row>
        <row r="661">
          <cell r="B661">
            <v>777</v>
          </cell>
          <cell r="C661" t="str">
            <v>BUCHA DE REDUCAO DE FERRO GALVANIZADO, COM ROSCA BSP, DE 3" X 1 1/4"</v>
          </cell>
          <cell r="D661" t="str">
            <v xml:space="preserve">UN    </v>
          </cell>
          <cell r="E661">
            <v>39.299999999999997</v>
          </cell>
        </row>
        <row r="662">
          <cell r="B662">
            <v>780</v>
          </cell>
          <cell r="C662" t="str">
            <v>BUCHA DE REDUCAO DE FERRO GALVANIZADO, COM ROSCA BSP, DE 3" X 2 1/2"</v>
          </cell>
          <cell r="D662" t="str">
            <v xml:space="preserve">UN    </v>
          </cell>
          <cell r="E662">
            <v>39.5</v>
          </cell>
        </row>
        <row r="663">
          <cell r="B663">
            <v>778</v>
          </cell>
          <cell r="C663" t="str">
            <v>BUCHA DE REDUCAO DE FERRO GALVANIZADO, COM ROSCA BSP, DE 3" X 2"</v>
          </cell>
          <cell r="D663" t="str">
            <v xml:space="preserve">UN    </v>
          </cell>
          <cell r="E663">
            <v>40.43</v>
          </cell>
        </row>
        <row r="664">
          <cell r="B664">
            <v>781</v>
          </cell>
          <cell r="C664" t="str">
            <v>BUCHA DE REDUCAO DE FERRO GALVANIZADO, COM ROSCA BSP, DE 4" X 2 1/2"</v>
          </cell>
          <cell r="D664" t="str">
            <v xml:space="preserve">UN    </v>
          </cell>
          <cell r="E664">
            <v>74.7</v>
          </cell>
        </row>
        <row r="665">
          <cell r="B665">
            <v>786</v>
          </cell>
          <cell r="C665" t="str">
            <v>BUCHA DE REDUCAO DE FERRO GALVANIZADO, COM ROSCA BSP, DE 4" X 2"</v>
          </cell>
          <cell r="D665" t="str">
            <v xml:space="preserve">UN    </v>
          </cell>
          <cell r="E665">
            <v>74.7</v>
          </cell>
        </row>
        <row r="666">
          <cell r="B666">
            <v>782</v>
          </cell>
          <cell r="C666" t="str">
            <v>BUCHA DE REDUCAO DE FERRO GALVANIZADO, COM ROSCA BSP, DE 4" X 3"</v>
          </cell>
          <cell r="D666" t="str">
            <v xml:space="preserve">UN    </v>
          </cell>
          <cell r="E666">
            <v>74.7</v>
          </cell>
        </row>
        <row r="667">
          <cell r="B667">
            <v>783</v>
          </cell>
          <cell r="C667" t="str">
            <v>BUCHA DE REDUCAO DE FERRO GALVANIZADO, COM ROSCA BSP, DE 5" X 4"</v>
          </cell>
          <cell r="D667" t="str">
            <v xml:space="preserve">UN    </v>
          </cell>
          <cell r="E667">
            <v>204.45</v>
          </cell>
        </row>
        <row r="668">
          <cell r="B668">
            <v>785</v>
          </cell>
          <cell r="C668" t="str">
            <v>BUCHA DE REDUCAO DE FERRO GALVANIZADO, COM ROSCA BSP, DE 6" X 4"</v>
          </cell>
          <cell r="D668" t="str">
            <v xml:space="preserve">UN    </v>
          </cell>
          <cell r="E668">
            <v>216.02</v>
          </cell>
        </row>
        <row r="669">
          <cell r="B669">
            <v>784</v>
          </cell>
          <cell r="C669" t="str">
            <v>BUCHA DE REDUCAO DE FERRO GALVANIZADO, COM ROSCA BSP, DE 6" X 5"</v>
          </cell>
          <cell r="D669" t="str">
            <v xml:space="preserve">UN    </v>
          </cell>
          <cell r="E669">
            <v>231.74</v>
          </cell>
        </row>
        <row r="670">
          <cell r="B670">
            <v>831</v>
          </cell>
          <cell r="C670" t="str">
            <v>BUCHA DE REDUCAO DE PVC, SOLDAVEL, CURTA, COM 110 X 85 MM, PARA AGUA FRIA PREDIAL</v>
          </cell>
          <cell r="D670" t="str">
            <v xml:space="preserve">UN    </v>
          </cell>
          <cell r="E670">
            <v>47.42</v>
          </cell>
        </row>
        <row r="671">
          <cell r="B671">
            <v>828</v>
          </cell>
          <cell r="C671" t="str">
            <v>BUCHA DE REDUCAO DE PVC, SOLDAVEL, CURTA, COM 25 X 20 MM, PARA AGUA FRIA PREDIAL</v>
          </cell>
          <cell r="D671" t="str">
            <v xml:space="preserve">UN    </v>
          </cell>
          <cell r="E671">
            <v>0.27</v>
          </cell>
        </row>
        <row r="672">
          <cell r="B672">
            <v>829</v>
          </cell>
          <cell r="C672" t="str">
            <v>BUCHA DE REDUCAO DE PVC, SOLDAVEL, CURTA, COM 32 X 25 MM, PARA AGUA FRIA PREDIAL</v>
          </cell>
          <cell r="D672" t="str">
            <v xml:space="preserve">UN    </v>
          </cell>
          <cell r="E672">
            <v>0.56999999999999995</v>
          </cell>
        </row>
        <row r="673">
          <cell r="B673">
            <v>812</v>
          </cell>
          <cell r="C673" t="str">
            <v>BUCHA DE REDUCAO DE PVC, SOLDAVEL, CURTA, COM 40 X 32 MM, PARA AGUA FRIA PREDIAL</v>
          </cell>
          <cell r="D673" t="str">
            <v xml:space="preserve">UN    </v>
          </cell>
          <cell r="E673">
            <v>1.24</v>
          </cell>
        </row>
        <row r="674">
          <cell r="B674">
            <v>819</v>
          </cell>
          <cell r="C674" t="str">
            <v>BUCHA DE REDUCAO DE PVC, SOLDAVEL, CURTA, COM 50 X 40 MM, PARA AGUA FRIA PREDIAL</v>
          </cell>
          <cell r="D674" t="str">
            <v xml:space="preserve">UN    </v>
          </cell>
          <cell r="E674">
            <v>2.04</v>
          </cell>
        </row>
        <row r="675">
          <cell r="B675">
            <v>818</v>
          </cell>
          <cell r="C675" t="str">
            <v>BUCHA DE REDUCAO DE PVC, SOLDAVEL, CURTA, COM 60 X 50 MM, PARA AGUA FRIA PREDIAL</v>
          </cell>
          <cell r="D675" t="str">
            <v xml:space="preserve">UN    </v>
          </cell>
          <cell r="E675">
            <v>3.44</v>
          </cell>
        </row>
        <row r="676">
          <cell r="B676">
            <v>823</v>
          </cell>
          <cell r="C676" t="str">
            <v>BUCHA DE REDUCAO DE PVC, SOLDAVEL, CURTA, COM 75 X 60 MM, PARA AGUA FRIA PREDIAL</v>
          </cell>
          <cell r="D676" t="str">
            <v xml:space="preserve">UN    </v>
          </cell>
          <cell r="E676">
            <v>10.37</v>
          </cell>
        </row>
        <row r="677">
          <cell r="B677">
            <v>830</v>
          </cell>
          <cell r="C677" t="str">
            <v>BUCHA DE REDUCAO DE PVC, SOLDAVEL, CURTA, COM 85 X 75 MM, PARA AGUA FRIA PREDIAL</v>
          </cell>
          <cell r="D677" t="str">
            <v xml:space="preserve">UN    </v>
          </cell>
          <cell r="E677">
            <v>8.5399999999999991</v>
          </cell>
        </row>
        <row r="678">
          <cell r="B678">
            <v>826</v>
          </cell>
          <cell r="C678" t="str">
            <v>BUCHA DE REDUCAO DE PVC, SOLDAVEL, LONGA, COM 110 X 60 MM, PARA AGUA FRIA PREDIAL</v>
          </cell>
          <cell r="D678" t="str">
            <v xml:space="preserve">UN    </v>
          </cell>
          <cell r="E678">
            <v>26.59</v>
          </cell>
        </row>
        <row r="679">
          <cell r="B679">
            <v>827</v>
          </cell>
          <cell r="C679" t="str">
            <v>BUCHA DE REDUCAO DE PVC, SOLDAVEL, LONGA, COM 110 X 75 MM, PARA AGUA FRIA PREDIAL</v>
          </cell>
          <cell r="D679" t="str">
            <v xml:space="preserve">UN    </v>
          </cell>
          <cell r="E679">
            <v>22.47</v>
          </cell>
        </row>
        <row r="680">
          <cell r="B680">
            <v>832</v>
          </cell>
          <cell r="C680" t="str">
            <v>BUCHA DE REDUCAO DE PVC, SOLDAVEL, LONGA, COM 32 X 20 MM, PARA AGUA FRIA PREDIAL</v>
          </cell>
          <cell r="D680" t="str">
            <v xml:space="preserve">UN    </v>
          </cell>
          <cell r="E680">
            <v>1.55</v>
          </cell>
        </row>
        <row r="681">
          <cell r="B681">
            <v>833</v>
          </cell>
          <cell r="C681" t="str">
            <v>BUCHA DE REDUCAO DE PVC, SOLDAVEL, LONGA, COM 40 X 20 MM, PARA AGUA FRIA PREDIAL</v>
          </cell>
          <cell r="D681" t="str">
            <v xml:space="preserve">UN    </v>
          </cell>
          <cell r="E681">
            <v>2.2000000000000002</v>
          </cell>
        </row>
        <row r="682">
          <cell r="B682">
            <v>834</v>
          </cell>
          <cell r="C682" t="str">
            <v>BUCHA DE REDUCAO DE PVC, SOLDAVEL, LONGA, COM 40 X 25 MM, PARA AGUA FRIA PREDIAL</v>
          </cell>
          <cell r="D682" t="str">
            <v xml:space="preserve">UN    </v>
          </cell>
          <cell r="E682">
            <v>2.41</v>
          </cell>
        </row>
        <row r="683">
          <cell r="B683">
            <v>825</v>
          </cell>
          <cell r="C683" t="str">
            <v>BUCHA DE REDUCAO DE PVC, SOLDAVEL, LONGA, COM 50 X 20 MM, PARA AGUA FRIA PREDIAL</v>
          </cell>
          <cell r="D683" t="str">
            <v xml:space="preserve">UN    </v>
          </cell>
          <cell r="E683">
            <v>2.69</v>
          </cell>
        </row>
        <row r="684">
          <cell r="B684">
            <v>813</v>
          </cell>
          <cell r="C684" t="str">
            <v>BUCHA DE REDUCAO DE PVC, SOLDAVEL, LONGA, COM 50 X 25 MM, PARA AGUA FRIA PREDIAL</v>
          </cell>
          <cell r="D684" t="str">
            <v xml:space="preserve">UN    </v>
          </cell>
          <cell r="E684">
            <v>2.65</v>
          </cell>
        </row>
        <row r="685">
          <cell r="B685">
            <v>820</v>
          </cell>
          <cell r="C685" t="str">
            <v>BUCHA DE REDUCAO DE PVC, SOLDAVEL, LONGA, COM 50 X 32 MM, PARA AGUA FRIA PREDIAL</v>
          </cell>
          <cell r="D685" t="str">
            <v xml:space="preserve">UN    </v>
          </cell>
          <cell r="E685">
            <v>3.36</v>
          </cell>
        </row>
        <row r="686">
          <cell r="B686">
            <v>816</v>
          </cell>
          <cell r="C686" t="str">
            <v>BUCHA DE REDUCAO DE PVC, SOLDAVEL, LONGA, COM 60 X 25 MM, PARA AGUA FRIA PREDIAL</v>
          </cell>
          <cell r="D686" t="str">
            <v xml:space="preserve">UN    </v>
          </cell>
          <cell r="E686">
            <v>5.72</v>
          </cell>
        </row>
        <row r="687">
          <cell r="B687">
            <v>814</v>
          </cell>
          <cell r="C687" t="str">
            <v>BUCHA DE REDUCAO DE PVC, SOLDAVEL, LONGA, COM 60 X 32 MM, PARA AGUA FRIA PREDIAL</v>
          </cell>
          <cell r="D687" t="str">
            <v xml:space="preserve">UN    </v>
          </cell>
          <cell r="E687">
            <v>6.91</v>
          </cell>
        </row>
        <row r="688">
          <cell r="B688">
            <v>815</v>
          </cell>
          <cell r="C688" t="str">
            <v>BUCHA DE REDUCAO DE PVC, SOLDAVEL, LONGA, COM 60 X 40 MM, PARA AGUA FRIA PREDIAL</v>
          </cell>
          <cell r="D688" t="str">
            <v xml:space="preserve">UN    </v>
          </cell>
          <cell r="E688">
            <v>7.47</v>
          </cell>
        </row>
        <row r="689">
          <cell r="B689">
            <v>822</v>
          </cell>
          <cell r="C689" t="str">
            <v>BUCHA DE REDUCAO DE PVC, SOLDAVEL, LONGA, COM 60 X 50 MM, PARA AGUA FRIA PREDIAL</v>
          </cell>
          <cell r="D689" t="str">
            <v xml:space="preserve">UN    </v>
          </cell>
          <cell r="E689">
            <v>9.1</v>
          </cell>
        </row>
        <row r="690">
          <cell r="B690">
            <v>821</v>
          </cell>
          <cell r="C690" t="str">
            <v>BUCHA DE REDUCAO DE PVC, SOLDAVEL, LONGA, COM 75 X 50 MM, PARA AGUA FRIA PREDIAL</v>
          </cell>
          <cell r="D690" t="str">
            <v xml:space="preserve">UN    </v>
          </cell>
          <cell r="E690">
            <v>10.64</v>
          </cell>
        </row>
        <row r="691">
          <cell r="B691">
            <v>817</v>
          </cell>
          <cell r="C691" t="str">
            <v>BUCHA DE REDUCAO DE PVC, SOLDAVEL, LONGA, COM 85 X 60 MM, PARA AGUA FRIA PREDIAL</v>
          </cell>
          <cell r="D691" t="str">
            <v xml:space="preserve">UN    </v>
          </cell>
          <cell r="E691">
            <v>12.65</v>
          </cell>
        </row>
        <row r="692">
          <cell r="B692">
            <v>20086</v>
          </cell>
          <cell r="C692" t="str">
            <v>BUCHA DE REDUCAO DE PVC, SOLDAVEL, LONGA, 50 X 40 MM, PARA ESGOTO PREDIAL</v>
          </cell>
          <cell r="D692" t="str">
            <v xml:space="preserve">UN    </v>
          </cell>
          <cell r="E692">
            <v>1.3</v>
          </cell>
        </row>
        <row r="693">
          <cell r="B693">
            <v>39191</v>
          </cell>
          <cell r="C693" t="str">
            <v>BUCHA DE REDUCAO EM ALUMINIO, COM ROSCA, DE 1 1/2" X 1 1/4", PARA ELETRODUTO</v>
          </cell>
          <cell r="D693" t="str">
            <v xml:space="preserve">UN    </v>
          </cell>
          <cell r="E693">
            <v>11.74</v>
          </cell>
        </row>
        <row r="694">
          <cell r="B694">
            <v>39190</v>
          </cell>
          <cell r="C694" t="str">
            <v>BUCHA DE REDUCAO EM ALUMINIO, COM ROSCA, DE 1 1/2" X 1", PARA ELETRODUTO</v>
          </cell>
          <cell r="D694" t="str">
            <v xml:space="preserve">UN    </v>
          </cell>
          <cell r="E694">
            <v>12.26</v>
          </cell>
        </row>
        <row r="695">
          <cell r="B695">
            <v>39189</v>
          </cell>
          <cell r="C695" t="str">
            <v>BUCHA DE REDUCAO EM ALUMINIO, COM ROSCA, DE 1 1/2" X 3/4", PARA ELETRODUTO</v>
          </cell>
          <cell r="D695" t="str">
            <v xml:space="preserve">UN    </v>
          </cell>
          <cell r="E695">
            <v>12.98</v>
          </cell>
        </row>
        <row r="696">
          <cell r="B696">
            <v>39186</v>
          </cell>
          <cell r="C696" t="str">
            <v>BUCHA DE REDUCAO EM ALUMINIO, COM ROSCA, DE 1 1/4" X 1/2", PARA ELETRODUTO</v>
          </cell>
          <cell r="D696" t="str">
            <v xml:space="preserve">UN    </v>
          </cell>
          <cell r="E696">
            <v>11.61</v>
          </cell>
        </row>
        <row r="697">
          <cell r="B697">
            <v>39188</v>
          </cell>
          <cell r="C697" t="str">
            <v>BUCHA DE REDUCAO EM ALUMINIO, COM ROSCA, DE 1 1/4" X 1", PARA ELETRODUTO</v>
          </cell>
          <cell r="D697" t="str">
            <v xml:space="preserve">UN    </v>
          </cell>
          <cell r="E697">
            <v>9.5500000000000007</v>
          </cell>
        </row>
        <row r="698">
          <cell r="B698">
            <v>39187</v>
          </cell>
          <cell r="C698" t="str">
            <v>BUCHA DE REDUCAO EM ALUMINIO, COM ROSCA, DE 1 1/4" X 3/4", PARA ELETRODUTO</v>
          </cell>
          <cell r="D698" t="str">
            <v xml:space="preserve">UN    </v>
          </cell>
          <cell r="E698">
            <v>10.01</v>
          </cell>
        </row>
        <row r="699">
          <cell r="B699">
            <v>39184</v>
          </cell>
          <cell r="C699" t="str">
            <v>BUCHA DE REDUCAO EM ALUMINIO, COM ROSCA, DE 1" X 1/2", PARA ELETRODUTO</v>
          </cell>
          <cell r="D699" t="str">
            <v xml:space="preserve">UN    </v>
          </cell>
          <cell r="E699">
            <v>3.77</v>
          </cell>
        </row>
        <row r="700">
          <cell r="B700">
            <v>39185</v>
          </cell>
          <cell r="C700" t="str">
            <v>BUCHA DE REDUCAO EM ALUMINIO, COM ROSCA, DE 1" X 3/4", PARA ELETRODUTO</v>
          </cell>
          <cell r="D700" t="str">
            <v xml:space="preserve">UN    </v>
          </cell>
          <cell r="E700">
            <v>3.43</v>
          </cell>
        </row>
        <row r="701">
          <cell r="B701">
            <v>39198</v>
          </cell>
          <cell r="C701" t="str">
            <v>BUCHA DE REDUCAO EM ALUMINIO, COM ROSCA, DE 2 1/2" X 1 1/2", PARA ELETRODUTO</v>
          </cell>
          <cell r="D701" t="str">
            <v xml:space="preserve">UN    </v>
          </cell>
          <cell r="E701">
            <v>38.520000000000003</v>
          </cell>
        </row>
        <row r="702">
          <cell r="B702">
            <v>39197</v>
          </cell>
          <cell r="C702" t="str">
            <v>BUCHA DE REDUCAO EM ALUMINIO, COM ROSCA, DE 2 1/2" X 1 1/4", PARA ELETRODUTO</v>
          </cell>
          <cell r="D702" t="str">
            <v xml:space="preserve">UN    </v>
          </cell>
          <cell r="E702">
            <v>40.24</v>
          </cell>
        </row>
        <row r="703">
          <cell r="B703">
            <v>39196</v>
          </cell>
          <cell r="C703" t="str">
            <v>BUCHA DE REDUCAO EM ALUMINIO, COM ROSCA, DE 2 1/2" X 1", PARA ELETRODUTO</v>
          </cell>
          <cell r="D703" t="str">
            <v xml:space="preserve">UN    </v>
          </cell>
          <cell r="E703">
            <v>41.5</v>
          </cell>
        </row>
        <row r="704">
          <cell r="B704">
            <v>39199</v>
          </cell>
          <cell r="C704" t="str">
            <v>BUCHA DE REDUCAO EM ALUMINIO, COM ROSCA, DE 2 1/2" X 2", PARA ELETRODUTO</v>
          </cell>
          <cell r="D704" t="str">
            <v xml:space="preserve">UN    </v>
          </cell>
          <cell r="E704">
            <v>37.07</v>
          </cell>
        </row>
        <row r="705">
          <cell r="B705">
            <v>39195</v>
          </cell>
          <cell r="C705" t="str">
            <v>BUCHA DE REDUCAO EM ALUMINIO, COM ROSCA, DE 2" X 1 1/2", PARA ELETRODUTO</v>
          </cell>
          <cell r="D705" t="str">
            <v xml:space="preserve">UN    </v>
          </cell>
          <cell r="E705">
            <v>21.4</v>
          </cell>
        </row>
        <row r="706">
          <cell r="B706">
            <v>39194</v>
          </cell>
          <cell r="C706" t="str">
            <v>BUCHA DE REDUCAO EM ALUMINIO, COM ROSCA, DE 2" X 1 1/4", PARA ELETRODUTO</v>
          </cell>
          <cell r="D706" t="str">
            <v xml:space="preserve">UN    </v>
          </cell>
          <cell r="E706">
            <v>22.9</v>
          </cell>
        </row>
        <row r="707">
          <cell r="B707">
            <v>39193</v>
          </cell>
          <cell r="C707" t="str">
            <v>BUCHA DE REDUCAO EM ALUMINIO, COM ROSCA, DE 2" X 1", PARA ELETRODUTO</v>
          </cell>
          <cell r="D707" t="str">
            <v xml:space="preserve">UN    </v>
          </cell>
          <cell r="E707">
            <v>25.1</v>
          </cell>
        </row>
        <row r="708">
          <cell r="B708">
            <v>39192</v>
          </cell>
          <cell r="C708" t="str">
            <v>BUCHA DE REDUCAO EM ALUMINIO, COM ROSCA, DE 2" X 3/4", PARA ELETRODUTO</v>
          </cell>
          <cell r="D708" t="str">
            <v xml:space="preserve">UN    </v>
          </cell>
          <cell r="E708">
            <v>26.11</v>
          </cell>
        </row>
        <row r="709">
          <cell r="B709">
            <v>39920</v>
          </cell>
          <cell r="C709" t="str">
            <v>BUCHA DE REDUCAO EM ALUMINIO, COM ROSCA, DE 3/4" X 1/2",  PARA ELETRODUTO</v>
          </cell>
          <cell r="D709" t="str">
            <v xml:space="preserve">UN    </v>
          </cell>
          <cell r="E709">
            <v>3.16</v>
          </cell>
        </row>
        <row r="710">
          <cell r="B710">
            <v>39201</v>
          </cell>
          <cell r="C710" t="str">
            <v>BUCHA DE REDUCAO EM ALUMINIO, COM ROSCA, DE 3" X 1 1/2", PARA ELETRODUTO</v>
          </cell>
          <cell r="D710" t="str">
            <v xml:space="preserve">UN    </v>
          </cell>
          <cell r="E710">
            <v>46.06</v>
          </cell>
        </row>
        <row r="711">
          <cell r="B711">
            <v>39200</v>
          </cell>
          <cell r="C711" t="str">
            <v>BUCHA DE REDUCAO EM ALUMINIO, COM ROSCA, DE 3" X 1 1/4", PARA ELETRODUTO</v>
          </cell>
          <cell r="D711" t="str">
            <v xml:space="preserve">UN    </v>
          </cell>
          <cell r="E711">
            <v>46.43</v>
          </cell>
        </row>
        <row r="712">
          <cell r="B712">
            <v>39203</v>
          </cell>
          <cell r="C712" t="str">
            <v>BUCHA DE REDUCAO EM ALUMINIO, COM ROSCA, DE 3" X 2 1/2", PARA ELETRODUTO</v>
          </cell>
          <cell r="D712" t="str">
            <v xml:space="preserve">UN    </v>
          </cell>
          <cell r="E712">
            <v>37.49</v>
          </cell>
        </row>
        <row r="713">
          <cell r="B713">
            <v>39202</v>
          </cell>
          <cell r="C713" t="str">
            <v>BUCHA DE REDUCAO EM ALUMINIO, COM ROSCA, DE 3" X 2", PARA ELETRODUTO</v>
          </cell>
          <cell r="D713" t="str">
            <v xml:space="preserve">UN    </v>
          </cell>
          <cell r="E713">
            <v>44.04</v>
          </cell>
        </row>
        <row r="714">
          <cell r="B714">
            <v>39205</v>
          </cell>
          <cell r="C714" t="str">
            <v>BUCHA DE REDUCAO EM ALUMINIO, COM ROSCA, DE 4" X 2 1/2", PARA ELETRODUTO</v>
          </cell>
          <cell r="D714" t="str">
            <v xml:space="preserve">UN    </v>
          </cell>
          <cell r="E714">
            <v>73.47</v>
          </cell>
        </row>
        <row r="715">
          <cell r="B715">
            <v>39204</v>
          </cell>
          <cell r="C715" t="str">
            <v>BUCHA DE REDUCAO EM ALUMINIO, COM ROSCA, DE 4" X 2", PARA ELETRODUTO</v>
          </cell>
          <cell r="D715" t="str">
            <v xml:space="preserve">UN    </v>
          </cell>
          <cell r="E715">
            <v>75.25</v>
          </cell>
        </row>
        <row r="716">
          <cell r="B716">
            <v>39206</v>
          </cell>
          <cell r="C716" t="str">
            <v>BUCHA DE REDUCAO EM ALUMINIO, COM ROSCA, DE 4" X 3", PARA ELETRODUTO</v>
          </cell>
          <cell r="D716" t="str">
            <v xml:space="preserve">UN    </v>
          </cell>
          <cell r="E716">
            <v>71.39</v>
          </cell>
        </row>
        <row r="717">
          <cell r="B717">
            <v>797</v>
          </cell>
          <cell r="C717" t="str">
            <v>BUCHA DE REDUCAO PVC ROSCAVEL 1 1/2" X 1"</v>
          </cell>
          <cell r="D717" t="str">
            <v xml:space="preserve">UN    </v>
          </cell>
          <cell r="E717">
            <v>4.95</v>
          </cell>
        </row>
        <row r="718">
          <cell r="B718">
            <v>798</v>
          </cell>
          <cell r="C718" t="str">
            <v>BUCHA DE REDUCAO PVC ROSCAVEL 3/4" X 1/2"</v>
          </cell>
          <cell r="D718" t="str">
            <v xml:space="preserve">UN    </v>
          </cell>
          <cell r="E718">
            <v>0.68</v>
          </cell>
        </row>
        <row r="719">
          <cell r="B719">
            <v>796</v>
          </cell>
          <cell r="C719" t="str">
            <v>BUCHA DE REDUCAO PVC ROSCAVEL, 1 1/2" X 3/4"</v>
          </cell>
          <cell r="D719" t="str">
            <v xml:space="preserve">UN    </v>
          </cell>
          <cell r="E719">
            <v>4.74</v>
          </cell>
        </row>
        <row r="720">
          <cell r="B720">
            <v>799</v>
          </cell>
          <cell r="C720" t="str">
            <v>BUCHA DE REDUCAO PVC ROSCAVEL, 1" X 1/2"</v>
          </cell>
          <cell r="D720" t="str">
            <v xml:space="preserve">UN    </v>
          </cell>
          <cell r="E720">
            <v>2.23</v>
          </cell>
        </row>
        <row r="721">
          <cell r="B721">
            <v>792</v>
          </cell>
          <cell r="C721" t="str">
            <v>BUCHA DE REDUCAO PVC ROSCAVEL, 1" X 3/4"</v>
          </cell>
          <cell r="D721" t="str">
            <v xml:space="preserve">UN    </v>
          </cell>
          <cell r="E721">
            <v>2.2599999999999998</v>
          </cell>
        </row>
        <row r="722">
          <cell r="B722">
            <v>804</v>
          </cell>
          <cell r="C722" t="str">
            <v>BUCHA DE REDUCAO PVC, ROSCAVEL,  2"  X 1 1/2 "</v>
          </cell>
          <cell r="D722" t="str">
            <v xml:space="preserve">UN    </v>
          </cell>
          <cell r="E722">
            <v>11.24</v>
          </cell>
        </row>
        <row r="723">
          <cell r="B723">
            <v>793</v>
          </cell>
          <cell r="C723" t="str">
            <v>BUCHA DE REDUCAO PVC, ROSCAVEL, 1 1/2"  X1 1/4 "</v>
          </cell>
          <cell r="D723" t="str">
            <v xml:space="preserve">UN    </v>
          </cell>
          <cell r="E723">
            <v>4.82</v>
          </cell>
        </row>
        <row r="724">
          <cell r="B724">
            <v>801</v>
          </cell>
          <cell r="C724" t="str">
            <v>BUCHA DE REDUCAO PVC, ROSCAVEL, 1 1/4"  X 3/4 "</v>
          </cell>
          <cell r="D724" t="str">
            <v xml:space="preserve">UN    </v>
          </cell>
          <cell r="E724">
            <v>3.44</v>
          </cell>
        </row>
        <row r="725">
          <cell r="B725">
            <v>794</v>
          </cell>
          <cell r="C725" t="str">
            <v>BUCHA DE REDUCAO PVC, ROSCAVEL, 1 1/4" X 1 "</v>
          </cell>
          <cell r="D725" t="str">
            <v xml:space="preserve">UN    </v>
          </cell>
          <cell r="E725">
            <v>3.55</v>
          </cell>
        </row>
        <row r="726">
          <cell r="B726">
            <v>802</v>
          </cell>
          <cell r="C726" t="str">
            <v>BUCHA DE REDUCAO PVC, ROSCAVEL, 2"  X 1 "</v>
          </cell>
          <cell r="D726" t="str">
            <v xml:space="preserve">UN    </v>
          </cell>
          <cell r="E726">
            <v>9.91</v>
          </cell>
        </row>
        <row r="727">
          <cell r="B727">
            <v>803</v>
          </cell>
          <cell r="C727" t="str">
            <v>BUCHA DE REDUCAO PVC, ROSCAVEL, 2"  X 1 1/4 "</v>
          </cell>
          <cell r="D727" t="str">
            <v xml:space="preserve">UN    </v>
          </cell>
          <cell r="E727">
            <v>8.64</v>
          </cell>
        </row>
        <row r="728">
          <cell r="B728">
            <v>38001</v>
          </cell>
          <cell r="C728" t="str">
            <v>BUCHA DE REDUCAO, CPVC, SOLDAVEL, 22 X 15 MM, PARA AGUA QUENTE</v>
          </cell>
          <cell r="D728" t="str">
            <v xml:space="preserve">UN    </v>
          </cell>
          <cell r="E728">
            <v>0.7</v>
          </cell>
        </row>
        <row r="729">
          <cell r="B729">
            <v>38002</v>
          </cell>
          <cell r="C729" t="str">
            <v>BUCHA DE REDUCAO, CPVC, SOLDAVEL, 28 X 22 MM, PARA AGUA QUENTE</v>
          </cell>
          <cell r="D729" t="str">
            <v xml:space="preserve">UN    </v>
          </cell>
          <cell r="E729">
            <v>1.3</v>
          </cell>
        </row>
        <row r="730">
          <cell r="B730">
            <v>38003</v>
          </cell>
          <cell r="C730" t="str">
            <v>BUCHA DE REDUCAO, CPVC, SOLDAVEL, 35 X 28 MM, PARA AGUA QUENTE</v>
          </cell>
          <cell r="D730" t="str">
            <v xml:space="preserve">UN    </v>
          </cell>
          <cell r="E730">
            <v>15.67</v>
          </cell>
        </row>
        <row r="731">
          <cell r="B731">
            <v>38004</v>
          </cell>
          <cell r="C731" t="str">
            <v>BUCHA DE REDUCAO, CPVC, SOLDAVEL, 42 X 22 MM, PARA AGUA QUENTE</v>
          </cell>
          <cell r="D731" t="str">
            <v xml:space="preserve">UN    </v>
          </cell>
          <cell r="E731">
            <v>20.95</v>
          </cell>
        </row>
        <row r="732">
          <cell r="B732">
            <v>36327</v>
          </cell>
          <cell r="C732" t="str">
            <v>BUCHA DE REDUCAO, PPR, DN 25 X 20 MM, PARA AGUA QUENTE PREDIAL</v>
          </cell>
          <cell r="D732" t="str">
            <v xml:space="preserve">UN    </v>
          </cell>
          <cell r="E732">
            <v>1.29</v>
          </cell>
        </row>
        <row r="733">
          <cell r="B733">
            <v>38992</v>
          </cell>
          <cell r="C733" t="str">
            <v>BUCHA DE REDUCAO, PPR, DN 32 X 25 MM, PARA AGUA QUENTE E FRIA PREDIAL</v>
          </cell>
          <cell r="D733" t="str">
            <v xml:space="preserve">UN    </v>
          </cell>
          <cell r="E733">
            <v>2.0699999999999998</v>
          </cell>
        </row>
        <row r="734">
          <cell r="B734">
            <v>38993</v>
          </cell>
          <cell r="C734" t="str">
            <v>BUCHA DE REDUCAO, PPR, DN 40 X 25 MM, PARA AGUA QUENTE E FRIA PREDIAL</v>
          </cell>
          <cell r="D734" t="str">
            <v xml:space="preserve">UN    </v>
          </cell>
          <cell r="E734">
            <v>5.91</v>
          </cell>
        </row>
        <row r="735">
          <cell r="B735">
            <v>38418</v>
          </cell>
          <cell r="C735" t="str">
            <v>BUCHA DE REDUCAO, PVC, LONGA, SERIE R, DN 50 X 40 MM, PARA ESGOTO PREDIAL</v>
          </cell>
          <cell r="D735" t="str">
            <v xml:space="preserve">UN    </v>
          </cell>
          <cell r="E735">
            <v>3.77</v>
          </cell>
        </row>
        <row r="736">
          <cell r="B736">
            <v>39178</v>
          </cell>
          <cell r="C736" t="str">
            <v>BUCHA EM ALUMINIO, COM ROSCA, DE  1 1/2", PARA ELETRODUTO</v>
          </cell>
          <cell r="D736" t="str">
            <v xml:space="preserve">UN    </v>
          </cell>
          <cell r="E736">
            <v>1.27</v>
          </cell>
        </row>
        <row r="737">
          <cell r="B737">
            <v>39177</v>
          </cell>
          <cell r="C737" t="str">
            <v>BUCHA EM ALUMINIO, COM ROSCA, DE 1 1/4", PARA ELETRODUTO</v>
          </cell>
          <cell r="D737" t="str">
            <v xml:space="preserve">UN    </v>
          </cell>
          <cell r="E737">
            <v>1.1499999999999999</v>
          </cell>
        </row>
        <row r="738">
          <cell r="B738">
            <v>39174</v>
          </cell>
          <cell r="C738" t="str">
            <v>BUCHA EM ALUMINIO, COM ROSCA, DE 1/2", PARA ELETRODUTO</v>
          </cell>
          <cell r="D738" t="str">
            <v xml:space="preserve">UN    </v>
          </cell>
          <cell r="E738">
            <v>0.56999999999999995</v>
          </cell>
        </row>
        <row r="739">
          <cell r="B739">
            <v>39176</v>
          </cell>
          <cell r="C739" t="str">
            <v>BUCHA EM ALUMINIO, COM ROSCA, DE 1", PARA ELETRODUTO</v>
          </cell>
          <cell r="D739" t="str">
            <v xml:space="preserve">UN    </v>
          </cell>
          <cell r="E739">
            <v>0.75</v>
          </cell>
        </row>
        <row r="740">
          <cell r="B740">
            <v>39180</v>
          </cell>
          <cell r="C740" t="str">
            <v>BUCHA EM ALUMINIO, COM ROSCA, DE 2 1/2", PARA ELETRODUTO</v>
          </cell>
          <cell r="D740" t="str">
            <v xml:space="preserve">UN    </v>
          </cell>
          <cell r="E740">
            <v>3.45</v>
          </cell>
        </row>
        <row r="741">
          <cell r="B741">
            <v>39179</v>
          </cell>
          <cell r="C741" t="str">
            <v>BUCHA EM ALUMINIO, COM ROSCA, DE 2", PARA ELETRODUTO</v>
          </cell>
          <cell r="D741" t="str">
            <v xml:space="preserve">UN    </v>
          </cell>
          <cell r="E741">
            <v>3.05</v>
          </cell>
        </row>
        <row r="742">
          <cell r="B742">
            <v>39175</v>
          </cell>
          <cell r="C742" t="str">
            <v>BUCHA EM ALUMINIO, COM ROSCA, DE 3/4", PARA ELETRODUTO</v>
          </cell>
          <cell r="D742" t="str">
            <v xml:space="preserve">UN    </v>
          </cell>
          <cell r="E742">
            <v>0.7</v>
          </cell>
        </row>
        <row r="743">
          <cell r="B743">
            <v>39217</v>
          </cell>
          <cell r="C743" t="str">
            <v>BUCHA EM ALUMINIO, COM ROSCA, DE 3/8", PARA ELETRODUTO</v>
          </cell>
          <cell r="D743" t="str">
            <v xml:space="preserve">UN    </v>
          </cell>
          <cell r="E743">
            <v>0.54</v>
          </cell>
        </row>
        <row r="744">
          <cell r="B744">
            <v>39181</v>
          </cell>
          <cell r="C744" t="str">
            <v>BUCHA EM ALUMINIO, COM ROSCA, DE 3", PARA ELETRODUTO</v>
          </cell>
          <cell r="D744" t="str">
            <v xml:space="preserve">UN    </v>
          </cell>
          <cell r="E744">
            <v>4.62</v>
          </cell>
        </row>
        <row r="745">
          <cell r="B745">
            <v>39182</v>
          </cell>
          <cell r="C745" t="str">
            <v>BUCHA EM ALUMINIO, COM ROSCA, DE 4", PARA ELETRODUTO</v>
          </cell>
          <cell r="D745" t="str">
            <v xml:space="preserve">UN    </v>
          </cell>
          <cell r="E745">
            <v>6.5</v>
          </cell>
        </row>
        <row r="746">
          <cell r="B746">
            <v>12616</v>
          </cell>
          <cell r="C746" t="str">
            <v>CABECEIRA DIREITA OU ESQUERDA, PVC, PARA CALHA PLUVIAL, DIAMETRO ENTRE 119 E 170 MM, PARA DRENAGEM PREDIAL</v>
          </cell>
          <cell r="D746" t="str">
            <v xml:space="preserve">UN    </v>
          </cell>
          <cell r="E746">
            <v>5.0999999999999996</v>
          </cell>
        </row>
        <row r="747">
          <cell r="B747">
            <v>1049</v>
          </cell>
          <cell r="C747" t="str">
            <v>CABECOTE PARA ENTRADA DE LINHA DE ALIMENTACAO PARA ELETRODUTO, EM LIGA DE ALUMINIO COM ACABAMENTO ANTI CORROSIVO, COM FIXACAO POR ENCAIXE LISO DE 360 GRAUS, DE 1 1/2"</v>
          </cell>
          <cell r="D747" t="str">
            <v xml:space="preserve">UN    </v>
          </cell>
          <cell r="E747">
            <v>5.44</v>
          </cell>
        </row>
        <row r="748">
          <cell r="B748">
            <v>1099</v>
          </cell>
          <cell r="C748" t="str">
            <v>CABECOTE PARA ENTRADA DE LINHA DE ALIMENTACAO PARA ELETRODUTO, EM LIGA DE ALUMINIO COM ACABAMENTO ANTI CORROSIVO, COM FIXACAO POR ENCAIXE LISO DE 360 GRAUS, DE 1 1/4"</v>
          </cell>
          <cell r="D748" t="str">
            <v xml:space="preserve">UN    </v>
          </cell>
          <cell r="E748">
            <v>4.16</v>
          </cell>
        </row>
        <row r="749">
          <cell r="B749">
            <v>39678</v>
          </cell>
          <cell r="C749" t="str">
            <v>CABECOTE PARA ENTRADA DE LINHA DE ALIMENTACAO PARA ELETRODUTO, EM LIGA DE ALUMINIO COM ACABAMENTO ANTI CORROSIVO, COM FIXACAO POR ENCAIXE LISO DE 360 GRAUS, DE 1/2"</v>
          </cell>
          <cell r="D749" t="str">
            <v xml:space="preserve">UN    </v>
          </cell>
          <cell r="E749">
            <v>1.68</v>
          </cell>
        </row>
        <row r="750">
          <cell r="B750">
            <v>1050</v>
          </cell>
          <cell r="C750" t="str">
            <v>CABECOTE PARA ENTRADA DE LINHA DE ALIMENTACAO PARA ELETRODUTO, EM LIGA DE ALUMINIO COM ACABAMENTO ANTI CORROSIVO, COM FIXACAO POR ENCAIXE LISO DE 360 GRAUS, DE 1"</v>
          </cell>
          <cell r="D750" t="str">
            <v xml:space="preserve">UN    </v>
          </cell>
          <cell r="E750">
            <v>2.85</v>
          </cell>
        </row>
        <row r="751">
          <cell r="B751">
            <v>1101</v>
          </cell>
          <cell r="C751" t="str">
            <v>CABECOTE PARA ENTRADA DE LINHA DE ALIMENTACAO PARA ELETRODUTO, EM LIGA DE ALUMINIO COM ACABAMENTO ANTI CORROSIVO, COM FIXACAO POR ENCAIXE LISO DE 360 GRAUS, DE 2 1/2"</v>
          </cell>
          <cell r="D751" t="str">
            <v xml:space="preserve">UN    </v>
          </cell>
          <cell r="E751">
            <v>17.95</v>
          </cell>
        </row>
        <row r="752">
          <cell r="B752">
            <v>1100</v>
          </cell>
          <cell r="C752" t="str">
            <v>CABECOTE PARA ENTRADA DE LINHA DE ALIMENTACAO PARA ELETRODUTO, EM LIGA DE ALUMINIO COM ACABAMENTO ANTI CORROSIVO, COM FIXACAO POR ENCAIXE LISO DE 360 GRAUS, DE 2"</v>
          </cell>
          <cell r="D752" t="str">
            <v xml:space="preserve">UN    </v>
          </cell>
          <cell r="E752">
            <v>9.26</v>
          </cell>
        </row>
        <row r="753">
          <cell r="B753">
            <v>39679</v>
          </cell>
          <cell r="C753" t="str">
            <v>CABECOTE PARA ENTRADA DE LINHA DE ALIMENTACAO PARA ELETRODUTO, EM LIGA DE ALUMINIO COM ACABAMENTO ANTI CORROSIVO, COM FIXACAO POR ENCAIXE LISO DE 360 GRAUS, DE 3 1/2"</v>
          </cell>
          <cell r="D753" t="str">
            <v xml:space="preserve">UN    </v>
          </cell>
          <cell r="E753">
            <v>35.78</v>
          </cell>
        </row>
        <row r="754">
          <cell r="B754">
            <v>1098</v>
          </cell>
          <cell r="C754" t="str">
            <v>CABECOTE PARA ENTRADA DE LINHA DE ALIMENTACAO PARA ELETRODUTO, EM LIGA DE ALUMINIO COM ACABAMENTO ANTI CORROSIVO, COM FIXACAO POR ENCAIXE LISO DE 360 GRAUS, DE 3/4"</v>
          </cell>
          <cell r="D754" t="str">
            <v xml:space="preserve">UN    </v>
          </cell>
          <cell r="E754">
            <v>2.2200000000000002</v>
          </cell>
        </row>
        <row r="755">
          <cell r="B755">
            <v>1102</v>
          </cell>
          <cell r="C755" t="str">
            <v>CABECOTE PARA ENTRADA DE LINHA DE ALIMENTACAO PARA ELETRODUTO, EM LIGA DE ALUMINIO COM ACABAMENTO ANTI CORROSIVO, COM FIXACAO POR ENCAIXE LISO DE 360 GRAUS, DE 3"</v>
          </cell>
          <cell r="D755" t="str">
            <v xml:space="preserve">UN    </v>
          </cell>
          <cell r="E755">
            <v>26.77</v>
          </cell>
        </row>
        <row r="756">
          <cell r="B756">
            <v>1051</v>
          </cell>
          <cell r="C756" t="str">
            <v>CABECOTE PARA ENTRADA DE LINHA DE ALIMENTACAO PARA ELETRODUTO, EM LIGA DE ALUMINIO COM ACABAMENTO ANTI CORROSIVO, COM FIXACAO POR ENCAIXE LISO DE 360 GRAUS, DE 4"</v>
          </cell>
          <cell r="D756" t="str">
            <v xml:space="preserve">UN    </v>
          </cell>
          <cell r="E756">
            <v>38.909999999999997</v>
          </cell>
        </row>
        <row r="757">
          <cell r="B757">
            <v>37399</v>
          </cell>
          <cell r="C757" t="str">
            <v>CABIDE/GANCHO DE BANHEIRO SIMPLES EM METAL CROMADO</v>
          </cell>
          <cell r="D757" t="str">
            <v xml:space="preserve">UN    </v>
          </cell>
          <cell r="E757">
            <v>15.66</v>
          </cell>
        </row>
        <row r="758">
          <cell r="B758">
            <v>42655</v>
          </cell>
          <cell r="C758" t="str">
            <v>CABO DE ACO GALVANIZADO, DIAMETRO 9,53 MM (3/8"), COM ALMA DE FIBRA 6 X 25 F  (COLETADO CAIXA)</v>
          </cell>
          <cell r="D758" t="str">
            <v xml:space="preserve">KG    </v>
          </cell>
          <cell r="E758">
            <v>9.33</v>
          </cell>
        </row>
        <row r="759">
          <cell r="B759">
            <v>25004</v>
          </cell>
          <cell r="C759" t="str">
            <v>CABO DE ALUMINIO NU COM ALMA DE ACO, BITOLA 1/0 AWG</v>
          </cell>
          <cell r="D759" t="str">
            <v xml:space="preserve">KG    </v>
          </cell>
          <cell r="E759">
            <v>27.07</v>
          </cell>
        </row>
        <row r="760">
          <cell r="B760">
            <v>25002</v>
          </cell>
          <cell r="C760" t="str">
            <v>CABO DE ALUMINIO NU COM ALMA DE ACO, BITOLA 2 AWG</v>
          </cell>
          <cell r="D760" t="str">
            <v xml:space="preserve">KG    </v>
          </cell>
          <cell r="E760">
            <v>27.29</v>
          </cell>
        </row>
        <row r="761">
          <cell r="B761">
            <v>37409</v>
          </cell>
          <cell r="C761" t="str">
            <v>CABO DE ALUMINIO NU COM ALMA DE ACO, BITOLA 2/0 AWG</v>
          </cell>
          <cell r="D761" t="str">
            <v xml:space="preserve">KG    </v>
          </cell>
          <cell r="E761">
            <v>26.84</v>
          </cell>
        </row>
        <row r="762">
          <cell r="B762">
            <v>841</v>
          </cell>
          <cell r="C762" t="str">
            <v>CABO DE ALUMINIO NU COM ALMA DE ACO, BITOLA 4 AWG</v>
          </cell>
          <cell r="D762" t="str">
            <v xml:space="preserve">KG    </v>
          </cell>
          <cell r="E762">
            <v>27.73</v>
          </cell>
        </row>
        <row r="763">
          <cell r="B763">
            <v>25005</v>
          </cell>
          <cell r="C763" t="str">
            <v>CABO DE ALUMINIO NU SEM ALMA DE ACO, BITOLA 1/0 AWG</v>
          </cell>
          <cell r="D763" t="str">
            <v xml:space="preserve">KG    </v>
          </cell>
          <cell r="E763">
            <v>30.4</v>
          </cell>
        </row>
        <row r="764">
          <cell r="B764">
            <v>25003</v>
          </cell>
          <cell r="C764" t="str">
            <v>CABO DE ALUMINIO NU SEM ALMA DE ACO, BITOLA 2 AWG</v>
          </cell>
          <cell r="D764" t="str">
            <v xml:space="preserve">KG    </v>
          </cell>
          <cell r="E764">
            <v>32.479999999999997</v>
          </cell>
        </row>
        <row r="765">
          <cell r="B765">
            <v>37410</v>
          </cell>
          <cell r="C765" t="str">
            <v>CABO DE ALUMINIO NU SEM ALMA DE ACO, BITOLA 2/0 AWG</v>
          </cell>
          <cell r="D765" t="str">
            <v xml:space="preserve">KG    </v>
          </cell>
          <cell r="E765">
            <v>30.4</v>
          </cell>
        </row>
        <row r="766">
          <cell r="B766">
            <v>842</v>
          </cell>
          <cell r="C766" t="str">
            <v>CABO DE ALUMINIO NU SEM ALMA DE ACO, BITOLA 4 AWG</v>
          </cell>
          <cell r="D766" t="str">
            <v xml:space="preserve">KG    </v>
          </cell>
          <cell r="E766">
            <v>34.200000000000003</v>
          </cell>
        </row>
        <row r="767">
          <cell r="B767">
            <v>862</v>
          </cell>
          <cell r="C767" t="str">
            <v>CABO DE COBRE NU 10 MM2 MEIO-DURO</v>
          </cell>
          <cell r="D767" t="str">
            <v xml:space="preserve">M     </v>
          </cell>
          <cell r="E767">
            <v>4.28</v>
          </cell>
        </row>
        <row r="768">
          <cell r="B768">
            <v>866</v>
          </cell>
          <cell r="C768" t="str">
            <v>CABO DE COBRE NU 120 MM2 MEIO-DURO</v>
          </cell>
          <cell r="D768" t="str">
            <v xml:space="preserve">M     </v>
          </cell>
          <cell r="E768">
            <v>52.68</v>
          </cell>
        </row>
        <row r="769">
          <cell r="B769">
            <v>892</v>
          </cell>
          <cell r="C769" t="str">
            <v>CABO DE COBRE NU 150 MM2 MEIO-DURO</v>
          </cell>
          <cell r="D769" t="str">
            <v xml:space="preserve">M     </v>
          </cell>
          <cell r="E769">
            <v>66.989999999999995</v>
          </cell>
        </row>
        <row r="770">
          <cell r="B770">
            <v>857</v>
          </cell>
          <cell r="C770" t="str">
            <v>CABO DE COBRE NU 16 MM2 MEIO-DURO</v>
          </cell>
          <cell r="D770" t="str">
            <v xml:space="preserve">M     </v>
          </cell>
          <cell r="E770">
            <v>6.82</v>
          </cell>
        </row>
        <row r="771">
          <cell r="B771">
            <v>37404</v>
          </cell>
          <cell r="C771" t="str">
            <v>CABO DE COBRE NU 185 MM2 MEIO-DURO</v>
          </cell>
          <cell r="D771" t="str">
            <v xml:space="preserve">M     </v>
          </cell>
          <cell r="E771">
            <v>80.56</v>
          </cell>
        </row>
        <row r="772">
          <cell r="B772">
            <v>868</v>
          </cell>
          <cell r="C772" t="str">
            <v>CABO DE COBRE NU 25 MM2 MEIO-DURO</v>
          </cell>
          <cell r="D772" t="str">
            <v xml:space="preserve">M     </v>
          </cell>
          <cell r="E772">
            <v>10.53</v>
          </cell>
        </row>
        <row r="773">
          <cell r="B773">
            <v>870</v>
          </cell>
          <cell r="C773" t="str">
            <v>CABO DE COBRE NU 300 MM2 MEIO-DURO</v>
          </cell>
          <cell r="D773" t="str">
            <v xml:space="preserve">M     </v>
          </cell>
          <cell r="E773">
            <v>138.81</v>
          </cell>
        </row>
        <row r="774">
          <cell r="B774">
            <v>863</v>
          </cell>
          <cell r="C774" t="str">
            <v>CABO DE COBRE NU 35 MM2 MEIO-DURO</v>
          </cell>
          <cell r="D774" t="str">
            <v xml:space="preserve">M     </v>
          </cell>
          <cell r="E774">
            <v>14.55</v>
          </cell>
        </row>
        <row r="775">
          <cell r="B775">
            <v>867</v>
          </cell>
          <cell r="C775" t="str">
            <v>CABO DE COBRE NU 50 MM2 MEIO-DURO</v>
          </cell>
          <cell r="D775" t="str">
            <v xml:space="preserve">M     </v>
          </cell>
          <cell r="E775">
            <v>20.260000000000002</v>
          </cell>
        </row>
        <row r="776">
          <cell r="B776">
            <v>891</v>
          </cell>
          <cell r="C776" t="str">
            <v>CABO DE COBRE NU 500 MM2 MEIO-DURO</v>
          </cell>
          <cell r="D776" t="str">
            <v xml:space="preserve">M     </v>
          </cell>
          <cell r="E776">
            <v>233.13</v>
          </cell>
        </row>
        <row r="777">
          <cell r="B777">
            <v>864</v>
          </cell>
          <cell r="C777" t="str">
            <v>CABO DE COBRE NU 70 MM2 MEIO-DURO</v>
          </cell>
          <cell r="D777" t="str">
            <v xml:space="preserve">M     </v>
          </cell>
          <cell r="E777">
            <v>28.55</v>
          </cell>
        </row>
        <row r="778">
          <cell r="B778">
            <v>865</v>
          </cell>
          <cell r="C778" t="str">
            <v>CABO DE COBRE NU 95 MM2 MEIO-DURO</v>
          </cell>
          <cell r="D778" t="str">
            <v xml:space="preserve">M     </v>
          </cell>
          <cell r="E778">
            <v>40.21</v>
          </cell>
        </row>
        <row r="779">
          <cell r="B779">
            <v>1006</v>
          </cell>
          <cell r="C779" t="str">
            <v>CABO DE COBRE RIGIDO, CLASSE 2, ISOLACAO EM PVC, ANTI-CHAMA BWF-B, 1 CONDUTOR, 450/750 V, DIAMETRO 120 MM2</v>
          </cell>
          <cell r="D779" t="str">
            <v xml:space="preserve">M     </v>
          </cell>
          <cell r="E779">
            <v>52.52</v>
          </cell>
        </row>
        <row r="780">
          <cell r="B780">
            <v>948</v>
          </cell>
          <cell r="C780" t="str">
            <v>CABO DE COBRE UNIPOLAR 10 MM2, BLINDADO, ISOLACAO 3,6/6 KV EPR, COBERTURA EM PVC</v>
          </cell>
          <cell r="D780" t="str">
            <v xml:space="preserve">M     </v>
          </cell>
          <cell r="E780">
            <v>23.15</v>
          </cell>
        </row>
        <row r="781">
          <cell r="B781">
            <v>947</v>
          </cell>
          <cell r="C781" t="str">
            <v>CABO DE COBRE UNIPOLAR 16 MM2, BLINDADO, ISOLACAO 3,6/6 KV EPR, COBERTURA EM PVC</v>
          </cell>
          <cell r="D781" t="str">
            <v xml:space="preserve">M     </v>
          </cell>
          <cell r="E781">
            <v>23.54</v>
          </cell>
        </row>
        <row r="782">
          <cell r="B782">
            <v>911</v>
          </cell>
          <cell r="C782" t="str">
            <v>CABO DE COBRE UNIPOLAR 16 MM2, BLINDADO, ISOLACAO 6/10 KV EPR, COBERTURA EM PVC</v>
          </cell>
          <cell r="D782" t="str">
            <v xml:space="preserve">M     </v>
          </cell>
          <cell r="E782">
            <v>34.24</v>
          </cell>
        </row>
        <row r="783">
          <cell r="B783">
            <v>925</v>
          </cell>
          <cell r="C783" t="str">
            <v>CABO DE COBRE UNIPOLAR 25 MM2, BLINDADO, ISOLACAO 3,6/6 KV EPR, COBERTURA EM PVC</v>
          </cell>
          <cell r="D783" t="str">
            <v xml:space="preserve">M     </v>
          </cell>
          <cell r="E783">
            <v>31.65</v>
          </cell>
        </row>
        <row r="784">
          <cell r="B784">
            <v>954</v>
          </cell>
          <cell r="C784" t="str">
            <v>CABO DE COBRE UNIPOLAR 25MM2, BLINDADO, ISOLACAO 6/10 KV EPR, COBERTURA EM PVC</v>
          </cell>
          <cell r="D784" t="str">
            <v xml:space="preserve">M     </v>
          </cell>
          <cell r="E784">
            <v>34.96</v>
          </cell>
        </row>
        <row r="785">
          <cell r="B785">
            <v>901</v>
          </cell>
          <cell r="C785" t="str">
            <v>CABO DE COBRE UNIPOLAR 35 MM2, BLINDADO, ISOLACAO 12/20 KV EPR, COBERTURA EM PVC</v>
          </cell>
          <cell r="D785" t="str">
            <v xml:space="preserve">M     </v>
          </cell>
          <cell r="E785">
            <v>37.42</v>
          </cell>
        </row>
        <row r="786">
          <cell r="B786">
            <v>926</v>
          </cell>
          <cell r="C786" t="str">
            <v>CABO DE COBRE UNIPOLAR 35 MM2, BLINDADO, ISOLACAO 3,6/6 KV EPR, COBERTURA EM PVC</v>
          </cell>
          <cell r="D786" t="str">
            <v xml:space="preserve">M     </v>
          </cell>
          <cell r="E786">
            <v>39.54</v>
          </cell>
        </row>
        <row r="787">
          <cell r="B787">
            <v>912</v>
          </cell>
          <cell r="C787" t="str">
            <v>CABO DE COBRE UNIPOLAR 35 MM2, BLINDADO, ISOLACAO 6/10 KV EPR, COBERTURA EM PVC</v>
          </cell>
          <cell r="D787" t="str">
            <v xml:space="preserve">M     </v>
          </cell>
          <cell r="E787">
            <v>39.78</v>
          </cell>
        </row>
        <row r="788">
          <cell r="B788">
            <v>955</v>
          </cell>
          <cell r="C788" t="str">
            <v>CABO DE COBRE UNIPOLAR 50 MM2, BLINDADO, ISOLACAO 12/20 KV EPR, COBERTURA EM PVC</v>
          </cell>
          <cell r="D788" t="str">
            <v xml:space="preserve">M     </v>
          </cell>
          <cell r="E788">
            <v>47.49</v>
          </cell>
        </row>
        <row r="789">
          <cell r="B789">
            <v>946</v>
          </cell>
          <cell r="C789" t="str">
            <v>CABO DE COBRE UNIPOLAR 50 MM2, BLINDADO, ISOLACAO 3,6/6 KV EPR, COBERTURA EM PVC</v>
          </cell>
          <cell r="D789" t="str">
            <v xml:space="preserve">M     </v>
          </cell>
          <cell r="E789">
            <v>53.39</v>
          </cell>
        </row>
        <row r="790">
          <cell r="B790">
            <v>953</v>
          </cell>
          <cell r="C790" t="str">
            <v>CABO DE COBRE UNIPOLAR 50 MM2, BLINDADO, ISOLACAO 6/10 KV EPR, COBERTURA EM PVC</v>
          </cell>
          <cell r="D790" t="str">
            <v xml:space="preserve">M     </v>
          </cell>
          <cell r="E790">
            <v>48.59</v>
          </cell>
        </row>
        <row r="791">
          <cell r="B791">
            <v>902</v>
          </cell>
          <cell r="C791" t="str">
            <v>CABO DE COBRE UNIPOLAR 70 MM2, BLINDADO, ISOLACAO 12/20 KV EPR, COBERTURA EM PVC</v>
          </cell>
          <cell r="D791" t="str">
            <v xml:space="preserve">M     </v>
          </cell>
          <cell r="E791">
            <v>59.06</v>
          </cell>
        </row>
        <row r="792">
          <cell r="B792">
            <v>927</v>
          </cell>
          <cell r="C792" t="str">
            <v>CABO DE COBRE UNIPOLAR 70 MM2, BLINDADO, ISOLACAO 3,6/6 KV EPR, COBERTURA EM PVC</v>
          </cell>
          <cell r="D792" t="str">
            <v xml:space="preserve">M     </v>
          </cell>
          <cell r="E792">
            <v>57.25</v>
          </cell>
        </row>
        <row r="793">
          <cell r="B793">
            <v>913</v>
          </cell>
          <cell r="C793" t="str">
            <v>CABO DE COBRE UNIPOLAR 70 MM2, BLINDADO, ISOLACAO 6/10 KV EPR, COBERTURA EM PVC</v>
          </cell>
          <cell r="D793" t="str">
            <v xml:space="preserve">M     </v>
          </cell>
          <cell r="E793">
            <v>63.9</v>
          </cell>
        </row>
        <row r="794">
          <cell r="B794">
            <v>903</v>
          </cell>
          <cell r="C794" t="str">
            <v>CABO DE COBRE UNIPOLAR 95 MM2, BLINDADO, ISOLACAO 12/20 KV EPR, COBERTURA EM PVC</v>
          </cell>
          <cell r="D794" t="str">
            <v xml:space="preserve">M     </v>
          </cell>
          <cell r="E794">
            <v>72.319999999999993</v>
          </cell>
        </row>
        <row r="795">
          <cell r="B795">
            <v>945</v>
          </cell>
          <cell r="C795" t="str">
            <v>CABO DE COBRE UNIPOLAR 95 MM2, BLINDADO, ISOLACAO 3,6/6 KV EPR, COBERTURA EM PVC</v>
          </cell>
          <cell r="D795" t="str">
            <v xml:space="preserve">M     </v>
          </cell>
          <cell r="E795">
            <v>76.5</v>
          </cell>
        </row>
        <row r="796">
          <cell r="B796">
            <v>914</v>
          </cell>
          <cell r="C796" t="str">
            <v>CABO DE COBRE UNIPOLAR 95 MM2, BLINDADO, ISOLACAO 6/10 KV EPR, COBERTURA EM PVC</v>
          </cell>
          <cell r="D796" t="str">
            <v xml:space="preserve">M     </v>
          </cell>
          <cell r="E796">
            <v>78.37</v>
          </cell>
        </row>
        <row r="797">
          <cell r="B797">
            <v>993</v>
          </cell>
          <cell r="C797" t="str">
            <v>CABO DE COBRE, FLEXIVEL, CLASSE 4 OU 5, ISOLACAO EM PVC/A, ANTICHAMA BWF-B, COBERTURA PVC-ST1, ANTICHAMA BWF-B, 1 CONDUTOR, 0,6/1 KV, SECAO NOMINAL 1,5 MM2</v>
          </cell>
          <cell r="D797" t="str">
            <v xml:space="preserve">M     </v>
          </cell>
          <cell r="E797">
            <v>1.1299999999999999</v>
          </cell>
        </row>
        <row r="798">
          <cell r="B798">
            <v>1020</v>
          </cell>
          <cell r="C798" t="str">
            <v>CABO DE COBRE, FLEXIVEL, CLASSE 4 OU 5, ISOLACAO EM PVC/A, ANTICHAMA BWF-B, COBERTURA PVC-ST1, ANTICHAMA BWF-B, 1 CONDUTOR, 0,6/1 KV, SECAO NOMINAL 10 MM2</v>
          </cell>
          <cell r="D798" t="str">
            <v xml:space="preserve">M     </v>
          </cell>
          <cell r="E798">
            <v>4.92</v>
          </cell>
        </row>
        <row r="799">
          <cell r="B799">
            <v>1017</v>
          </cell>
          <cell r="C799" t="str">
            <v>CABO DE COBRE, FLEXIVEL, CLASSE 4 OU 5, ISOLACAO EM PVC/A, ANTICHAMA BWF-B, COBERTURA PVC-ST1, ANTICHAMA BWF-B, 1 CONDUTOR, 0,6/1 KV, SECAO NOMINAL 120 MM2</v>
          </cell>
          <cell r="D799" t="str">
            <v xml:space="preserve">M     </v>
          </cell>
          <cell r="E799">
            <v>54.11</v>
          </cell>
        </row>
        <row r="800">
          <cell r="B800">
            <v>999</v>
          </cell>
          <cell r="C800" t="str">
            <v>CABO DE COBRE, FLEXIVEL, CLASSE 4 OU 5, ISOLACAO EM PVC/A, ANTICHAMA BWF-B, COBERTURA PVC-ST1, ANTICHAMA BWF-B, 1 CONDUTOR, 0,6/1 KV, SECAO NOMINAL 150 MM2</v>
          </cell>
          <cell r="D800" t="str">
            <v xml:space="preserve">M     </v>
          </cell>
          <cell r="E800">
            <v>67.05</v>
          </cell>
        </row>
        <row r="801">
          <cell r="B801">
            <v>995</v>
          </cell>
          <cell r="C801" t="str">
            <v>CABO DE COBRE, FLEXIVEL, CLASSE 4 OU 5, ISOLACAO EM PVC/A, ANTICHAMA BWF-B, COBERTURA PVC-ST1, ANTICHAMA BWF-B, 1 CONDUTOR, 0,6/1 KV, SECAO NOMINAL 16 MM2</v>
          </cell>
          <cell r="D801" t="str">
            <v xml:space="preserve">M     </v>
          </cell>
          <cell r="E801">
            <v>7.55</v>
          </cell>
        </row>
        <row r="802">
          <cell r="B802">
            <v>1000</v>
          </cell>
          <cell r="C802" t="str">
            <v>CABO DE COBRE, FLEXIVEL, CLASSE 4 OU 5, ISOLACAO EM PVC/A, ANTICHAMA BWF-B, COBERTURA PVC-ST1, ANTICHAMA BWF-B, 1 CONDUTOR, 0,6/1 KV, SECAO NOMINAL 185 MM2</v>
          </cell>
          <cell r="D802" t="str">
            <v xml:space="preserve">M     </v>
          </cell>
          <cell r="E802">
            <v>82.19</v>
          </cell>
        </row>
        <row r="803">
          <cell r="B803">
            <v>1022</v>
          </cell>
          <cell r="C803" t="str">
            <v>CABO DE COBRE, FLEXIVEL, CLASSE 4 OU 5, ISOLACAO EM PVC/A, ANTICHAMA BWF-B, COBERTURA PVC-ST1, ANTICHAMA BWF-B, 1 CONDUTOR, 0,6/1 KV, SECAO NOMINAL 2,5 MM2</v>
          </cell>
          <cell r="D803" t="str">
            <v xml:space="preserve">M     </v>
          </cell>
          <cell r="E803">
            <v>1.57</v>
          </cell>
        </row>
        <row r="804">
          <cell r="B804">
            <v>1015</v>
          </cell>
          <cell r="C804" t="str">
            <v>CABO DE COBRE, FLEXIVEL, CLASSE 4 OU 5, ISOLACAO EM PVC/A, ANTICHAMA BWF-B, COBERTURA PVC-ST1, ANTICHAMA BWF-B, 1 CONDUTOR, 0,6/1 KV, SECAO NOMINAL 240 MM2</v>
          </cell>
          <cell r="D804" t="str">
            <v xml:space="preserve">M     </v>
          </cell>
          <cell r="E804">
            <v>108.23</v>
          </cell>
        </row>
        <row r="805">
          <cell r="B805">
            <v>996</v>
          </cell>
          <cell r="C805" t="str">
            <v>CABO DE COBRE, FLEXIVEL, CLASSE 4 OU 5, ISOLACAO EM PVC/A, ANTICHAMA BWF-B, COBERTURA PVC-ST1, ANTICHAMA BWF-B, 1 CONDUTOR, 0,6/1 KV, SECAO NOMINAL 25 MM2</v>
          </cell>
          <cell r="D805" t="str">
            <v xml:space="preserve">M     </v>
          </cell>
          <cell r="E805">
            <v>11.5</v>
          </cell>
        </row>
        <row r="806">
          <cell r="B806">
            <v>1001</v>
          </cell>
          <cell r="C806" t="str">
            <v>CABO DE COBRE, FLEXIVEL, CLASSE 4 OU 5, ISOLACAO EM PVC/A, ANTICHAMA BWF-B, COBERTURA PVC-ST1, ANTICHAMA BWF-B, 1 CONDUTOR, 0,6/1 KV, SECAO NOMINAL 300 MM2</v>
          </cell>
          <cell r="D806" t="str">
            <v xml:space="preserve">M     </v>
          </cell>
          <cell r="E806">
            <v>135.44</v>
          </cell>
        </row>
        <row r="807">
          <cell r="B807">
            <v>1019</v>
          </cell>
          <cell r="C807" t="str">
            <v>CABO DE COBRE, FLEXIVEL, CLASSE 4 OU 5, ISOLACAO EM PVC/A, ANTICHAMA BWF-B, COBERTURA PVC-ST1, ANTICHAMA BWF-B, 1 CONDUTOR, 0,6/1 KV, SECAO NOMINAL 35 MM2</v>
          </cell>
          <cell r="D807" t="str">
            <v xml:space="preserve">M     </v>
          </cell>
          <cell r="E807">
            <v>15.85</v>
          </cell>
        </row>
        <row r="808">
          <cell r="B808">
            <v>1021</v>
          </cell>
          <cell r="C808" t="str">
            <v>CABO DE COBRE, FLEXIVEL, CLASSE 4 OU 5, ISOLACAO EM PVC/A, ANTICHAMA BWF-B, COBERTURA PVC-ST1, ANTICHAMA BWF-B, 1 CONDUTOR, 0,6/1 KV, SECAO NOMINAL 4 MM2</v>
          </cell>
          <cell r="D808" t="str">
            <v xml:space="preserve">M     </v>
          </cell>
          <cell r="E808">
            <v>2.25</v>
          </cell>
        </row>
        <row r="809">
          <cell r="B809">
            <v>39249</v>
          </cell>
          <cell r="C809" t="str">
            <v>CABO DE COBRE, FLEXIVEL, CLASSE 4 OU 5, ISOLACAO EM PVC/A, ANTICHAMA BWF-B, COBERTURA PVC-ST1, ANTICHAMA BWF-B, 1 CONDUTOR, 0,6/1 KV, SECAO NOMINAL 400 MM2</v>
          </cell>
          <cell r="D809" t="str">
            <v xml:space="preserve">M     </v>
          </cell>
          <cell r="E809">
            <v>176.68</v>
          </cell>
        </row>
        <row r="810">
          <cell r="B810">
            <v>1018</v>
          </cell>
          <cell r="C810" t="str">
            <v>CABO DE COBRE, FLEXIVEL, CLASSE 4 OU 5, ISOLACAO EM PVC/A, ANTICHAMA BWF-B, COBERTURA PVC-ST1, ANTICHAMA BWF-B, 1 CONDUTOR, 0,6/1 KV, SECAO NOMINAL 50 MM2</v>
          </cell>
          <cell r="D810" t="str">
            <v xml:space="preserve">M     </v>
          </cell>
          <cell r="E810">
            <v>22.59</v>
          </cell>
        </row>
        <row r="811">
          <cell r="B811">
            <v>39250</v>
          </cell>
          <cell r="C811" t="str">
            <v>CABO DE COBRE, FLEXIVEL, CLASSE 4 OU 5, ISOLACAO EM PVC/A, ANTICHAMA BWF-B, COBERTURA PVC-ST1, ANTICHAMA BWF-B, 1 CONDUTOR, 0,6/1 KV, SECAO NOMINAL 500 MM2</v>
          </cell>
          <cell r="D811" t="str">
            <v xml:space="preserve">M     </v>
          </cell>
          <cell r="E811">
            <v>226.97</v>
          </cell>
        </row>
        <row r="812">
          <cell r="B812">
            <v>994</v>
          </cell>
          <cell r="C812" t="str">
            <v>CABO DE COBRE, FLEXIVEL, CLASSE 4 OU 5, ISOLACAO EM PVC/A, ANTICHAMA BWF-B, COBERTURA PVC-ST1, ANTICHAMA BWF-B, 1 CONDUTOR, 0,6/1 KV, SECAO NOMINAL 6 MM2</v>
          </cell>
          <cell r="D812" t="str">
            <v xml:space="preserve">M     </v>
          </cell>
          <cell r="E812">
            <v>3.07</v>
          </cell>
        </row>
        <row r="813">
          <cell r="B813">
            <v>977</v>
          </cell>
          <cell r="C813" t="str">
            <v>CABO DE COBRE, FLEXIVEL, CLASSE 4 OU 5, ISOLACAO EM PVC/A, ANTICHAMA BWF-B, COBERTURA PVC-ST1, ANTICHAMA BWF-B, 1 CONDUTOR, 0,6/1 KV, SECAO NOMINAL 70 MM2</v>
          </cell>
          <cell r="D813" t="str">
            <v xml:space="preserve">M     </v>
          </cell>
          <cell r="E813">
            <v>31.29</v>
          </cell>
        </row>
        <row r="814">
          <cell r="B814">
            <v>998</v>
          </cell>
          <cell r="C814" t="str">
            <v>CABO DE COBRE, FLEXIVEL, CLASSE 4 OU 5, ISOLACAO EM PVC/A, ANTICHAMA BWF-B, COBERTURA PVC-ST1, ANTICHAMA BWF-B, 1 CONDUTOR, 0,6/1 KV, SECAO NOMINAL 95 MM2</v>
          </cell>
          <cell r="D814" t="str">
            <v xml:space="preserve">M     </v>
          </cell>
          <cell r="E814">
            <v>41.57</v>
          </cell>
        </row>
        <row r="815">
          <cell r="B815">
            <v>39251</v>
          </cell>
          <cell r="C815" t="str">
            <v>CABO DE COBRE, FLEXIVEL, CLASSE 4 OU 5, ISOLACAO EM PVC/A, ANTICHAMA BWF-B, 1 CONDUTOR, 450/750 V, SECAO NOMINAL 0,5 MM2</v>
          </cell>
          <cell r="D815" t="str">
            <v xml:space="preserve">M     </v>
          </cell>
          <cell r="E815">
            <v>0.3</v>
          </cell>
        </row>
        <row r="816">
          <cell r="B816">
            <v>1011</v>
          </cell>
          <cell r="C816" t="str">
            <v>CABO DE COBRE, FLEXIVEL, CLASSE 4 OU 5, ISOLACAO EM PVC/A, ANTICHAMA BWF-B, 1 CONDUTOR, 450/750 V, SECAO NOMINAL 0,75 MM2</v>
          </cell>
          <cell r="D816" t="str">
            <v xml:space="preserve">M     </v>
          </cell>
          <cell r="E816">
            <v>0.41</v>
          </cell>
        </row>
        <row r="817">
          <cell r="B817">
            <v>39252</v>
          </cell>
          <cell r="C817" t="str">
            <v>CABO DE COBRE, FLEXIVEL, CLASSE 4 OU 5, ISOLACAO EM PVC/A, ANTICHAMA BWF-B, 1 CONDUTOR, 450/750 V, SECAO NOMINAL 1,0 MM2</v>
          </cell>
          <cell r="D817" t="str">
            <v xml:space="preserve">M     </v>
          </cell>
          <cell r="E817">
            <v>0.5</v>
          </cell>
        </row>
        <row r="818">
          <cell r="B818">
            <v>1013</v>
          </cell>
          <cell r="C818" t="str">
            <v>CABO DE COBRE, FLEXIVEL, CLASSE 4 OU 5, ISOLACAO EM PVC/A, ANTICHAMA BWF-B, 1 CONDUTOR, 450/750 V, SECAO NOMINAL 1,5 MM2</v>
          </cell>
          <cell r="D818" t="str">
            <v xml:space="preserve">M     </v>
          </cell>
          <cell r="E818">
            <v>0.66</v>
          </cell>
        </row>
        <row r="819">
          <cell r="B819">
            <v>980</v>
          </cell>
          <cell r="C819" t="str">
            <v>CABO DE COBRE, FLEXIVEL, CLASSE 4 OU 5, ISOLACAO EM PVC/A, ANTICHAMA BWF-B, 1 CONDUTOR, 450/750 V, SECAO NOMINAL 10 MM2</v>
          </cell>
          <cell r="D819" t="str">
            <v xml:space="preserve">M     </v>
          </cell>
          <cell r="E819">
            <v>4.51</v>
          </cell>
        </row>
        <row r="820">
          <cell r="B820">
            <v>39237</v>
          </cell>
          <cell r="C820" t="str">
            <v>CABO DE COBRE, FLEXIVEL, CLASSE 4 OU 5, ISOLACAO EM PVC/A, ANTICHAMA BWF-B, 1 CONDUTOR, 450/750 V, SECAO NOMINAL 120 MM2</v>
          </cell>
          <cell r="D820" t="str">
            <v xml:space="preserve">M     </v>
          </cell>
          <cell r="E820">
            <v>53.54</v>
          </cell>
        </row>
        <row r="821">
          <cell r="B821">
            <v>39238</v>
          </cell>
          <cell r="C821" t="str">
            <v>CABO DE COBRE, FLEXIVEL, CLASSE 4 OU 5, ISOLACAO EM PVC/A, ANTICHAMA BWF-B, 1 CONDUTOR, 450/750 V, SECAO NOMINAL 150 MM2</v>
          </cell>
          <cell r="D821" t="str">
            <v xml:space="preserve">M     </v>
          </cell>
          <cell r="E821">
            <v>66.849999999999994</v>
          </cell>
        </row>
        <row r="822">
          <cell r="B822">
            <v>979</v>
          </cell>
          <cell r="C822" t="str">
            <v>CABO DE COBRE, FLEXIVEL, CLASSE 4 OU 5, ISOLACAO EM PVC/A, ANTICHAMA BWF-B, 1 CONDUTOR, 450/750 V, SECAO NOMINAL 16 MM2</v>
          </cell>
          <cell r="D822" t="str">
            <v xml:space="preserve">M     </v>
          </cell>
          <cell r="E822">
            <v>6.96</v>
          </cell>
        </row>
        <row r="823">
          <cell r="B823">
            <v>39239</v>
          </cell>
          <cell r="C823" t="str">
            <v>CABO DE COBRE, FLEXIVEL, CLASSE 4 OU 5, ISOLACAO EM PVC/A, ANTICHAMA BWF-B, 1 CONDUTOR, 450/750 V, SECAO NOMINAL 185 MM2</v>
          </cell>
          <cell r="D823" t="str">
            <v xml:space="preserve">M     </v>
          </cell>
          <cell r="E823">
            <v>81.36</v>
          </cell>
        </row>
        <row r="824">
          <cell r="B824">
            <v>1014</v>
          </cell>
          <cell r="C824" t="str">
            <v>CABO DE COBRE, FLEXIVEL, CLASSE 4 OU 5, ISOLACAO EM PVC/A, ANTICHAMA BWF-B, 1 CONDUTOR, 450/750 V, SECAO NOMINAL 2,5 MM2</v>
          </cell>
          <cell r="D824" t="str">
            <v xml:space="preserve">M     </v>
          </cell>
          <cell r="E824">
            <v>1.05</v>
          </cell>
        </row>
        <row r="825">
          <cell r="B825">
            <v>39240</v>
          </cell>
          <cell r="C825" t="str">
            <v>CABO DE COBRE, FLEXIVEL, CLASSE 4 OU 5, ISOLACAO EM PVC/A, ANTICHAMA BWF-B, 1 CONDUTOR, 450/750 V, SECAO NOMINAL 240 MM2</v>
          </cell>
          <cell r="D825" t="str">
            <v xml:space="preserve">M     </v>
          </cell>
          <cell r="E825">
            <v>107.53</v>
          </cell>
        </row>
        <row r="826">
          <cell r="B826">
            <v>39232</v>
          </cell>
          <cell r="C826" t="str">
            <v>CABO DE COBRE, FLEXIVEL, CLASSE 4 OU 5, ISOLACAO EM PVC/A, ANTICHAMA BWF-B, 1 CONDUTOR, 450/750 V, SECAO NOMINAL 25 MM2</v>
          </cell>
          <cell r="D826" t="str">
            <v xml:space="preserve">M     </v>
          </cell>
          <cell r="E826">
            <v>11.16</v>
          </cell>
        </row>
        <row r="827">
          <cell r="B827">
            <v>39233</v>
          </cell>
          <cell r="C827" t="str">
            <v>CABO DE COBRE, FLEXIVEL, CLASSE 4 OU 5, ISOLACAO EM PVC/A, ANTICHAMA BWF-B, 1 CONDUTOR, 450/750 V, SECAO NOMINAL 35 MM2</v>
          </cell>
          <cell r="D827" t="str">
            <v xml:space="preserve">M     </v>
          </cell>
          <cell r="E827">
            <v>15.35</v>
          </cell>
        </row>
        <row r="828">
          <cell r="B828">
            <v>981</v>
          </cell>
          <cell r="C828" t="str">
            <v>CABO DE COBRE, FLEXIVEL, CLASSE 4 OU 5, ISOLACAO EM PVC/A, ANTICHAMA BWF-B, 1 CONDUTOR, 450/750 V, SECAO NOMINAL 4 MM2</v>
          </cell>
          <cell r="D828" t="str">
            <v xml:space="preserve">M     </v>
          </cell>
          <cell r="E828">
            <v>1.88</v>
          </cell>
        </row>
        <row r="829">
          <cell r="B829">
            <v>39234</v>
          </cell>
          <cell r="C829" t="str">
            <v>CABO DE COBRE, FLEXIVEL, CLASSE 4 OU 5, ISOLACAO EM PVC/A, ANTICHAMA BWF-B, 1 CONDUTOR, 450/750 V, SECAO NOMINAL 50 MM2</v>
          </cell>
          <cell r="D829" t="str">
            <v xml:space="preserve">M     </v>
          </cell>
          <cell r="E829">
            <v>22.53</v>
          </cell>
        </row>
        <row r="830">
          <cell r="B830">
            <v>982</v>
          </cell>
          <cell r="C830" t="str">
            <v>CABO DE COBRE, FLEXIVEL, CLASSE 4 OU 5, ISOLACAO EM PVC/A, ANTICHAMA BWF-B, 1 CONDUTOR, 450/750 V, SECAO NOMINAL 6 MM2</v>
          </cell>
          <cell r="D830" t="str">
            <v xml:space="preserve">M     </v>
          </cell>
          <cell r="E830">
            <v>2.64</v>
          </cell>
        </row>
        <row r="831">
          <cell r="B831">
            <v>39235</v>
          </cell>
          <cell r="C831" t="str">
            <v>CABO DE COBRE, FLEXIVEL, CLASSE 4 OU 5, ISOLACAO EM PVC/A, ANTICHAMA BWF-B, 1 CONDUTOR, 450/750 V, SECAO NOMINAL 70 MM2</v>
          </cell>
          <cell r="D831" t="str">
            <v xml:space="preserve">M     </v>
          </cell>
          <cell r="E831">
            <v>31.68</v>
          </cell>
        </row>
        <row r="832">
          <cell r="B832">
            <v>39236</v>
          </cell>
          <cell r="C832" t="str">
            <v>CABO DE COBRE, FLEXIVEL, CLASSE 4 OU 5, ISOLACAO EM PVC/A, ANTICHAMA BWF-B, 1 CONDUTOR, 450/750 V, SECAO NOMINAL 95 MM2</v>
          </cell>
          <cell r="D832" t="str">
            <v xml:space="preserve">M     </v>
          </cell>
          <cell r="E832">
            <v>41.54</v>
          </cell>
        </row>
        <row r="833">
          <cell r="B833">
            <v>876</v>
          </cell>
          <cell r="C833" t="str">
            <v>CABO DE COBRE, RIGIDO, CLASSE 2, COMPACTADO, BLINDADO, ISOLACAO EM EPR OU XLPE, COBERTURA ANTICHAMA EM PVC, PEAD OU HFFR, 1 CONDUTOR, 20/35 KV, SECAO NOMINAL 120 MM2</v>
          </cell>
          <cell r="D833" t="str">
            <v xml:space="preserve">M     </v>
          </cell>
          <cell r="E833">
            <v>107.23</v>
          </cell>
        </row>
        <row r="834">
          <cell r="B834">
            <v>877</v>
          </cell>
          <cell r="C834" t="str">
            <v>CABO DE COBRE, RIGIDO, CLASSE 2, COMPACTADO, BLINDADO, ISOLACAO EM EPR OU XLPE, COBERTURA ANTICHAMA EM PVC, PEAD OU HFFR, 1 CONDUTOR, 20/35 KV, SECAO NOMINAL 150 MM2</v>
          </cell>
          <cell r="D834" t="str">
            <v xml:space="preserve">M     </v>
          </cell>
          <cell r="E834">
            <v>126.06</v>
          </cell>
        </row>
        <row r="835">
          <cell r="B835">
            <v>882</v>
          </cell>
          <cell r="C835" t="str">
            <v>CABO DE COBRE, RIGIDO, CLASSE 2, COMPACTADO, BLINDADO, ISOLACAO EM EPR OU XLPE, COBERTURA ANTICHAMA EM PVC, PEAD OU HFFR, 1 CONDUTOR, 20/35 KV, SECAO NOMINAL 185 MM2</v>
          </cell>
          <cell r="D835" t="str">
            <v xml:space="preserve">M     </v>
          </cell>
          <cell r="E835">
            <v>137.36000000000001</v>
          </cell>
        </row>
        <row r="836">
          <cell r="B836">
            <v>878</v>
          </cell>
          <cell r="C836" t="str">
            <v>CABO DE COBRE, RIGIDO, CLASSE 2, COMPACTADO, BLINDADO, ISOLACAO EM EPR OU XLPE, COBERTURA ANTICHAMA EM PVC, PEAD OU HFFR, 1 CONDUTOR, 20/35 KV, SECAO NOMINAL 240 MM2</v>
          </cell>
          <cell r="D836" t="str">
            <v xml:space="preserve">M     </v>
          </cell>
          <cell r="E836">
            <v>170.77</v>
          </cell>
        </row>
        <row r="837">
          <cell r="B837">
            <v>879</v>
          </cell>
          <cell r="C837" t="str">
            <v>CABO DE COBRE, RIGIDO, CLASSE 2, COMPACTADO, BLINDADO, ISOLACAO EM EPR OU XLPE, COBERTURA ANTICHAMA EM PVC, PEAD OU HFFR, 1 CONDUTOR, 20/35 KV, SECAO NOMINAL 300 MM2</v>
          </cell>
          <cell r="D837" t="str">
            <v xml:space="preserve">M     </v>
          </cell>
          <cell r="E837">
            <v>201.29</v>
          </cell>
        </row>
        <row r="838">
          <cell r="B838">
            <v>880</v>
          </cell>
          <cell r="C838" t="str">
            <v>CABO DE COBRE, RIGIDO, CLASSE 2, COMPACTADO, BLINDADO, ISOLACAO EM EPR OU XLPE, COBERTURA ANTICHAMA EM PVC, PEAD OU HFFR, 1 CONDUTOR, 20/35 KV, SECAO NOMINAL 400 MM2</v>
          </cell>
          <cell r="D838" t="str">
            <v xml:space="preserve">M     </v>
          </cell>
          <cell r="E838">
            <v>236.84</v>
          </cell>
        </row>
        <row r="839">
          <cell r="B839">
            <v>873</v>
          </cell>
          <cell r="C839" t="str">
            <v>CABO DE COBRE, RIGIDO, CLASSE 2, COMPACTADO, BLINDADO, ISOLACAO EM EPR OU XLPE, COBERTURA ANTICHAMA EM PVC, PEAD OU HFFR, 1 CONDUTOR, 20/35 KV, SECAO NOMINAL 50 MM2</v>
          </cell>
          <cell r="D839" t="str">
            <v xml:space="preserve">M     </v>
          </cell>
          <cell r="E839">
            <v>72.010000000000005</v>
          </cell>
        </row>
        <row r="840">
          <cell r="B840">
            <v>881</v>
          </cell>
          <cell r="C840" t="str">
            <v>CABO DE COBRE, RIGIDO, CLASSE 2, COMPACTADO, BLINDADO, ISOLACAO EM EPR OU XLPE, COBERTURA ANTICHAMA EM PVC, PEAD OU HFFR, 1 CONDUTOR, 20/35 KV, SECAO NOMINAL 500 MM2</v>
          </cell>
          <cell r="D840" t="str">
            <v xml:space="preserve">M     </v>
          </cell>
          <cell r="E840">
            <v>323.70999999999998</v>
          </cell>
        </row>
        <row r="841">
          <cell r="B841">
            <v>874</v>
          </cell>
          <cell r="C841" t="str">
            <v>CABO DE COBRE, RIGIDO, CLASSE 2, COMPACTADO, BLINDADO, ISOLACAO EM EPR OU XLPE, COBERTURA ANTICHAMA EM PVC, PEAD OU HFFR, 1 CONDUTOR, 20/35 KV, SECAO NOMINAL 70 MM2</v>
          </cell>
          <cell r="D841" t="str">
            <v xml:space="preserve">M     </v>
          </cell>
          <cell r="E841">
            <v>85.46</v>
          </cell>
        </row>
        <row r="842">
          <cell r="B842">
            <v>875</v>
          </cell>
          <cell r="C842" t="str">
            <v>CABO DE COBRE, RIGIDO, CLASSE 2, COMPACTADO, BLINDADO, ISOLACAO EM EPR OU XLPE, COBERTURA ANTICHAMA EM PVC, PEAD OU HFFR, 1 CONDUTOR, 20/35 KV, SECAO NOMINAL 95 MM2</v>
          </cell>
          <cell r="D842" t="str">
            <v xml:space="preserve">M     </v>
          </cell>
          <cell r="E842">
            <v>101.96</v>
          </cell>
        </row>
        <row r="843">
          <cell r="B843">
            <v>983</v>
          </cell>
          <cell r="C843" t="str">
            <v>CABO DE COBRE, RIGIDO, CLASSE 2, ISOLACAO EM PVC/A, ANTICHAMA BWF-B, 1 CONDUTOR, 450/750 V, SECAO NOMINAL 1,5 MM2</v>
          </cell>
          <cell r="D843" t="str">
            <v xml:space="preserve">M     </v>
          </cell>
          <cell r="E843">
            <v>0.63</v>
          </cell>
        </row>
        <row r="844">
          <cell r="B844">
            <v>985</v>
          </cell>
          <cell r="C844" t="str">
            <v>CABO DE COBRE, RIGIDO, CLASSE 2, ISOLACAO EM PVC/A, ANTICHAMA BWF-B, 1 CONDUTOR, 450/750 V, SECAO NOMINAL 10 MM2</v>
          </cell>
          <cell r="D844" t="str">
            <v xml:space="preserve">M     </v>
          </cell>
          <cell r="E844">
            <v>4.79</v>
          </cell>
        </row>
        <row r="845">
          <cell r="B845">
            <v>990</v>
          </cell>
          <cell r="C845" t="str">
            <v>CABO DE COBRE, RIGIDO, CLASSE 2, ISOLACAO EM PVC/A, ANTICHAMA BWF-B, 1 CONDUTOR, 450/750 V, SECAO NOMINAL 150 MM2</v>
          </cell>
          <cell r="D845" t="str">
            <v xml:space="preserve">M     </v>
          </cell>
          <cell r="E845">
            <v>65.55</v>
          </cell>
        </row>
        <row r="846">
          <cell r="B846">
            <v>39241</v>
          </cell>
          <cell r="C846" t="str">
            <v>CABO DE COBRE, RIGIDO, CLASSE 2, ISOLACAO EM PVC/A, ANTICHAMA BWF-B, 1 CONDUTOR, 450/750 V, SECAO NOMINAL 16 MM2</v>
          </cell>
          <cell r="D846" t="str">
            <v xml:space="preserve">M     </v>
          </cell>
          <cell r="E846">
            <v>7.49</v>
          </cell>
        </row>
        <row r="847">
          <cell r="B847">
            <v>1005</v>
          </cell>
          <cell r="C847" t="str">
            <v>CABO DE COBRE, RIGIDO, CLASSE 2, ISOLACAO EM PVC/A, ANTICHAMA BWF-B, 1 CONDUTOR, 450/750 V, SECAO NOMINAL 185 MM2</v>
          </cell>
          <cell r="D847" t="str">
            <v xml:space="preserve">M     </v>
          </cell>
          <cell r="E847">
            <v>80.45</v>
          </cell>
        </row>
        <row r="848">
          <cell r="B848">
            <v>984</v>
          </cell>
          <cell r="C848" t="str">
            <v>CABO DE COBRE, RIGIDO, CLASSE 2, ISOLACAO EM PVC/A, ANTICHAMA BWF-B, 1 CONDUTOR, 450/750 V, SECAO NOMINAL 2,5 MM2</v>
          </cell>
          <cell r="D848" t="str">
            <v xml:space="preserve">M     </v>
          </cell>
          <cell r="E848">
            <v>1.65</v>
          </cell>
        </row>
        <row r="849">
          <cell r="B849">
            <v>991</v>
          </cell>
          <cell r="C849" t="str">
            <v>CABO DE COBRE, RIGIDO, CLASSE 2, ISOLACAO EM PVC/A, ANTICHAMA BWF-B, 1 CONDUTOR, 450/750 V, SECAO NOMINAL 240 MM2</v>
          </cell>
          <cell r="D849" t="str">
            <v xml:space="preserve">M     </v>
          </cell>
          <cell r="E849">
            <v>106.31</v>
          </cell>
        </row>
        <row r="850">
          <cell r="B850">
            <v>986</v>
          </cell>
          <cell r="C850" t="str">
            <v>CABO DE COBRE, RIGIDO, CLASSE 2, ISOLACAO EM PVC/A, ANTICHAMA BWF-B, 1 CONDUTOR, 450/750 V, SECAO NOMINAL 25 MM2</v>
          </cell>
          <cell r="D850" t="str">
            <v xml:space="preserve">M     </v>
          </cell>
          <cell r="E850">
            <v>11.45</v>
          </cell>
        </row>
        <row r="851">
          <cell r="B851">
            <v>1024</v>
          </cell>
          <cell r="C851" t="str">
            <v>CABO DE COBRE, RIGIDO, CLASSE 2, ISOLACAO EM PVC/A, ANTICHAMA BWF-B, 1 CONDUTOR, 450/750 V, SECAO NOMINAL 300 MM2</v>
          </cell>
          <cell r="D851" t="str">
            <v xml:space="preserve">M     </v>
          </cell>
          <cell r="E851">
            <v>131.57</v>
          </cell>
        </row>
        <row r="852">
          <cell r="B852">
            <v>987</v>
          </cell>
          <cell r="C852" t="str">
            <v>CABO DE COBRE, RIGIDO, CLASSE 2, ISOLACAO EM PVC/A, ANTICHAMA BWF-B, 1 CONDUTOR, 450/750 V, SECAO NOMINAL 35 MM2</v>
          </cell>
          <cell r="D852" t="str">
            <v xml:space="preserve">M     </v>
          </cell>
          <cell r="E852">
            <v>15.56</v>
          </cell>
        </row>
        <row r="853">
          <cell r="B853">
            <v>1003</v>
          </cell>
          <cell r="C853" t="str">
            <v>CABO DE COBRE, RIGIDO, CLASSE 2, ISOLACAO EM PVC/A, ANTICHAMA BWF-B, 1 CONDUTOR, 450/750 V, SECAO NOMINAL 4 MM2</v>
          </cell>
          <cell r="D853" t="str">
            <v xml:space="preserve">M     </v>
          </cell>
          <cell r="E853">
            <v>2.42</v>
          </cell>
        </row>
        <row r="854">
          <cell r="B854">
            <v>992</v>
          </cell>
          <cell r="C854" t="str">
            <v>CABO DE COBRE, RIGIDO, CLASSE 2, ISOLACAO EM PVC/A, ANTICHAMA BWF-B, 1 CONDUTOR, 450/750 V, SECAO NOMINAL 400 MM2</v>
          </cell>
          <cell r="D854" t="str">
            <v xml:space="preserve">M     </v>
          </cell>
          <cell r="E854">
            <v>170.23</v>
          </cell>
        </row>
        <row r="855">
          <cell r="B855">
            <v>1007</v>
          </cell>
          <cell r="C855" t="str">
            <v>CABO DE COBRE, RIGIDO, CLASSE 2, ISOLACAO EM PVC/A, ANTICHAMA BWF-B, 1 CONDUTOR, 450/750 V, SECAO NOMINAL 50 MM2</v>
          </cell>
          <cell r="D855" t="str">
            <v xml:space="preserve">M     </v>
          </cell>
          <cell r="E855">
            <v>22.07</v>
          </cell>
        </row>
        <row r="856">
          <cell r="B856">
            <v>39242</v>
          </cell>
          <cell r="C856" t="str">
            <v>CABO DE COBRE, RIGIDO, CLASSE 2, ISOLACAO EM PVC/A, ANTICHAMA BWF-B, 1 CONDUTOR, 450/750 V, SECAO NOMINAL 500 MM2</v>
          </cell>
          <cell r="D856" t="str">
            <v xml:space="preserve">M     </v>
          </cell>
          <cell r="E856">
            <v>210.92</v>
          </cell>
        </row>
        <row r="857">
          <cell r="B857">
            <v>1008</v>
          </cell>
          <cell r="C857" t="str">
            <v>CABO DE COBRE, RIGIDO, CLASSE 2, ISOLACAO EM PVC/A, ANTICHAMA BWF-B, 1 CONDUTOR, 450/750 V, SECAO NOMINAL 6 MM2</v>
          </cell>
          <cell r="D857" t="str">
            <v xml:space="preserve">M     </v>
          </cell>
          <cell r="E857">
            <v>2.75</v>
          </cell>
        </row>
        <row r="858">
          <cell r="B858">
            <v>988</v>
          </cell>
          <cell r="C858" t="str">
            <v>CABO DE COBRE, RIGIDO, CLASSE 2, ISOLACAO EM PVC/A, ANTICHAMA BWF-B, 1 CONDUTOR, 450/750 V, SECAO NOMINAL 70 MM2</v>
          </cell>
          <cell r="D858" t="str">
            <v xml:space="preserve">M     </v>
          </cell>
          <cell r="E858">
            <v>30.49</v>
          </cell>
        </row>
        <row r="859">
          <cell r="B859">
            <v>989</v>
          </cell>
          <cell r="C859" t="str">
            <v>CABO DE COBRE, RIGIDO, CLASSE 2, ISOLACAO EM PVC/A, ANTICHAMA BWF-B, 1 CONDUTOR, 450/750 V, SECAO NOMINAL 95 MM2</v>
          </cell>
          <cell r="D859" t="str">
            <v xml:space="preserve">M     </v>
          </cell>
          <cell r="E859">
            <v>41.3</v>
          </cell>
        </row>
        <row r="860">
          <cell r="B860">
            <v>39598</v>
          </cell>
          <cell r="C860" t="str">
            <v>CABO DE PAR TRANCADO UTP, 4 PARES, CATEGORIA 5E</v>
          </cell>
          <cell r="D860" t="str">
            <v xml:space="preserve">M     </v>
          </cell>
          <cell r="E860">
            <v>1.05</v>
          </cell>
        </row>
        <row r="861">
          <cell r="B861">
            <v>39599</v>
          </cell>
          <cell r="C861" t="str">
            <v>CABO DE PAR TRANCADO UTP, 4 PARES, CATEGORIA 6</v>
          </cell>
          <cell r="D861" t="str">
            <v xml:space="preserve">M     </v>
          </cell>
          <cell r="E861">
            <v>1.59</v>
          </cell>
        </row>
        <row r="862">
          <cell r="B862">
            <v>34602</v>
          </cell>
          <cell r="C862" t="str">
            <v>CABO FLEXIVEL PVC 750 V, 2 CONDUTORES DE 1,5 MM2</v>
          </cell>
          <cell r="D862" t="str">
            <v xml:space="preserve">M     </v>
          </cell>
          <cell r="E862">
            <v>2.1800000000000002</v>
          </cell>
        </row>
        <row r="863">
          <cell r="B863">
            <v>34603</v>
          </cell>
          <cell r="C863" t="str">
            <v>CABO FLEXIVEL PVC 750 V, 2 CONDUTORES DE 10,0 MM2</v>
          </cell>
          <cell r="D863" t="str">
            <v xml:space="preserve">M     </v>
          </cell>
          <cell r="E863">
            <v>10.48</v>
          </cell>
        </row>
        <row r="864">
          <cell r="B864">
            <v>34607</v>
          </cell>
          <cell r="C864" t="str">
            <v>CABO FLEXIVEL PVC 750 V, 2 CONDUTORES DE 4,0 MM2</v>
          </cell>
          <cell r="D864" t="str">
            <v xml:space="preserve">M     </v>
          </cell>
          <cell r="E864">
            <v>4.67</v>
          </cell>
        </row>
        <row r="865">
          <cell r="B865">
            <v>34609</v>
          </cell>
          <cell r="C865" t="str">
            <v>CABO FLEXIVEL PVC 750 V, 2 CONDUTORES DE 6,0 MM2</v>
          </cell>
          <cell r="D865" t="str">
            <v xml:space="preserve">M     </v>
          </cell>
          <cell r="E865">
            <v>7.01</v>
          </cell>
        </row>
        <row r="866">
          <cell r="B866">
            <v>34618</v>
          </cell>
          <cell r="C866" t="str">
            <v>CABO FLEXIVEL PVC 750 V, 3 CONDUTORES DE 1,5 MM2</v>
          </cell>
          <cell r="D866" t="str">
            <v xml:space="preserve">M     </v>
          </cell>
          <cell r="E866">
            <v>2.89</v>
          </cell>
        </row>
        <row r="867">
          <cell r="B867">
            <v>34620</v>
          </cell>
          <cell r="C867" t="str">
            <v>CABO FLEXIVEL PVC 750 V, 3 CONDUTORES DE 10,0 MM2</v>
          </cell>
          <cell r="D867" t="str">
            <v xml:space="preserve">M     </v>
          </cell>
          <cell r="E867">
            <v>14.47</v>
          </cell>
        </row>
        <row r="868">
          <cell r="B868">
            <v>34621</v>
          </cell>
          <cell r="C868" t="str">
            <v>CABO FLEXIVEL PVC 750 V, 3 CONDUTORES DE 4,0 MM2</v>
          </cell>
          <cell r="D868" t="str">
            <v xml:space="preserve">M     </v>
          </cell>
          <cell r="E868">
            <v>6.71</v>
          </cell>
        </row>
        <row r="869">
          <cell r="B869">
            <v>34622</v>
          </cell>
          <cell r="C869" t="str">
            <v>CABO FLEXIVEL PVC 750 V, 3 CONDUTORES DE 6,0 MM2</v>
          </cell>
          <cell r="D869" t="str">
            <v xml:space="preserve">M     </v>
          </cell>
          <cell r="E869">
            <v>9.51</v>
          </cell>
        </row>
        <row r="870">
          <cell r="B870">
            <v>34624</v>
          </cell>
          <cell r="C870" t="str">
            <v>CABO FLEXIVEL PVC 750 V, 4 CONDUTORES DE 1,5 MM2</v>
          </cell>
          <cell r="D870" t="str">
            <v xml:space="preserve">M     </v>
          </cell>
          <cell r="E870">
            <v>3.69</v>
          </cell>
        </row>
        <row r="871">
          <cell r="B871">
            <v>34626</v>
          </cell>
          <cell r="C871" t="str">
            <v>CABO FLEXIVEL PVC 750 V, 4 CONDUTORES DE 10,0 MM2</v>
          </cell>
          <cell r="D871" t="str">
            <v xml:space="preserve">M     </v>
          </cell>
          <cell r="E871">
            <v>19.89</v>
          </cell>
        </row>
        <row r="872">
          <cell r="B872">
            <v>34627</v>
          </cell>
          <cell r="C872" t="str">
            <v>CABO FLEXIVEL PVC 750 V, 4 CONDUTORES DE 4,0 MM2</v>
          </cell>
          <cell r="D872" t="str">
            <v xml:space="preserve">M     </v>
          </cell>
          <cell r="E872">
            <v>8.57</v>
          </cell>
        </row>
        <row r="873">
          <cell r="B873">
            <v>34629</v>
          </cell>
          <cell r="C873" t="str">
            <v>CABO FLEXIVEL PVC 750 V, 4 CONDUTORES DE 6,0 MM2</v>
          </cell>
          <cell r="D873" t="str">
            <v xml:space="preserve">M     </v>
          </cell>
          <cell r="E873">
            <v>12.55</v>
          </cell>
        </row>
        <row r="874">
          <cell r="B874">
            <v>39257</v>
          </cell>
          <cell r="C874" t="str">
            <v>CABO MULTIPOLAR DE COBRE, FLEXIVEL, CLASSE 4 OU 5, ISOLACAO EM HEPR, COBERTURA EM PVC-ST2, ANTICHAMA BWF-B, 0,6/1 KV, 3 CONDUTORES DE 1,5 MM2</v>
          </cell>
          <cell r="D874" t="str">
            <v xml:space="preserve">M     </v>
          </cell>
          <cell r="E874">
            <v>2.88</v>
          </cell>
        </row>
        <row r="875">
          <cell r="B875">
            <v>39261</v>
          </cell>
          <cell r="C875" t="str">
            <v>CABO MULTIPOLAR DE COBRE, FLEXIVEL, CLASSE 4 OU 5, ISOLACAO EM HEPR, COBERTURA EM PVC-ST2, ANTICHAMA BWF-B, 0,6/1 KV, 3 CONDUTORES DE 10 MM2</v>
          </cell>
          <cell r="D875" t="str">
            <v xml:space="preserve">M     </v>
          </cell>
          <cell r="E875">
            <v>15.36</v>
          </cell>
        </row>
        <row r="876">
          <cell r="B876">
            <v>39268</v>
          </cell>
          <cell r="C876" t="str">
            <v>CABO MULTIPOLAR DE COBRE, FLEXIVEL, CLASSE 4 OU 5, ISOLACAO EM HEPR, COBERTURA EM PVC-ST2, ANTICHAMA BWF-B, 0,6/1 KV, 3 CONDUTORES DE 120 MM2</v>
          </cell>
          <cell r="D876" t="str">
            <v xml:space="preserve">M     </v>
          </cell>
          <cell r="E876">
            <v>177.29</v>
          </cell>
        </row>
        <row r="877">
          <cell r="B877">
            <v>39262</v>
          </cell>
          <cell r="C877" t="str">
            <v>CABO MULTIPOLAR DE COBRE, FLEXIVEL, CLASSE 4 OU 5, ISOLACAO EM HEPR, COBERTURA EM PVC-ST2, ANTICHAMA BWF-B, 0,6/1 KV, 3 CONDUTORES DE 16 MM2</v>
          </cell>
          <cell r="D877" t="str">
            <v xml:space="preserve">M     </v>
          </cell>
          <cell r="E877">
            <v>24.02</v>
          </cell>
        </row>
        <row r="878">
          <cell r="B878">
            <v>39258</v>
          </cell>
          <cell r="C878" t="str">
            <v>CABO MULTIPOLAR DE COBRE, FLEXIVEL, CLASSE 4 OU 5, ISOLACAO EM HEPR, COBERTURA EM PVC-ST2, ANTICHAMA BWF-B, 0,6/1 KV, 3 CONDUTORES DE 2,5 MM2</v>
          </cell>
          <cell r="D878" t="str">
            <v xml:space="preserve">M     </v>
          </cell>
          <cell r="E878">
            <v>4.2699999999999996</v>
          </cell>
        </row>
        <row r="879">
          <cell r="B879">
            <v>39263</v>
          </cell>
          <cell r="C879" t="str">
            <v>CABO MULTIPOLAR DE COBRE, FLEXIVEL, CLASSE 4 OU 5, ISOLACAO EM HEPR, COBERTURA EM PVC-ST2, ANTICHAMA BWF-B, 0,6/1 KV, 3 CONDUTORES DE 25 MM2</v>
          </cell>
          <cell r="D879" t="str">
            <v xml:space="preserve">M     </v>
          </cell>
          <cell r="E879">
            <v>37.17</v>
          </cell>
        </row>
        <row r="880">
          <cell r="B880">
            <v>39264</v>
          </cell>
          <cell r="C880" t="str">
            <v>CABO MULTIPOLAR DE COBRE, FLEXIVEL, CLASSE 4 OU 5, ISOLACAO EM HEPR, COBERTURA EM PVC-ST2, ANTICHAMA BWF-B, 0,6/1 KV, 3 CONDUTORES DE 35 MM2</v>
          </cell>
          <cell r="D880" t="str">
            <v xml:space="preserve">M     </v>
          </cell>
          <cell r="E880">
            <v>50.33</v>
          </cell>
        </row>
        <row r="881">
          <cell r="B881">
            <v>39259</v>
          </cell>
          <cell r="C881" t="str">
            <v>CABO MULTIPOLAR DE COBRE, FLEXIVEL, CLASSE 4 OU 5, ISOLACAO EM HEPR, COBERTURA EM PVC-ST2, ANTICHAMA BWF-B, 0,6/1 KV, 3 CONDUTORES DE 4 MM2</v>
          </cell>
          <cell r="D881" t="str">
            <v xml:space="preserve">M     </v>
          </cell>
          <cell r="E881">
            <v>6.51</v>
          </cell>
        </row>
        <row r="882">
          <cell r="B882">
            <v>39265</v>
          </cell>
          <cell r="C882" t="str">
            <v>CABO MULTIPOLAR DE COBRE, FLEXIVEL, CLASSE 4 OU 5, ISOLACAO EM HEPR, COBERTURA EM PVC-ST2, ANTICHAMA BWF-B, 0,6/1 KV, 3 CONDUTORES DE 50 MM2</v>
          </cell>
          <cell r="D882" t="str">
            <v xml:space="preserve">M     </v>
          </cell>
          <cell r="E882">
            <v>74.150000000000006</v>
          </cell>
        </row>
        <row r="883">
          <cell r="B883">
            <v>39260</v>
          </cell>
          <cell r="C883" t="str">
            <v>CABO MULTIPOLAR DE COBRE, FLEXIVEL, CLASSE 4 OU 5, ISOLACAO EM HEPR, COBERTURA EM PVC-ST2, ANTICHAMA BWF-B, 0,6/1 KV, 3 CONDUTORES DE 6 MM2</v>
          </cell>
          <cell r="D883" t="str">
            <v xml:space="preserve">M     </v>
          </cell>
          <cell r="E883">
            <v>9.27</v>
          </cell>
        </row>
        <row r="884">
          <cell r="B884">
            <v>39266</v>
          </cell>
          <cell r="C884" t="str">
            <v>CABO MULTIPOLAR DE COBRE, FLEXIVEL, CLASSE 4 OU 5, ISOLACAO EM HEPR, COBERTURA EM PVC-ST2, ANTICHAMA BWF-B, 0,6/1 KV, 3 CONDUTORES DE 70 MM2</v>
          </cell>
          <cell r="D884" t="str">
            <v xml:space="preserve">M     </v>
          </cell>
          <cell r="E884">
            <v>104.04</v>
          </cell>
        </row>
        <row r="885">
          <cell r="B885">
            <v>39267</v>
          </cell>
          <cell r="C885" t="str">
            <v>CABO MULTIPOLAR DE COBRE, FLEXIVEL, CLASSE 4 OU 5, ISOLACAO EM HEPR, COBERTURA EM PVC-ST2, ANTICHAMA BWF-B, 0,6/1 KV, 3 CONDUTORES DE 95 MM2</v>
          </cell>
          <cell r="D885" t="str">
            <v xml:space="preserve">M     </v>
          </cell>
          <cell r="E885">
            <v>136.38</v>
          </cell>
        </row>
        <row r="886">
          <cell r="B886">
            <v>11901</v>
          </cell>
          <cell r="C886" t="str">
            <v>CABO TELEFONICO CCI 50, 1 PAR, USO INTERNO, SEM BLINDAGEM</v>
          </cell>
          <cell r="D886" t="str">
            <v xml:space="preserve">M     </v>
          </cell>
          <cell r="E886">
            <v>0.43</v>
          </cell>
        </row>
        <row r="887">
          <cell r="B887">
            <v>11902</v>
          </cell>
          <cell r="C887" t="str">
            <v>CABO TELEFONICO CCI 50, 2 PARES, USO INTERNO, SEM BLINDAGEM</v>
          </cell>
          <cell r="D887" t="str">
            <v xml:space="preserve">M     </v>
          </cell>
          <cell r="E887">
            <v>0.75</v>
          </cell>
        </row>
        <row r="888">
          <cell r="B888">
            <v>11903</v>
          </cell>
          <cell r="C888" t="str">
            <v>CABO TELEFONICO CCI 50, 3 PARES, USO INTERNO, SEM BLINDAGEM</v>
          </cell>
          <cell r="D888" t="str">
            <v xml:space="preserve">M     </v>
          </cell>
          <cell r="E888">
            <v>1.1499999999999999</v>
          </cell>
        </row>
        <row r="889">
          <cell r="B889">
            <v>11904</v>
          </cell>
          <cell r="C889" t="str">
            <v>CABO TELEFONICO CCI 50, 4 PARES, USO INTERNO, SEM BLINDAGEM</v>
          </cell>
          <cell r="D889" t="str">
            <v xml:space="preserve">M     </v>
          </cell>
          <cell r="E889">
            <v>1.47</v>
          </cell>
        </row>
        <row r="890">
          <cell r="B890">
            <v>11905</v>
          </cell>
          <cell r="C890" t="str">
            <v>CABO TELEFONICO CCI 50, 5 PARES, USO INTERNO, SEM BLINDAGEM</v>
          </cell>
          <cell r="D890" t="str">
            <v xml:space="preserve">M     </v>
          </cell>
          <cell r="E890">
            <v>1.98</v>
          </cell>
        </row>
        <row r="891">
          <cell r="B891">
            <v>11906</v>
          </cell>
          <cell r="C891" t="str">
            <v>CABO TELEFONICO CCI 50, 6 PARES, USO INTERNO, SEM BLINDAGEM</v>
          </cell>
          <cell r="D891" t="str">
            <v xml:space="preserve">M     </v>
          </cell>
          <cell r="E891">
            <v>2.2799999999999998</v>
          </cell>
        </row>
        <row r="892">
          <cell r="B892">
            <v>11919</v>
          </cell>
          <cell r="C892" t="str">
            <v>CABO TELEFONICO CI 50, 10 PARES, USO INTERNO</v>
          </cell>
          <cell r="D892" t="str">
            <v xml:space="preserve">M     </v>
          </cell>
          <cell r="E892">
            <v>4.4800000000000004</v>
          </cell>
        </row>
        <row r="893">
          <cell r="B893">
            <v>11920</v>
          </cell>
          <cell r="C893" t="str">
            <v>CABO TELEFONICO CI 50, 20 PARES, USO INTERNO</v>
          </cell>
          <cell r="D893" t="str">
            <v xml:space="preserve">M     </v>
          </cell>
          <cell r="E893">
            <v>8.67</v>
          </cell>
        </row>
        <row r="894">
          <cell r="B894">
            <v>11924</v>
          </cell>
          <cell r="C894" t="str">
            <v>CABO TELEFONICO CI 50, 200 PARES, USO INTERNO</v>
          </cell>
          <cell r="D894" t="str">
            <v xml:space="preserve">M     </v>
          </cell>
          <cell r="E894">
            <v>84.38</v>
          </cell>
        </row>
        <row r="895">
          <cell r="B895">
            <v>11921</v>
          </cell>
          <cell r="C895" t="str">
            <v>CABO TELEFONICO CI 50, 30 PARES, USO INTERNO</v>
          </cell>
          <cell r="D895" t="str">
            <v xml:space="preserve">M     </v>
          </cell>
          <cell r="E895">
            <v>11.81</v>
          </cell>
        </row>
        <row r="896">
          <cell r="B896">
            <v>11922</v>
          </cell>
          <cell r="C896" t="str">
            <v>CABO TELEFONICO CI 50, 50 PARES, USO INTERNO</v>
          </cell>
          <cell r="D896" t="str">
            <v xml:space="preserve">M     </v>
          </cell>
          <cell r="E896">
            <v>20.97</v>
          </cell>
        </row>
        <row r="897">
          <cell r="B897">
            <v>11923</v>
          </cell>
          <cell r="C897" t="str">
            <v>CABO TELEFONICO CI 50, 75 PARES, USO INTERNO</v>
          </cell>
          <cell r="D897" t="str">
            <v xml:space="preserve">M     </v>
          </cell>
          <cell r="E897">
            <v>34.25</v>
          </cell>
        </row>
        <row r="898">
          <cell r="B898">
            <v>11916</v>
          </cell>
          <cell r="C898" t="str">
            <v>CABO TELEFONICO CTP - APL - 50, 10 PARES, USO EXTERNO</v>
          </cell>
          <cell r="D898" t="str">
            <v xml:space="preserve">M     </v>
          </cell>
          <cell r="E898">
            <v>5.81</v>
          </cell>
        </row>
        <row r="899">
          <cell r="B899">
            <v>11914</v>
          </cell>
          <cell r="C899" t="str">
            <v>CABO TELEFONICO CTP - APL - 50, 100 PARES, USO EXTERNO</v>
          </cell>
          <cell r="D899" t="str">
            <v xml:space="preserve">M     </v>
          </cell>
          <cell r="E899">
            <v>42.2</v>
          </cell>
        </row>
        <row r="900">
          <cell r="B900">
            <v>11917</v>
          </cell>
          <cell r="C900" t="str">
            <v>CABO TELEFONICO CTP - APL - 50, 20 PARES, USO EXTERNO</v>
          </cell>
          <cell r="D900" t="str">
            <v xml:space="preserve">M     </v>
          </cell>
          <cell r="E900">
            <v>10.11</v>
          </cell>
        </row>
        <row r="901">
          <cell r="B901">
            <v>11918</v>
          </cell>
          <cell r="C901" t="str">
            <v>CABO TELEFONICO CTP - APL - 50, 30 PARES, USO EXTERNO</v>
          </cell>
          <cell r="D901" t="str">
            <v xml:space="preserve">M     </v>
          </cell>
          <cell r="E901">
            <v>13.72</v>
          </cell>
        </row>
        <row r="902">
          <cell r="B902">
            <v>37734</v>
          </cell>
          <cell r="C902" t="str">
            <v>CACAMBA METALICA BASCULANTE COM CAPACIDADE DE 10 M3 (INCLUI MONTAGEM, NAO INCLUI CAMINHAO)</v>
          </cell>
          <cell r="D902" t="str">
            <v xml:space="preserve">UN    </v>
          </cell>
          <cell r="E902">
            <v>34321.67</v>
          </cell>
        </row>
        <row r="903">
          <cell r="B903">
            <v>42251</v>
          </cell>
          <cell r="C903" t="str">
            <v>CACAMBA METALICA BASCULANTE COM CAPACIDADE DE 12 M3 (INCLUI MONTAGEM, NAO INCLUI CAMINHAO)</v>
          </cell>
          <cell r="D903" t="str">
            <v xml:space="preserve">UN    </v>
          </cell>
          <cell r="E903">
            <v>38974.35</v>
          </cell>
        </row>
        <row r="904">
          <cell r="B904">
            <v>37733</v>
          </cell>
          <cell r="C904" t="str">
            <v>CACAMBA METALICA BASCULANTE COM CAPACIDADE DE 6 M3 (INCLUI MONTAGEM, NAO INCLUI CAMINHAO)</v>
          </cell>
          <cell r="D904" t="str">
            <v xml:space="preserve">UN    </v>
          </cell>
          <cell r="E904">
            <v>25734.26</v>
          </cell>
        </row>
        <row r="905">
          <cell r="B905">
            <v>37735</v>
          </cell>
          <cell r="C905" t="str">
            <v>CACAMBA METALICA BASCULANTE COM CAPACIDADE DE 8 M3 (INCLUI MONTAGEM, NAO INCLUI CAMINHAO)</v>
          </cell>
          <cell r="D905" t="str">
            <v xml:space="preserve">UN    </v>
          </cell>
          <cell r="E905">
            <v>31009.79</v>
          </cell>
        </row>
        <row r="906">
          <cell r="B906">
            <v>41758</v>
          </cell>
          <cell r="C906" t="str">
            <v>CADEADO EM ACO INOX, LARGURA DE *50* MM, COM HASTE EM ACO TEMPERADO, SEM MOLA - CHAVES INCLUIDAS</v>
          </cell>
          <cell r="D906" t="str">
            <v xml:space="preserve">UN    </v>
          </cell>
          <cell r="E906">
            <v>132.68</v>
          </cell>
        </row>
        <row r="907">
          <cell r="B907">
            <v>5090</v>
          </cell>
          <cell r="C907" t="str">
            <v>CADEADO SIMPLES/COMUM, EM LATAO MACICO CROMADO, LARGURA DE 25 MM,  HASTE DE ACO TEMPERADO, CEMENTADO (NAO LONGA), INCLUI 2 CHAVES</v>
          </cell>
          <cell r="D907" t="str">
            <v xml:space="preserve">UN    </v>
          </cell>
          <cell r="E907">
            <v>15.2</v>
          </cell>
        </row>
        <row r="908">
          <cell r="B908">
            <v>5085</v>
          </cell>
          <cell r="C908" t="str">
            <v>CADEADO SIMPLES, EM LATAO MACICO CROMADO, LARGURA DE 35 MM,  HASTE DE ACO TEMPERADO, CEMENTADO (NAO LONGA), INCLUI 2 CHAVES</v>
          </cell>
          <cell r="D908" t="str">
            <v xml:space="preserve">UN    </v>
          </cell>
          <cell r="E908">
            <v>16.940000000000001</v>
          </cell>
        </row>
        <row r="909">
          <cell r="B909">
            <v>38374</v>
          </cell>
          <cell r="C909" t="str">
            <v>CADEIRA SUSPENSA MANUAL / BALANCIM INDIVIDUAL (NBR 14751)</v>
          </cell>
          <cell r="D909" t="str">
            <v xml:space="preserve">UN    </v>
          </cell>
          <cell r="E909">
            <v>707.51</v>
          </cell>
        </row>
        <row r="910">
          <cell r="B910">
            <v>20212</v>
          </cell>
          <cell r="C910" t="str">
            <v>CAIBRO DE MADEIRA APARELHADA *6 X 8* CM, MACARANDUBA, ANGELIM OU EQUIVALENTE DA REGIAO</v>
          </cell>
          <cell r="D910" t="str">
            <v xml:space="preserve">M     </v>
          </cell>
          <cell r="E910">
            <v>15.73</v>
          </cell>
        </row>
        <row r="911">
          <cell r="B911">
            <v>4430</v>
          </cell>
          <cell r="C911" t="str">
            <v>CAIBRO DE MADEIRA NAO APARELHADA *5 X 6* CM, MACARANDUBA, ANGELIM OU EQUIVALENTE DA REGIAO</v>
          </cell>
          <cell r="D911" t="str">
            <v xml:space="preserve">M     </v>
          </cell>
          <cell r="E911">
            <v>9.98</v>
          </cell>
        </row>
        <row r="912">
          <cell r="B912">
            <v>4400</v>
          </cell>
          <cell r="C912" t="str">
            <v>CAIBRO DE MADEIRA NAO APARELHADA *6 X 8* CM, MACARANDUBA, ANGELIM OU EQUIVALENTE DA REGIAO</v>
          </cell>
          <cell r="D912" t="str">
            <v xml:space="preserve">M     </v>
          </cell>
          <cell r="E912">
            <v>12.6</v>
          </cell>
        </row>
        <row r="913">
          <cell r="B913">
            <v>4500</v>
          </cell>
          <cell r="C913" t="str">
            <v>CAIBRO DE MADEIRA NAO APARELHADA *7,5 X 10 CM (3 X 4 ") PINUS, MISTA OU EQUIVALENTE DA REGIAO</v>
          </cell>
          <cell r="D913" t="str">
            <v xml:space="preserve">M     </v>
          </cell>
          <cell r="E913">
            <v>10.130000000000001</v>
          </cell>
        </row>
        <row r="914">
          <cell r="B914">
            <v>4513</v>
          </cell>
          <cell r="C914" t="str">
            <v>CAIBRO DE MADEIRA NAO APARELHADA 5 X 5 CM (2 X 2 ") PINUS, MISTA OU EQUIVALENTE DA REGIAO</v>
          </cell>
          <cell r="D914" t="str">
            <v xml:space="preserve">M     </v>
          </cell>
          <cell r="E914">
            <v>2.71</v>
          </cell>
        </row>
        <row r="915">
          <cell r="B915">
            <v>4496</v>
          </cell>
          <cell r="C915" t="str">
            <v>CAIBRO DE MADEIRA NAO APARELHADA 5 X 5 CM, CEDRINHO OU EQUIVALENTE DA REGIAO</v>
          </cell>
          <cell r="D915" t="str">
            <v xml:space="preserve">M     </v>
          </cell>
          <cell r="E915">
            <v>6.76</v>
          </cell>
        </row>
        <row r="916">
          <cell r="B916">
            <v>11871</v>
          </cell>
          <cell r="C916" t="str">
            <v>CAIXA D'AGUA DE FIBRA DE VIDRO, PARA 500 LITROS, COM TAMPA</v>
          </cell>
          <cell r="D916" t="str">
            <v xml:space="preserve">UN    </v>
          </cell>
          <cell r="E916">
            <v>263</v>
          </cell>
        </row>
        <row r="917">
          <cell r="B917">
            <v>34636</v>
          </cell>
          <cell r="C917" t="str">
            <v>CAIXA D'AGUA EM POLIETILENO 1000 LITROS, COM TAMPA</v>
          </cell>
          <cell r="D917" t="str">
            <v xml:space="preserve">UN    </v>
          </cell>
          <cell r="E917">
            <v>336.5</v>
          </cell>
        </row>
        <row r="918">
          <cell r="B918">
            <v>34639</v>
          </cell>
          <cell r="C918" t="str">
            <v>CAIXA D'AGUA EM POLIETILENO 1500 LITROS, COM TAMPA</v>
          </cell>
          <cell r="D918" t="str">
            <v xml:space="preserve">UN    </v>
          </cell>
          <cell r="E918">
            <v>683.43</v>
          </cell>
        </row>
        <row r="919">
          <cell r="B919">
            <v>34640</v>
          </cell>
          <cell r="C919" t="str">
            <v>CAIXA D'AGUA EM POLIETILENO 2000 LITROS, COM TAMPA</v>
          </cell>
          <cell r="D919" t="str">
            <v xml:space="preserve">UN    </v>
          </cell>
          <cell r="E919">
            <v>767.66</v>
          </cell>
        </row>
        <row r="920">
          <cell r="B920">
            <v>34637</v>
          </cell>
          <cell r="C920" t="str">
            <v>CAIXA D'AGUA EM POLIETILENO 500 LITROS, COM TAMPA</v>
          </cell>
          <cell r="D920" t="str">
            <v xml:space="preserve">UN    </v>
          </cell>
          <cell r="E920">
            <v>193.2</v>
          </cell>
        </row>
        <row r="921">
          <cell r="B921">
            <v>34638</v>
          </cell>
          <cell r="C921" t="str">
            <v>CAIXA D'AGUA EM POLIETILENO 750 LITROS, COM TAMPA</v>
          </cell>
          <cell r="D921" t="str">
            <v xml:space="preserve">UN    </v>
          </cell>
          <cell r="E921">
            <v>331.31</v>
          </cell>
        </row>
        <row r="922">
          <cell r="B922">
            <v>11868</v>
          </cell>
          <cell r="C922" t="str">
            <v>CAIXA D'AGUA FIBRA DE VIDRO PARA 1000 LITROS, COM TAMPA</v>
          </cell>
          <cell r="D922" t="str">
            <v xml:space="preserve">UN    </v>
          </cell>
          <cell r="E922">
            <v>361.46</v>
          </cell>
        </row>
        <row r="923">
          <cell r="B923">
            <v>37106</v>
          </cell>
          <cell r="C923" t="str">
            <v>CAIXA D'AGUA FIBRA DE VIDRO PARA 10000 LITROS, COM TAMPA</v>
          </cell>
          <cell r="D923" t="str">
            <v xml:space="preserve">UN    </v>
          </cell>
          <cell r="E923">
            <v>3491.27</v>
          </cell>
        </row>
        <row r="924">
          <cell r="B924">
            <v>11869</v>
          </cell>
          <cell r="C924" t="str">
            <v>CAIXA D'AGUA FIBRA DE VIDRO PARA 1500 LITROS, COM TAMPA</v>
          </cell>
          <cell r="D924" t="str">
            <v xml:space="preserve">UN    </v>
          </cell>
          <cell r="E924">
            <v>586.46</v>
          </cell>
        </row>
        <row r="925">
          <cell r="B925">
            <v>37104</v>
          </cell>
          <cell r="C925" t="str">
            <v>CAIXA D'AGUA FIBRA DE VIDRO PARA 2000 LITROS, COM TAMPA</v>
          </cell>
          <cell r="D925" t="str">
            <v xml:space="preserve">UN    </v>
          </cell>
          <cell r="E925">
            <v>755.98</v>
          </cell>
        </row>
        <row r="926">
          <cell r="B926">
            <v>37105</v>
          </cell>
          <cell r="C926" t="str">
            <v>CAIXA D'AGUA FIBRA DE VIDRO PARA 5000 LITROS, COM TAMPA</v>
          </cell>
          <cell r="D926" t="str">
            <v xml:space="preserve">UN    </v>
          </cell>
          <cell r="E926">
            <v>1683.69</v>
          </cell>
        </row>
        <row r="927">
          <cell r="B927">
            <v>11638</v>
          </cell>
          <cell r="C927" t="str">
            <v>CAIXA DE CONCRETO PRE-MOLDADO PARA AR-CONDICIONADO DE JANELA, DE *80 X 54 X 76,5* CM (L X A X P)</v>
          </cell>
          <cell r="D927" t="str">
            <v xml:space="preserve">UN    </v>
          </cell>
          <cell r="E927">
            <v>105.51</v>
          </cell>
        </row>
        <row r="928">
          <cell r="B928">
            <v>1030</v>
          </cell>
          <cell r="C928" t="str">
            <v>CAIXA DE DESCARGA DE PLASTICO EXTERNA, DE *9* L, PUXADOR FIO DE NYLON, NAO INCLUSO CANO, BOLSA, ENGATE</v>
          </cell>
          <cell r="D928" t="str">
            <v xml:space="preserve">UN    </v>
          </cell>
          <cell r="E928">
            <v>30.12</v>
          </cell>
        </row>
        <row r="929">
          <cell r="B929">
            <v>11694</v>
          </cell>
          <cell r="C929" t="str">
            <v>CAIXA DE DESCARGA PLASTICA DE EMBUTIR COMPLETA, COM ESPELHO PLASTICO, CAPACIDADE 6 A 10 L, ACESSORIOS INCLUSOS</v>
          </cell>
          <cell r="D929" t="str">
            <v xml:space="preserve">UN    </v>
          </cell>
          <cell r="E929">
            <v>665.81</v>
          </cell>
        </row>
        <row r="930">
          <cell r="B930">
            <v>35277</v>
          </cell>
          <cell r="C930" t="str">
            <v>CAIXA DE GORDURA EM PVC, DIAMETRO MINIMO 300 MM, DIAMETRO DE SAIDA 100 MM, CAPACIDADE  APROXIMADA 18 LITROS, COM TAMPA</v>
          </cell>
          <cell r="D930" t="str">
            <v xml:space="preserve">UN    </v>
          </cell>
          <cell r="E930">
            <v>328.94</v>
          </cell>
        </row>
        <row r="931">
          <cell r="B931">
            <v>10521</v>
          </cell>
          <cell r="C931" t="str">
            <v>CAIXA DE INCENDIO/ABRIGO PARA MANGUEIRA, DE EMBUTIR/INTERNA, COM 75 X 45 X 17 CM, EM CHAPA DE ACO, PORTA COM VENTILACAO, VISOR COM A INSCRICAO "INCENDIO", SUPORTE/CESTA INTERNA PARA A MANGUEIRA, PINTURA ELETROSTATICA VERMELHA</v>
          </cell>
          <cell r="D931" t="str">
            <v xml:space="preserve">UN    </v>
          </cell>
          <cell r="E931">
            <v>165.17</v>
          </cell>
        </row>
        <row r="932">
          <cell r="B932">
            <v>10885</v>
          </cell>
          <cell r="C932" t="str">
            <v>CAIXA DE INCENDIO/ABRIGO PARA MANGUEIRA, DE EMBUTIR/INTERNA, COM 90 X 60 X 17 CM, EM CHAPA DE ACO, PORTA COM VENTILACAO, VISOR COM A INSCRICAO "INCENDIO", SUPORTE/CESTA INTERNA PARA A MANGUEIRA, PINTURA ELETROSTATICA VERMELHA</v>
          </cell>
          <cell r="D932" t="str">
            <v xml:space="preserve">UN    </v>
          </cell>
          <cell r="E932">
            <v>208.92</v>
          </cell>
        </row>
        <row r="933">
          <cell r="B933">
            <v>20962</v>
          </cell>
          <cell r="C933" t="str">
            <v>CAIXA DE INCENDIO/ABRIGO PARA MANGUEIRA, DE SOBREPOR/EXTERNA, COM 75 X 45 X 17 CM, EM CHAPA DE ACO, PORTA COM VENTILACAO, VISOR COM A INSCRICAO "INCENDIO", SUPORTE/CESTA INTERNA PARA A MANGUEIRA, PINTURA ELETROSTATICA VERMELHA</v>
          </cell>
          <cell r="D933" t="str">
            <v xml:space="preserve">UN    </v>
          </cell>
          <cell r="E933">
            <v>173.04</v>
          </cell>
        </row>
        <row r="934">
          <cell r="B934">
            <v>20963</v>
          </cell>
          <cell r="C934" t="str">
            <v>CAIXA DE INCENDIO/ABRIGO PARA MANGUEIRA, DE SOBREPOR/EXTERNA, COM 90 X 60 X 17 CM, EM CHAPA DE ACO, PORTA COM VENTILACAO, VISOR COM A INSCRICAO "INCENDIO", SUPORTE/CESTA INTERNA PARA A MANGUEIRA, PINTURA ELETROSTATICA VERMELHA</v>
          </cell>
          <cell r="D934" t="str">
            <v xml:space="preserve">UN    </v>
          </cell>
          <cell r="E934">
            <v>211.38</v>
          </cell>
        </row>
        <row r="935">
          <cell r="B935">
            <v>2555</v>
          </cell>
          <cell r="C935" t="str">
            <v>CAIXA DE LUZ "3 X 3" EM ACO ESMALTADA</v>
          </cell>
          <cell r="D935" t="str">
            <v xml:space="preserve">UN    </v>
          </cell>
          <cell r="E935">
            <v>0.94</v>
          </cell>
        </row>
        <row r="936">
          <cell r="B936">
            <v>2556</v>
          </cell>
          <cell r="C936" t="str">
            <v>CAIXA DE LUZ "4 X 2" EM ACO ESMALTADA</v>
          </cell>
          <cell r="D936" t="str">
            <v xml:space="preserve">UN    </v>
          </cell>
          <cell r="E936">
            <v>0.87</v>
          </cell>
        </row>
        <row r="937">
          <cell r="B937">
            <v>2557</v>
          </cell>
          <cell r="C937" t="str">
            <v>CAIXA DE LUZ "4 X 4" EM ACO ESMALTADA</v>
          </cell>
          <cell r="D937" t="str">
            <v xml:space="preserve">UN    </v>
          </cell>
          <cell r="E937">
            <v>1.84</v>
          </cell>
        </row>
        <row r="938">
          <cell r="B938">
            <v>39810</v>
          </cell>
          <cell r="C938" t="str">
            <v>CAIXA DE PASSAGEM DE PAREDE, DE EMBUTIR, EM PVC, DIMENSOES *120 X 120 X 75* MM</v>
          </cell>
          <cell r="D938" t="str">
            <v xml:space="preserve">UN    </v>
          </cell>
          <cell r="E938">
            <v>14.43</v>
          </cell>
        </row>
        <row r="939">
          <cell r="B939">
            <v>39811</v>
          </cell>
          <cell r="C939" t="str">
            <v>CAIXA DE PASSAGEM DE PAREDE, DE EMBUTIR, EM PVC, DIMENSOES *150 X 150 X 75* MM</v>
          </cell>
          <cell r="D939" t="str">
            <v xml:space="preserve">UN    </v>
          </cell>
          <cell r="E939">
            <v>18.27</v>
          </cell>
        </row>
        <row r="940">
          <cell r="B940">
            <v>39812</v>
          </cell>
          <cell r="C940" t="str">
            <v>CAIXA DE PASSAGEM DE PAREDE, DE EMBUTIR, EM PVC, DIMENSOES *200 X 200 X 90* MM</v>
          </cell>
          <cell r="D940" t="str">
            <v xml:space="preserve">UN    </v>
          </cell>
          <cell r="E940">
            <v>27.88</v>
          </cell>
        </row>
        <row r="941">
          <cell r="B941">
            <v>20254</v>
          </cell>
          <cell r="C941" t="str">
            <v>CAIXA DE PASSAGEM METALICA DE SOBREPOR COM TAMPA PARAFUSADA, DIMENSOES 15 X 15 X 10 CM</v>
          </cell>
          <cell r="D941" t="str">
            <v xml:space="preserve">UN    </v>
          </cell>
          <cell r="E941">
            <v>10.18</v>
          </cell>
        </row>
        <row r="942">
          <cell r="B942">
            <v>39771</v>
          </cell>
          <cell r="C942" t="str">
            <v>CAIXA DE PASSAGEM METALICA DE SOBREPOR COM TAMPA PARAFUSADA, DIMENSOES 20 X 20 X 10 CM</v>
          </cell>
          <cell r="D942" t="str">
            <v xml:space="preserve">UN    </v>
          </cell>
          <cell r="E942">
            <v>16.87</v>
          </cell>
        </row>
        <row r="943">
          <cell r="B943">
            <v>20255</v>
          </cell>
          <cell r="C943" t="str">
            <v>CAIXA DE PASSAGEM METALICA DE SOBREPOR COM TAMPA PARAFUSADA, DIMENSOES 25 X 25 X 10 CM</v>
          </cell>
          <cell r="D943" t="str">
            <v xml:space="preserve">UN    </v>
          </cell>
          <cell r="E943">
            <v>27.87</v>
          </cell>
        </row>
        <row r="944">
          <cell r="B944">
            <v>39772</v>
          </cell>
          <cell r="C944" t="str">
            <v>CAIXA DE PASSAGEM METALICA DE SOBREPOR COM TAMPA PARAFUSADA, DIMENSOES 30 X 30 X 10 CM</v>
          </cell>
          <cell r="D944" t="str">
            <v xml:space="preserve">UN    </v>
          </cell>
          <cell r="E944">
            <v>33.409999999999997</v>
          </cell>
        </row>
        <row r="945">
          <cell r="B945">
            <v>20253</v>
          </cell>
          <cell r="C945" t="str">
            <v>CAIXA DE PASSAGEM METALICA DE SOBREPOR COM TAMPA PARAFUSADA, DIMENSOES 35 X 35 X 12 CM</v>
          </cell>
          <cell r="D945" t="str">
            <v xml:space="preserve">UN    </v>
          </cell>
          <cell r="E945">
            <v>58.25</v>
          </cell>
        </row>
        <row r="946">
          <cell r="B946">
            <v>39773</v>
          </cell>
          <cell r="C946" t="str">
            <v>CAIXA DE PASSAGEM METALICA DE SOBREPOR COM TAMPA PARAFUSADA, DIMENSOES 40 X 40 X 15 CM</v>
          </cell>
          <cell r="D946" t="str">
            <v xml:space="preserve">UN    </v>
          </cell>
          <cell r="E946">
            <v>60.5</v>
          </cell>
        </row>
        <row r="947">
          <cell r="B947">
            <v>39774</v>
          </cell>
          <cell r="C947" t="str">
            <v>CAIXA DE PASSAGEM METALICA DE SOBREPOR COM TAMPA PARAFUSADA, DIMENSOES 50 X 50 X 15 CM</v>
          </cell>
          <cell r="D947" t="str">
            <v xml:space="preserve">UN    </v>
          </cell>
          <cell r="E947">
            <v>78.61</v>
          </cell>
        </row>
        <row r="948">
          <cell r="B948">
            <v>39775</v>
          </cell>
          <cell r="C948" t="str">
            <v>CAIXA DE PASSAGEM METALICA DE SOBREPOR COM TAMPA PARAFUSADA, DIMENSOES 60 X 60 X 20 CM</v>
          </cell>
          <cell r="D948" t="str">
            <v xml:space="preserve">UN    </v>
          </cell>
          <cell r="E948">
            <v>137.68</v>
          </cell>
        </row>
        <row r="949">
          <cell r="B949">
            <v>39776</v>
          </cell>
          <cell r="C949" t="str">
            <v>CAIXA DE PASSAGEM METALICA DE SOBREPOR COM TAMPA PARAFUSADA, DIMENSOES 70 X 70 X 20 CM</v>
          </cell>
          <cell r="D949" t="str">
            <v xml:space="preserve">UN    </v>
          </cell>
          <cell r="E949">
            <v>169.45</v>
          </cell>
        </row>
        <row r="950">
          <cell r="B950">
            <v>39777</v>
          </cell>
          <cell r="C950" t="str">
            <v>CAIXA DE PASSAGEM METALICA DE SOBREPOR COM TAMPA PARAFUSADA, DIMENSOES 80 X 80 X 20 CM</v>
          </cell>
          <cell r="D950" t="str">
            <v xml:space="preserve">UN    </v>
          </cell>
          <cell r="E950">
            <v>203.34</v>
          </cell>
        </row>
        <row r="951">
          <cell r="B951">
            <v>11250</v>
          </cell>
          <cell r="C951" t="str">
            <v>CAIXA DE PASSAGEM N 2, DE EMBUTIR, PADRAO TELEBRAS, DIMENSOES 20 X 20 X 12 CM, EM CHAPA DE ACO GALVANIZADO</v>
          </cell>
          <cell r="D951" t="str">
            <v xml:space="preserve">UN    </v>
          </cell>
          <cell r="E951">
            <v>30.2</v>
          </cell>
        </row>
        <row r="952">
          <cell r="B952">
            <v>39766</v>
          </cell>
          <cell r="C952" t="str">
            <v>CAIXA DE PASSAGEM N 2, DE SOBREPOR, PADRAO TELEBRAS, DIMENSOES 20 X 20 X *12* CM, EM CHAPA DE ACO GALVANIZADO</v>
          </cell>
          <cell r="D952" t="str">
            <v xml:space="preserve">UN    </v>
          </cell>
          <cell r="E952">
            <v>36.85</v>
          </cell>
        </row>
        <row r="953">
          <cell r="B953">
            <v>11251</v>
          </cell>
          <cell r="C953" t="str">
            <v>CAIXA DE PASSAGEM N 3, DE EMBUTIR, PADRAO TELEBRAS, DIMENSOES 40 X 40 X 12 CM, EM CHAPA DE ACO GALVANIZADO</v>
          </cell>
          <cell r="D953" t="str">
            <v xml:space="preserve">UN    </v>
          </cell>
          <cell r="E953">
            <v>63.54</v>
          </cell>
        </row>
        <row r="954">
          <cell r="B954">
            <v>39767</v>
          </cell>
          <cell r="C954" t="str">
            <v>CAIXA DE PASSAGEM N 3, DE SOBREPOR, PADRAO TELEBRAS, DIMENSOES 40 X 40 X *12* CM, EM CHAPA DE ACO GALVANIZADO</v>
          </cell>
          <cell r="D954" t="str">
            <v xml:space="preserve">UN    </v>
          </cell>
          <cell r="E954">
            <v>83.66</v>
          </cell>
        </row>
        <row r="955">
          <cell r="B955">
            <v>11253</v>
          </cell>
          <cell r="C955" t="str">
            <v>CAIXA DE PASSAGEM N 4, DE EMBUTIR, PADRAO TELEBRAS, DIMENSOES 60 X 60 X 12 CM, EM CHAPA DE ACO GALVANIZADO</v>
          </cell>
          <cell r="D955" t="str">
            <v xml:space="preserve">UN    </v>
          </cell>
          <cell r="E955">
            <v>124.97</v>
          </cell>
        </row>
        <row r="956">
          <cell r="B956">
            <v>11254</v>
          </cell>
          <cell r="C956" t="str">
            <v>CAIXA DE PASSAGEM N 4, DE SOBREPOR, PADRAO TELEBRAS, DIMENSOES 60 X 60 X *12* CM, EM CHAPA DE ACO GALVANIZADO</v>
          </cell>
          <cell r="D956" t="str">
            <v xml:space="preserve">UN    </v>
          </cell>
          <cell r="E956">
            <v>134.26</v>
          </cell>
        </row>
        <row r="957">
          <cell r="B957">
            <v>11255</v>
          </cell>
          <cell r="C957" t="str">
            <v>CAIXA DE PASSAGEM N 5, DE EMBUTIR, PADRAO TELEBRAS, DIMENSOES 80 X 80 X 12 CM, EM CHAPA DE ACO GALVANIZADO</v>
          </cell>
          <cell r="D957" t="str">
            <v xml:space="preserve">UN    </v>
          </cell>
          <cell r="E957">
            <v>203.34</v>
          </cell>
        </row>
        <row r="958">
          <cell r="B958">
            <v>11256</v>
          </cell>
          <cell r="C958" t="str">
            <v>CAIXA DE PASSAGEM N 5, DE SOBREPOR, PADRAO TELEBRAS, DIMENSOES 80 X 80 X *12* CM, EM CHAPA DE ACO GALVANIZADO</v>
          </cell>
          <cell r="D958" t="str">
            <v xml:space="preserve">UN    </v>
          </cell>
          <cell r="E958">
            <v>232.69</v>
          </cell>
        </row>
        <row r="959">
          <cell r="B959">
            <v>14055</v>
          </cell>
          <cell r="C959" t="str">
            <v>CAIXA DE PASSAGEM N 6, DE EMBUTIR, PADRAO TELEBRAS, DIMENSOES 120 X 120 X 12 CM, EM CHAPA DE ACO GALVANIZADO</v>
          </cell>
          <cell r="D959" t="str">
            <v xml:space="preserve">UN    </v>
          </cell>
          <cell r="E959">
            <v>412.79</v>
          </cell>
        </row>
        <row r="960">
          <cell r="B960">
            <v>39768</v>
          </cell>
          <cell r="C960" t="str">
            <v>CAIXA DE PASSAGEM N 6, DE SOBREPOR, PADRAO TELEBRAS, DIMENSOES 120 X 120 X *12* CM, EM CHAPA DE ACO GALVANIZADO</v>
          </cell>
          <cell r="D960" t="str">
            <v xml:space="preserve">UN    </v>
          </cell>
          <cell r="E960">
            <v>440.46</v>
          </cell>
        </row>
        <row r="961">
          <cell r="B961">
            <v>11247</v>
          </cell>
          <cell r="C961" t="str">
            <v>CAIXA DE PASSAGEM N 7, DE EMBUTIR, PADRAO TELEBRAS, DIMENSOES 150 X 150 X 15 CM, EM CHAPA DE ACO GALVANIZADO</v>
          </cell>
          <cell r="D961" t="str">
            <v xml:space="preserve">UN    </v>
          </cell>
          <cell r="E961">
            <v>591.38</v>
          </cell>
        </row>
        <row r="962">
          <cell r="B962">
            <v>39769</v>
          </cell>
          <cell r="C962" t="str">
            <v>CAIXA DE PASSAGEM N 7, DE SOBREPOR, PADRAO TELEBRAS, DIMENSOES 150 X 150 X *15* CM, EM CHAPA DE ACO GALVANIZADO</v>
          </cell>
          <cell r="D962" t="str">
            <v xml:space="preserve">UN    </v>
          </cell>
          <cell r="E962">
            <v>716.93</v>
          </cell>
        </row>
        <row r="963">
          <cell r="B963">
            <v>11249</v>
          </cell>
          <cell r="C963" t="str">
            <v>CAIXA DE PASSAGEM N 8, DE EMBUTIR, PADRAO TELEBRAS, DIMENSOES 200 X 200 X 20 CM, EM CHAPA DE ACO GALVANIZADO</v>
          </cell>
          <cell r="D963" t="str">
            <v xml:space="preserve">UN    </v>
          </cell>
          <cell r="E963">
            <v>1933</v>
          </cell>
        </row>
        <row r="964">
          <cell r="B964">
            <v>39770</v>
          </cell>
          <cell r="C964" t="str">
            <v>CAIXA DE PASSAGEM N 8, DE SOBREPOR, PADRAO TELEBRAS, DIMENSOES 200 X 200 X *20* CM, EM CHAPA DE ACO GALVANIZADO</v>
          </cell>
          <cell r="D964" t="str">
            <v xml:space="preserve">UN    </v>
          </cell>
          <cell r="E964">
            <v>2513.48</v>
          </cell>
        </row>
        <row r="965">
          <cell r="B965">
            <v>10569</v>
          </cell>
          <cell r="C965" t="str">
            <v>CAIXA DE PASSAGEM OCTOGONAL 4 X4, EM ACO ESMALTADA, COM FUNDO MOVEL SIMPLES</v>
          </cell>
          <cell r="D965" t="str">
            <v xml:space="preserve">UN    </v>
          </cell>
          <cell r="E965">
            <v>1.83</v>
          </cell>
        </row>
        <row r="966">
          <cell r="B966">
            <v>1872</v>
          </cell>
          <cell r="C966" t="str">
            <v>CAIXA DE PASSAGEM, EM PVC, DE 4" X 2", PARA ELETRODUTO FLEXIVEL CORRUGADO</v>
          </cell>
          <cell r="D966" t="str">
            <v xml:space="preserve">UN    </v>
          </cell>
          <cell r="E966">
            <v>1.8</v>
          </cell>
        </row>
        <row r="967">
          <cell r="B967">
            <v>1873</v>
          </cell>
          <cell r="C967" t="str">
            <v>CAIXA DE PASSAGEM, EM PVC, DE 4" X 4", PARA ELETRODUTO FLEXIVEL CORRUGADO</v>
          </cell>
          <cell r="D967" t="str">
            <v xml:space="preserve">UN    </v>
          </cell>
          <cell r="E967">
            <v>3.58</v>
          </cell>
        </row>
        <row r="968">
          <cell r="B968">
            <v>39693</v>
          </cell>
          <cell r="C968" t="str">
            <v>CAIXA DE PROTECAO EXTERNA PARA MEDIDOR HOROSAZONAL, DE BAIXA TENSAO, COM MODULO, EM CHAPA DE ACO (PADRAO DA CONCESSIONARIA LOCAL)</v>
          </cell>
          <cell r="D968" t="str">
            <v xml:space="preserve">UN    </v>
          </cell>
          <cell r="E968">
            <v>1103.08</v>
          </cell>
        </row>
        <row r="969">
          <cell r="B969">
            <v>39692</v>
          </cell>
          <cell r="C969" t="str">
            <v>CAIXA DE PROTECAO PARA TRANSFORMADOR CORRENTE, EM CHAPA DE ACO 18 USG (PADRAO DA CONCESSIONARIA LOCAL)</v>
          </cell>
          <cell r="D969" t="str">
            <v xml:space="preserve">UN    </v>
          </cell>
          <cell r="E969">
            <v>185.68</v>
          </cell>
        </row>
        <row r="970">
          <cell r="B970">
            <v>39681</v>
          </cell>
          <cell r="C970" t="str">
            <v>CAIXA DE PROTECAO PARA 1 MEDIDOR BIFASICO, EM CHAPA DE ACO 20 USG (PADRAO DA CONCESSIONARIA LOCAL)</v>
          </cell>
          <cell r="D970" t="str">
            <v xml:space="preserve">UN    </v>
          </cell>
          <cell r="E970">
            <v>104.85</v>
          </cell>
        </row>
        <row r="971">
          <cell r="B971">
            <v>39680</v>
          </cell>
          <cell r="C971" t="str">
            <v>CAIXA DE PROTECAO PARA 1 MEDIDOR MONOFASICO, EM CHAPA DE ACO 20 USG (PADRAO DA CONCESSIONARIA LOCAL)</v>
          </cell>
          <cell r="D971" t="str">
            <v xml:space="preserve">UN    </v>
          </cell>
          <cell r="E971">
            <v>54.01</v>
          </cell>
        </row>
        <row r="972">
          <cell r="B972">
            <v>39682</v>
          </cell>
          <cell r="C972" t="str">
            <v>CAIXA DE PROTECAO PARA 1 MEDIDOR TRIFASICO, EM CHAPA DE ACO 20 USG (PADRAO DA CONCESSIONARIA LOCAL)</v>
          </cell>
          <cell r="D972" t="str">
            <v xml:space="preserve">UN    </v>
          </cell>
          <cell r="E972">
            <v>105.91</v>
          </cell>
        </row>
        <row r="973">
          <cell r="B973">
            <v>39685</v>
          </cell>
          <cell r="C973" t="str">
            <v>CAIXA EXTERNA DE MEDICAO PARA 1 MEDIDOR TRIFASICO, COM VISOR, EM CHAPA DE ACO 18 USG (PADRAO DA CONCESSIONARIA LOCAL)</v>
          </cell>
          <cell r="D973" t="str">
            <v xml:space="preserve">UN    </v>
          </cell>
          <cell r="E973">
            <v>89.84</v>
          </cell>
        </row>
        <row r="974">
          <cell r="B974">
            <v>39687</v>
          </cell>
          <cell r="C974" t="str">
            <v>CAIXA EXTERNA DE MEDICAO PARA 4 MEDIDORES MONOFASICOS, COM VISOR, EM CHAPA DE ACO 18 USG (PADRAO DA CONCESSIONARIA LOCAL)</v>
          </cell>
          <cell r="D974" t="str">
            <v xml:space="preserve">UN    </v>
          </cell>
          <cell r="E974">
            <v>169.37</v>
          </cell>
        </row>
        <row r="975">
          <cell r="B975">
            <v>3280</v>
          </cell>
          <cell r="C975" t="str">
            <v>CAIXA GORDURA DUPLA, CONCRETO PRE MOLDADO, CIRCULAR, COM TAMPA, D = 60* CM</v>
          </cell>
          <cell r="D975" t="str">
            <v xml:space="preserve">UN    </v>
          </cell>
          <cell r="E975">
            <v>121.25</v>
          </cell>
        </row>
        <row r="976">
          <cell r="B976">
            <v>11881</v>
          </cell>
          <cell r="C976" t="str">
            <v>CAIXA GORDURA, SIMPLES, CONCRETO PRE MOLDADO, CIRCULAR, COM TAMPA, D = 40 CM</v>
          </cell>
          <cell r="D976" t="str">
            <v xml:space="preserve">UN    </v>
          </cell>
          <cell r="E976">
            <v>56.31</v>
          </cell>
        </row>
        <row r="977">
          <cell r="B977">
            <v>34641</v>
          </cell>
          <cell r="C977" t="str">
            <v>CAIXA INSPECAO EM CONCRETO PARA ATERRAMENTO E PARA RAIOS DIAMETRO = 300 MM</v>
          </cell>
          <cell r="D977" t="str">
            <v xml:space="preserve">UN    </v>
          </cell>
          <cell r="E977">
            <v>45.41</v>
          </cell>
        </row>
        <row r="978">
          <cell r="B978">
            <v>34643</v>
          </cell>
          <cell r="C978" t="str">
            <v>CAIXA INSPECAO EM POLIETILENO PARA ATERRAMENTO E PARA RAIOS DIAMETRO = 300 MM</v>
          </cell>
          <cell r="D978" t="str">
            <v xml:space="preserve">UN    </v>
          </cell>
          <cell r="E978">
            <v>10.64</v>
          </cell>
        </row>
        <row r="979">
          <cell r="B979">
            <v>3278</v>
          </cell>
          <cell r="C979" t="str">
            <v>CAIXA INSPECAO, CONCRETO PRE MOLDADO, CIRCULAR, COM TAMPA, D = 40* CM</v>
          </cell>
          <cell r="D979" t="str">
            <v xml:space="preserve">UN    </v>
          </cell>
          <cell r="E979">
            <v>63.57</v>
          </cell>
        </row>
        <row r="980">
          <cell r="B980">
            <v>3279</v>
          </cell>
          <cell r="C980" t="str">
            <v>CAIXA INSPECAO, CONCRETO PRE MOLDADO, CIRCULAR, COM TAMPA, D = 60* CM, H= 60* CM</v>
          </cell>
          <cell r="D980" t="str">
            <v xml:space="preserve">UN    </v>
          </cell>
          <cell r="E980">
            <v>104.9</v>
          </cell>
        </row>
        <row r="981">
          <cell r="B981">
            <v>1062</v>
          </cell>
          <cell r="C981" t="str">
            <v>CAIXA INTERNA DE MEDICAO PARA 1 MEDIDOR TRIFASICO, COM VISOR, EM CHAPA DE ACO 18 USG (PADRAO DA CONCESSIONARIA LOCAL)</v>
          </cell>
          <cell r="D981" t="str">
            <v xml:space="preserve">UN    </v>
          </cell>
          <cell r="E981">
            <v>95.32</v>
          </cell>
        </row>
        <row r="982">
          <cell r="B982">
            <v>39686</v>
          </cell>
          <cell r="C982" t="str">
            <v>CAIXA INTERNA DE MEDICAO PARA 4 MEDIDORES MONOFASICOS, COM VISOR, EM CHAPA DE ACO 18 USG (PADRAO DA CONCESSIONARIA LOCAL)</v>
          </cell>
          <cell r="D982" t="str">
            <v xml:space="preserve">UN    </v>
          </cell>
          <cell r="E982">
            <v>162.59</v>
          </cell>
        </row>
        <row r="983">
          <cell r="B983">
            <v>39683</v>
          </cell>
          <cell r="C983" t="str">
            <v>CAIXA INTERNA/EXTERNA DE MEDICAO PARA 1 MEDIDOR MONOFASICO, COM VISOR, EM CHAPA DE ACO 18 USG (PADRAO DA CONCESSIONARIA LOCAL)</v>
          </cell>
          <cell r="D983" t="str">
            <v xml:space="preserve">UN    </v>
          </cell>
          <cell r="E983">
            <v>33.06</v>
          </cell>
        </row>
        <row r="984">
          <cell r="B984">
            <v>1871</v>
          </cell>
          <cell r="C984" t="str">
            <v>CAIXA OCTOGONAL DE FUNDO MOVEL, EM PVC, DE 3" X 3", PARA ELETRODUTO FLEXIVEL CORRUGADO</v>
          </cell>
          <cell r="D984" t="str">
            <v xml:space="preserve">UN    </v>
          </cell>
          <cell r="E984">
            <v>3.22</v>
          </cell>
        </row>
        <row r="985">
          <cell r="B985">
            <v>12001</v>
          </cell>
          <cell r="C985" t="str">
            <v>CAIXA OCTOGONAL DE FUNDO MOVEL, EM PVC, DE 4" X 4", PARA ELETRODUTO FLEXIVEL CORRUGADO</v>
          </cell>
          <cell r="D985" t="str">
            <v xml:space="preserve">UN    </v>
          </cell>
          <cell r="E985">
            <v>4.6500000000000004</v>
          </cell>
        </row>
        <row r="986">
          <cell r="B986">
            <v>11882</v>
          </cell>
          <cell r="C986" t="str">
            <v>CAIXA PARA HIDROMETRO CONCRETO PRE MOLDADO</v>
          </cell>
          <cell r="D986" t="str">
            <v xml:space="preserve">UN    </v>
          </cell>
          <cell r="E986">
            <v>63.57</v>
          </cell>
        </row>
        <row r="987">
          <cell r="B987">
            <v>39689</v>
          </cell>
          <cell r="C987" t="str">
            <v>CAIXA PARA MEDICAO COLETIVA TIPO H, PADRAO BIFASICO OU TRIFASICO, PARA ATE 6 MEDIDORES (PADRAO DA CONCESSIONARIA LOCAL)</v>
          </cell>
          <cell r="D987" t="str">
            <v xml:space="preserve">UN    </v>
          </cell>
          <cell r="E987">
            <v>2118.2199999999998</v>
          </cell>
        </row>
        <row r="988">
          <cell r="B988">
            <v>39688</v>
          </cell>
          <cell r="C988" t="str">
            <v>CAIXA PARA MEDICAO COLETIVA TIPO K, PADRAO BIFASICO OU TRIFASICO, PARA ATE 2 MEDIDORES (PADRAO DA CONCESSIONARIA LOCAL)</v>
          </cell>
          <cell r="D988" t="str">
            <v xml:space="preserve">UN    </v>
          </cell>
          <cell r="E988">
            <v>306.08</v>
          </cell>
        </row>
        <row r="989">
          <cell r="B989">
            <v>1068</v>
          </cell>
          <cell r="C989" t="str">
            <v>CAIXA PARA MEDICAO COLETIVA TIPO L, PADRAO BIFASICO OU TRIFASICO, PARA ATE 4 MEDIDORES (PADRAO DA CONCESSIONARIA LOCAL)</v>
          </cell>
          <cell r="D989" t="str">
            <v xml:space="preserve">UN    </v>
          </cell>
          <cell r="E989">
            <v>1278.3399999999999</v>
          </cell>
        </row>
        <row r="990">
          <cell r="B990">
            <v>39690</v>
          </cell>
          <cell r="C990" t="str">
            <v>CAIXA PARA MEDICAO COLETIVA TIPO M, PADRAO BIFASICO OU TRIFASICO, PARA ATE 8 MEDIDORES (PADRAO DA CONCESSIONARIA LOCAL)</v>
          </cell>
          <cell r="D990" t="str">
            <v xml:space="preserve">UN    </v>
          </cell>
          <cell r="E990">
            <v>2875.48</v>
          </cell>
        </row>
        <row r="991">
          <cell r="B991">
            <v>39691</v>
          </cell>
          <cell r="C991" t="str">
            <v>CAIXA PARA MEDICAO COLETIVA TIPO N, PADRAO BIFASICO OU TRIFASICO, PARA ATE 12 MEDIDORES (PADRAO DA CONCESSIONARIA LOCAL)</v>
          </cell>
          <cell r="D991" t="str">
            <v xml:space="preserve">UN    </v>
          </cell>
          <cell r="E991">
            <v>3214.4</v>
          </cell>
        </row>
        <row r="992">
          <cell r="B992">
            <v>39808</v>
          </cell>
          <cell r="C992" t="str">
            <v>CAIXA PARA MEDIDOR MONOFASICO, EM POLICARBONATO (TERMOPLASTICO), COM DISJUNTOR</v>
          </cell>
          <cell r="D992" t="str">
            <v xml:space="preserve">UN    </v>
          </cell>
          <cell r="E992">
            <v>53.26</v>
          </cell>
        </row>
        <row r="993">
          <cell r="B993">
            <v>39809</v>
          </cell>
          <cell r="C993" t="str">
            <v>CAIXA PARA MEDIDOR POLIFASICO, EM POLICARBONATO (TERMOPLASTICO), COM DISJUNTOR</v>
          </cell>
          <cell r="D993" t="str">
            <v xml:space="preserve">UN    </v>
          </cell>
          <cell r="E993">
            <v>147.04</v>
          </cell>
        </row>
        <row r="994">
          <cell r="B994">
            <v>11713</v>
          </cell>
          <cell r="C994" t="str">
            <v>CAIXA SIFONADA PVC 150 X 150 X 50MM COM TAMPA CEGA QUADRADA BRANCA</v>
          </cell>
          <cell r="D994" t="str">
            <v xml:space="preserve">UN    </v>
          </cell>
          <cell r="E994">
            <v>23.11</v>
          </cell>
        </row>
        <row r="995">
          <cell r="B995">
            <v>11716</v>
          </cell>
          <cell r="C995" t="str">
            <v>CAIXA SIFONADA PVC, 100 X 100 X 40 MM, COM GRELHA REDONDA BRANCA</v>
          </cell>
          <cell r="D995" t="str">
            <v xml:space="preserve">UN    </v>
          </cell>
          <cell r="E995">
            <v>9.8699999999999992</v>
          </cell>
        </row>
        <row r="996">
          <cell r="B996">
            <v>5103</v>
          </cell>
          <cell r="C996" t="str">
            <v>CAIXA SIFONADA PVC, 100 X 100 X 50 MM, COM GRELHA REDONDA BRANCA</v>
          </cell>
          <cell r="D996" t="str">
            <v xml:space="preserve">UN    </v>
          </cell>
          <cell r="E996">
            <v>10</v>
          </cell>
        </row>
        <row r="997">
          <cell r="B997">
            <v>11712</v>
          </cell>
          <cell r="C997" t="str">
            <v>CAIXA SIFONADA PVC, 150 X 150 X 50 MM, COM GRELHA QUADRADA BRANCA (NBR 5688)</v>
          </cell>
          <cell r="D997" t="str">
            <v xml:space="preserve">UN    </v>
          </cell>
          <cell r="E997">
            <v>23.3</v>
          </cell>
        </row>
        <row r="998">
          <cell r="B998">
            <v>11717</v>
          </cell>
          <cell r="C998" t="str">
            <v>CAIXA SIFONADA PVC, 150 X 150 X 50 MM, COM GRELHA REDONDA BRANCA</v>
          </cell>
          <cell r="D998" t="str">
            <v xml:space="preserve">UN    </v>
          </cell>
          <cell r="E998">
            <v>25.32</v>
          </cell>
        </row>
        <row r="999">
          <cell r="B999">
            <v>11714</v>
          </cell>
          <cell r="C999" t="str">
            <v>CAIXA SIFONADA PVC, 150 X 185 X 75 MM, COM GRELHA QUADRADA BRANCA</v>
          </cell>
          <cell r="D999" t="str">
            <v xml:space="preserve">UN    </v>
          </cell>
          <cell r="E999">
            <v>31.5</v>
          </cell>
        </row>
        <row r="1000">
          <cell r="B1000">
            <v>11715</v>
          </cell>
          <cell r="C1000" t="str">
            <v>CAIXA SIFONADA PVC, 150 X 185 X 75 MM, COM TAMPA CEGA QUADRADA BRANCA</v>
          </cell>
          <cell r="D1000" t="str">
            <v xml:space="preserve">UN    </v>
          </cell>
          <cell r="E1000">
            <v>36.24</v>
          </cell>
        </row>
        <row r="1001">
          <cell r="B1001">
            <v>11880</v>
          </cell>
          <cell r="C1001" t="str">
            <v>CAIXA SIFONADA PVC, 250 X 230 X 75 MM, COM TAMPA E PORTA TAMPA QUADRADA BRANCA</v>
          </cell>
          <cell r="D1001" t="str">
            <v xml:space="preserve">UN    </v>
          </cell>
          <cell r="E1001">
            <v>65.150000000000006</v>
          </cell>
        </row>
        <row r="1002">
          <cell r="B1002">
            <v>1106</v>
          </cell>
          <cell r="C1002" t="str">
            <v>CAL HIDRATADA CH-I PARA ARGAMASSAS</v>
          </cell>
          <cell r="D1002" t="str">
            <v xml:space="preserve">KG    </v>
          </cell>
          <cell r="E1002">
            <v>0.64</v>
          </cell>
        </row>
        <row r="1003">
          <cell r="B1003">
            <v>11161</v>
          </cell>
          <cell r="C1003" t="str">
            <v>CAL HIDRATADA PARA PINTURA</v>
          </cell>
          <cell r="D1003" t="str">
            <v xml:space="preserve">KG    </v>
          </cell>
          <cell r="E1003">
            <v>1.06</v>
          </cell>
        </row>
        <row r="1004">
          <cell r="B1004">
            <v>1107</v>
          </cell>
          <cell r="C1004" t="str">
            <v>CAL VIRGEM COMUM PARA ARGAMASSAS (NBR 6453)</v>
          </cell>
          <cell r="D1004" t="str">
            <v xml:space="preserve">KG    </v>
          </cell>
          <cell r="E1004">
            <v>0.73</v>
          </cell>
        </row>
        <row r="1005">
          <cell r="B1005">
            <v>4758</v>
          </cell>
          <cell r="C1005" t="str">
            <v>CALAFETADOR / CALAFATE</v>
          </cell>
          <cell r="D1005" t="str">
            <v xml:space="preserve">H     </v>
          </cell>
          <cell r="E1005">
            <v>17.670000000000002</v>
          </cell>
        </row>
        <row r="1006">
          <cell r="B1006">
            <v>41080</v>
          </cell>
          <cell r="C1006" t="str">
            <v>CALAFETADOR / CALAFATE (MENSALISTA)</v>
          </cell>
          <cell r="D1006" t="str">
            <v xml:space="preserve">MES   </v>
          </cell>
          <cell r="E1006">
            <v>3129.08</v>
          </cell>
        </row>
        <row r="1007">
          <cell r="B1007">
            <v>25963</v>
          </cell>
          <cell r="C1007" t="str">
            <v>CALCARIO DOLOMITICO A (POSTO PEDREIRA/FORNECEDOR, SEM FRETE)</v>
          </cell>
          <cell r="D1007" t="str">
            <v xml:space="preserve">KG    </v>
          </cell>
          <cell r="E1007">
            <v>0.09</v>
          </cell>
        </row>
        <row r="1008">
          <cell r="B1008">
            <v>4759</v>
          </cell>
          <cell r="C1008" t="str">
            <v>CALCETEIRO</v>
          </cell>
          <cell r="D1008" t="str">
            <v xml:space="preserve">H     </v>
          </cell>
          <cell r="E1008">
            <v>10.15</v>
          </cell>
        </row>
        <row r="1009">
          <cell r="B1009">
            <v>41068</v>
          </cell>
          <cell r="C1009" t="str">
            <v>CALCETEIRO  (MENSALISTA)</v>
          </cell>
          <cell r="D1009" t="str">
            <v xml:space="preserve">MES   </v>
          </cell>
          <cell r="E1009">
            <v>1798.66</v>
          </cell>
        </row>
        <row r="1010">
          <cell r="B1010">
            <v>1108</v>
          </cell>
          <cell r="C1010" t="str">
            <v>CALHA MOLDURA AMERICANA DE CHAPA DE ACO GALVANIZADA NUM 26, CORTE 33 CM</v>
          </cell>
          <cell r="D1010" t="str">
            <v xml:space="preserve">M     </v>
          </cell>
          <cell r="E1010">
            <v>21.65</v>
          </cell>
        </row>
        <row r="1011">
          <cell r="B1011">
            <v>1117</v>
          </cell>
          <cell r="C1011" t="str">
            <v>CALHA PARA AGUA FURTADA DE CHAPA DE ACO GALVANIZADA NUM 26, CORTE 40 CM</v>
          </cell>
          <cell r="D1011" t="str">
            <v xml:space="preserve">M     </v>
          </cell>
          <cell r="E1011">
            <v>25.13</v>
          </cell>
        </row>
        <row r="1012">
          <cell r="B1012">
            <v>1118</v>
          </cell>
          <cell r="C1012" t="str">
            <v>CALHA PARA AGUA FURTADA DE CHAPA DE ACO GALVANIZADA NUM 26, CORTE 50 CM</v>
          </cell>
          <cell r="D1012" t="str">
            <v xml:space="preserve">M     </v>
          </cell>
          <cell r="E1012">
            <v>32.32</v>
          </cell>
        </row>
        <row r="1013">
          <cell r="B1013">
            <v>1110</v>
          </cell>
          <cell r="C1013" t="str">
            <v>CALHA PLATIBANDA DE CHAPA DE ACO GALVANIZADA NUM 26, CORTE 45 CM</v>
          </cell>
          <cell r="D1013" t="str">
            <v xml:space="preserve">M     </v>
          </cell>
          <cell r="E1013">
            <v>32.32</v>
          </cell>
        </row>
        <row r="1014">
          <cell r="B1014">
            <v>12618</v>
          </cell>
          <cell r="C1014" t="str">
            <v>CALHA PLUVIAL DE PVC, DIAMETRO ENTRE 119 E 170 MM, COMPRIMENTO DE 3 M, PARA DRENAGEM PREDIAL</v>
          </cell>
          <cell r="D1014" t="str">
            <v xml:space="preserve">UN    </v>
          </cell>
          <cell r="E1014">
            <v>41.03</v>
          </cell>
        </row>
        <row r="1015">
          <cell r="B1015">
            <v>40871</v>
          </cell>
          <cell r="C1015" t="str">
            <v>CALHA QUADRADA DE CHAPA DE ACO GALVANIZADA NUM 24, CORTE 100 CM (COLETADO CAIXA)</v>
          </cell>
          <cell r="D1015" t="str">
            <v xml:space="preserve">M     </v>
          </cell>
          <cell r="E1015">
            <v>73.260000000000005</v>
          </cell>
        </row>
        <row r="1016">
          <cell r="B1016">
            <v>40869</v>
          </cell>
          <cell r="C1016" t="str">
            <v>CALHA QUADRADA DE CHAPA DE ACO GALVANIZADA NUM 24, CORTE 33 CM (COLETADO CAIXA)</v>
          </cell>
          <cell r="D1016" t="str">
            <v xml:space="preserve">M     </v>
          </cell>
          <cell r="E1016">
            <v>24.06</v>
          </cell>
        </row>
        <row r="1017">
          <cell r="B1017">
            <v>40870</v>
          </cell>
          <cell r="C1017" t="str">
            <v>CALHA QUADRADA DE CHAPA DE ACO GALVANIZADA NUM 24, CORTE 50 CM (COLETADO CAIXA)</v>
          </cell>
          <cell r="D1017" t="str">
            <v xml:space="preserve">M     </v>
          </cell>
          <cell r="E1017">
            <v>36.76</v>
          </cell>
        </row>
        <row r="1018">
          <cell r="B1018">
            <v>1109</v>
          </cell>
          <cell r="C1018" t="str">
            <v>CALHA QUADRADA DE CHAPA DE ACO GALVANIZADA NUM 26, CORTE 33 CM</v>
          </cell>
          <cell r="D1018" t="str">
            <v xml:space="preserve">M     </v>
          </cell>
          <cell r="E1018">
            <v>21.54</v>
          </cell>
        </row>
        <row r="1019">
          <cell r="B1019">
            <v>1119</v>
          </cell>
          <cell r="C1019" t="str">
            <v>CALHA QUADRADA DE CHAPA DE ACO GALVANIZADA NUM 28, CORTE 25 CM</v>
          </cell>
          <cell r="D1019" t="str">
            <v xml:space="preserve">M     </v>
          </cell>
          <cell r="E1019">
            <v>16.16</v>
          </cell>
        </row>
        <row r="1020">
          <cell r="B1020">
            <v>13115</v>
          </cell>
          <cell r="C1020" t="str">
            <v>CALHA/CANALETA DE CONCRETO SIMPLES, TIPO MEIA CANA, D = 20 CM, PARA AGUA PLUVIAL</v>
          </cell>
          <cell r="D1020" t="str">
            <v xml:space="preserve">M     </v>
          </cell>
          <cell r="E1020">
            <v>24.69</v>
          </cell>
        </row>
        <row r="1021">
          <cell r="B1021">
            <v>10541</v>
          </cell>
          <cell r="C1021" t="str">
            <v>CALHA/CANALETA DE CONCRETO SIMPLES, TIPO MEIA CANA, D = 30 CM, PARA AGUA PLUVIAL</v>
          </cell>
          <cell r="D1021" t="str">
            <v xml:space="preserve">M     </v>
          </cell>
          <cell r="E1021">
            <v>28.67</v>
          </cell>
        </row>
        <row r="1022">
          <cell r="B1022">
            <v>10543</v>
          </cell>
          <cell r="C1022" t="str">
            <v>CALHA/CANALETA DE CONCRETO SIMPLES, TIPO MEIA CANA, D = 50 CM, PARA AGUA PLUVIAL</v>
          </cell>
          <cell r="D1022" t="str">
            <v xml:space="preserve">M     </v>
          </cell>
          <cell r="E1022">
            <v>55.64</v>
          </cell>
        </row>
        <row r="1023">
          <cell r="B1023">
            <v>10544</v>
          </cell>
          <cell r="C1023" t="str">
            <v>CALHA/CANALETA DE CONCRETO SIMPLES, TIPO MEIA CANA, D = 60 CM, PARA AGUA PLUVIAL</v>
          </cell>
          <cell r="D1023" t="str">
            <v xml:space="preserve">M     </v>
          </cell>
          <cell r="E1023">
            <v>66.91</v>
          </cell>
        </row>
        <row r="1024">
          <cell r="B1024">
            <v>10545</v>
          </cell>
          <cell r="C1024" t="str">
            <v>CALHA/CANALETA DE CONCRETO SIMPLES, TIPO MEIA CANA, D = 80 CM, PARA AGUA PLUVIAL</v>
          </cell>
          <cell r="D1024" t="str">
            <v xml:space="preserve">M     </v>
          </cell>
          <cell r="E1024">
            <v>102.63</v>
          </cell>
        </row>
        <row r="1025">
          <cell r="B1025">
            <v>10542</v>
          </cell>
          <cell r="C1025" t="str">
            <v>CALHA/CANALETA DE CONCRETO SIMPLES, TIPO MEIA CANA, D= 40 CM, PARA AGUA PLUVIAL</v>
          </cell>
          <cell r="D1025" t="str">
            <v xml:space="preserve">M     </v>
          </cell>
          <cell r="E1025">
            <v>39.51</v>
          </cell>
        </row>
        <row r="1026">
          <cell r="B1026">
            <v>38365</v>
          </cell>
          <cell r="C1026" t="str">
            <v>CAMADA SEPARADORA DE FILME DE POLIETILENO 20 A 25 MICRA</v>
          </cell>
          <cell r="D1026" t="str">
            <v xml:space="preserve">M2    </v>
          </cell>
          <cell r="E1026">
            <v>1.33</v>
          </cell>
        </row>
        <row r="1027">
          <cell r="B1027">
            <v>37745</v>
          </cell>
          <cell r="C1027" t="str">
            <v>CAMINHAO TOCO, PESO BRUTO TOTAL 13000 KG, CARGA UTIL MAXIMA 7925 KG, DISTANCIA ENTRE EIXOS 4,80 M, POTENCIA 189 CV (INCLUI CABINE E CHASSI, NAO INCLUI CARROCERIA)</v>
          </cell>
          <cell r="D1027" t="str">
            <v xml:space="preserve">UN    </v>
          </cell>
          <cell r="E1027">
            <v>212450</v>
          </cell>
        </row>
        <row r="1028">
          <cell r="B1028">
            <v>37754</v>
          </cell>
          <cell r="C1028" t="str">
            <v>CAMINHAO TOCO, PESO BRUTO TOTAL 14300 KG, CARGA UTIL MAXIMA 9590 KG, DISTANCIA ENTRE EIXOS 4,76 M, POTENCIA 185 CV (INCLUI CABINE E CHASSI, NAO INCLUI CARROCERIA)</v>
          </cell>
          <cell r="D1028" t="str">
            <v xml:space="preserve">UN    </v>
          </cell>
          <cell r="E1028">
            <v>221862.34</v>
          </cell>
        </row>
        <row r="1029">
          <cell r="B1029">
            <v>37748</v>
          </cell>
          <cell r="C1029" t="str">
            <v>CAMINHAO TOCO, PESO BRUTO TOTAL 14300 KG, CARGA UTIL MAXIMA 9710 KG, DISTANCIA ENTRE EIXOS 3,56 M, POTENCIA 185 CV (INCLUI CABINE E CHASSI, NAO INCLUI CARROCERIA)</v>
          </cell>
          <cell r="D1029" t="str">
            <v xml:space="preserve">UN    </v>
          </cell>
          <cell r="E1029">
            <v>225862.58</v>
          </cell>
        </row>
        <row r="1030">
          <cell r="B1030">
            <v>37761</v>
          </cell>
          <cell r="C1030" t="str">
            <v>CAMINHAO TOCO, PESO BRUTO TOTAL 16000 KG, CARGA UTIL MAXIMA DE 10685 KG, DISTANCIA ENTRE EIXOS 4,8M, POTENCIA 189 CV (INCLUI CABINE E CHASSI, NAO INCLUI CARROCERIA)</v>
          </cell>
          <cell r="D1030" t="str">
            <v xml:space="preserve">UN    </v>
          </cell>
          <cell r="E1030">
            <v>186902.2</v>
          </cell>
        </row>
        <row r="1031">
          <cell r="B1031">
            <v>37757</v>
          </cell>
          <cell r="C1031" t="str">
            <v>CAMINHAO TOCO, PESO BRUTO TOTAL 16000 KG, CARGA UTIL MAXIMA 10600 KG, DISTANCIA ENTRE EIXOS 4,80 M, POTENCIA 275 CV (INCLUI CABINE E CHASSI, NAO INCLUI CARROCERIA)</v>
          </cell>
          <cell r="D1031" t="str">
            <v xml:space="preserve">UN    </v>
          </cell>
          <cell r="E1031">
            <v>260184</v>
          </cell>
        </row>
        <row r="1032">
          <cell r="B1032">
            <v>37759</v>
          </cell>
          <cell r="C1032" t="str">
            <v>CAMINHAO TOCO, PESO BRUTO TOTAL 16000 KG, CARGA UTIL MAXIMA 10780 KG, DISTANCIA ENTRE EIXOS 3,56 M, POTENCIA 275 CV (INCLUI CABINE E CHASSI, NAO INCLUI CARROCERIA)</v>
          </cell>
          <cell r="D1032" t="str">
            <v xml:space="preserve">UN    </v>
          </cell>
          <cell r="E1032">
            <v>261192.48</v>
          </cell>
        </row>
        <row r="1033">
          <cell r="B1033">
            <v>37766</v>
          </cell>
          <cell r="C1033" t="str">
            <v>CAMINHAO TOCO, PESO BRUTO TOTAL 16000 KG, CARGA UTIL MAXIMA 11030 KG, DISTANCIA ENTRE EIXOS 3,56M, POTENCIA 186 CV (INCLUI CABINE E CHASSI, NAO INCLUI CARROCERIA)</v>
          </cell>
          <cell r="D1033" t="str">
            <v xml:space="preserve">UN    </v>
          </cell>
          <cell r="E1033">
            <v>261192.46</v>
          </cell>
        </row>
        <row r="1034">
          <cell r="B1034">
            <v>37752</v>
          </cell>
          <cell r="C1034" t="str">
            <v>CAMINHAO TOCO, PESO BRUTO TOTAL 16000 KG, CARGA UTIL MAXIMA 11130 KG, DISTANCIA ENTRE EIXOS 5,36 M, POTENCIA 185 CV (INCLUI CABINE E CHASSI, NAO INCLUI CARROCERIA)</v>
          </cell>
          <cell r="D1034" t="str">
            <v xml:space="preserve">UN    </v>
          </cell>
          <cell r="E1034">
            <v>236854.85</v>
          </cell>
        </row>
        <row r="1035">
          <cell r="B1035">
            <v>37760</v>
          </cell>
          <cell r="C1035" t="str">
            <v>CAMINHAO TOCO, PESO BRUTO TOTAL 16000 KG, CARGA UTIL MAXIMA 13071 KG, DISTANCIA ENTRE EIXOS 4,80 M, POTENCIA 230 CV (INCLUI CABINE E CHASSI, NAO INCLUI CARROCERIA)</v>
          </cell>
          <cell r="D1035" t="str">
            <v xml:space="preserve">UN    </v>
          </cell>
          <cell r="E1035">
            <v>249427.04</v>
          </cell>
        </row>
        <row r="1036">
          <cell r="B1036">
            <v>37765</v>
          </cell>
          <cell r="C1036" t="str">
            <v>CAMINHAO TOCO, PESO BRUTO TOTAL 8250 KG, CARGA UTIL MAXIMA 5110 KG, DISTANCIA ENTRE EIXOS 4,30 M, POTENCIA 162 CV (INCLUI CABINE E CHASSI, NAO INCLUI CARROCERIA)</v>
          </cell>
          <cell r="D1036" t="str">
            <v xml:space="preserve">UN    </v>
          </cell>
          <cell r="E1036">
            <v>174128.33</v>
          </cell>
        </row>
        <row r="1037">
          <cell r="B1037">
            <v>37746</v>
          </cell>
          <cell r="C1037" t="str">
            <v>CAMINHAO TOCO, PESO BRUTO TOTAL 9000 KG, CARGA UTIL MAXIMA 5940 KG, DISTANCIA ENTRE EIXOS 3,69 M, POTENCIA 177 CV (INCLUI CABINE E CHASSI, NAO INCLUI CARROCERIA)</v>
          </cell>
          <cell r="D1037" t="str">
            <v xml:space="preserve">UN    </v>
          </cell>
          <cell r="E1037">
            <v>190902.44</v>
          </cell>
        </row>
        <row r="1038">
          <cell r="B1038">
            <v>37750</v>
          </cell>
          <cell r="C1038" t="str">
            <v>CAMINHAO TOCO, PESO BRUTO TOTAL 9600 KG, CARGA UTIL MAXIMA 6110 KG, DISTANCIA ENTRE EIXOS 3,70 M, POTENCIA 156 CV (INCLUI CABINE E CHASSI, NAO INCLUI CARROCERIA)</v>
          </cell>
          <cell r="D1038" t="str">
            <v xml:space="preserve">UN    </v>
          </cell>
          <cell r="E1038">
            <v>190230.15</v>
          </cell>
        </row>
        <row r="1039">
          <cell r="B1039">
            <v>37753</v>
          </cell>
          <cell r="C1039" t="str">
            <v>CAMINHAO TOCO, PESO BRUTO TOTAL 9600 KG, CARGA UTIL MAXIMA 6200 KG, DISTANCIA ENTRE EIXOS 3,10 M, POTENCIA 156 CV (INCLUI CABINE E CHASSI, NAO INCLUI CARROCERIA)</v>
          </cell>
          <cell r="D1039" t="str">
            <v xml:space="preserve">UN    </v>
          </cell>
          <cell r="E1039">
            <v>189557.83</v>
          </cell>
        </row>
        <row r="1040">
          <cell r="B1040">
            <v>37756</v>
          </cell>
          <cell r="C1040" t="str">
            <v>CAMINHAO TOCO, PESO BRUTO TOTAL 9700 KG, CARGA UTIL MAXIMA 6360 KG, DISTANCIA ENTRE EIXOS 4,30 M, POTENCIA 160 CV (INCLUI CABINE E CHASSI, NAO INCLUI CARROCERIA)</v>
          </cell>
          <cell r="D1040" t="str">
            <v xml:space="preserve">UN    </v>
          </cell>
          <cell r="E1040">
            <v>186902.2</v>
          </cell>
        </row>
        <row r="1041">
          <cell r="B1041">
            <v>37755</v>
          </cell>
          <cell r="C1041" t="str">
            <v>CAMINHAO TRUCADO, PESO BRUTO TOTAL 22000 KG, CARGA UTIL MAXIMA 15350 KG, DISTANCIA ENTRE EIXOS 5,17 M, POTENCIA 238 CV (INCLUI CABINE E CHASSI, NAO INCLUI CARROCERIA)</v>
          </cell>
          <cell r="D1041" t="str">
            <v xml:space="preserve">UN    </v>
          </cell>
          <cell r="E1041">
            <v>271613.28000000003</v>
          </cell>
        </row>
        <row r="1042">
          <cell r="B1042">
            <v>37758</v>
          </cell>
          <cell r="C1042" t="str">
            <v>CAMINHAO TRUCADO, PESO BRUTO TOTAL 23000 KG, CARGA UTIL MAXIMA 15378 KG, DISTANCIA ENTRE EIXOS 4,80 M, POTENCIA 326 CV (INCLUI CABINE E CHASSI, NAO INCLUI CARROCERIA)</v>
          </cell>
          <cell r="D1042" t="str">
            <v xml:space="preserve">UN    </v>
          </cell>
          <cell r="E1042">
            <v>306573.42</v>
          </cell>
        </row>
        <row r="1043">
          <cell r="B1043">
            <v>37747</v>
          </cell>
          <cell r="C1043" t="str">
            <v>CAMINHAO TRUCADO, PESO BRUTO TOTAL 23000 KG, CARGA UTIL MAXIMA 15935 KG, DISTANCIA ENTRE EIXOS 4,80 M, POTENCIA 230 CV (INCLUI CABINE E CHASSI, NAO INCLUI CARROCERIA)</v>
          </cell>
          <cell r="D1043" t="str">
            <v xml:space="preserve">UN    </v>
          </cell>
          <cell r="E1043">
            <v>275848.84000000003</v>
          </cell>
        </row>
        <row r="1044">
          <cell r="B1044">
            <v>37767</v>
          </cell>
          <cell r="C1044" t="str">
            <v>CAMINHAO TRUCADO, PESO BRUTO TOTAL 23000 KG, CARGA UTIL MAXIMA 15940 KG, DISTANCIA ENTRE EIXOS 3,60 M, POTENCIA 286 CV (INCLUI CABINE E CHASSI, NAO INCLUI CARROCERIA)</v>
          </cell>
          <cell r="D1044" t="str">
            <v xml:space="preserve">UN    </v>
          </cell>
          <cell r="E1044">
            <v>291110.28999999998</v>
          </cell>
        </row>
        <row r="1045">
          <cell r="B1045">
            <v>37751</v>
          </cell>
          <cell r="C1045" t="str">
            <v>CAMINHAO TRUCADO, PESO BRUTO TOTAL 23000 KG, CARGA UTIL MAXIMA 16190 KG, DISTANCIA ENTRE EIXOS 3,60 M, POTENCIA 286 CV (INCLUI CABINE E CHASSI, NAO INCLUI CARROCERIA)</v>
          </cell>
          <cell r="D1045" t="str">
            <v xml:space="preserve">UN    </v>
          </cell>
          <cell r="E1045">
            <v>291110.28999999998</v>
          </cell>
        </row>
        <row r="1046">
          <cell r="B1046">
            <v>37749</v>
          </cell>
          <cell r="C1046" t="str">
            <v>CAMINHAO TRUCADO, PESO BRUTO TOTAL 23000 KG, CARGA UTIL MAXIMA 16360 KG, CABINE ESTENDIDA, DISTANCIA ENTRE EIXOS 3,56 M, POTENCIA 275 CV (INCLUI CABINE E CHASSI, NAO INCLUI CARROCERIA)</v>
          </cell>
          <cell r="D1046" t="str">
            <v xml:space="preserve">UN    </v>
          </cell>
          <cell r="E1046">
            <v>287748.73</v>
          </cell>
        </row>
        <row r="1047">
          <cell r="B1047">
            <v>1159</v>
          </cell>
          <cell r="C1047" t="str">
            <v>CAMINHONETE COM MOTOR A DIESEL, POTENCIA *160* CV, CABINE DUPLA, 4X4</v>
          </cell>
          <cell r="D1047" t="str">
            <v xml:space="preserve">UN    </v>
          </cell>
          <cell r="E1047">
            <v>151472.44</v>
          </cell>
        </row>
        <row r="1048">
          <cell r="B1048">
            <v>12114</v>
          </cell>
          <cell r="C1048" t="str">
            <v>CAMPAINHA ALTA POTENCIA 110V / 220V, DIAMETRO 150 MM</v>
          </cell>
          <cell r="D1048" t="str">
            <v xml:space="preserve">UN    </v>
          </cell>
          <cell r="E1048">
            <v>92.75</v>
          </cell>
        </row>
        <row r="1049">
          <cell r="B1049">
            <v>38106</v>
          </cell>
          <cell r="C1049" t="str">
            <v>CAMPAINHA CIGARRA 127 V / 220 V (APENAS MODULO)</v>
          </cell>
          <cell r="D1049" t="str">
            <v xml:space="preserve">UN    </v>
          </cell>
          <cell r="E1049">
            <v>12.6</v>
          </cell>
        </row>
        <row r="1050">
          <cell r="B1050">
            <v>38085</v>
          </cell>
          <cell r="C1050" t="str">
            <v>CAMPAINHA CIGARRA 127 V / 220 V, CONJUNTO MONTADO PARA EMBUTIR 4" X 2" (PLACA + SUPORTE + MODULO)</v>
          </cell>
          <cell r="D1050" t="str">
            <v xml:space="preserve">UN    </v>
          </cell>
          <cell r="E1050">
            <v>14.89</v>
          </cell>
        </row>
        <row r="1051">
          <cell r="B1051">
            <v>38599</v>
          </cell>
          <cell r="C1051" t="str">
            <v>CANALETA CONCRETO ESTRUTURAL 14 X 19 X 29 CM, FBK 14 MPA (NBR 6136)</v>
          </cell>
          <cell r="D1051" t="str">
            <v xml:space="preserve">UN    </v>
          </cell>
          <cell r="E1051">
            <v>2.4300000000000002</v>
          </cell>
        </row>
        <row r="1052">
          <cell r="B1052">
            <v>38596</v>
          </cell>
          <cell r="C1052" t="str">
            <v>CANALETA CONCRETO ESTRUTURAL 14 X 19 X 29 CM, FBK 4,5 MPA (NBR 6136)</v>
          </cell>
          <cell r="D1052" t="str">
            <v xml:space="preserve">UN    </v>
          </cell>
          <cell r="E1052">
            <v>1.66</v>
          </cell>
        </row>
        <row r="1053">
          <cell r="B1053">
            <v>38600</v>
          </cell>
          <cell r="C1053" t="str">
            <v>CANALETA CONCRETO ESTRUTURAL 14 X 19 X 39 CM, FBK 14 MPA (NBR 6136)</v>
          </cell>
          <cell r="D1053" t="str">
            <v xml:space="preserve">UN    </v>
          </cell>
          <cell r="E1053">
            <v>2.85</v>
          </cell>
        </row>
        <row r="1054">
          <cell r="B1054">
            <v>38597</v>
          </cell>
          <cell r="C1054" t="str">
            <v>CANALETA CONCRETO ESTRUTURAL 14 X 19 X 39 CM, FBK 4,5 MPA (NBR 6136)</v>
          </cell>
          <cell r="D1054" t="str">
            <v xml:space="preserve">UN    </v>
          </cell>
          <cell r="E1054">
            <v>2.02</v>
          </cell>
        </row>
        <row r="1055">
          <cell r="B1055">
            <v>659</v>
          </cell>
          <cell r="C1055" t="str">
            <v>CANALETA CONCRETO 14 X 19 X 19 CM (CLASSE C - NBR 6136)</v>
          </cell>
          <cell r="D1055" t="str">
            <v xml:space="preserve">UN    </v>
          </cell>
          <cell r="E1055">
            <v>0.98</v>
          </cell>
        </row>
        <row r="1056">
          <cell r="B1056">
            <v>660</v>
          </cell>
          <cell r="C1056" t="str">
            <v>CANALETA CONCRETO 19 X 19 X 19 CM (CLASSE C - NBR 6136)</v>
          </cell>
          <cell r="D1056" t="str">
            <v xml:space="preserve">UN    </v>
          </cell>
          <cell r="E1056">
            <v>1.44</v>
          </cell>
        </row>
        <row r="1057">
          <cell r="B1057">
            <v>658</v>
          </cell>
          <cell r="C1057" t="str">
            <v>CANALETA CONCRETO 9 X 19 X 19 CM (CLASSE C - NBR 6136)</v>
          </cell>
          <cell r="D1057" t="str">
            <v xml:space="preserve">UN    </v>
          </cell>
          <cell r="E1057">
            <v>0.79</v>
          </cell>
        </row>
        <row r="1058">
          <cell r="B1058">
            <v>38548</v>
          </cell>
          <cell r="C1058" t="str">
            <v>CANALETA ESTRUTURAL CERAMICA, 14 X 19 X 19 CM, 6,0 MPA (NBR 15270)</v>
          </cell>
          <cell r="D1058" t="str">
            <v xml:space="preserve">UN    </v>
          </cell>
          <cell r="E1058">
            <v>0.91</v>
          </cell>
        </row>
        <row r="1059">
          <cell r="B1059">
            <v>34647</v>
          </cell>
          <cell r="C1059" t="str">
            <v>CANALETA ESTRUTURAL CERAMICA, 14 X 19 X 29 CM, 4,0 MPA (NBR 15270)</v>
          </cell>
          <cell r="D1059" t="str">
            <v xml:space="preserve">UN    </v>
          </cell>
          <cell r="E1059">
            <v>1.58</v>
          </cell>
        </row>
        <row r="1060">
          <cell r="B1060">
            <v>34649</v>
          </cell>
          <cell r="C1060" t="str">
            <v>CANALETA ESTRUTURAL CERAMICA, 14 X 19 X 29 CM, 6,0 MPA (NBR 15270)</v>
          </cell>
          <cell r="D1060" t="str">
            <v xml:space="preserve">UN    </v>
          </cell>
          <cell r="E1060">
            <v>1.62</v>
          </cell>
        </row>
        <row r="1061">
          <cell r="B1061">
            <v>34652</v>
          </cell>
          <cell r="C1061" t="str">
            <v>CANALETA ESTRUTURAL CERAMICA, 14 X 19 X 39 CM, 4,0 MPA (NBR 15270)</v>
          </cell>
          <cell r="D1061" t="str">
            <v xml:space="preserve">UN    </v>
          </cell>
          <cell r="E1061">
            <v>2.2200000000000002</v>
          </cell>
        </row>
        <row r="1062">
          <cell r="B1062">
            <v>34655</v>
          </cell>
          <cell r="C1062" t="str">
            <v>CANALETA ESTRUTURAL CERAMICA, 14 X 19 X 39 CM, 6,0 MPA (NBR 15270)</v>
          </cell>
          <cell r="D1062" t="str">
            <v xml:space="preserve">UN    </v>
          </cell>
          <cell r="E1062">
            <v>2.15</v>
          </cell>
        </row>
        <row r="1063">
          <cell r="B1063">
            <v>40607</v>
          </cell>
          <cell r="C1063" t="str">
            <v>CANOPLA ACABAMENTO CROMADO PARA INSTALACAO DE SPRINKLER, SOB FORRO, 15 MM</v>
          </cell>
          <cell r="D1063" t="str">
            <v xml:space="preserve">UN    </v>
          </cell>
          <cell r="E1063">
            <v>3.59</v>
          </cell>
        </row>
        <row r="1064">
          <cell r="B1064">
            <v>585</v>
          </cell>
          <cell r="C1064" t="str">
            <v>CANTONEIRA "U" ALUMINIO ABAS IGUAIS 1 ", E = 3/32 "</v>
          </cell>
          <cell r="D1064" t="str">
            <v xml:space="preserve">KG    </v>
          </cell>
          <cell r="E1064">
            <v>28.56</v>
          </cell>
        </row>
        <row r="1065">
          <cell r="B1065">
            <v>4777</v>
          </cell>
          <cell r="C1065" t="str">
            <v>CANTONEIRA ACO ABAS IGUAIS (QUALQUER BITOLA), ESPESSURA ENTRE 1/8" E 1/4"</v>
          </cell>
          <cell r="D1065" t="str">
            <v xml:space="preserve">KG    </v>
          </cell>
          <cell r="E1065">
            <v>4.3499999999999996</v>
          </cell>
        </row>
        <row r="1066">
          <cell r="B1066">
            <v>587</v>
          </cell>
          <cell r="C1066" t="str">
            <v>CANTONEIRA ALUMINIO ABAS DESIGUAIS 1" X 3/4 ", E = 1/8 "</v>
          </cell>
          <cell r="D1066" t="str">
            <v xml:space="preserve">KG    </v>
          </cell>
          <cell r="E1066">
            <v>30.61</v>
          </cell>
        </row>
        <row r="1067">
          <cell r="B1067">
            <v>590</v>
          </cell>
          <cell r="C1067" t="str">
            <v>CANTONEIRA ALUMINIO ABAS DESIGUAIS 2 1/2" X 1/2 ", E = 3/16 "</v>
          </cell>
          <cell r="D1067" t="str">
            <v xml:space="preserve">KG    </v>
          </cell>
          <cell r="E1067">
            <v>29.58</v>
          </cell>
        </row>
        <row r="1068">
          <cell r="B1068">
            <v>592</v>
          </cell>
          <cell r="C1068" t="str">
            <v>CANTONEIRA ALUMINIO ABAS IGUAIS 1 ", E = 1/8 ", 25,40 X 3,17 MM (0,408 KG/M)</v>
          </cell>
          <cell r="D1068" t="str">
            <v xml:space="preserve">KG    </v>
          </cell>
          <cell r="E1068">
            <v>30.61</v>
          </cell>
        </row>
        <row r="1069">
          <cell r="B1069">
            <v>586</v>
          </cell>
          <cell r="C1069" t="str">
            <v>CANTONEIRA ALUMINIO ABAS IGUAIS 1 ", E = 3 /16 "</v>
          </cell>
          <cell r="D1069" t="str">
            <v xml:space="preserve">M     </v>
          </cell>
          <cell r="E1069">
            <v>17.989999999999998</v>
          </cell>
        </row>
        <row r="1070">
          <cell r="B1070">
            <v>591</v>
          </cell>
          <cell r="C1070" t="str">
            <v>CANTONEIRA ALUMINIO ABAS IGUAIS 1 1/2 ", E = 3/16 "</v>
          </cell>
          <cell r="D1070" t="str">
            <v xml:space="preserve">KG    </v>
          </cell>
          <cell r="E1070">
            <v>28.56</v>
          </cell>
        </row>
        <row r="1071">
          <cell r="B1071">
            <v>588</v>
          </cell>
          <cell r="C1071" t="str">
            <v>CANTONEIRA ALUMINIO ABAS IGUAIS 1 1/4 ", E = 3/16 "</v>
          </cell>
          <cell r="D1071" t="str">
            <v xml:space="preserve">M     </v>
          </cell>
          <cell r="E1071">
            <v>28.46</v>
          </cell>
        </row>
        <row r="1072">
          <cell r="B1072">
            <v>589</v>
          </cell>
          <cell r="C1072" t="str">
            <v>CANTONEIRA ALUMINIO ABAS IGUAIS 2 ", E = 1/4 "</v>
          </cell>
          <cell r="D1072" t="str">
            <v xml:space="preserve">M     </v>
          </cell>
          <cell r="E1072">
            <v>48.11</v>
          </cell>
        </row>
        <row r="1073">
          <cell r="B1073">
            <v>584</v>
          </cell>
          <cell r="C1073" t="str">
            <v>CANTONEIRA ALUMINIO ABAS IGUAIS 2 ", E = 1/8 "</v>
          </cell>
          <cell r="D1073" t="str">
            <v xml:space="preserve">M     </v>
          </cell>
          <cell r="E1073">
            <v>30.4</v>
          </cell>
        </row>
        <row r="1074">
          <cell r="B1074">
            <v>4912</v>
          </cell>
          <cell r="C1074" t="str">
            <v>CANTONEIRA DE ACO 3 "  X  3 "  X  1/4 "</v>
          </cell>
          <cell r="D1074" t="str">
            <v xml:space="preserve">KG    </v>
          </cell>
          <cell r="E1074">
            <v>5.05</v>
          </cell>
        </row>
        <row r="1075">
          <cell r="B1075">
            <v>574</v>
          </cell>
          <cell r="C1075" t="str">
            <v>CANTONEIRA FERRO GALVANIZADO DE ABAS IGUAIS, 1 1/2" X 1/4" (L X E), 3,40 KG/M</v>
          </cell>
          <cell r="D1075" t="str">
            <v xml:space="preserve">M     </v>
          </cell>
          <cell r="E1075">
            <v>16</v>
          </cell>
        </row>
        <row r="1076">
          <cell r="B1076">
            <v>567</v>
          </cell>
          <cell r="C1076" t="str">
            <v>CANTONEIRA FERRO GALVANIZADO DE ABAS IGUAIS, 1" X 1/8" (L X E) , 1,20KG/M</v>
          </cell>
          <cell r="D1076" t="str">
            <v xml:space="preserve">M     </v>
          </cell>
          <cell r="E1076">
            <v>5.93</v>
          </cell>
        </row>
        <row r="1077">
          <cell r="B1077">
            <v>568</v>
          </cell>
          <cell r="C1077" t="str">
            <v>CANTONEIRA FERRO GALVANIZADO DE ABAS IGUAIS, 2" X 3/8" (L X E), 6,9 KG/M</v>
          </cell>
          <cell r="D1077" t="str">
            <v xml:space="preserve">M     </v>
          </cell>
          <cell r="E1077">
            <v>35.9</v>
          </cell>
        </row>
        <row r="1078">
          <cell r="B1078">
            <v>569</v>
          </cell>
          <cell r="C1078" t="str">
            <v>CANTONEIRA FERRO GALVANIZADO DE ABAS IGUAIS, 3/4" X 1/8" (L X E)</v>
          </cell>
          <cell r="D1078" t="str">
            <v xml:space="preserve">KG    </v>
          </cell>
          <cell r="E1078">
            <v>4.99</v>
          </cell>
        </row>
        <row r="1079">
          <cell r="B1079">
            <v>1165</v>
          </cell>
          <cell r="C1079" t="str">
            <v>CAP OU TAMPAO DE FERRO GALVANIZADO, COM ROSCA BSP, DE 1 1/2"</v>
          </cell>
          <cell r="D1079" t="str">
            <v xml:space="preserve">UN    </v>
          </cell>
          <cell r="E1079">
            <v>11.77</v>
          </cell>
        </row>
        <row r="1080">
          <cell r="B1080">
            <v>1164</v>
          </cell>
          <cell r="C1080" t="str">
            <v>CAP OU TAMPAO DE FERRO GALVANIZADO, COM ROSCA BSP, DE 1 1/4"</v>
          </cell>
          <cell r="D1080" t="str">
            <v xml:space="preserve">UN    </v>
          </cell>
          <cell r="E1080">
            <v>9.5299999999999994</v>
          </cell>
        </row>
        <row r="1081">
          <cell r="B1081">
            <v>1162</v>
          </cell>
          <cell r="C1081" t="str">
            <v>CAP OU TAMPAO DE FERRO GALVANIZADO, COM ROSCA BSP, DE 1/2"</v>
          </cell>
          <cell r="D1081" t="str">
            <v xml:space="preserve">UN    </v>
          </cell>
          <cell r="E1081">
            <v>3.31</v>
          </cell>
        </row>
        <row r="1082">
          <cell r="B1082">
            <v>12395</v>
          </cell>
          <cell r="C1082" t="str">
            <v>CAP OU TAMPAO DE FERRO GALVANIZADO, COM ROSCA BSP, DE 1/4"</v>
          </cell>
          <cell r="D1082" t="str">
            <v xml:space="preserve">UN    </v>
          </cell>
          <cell r="E1082">
            <v>3.22</v>
          </cell>
        </row>
        <row r="1083">
          <cell r="B1083">
            <v>1170</v>
          </cell>
          <cell r="C1083" t="str">
            <v>CAP OU TAMPAO DE FERRO GALVANIZADO, COM ROSCA BSP, DE 1"</v>
          </cell>
          <cell r="D1083" t="str">
            <v xml:space="preserve">UN    </v>
          </cell>
          <cell r="E1083">
            <v>6.25</v>
          </cell>
        </row>
        <row r="1084">
          <cell r="B1084">
            <v>1169</v>
          </cell>
          <cell r="C1084" t="str">
            <v>CAP OU TAMPAO DE FERRO GALVANIZADO, COM ROSCA BSP, DE 2 1/2"</v>
          </cell>
          <cell r="D1084" t="str">
            <v xml:space="preserve">UN    </v>
          </cell>
          <cell r="E1084">
            <v>30.67</v>
          </cell>
        </row>
        <row r="1085">
          <cell r="B1085">
            <v>1166</v>
          </cell>
          <cell r="C1085" t="str">
            <v>CAP OU TAMPAO DE FERRO GALVANIZADO, COM ROSCA BSP, DE 2"</v>
          </cell>
          <cell r="D1085" t="str">
            <v xml:space="preserve">UN    </v>
          </cell>
          <cell r="E1085">
            <v>17</v>
          </cell>
        </row>
        <row r="1086">
          <cell r="B1086">
            <v>1163</v>
          </cell>
          <cell r="C1086" t="str">
            <v>CAP OU TAMPAO DE FERRO GALVANIZADO, COM ROSCA BSP, DE 3/4"</v>
          </cell>
          <cell r="D1086" t="str">
            <v xml:space="preserve">UN    </v>
          </cell>
          <cell r="E1086">
            <v>4.28</v>
          </cell>
        </row>
        <row r="1087">
          <cell r="B1087">
            <v>12396</v>
          </cell>
          <cell r="C1087" t="str">
            <v>CAP OU TAMPAO DE FERRO GALVANIZADO, COM ROSCA BSP, DE 3/8"</v>
          </cell>
          <cell r="D1087" t="str">
            <v xml:space="preserve">UN    </v>
          </cell>
          <cell r="E1087">
            <v>3.22</v>
          </cell>
        </row>
        <row r="1088">
          <cell r="B1088">
            <v>1168</v>
          </cell>
          <cell r="C1088" t="str">
            <v>CAP OU TAMPAO DE FERRO GALVANIZADO, COM ROSCA BSP, DE 3"</v>
          </cell>
          <cell r="D1088" t="str">
            <v xml:space="preserve">UN    </v>
          </cell>
          <cell r="E1088">
            <v>43.72</v>
          </cell>
        </row>
        <row r="1089">
          <cell r="B1089">
            <v>1167</v>
          </cell>
          <cell r="C1089" t="str">
            <v>CAP OU TAMPAO DE FERRO GALVANIZADO, COM ROSCA BSP, DE 4"</v>
          </cell>
          <cell r="D1089" t="str">
            <v xml:space="preserve">UN    </v>
          </cell>
          <cell r="E1089">
            <v>73.14</v>
          </cell>
        </row>
        <row r="1090">
          <cell r="B1090">
            <v>36331</v>
          </cell>
          <cell r="C1090" t="str">
            <v>CAP PPR DN 20 MM, PARA AGUA QUENTE PREDIAL</v>
          </cell>
          <cell r="D1090" t="str">
            <v xml:space="preserve">UN    </v>
          </cell>
          <cell r="E1090">
            <v>1</v>
          </cell>
        </row>
        <row r="1091">
          <cell r="B1091">
            <v>36346</v>
          </cell>
          <cell r="C1091" t="str">
            <v>CAP PPR DN 25 MM, PARA AGUA QUENTE PREDIAL</v>
          </cell>
          <cell r="D1091" t="str">
            <v xml:space="preserve">UN    </v>
          </cell>
          <cell r="E1091">
            <v>1.72</v>
          </cell>
        </row>
        <row r="1092">
          <cell r="B1092">
            <v>1210</v>
          </cell>
          <cell r="C1092" t="str">
            <v>CAP PVC, ROSCAVEL, 1 1/2",  AGUA FRIA PREDIAL</v>
          </cell>
          <cell r="D1092" t="str">
            <v xml:space="preserve">UN    </v>
          </cell>
          <cell r="E1092">
            <v>7.66</v>
          </cell>
        </row>
        <row r="1093">
          <cell r="B1093">
            <v>1203</v>
          </cell>
          <cell r="C1093" t="str">
            <v>CAP PVC, ROSCAVEL, 1 1/4",  AGUA FRIA PREDIAL</v>
          </cell>
          <cell r="D1093" t="str">
            <v xml:space="preserve">UN    </v>
          </cell>
          <cell r="E1093">
            <v>7.42</v>
          </cell>
        </row>
        <row r="1094">
          <cell r="B1094">
            <v>1197</v>
          </cell>
          <cell r="C1094" t="str">
            <v>CAP PVC, ROSCAVEL, 1/2", PARA AGUA FRIA PREDIAL</v>
          </cell>
          <cell r="D1094" t="str">
            <v xml:space="preserve">UN    </v>
          </cell>
          <cell r="E1094">
            <v>0.95</v>
          </cell>
        </row>
        <row r="1095">
          <cell r="B1095">
            <v>1202</v>
          </cell>
          <cell r="C1095" t="str">
            <v>CAP PVC, ROSCAVEL, 1",  PARA AGUA FRIA PREDIAL</v>
          </cell>
          <cell r="D1095" t="str">
            <v xml:space="preserve">UN    </v>
          </cell>
          <cell r="E1095">
            <v>2.5499999999999998</v>
          </cell>
        </row>
        <row r="1096">
          <cell r="B1096">
            <v>1188</v>
          </cell>
          <cell r="C1096" t="str">
            <v>CAP PVC, ROSCAVEL, 2 1/2",  AGUA FRIA PREDIAL</v>
          </cell>
          <cell r="D1096" t="str">
            <v xml:space="preserve">UN    </v>
          </cell>
          <cell r="E1096">
            <v>15.09</v>
          </cell>
        </row>
        <row r="1097">
          <cell r="B1097">
            <v>1211</v>
          </cell>
          <cell r="C1097" t="str">
            <v>CAP PVC, ROSCAVEL, 2",  AGUA FRIA PREDIAL</v>
          </cell>
          <cell r="D1097" t="str">
            <v xml:space="preserve">UN    </v>
          </cell>
          <cell r="E1097">
            <v>7.79</v>
          </cell>
        </row>
        <row r="1098">
          <cell r="B1098">
            <v>1198</v>
          </cell>
          <cell r="C1098" t="str">
            <v>CAP PVC, ROSCAVEL, 3/4",  PARA AGUA FRIA PREDIAL</v>
          </cell>
          <cell r="D1098" t="str">
            <v xml:space="preserve">UN    </v>
          </cell>
          <cell r="E1098">
            <v>1.4</v>
          </cell>
        </row>
        <row r="1099">
          <cell r="B1099">
            <v>1199</v>
          </cell>
          <cell r="C1099" t="str">
            <v>CAP PVC, ROSCAVEL, 3",  AGUA FRIA PREDIAL</v>
          </cell>
          <cell r="D1099" t="str">
            <v xml:space="preserve">UN    </v>
          </cell>
          <cell r="E1099">
            <v>19.71</v>
          </cell>
        </row>
        <row r="1100">
          <cell r="B1100">
            <v>20088</v>
          </cell>
          <cell r="C1100" t="str">
            <v>CAP PVC, SERIE R, DN 100 MM, PARA ESGOTO PREDIAL</v>
          </cell>
          <cell r="D1100" t="str">
            <v xml:space="preserve">UN    </v>
          </cell>
          <cell r="E1100">
            <v>8.69</v>
          </cell>
        </row>
        <row r="1101">
          <cell r="B1101">
            <v>20089</v>
          </cell>
          <cell r="C1101" t="str">
            <v>CAP PVC, SERIE R, DN 150 MM, PARA ESGOTO PREDIAL</v>
          </cell>
          <cell r="D1101" t="str">
            <v xml:space="preserve">UN    </v>
          </cell>
          <cell r="E1101">
            <v>41.46</v>
          </cell>
        </row>
        <row r="1102">
          <cell r="B1102">
            <v>20087</v>
          </cell>
          <cell r="C1102" t="str">
            <v>CAP PVC, SERIE R, DN 75 MM, PARA ESGOTO PREDIAL</v>
          </cell>
          <cell r="D1102" t="str">
            <v xml:space="preserve">UN    </v>
          </cell>
          <cell r="E1102">
            <v>6.26</v>
          </cell>
        </row>
        <row r="1103">
          <cell r="B1103">
            <v>1200</v>
          </cell>
          <cell r="C1103" t="str">
            <v>CAP PVC, SOLDAVEL, DN 100 MM, SERIE NORMAL, PARA ESGOTO PREDIAL</v>
          </cell>
          <cell r="D1103" t="str">
            <v xml:space="preserve">UN    </v>
          </cell>
          <cell r="E1103">
            <v>5.08</v>
          </cell>
        </row>
        <row r="1104">
          <cell r="B1104">
            <v>12909</v>
          </cell>
          <cell r="C1104" t="str">
            <v>CAP PVC, SOLDAVEL, DN 50 MM, SERIE NORMAL, PARA ESGOTO PREDIAL</v>
          </cell>
          <cell r="D1104" t="str">
            <v xml:space="preserve">UN    </v>
          </cell>
          <cell r="E1104">
            <v>2.2999999999999998</v>
          </cell>
        </row>
        <row r="1105">
          <cell r="B1105">
            <v>12910</v>
          </cell>
          <cell r="C1105" t="str">
            <v>CAP PVC, SOLDAVEL, DN 75 MM, SERIE NORMAL, PARA ESGOTO PREDIAL</v>
          </cell>
          <cell r="D1105" t="str">
            <v xml:space="preserve">UN    </v>
          </cell>
          <cell r="E1105">
            <v>3.85</v>
          </cell>
        </row>
        <row r="1106">
          <cell r="B1106">
            <v>1184</v>
          </cell>
          <cell r="C1106" t="str">
            <v>CAP PVC, SOLDAVEL, 110 MM, PARA AGUA FRIA PREDIAL</v>
          </cell>
          <cell r="D1106" t="str">
            <v xml:space="preserve">UN    </v>
          </cell>
          <cell r="E1106">
            <v>48.47</v>
          </cell>
        </row>
        <row r="1107">
          <cell r="B1107">
            <v>1191</v>
          </cell>
          <cell r="C1107" t="str">
            <v>CAP PVC, SOLDAVEL, 20 MM, PARA AGUA FRIA PREDIAL</v>
          </cell>
          <cell r="D1107" t="str">
            <v xml:space="preserve">UN    </v>
          </cell>
          <cell r="E1107">
            <v>0.69</v>
          </cell>
        </row>
        <row r="1108">
          <cell r="B1108">
            <v>1185</v>
          </cell>
          <cell r="C1108" t="str">
            <v>CAP PVC, SOLDAVEL, 25 MM, PARA AGUA FRIA PREDIAL</v>
          </cell>
          <cell r="D1108" t="str">
            <v xml:space="preserve">UN    </v>
          </cell>
          <cell r="E1108">
            <v>0.78</v>
          </cell>
        </row>
        <row r="1109">
          <cell r="B1109">
            <v>1189</v>
          </cell>
          <cell r="C1109" t="str">
            <v>CAP PVC, SOLDAVEL, 32 MM, PARA AGUA FRIA PREDIAL</v>
          </cell>
          <cell r="D1109" t="str">
            <v xml:space="preserve">UN    </v>
          </cell>
          <cell r="E1109">
            <v>1.36</v>
          </cell>
        </row>
        <row r="1110">
          <cell r="B1110">
            <v>1193</v>
          </cell>
          <cell r="C1110" t="str">
            <v>CAP PVC, SOLDAVEL, 40 MM, PARA AGUA FRIA PREDIAL</v>
          </cell>
          <cell r="D1110" t="str">
            <v xml:space="preserve">UN    </v>
          </cell>
          <cell r="E1110">
            <v>2.62</v>
          </cell>
        </row>
        <row r="1111">
          <cell r="B1111">
            <v>1194</v>
          </cell>
          <cell r="C1111" t="str">
            <v>CAP PVC, SOLDAVEL, 50 MM, PARA AGUA FRIA PREDIAL</v>
          </cell>
          <cell r="D1111" t="str">
            <v xml:space="preserve">UN    </v>
          </cell>
          <cell r="E1111">
            <v>4.97</v>
          </cell>
        </row>
        <row r="1112">
          <cell r="B1112">
            <v>1195</v>
          </cell>
          <cell r="C1112" t="str">
            <v>CAP PVC, SOLDAVEL, 60 MM, PARA AGUA FRIA PREDIAL</v>
          </cell>
          <cell r="D1112" t="str">
            <v xml:space="preserve">UN    </v>
          </cell>
          <cell r="E1112">
            <v>7.47</v>
          </cell>
        </row>
        <row r="1113">
          <cell r="B1113">
            <v>1204</v>
          </cell>
          <cell r="C1113" t="str">
            <v>CAP PVC, SOLDAVEL, 75 MM, PARA AGUA FRIA PREDIAL</v>
          </cell>
          <cell r="D1113" t="str">
            <v xml:space="preserve">UN    </v>
          </cell>
          <cell r="E1113">
            <v>13.59</v>
          </cell>
        </row>
        <row r="1114">
          <cell r="B1114">
            <v>1205</v>
          </cell>
          <cell r="C1114" t="str">
            <v>CAP PVC, SOLDAVEL, 85 MM, PARA AGUA FRIA PREDIAL</v>
          </cell>
          <cell r="D1114" t="str">
            <v xml:space="preserve">UN    </v>
          </cell>
          <cell r="E1114">
            <v>32.25</v>
          </cell>
        </row>
        <row r="1115">
          <cell r="B1115">
            <v>1207</v>
          </cell>
          <cell r="C1115" t="str">
            <v>CAP, PVC PBA, JE, DN 100 / DE 110 MM,  PARA REDE DE AGUA (NBR 10351)</v>
          </cell>
          <cell r="D1115" t="str">
            <v xml:space="preserve">UN    </v>
          </cell>
          <cell r="E1115">
            <v>23.47</v>
          </cell>
        </row>
        <row r="1116">
          <cell r="B1116">
            <v>1206</v>
          </cell>
          <cell r="C1116" t="str">
            <v>CAP, PVC PBA, JE, DN 50 / DE 60 MM,  PARA REDE DE AGUA (NBR 10351)</v>
          </cell>
          <cell r="D1116" t="str">
            <v xml:space="preserve">UN    </v>
          </cell>
          <cell r="E1116">
            <v>5.88</v>
          </cell>
        </row>
        <row r="1117">
          <cell r="B1117">
            <v>1183</v>
          </cell>
          <cell r="C1117" t="str">
            <v>CAP, PVC PBA, JE, DN 75 / DE 85 MM,  PARA REDE DE AGUA (NBR 10351)</v>
          </cell>
          <cell r="D1117" t="str">
            <v xml:space="preserve">UN    </v>
          </cell>
          <cell r="E1117">
            <v>15.33</v>
          </cell>
        </row>
        <row r="1118">
          <cell r="B1118">
            <v>42685</v>
          </cell>
          <cell r="C1118" t="str">
            <v>CAP, PVC, JE, OCRE, DN 150 MM (CONEXAO PARA TUBO COLETOR DE ESGOTO)</v>
          </cell>
          <cell r="D1118" t="str">
            <v xml:space="preserve">UN    </v>
          </cell>
          <cell r="E1118">
            <v>34.96</v>
          </cell>
        </row>
        <row r="1119">
          <cell r="B1119">
            <v>42686</v>
          </cell>
          <cell r="C1119" t="str">
            <v>CAP, PVC, JE, OCRE, DN 200 MM (CONEXAO PARA TUBO COLETOR DE ESGOTO)</v>
          </cell>
          <cell r="D1119" t="str">
            <v xml:space="preserve">UN    </v>
          </cell>
          <cell r="E1119">
            <v>54.43</v>
          </cell>
        </row>
        <row r="1120">
          <cell r="B1120">
            <v>12894</v>
          </cell>
          <cell r="C1120" t="str">
            <v>CAPA PARA CHUVA EM PVC COM FORRO DE POLIESTER, COM CAPUZ (AMARELA OU AZUL)</v>
          </cell>
          <cell r="D1120" t="str">
            <v xml:space="preserve">UN    </v>
          </cell>
          <cell r="E1120">
            <v>12.74</v>
          </cell>
        </row>
        <row r="1121">
          <cell r="B1121">
            <v>12895</v>
          </cell>
          <cell r="C1121" t="str">
            <v>CAPACETE DE SEGURANCA ABA FRONTAL COM SUSPENSAO DE POLIETILENO, SEM JUGULAR (CLASSE B)</v>
          </cell>
          <cell r="D1121" t="str">
            <v xml:space="preserve">UN    </v>
          </cell>
          <cell r="E1121">
            <v>9.8000000000000007</v>
          </cell>
        </row>
        <row r="1122">
          <cell r="B1122">
            <v>1631</v>
          </cell>
          <cell r="C1122" t="str">
            <v>CAPACITOR TRIFASICO, POTENCIA 2,5 KVAR, TENSAO 220 V, FORNECIDO COM CAPA PROTETORA, RESISTOR INTERNO A UNIDADE CAPACITIVA</v>
          </cell>
          <cell r="D1122" t="str">
            <v xml:space="preserve">UN    </v>
          </cell>
          <cell r="E1122">
            <v>176.56</v>
          </cell>
        </row>
        <row r="1123">
          <cell r="B1123">
            <v>1633</v>
          </cell>
          <cell r="C1123" t="str">
            <v>CAPACITOR TRIFASICO, POTENCIA 5 KVAR, TENSAO 220 V, FORNECIDO COM CAPA PROTETORA, RESISTOR INTERNO A UNIDADE CAPACITIVA</v>
          </cell>
          <cell r="D1123" t="str">
            <v xml:space="preserve">UN    </v>
          </cell>
          <cell r="E1123">
            <v>299.98</v>
          </cell>
        </row>
        <row r="1124">
          <cell r="B1124">
            <v>10818</v>
          </cell>
          <cell r="C1124" t="str">
            <v>CAPIM BRAQUIARIA DECUMBENS/ BRAQUIARINHA, VC *70*% MINIMO</v>
          </cell>
          <cell r="D1124" t="str">
            <v xml:space="preserve">KG    </v>
          </cell>
          <cell r="E1124">
            <v>22.83</v>
          </cell>
        </row>
        <row r="1125">
          <cell r="B1125">
            <v>39359</v>
          </cell>
          <cell r="C1125" t="str">
            <v>CARENAGEM /TAMPA, EM PLASTICO, COR BRANCA, UTILIZADO EM KIT CHASSI METALICO PARA INSTALACAO HIDRAULICA DE CUBA SIMPLES SEM MAQUINA DE LAVAR ROUPA, LARGURA *355* MM X ALTURA *670* MM (COM FUROS E DEMAIS ENCAIXES)</v>
          </cell>
          <cell r="D1125" t="str">
            <v xml:space="preserve">UN    </v>
          </cell>
          <cell r="E1125">
            <v>19.86</v>
          </cell>
        </row>
        <row r="1126">
          <cell r="B1126">
            <v>39360</v>
          </cell>
          <cell r="C1126" t="str">
            <v>CARENAGEM /TAMPA, EM PLASTICO, COR BRANCA, UTILIZADO EM KIT CHASSI METALICO PARA INSTALACAO HIDRAULICA DE TANQUE COM MAQUINA DE LAVAR ROUPA, LARGURA *360* MM X ALTURA *470* MM (COM FUROS E DEMAIS ENCAIXES)</v>
          </cell>
          <cell r="D1126" t="str">
            <v xml:space="preserve">UN    </v>
          </cell>
          <cell r="E1126">
            <v>18.05</v>
          </cell>
        </row>
        <row r="1127">
          <cell r="B1127">
            <v>10710</v>
          </cell>
          <cell r="C1127" t="str">
            <v>CARPETE DE NYLON EM MANTA PARA TRAFEGO COMERCIAL PESADO, E = 6 A 7 MM (INSTALADO)</v>
          </cell>
          <cell r="D1127" t="str">
            <v xml:space="preserve">M2    </v>
          </cell>
          <cell r="E1127">
            <v>92</v>
          </cell>
        </row>
        <row r="1128">
          <cell r="B1128">
            <v>10709</v>
          </cell>
          <cell r="C1128" t="str">
            <v>CARPETE DE NYLON EM MANTA PARA TRAFEGO COMERCIAL PESADO, E = 9 A 10 MM (INSTALADO)</v>
          </cell>
          <cell r="D1128" t="str">
            <v xml:space="preserve">M2    </v>
          </cell>
          <cell r="E1128">
            <v>113.02</v>
          </cell>
        </row>
        <row r="1129">
          <cell r="B1129">
            <v>39636</v>
          </cell>
          <cell r="C1129" t="str">
            <v>CARPETE DE NYLON EM PLACAS 50 X 50 CM PARA TRAFEGO COMERCIAL PESADO, E = 6,5 MM (INSTALADO)</v>
          </cell>
          <cell r="D1129" t="str">
            <v xml:space="preserve">M2    </v>
          </cell>
          <cell r="E1129">
            <v>115.41</v>
          </cell>
        </row>
        <row r="1130">
          <cell r="B1130">
            <v>10708</v>
          </cell>
          <cell r="C1130" t="str">
            <v>CARPETE DE POLIESTER EM MANTA PARA TRAFEGO COMERCIAL PESADO, E = 4 A 5 MM (INSTALADO)</v>
          </cell>
          <cell r="D1130" t="str">
            <v xml:space="preserve">M2    </v>
          </cell>
          <cell r="E1130">
            <v>35.61</v>
          </cell>
        </row>
        <row r="1131">
          <cell r="B1131">
            <v>39635</v>
          </cell>
          <cell r="C1131" t="str">
            <v>CARPETE DE POLIPROPILENO EM MANTA PARA TRAFEGO COMERCIAL MEDIO, E = 5 A 6 MM (INSTALADO)</v>
          </cell>
          <cell r="D1131" t="str">
            <v xml:space="preserve">M2    </v>
          </cell>
          <cell r="E1131">
            <v>60.63</v>
          </cell>
        </row>
        <row r="1132">
          <cell r="B1132">
            <v>6117</v>
          </cell>
          <cell r="C1132" t="str">
            <v>CARPINTEIRO AUXILIAR</v>
          </cell>
          <cell r="D1132" t="str">
            <v xml:space="preserve">H     </v>
          </cell>
          <cell r="E1132">
            <v>11.43</v>
          </cell>
        </row>
        <row r="1133">
          <cell r="B1133">
            <v>40913</v>
          </cell>
          <cell r="C1133" t="str">
            <v>CARPINTEIRO AUXILIAR (MENSALISTA)</v>
          </cell>
          <cell r="D1133" t="str">
            <v xml:space="preserve">MES   </v>
          </cell>
          <cell r="E1133">
            <v>2023.59</v>
          </cell>
        </row>
        <row r="1134">
          <cell r="B1134">
            <v>1214</v>
          </cell>
          <cell r="C1134" t="str">
            <v>CARPINTEIRO DE ESQUADRIAS</v>
          </cell>
          <cell r="D1134" t="str">
            <v xml:space="preserve">H     </v>
          </cell>
          <cell r="E1134">
            <v>12.75</v>
          </cell>
        </row>
        <row r="1135">
          <cell r="B1135">
            <v>40915</v>
          </cell>
          <cell r="C1135" t="str">
            <v>CARPINTEIRO DE ESQUADRIAS (MENSALISTA)</v>
          </cell>
          <cell r="D1135" t="str">
            <v xml:space="preserve">MES   </v>
          </cell>
          <cell r="E1135">
            <v>2258.89</v>
          </cell>
        </row>
        <row r="1136">
          <cell r="B1136">
            <v>1213</v>
          </cell>
          <cell r="C1136" t="str">
            <v>CARPINTEIRO DE FORMAS</v>
          </cell>
          <cell r="D1136" t="str">
            <v xml:space="preserve">H     </v>
          </cell>
          <cell r="E1136">
            <v>14.51</v>
          </cell>
        </row>
        <row r="1137">
          <cell r="B1137">
            <v>40914</v>
          </cell>
          <cell r="C1137" t="str">
            <v>CARPINTEIRO DE FORMAS (MENSALISTA)</v>
          </cell>
          <cell r="D1137" t="str">
            <v xml:space="preserve">MES   </v>
          </cell>
          <cell r="E1137">
            <v>2568.4899999999998</v>
          </cell>
        </row>
        <row r="1138">
          <cell r="B1138">
            <v>5091</v>
          </cell>
          <cell r="C1138" t="str">
            <v>CARRANCA PARA JANELA VENEZIANA DE ABRIR, EM LATAO CROMADO, SIMPLES, PARA APARAFUSAR NA PAREDE</v>
          </cell>
          <cell r="D1138" t="str">
            <v xml:space="preserve">UN    </v>
          </cell>
          <cell r="E1138">
            <v>14.84</v>
          </cell>
        </row>
        <row r="1139">
          <cell r="B1139">
            <v>14615</v>
          </cell>
          <cell r="C1139" t="str">
            <v>CARRINHO COM 2 PNEUS PARA TRANSPORTAR TUBO CONCRETO, ALTURA ATE 1,0 M E DIAMETRO ATE 1000MM, COM ESTRUTURA EM PERFIL OU TUBO METALICO</v>
          </cell>
          <cell r="D1139" t="str">
            <v xml:space="preserve">UN    </v>
          </cell>
          <cell r="E1139">
            <v>3898.01</v>
          </cell>
        </row>
        <row r="1140">
          <cell r="B1140">
            <v>2711</v>
          </cell>
          <cell r="C1140" t="str">
            <v>CARRINHO DE MAO DE ACO CAPACIDADE 50 A 60 L, PNEU COM CAMARA</v>
          </cell>
          <cell r="D1140" t="str">
            <v xml:space="preserve">UN    </v>
          </cell>
          <cell r="E1140">
            <v>123.93</v>
          </cell>
        </row>
        <row r="1141">
          <cell r="B1141">
            <v>37727</v>
          </cell>
          <cell r="C1141" t="str">
            <v>CARROCERIA FIXA ABERTA DE MADEIRA PARA TRANSPORTE GERAL DE CARGA SECA DIMENSOES APROXIMADAS 2,25 X 4,10 X 0,50 M (INCLUI MONTAGEM, NAO INCLUI CAMINHAO)</v>
          </cell>
          <cell r="D1141" t="str">
            <v xml:space="preserve">UN    </v>
          </cell>
          <cell r="E1141">
            <v>8000</v>
          </cell>
        </row>
        <row r="1142">
          <cell r="B1142">
            <v>37728</v>
          </cell>
          <cell r="C1142" t="str">
            <v>CARROCERIA FIXA ABERTA DE MADEIRA PARA TRANSPORTE GERAL DE CARGA SECA DIMENSOES APROXIMADAS 2,5 X 5,5 X 0,50 M (INCLUI MONTAGEM, NAO INCLUI CAMINHAO)</v>
          </cell>
          <cell r="D1142" t="str">
            <v xml:space="preserve">UN    </v>
          </cell>
          <cell r="E1142">
            <v>10853.14</v>
          </cell>
        </row>
        <row r="1143">
          <cell r="B1143">
            <v>37729</v>
          </cell>
          <cell r="C1143" t="str">
            <v>CARROCERIA FIXA ABERTA DE MADEIRA PARA TRANSPORTE GERAL DE CARGA SECA DIMENSOES APROXIMADAS 2,5 X 6,00 X 0,50 M (INCLUI MONTAGEM, NAO INCLUI CAMINHAO)</v>
          </cell>
          <cell r="D1143" t="str">
            <v xml:space="preserve">UN    </v>
          </cell>
          <cell r="E1143">
            <v>11748.25</v>
          </cell>
        </row>
        <row r="1144">
          <cell r="B1144">
            <v>37730</v>
          </cell>
          <cell r="C1144" t="str">
            <v>CARROCERIA FIXA ABERTA DE MADEIRA PARA TRANSPORTE GERAL DE CARGA SECA DIMENSOES APROXIMADAS 2,5 X 6,5 X 0,50 M (INCLUI MONTAGEM, NAO INCLUI CAMINHAO)</v>
          </cell>
          <cell r="D1144" t="str">
            <v xml:space="preserve">UN    </v>
          </cell>
          <cell r="E1144">
            <v>12643.35</v>
          </cell>
        </row>
        <row r="1145">
          <cell r="B1145">
            <v>37731</v>
          </cell>
          <cell r="C1145" t="str">
            <v>CARROCERIA FIXA ABERTA DE MADEIRA PARA TRANSPORTE GERAL DE CARGA SECA DIMENSOES APROXIMADAS 2,5 X 7,00 X 0,50 M (INCLUI MONTAGEM, NAO INCLUI CAMINHAO)</v>
          </cell>
          <cell r="D1145" t="str">
            <v xml:space="preserve">UN    </v>
          </cell>
          <cell r="E1145">
            <v>13538.46</v>
          </cell>
        </row>
        <row r="1146">
          <cell r="B1146">
            <v>37732</v>
          </cell>
          <cell r="C1146" t="str">
            <v>CARROCERIA FIXA ABERTA DE MADEIRA PARA TRANSPORTE GERAL DE CARGA SECA DIMENSOES APROXIMADAS 2,5 X 7,5 X 0,50 M (INCLUI MONTAGEM, NAO INCLUI CAMINHAO)</v>
          </cell>
          <cell r="D1146" t="str">
            <v xml:space="preserve">UN    </v>
          </cell>
          <cell r="E1146">
            <v>15440.55</v>
          </cell>
        </row>
        <row r="1147">
          <cell r="B1147">
            <v>42250</v>
          </cell>
          <cell r="C1147" t="str">
            <v>CARVAO ANTRACITO PARA FILTRO, GRAO VARIANDO DE 0,8 ATE 1,1 MM, COEFICIENTE DE UNIFORMIDADE MENOR QUE 1,7 MM</v>
          </cell>
          <cell r="D1147" t="str">
            <v xml:space="preserve">T     </v>
          </cell>
          <cell r="E1147">
            <v>1823.3</v>
          </cell>
        </row>
        <row r="1148">
          <cell r="B1148">
            <v>42256</v>
          </cell>
          <cell r="C1148" t="str">
            <v>CARVAO ANTRACITO PARA FILTRO, GRAO VARIANDO DE 0,8 ATE 1,1 MM, COEFICIENTE DE UNIFORMIDADE MENOR QUE 1,7 MM (DISTRIBUIDOR)</v>
          </cell>
          <cell r="D1148" t="str">
            <v xml:space="preserve">KG    </v>
          </cell>
          <cell r="E1148">
            <v>3.82</v>
          </cell>
        </row>
        <row r="1149">
          <cell r="B1149">
            <v>4743</v>
          </cell>
          <cell r="C1149" t="str">
            <v>CASCALHO DE CAVA</v>
          </cell>
          <cell r="D1149" t="str">
            <v xml:space="preserve">M3    </v>
          </cell>
          <cell r="E1149">
            <v>31.62</v>
          </cell>
        </row>
        <row r="1150">
          <cell r="B1150">
            <v>4744</v>
          </cell>
          <cell r="C1150" t="str">
            <v>CASCALHO DE RIO</v>
          </cell>
          <cell r="D1150" t="str">
            <v xml:space="preserve">M3    </v>
          </cell>
          <cell r="E1150">
            <v>41.33</v>
          </cell>
        </row>
        <row r="1151">
          <cell r="B1151">
            <v>4745</v>
          </cell>
          <cell r="C1151" t="str">
            <v>CASCALHO LAVADO</v>
          </cell>
          <cell r="D1151" t="str">
            <v xml:space="preserve">M3    </v>
          </cell>
          <cell r="E1151">
            <v>55.37</v>
          </cell>
        </row>
        <row r="1152">
          <cell r="B1152">
            <v>36496</v>
          </cell>
          <cell r="C1152" t="str">
            <v>CAVALETE PARA TALHA COM ESTRUTURA EM TUBO METALICO ALTURA MINIMA 3,2 M EQUIPADO COM RODAS DE BORRACHA PARA MOVIMENTACAO DE TUBOS DE CONCRETO NA CENTRAL DE PREMOLDADOS COM CAPACIDADE DE CARGA DE 3 TONELADAS</v>
          </cell>
          <cell r="D1152" t="str">
            <v xml:space="preserve">UN    </v>
          </cell>
          <cell r="E1152">
            <v>9896.9699999999993</v>
          </cell>
        </row>
        <row r="1153">
          <cell r="B1153">
            <v>10630</v>
          </cell>
          <cell r="C1153" t="str">
            <v>CAVALO MECANICO TRACAO 4X2, PESO BRUTO TOTAL COMBINADO 49000 KG, CAPACIDADE MAXIMA DE TRACAO *66000* KG, POTENCIA *360* CV (INCLUI CABINE E CHASSI, NAO INCLUI SEMIRREBOQUE)</v>
          </cell>
          <cell r="D1153" t="str">
            <v xml:space="preserve">UN    </v>
          </cell>
          <cell r="E1153">
            <v>407375.02</v>
          </cell>
        </row>
        <row r="1154">
          <cell r="B1154">
            <v>37762</v>
          </cell>
          <cell r="C1154" t="str">
            <v>CAVALO MECANICO TRACAO 4X2, PESO BRUTO TOTAL 16000 KG, CAPACIDADE MAXIMA DE TRACAO *36000* KG, DISTANCIA ENTRE EIXOS *3,56* M, POTENCIA *286* CV (INCLUI CABINE E CHASSI, NAO INCLUI SEMIRREBOQUE)</v>
          </cell>
          <cell r="D1154" t="str">
            <v xml:space="preserve">UN    </v>
          </cell>
          <cell r="E1154">
            <v>349380.73</v>
          </cell>
        </row>
        <row r="1155">
          <cell r="B1155">
            <v>37763</v>
          </cell>
          <cell r="C1155" t="str">
            <v>CAVALO MECANICO TRACAO 4X2, PESO BRUTO TOTAL 16000 KG, CAPACIDADE MAXIMA DE TRACAO *45000* KG, DISTANCIA ENTRE EIXOS *3,56* M, POTENCIA *330* CV (INCLUI CABINE E CHASSI, NAO INCLUI SEMIRREBOQUE)</v>
          </cell>
          <cell r="D1155" t="str">
            <v xml:space="preserve">UN    </v>
          </cell>
          <cell r="E1155">
            <v>353624.16</v>
          </cell>
        </row>
        <row r="1156">
          <cell r="B1156">
            <v>41992</v>
          </cell>
          <cell r="C1156" t="str">
            <v>CAVALO MECANICO TRACAO 4X2, PESO BRUTO TOTAL 16000 KG, CAPACIDADE MAXIMA DE TRACAO *80000* KG, POTENCIA *380* CV (INCLUI CABINE E CHASSI, NAO INCLUI SEMIRREBOQUE)</v>
          </cell>
          <cell r="D1156" t="str">
            <v xml:space="preserve">UN    </v>
          </cell>
          <cell r="E1156">
            <v>402000</v>
          </cell>
        </row>
        <row r="1157">
          <cell r="B1157">
            <v>13215</v>
          </cell>
          <cell r="C1157" t="str">
            <v>CAVALO MECANICO TRACAO 6X2, PESO BRUTO TOTAL COMBINADO 56000 KG, CAPACIDADE MAXIMA DE TRACAO *66000* KG, POTENCIA *360* CV (INCLUI CABINE E CHASSI, NAO INCLUI SEMIRREBOQUE)</v>
          </cell>
          <cell r="D1157" t="str">
            <v xml:space="preserve">UN    </v>
          </cell>
          <cell r="E1157">
            <v>492952.09</v>
          </cell>
        </row>
        <row r="1158">
          <cell r="B1158">
            <v>4235</v>
          </cell>
          <cell r="C1158" t="str">
            <v>CAVOUQUEIRO OU OPERADOR DE PERFURATRIZ / ROMPEDOR</v>
          </cell>
          <cell r="D1158" t="str">
            <v xml:space="preserve">H     </v>
          </cell>
          <cell r="E1158">
            <v>11.03</v>
          </cell>
        </row>
        <row r="1159">
          <cell r="B1159">
            <v>40976</v>
          </cell>
          <cell r="C1159" t="str">
            <v>CAVOUQUEIRO OU OPERADOR DE PERFURATRIZ / ROMPEDOR (MENSALISTA)</v>
          </cell>
          <cell r="D1159" t="str">
            <v xml:space="preserve">MES   </v>
          </cell>
          <cell r="E1159">
            <v>1953.48</v>
          </cell>
        </row>
        <row r="1160">
          <cell r="B1160">
            <v>39013</v>
          </cell>
          <cell r="C1160" t="str">
            <v>CENTRALIZADOR DE BARRA DE ACO (CHUMBADOR TIPO CARAMBOLA), PARA ACO ATE 20 MM</v>
          </cell>
          <cell r="D1160" t="str">
            <v xml:space="preserve">UN    </v>
          </cell>
          <cell r="E1160">
            <v>0.96</v>
          </cell>
        </row>
        <row r="1161">
          <cell r="B1161">
            <v>41967</v>
          </cell>
          <cell r="C1161" t="str">
            <v>CERA  LIQUIDA</v>
          </cell>
          <cell r="D1161" t="str">
            <v xml:space="preserve">L     </v>
          </cell>
          <cell r="E1161">
            <v>8.49</v>
          </cell>
        </row>
        <row r="1162">
          <cell r="B1162">
            <v>12760</v>
          </cell>
          <cell r="C1162" t="str">
            <v>CHAPA ACO INOX AISI 304 NUMERO 4 (E = 6 MM), ACABAMENTO NUMERO 1 (LAMINADO A QUENTE, FOSCO)</v>
          </cell>
          <cell r="D1162" t="str">
            <v xml:space="preserve">M2    </v>
          </cell>
          <cell r="E1162">
            <v>929.81</v>
          </cell>
        </row>
        <row r="1163">
          <cell r="B1163">
            <v>12759</v>
          </cell>
          <cell r="C1163" t="str">
            <v>CHAPA ACO INOX AISI 304 NUMERO 9 (E = 4 MM), ACABAMENTO NUMERO 1 (LAMINADO A QUENTE, FOSCO)</v>
          </cell>
          <cell r="D1163" t="str">
            <v xml:space="preserve">M2    </v>
          </cell>
          <cell r="E1163">
            <v>619.87</v>
          </cell>
        </row>
        <row r="1164">
          <cell r="B1164">
            <v>40424</v>
          </cell>
          <cell r="C1164" t="str">
            <v>CHAPA DE ACO CARBONO LAMINADO A QUENTE, QUALIDADE ESTRUTURAL, BITOLA 3/16", E =4,75 MM (37,29 KG/M2)</v>
          </cell>
          <cell r="D1164" t="str">
            <v xml:space="preserve">KG    </v>
          </cell>
          <cell r="E1164">
            <v>5.19</v>
          </cell>
        </row>
        <row r="1165">
          <cell r="B1165">
            <v>1325</v>
          </cell>
          <cell r="C1165" t="str">
            <v>CHAPA DE ACO FINA A FRIO BITOLA MSG 20, E = 0,90 MM (7,20 KG/M2)</v>
          </cell>
          <cell r="D1165" t="str">
            <v xml:space="preserve">KG    </v>
          </cell>
          <cell r="E1165">
            <v>6.33</v>
          </cell>
        </row>
        <row r="1166">
          <cell r="B1166">
            <v>1327</v>
          </cell>
          <cell r="C1166" t="str">
            <v>CHAPA DE ACO FINA A FRIO BITOLA MSG 24, E = 0,60 MM (4,80 KG/M2)</v>
          </cell>
          <cell r="D1166" t="str">
            <v xml:space="preserve">KG    </v>
          </cell>
          <cell r="E1166">
            <v>5.67</v>
          </cell>
        </row>
        <row r="1167">
          <cell r="B1167">
            <v>1328</v>
          </cell>
          <cell r="C1167" t="str">
            <v>CHAPA DE ACO FINA A FRIO BITOLA MSG 26, E = 0,45 MM (3,60 KG/M2)</v>
          </cell>
          <cell r="D1167" t="str">
            <v xml:space="preserve">KG    </v>
          </cell>
          <cell r="E1167">
            <v>5.93</v>
          </cell>
        </row>
        <row r="1168">
          <cell r="B1168">
            <v>1321</v>
          </cell>
          <cell r="C1168" t="str">
            <v>CHAPA DE ACO FINA A QUENTE BITOLA MSG 13, E = 2,25 MM (18,00 KG/M2)</v>
          </cell>
          <cell r="D1168" t="str">
            <v xml:space="preserve">KG    </v>
          </cell>
          <cell r="E1168">
            <v>6.35</v>
          </cell>
        </row>
        <row r="1169">
          <cell r="B1169">
            <v>1318</v>
          </cell>
          <cell r="C1169" t="str">
            <v>CHAPA DE ACO FINA A QUENTE BITOLA MSG 14, E = 2,00 MM (16,0 KG/M2)</v>
          </cell>
          <cell r="D1169" t="str">
            <v xml:space="preserve">KG    </v>
          </cell>
          <cell r="E1169">
            <v>6.11</v>
          </cell>
        </row>
        <row r="1170">
          <cell r="B1170">
            <v>1322</v>
          </cell>
          <cell r="C1170" t="str">
            <v>CHAPA DE ACO FINA A QUENTE BITOLA MSG 16, E = 1,50 MM (12,00 KG/M2)</v>
          </cell>
          <cell r="D1170" t="str">
            <v xml:space="preserve">KG    </v>
          </cell>
          <cell r="E1170">
            <v>6.74</v>
          </cell>
        </row>
        <row r="1171">
          <cell r="B1171">
            <v>1323</v>
          </cell>
          <cell r="C1171" t="str">
            <v>CHAPA DE ACO FINA A QUENTE BITOLA MSG 18, E = 1,20 MM (9,60 KG/M2)</v>
          </cell>
          <cell r="D1171" t="str">
            <v xml:space="preserve">KG    </v>
          </cell>
          <cell r="E1171">
            <v>6.59</v>
          </cell>
        </row>
        <row r="1172">
          <cell r="B1172">
            <v>1319</v>
          </cell>
          <cell r="C1172" t="str">
            <v>CHAPA DE ACO FINA A QUENTE BITOLA MSG 3/16 ", E = 4,75 MM (38,00 KG/M2)</v>
          </cell>
          <cell r="D1172" t="str">
            <v xml:space="preserve">KG    </v>
          </cell>
          <cell r="E1172">
            <v>5.83</v>
          </cell>
        </row>
        <row r="1173">
          <cell r="B1173">
            <v>11026</v>
          </cell>
          <cell r="C1173" t="str">
            <v>CHAPA DE ACO GALVANIZADA BITOLA GSG 14, E = 1,95 MM (15,60 KG/M2)</v>
          </cell>
          <cell r="D1173" t="str">
            <v xml:space="preserve">KG    </v>
          </cell>
          <cell r="E1173">
            <v>7.81</v>
          </cell>
        </row>
        <row r="1174">
          <cell r="B1174">
            <v>11027</v>
          </cell>
          <cell r="C1174" t="str">
            <v>CHAPA DE ACO GALVANIZADA BITOLA GSG 16, E = 1,55 MM (12,40 KG/M2)</v>
          </cell>
          <cell r="D1174" t="str">
            <v xml:space="preserve">KG    </v>
          </cell>
          <cell r="E1174">
            <v>8.2899999999999991</v>
          </cell>
        </row>
        <row r="1175">
          <cell r="B1175">
            <v>11046</v>
          </cell>
          <cell r="C1175" t="str">
            <v>CHAPA DE ACO GALVANIZADA BITOLA GSG 18, E = 1,25 MM (10,00 KG/M2)</v>
          </cell>
          <cell r="D1175" t="str">
            <v xml:space="preserve">KG    </v>
          </cell>
          <cell r="E1175">
            <v>8.0500000000000007</v>
          </cell>
        </row>
        <row r="1176">
          <cell r="B1176">
            <v>11047</v>
          </cell>
          <cell r="C1176" t="str">
            <v>CHAPA DE ACO GALVANIZADA BITOLA GSG 19, E = 1,11 MM (8,88 KG/M2)</v>
          </cell>
          <cell r="D1176" t="str">
            <v xml:space="preserve">KG    </v>
          </cell>
          <cell r="E1176">
            <v>6.08</v>
          </cell>
        </row>
        <row r="1177">
          <cell r="B1177">
            <v>39630</v>
          </cell>
          <cell r="C1177" t="str">
            <v>CHAPA DE ACO GALVANIZADA BITOLA GSG 20, E = 0,95 MM (7,60 KG/M2)</v>
          </cell>
          <cell r="D1177" t="str">
            <v xml:space="preserve">M2    </v>
          </cell>
          <cell r="E1177">
            <v>56.53</v>
          </cell>
        </row>
        <row r="1178">
          <cell r="B1178">
            <v>11049</v>
          </cell>
          <cell r="C1178" t="str">
            <v>CHAPA DE ACO GALVANIZADA BITOLA GSG 22, E = 0,80 MM (6,40 KG/M2)</v>
          </cell>
          <cell r="D1178" t="str">
            <v xml:space="preserve">KG    </v>
          </cell>
          <cell r="E1178">
            <v>7.5</v>
          </cell>
        </row>
        <row r="1179">
          <cell r="B1179">
            <v>39632</v>
          </cell>
          <cell r="C1179" t="str">
            <v>CHAPA DE ACO GALVANIZADA BITOLA GSG 24, E = 0,65 MM (5,20 KG/M2)</v>
          </cell>
          <cell r="D1179" t="str">
            <v xml:space="preserve">M2    </v>
          </cell>
          <cell r="E1179">
            <v>39.450000000000003</v>
          </cell>
        </row>
        <row r="1180">
          <cell r="B1180">
            <v>11051</v>
          </cell>
          <cell r="C1180" t="str">
            <v>CHAPA DE ACO GALVANIZADA BITOLA GSG 26, E = 0,50 MM (4,00 KG/M2)</v>
          </cell>
          <cell r="D1180" t="str">
            <v xml:space="preserve">KG    </v>
          </cell>
          <cell r="E1180">
            <v>8.06</v>
          </cell>
        </row>
        <row r="1181">
          <cell r="B1181">
            <v>11061</v>
          </cell>
          <cell r="C1181" t="str">
            <v>CHAPA DE ACO GALVANIZADA BITOLA GSG 30, E = 0,35 MM (2,80 KG/M2)</v>
          </cell>
          <cell r="D1181" t="str">
            <v xml:space="preserve">KG    </v>
          </cell>
          <cell r="E1181">
            <v>5.63</v>
          </cell>
        </row>
        <row r="1182">
          <cell r="B1182">
            <v>1336</v>
          </cell>
          <cell r="C1182" t="str">
            <v>CHAPA DE ACO GROSSA, ASTM A36, E = 1 " (25,40 MM) 199,18 KG/M2</v>
          </cell>
          <cell r="D1182" t="str">
            <v xml:space="preserve">M2    </v>
          </cell>
          <cell r="E1182">
            <v>1508.37</v>
          </cell>
        </row>
        <row r="1183">
          <cell r="B1183">
            <v>1333</v>
          </cell>
          <cell r="C1183" t="str">
            <v>CHAPA DE ACO GROSSA, ASTM A36, E = 1/2 " (12,70 MM) 99,59 KG/M2</v>
          </cell>
          <cell r="D1183" t="str">
            <v xml:space="preserve">KG    </v>
          </cell>
          <cell r="E1183">
            <v>5.86</v>
          </cell>
        </row>
        <row r="1184">
          <cell r="B1184">
            <v>1330</v>
          </cell>
          <cell r="C1184" t="str">
            <v>CHAPA DE ACO GROSSA, ASTM A36, E = 1/4 " (6,35 MM) 49,79 KG/M2</v>
          </cell>
          <cell r="D1184" t="str">
            <v xml:space="preserve">KG    </v>
          </cell>
          <cell r="E1184">
            <v>6.01</v>
          </cell>
        </row>
        <row r="1185">
          <cell r="B1185">
            <v>10957</v>
          </cell>
          <cell r="C1185" t="str">
            <v>CHAPA DE ACO GROSSA, ASTM A36, E = 3/4 " (19,05 MM) 149,39 KG/M2</v>
          </cell>
          <cell r="D1185" t="str">
            <v xml:space="preserve">KG    </v>
          </cell>
          <cell r="E1185">
            <v>7.5</v>
          </cell>
        </row>
        <row r="1186">
          <cell r="B1186">
            <v>1332</v>
          </cell>
          <cell r="C1186" t="str">
            <v>CHAPA DE ACO GROSSA, ASTM A36, E = 3/8 " (9,53 MM) 74,69 KG/M2</v>
          </cell>
          <cell r="D1186" t="str">
            <v xml:space="preserve">KG    </v>
          </cell>
          <cell r="E1186">
            <v>6.25</v>
          </cell>
        </row>
        <row r="1187">
          <cell r="B1187">
            <v>1334</v>
          </cell>
          <cell r="C1187" t="str">
            <v>CHAPA DE ACO GROSSA, ASTM A36, E = 5/8 " (15,88 MM) 124,49 KG/M2</v>
          </cell>
          <cell r="D1187" t="str">
            <v xml:space="preserve">KG    </v>
          </cell>
          <cell r="E1187">
            <v>6.92</v>
          </cell>
        </row>
        <row r="1188">
          <cell r="B1188">
            <v>1335</v>
          </cell>
          <cell r="C1188" t="str">
            <v>CHAPA DE ACO GROSSA, ASTM A36, E = 7/8 " (22,23 MM) 174,28 KG/M2</v>
          </cell>
          <cell r="D1188" t="str">
            <v xml:space="preserve">KG    </v>
          </cell>
          <cell r="E1188">
            <v>7.02</v>
          </cell>
        </row>
        <row r="1189">
          <cell r="B1189">
            <v>40425</v>
          </cell>
          <cell r="C1189" t="str">
            <v>CHAPA DE ACO GROSSA, SAE 1020, BITOLA 1/4", E = 6,35 MM (49,85 KG/M2)</v>
          </cell>
          <cell r="D1189" t="str">
            <v xml:space="preserve">KG    </v>
          </cell>
          <cell r="E1189">
            <v>5.22</v>
          </cell>
        </row>
        <row r="1190">
          <cell r="B1190">
            <v>1337</v>
          </cell>
          <cell r="C1190" t="str">
            <v>CHAPA DE ACO XADREZ PARA PISOS, E = 1/4 " (6,30 MM) 54,53 KG/M2</v>
          </cell>
          <cell r="D1190" t="str">
            <v xml:space="preserve">KG    </v>
          </cell>
          <cell r="E1190">
            <v>7.39</v>
          </cell>
        </row>
        <row r="1191">
          <cell r="B1191">
            <v>11122</v>
          </cell>
          <cell r="C1191" t="str">
            <v>CHAPA DE ALUMINIO, E = 3 MM, L = 1000 MM - 8,10 KG/M2 (LIGA 1200 - H14)</v>
          </cell>
          <cell r="D1191" t="str">
            <v xml:space="preserve">KG    </v>
          </cell>
          <cell r="E1191">
            <v>24.8</v>
          </cell>
        </row>
        <row r="1192">
          <cell r="B1192">
            <v>11123</v>
          </cell>
          <cell r="C1192" t="str">
            <v>CHAPA DE ALUMINIO, E = 4 MM, L = 1000 MM - 10,8 KG/M2 (LIGA 1200 - H14)</v>
          </cell>
          <cell r="D1192" t="str">
            <v xml:space="preserve">KG    </v>
          </cell>
          <cell r="E1192">
            <v>24.8</v>
          </cell>
        </row>
        <row r="1193">
          <cell r="B1193">
            <v>11125</v>
          </cell>
          <cell r="C1193" t="str">
            <v>CHAPA DE ALUMINIO, E = 5 MM, L = 1060 MM - 13,5 KG/M2 (LIGA 1200 - H14)</v>
          </cell>
          <cell r="D1193" t="str">
            <v xml:space="preserve">KG    </v>
          </cell>
          <cell r="E1193">
            <v>24.8</v>
          </cell>
        </row>
        <row r="1194">
          <cell r="B1194">
            <v>39416</v>
          </cell>
          <cell r="C1194" t="str">
            <v>CHAPA DE GESSO ACARTONADO, RESISTENTE A UMIDADE (RU), COR VERDE, E = 12,5 MM, 1200 X 1800 MM (L X C)</v>
          </cell>
          <cell r="D1194" t="str">
            <v xml:space="preserve">M2    </v>
          </cell>
          <cell r="E1194">
            <v>29.41</v>
          </cell>
        </row>
        <row r="1195">
          <cell r="B1195">
            <v>39417</v>
          </cell>
          <cell r="C1195" t="str">
            <v>CHAPA DE GESSO ACARTONADO, RESISTENTE A UMIDADE (RU), COR VERDE, E = 12,5 MM, 1200 X 2400 MM (L X C)</v>
          </cell>
          <cell r="D1195" t="str">
            <v xml:space="preserve">M2    </v>
          </cell>
          <cell r="E1195">
            <v>30.83</v>
          </cell>
        </row>
        <row r="1196">
          <cell r="B1196">
            <v>39414</v>
          </cell>
          <cell r="C1196" t="str">
            <v>CHAPA DE GESSO ACARTONADO, RESISTENTE AO FOGO (RF), COR ROSA, E = 12,5 MM, 1200 X 1800 MM (L X C)</v>
          </cell>
          <cell r="D1196" t="str">
            <v xml:space="preserve">M2    </v>
          </cell>
          <cell r="E1196">
            <v>27.62</v>
          </cell>
        </row>
        <row r="1197">
          <cell r="B1197">
            <v>39415</v>
          </cell>
          <cell r="C1197" t="str">
            <v>CHAPA DE GESSO ACARTONADO, RESISTENTE AO FOGO (RF), COR ROSA, E = 12,5 MM, 1200 X 2400 MM (L X C)</v>
          </cell>
          <cell r="D1197" t="str">
            <v xml:space="preserve">M2    </v>
          </cell>
          <cell r="E1197">
            <v>29.27</v>
          </cell>
        </row>
        <row r="1198">
          <cell r="B1198">
            <v>39412</v>
          </cell>
          <cell r="C1198" t="str">
            <v>CHAPA DE GESSO ACARTONADO, STANDARD (ST), COR BRANCA, E = 12,5 MM, 1200 X 1800 MM (L X C)</v>
          </cell>
          <cell r="D1198" t="str">
            <v xml:space="preserve">M2    </v>
          </cell>
          <cell r="E1198">
            <v>20.8</v>
          </cell>
        </row>
        <row r="1199">
          <cell r="B1199">
            <v>39413</v>
          </cell>
          <cell r="C1199" t="str">
            <v>CHAPA DE GESSO ACARTONADO, STANDARD (ST), COR BRANCA, E = 12,5 MM, 1200 X 2400 MM (L X C)</v>
          </cell>
          <cell r="D1199" t="str">
            <v xml:space="preserve">M2    </v>
          </cell>
          <cell r="E1199">
            <v>20.6</v>
          </cell>
        </row>
        <row r="1200">
          <cell r="B1200">
            <v>1338</v>
          </cell>
          <cell r="C1200" t="str">
            <v>CHAPA DE LAMINADO MELAMINICO, LISO BRILHANTE, DE *1,25 X 3,08* M, E = 0,8 MM</v>
          </cell>
          <cell r="D1200" t="str">
            <v xml:space="preserve">M2    </v>
          </cell>
          <cell r="E1200">
            <v>28.42</v>
          </cell>
        </row>
        <row r="1201">
          <cell r="B1201">
            <v>1340</v>
          </cell>
          <cell r="C1201" t="str">
            <v>CHAPA DE LAMINADO MELAMINICO, LISO FOSCO, DE *1,25 X 3,08* M, E = 0,8 MM</v>
          </cell>
          <cell r="D1201" t="str">
            <v xml:space="preserve">M2    </v>
          </cell>
          <cell r="E1201">
            <v>32.85</v>
          </cell>
        </row>
        <row r="1202">
          <cell r="B1202">
            <v>1341</v>
          </cell>
          <cell r="C1202" t="str">
            <v>CHAPA DE LAMINADO MELAMINICO, TEXTURIZADO, DE *1,25 X 3,08* M, E = 0,8 MM</v>
          </cell>
          <cell r="D1202" t="str">
            <v xml:space="preserve">M2    </v>
          </cell>
          <cell r="E1202">
            <v>31.64</v>
          </cell>
        </row>
        <row r="1203">
          <cell r="B1203">
            <v>1364</v>
          </cell>
          <cell r="C1203" t="str">
            <v>CHAPA DE MADEIRA COMPENSADA DE PINUS, VIROLA OU EQUIVALENTE, DE *2,2 X 1,6* M, E = 10 MM</v>
          </cell>
          <cell r="D1203" t="str">
            <v xml:space="preserve">M2    </v>
          </cell>
          <cell r="E1203">
            <v>20.260000000000002</v>
          </cell>
        </row>
        <row r="1204">
          <cell r="B1204">
            <v>1361</v>
          </cell>
          <cell r="C1204" t="str">
            <v>CHAPA DE MADEIRA COMPENSADA DE PINUS, VIROLA OU EQUIVALENTE, DE *2,2 X 1,6* M, E = 12 MM</v>
          </cell>
          <cell r="D1204" t="str">
            <v xml:space="preserve">UN    </v>
          </cell>
          <cell r="E1204">
            <v>84.49</v>
          </cell>
        </row>
        <row r="1205">
          <cell r="B1205">
            <v>1362</v>
          </cell>
          <cell r="C1205" t="str">
            <v>CHAPA DE MADEIRA COMPENSADA DE PINUS, VIROLA OU EQUIVALENTE, DE *2,2 X 1,6* M, E = 15 MM</v>
          </cell>
          <cell r="D1205" t="str">
            <v xml:space="preserve">M2    </v>
          </cell>
          <cell r="E1205">
            <v>28.2</v>
          </cell>
        </row>
        <row r="1206">
          <cell r="B1206">
            <v>11131</v>
          </cell>
          <cell r="C1206" t="str">
            <v>CHAPA DE MADEIRA COMPENSADA DE PINUS, VIROLA OU EQUIVALENTE, DE *2,2 X 1,6* M, E = 20 MM</v>
          </cell>
          <cell r="D1206" t="str">
            <v xml:space="preserve">M2    </v>
          </cell>
          <cell r="E1206">
            <v>36.090000000000003</v>
          </cell>
        </row>
        <row r="1207">
          <cell r="B1207">
            <v>11132</v>
          </cell>
          <cell r="C1207" t="str">
            <v>CHAPA DE MADEIRA COMPENSADA DE PINUS, VIROLA OU EQUIVALENTE, DE *2,2 X 1,6* M, E = 25 MM</v>
          </cell>
          <cell r="D1207" t="str">
            <v xml:space="preserve">M2    </v>
          </cell>
          <cell r="E1207">
            <v>42.67</v>
          </cell>
        </row>
        <row r="1208">
          <cell r="B1208">
            <v>1363</v>
          </cell>
          <cell r="C1208" t="str">
            <v>CHAPA DE MADEIRA COMPENSADA DE PINUS, VIROLA OU EQUIVALENTE, DE *2,2 X 1,6* M, E = 6 MM</v>
          </cell>
          <cell r="D1208" t="str">
            <v xml:space="preserve">M2    </v>
          </cell>
          <cell r="E1208">
            <v>14.35</v>
          </cell>
        </row>
        <row r="1209">
          <cell r="B1209">
            <v>11130</v>
          </cell>
          <cell r="C1209" t="str">
            <v>CHAPA DE MADEIRA COMPENSADA DE PINUS, VIROLA OU EQUIVALENTE, DE *2,2 X 1,6* M, E = 8 MM</v>
          </cell>
          <cell r="D1209" t="str">
            <v xml:space="preserve">M2    </v>
          </cell>
          <cell r="E1209">
            <v>18.18</v>
          </cell>
        </row>
        <row r="1210">
          <cell r="B1210">
            <v>11134</v>
          </cell>
          <cell r="C1210" t="str">
            <v>CHAPA DE MADEIRA COMPENSADA NAVAL (COM COLA FENOLICA), E = 10 MM, DE *1,60 X 2,20* M</v>
          </cell>
          <cell r="D1210" t="str">
            <v xml:space="preserve">M2    </v>
          </cell>
          <cell r="E1210">
            <v>30.35</v>
          </cell>
        </row>
        <row r="1211">
          <cell r="B1211">
            <v>11135</v>
          </cell>
          <cell r="C1211" t="str">
            <v>CHAPA DE MADEIRA COMPENSADA NAVAL (COM COLA FENOLICA), E = 12 MM, DE *1,60 X 2,20* M</v>
          </cell>
          <cell r="D1211" t="str">
            <v xml:space="preserve">M2    </v>
          </cell>
          <cell r="E1211">
            <v>36.99</v>
          </cell>
        </row>
        <row r="1212">
          <cell r="B1212">
            <v>11136</v>
          </cell>
          <cell r="C1212" t="str">
            <v>CHAPA DE MADEIRA COMPENSADA NAVAL (COM COLA FENOLICA), E = 15 MM, DE *1,60 X 2,20* M</v>
          </cell>
          <cell r="D1212" t="str">
            <v xml:space="preserve">M2    </v>
          </cell>
          <cell r="E1212">
            <v>40.020000000000003</v>
          </cell>
        </row>
        <row r="1213">
          <cell r="B1213">
            <v>34743</v>
          </cell>
          <cell r="C1213" t="str">
            <v>CHAPA DE MADEIRA COMPENSADA NAVAL (COM COLA FENOLICA), E = 18 MM, DE *1,60 X 2,20* M</v>
          </cell>
          <cell r="D1213" t="str">
            <v xml:space="preserve">M2    </v>
          </cell>
          <cell r="E1213">
            <v>50.94</v>
          </cell>
        </row>
        <row r="1214">
          <cell r="B1214">
            <v>11137</v>
          </cell>
          <cell r="C1214" t="str">
            <v>CHAPA DE MADEIRA COMPENSADA NAVAL (COM COLA FENOLICA), E = 20 MM, DE *1,60 X 2,20* M</v>
          </cell>
          <cell r="D1214" t="str">
            <v xml:space="preserve">M2    </v>
          </cell>
          <cell r="E1214">
            <v>56.81</v>
          </cell>
        </row>
        <row r="1215">
          <cell r="B1215">
            <v>34745</v>
          </cell>
          <cell r="C1215" t="str">
            <v>CHAPA DE MADEIRA COMPENSADA NAVAL (COM COLA FENOLICA), E = 25 MM, DE *1,60 X 2,20* M</v>
          </cell>
          <cell r="D1215" t="str">
            <v xml:space="preserve">M2    </v>
          </cell>
          <cell r="E1215">
            <v>64.739999999999995</v>
          </cell>
        </row>
        <row r="1216">
          <cell r="B1216">
            <v>34746</v>
          </cell>
          <cell r="C1216" t="str">
            <v>CHAPA DE MADEIRA COMPENSADA NAVAL (COM COLA FENOLICA), E = 4 MM, DE *1,60 X 2,20* M</v>
          </cell>
          <cell r="D1216" t="str">
            <v xml:space="preserve">M2    </v>
          </cell>
          <cell r="E1216">
            <v>16.670000000000002</v>
          </cell>
        </row>
        <row r="1217">
          <cell r="B1217">
            <v>1360</v>
          </cell>
          <cell r="C1217" t="str">
            <v>CHAPA DE MADEIRA COMPENSADA NAVAL (COM COLA FENOLICA), E = 6 MM, DE *1,60 X 2,20* M</v>
          </cell>
          <cell r="D1217" t="str">
            <v xml:space="preserve">M2    </v>
          </cell>
          <cell r="E1217">
            <v>20.59</v>
          </cell>
        </row>
        <row r="1218">
          <cell r="B1218">
            <v>1346</v>
          </cell>
          <cell r="C1218" t="str">
            <v>CHAPA DE MADEIRA COMPENSADA PLASTIFICADA PARA FORMA DE CONCRETO, DE 2,20 x 1,10 M, E = 10 MM</v>
          </cell>
          <cell r="D1218" t="str">
            <v xml:space="preserve">M2    </v>
          </cell>
          <cell r="E1218">
            <v>17.63</v>
          </cell>
        </row>
        <row r="1219">
          <cell r="B1219">
            <v>1345</v>
          </cell>
          <cell r="C1219" t="str">
            <v>CHAPA DE MADEIRA COMPENSADA PLASTIFICADA PARA FORMA DE CONCRETO, DE 2,20 x 1,10 M, E = 18 MM</v>
          </cell>
          <cell r="D1219" t="str">
            <v xml:space="preserve">M2    </v>
          </cell>
          <cell r="E1219">
            <v>28.57</v>
          </cell>
        </row>
        <row r="1220">
          <cell r="B1220">
            <v>1344</v>
          </cell>
          <cell r="C1220" t="str">
            <v>CHAPA DE MADEIRA COMPENSADA PLASTIFICADA PARA FORMA DE CONCRETO, DE 2,20 x 1,10 M, E = 6 MM</v>
          </cell>
          <cell r="D1220" t="str">
            <v xml:space="preserve">UN    </v>
          </cell>
          <cell r="E1220">
            <v>30.72</v>
          </cell>
        </row>
        <row r="1221">
          <cell r="B1221">
            <v>1342</v>
          </cell>
          <cell r="C1221" t="str">
            <v>CHAPA DE MADEIRA COMPENSADA PLASTIFICADA PARA FORMA DE CONCRETO, DE 2,20 X 1,10 m, E = 14 MM</v>
          </cell>
          <cell r="D1221" t="str">
            <v xml:space="preserve">UN    </v>
          </cell>
          <cell r="E1221">
            <v>54.31</v>
          </cell>
        </row>
        <row r="1222">
          <cell r="B1222">
            <v>1347</v>
          </cell>
          <cell r="C1222" t="str">
            <v>CHAPA DE MADEIRA COMPENSADA PLASTIFICADA PARA FORMA DE CONCRETO, DE 2,20 X 1,10 M, E = 12 MM</v>
          </cell>
          <cell r="D1222" t="str">
            <v xml:space="preserve">M2    </v>
          </cell>
          <cell r="E1222">
            <v>21.07</v>
          </cell>
        </row>
        <row r="1223">
          <cell r="B1223">
            <v>1349</v>
          </cell>
          <cell r="C1223" t="str">
            <v>CHAPA DE MADEIRA COMPENSADA PLASTIFICADA PARA FORMA DE CONCRETO, DE 2,20 X 1,10 M, E = 20 MM</v>
          </cell>
          <cell r="D1223" t="str">
            <v xml:space="preserve">UN    </v>
          </cell>
          <cell r="E1223">
            <v>77.45</v>
          </cell>
        </row>
        <row r="1224">
          <cell r="B1224">
            <v>1350</v>
          </cell>
          <cell r="C1224" t="str">
            <v>CHAPA DE MADEIRA COMPENSADA RESINADA PARA FORMA DE CONCRETO, DE *2,2 X 1,1* M, E = 10 MM</v>
          </cell>
          <cell r="D1224" t="str">
            <v xml:space="preserve">UN    </v>
          </cell>
          <cell r="E1224">
            <v>33</v>
          </cell>
        </row>
        <row r="1225">
          <cell r="B1225">
            <v>1357</v>
          </cell>
          <cell r="C1225" t="str">
            <v>CHAPA DE MADEIRA COMPENSADA RESINADA PARA FORMA DE CONCRETO, DE *2,2 X 1,1* M, E = 12 MM</v>
          </cell>
          <cell r="D1225" t="str">
            <v xml:space="preserve">UN    </v>
          </cell>
          <cell r="E1225">
            <v>42.04</v>
          </cell>
        </row>
        <row r="1226">
          <cell r="B1226">
            <v>1355</v>
          </cell>
          <cell r="C1226" t="str">
            <v>CHAPA DE MADEIRA COMPENSADA RESINADA PARA FORMA DE CONCRETO, DE *2,2 X 1,1* M, E = 14 MM</v>
          </cell>
          <cell r="D1226" t="str">
            <v xml:space="preserve">M2    </v>
          </cell>
          <cell r="E1226">
            <v>19.34</v>
          </cell>
        </row>
        <row r="1227">
          <cell r="B1227">
            <v>1358</v>
          </cell>
          <cell r="C1227" t="str">
            <v>CHAPA DE MADEIRA COMPENSADA RESINADA PARA FORMA DE CONCRETO, DE *2,2 X 1,1* M, E = 17 MM</v>
          </cell>
          <cell r="D1227" t="str">
            <v xml:space="preserve">M2    </v>
          </cell>
          <cell r="E1227">
            <v>22.41</v>
          </cell>
        </row>
        <row r="1228">
          <cell r="B1228">
            <v>1359</v>
          </cell>
          <cell r="C1228" t="str">
            <v>CHAPA DE MADEIRA COMPENSADA RESINADA PARA FORMA DE CONCRETO, DE *2,2 X 1,1* M, E = 20 MM</v>
          </cell>
          <cell r="D1228" t="str">
            <v xml:space="preserve">UN    </v>
          </cell>
          <cell r="E1228">
            <v>64.94</v>
          </cell>
        </row>
        <row r="1229">
          <cell r="B1229">
            <v>1351</v>
          </cell>
          <cell r="C1229" t="str">
            <v>CHAPA DE MADEIRA COMPENSADA RESINADA PARA FORMA DE CONCRETO, DE *2,2 X 1,1* M, E = 6 MM</v>
          </cell>
          <cell r="D1229" t="str">
            <v xml:space="preserve">UN    </v>
          </cell>
          <cell r="E1229">
            <v>20.93</v>
          </cell>
        </row>
        <row r="1230">
          <cell r="B1230">
            <v>34659</v>
          </cell>
          <cell r="C1230" t="str">
            <v>CHAPA DE MDF BRANCO LISO 1 FACE, E = 12 MM, DE *2,75 X 1,85* M</v>
          </cell>
          <cell r="D1230" t="str">
            <v xml:space="preserve">M2    </v>
          </cell>
          <cell r="E1230">
            <v>29.71</v>
          </cell>
        </row>
        <row r="1231">
          <cell r="B1231">
            <v>34514</v>
          </cell>
          <cell r="C1231" t="str">
            <v>CHAPA DE MDF BRANCO LISO 1 FACE, E = 15 MM, DE *2,75 X 1,85* M</v>
          </cell>
          <cell r="D1231" t="str">
            <v xml:space="preserve">M2    </v>
          </cell>
          <cell r="E1231">
            <v>32.909999999999997</v>
          </cell>
        </row>
        <row r="1232">
          <cell r="B1232">
            <v>34660</v>
          </cell>
          <cell r="C1232" t="str">
            <v>CHAPA DE MDF BRANCO LISO 1 FACE, E = 18 MM, DE *2,75 X 1,85* M</v>
          </cell>
          <cell r="D1232" t="str">
            <v xml:space="preserve">M2    </v>
          </cell>
          <cell r="E1232">
            <v>41.76</v>
          </cell>
        </row>
        <row r="1233">
          <cell r="B1233">
            <v>34661</v>
          </cell>
          <cell r="C1233" t="str">
            <v>CHAPA DE MDF BRANCO LISO 1 FACE, E = 25 MM, DE *2,75 X 1,85* M</v>
          </cell>
          <cell r="D1233" t="str">
            <v xml:space="preserve">M2    </v>
          </cell>
          <cell r="E1233">
            <v>59.98</v>
          </cell>
        </row>
        <row r="1234">
          <cell r="B1234">
            <v>34667</v>
          </cell>
          <cell r="C1234" t="str">
            <v>CHAPA DE MDF BRANCO LISO 1 FACE, E = 6 MM, DE *2,75 X 1,85* M</v>
          </cell>
          <cell r="D1234" t="str">
            <v xml:space="preserve">M2    </v>
          </cell>
          <cell r="E1234">
            <v>21.72</v>
          </cell>
        </row>
        <row r="1235">
          <cell r="B1235">
            <v>34668</v>
          </cell>
          <cell r="C1235" t="str">
            <v>CHAPA DE MDF BRANCO LISO 1 FACE, E = 9 MM, DE *2,75 X 1,85* M</v>
          </cell>
          <cell r="D1235" t="str">
            <v xml:space="preserve">M2    </v>
          </cell>
          <cell r="E1235">
            <v>28.38</v>
          </cell>
        </row>
        <row r="1236">
          <cell r="B1236">
            <v>34741</v>
          </cell>
          <cell r="C1236" t="str">
            <v>CHAPA DE MDF BRANCO LISO 2 FACES, E = 12 MM, DE *2,75 X 1,85* M</v>
          </cell>
          <cell r="D1236" t="str">
            <v xml:space="preserve">M2    </v>
          </cell>
          <cell r="E1236">
            <v>31.23</v>
          </cell>
        </row>
        <row r="1237">
          <cell r="B1237">
            <v>34664</v>
          </cell>
          <cell r="C1237" t="str">
            <v>CHAPA DE MDF BRANCO LISO 2 FACES, E = 15 MM, DE *2,75 X 1,85* M</v>
          </cell>
          <cell r="D1237" t="str">
            <v xml:space="preserve">M2    </v>
          </cell>
          <cell r="E1237">
            <v>34.08</v>
          </cell>
        </row>
        <row r="1238">
          <cell r="B1238">
            <v>34665</v>
          </cell>
          <cell r="C1238" t="str">
            <v>CHAPA DE MDF BRANCO LISO 2 FACES, E = 18 MM, DE *2,75 X 1,85* M</v>
          </cell>
          <cell r="D1238" t="str">
            <v xml:space="preserve">M2    </v>
          </cell>
          <cell r="E1238">
            <v>42.31</v>
          </cell>
        </row>
        <row r="1239">
          <cell r="B1239">
            <v>34666</v>
          </cell>
          <cell r="C1239" t="str">
            <v>CHAPA DE MDF BRANCO LISO 2 FACES, E = 25 MM, DE *2,75 X 1,85* M</v>
          </cell>
          <cell r="D1239" t="str">
            <v xml:space="preserve">M2    </v>
          </cell>
          <cell r="E1239">
            <v>63.91</v>
          </cell>
        </row>
        <row r="1240">
          <cell r="B1240">
            <v>34669</v>
          </cell>
          <cell r="C1240" t="str">
            <v>CHAPA DE MDF BRANCO LISO 2 FACES, E = 6 MM, DE *2,75 X 1,85* M</v>
          </cell>
          <cell r="D1240" t="str">
            <v xml:space="preserve">M2    </v>
          </cell>
          <cell r="E1240">
            <v>23.43</v>
          </cell>
        </row>
        <row r="1241">
          <cell r="B1241">
            <v>34670</v>
          </cell>
          <cell r="C1241" t="str">
            <v>CHAPA DE MDF BRANCO LISO 2 FACES, E = 9 MM, DE *2,75 X 1,85* M</v>
          </cell>
          <cell r="D1241" t="str">
            <v xml:space="preserve">M2    </v>
          </cell>
          <cell r="E1241">
            <v>28.66</v>
          </cell>
        </row>
        <row r="1242">
          <cell r="B1242">
            <v>34671</v>
          </cell>
          <cell r="C1242" t="str">
            <v>CHAPA DE MDF CRU, E = 12 MM, DE *2,75 X 1,85* M</v>
          </cell>
          <cell r="D1242" t="str">
            <v xml:space="preserve">M2    </v>
          </cell>
          <cell r="E1242">
            <v>23.92</v>
          </cell>
        </row>
        <row r="1243">
          <cell r="B1243">
            <v>34672</v>
          </cell>
          <cell r="C1243" t="str">
            <v>CHAPA DE MDF CRU, E = 15 MM, DE *2,75 X 1,85* M</v>
          </cell>
          <cell r="D1243" t="str">
            <v xml:space="preserve">M2    </v>
          </cell>
          <cell r="E1243">
            <v>25.22</v>
          </cell>
        </row>
        <row r="1244">
          <cell r="B1244">
            <v>34673</v>
          </cell>
          <cell r="C1244" t="str">
            <v>CHAPA DE MDF CRU, E = 18 MM, DE *2,75 X 1,85* M</v>
          </cell>
          <cell r="D1244" t="str">
            <v xml:space="preserve">M2    </v>
          </cell>
          <cell r="E1244">
            <v>30.78</v>
          </cell>
        </row>
        <row r="1245">
          <cell r="B1245">
            <v>34674</v>
          </cell>
          <cell r="C1245" t="str">
            <v>CHAPA DE MDF CRU, E = 20 MM, DE *2,75 X 1,85* M</v>
          </cell>
          <cell r="D1245" t="str">
            <v xml:space="preserve">M2    </v>
          </cell>
          <cell r="E1245">
            <v>40.92</v>
          </cell>
        </row>
        <row r="1246">
          <cell r="B1246">
            <v>34675</v>
          </cell>
          <cell r="C1246" t="str">
            <v>CHAPA DE MDF CRU, E = 25 MM, DE *2,75 X 1,85* M</v>
          </cell>
          <cell r="D1246" t="str">
            <v xml:space="preserve">M2    </v>
          </cell>
          <cell r="E1246">
            <v>49.89</v>
          </cell>
        </row>
        <row r="1247">
          <cell r="B1247">
            <v>34676</v>
          </cell>
          <cell r="C1247" t="str">
            <v>CHAPA DE MDF CRU, E = 6 MM, DE *2,75 X 1,85* M</v>
          </cell>
          <cell r="D1247" t="str">
            <v xml:space="preserve">M2    </v>
          </cell>
          <cell r="E1247">
            <v>14.36</v>
          </cell>
        </row>
        <row r="1248">
          <cell r="B1248">
            <v>34677</v>
          </cell>
          <cell r="C1248" t="str">
            <v>CHAPA DE MDF CRU, E = 9 MM, DE *2,75 X 1,85* M</v>
          </cell>
          <cell r="D1248" t="str">
            <v xml:space="preserve">M2    </v>
          </cell>
          <cell r="E1248">
            <v>19.309999999999999</v>
          </cell>
        </row>
        <row r="1249">
          <cell r="B1249">
            <v>40623</v>
          </cell>
          <cell r="C1249" t="str">
            <v>CHAPA PARA EMENDA DE VIGA, EM ACO GROSSO, QUALIDADE ESTRUTURAL, BITOLA 3/16 ", E= 4,75 MM, 4 FUROS, LARGURA 45 MM, COMPRIMENTO 500 MM</v>
          </cell>
          <cell r="D1249" t="str">
            <v xml:space="preserve">PAR   </v>
          </cell>
          <cell r="E1249">
            <v>32.96</v>
          </cell>
        </row>
        <row r="1250">
          <cell r="B1250">
            <v>11112</v>
          </cell>
          <cell r="C1250" t="str">
            <v>CHAPA/BOBINA ALUMINIO, E = 0,5 MM, L = 300 MM - 0,41 KG/M (LIGA 1200 - H14)</v>
          </cell>
          <cell r="D1250" t="str">
            <v xml:space="preserve">KG    </v>
          </cell>
          <cell r="E1250">
            <v>24.8</v>
          </cell>
        </row>
        <row r="1251">
          <cell r="B1251">
            <v>11115</v>
          </cell>
          <cell r="C1251" t="str">
            <v>CHAPA/BOBINA ALUMINIO, E = 0,8 MM, L = 1000 MM - 2,16 KG/M (LIGA 1200 - H14)</v>
          </cell>
          <cell r="D1251" t="str">
            <v xml:space="preserve">M     </v>
          </cell>
          <cell r="E1251">
            <v>11.48</v>
          </cell>
        </row>
        <row r="1252">
          <cell r="B1252">
            <v>11113</v>
          </cell>
          <cell r="C1252" t="str">
            <v>CHAPA/BOBINA ALUMINIO, E = 0,8 MM, L = 500 MM - 1,08 KG/M (LIGA 1200 - H14)</v>
          </cell>
          <cell r="D1252" t="str">
            <v xml:space="preserve">KG    </v>
          </cell>
          <cell r="E1252">
            <v>24.8</v>
          </cell>
        </row>
        <row r="1253">
          <cell r="B1253">
            <v>11114</v>
          </cell>
          <cell r="C1253" t="str">
            <v>CHAPA/BOBINA ALUMINIO, E = 0,8 MM, L = 600 MM - 1,30 KG/M (LIGA 1200 - H14)</v>
          </cell>
          <cell r="D1253" t="str">
            <v xml:space="preserve">M     </v>
          </cell>
          <cell r="E1253">
            <v>19.07</v>
          </cell>
        </row>
        <row r="1254">
          <cell r="B1254">
            <v>12083</v>
          </cell>
          <cell r="C1254" t="str">
            <v>CHAVE BLINDADA TRIPOLAR PARA MOTORES, DO TIPO FACA, COM PORTA FUSIVEL DO TIPO CARTUCHO, CORRENTE NOMINAL DE 100 A, TENSAO NOMINAL DE 250 V</v>
          </cell>
          <cell r="D1254" t="str">
            <v xml:space="preserve">UN    </v>
          </cell>
          <cell r="E1254">
            <v>619.24</v>
          </cell>
        </row>
        <row r="1255">
          <cell r="B1255">
            <v>12081</v>
          </cell>
          <cell r="C1255" t="str">
            <v>CHAVE BLINDADA TRIPOLAR PARA MOTORES, DO TIPO FACA, COM PORTA FUSIVEL DO TIPO CARTUCHO, CORRENTE NOMINAL DE 30 A, TENSAO NOMINAL DE 250 V</v>
          </cell>
          <cell r="D1255" t="str">
            <v xml:space="preserve">UN    </v>
          </cell>
          <cell r="E1255">
            <v>209.41</v>
          </cell>
        </row>
        <row r="1256">
          <cell r="B1256">
            <v>12082</v>
          </cell>
          <cell r="C1256" t="str">
            <v>CHAVE BLINDADA TRIPOLAR PARA MOTORES, DO TIPO FACA, COM PORTA FUSIVEL DO TIPO CARTUCHO, CORRENTE NOMINAL DE 60 A, TENSAO NOMINAL DE 250 V</v>
          </cell>
          <cell r="D1256" t="str">
            <v xml:space="preserve">UN    </v>
          </cell>
          <cell r="E1256">
            <v>329.11</v>
          </cell>
        </row>
        <row r="1257">
          <cell r="B1257">
            <v>13354</v>
          </cell>
          <cell r="C1257" t="str">
            <v>CHAVE DE PARTIDA DIRETA TRIFASICA, COM CAIXA TERMOPLASTICA, COM FUSIVEL DE 25 A, PARA MOTOR COM POTENCIA DE 7,5 CV E TENSAO DE 380 V</v>
          </cell>
          <cell r="D1257" t="str">
            <v xml:space="preserve">UN    </v>
          </cell>
          <cell r="E1257">
            <v>491.53</v>
          </cell>
        </row>
        <row r="1258">
          <cell r="B1258">
            <v>14057</v>
          </cell>
          <cell r="C1258" t="str">
            <v>CHAVE DE PARTIDA DIRETA TRIFASICA, COM CAIXA TERMOPLASTICA, COM FUSIVEL DE 35 A, PARA MOTOR COM POTENCIA DE 5 CV E TENSAO DE 220 V</v>
          </cell>
          <cell r="D1258" t="str">
            <v xml:space="preserve">UN    </v>
          </cell>
          <cell r="E1258">
            <v>274.43</v>
          </cell>
        </row>
        <row r="1259">
          <cell r="B1259">
            <v>14058</v>
          </cell>
          <cell r="C1259" t="str">
            <v>CHAVE DE PARTIDA DIRETA TRIFASICA, COM CAIXA TERMOPLASTICA, COM FUSIVEL DE 63 A, PARA MOTOR COM POTENCIA DE 10 CV E TENSAO DE 220 V</v>
          </cell>
          <cell r="D1259" t="str">
            <v xml:space="preserve">UN    </v>
          </cell>
          <cell r="E1259">
            <v>432.91</v>
          </cell>
        </row>
        <row r="1260">
          <cell r="B1260">
            <v>20971</v>
          </cell>
          <cell r="C1260" t="str">
            <v>CHAVE DUPLA PARA CONEXOES TIPO STORZ, ENGATE RAPIDO 1 1/2" X 2 1/2", EM LATAO, PARA INSTALACAO PREDIAL COMBATE A INCENDIO</v>
          </cell>
          <cell r="D1260" t="str">
            <v xml:space="preserve">UN    </v>
          </cell>
          <cell r="E1260">
            <v>9.52</v>
          </cell>
        </row>
        <row r="1261">
          <cell r="B1261">
            <v>5047</v>
          </cell>
          <cell r="C1261" t="str">
            <v>CHAVE FUSIVEL PARA REDES DE DISTRIBUICAO, TENSAO DE 15,0 KV, CORRENTE NOMINAL DO PORTA FUSIVEL DE 100 A, CAPACIDADE DE INTERRUPCAO SIMETRICA DE 7,10 KA, CAPACIDADE DE INTERRUPCAO ASSIMETRICA 10,00 KA</v>
          </cell>
          <cell r="D1261" t="str">
            <v xml:space="preserve">UN    </v>
          </cell>
          <cell r="E1261">
            <v>294.94</v>
          </cell>
        </row>
        <row r="1262">
          <cell r="B1262">
            <v>13369</v>
          </cell>
          <cell r="C1262" t="str">
            <v>CHAVE SECCIONADORA-FUSIVEL BLINDADA TRIPOLAR, ABERTURA COM CARGA, PARA FUSIVEL NH00, CORRENTE NOMINAL DE 160 A, TENSAO DE 500 V</v>
          </cell>
          <cell r="D1262" t="str">
            <v xml:space="preserve">UN    </v>
          </cell>
          <cell r="E1262">
            <v>319.94</v>
          </cell>
        </row>
        <row r="1263">
          <cell r="B1263">
            <v>13370</v>
          </cell>
          <cell r="C1263" t="str">
            <v>CHAVE SECCIONADORA-FUSIVEL BLINDADA TRIPOLAR, ABERTURA COM CARGA, PARA FUSIVEL NH01, CORRENTE NOMINAL DE 250 A, TENSAO DE 500 V</v>
          </cell>
          <cell r="D1263" t="str">
            <v xml:space="preserve">UN    </v>
          </cell>
          <cell r="E1263">
            <v>443.51</v>
          </cell>
        </row>
        <row r="1264">
          <cell r="B1264">
            <v>13279</v>
          </cell>
          <cell r="C1264" t="str">
            <v>CHUMBADOR DE ACO TIPO PARABOLT, * 5/8" X 200* MM,  COM PORCA E ARRUELA</v>
          </cell>
          <cell r="D1264" t="str">
            <v xml:space="preserve">KG    </v>
          </cell>
          <cell r="E1264">
            <v>12.43</v>
          </cell>
        </row>
        <row r="1265">
          <cell r="B1265">
            <v>11977</v>
          </cell>
          <cell r="C1265" t="str">
            <v>CHUMBADOR DE ACO, DIAMETRO 1/2", COMPRIMENTO 75 MM</v>
          </cell>
          <cell r="D1265" t="str">
            <v xml:space="preserve">UN    </v>
          </cell>
          <cell r="E1265">
            <v>6.44</v>
          </cell>
        </row>
        <row r="1266">
          <cell r="B1266">
            <v>11975</v>
          </cell>
          <cell r="C1266" t="str">
            <v>CHUMBADOR DE ACO, DIAMETRO 5/8", COMPRIMENTO 6", COM PORCA</v>
          </cell>
          <cell r="D1266" t="str">
            <v xml:space="preserve">UN    </v>
          </cell>
          <cell r="E1266">
            <v>14.11</v>
          </cell>
        </row>
        <row r="1267">
          <cell r="B1267">
            <v>39746</v>
          </cell>
          <cell r="C1267" t="str">
            <v>CHUMBADOR DE ACO, 1" X 600 MM, PARA POSTES DE ACO COM BASE, INCLUSO PORCA E ARRUELA</v>
          </cell>
          <cell r="D1267" t="str">
            <v xml:space="preserve">UN    </v>
          </cell>
          <cell r="E1267">
            <v>157.1</v>
          </cell>
        </row>
        <row r="1268">
          <cell r="B1268">
            <v>11976</v>
          </cell>
          <cell r="C1268" t="str">
            <v>CHUMBADOR, DIAMETRO 1/4" COM PARAFUSO 1/4" X 40 MM</v>
          </cell>
          <cell r="D1268" t="str">
            <v xml:space="preserve">UN    </v>
          </cell>
          <cell r="E1268">
            <v>0.72</v>
          </cell>
        </row>
        <row r="1269">
          <cell r="B1269">
            <v>1368</v>
          </cell>
          <cell r="C1269" t="str">
            <v>CHUVEIRO COMUM EM PLASTICO BRANCO, COM CANO, 3 TEMPERATURAS, 5500 W (110/220 V)</v>
          </cell>
          <cell r="D1269" t="str">
            <v xml:space="preserve">UN    </v>
          </cell>
          <cell r="E1269">
            <v>55.4</v>
          </cell>
        </row>
        <row r="1270">
          <cell r="B1270">
            <v>1367</v>
          </cell>
          <cell r="C1270" t="str">
            <v>CHUVEIRO COMUM EM PLASTICO CROMADO, COM CANO, 4 TEMPERATURAS (110/220 V)</v>
          </cell>
          <cell r="D1270" t="str">
            <v xml:space="preserve">UN    </v>
          </cell>
          <cell r="E1270">
            <v>179.2</v>
          </cell>
        </row>
        <row r="1271">
          <cell r="B1271">
            <v>7608</v>
          </cell>
          <cell r="C1271" t="str">
            <v>CHUVEIRO PLASTICO BRANCO SIMPLES 5 '' PARA ACOPLAR EM HASTE 1/2 ", AGUA FRIA</v>
          </cell>
          <cell r="D1271" t="str">
            <v xml:space="preserve">UN    </v>
          </cell>
          <cell r="E1271">
            <v>4</v>
          </cell>
        </row>
        <row r="1272">
          <cell r="B1272">
            <v>41900</v>
          </cell>
          <cell r="C1272" t="str">
            <v>CIMENTO ASFALTICO DE PETROLEO A GRANEL (CAP) 30/45 (COLETADO CAIXA NA ANP ACRESCIDO DE ICMS)</v>
          </cell>
          <cell r="D1272" t="str">
            <v xml:space="preserve">KG    </v>
          </cell>
          <cell r="E1272">
            <v>3.22</v>
          </cell>
        </row>
        <row r="1273">
          <cell r="B1273">
            <v>41899</v>
          </cell>
          <cell r="C1273" t="str">
            <v>CIMENTO ASFALTICO DE PETROLEO A GRANEL (CAP) 50/70 (COLETADO CAIXA NA ANP ACRESCIDO DE ICMS)</v>
          </cell>
          <cell r="D1273" t="str">
            <v xml:space="preserve">T     </v>
          </cell>
          <cell r="E1273">
            <v>3362.91</v>
          </cell>
        </row>
        <row r="1274">
          <cell r="B1274">
            <v>1380</v>
          </cell>
          <cell r="C1274" t="str">
            <v>CIMENTO BRANCO</v>
          </cell>
          <cell r="D1274" t="str">
            <v xml:space="preserve">KG    </v>
          </cell>
          <cell r="E1274">
            <v>2.23</v>
          </cell>
        </row>
        <row r="1275">
          <cell r="B1275">
            <v>1375</v>
          </cell>
          <cell r="C1275" t="str">
            <v>CIMENTO IMPERMEABILIZANTE DE PEGA ULTRARRAPIDA PARA TAMPONAMENTOS</v>
          </cell>
          <cell r="D1275" t="str">
            <v xml:space="preserve">KG    </v>
          </cell>
          <cell r="E1275">
            <v>9.07</v>
          </cell>
        </row>
        <row r="1276">
          <cell r="B1276">
            <v>1379</v>
          </cell>
          <cell r="C1276" t="str">
            <v>CIMENTO PORTLAND COMPOSTO CP II-32</v>
          </cell>
          <cell r="D1276" t="str">
            <v xml:space="preserve">KG    </v>
          </cell>
          <cell r="E1276">
            <v>0.38</v>
          </cell>
        </row>
        <row r="1277">
          <cell r="B1277">
            <v>10511</v>
          </cell>
          <cell r="C1277" t="str">
            <v>CIMENTO PORTLAND COMPOSTO CP II-32 (SACO DE 50 KG)</v>
          </cell>
          <cell r="D1277" t="str">
            <v xml:space="preserve">50KG  </v>
          </cell>
          <cell r="E1277">
            <v>19.02</v>
          </cell>
        </row>
        <row r="1278">
          <cell r="B1278">
            <v>13284</v>
          </cell>
          <cell r="C1278" t="str">
            <v>CIMENTO PORTLAND DE ALTO FORNO (AF) CP III-32</v>
          </cell>
          <cell r="D1278" t="str">
            <v xml:space="preserve">KG    </v>
          </cell>
          <cell r="E1278">
            <v>0.32</v>
          </cell>
        </row>
        <row r="1279">
          <cell r="B1279">
            <v>25974</v>
          </cell>
          <cell r="C1279" t="str">
            <v>CIMENTO PORTLAND ESTRUTURAL BRANCO CPB-32</v>
          </cell>
          <cell r="D1279" t="str">
            <v xml:space="preserve">KG    </v>
          </cell>
          <cell r="E1279">
            <v>1.27</v>
          </cell>
        </row>
        <row r="1280">
          <cell r="B1280">
            <v>1382</v>
          </cell>
          <cell r="C1280" t="str">
            <v>CIMENTO PORTLAND POZOLANICO CP IV- 32</v>
          </cell>
          <cell r="D1280" t="str">
            <v xml:space="preserve">50KG  </v>
          </cell>
          <cell r="E1280">
            <v>18.32</v>
          </cell>
        </row>
        <row r="1281">
          <cell r="B1281">
            <v>34753</v>
          </cell>
          <cell r="C1281" t="str">
            <v>CIMENTO PORTLAND POZOLANICO CP IV-32</v>
          </cell>
          <cell r="D1281" t="str">
            <v xml:space="preserve">KG    </v>
          </cell>
          <cell r="E1281">
            <v>0.36</v>
          </cell>
        </row>
        <row r="1282">
          <cell r="B1282">
            <v>420</v>
          </cell>
          <cell r="C1282" t="str">
            <v>CINTA CIRCULAR EM ACO GALVANIZADO DE 150 MM DE DIAMETRO PARA FIXACAO DE CAIXA MEDICAO, INCLUI PARAFUSOS E PORCAS</v>
          </cell>
          <cell r="D1282" t="str">
            <v xml:space="preserve">UN    </v>
          </cell>
          <cell r="E1282">
            <v>20.260000000000002</v>
          </cell>
        </row>
        <row r="1283">
          <cell r="B1283">
            <v>12327</v>
          </cell>
          <cell r="C1283" t="str">
            <v>CINTA CIRCULAR EM ACO GALVANIZADO DE 210 MM DE DIAMETRO PARA INSTALACAO DE TRANSFORMADOR EM POSTE DE CONCRETO</v>
          </cell>
          <cell r="D1283" t="str">
            <v xml:space="preserve">UN    </v>
          </cell>
          <cell r="E1283">
            <v>24.14</v>
          </cell>
        </row>
        <row r="1284">
          <cell r="B1284">
            <v>36148</v>
          </cell>
          <cell r="C1284" t="str">
            <v>CINTURAO DE SEGURANCA TIPO PARAQUEDISTA, FIVELA EM ACO, AJUSTE NO SUSPENSARIO, CINTURA E PERNAS</v>
          </cell>
          <cell r="D1284" t="str">
            <v xml:space="preserve">UN    </v>
          </cell>
          <cell r="E1284">
            <v>47.04</v>
          </cell>
        </row>
        <row r="1285">
          <cell r="B1285">
            <v>12329</v>
          </cell>
          <cell r="C1285" t="str">
            <v>COBRE ELETROLITICO EM BARRA OU CHAPA</v>
          </cell>
          <cell r="D1285" t="str">
            <v xml:space="preserve">KG    </v>
          </cell>
          <cell r="E1285">
            <v>62.55</v>
          </cell>
        </row>
        <row r="1286">
          <cell r="B1286">
            <v>1339</v>
          </cell>
          <cell r="C1286" t="str">
            <v>COLA A BASE DE RESINA SINTETICA PARA CHAPA DE LAMINADO MELAMINICO</v>
          </cell>
          <cell r="D1286" t="str">
            <v xml:space="preserve">KG    </v>
          </cell>
          <cell r="E1286">
            <v>28.49</v>
          </cell>
        </row>
        <row r="1287">
          <cell r="B1287">
            <v>11849</v>
          </cell>
          <cell r="C1287" t="str">
            <v>COLA BRANCA BASE PVA</v>
          </cell>
          <cell r="D1287" t="str">
            <v xml:space="preserve">L     </v>
          </cell>
          <cell r="E1287">
            <v>16.600000000000001</v>
          </cell>
        </row>
        <row r="1288">
          <cell r="B1288">
            <v>37418</v>
          </cell>
          <cell r="C1288" t="str">
            <v>COLAR DE TOMADA EM POLIPROPILENO, PP, COM PARAFUSOS, PARA PEAD, 63 X 1/2" - LIGACAO PREDIAL DE AGUA</v>
          </cell>
          <cell r="D1288" t="str">
            <v xml:space="preserve">UN    </v>
          </cell>
          <cell r="E1288">
            <v>12.93</v>
          </cell>
        </row>
        <row r="1289">
          <cell r="B1289">
            <v>37419</v>
          </cell>
          <cell r="C1289" t="str">
            <v>COLAR DE TOMADA EM POLIPROPILENO, PP, COM PARAFUSOS, PARA PEAD, 63 X 3/4" - LIGACAO PREDIAL DE AGUA</v>
          </cell>
          <cell r="D1289" t="str">
            <v xml:space="preserve">UN    </v>
          </cell>
          <cell r="E1289">
            <v>13.28</v>
          </cell>
        </row>
        <row r="1290">
          <cell r="B1290">
            <v>1427</v>
          </cell>
          <cell r="C1290" t="str">
            <v>COLAR TOMADA PVC, COM TRAVAS, SAIDA COM ROSCA, DE 110 MM X 1/2" OU 110 MM X 3/4", PARA LIGACAO PREDIAL DE AGUA</v>
          </cell>
          <cell r="D1290" t="str">
            <v xml:space="preserve">UN    </v>
          </cell>
          <cell r="E1290">
            <v>13.8</v>
          </cell>
        </row>
        <row r="1291">
          <cell r="B1291">
            <v>1402</v>
          </cell>
          <cell r="C1291" t="str">
            <v>COLAR TOMADA PVC, COM TRAVAS, SAIDA COM ROSCA, DE 32 MM X 1/2" OU 32 MM X 3/4", PARA LIGACAO PREDIAL DE AGUA</v>
          </cell>
          <cell r="D1291" t="str">
            <v xml:space="preserve">UN    </v>
          </cell>
          <cell r="E1291">
            <v>4.7699999999999996</v>
          </cell>
        </row>
        <row r="1292">
          <cell r="B1292">
            <v>1420</v>
          </cell>
          <cell r="C1292" t="str">
            <v>COLAR TOMADA PVC, COM TRAVAS, SAIDA COM ROSCA, DE 40 MM X 1/2" OU 40 MM X 3/4", PARA LIGACAO PREDIAL DE AGUA</v>
          </cell>
          <cell r="D1292" t="str">
            <v xml:space="preserve">UN    </v>
          </cell>
          <cell r="E1292">
            <v>6.14</v>
          </cell>
        </row>
        <row r="1293">
          <cell r="B1293">
            <v>1419</v>
          </cell>
          <cell r="C1293" t="str">
            <v>COLAR TOMADA PVC, COM TRAVAS, SAIDA COM ROSCA, DE 50 MM X 1/2" OU 50 MM X 3/4", PARA LIGACAO PREDIAL DE AGUA</v>
          </cell>
          <cell r="D1293" t="str">
            <v xml:space="preserve">UN    </v>
          </cell>
          <cell r="E1293">
            <v>7.42</v>
          </cell>
        </row>
        <row r="1294">
          <cell r="B1294">
            <v>1414</v>
          </cell>
          <cell r="C1294" t="str">
            <v>COLAR TOMADA PVC, COM TRAVAS, SAIDA COM ROSCA, DE 60 MM X 1/2" OU 60 MM X 3/4", PARA LIGACAO PREDIAL DE AGUA</v>
          </cell>
          <cell r="D1294" t="str">
            <v xml:space="preserve">UN    </v>
          </cell>
          <cell r="E1294">
            <v>7.26</v>
          </cell>
        </row>
        <row r="1295">
          <cell r="B1295">
            <v>1413</v>
          </cell>
          <cell r="C1295" t="str">
            <v>COLAR TOMADA PVC, COM TRAVAS, SAIDA COM ROSCA, DE 75 MM X 1/2" OU 75 MM X 3/4", PARA LIGACAO PREDIAL DE AGUA</v>
          </cell>
          <cell r="D1295" t="str">
            <v xml:space="preserve">UN    </v>
          </cell>
          <cell r="E1295">
            <v>10.72</v>
          </cell>
        </row>
        <row r="1296">
          <cell r="B1296">
            <v>1412</v>
          </cell>
          <cell r="C1296" t="str">
            <v>COLAR TOMADA PVC, COM TRAVAS, SAIDA COM ROSCA, DE 85 MM X 1/2" OU 85 MM X 3/4", PARA LIGACAO PREDIAL DE AGUA</v>
          </cell>
          <cell r="D1296" t="str">
            <v xml:space="preserve">UN    </v>
          </cell>
          <cell r="E1296">
            <v>9.08</v>
          </cell>
        </row>
        <row r="1297">
          <cell r="B1297">
            <v>1411</v>
          </cell>
          <cell r="C1297" t="str">
            <v>COLAR TOMADA PVC, COM TRAVAS, SAIDA ROSCAVEL COM BUCHA DE LATAO, DE 110 MM X 1/2" OU 110 MM X 3/4", PARA LIGACAO PREDIAL DE AGUA</v>
          </cell>
          <cell r="D1297" t="str">
            <v xml:space="preserve">UN    </v>
          </cell>
          <cell r="E1297">
            <v>16.53</v>
          </cell>
        </row>
        <row r="1298">
          <cell r="B1298">
            <v>1406</v>
          </cell>
          <cell r="C1298" t="str">
            <v>COLAR TOMADA PVC, COM TRAVAS, SAIDA ROSCAVEL COM BUCHA DE LATAO, DE 60 MM X 1/2" OU 60 MM X 3/4", PARA LIGACAO PREDIAL DE AGUA</v>
          </cell>
          <cell r="D1298" t="str">
            <v xml:space="preserve">UN    </v>
          </cell>
          <cell r="E1298">
            <v>10.96</v>
          </cell>
        </row>
        <row r="1299">
          <cell r="B1299">
            <v>1407</v>
          </cell>
          <cell r="C1299" t="str">
            <v>COLAR TOMADA PVC, COM TRAVAS, SAIDA ROSCAVEL COM BUCHA DE LATAO, DE 75 MM X 1/2" OU 75 MM X 3/4", PARA LIGACAO PREDIAL DE AGUA</v>
          </cell>
          <cell r="D1299" t="str">
            <v xml:space="preserve">UN    </v>
          </cell>
          <cell r="E1299">
            <v>13.67</v>
          </cell>
        </row>
        <row r="1300">
          <cell r="B1300">
            <v>1404</v>
          </cell>
          <cell r="C1300" t="str">
            <v>COLAR TOMADA PVC, COM TRAVAS, SAIDA ROSCAVEL COM BUCHA DE LATAO, DE 85 MM X 1/2" OU 85 MM X 3/4", PARA LIGACAO PREDIAL DE AGUA</v>
          </cell>
          <cell r="D1300" t="str">
            <v xml:space="preserve">UN    </v>
          </cell>
          <cell r="E1300">
            <v>14.53</v>
          </cell>
        </row>
        <row r="1301">
          <cell r="B1301">
            <v>11281</v>
          </cell>
          <cell r="C1301" t="str">
            <v>COMPACTADOR DE SOLO A PERCUSSAO (SOQUETE), COM MOTOR GASOLINA DE 4 TEMPOS, PESO ENTRE 55 E 65 KG, FORCA DE IMPACTO DE 1.000 A 1.500 KGF, FREQUENCIA DE 600 A 700 GOLPES POR MINUTO, VELOCIDADE DE TRABALHO ENTRE 10 E 15 M/MIN, POTENCIA ENTRE 2,00 E 3,00 HP</v>
          </cell>
          <cell r="D1301" t="str">
            <v xml:space="preserve">UN    </v>
          </cell>
          <cell r="E1301">
            <v>15000</v>
          </cell>
        </row>
        <row r="1302">
          <cell r="B1302">
            <v>40699</v>
          </cell>
          <cell r="C1302"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D1302" t="str">
            <v xml:space="preserve">UN    </v>
          </cell>
          <cell r="E1302">
            <v>8402.58</v>
          </cell>
        </row>
        <row r="1303">
          <cell r="B1303">
            <v>40701</v>
          </cell>
          <cell r="C1303"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D1303" t="str">
            <v xml:space="preserve">UN    </v>
          </cell>
          <cell r="E1303">
            <v>148569.23000000001</v>
          </cell>
        </row>
        <row r="1304">
          <cell r="B1304">
            <v>1442</v>
          </cell>
          <cell r="C1304"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D1304" t="str">
            <v xml:space="preserve">UN    </v>
          </cell>
          <cell r="E1304">
            <v>12592.39</v>
          </cell>
        </row>
        <row r="1305">
          <cell r="B1305">
            <v>13457</v>
          </cell>
          <cell r="C1305"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D1305" t="str">
            <v xml:space="preserve">UN    </v>
          </cell>
          <cell r="E1305">
            <v>10869.56</v>
          </cell>
        </row>
        <row r="1306">
          <cell r="B1306">
            <v>40700</v>
          </cell>
          <cell r="C130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D1306" t="str">
            <v xml:space="preserve">UN    </v>
          </cell>
          <cell r="E1306">
            <v>19560.12</v>
          </cell>
        </row>
        <row r="1307">
          <cell r="B1307">
            <v>13458</v>
          </cell>
          <cell r="C1307" t="str">
            <v>COMPACTADOR DE SOLOS DE PERCURSAO (SOQUETE) COM MOTOR A GASOLINA 4 TEMPOS DE 4 HP (4 CV)</v>
          </cell>
          <cell r="D1307" t="str">
            <v xml:space="preserve">UN    </v>
          </cell>
          <cell r="E1307">
            <v>18586.95</v>
          </cell>
        </row>
        <row r="1308">
          <cell r="B1308">
            <v>36524</v>
          </cell>
          <cell r="C1308" t="str">
            <v>COMPRESSOR DE AR ESTACIONARIO, VAZAO 620 PCM, PRESSAO EFETIVA DE TRABALHO 109 PSI, MOTOR ELETRICO, POTENCIA 127 CV</v>
          </cell>
          <cell r="D1308" t="str">
            <v xml:space="preserve">UN    </v>
          </cell>
          <cell r="E1308">
            <v>86289.31</v>
          </cell>
        </row>
        <row r="1309">
          <cell r="B1309">
            <v>36526</v>
          </cell>
          <cell r="C1309" t="str">
            <v>COMPRESSOR DE AR REBOCAVEL VAZAO 400 PCM, PRESSAO EFETIVA DE TRABALHO 102 PSI, MOTOR DIESEL, POTENCIA 110 CV</v>
          </cell>
          <cell r="D1309" t="str">
            <v xml:space="preserve">UN    </v>
          </cell>
          <cell r="E1309">
            <v>69535.44</v>
          </cell>
        </row>
        <row r="1310">
          <cell r="B1310">
            <v>36523</v>
          </cell>
          <cell r="C1310" t="str">
            <v>COMPRESSOR DE AR REBOCAVEL VAZAO 748 PCM, PRESSAO EFETIVA DE TRABALHO 102 PSI, MOTOR DIESEL, POTENCIA 210 CV</v>
          </cell>
          <cell r="D1310" t="str">
            <v xml:space="preserve">UN    </v>
          </cell>
          <cell r="E1310">
            <v>148866</v>
          </cell>
        </row>
        <row r="1311">
          <cell r="B1311">
            <v>36527</v>
          </cell>
          <cell r="C1311" t="str">
            <v>COMPRESSOR DE AR REBOCAVEL VAZAO 860 PCM, PRESSAO EFETIVA DE TRABALHO 102 PSI, MOTOR DIESEL, POTENCIA 250 CV</v>
          </cell>
          <cell r="D1311" t="str">
            <v xml:space="preserve">UN    </v>
          </cell>
          <cell r="E1311">
            <v>161699.14000000001</v>
          </cell>
        </row>
        <row r="1312">
          <cell r="B1312">
            <v>13803</v>
          </cell>
          <cell r="C1312" t="str">
            <v>COMPRESSOR DE AR REBOCAVEL, VAZAO *89* PCM, PRESSAO EFETIVA DE TRABALHO *102* PSI, MOTOR DIESEL, POTENCIA *20* CV</v>
          </cell>
          <cell r="D1312" t="str">
            <v xml:space="preserve">UN    </v>
          </cell>
          <cell r="E1312">
            <v>58469</v>
          </cell>
        </row>
        <row r="1313">
          <cell r="B1313">
            <v>38642</v>
          </cell>
          <cell r="C1313" t="str">
            <v>COMPRESSOR DE AR REBOCAVEL, VAZAO 152 PCM, PRESSAO EFETIVA DE TRABALHO 102 PSI, MOTOR DIESEL, POTENCIA 31,5 KW</v>
          </cell>
          <cell r="D1313" t="str">
            <v xml:space="preserve">UN    </v>
          </cell>
          <cell r="E1313">
            <v>37647.699999999997</v>
          </cell>
        </row>
        <row r="1314">
          <cell r="B1314">
            <v>36522</v>
          </cell>
          <cell r="C1314" t="str">
            <v>COMPRESSOR DE AR REBOCAVEL, VAZAO 189 PCM, PRESSAO EFETIVA DE TRABALHO 102 PSI, MOTOR DIESEL, POTENCIA 63 CV</v>
          </cell>
          <cell r="D1314" t="str">
            <v xml:space="preserve">UN    </v>
          </cell>
          <cell r="E1314">
            <v>43783.83</v>
          </cell>
        </row>
        <row r="1315">
          <cell r="B1315">
            <v>36525</v>
          </cell>
          <cell r="C1315" t="str">
            <v>COMPRESSOR DE AR REBOCAVEL, VAZAO 250 PCM, PRESSAO EFETIVA DE TRABALHO 102 PSI, MOTOR DIESEL, POTENCIA 81 CV</v>
          </cell>
          <cell r="D1315" t="str">
            <v xml:space="preserve">UN    </v>
          </cell>
          <cell r="E1315">
            <v>58636.78</v>
          </cell>
        </row>
        <row r="1316">
          <cell r="B1316">
            <v>41991</v>
          </cell>
          <cell r="C1316" t="str">
            <v>COMPRESSOR DE AR, VAZAO DE 10 PCM, RESERVATORIO 100 L, PRESSAO DE TRABALHO ENTRE 6,9 E 9,7 BAR,  POTENCIA 2 HP, TENSAO 110/220 V (COLETADO CAIXA)</v>
          </cell>
          <cell r="D1316" t="str">
            <v xml:space="preserve">UN    </v>
          </cell>
          <cell r="E1316">
            <v>2166.71</v>
          </cell>
        </row>
        <row r="1317">
          <cell r="B1317">
            <v>34348</v>
          </cell>
          <cell r="C1317" t="str">
            <v>CONCERTINA CLIPADA (DUPLA) EM ACO GALVANIZADO DE ALTA RESISTENCIA, COM ESPIRAL DE 300 MM, D = 2,76 MM</v>
          </cell>
          <cell r="D1317" t="str">
            <v xml:space="preserve">M     </v>
          </cell>
          <cell r="E1317">
            <v>28.15</v>
          </cell>
        </row>
        <row r="1318">
          <cell r="B1318">
            <v>34347</v>
          </cell>
          <cell r="C1318" t="str">
            <v>CONCERTINA SIMPLES EM ACO GALVANIZADO DE ALTA RESISTENCIA, COM ESPIRAL DE 300 MM, D = 2,76 MM</v>
          </cell>
          <cell r="D1318" t="str">
            <v xml:space="preserve">M     </v>
          </cell>
          <cell r="E1318">
            <v>14.54</v>
          </cell>
        </row>
        <row r="1319">
          <cell r="B1319">
            <v>11146</v>
          </cell>
          <cell r="C1319" t="str">
            <v>CONCRETO AUTOADENSAVEL (CAA) CLASSE DE RESISTENCIA C15, ESPALHAMENTO SF2, INCLUI SERVICO DE BOMBEAMENTO (NBR 15823)</v>
          </cell>
          <cell r="D1319" t="str">
            <v xml:space="preserve">M3    </v>
          </cell>
          <cell r="E1319">
            <v>265.26</v>
          </cell>
        </row>
        <row r="1320">
          <cell r="B1320">
            <v>11147</v>
          </cell>
          <cell r="C1320" t="str">
            <v>CONCRETO AUTOADENSAVEL (CAA) CLASSE DE RESISTENCIA C20, ESPALHAMENTO SF2, INCLUI SERVICO DE BOMBEAMENTO (NBR 15823)</v>
          </cell>
          <cell r="D1320" t="str">
            <v xml:space="preserve">M3    </v>
          </cell>
          <cell r="E1320">
            <v>275.08</v>
          </cell>
        </row>
        <row r="1321">
          <cell r="B1321">
            <v>34872</v>
          </cell>
          <cell r="C1321" t="str">
            <v>CONCRETO AUTOADENSAVEL (CAA) CLASSE DE RESISTENCIA C25, ESPALHAMENTO SF2, INCLUI SERVICO DE BOMBEAMENTO (NBR 15823)</v>
          </cell>
          <cell r="D1321" t="str">
            <v xml:space="preserve">M3    </v>
          </cell>
          <cell r="E1321">
            <v>284.91000000000003</v>
          </cell>
        </row>
        <row r="1322">
          <cell r="B1322">
            <v>34491</v>
          </cell>
          <cell r="C1322" t="str">
            <v>CONCRETO AUTOADENSAVEL (CAA) CLASSE DE RESISTENCIA C30, ESPALHAMENTO SF2, INCLUI SERVICO DE BOMBEAMENTO (NBR 15823)</v>
          </cell>
          <cell r="D1322" t="str">
            <v xml:space="preserve">M3    </v>
          </cell>
          <cell r="E1322">
            <v>290.67</v>
          </cell>
        </row>
        <row r="1323">
          <cell r="B1323">
            <v>34770</v>
          </cell>
          <cell r="C1323" t="str">
            <v>CONCRETO BETUMINOSO USINADO A QUENTE (CBUQ) PARA PAVIMENTACAO ASFALTICA, PADRAO DNIT, FAIXA C, COM CAP 30/45 - AQUISICAO POSTO USINA</v>
          </cell>
          <cell r="D1323" t="str">
            <v xml:space="preserve">T     </v>
          </cell>
          <cell r="E1323">
            <v>327.55</v>
          </cell>
        </row>
        <row r="1324">
          <cell r="B1324">
            <v>1518</v>
          </cell>
          <cell r="C1324" t="str">
            <v>CONCRETO BETUMINOSO USINADO A QUENTE (CBUQ) PARA PAVIMENTACAO ASFALTICA, PADRAO DNIT, FAIXA C, COM CAP 50/70 - AQUISICAO POSTO USINA</v>
          </cell>
          <cell r="D1324" t="str">
            <v xml:space="preserve">T     </v>
          </cell>
          <cell r="E1324">
            <v>353.5</v>
          </cell>
        </row>
        <row r="1325">
          <cell r="B1325">
            <v>41965</v>
          </cell>
          <cell r="C1325" t="str">
            <v>CONCRETO BETUMINOSO USINADO A QUENTE (CBUQ) PARA PAVIMENTACAO ASFALTICA, PADRAO DNIT, PARA BINDER, COM CAP 50/70 - AQUISICAO POSTO USINA</v>
          </cell>
          <cell r="D1325" t="str">
            <v xml:space="preserve">T     </v>
          </cell>
          <cell r="E1325">
            <v>342.47</v>
          </cell>
        </row>
        <row r="1326">
          <cell r="B1326">
            <v>34492</v>
          </cell>
          <cell r="C1326" t="str">
            <v>CONCRETO USINADO BOMBEAVEL, CLASSE DE RESISTENCIA C20, COM BRITA 0 E 1, SLUMP = 100 +/- 20 MM, EXCLUI SERVICO DE BOMBEAMENTO (NBR 8953)</v>
          </cell>
          <cell r="D1326" t="str">
            <v xml:space="preserve">M3    </v>
          </cell>
          <cell r="E1326">
            <v>240.7</v>
          </cell>
        </row>
        <row r="1327">
          <cell r="B1327">
            <v>1524</v>
          </cell>
          <cell r="C1327" t="str">
            <v>CONCRETO USINADO BOMBEAVEL, CLASSE DE RESISTENCIA C20, COM BRITA 0 E 1, SLUMP = 100 +/- 20 MM, INCLUI SERVICO DE BOMBEAMENTO (NBR 8953)</v>
          </cell>
          <cell r="D1327" t="str">
            <v xml:space="preserve">M3    </v>
          </cell>
          <cell r="E1327">
            <v>280</v>
          </cell>
        </row>
        <row r="1328">
          <cell r="B1328">
            <v>38404</v>
          </cell>
          <cell r="C1328" t="str">
            <v>CONCRETO USINADO BOMBEAVEL, CLASSE DE RESISTENCIA C20, COM BRITA 0 E 1, SLUMP = 130 +/- 20 MM, EXCLUI SERVICO DE BOMBEAMENTO (NBR 8953)</v>
          </cell>
          <cell r="D1328" t="str">
            <v xml:space="preserve">M3    </v>
          </cell>
          <cell r="E1328">
            <v>295.52999999999997</v>
          </cell>
        </row>
        <row r="1329">
          <cell r="B1329">
            <v>39849</v>
          </cell>
          <cell r="C1329" t="str">
            <v>CONCRETO USINADO BOMBEAVEL, CLASSE DE RESISTENCIA C20, COM BRITA 0 E 1, SLUMP = 190 +/- 20 MM, INCLUI SERVICO DE BOMBEAMENTO (NBR 8953)</v>
          </cell>
          <cell r="D1329" t="str">
            <v xml:space="preserve">M3    </v>
          </cell>
          <cell r="E1329">
            <v>294.89</v>
          </cell>
        </row>
        <row r="1330">
          <cell r="B1330">
            <v>38464</v>
          </cell>
          <cell r="C1330" t="str">
            <v>CONCRETO USINADO BOMBEAVEL, CLASSE DE RESISTENCIA C20, COM BRITA 0, SLUMP = 220 +/- 20 MM, INCLUI SERVICO DE BOMBEAMENTO (NBR 8953)</v>
          </cell>
          <cell r="D1330" t="str">
            <v xml:space="preserve">M3    </v>
          </cell>
          <cell r="E1330">
            <v>357</v>
          </cell>
        </row>
        <row r="1331">
          <cell r="B1331">
            <v>34493</v>
          </cell>
          <cell r="C1331" t="str">
            <v>CONCRETO USINADO BOMBEAVEL, CLASSE DE RESISTENCIA C25, COM BRITA 0 E 1, SLUMP = 100 +/- 20 MM, EXCLUI SERVICO DE BOMBEAMENTO (NBR 8953)</v>
          </cell>
          <cell r="D1331" t="str">
            <v xml:space="preserve">M3    </v>
          </cell>
          <cell r="E1331">
            <v>250.03</v>
          </cell>
        </row>
        <row r="1332">
          <cell r="B1332">
            <v>1527</v>
          </cell>
          <cell r="C1332" t="str">
            <v>CONCRETO USINADO BOMBEAVEL, CLASSE DE RESISTENCIA C25, COM BRITA 0 E 1, SLUMP = 100 +/- 20 MM, INCLUI SERVICO DE BOMBEAMENTO (NBR 8953)</v>
          </cell>
          <cell r="D1332" t="str">
            <v xml:space="preserve">M3    </v>
          </cell>
          <cell r="E1332">
            <v>291.77999999999997</v>
          </cell>
        </row>
        <row r="1333">
          <cell r="B1333">
            <v>38405</v>
          </cell>
          <cell r="C1333" t="str">
            <v>CONCRETO USINADO BOMBEAVEL, CLASSE DE RESISTENCIA C25, COM BRITA 0 E 1, SLUMP = 130 +/- 20 MM, EXCLUI SERVICO DE BOMBEAMENTO (NBR 8953)</v>
          </cell>
          <cell r="D1333" t="str">
            <v xml:space="preserve">M3    </v>
          </cell>
          <cell r="E1333">
            <v>313.26</v>
          </cell>
        </row>
        <row r="1334">
          <cell r="B1334">
            <v>38408</v>
          </cell>
          <cell r="C1334" t="str">
            <v>CONCRETO USINADO BOMBEAVEL, CLASSE DE RESISTENCIA C25, COM BRITA 0 E 1, SLUMP = 190 +/- 20 MM, EXCLUI SERVICO DE BOMBEAMENTO (NBR 8953)</v>
          </cell>
          <cell r="D1334" t="str">
            <v xml:space="preserve">M3    </v>
          </cell>
          <cell r="E1334">
            <v>325.74</v>
          </cell>
        </row>
        <row r="1335">
          <cell r="B1335">
            <v>34494</v>
          </cell>
          <cell r="C1335" t="str">
            <v>CONCRETO USINADO BOMBEAVEL, CLASSE DE RESISTENCIA C30, COM BRITA 0 E 1, SLUMP = 100 +/- 20 MM, EXCLUI SERVICO DE BOMBEAMENTO (NBR 8953)</v>
          </cell>
          <cell r="D1335" t="str">
            <v xml:space="preserve">M3    </v>
          </cell>
          <cell r="E1335">
            <v>261.13</v>
          </cell>
        </row>
        <row r="1336">
          <cell r="B1336">
            <v>1525</v>
          </cell>
          <cell r="C1336" t="str">
            <v>CONCRETO USINADO BOMBEAVEL, CLASSE DE RESISTENCIA C30, COM BRITA 0 E 1, SLUMP = 100 +/- 20 MM, INCLUI SERVICO DE BOMBEAMENTO (NBR 8953)</v>
          </cell>
          <cell r="D1336" t="str">
            <v xml:space="preserve">M3    </v>
          </cell>
          <cell r="E1336">
            <v>301.61</v>
          </cell>
        </row>
        <row r="1337">
          <cell r="B1337">
            <v>38406</v>
          </cell>
          <cell r="C1337" t="str">
            <v>CONCRETO USINADO BOMBEAVEL, CLASSE DE RESISTENCIA C30, COM BRITA 0 E 1, SLUMP = 130 +/- 20 MM, EXCLUI SERVICO DE BOMBEAMENTO (NBR 8953)</v>
          </cell>
          <cell r="D1337" t="str">
            <v xml:space="preserve">M3    </v>
          </cell>
          <cell r="E1337">
            <v>329.14</v>
          </cell>
        </row>
        <row r="1338">
          <cell r="B1338">
            <v>38409</v>
          </cell>
          <cell r="C1338" t="str">
            <v>CONCRETO USINADO BOMBEAVEL, CLASSE DE RESISTENCIA C30, COM BRITA 0 E 1, SLUMP = 190 +/- 20 MM, EXCLUI SERVICO DE BOMBEAMENTO (NBR 8953)</v>
          </cell>
          <cell r="D1338" t="str">
            <v xml:space="preserve">M3    </v>
          </cell>
          <cell r="E1338">
            <v>351.12</v>
          </cell>
        </row>
        <row r="1339">
          <cell r="B1339">
            <v>34495</v>
          </cell>
          <cell r="C1339" t="str">
            <v>CONCRETO USINADO BOMBEAVEL, CLASSE DE RESISTENCIA C35, COM BRITA 0 E 1, SLUMP = 100 +/- 20 MM, EXCLUI SERVICO DE BOMBEAMENTO (NBR 8953)</v>
          </cell>
          <cell r="D1339" t="str">
            <v xml:space="preserve">M3    </v>
          </cell>
          <cell r="E1339">
            <v>272.27999999999997</v>
          </cell>
        </row>
        <row r="1340">
          <cell r="B1340">
            <v>11145</v>
          </cell>
          <cell r="C1340" t="str">
            <v>CONCRETO USINADO BOMBEAVEL, CLASSE DE RESISTENCIA C35, COM BRITA 0 E 1, SLUMP = 100 +/- 20 MM, INCLUI SERVICO DE BOMBEAMENTO (NBR 8953)</v>
          </cell>
          <cell r="D1340" t="str">
            <v xml:space="preserve">M3    </v>
          </cell>
          <cell r="E1340">
            <v>312.42</v>
          </cell>
        </row>
        <row r="1341">
          <cell r="B1341">
            <v>34496</v>
          </cell>
          <cell r="C1341" t="str">
            <v>CONCRETO USINADO BOMBEAVEL, CLASSE DE RESISTENCIA C40, COM BRITA 0 E 1, SLUMP = 100 +/- 20 MM, EXCLUI SERVICO DE BOMBEAMENTO (NBR 8953)</v>
          </cell>
          <cell r="D1341" t="str">
            <v xml:space="preserve">M3    </v>
          </cell>
          <cell r="E1341">
            <v>284.42</v>
          </cell>
        </row>
        <row r="1342">
          <cell r="B1342">
            <v>34479</v>
          </cell>
          <cell r="C1342" t="str">
            <v>CONCRETO USINADO BOMBEAVEL, CLASSE DE RESISTENCIA C40, COM BRITA 0 E 1, SLUMP = 100 +/- 20 MM, INCLUI SERVICO DE BOMBEAMENTO (NBR 8953)</v>
          </cell>
          <cell r="D1342" t="str">
            <v xml:space="preserve">M3    </v>
          </cell>
          <cell r="E1342">
            <v>324.20999999999998</v>
          </cell>
        </row>
        <row r="1343">
          <cell r="B1343">
            <v>34481</v>
          </cell>
          <cell r="C1343" t="str">
            <v>CONCRETO USINADO BOMBEAVEL, CLASSE DE RESISTENCIA C45, COM BRITA 0 E 1, SLUMP = 100 +/- 20 MM, INCLUI SERVICO DE BOMBEAMENTO (NBR 8953)</v>
          </cell>
          <cell r="D1343" t="str">
            <v xml:space="preserve">M3    </v>
          </cell>
          <cell r="E1343">
            <v>364.49</v>
          </cell>
        </row>
        <row r="1344">
          <cell r="B1344">
            <v>34483</v>
          </cell>
          <cell r="C1344" t="str">
            <v>CONCRETO USINADO BOMBEAVEL, CLASSE DE RESISTENCIA C50, COM BRITA 0 E 1, SLUMP = 100 +/- 20 MM, INCLUI SERVICO DE BOMBEAMENTO (NBR 8953)</v>
          </cell>
          <cell r="D1344" t="str">
            <v xml:space="preserve">M3    </v>
          </cell>
          <cell r="E1344">
            <v>432.28</v>
          </cell>
        </row>
        <row r="1345">
          <cell r="B1345">
            <v>34485</v>
          </cell>
          <cell r="C1345" t="str">
            <v>CONCRETO USINADO BOMBEAVEL, CLASSE DE RESISTENCIA C60, COM BRITA 0 E 1, SLUMP = 100 +/- 20 MM, INCLUI SERVICO DE BOMBEAMENTO (NBR 8953)</v>
          </cell>
          <cell r="D1345" t="str">
            <v xml:space="preserve">M3    </v>
          </cell>
          <cell r="E1345">
            <v>555.08000000000004</v>
          </cell>
        </row>
        <row r="1346">
          <cell r="B1346">
            <v>34497</v>
          </cell>
          <cell r="C1346" t="str">
            <v>CONCRETO USINADO BOMBEAVEL, CLASSE DE RESISTENCIA C80, COM BRITA 0 E 1, SLUMP = 100 +/- 20 MM, EXCLUI SERVICO DE BOMBEAMENTO (NBR 8953)</v>
          </cell>
          <cell r="D1346" t="str">
            <v xml:space="preserve">M3    </v>
          </cell>
          <cell r="E1346">
            <v>766.31</v>
          </cell>
        </row>
        <row r="1347">
          <cell r="B1347">
            <v>14041</v>
          </cell>
          <cell r="C1347" t="str">
            <v>CONCRETO USINADO CONVENCIONAL (NAO BOMBEAVEL) CLASSE DE RESISTENCIA C10, COM BRITA 1 E 2, SLUMP = 80 MM +/- 10 MM (NBR 8953)</v>
          </cell>
          <cell r="D1347" t="str">
            <v xml:space="preserve">M3    </v>
          </cell>
          <cell r="E1347">
            <v>240.17</v>
          </cell>
        </row>
        <row r="1348">
          <cell r="B1348">
            <v>1523</v>
          </cell>
          <cell r="C1348" t="str">
            <v>CONCRETO USINADO CONVENCIONAL (NAO BOMBEAVEL) CLASSE DE RESISTENCIA C15, COM BRITA 1 E 2, SLUMP = 80 MM +/- 10 MM (NBR 8953)</v>
          </cell>
          <cell r="D1348" t="str">
            <v xml:space="preserve">M3    </v>
          </cell>
          <cell r="E1348">
            <v>242.46</v>
          </cell>
        </row>
        <row r="1349">
          <cell r="B1349">
            <v>14052</v>
          </cell>
          <cell r="C1349" t="str">
            <v>CONDULETE DE ALUMINIO TIPO B, PARA ELETRODUTO ROSCAVEL DE 1/2", COM TAMPA CEGA</v>
          </cell>
          <cell r="D1349" t="str">
            <v xml:space="preserve">UN    </v>
          </cell>
          <cell r="E1349">
            <v>7.52</v>
          </cell>
        </row>
        <row r="1350">
          <cell r="B1350">
            <v>14054</v>
          </cell>
          <cell r="C1350" t="str">
            <v>CONDULETE DE ALUMINIO TIPO B, PARA ELETRODUTO ROSCAVEL DE 1", COM TAMPA CEGA</v>
          </cell>
          <cell r="D1350" t="str">
            <v xml:space="preserve">UN    </v>
          </cell>
          <cell r="E1350">
            <v>9.77</v>
          </cell>
        </row>
        <row r="1351">
          <cell r="B1351">
            <v>14053</v>
          </cell>
          <cell r="C1351" t="str">
            <v>CONDULETE DE ALUMINIO TIPO B, PARA ELETRODUTO ROSCAVEL DE 3/4", COM TAMPA CEGA</v>
          </cell>
          <cell r="D1351" t="str">
            <v xml:space="preserve">UN    </v>
          </cell>
          <cell r="E1351">
            <v>7.63</v>
          </cell>
        </row>
        <row r="1352">
          <cell r="B1352">
            <v>2558</v>
          </cell>
          <cell r="C1352" t="str">
            <v>CONDULETE DE ALUMINIO TIPO C, PARA ELETRODUTO ROSCAVEL DE 1/2", COM TAMPA CEGA</v>
          </cell>
          <cell r="D1352" t="str">
            <v xml:space="preserve">UN    </v>
          </cell>
          <cell r="E1352">
            <v>5.74</v>
          </cell>
        </row>
        <row r="1353">
          <cell r="B1353">
            <v>2560</v>
          </cell>
          <cell r="C1353" t="str">
            <v>CONDULETE DE ALUMINIO TIPO C, PARA ELETRODUTO ROSCAVEL DE 1", COM TAMPA CEGA</v>
          </cell>
          <cell r="D1353" t="str">
            <v xml:space="preserve">UN    </v>
          </cell>
          <cell r="E1353">
            <v>10.11</v>
          </cell>
        </row>
        <row r="1354">
          <cell r="B1354">
            <v>2559</v>
          </cell>
          <cell r="C1354" t="str">
            <v>CONDULETE DE ALUMINIO TIPO C, PARA ELETRODUTO ROSCAVEL DE 3/4", COM TAMPA CEGA</v>
          </cell>
          <cell r="D1354" t="str">
            <v xml:space="preserve">UN    </v>
          </cell>
          <cell r="E1354">
            <v>8.09</v>
          </cell>
        </row>
        <row r="1355">
          <cell r="B1355">
            <v>2592</v>
          </cell>
          <cell r="C1355" t="str">
            <v>CONDULETE DE ALUMINIO TIPO C, PARA ELETRODUTO ROSCAVEL DE 4", COM TAMPA CEGA</v>
          </cell>
          <cell r="D1355" t="str">
            <v xml:space="preserve">UN    </v>
          </cell>
          <cell r="E1355">
            <v>134.11000000000001</v>
          </cell>
        </row>
        <row r="1356">
          <cell r="B1356">
            <v>2566</v>
          </cell>
          <cell r="C1356" t="str">
            <v>CONDULETE DE ALUMINIO TIPO E, PARA ELETRODUTO ROSCAVEL DE 1  1/4", COM TAMPA CEGA</v>
          </cell>
          <cell r="D1356" t="str">
            <v xml:space="preserve">UN    </v>
          </cell>
          <cell r="E1356">
            <v>13.49</v>
          </cell>
        </row>
        <row r="1357">
          <cell r="B1357">
            <v>2589</v>
          </cell>
          <cell r="C1357" t="str">
            <v>CONDULETE DE ALUMINIO TIPO E, PARA ELETRODUTO ROSCAVEL DE 1 1/2", COM TAMPA CEGA</v>
          </cell>
          <cell r="D1357" t="str">
            <v xml:space="preserve">UN    </v>
          </cell>
          <cell r="E1357">
            <v>17.940000000000001</v>
          </cell>
        </row>
        <row r="1358">
          <cell r="B1358">
            <v>2591</v>
          </cell>
          <cell r="C1358" t="str">
            <v>CONDULETE DE ALUMINIO TIPO E, PARA ELETRODUTO ROSCAVEL DE 1/2", COM TAMPA CEGA</v>
          </cell>
          <cell r="D1358" t="str">
            <v xml:space="preserve">UN    </v>
          </cell>
          <cell r="E1358">
            <v>6.54</v>
          </cell>
        </row>
        <row r="1359">
          <cell r="B1359">
            <v>2590</v>
          </cell>
          <cell r="C1359" t="str">
            <v>CONDULETE DE ALUMINIO TIPO E, PARA ELETRODUTO ROSCAVEL DE 1", COM TAMPA CEGA</v>
          </cell>
          <cell r="D1359" t="str">
            <v xml:space="preserve">UN    </v>
          </cell>
          <cell r="E1359">
            <v>11.01</v>
          </cell>
        </row>
        <row r="1360">
          <cell r="B1360">
            <v>2567</v>
          </cell>
          <cell r="C1360" t="str">
            <v>CONDULETE DE ALUMINIO TIPO E, PARA ELETRODUTO ROSCAVEL DE 2", COM TAMPA CEGA</v>
          </cell>
          <cell r="D1360" t="str">
            <v xml:space="preserve">UN    </v>
          </cell>
          <cell r="E1360">
            <v>26.31</v>
          </cell>
        </row>
        <row r="1361">
          <cell r="B1361">
            <v>2565</v>
          </cell>
          <cell r="C1361" t="str">
            <v>CONDULETE DE ALUMINIO TIPO E, PARA ELETRODUTO ROSCAVEL DE 3/4", COM TAMPA CEGA</v>
          </cell>
          <cell r="D1361" t="str">
            <v xml:space="preserve">UN    </v>
          </cell>
          <cell r="E1361">
            <v>6.55</v>
          </cell>
        </row>
        <row r="1362">
          <cell r="B1362">
            <v>2568</v>
          </cell>
          <cell r="C1362" t="str">
            <v>CONDULETE DE ALUMINIO TIPO E, PARA ELETRODUTO ROSCAVEL DE 3", COM TAMPA CEGA</v>
          </cell>
          <cell r="D1362" t="str">
            <v xml:space="preserve">UN    </v>
          </cell>
          <cell r="E1362">
            <v>73.069999999999993</v>
          </cell>
        </row>
        <row r="1363">
          <cell r="B1363">
            <v>2594</v>
          </cell>
          <cell r="C1363" t="str">
            <v>CONDULETE DE ALUMINIO TIPO E, PARA ELETRODUTO ROSCAVEL DE 4", COM TAMPA CEGA</v>
          </cell>
          <cell r="D1363" t="str">
            <v xml:space="preserve">UN    </v>
          </cell>
          <cell r="E1363">
            <v>121.73</v>
          </cell>
        </row>
        <row r="1364">
          <cell r="B1364">
            <v>2587</v>
          </cell>
          <cell r="C1364" t="str">
            <v>CONDULETE DE ALUMINIO TIPO LR, PARA ELETRODUTO ROSCAVEL DE 1 1/2", COM TAMPA CEGA</v>
          </cell>
          <cell r="D1364" t="str">
            <v xml:space="preserve">UN    </v>
          </cell>
          <cell r="E1364">
            <v>20.74</v>
          </cell>
        </row>
        <row r="1365">
          <cell r="B1365">
            <v>2588</v>
          </cell>
          <cell r="C1365" t="str">
            <v>CONDULETE DE ALUMINIO TIPO LR, PARA ELETRODUTO ROSCAVEL DE 1 1/4", COM TAMPA CEGA</v>
          </cell>
          <cell r="D1365" t="str">
            <v xml:space="preserve">UN    </v>
          </cell>
          <cell r="E1365">
            <v>16.48</v>
          </cell>
        </row>
        <row r="1366">
          <cell r="B1366">
            <v>2569</v>
          </cell>
          <cell r="C1366" t="str">
            <v>CONDULETE DE ALUMINIO TIPO LR, PARA ELETRODUTO ROSCAVEL DE 1/2", COM TAMPA CEGA</v>
          </cell>
          <cell r="D1366" t="str">
            <v xml:space="preserve">UN    </v>
          </cell>
          <cell r="E1366">
            <v>6.35</v>
          </cell>
        </row>
        <row r="1367">
          <cell r="B1367">
            <v>2570</v>
          </cell>
          <cell r="C1367" t="str">
            <v>CONDULETE DE ALUMINIO TIPO LR, PARA ELETRODUTO ROSCAVEL DE 1", COM TAMPA CEGA</v>
          </cell>
          <cell r="D1367" t="str">
            <v xml:space="preserve">UN    </v>
          </cell>
          <cell r="E1367">
            <v>10.64</v>
          </cell>
        </row>
        <row r="1368">
          <cell r="B1368">
            <v>2571</v>
          </cell>
          <cell r="C1368" t="str">
            <v>CONDULETE DE ALUMINIO TIPO LR, PARA ELETRODUTO ROSCAVEL DE 2", COM TAMPA CEGA</v>
          </cell>
          <cell r="D1368" t="str">
            <v xml:space="preserve">UN    </v>
          </cell>
          <cell r="E1368">
            <v>31.59</v>
          </cell>
        </row>
        <row r="1369">
          <cell r="B1369">
            <v>2593</v>
          </cell>
          <cell r="C1369" t="str">
            <v>CONDULETE DE ALUMINIO TIPO LR, PARA ELETRODUTO ROSCAVEL DE 3/4", COM TAMPA CEGA</v>
          </cell>
          <cell r="D1369" t="str">
            <v xml:space="preserve">UN    </v>
          </cell>
          <cell r="E1369">
            <v>6.77</v>
          </cell>
        </row>
        <row r="1370">
          <cell r="B1370">
            <v>2572</v>
          </cell>
          <cell r="C1370" t="str">
            <v>CONDULETE DE ALUMINIO TIPO LR, PARA ELETRODUTO ROSCAVEL DE 3", COM TAMPA CEGA</v>
          </cell>
          <cell r="D1370" t="str">
            <v xml:space="preserve">UN    </v>
          </cell>
          <cell r="E1370">
            <v>93.44</v>
          </cell>
        </row>
        <row r="1371">
          <cell r="B1371">
            <v>2595</v>
          </cell>
          <cell r="C1371" t="str">
            <v>CONDULETE DE ALUMINIO TIPO LR, PARA ELETRODUTO ROSCAVEL DE 4", COM TAMPA CEGA</v>
          </cell>
          <cell r="D1371" t="str">
            <v xml:space="preserve">UN    </v>
          </cell>
          <cell r="E1371">
            <v>145.79</v>
          </cell>
        </row>
        <row r="1372">
          <cell r="B1372">
            <v>2576</v>
          </cell>
          <cell r="C1372" t="str">
            <v>CONDULETE DE ALUMINIO TIPO T, PARA ELETRODUTO ROSCAVEL DE 1 1/2", COM TAMPA CEGA</v>
          </cell>
          <cell r="D1372" t="str">
            <v xml:space="preserve">UN    </v>
          </cell>
          <cell r="E1372">
            <v>24.85</v>
          </cell>
        </row>
        <row r="1373">
          <cell r="B1373">
            <v>2575</v>
          </cell>
          <cell r="C1373" t="str">
            <v>CONDULETE DE ALUMINIO TIPO T, PARA ELETRODUTO ROSCAVEL DE 1 1/4", COM TAMPA CEGA</v>
          </cell>
          <cell r="D1373" t="str">
            <v xml:space="preserve">UN    </v>
          </cell>
          <cell r="E1373">
            <v>18.68</v>
          </cell>
        </row>
        <row r="1374">
          <cell r="B1374">
            <v>2573</v>
          </cell>
          <cell r="C1374" t="str">
            <v>CONDULETE DE ALUMINIO TIPO T, PARA ELETRODUTO ROSCAVEL DE 1/2", COM TAMPA CEGA</v>
          </cell>
          <cell r="D1374" t="str">
            <v xml:space="preserve">UN    </v>
          </cell>
          <cell r="E1374">
            <v>7.76</v>
          </cell>
        </row>
        <row r="1375">
          <cell r="B1375">
            <v>2586</v>
          </cell>
          <cell r="C1375" t="str">
            <v>CONDULETE DE ALUMINIO TIPO T, PARA ELETRODUTO ROSCAVEL DE 1", COM TAMPA CEGA</v>
          </cell>
          <cell r="D1375" t="str">
            <v xml:space="preserve">UN    </v>
          </cell>
          <cell r="E1375">
            <v>12.57</v>
          </cell>
        </row>
        <row r="1376">
          <cell r="B1376">
            <v>2577</v>
          </cell>
          <cell r="C1376" t="str">
            <v>CONDULETE DE ALUMINIO TIPO T, PARA ELETRODUTO ROSCAVEL DE 2", COM TAMPA CEGA</v>
          </cell>
          <cell r="D1376" t="str">
            <v xml:space="preserve">UN    </v>
          </cell>
          <cell r="E1376">
            <v>33.67</v>
          </cell>
        </row>
        <row r="1377">
          <cell r="B1377">
            <v>2574</v>
          </cell>
          <cell r="C1377" t="str">
            <v>CONDULETE DE ALUMINIO TIPO T, PARA ELETRODUTO ROSCAVEL DE 3/4", COM TAMPA CEGA</v>
          </cell>
          <cell r="D1377" t="str">
            <v xml:space="preserve">UN    </v>
          </cell>
          <cell r="E1377">
            <v>7.81</v>
          </cell>
        </row>
        <row r="1378">
          <cell r="B1378">
            <v>2578</v>
          </cell>
          <cell r="C1378" t="str">
            <v>CONDULETE DE ALUMINIO TIPO T, PARA ELETRODUTO ROSCAVEL DE 3", COM TAMPA CEGA</v>
          </cell>
          <cell r="D1378" t="str">
            <v xml:space="preserve">UN    </v>
          </cell>
          <cell r="E1378">
            <v>105.14</v>
          </cell>
        </row>
        <row r="1379">
          <cell r="B1379">
            <v>2585</v>
          </cell>
          <cell r="C1379" t="str">
            <v>CONDULETE DE ALUMINIO TIPO T, PARA ELETRODUTO ROSCAVEL DE 4", COM TAMPA CEGA</v>
          </cell>
          <cell r="D1379" t="str">
            <v xml:space="preserve">UN    </v>
          </cell>
          <cell r="E1379">
            <v>144.27000000000001</v>
          </cell>
        </row>
        <row r="1380">
          <cell r="B1380">
            <v>12008</v>
          </cell>
          <cell r="C1380" t="str">
            <v>CONDULETE DE ALUMINIO TIPO TB, PARA ELETRODUTO ROSCAVEL DE 3", COM TAMPA CEGA</v>
          </cell>
          <cell r="D1380" t="str">
            <v xml:space="preserve">UN    </v>
          </cell>
          <cell r="E1380">
            <v>77.41</v>
          </cell>
        </row>
        <row r="1381">
          <cell r="B1381">
            <v>2582</v>
          </cell>
          <cell r="C1381" t="str">
            <v>CONDULETE DE ALUMINIO TIPO X, PARA ELETRODUTO ROSCAVEL DE 1 1/2", COM TAMPA CEGA</v>
          </cell>
          <cell r="D1381" t="str">
            <v xml:space="preserve">UN    </v>
          </cell>
          <cell r="E1381">
            <v>23.05</v>
          </cell>
        </row>
        <row r="1382">
          <cell r="B1382">
            <v>2597</v>
          </cell>
          <cell r="C1382" t="str">
            <v>CONDULETE DE ALUMINIO TIPO X, PARA ELETRODUTO ROSCAVEL DE 1 1/4", COM TAMPA CEGA</v>
          </cell>
          <cell r="D1382" t="str">
            <v xml:space="preserve">UN    </v>
          </cell>
          <cell r="E1382">
            <v>19.75</v>
          </cell>
        </row>
        <row r="1383">
          <cell r="B1383">
            <v>2579</v>
          </cell>
          <cell r="C1383" t="str">
            <v>CONDULETE DE ALUMINIO TIPO X, PARA ELETRODUTO ROSCAVEL DE 1/2", COM TAMPA CEGA</v>
          </cell>
          <cell r="D1383" t="str">
            <v xml:space="preserve">UN    </v>
          </cell>
          <cell r="E1383">
            <v>9.4</v>
          </cell>
        </row>
        <row r="1384">
          <cell r="B1384">
            <v>2581</v>
          </cell>
          <cell r="C1384" t="str">
            <v>CONDULETE DE ALUMINIO TIPO X, PARA ELETRODUTO ROSCAVEL DE 1", COM TAMPA CEGA</v>
          </cell>
          <cell r="D1384" t="str">
            <v xml:space="preserve">UN    </v>
          </cell>
          <cell r="E1384">
            <v>12.03</v>
          </cell>
        </row>
        <row r="1385">
          <cell r="B1385">
            <v>2596</v>
          </cell>
          <cell r="C1385" t="str">
            <v>CONDULETE DE ALUMINIO TIPO X, PARA ELETRODUTO ROSCAVEL DE 2", COM TAMPA CEGA</v>
          </cell>
          <cell r="D1385" t="str">
            <v xml:space="preserve">UN    </v>
          </cell>
          <cell r="E1385">
            <v>35.590000000000003</v>
          </cell>
        </row>
        <row r="1386">
          <cell r="B1386">
            <v>2580</v>
          </cell>
          <cell r="C1386" t="str">
            <v>CONDULETE DE ALUMINIO TIPO X, PARA ELETRODUTO ROSCAVEL DE 3/4", COM TAMPA CEGA</v>
          </cell>
          <cell r="D1386" t="str">
            <v xml:space="preserve">UN    </v>
          </cell>
          <cell r="E1386">
            <v>10.31</v>
          </cell>
        </row>
        <row r="1387">
          <cell r="B1387">
            <v>2583</v>
          </cell>
          <cell r="C1387" t="str">
            <v>CONDULETE DE ALUMINIO TIPO X, PARA ELETRODUTO ROSCAVEL DE 3", COM TAMPA CEGA</v>
          </cell>
          <cell r="D1387" t="str">
            <v xml:space="preserve">UN    </v>
          </cell>
          <cell r="E1387">
            <v>86.58</v>
          </cell>
        </row>
        <row r="1388">
          <cell r="B1388">
            <v>2584</v>
          </cell>
          <cell r="C1388" t="str">
            <v>CONDULETE DE ALUMINIO TIPO X, PARA ELETRODUTO ROSCAVEL DE 4", COM TAMPA CEGA</v>
          </cell>
          <cell r="D1388" t="str">
            <v xml:space="preserve">UN    </v>
          </cell>
          <cell r="E1388">
            <v>144.13</v>
          </cell>
        </row>
        <row r="1389">
          <cell r="B1389">
            <v>12010</v>
          </cell>
          <cell r="C1389" t="str">
            <v>CONDULETE EM PVC, TIPO "B", SEM TAMPA, DE 1/2" OU 3/4"</v>
          </cell>
          <cell r="D1389" t="str">
            <v xml:space="preserve">UN    </v>
          </cell>
          <cell r="E1389">
            <v>7.57</v>
          </cell>
        </row>
        <row r="1390">
          <cell r="B1390">
            <v>39329</v>
          </cell>
          <cell r="C1390" t="str">
            <v>CONDULETE EM PVC, TIPO "B", SEM TAMPA, DE 1"</v>
          </cell>
          <cell r="D1390" t="str">
            <v xml:space="preserve">UN    </v>
          </cell>
          <cell r="E1390">
            <v>7.91</v>
          </cell>
        </row>
        <row r="1391">
          <cell r="B1391">
            <v>39330</v>
          </cell>
          <cell r="C1391" t="str">
            <v>CONDULETE EM PVC, TIPO "C", SEM TAMPA, DE 1/2"</v>
          </cell>
          <cell r="D1391" t="str">
            <v xml:space="preserve">UN    </v>
          </cell>
          <cell r="E1391">
            <v>8.32</v>
          </cell>
        </row>
        <row r="1392">
          <cell r="B1392">
            <v>39332</v>
          </cell>
          <cell r="C1392" t="str">
            <v>CONDULETE EM PVC, TIPO "C", SEM TAMPA, DE 1"</v>
          </cell>
          <cell r="D1392" t="str">
            <v xml:space="preserve">UN    </v>
          </cell>
          <cell r="E1392">
            <v>9.3000000000000007</v>
          </cell>
        </row>
        <row r="1393">
          <cell r="B1393">
            <v>39331</v>
          </cell>
          <cell r="C1393" t="str">
            <v>CONDULETE EM PVC, TIPO "C", SEM TAMPA, DE 3/4"</v>
          </cell>
          <cell r="D1393" t="str">
            <v xml:space="preserve">UN    </v>
          </cell>
          <cell r="E1393">
            <v>7.41</v>
          </cell>
        </row>
        <row r="1394">
          <cell r="B1394">
            <v>39333</v>
          </cell>
          <cell r="C1394" t="str">
            <v>CONDULETE EM PVC, TIPO "E", SEM TAMPA, DE 1/2"</v>
          </cell>
          <cell r="D1394" t="str">
            <v xml:space="preserve">UN    </v>
          </cell>
          <cell r="E1394">
            <v>7.22</v>
          </cell>
        </row>
        <row r="1395">
          <cell r="B1395">
            <v>39335</v>
          </cell>
          <cell r="C1395" t="str">
            <v>CONDULETE EM PVC, TIPO "E", SEM TAMPA, DE 1"</v>
          </cell>
          <cell r="D1395" t="str">
            <v xml:space="preserve">UN    </v>
          </cell>
          <cell r="E1395">
            <v>8.35</v>
          </cell>
        </row>
        <row r="1396">
          <cell r="B1396">
            <v>39334</v>
          </cell>
          <cell r="C1396" t="str">
            <v>CONDULETE EM PVC, TIPO "E", SEM TAMPA, DE 3/4"</v>
          </cell>
          <cell r="D1396" t="str">
            <v xml:space="preserve">UN    </v>
          </cell>
          <cell r="E1396">
            <v>6.64</v>
          </cell>
        </row>
        <row r="1397">
          <cell r="B1397">
            <v>12016</v>
          </cell>
          <cell r="C1397" t="str">
            <v>CONDULETE EM PVC, TIPO "LB", SEM TAMPA, DE 1/2" OU 3/4"</v>
          </cell>
          <cell r="D1397" t="str">
            <v xml:space="preserve">UN    </v>
          </cell>
          <cell r="E1397">
            <v>8.34</v>
          </cell>
        </row>
        <row r="1398">
          <cell r="B1398">
            <v>12015</v>
          </cell>
          <cell r="C1398" t="str">
            <v>CONDULETE EM PVC, TIPO "LB", SEM TAMPA, DE 1"</v>
          </cell>
          <cell r="D1398" t="str">
            <v xml:space="preserve">UN    </v>
          </cell>
          <cell r="E1398">
            <v>9.6999999999999993</v>
          </cell>
        </row>
        <row r="1399">
          <cell r="B1399">
            <v>12020</v>
          </cell>
          <cell r="C1399" t="str">
            <v>CONDULETE EM PVC, TIPO "LL", SEM TAMPA, DE 1/2" OU 3/4"</v>
          </cell>
          <cell r="D1399" t="str">
            <v xml:space="preserve">UN    </v>
          </cell>
          <cell r="E1399">
            <v>8.34</v>
          </cell>
        </row>
        <row r="1400">
          <cell r="B1400">
            <v>12019</v>
          </cell>
          <cell r="C1400" t="str">
            <v>CONDULETE EM PVC, TIPO "LL", SEM TAMPA, DE 1"</v>
          </cell>
          <cell r="D1400" t="str">
            <v xml:space="preserve">UN    </v>
          </cell>
          <cell r="E1400">
            <v>9.6999999999999993</v>
          </cell>
        </row>
        <row r="1401">
          <cell r="B1401">
            <v>39336</v>
          </cell>
          <cell r="C1401" t="str">
            <v>CONDULETE EM PVC, TIPO "LR", SEM TAMPA, DE 1/2"</v>
          </cell>
          <cell r="D1401" t="str">
            <v xml:space="preserve">UN    </v>
          </cell>
          <cell r="E1401">
            <v>8.32</v>
          </cell>
        </row>
        <row r="1402">
          <cell r="B1402">
            <v>39338</v>
          </cell>
          <cell r="C1402" t="str">
            <v>CONDULETE EM PVC, TIPO "LR", SEM TAMPA, DE 1"</v>
          </cell>
          <cell r="D1402" t="str">
            <v xml:space="preserve">UN    </v>
          </cell>
          <cell r="E1402">
            <v>9.3000000000000007</v>
          </cell>
        </row>
        <row r="1403">
          <cell r="B1403">
            <v>39337</v>
          </cell>
          <cell r="C1403" t="str">
            <v>CONDULETE EM PVC, TIPO "LR", SEM TAMPA, DE 3/4"</v>
          </cell>
          <cell r="D1403" t="str">
            <v xml:space="preserve">UN    </v>
          </cell>
          <cell r="E1403">
            <v>7.41</v>
          </cell>
        </row>
        <row r="1404">
          <cell r="B1404">
            <v>39341</v>
          </cell>
          <cell r="C1404" t="str">
            <v>CONDULETE EM PVC, TIPO "T", SEM TAMPA, DE 1"</v>
          </cell>
          <cell r="D1404" t="str">
            <v xml:space="preserve">UN    </v>
          </cell>
          <cell r="E1404">
            <v>12.13</v>
          </cell>
        </row>
        <row r="1405">
          <cell r="B1405">
            <v>39340</v>
          </cell>
          <cell r="C1405" t="str">
            <v>CONDULETE EM PVC, TIPO "T", SEM TAMPA, DE 3/4"</v>
          </cell>
          <cell r="D1405" t="str">
            <v xml:space="preserve">UN    </v>
          </cell>
          <cell r="E1405">
            <v>8.9</v>
          </cell>
        </row>
        <row r="1406">
          <cell r="B1406">
            <v>12025</v>
          </cell>
          <cell r="C1406" t="str">
            <v>CONDULETE EM PVC, TIPO "TB", SEM TAMPA, DE 1/2" OU 3/4"</v>
          </cell>
          <cell r="D1406" t="str">
            <v xml:space="preserve">UN    </v>
          </cell>
          <cell r="E1406">
            <v>9.1999999999999993</v>
          </cell>
        </row>
        <row r="1407">
          <cell r="B1407">
            <v>39342</v>
          </cell>
          <cell r="C1407" t="str">
            <v>CONDULETE EM PVC, TIPO "TB", SEM TAMPA, DE 1"</v>
          </cell>
          <cell r="D1407" t="str">
            <v xml:space="preserve">UN    </v>
          </cell>
          <cell r="E1407">
            <v>12.13</v>
          </cell>
        </row>
        <row r="1408">
          <cell r="B1408">
            <v>39343</v>
          </cell>
          <cell r="C1408" t="str">
            <v>CONDULETE EM PVC, TIPO "X", SEM TAMPA, DE 1/2"</v>
          </cell>
          <cell r="D1408" t="str">
            <v xml:space="preserve">UN    </v>
          </cell>
          <cell r="E1408">
            <v>10.24</v>
          </cell>
        </row>
        <row r="1409">
          <cell r="B1409">
            <v>39345</v>
          </cell>
          <cell r="C1409" t="str">
            <v>CONDULETE EM PVC, TIPO "X", SEM TAMPA, DE 1"</v>
          </cell>
          <cell r="D1409" t="str">
            <v xml:space="preserve">UN    </v>
          </cell>
          <cell r="E1409">
            <v>13.86</v>
          </cell>
        </row>
        <row r="1410">
          <cell r="B1410">
            <v>39344</v>
          </cell>
          <cell r="C1410" t="str">
            <v>CONDULETE EM PVC, TIPO "X", SEM TAMPA, DE 3/4"</v>
          </cell>
          <cell r="D1410" t="str">
            <v xml:space="preserve">UN    </v>
          </cell>
          <cell r="E1410">
            <v>9.9</v>
          </cell>
        </row>
        <row r="1411">
          <cell r="B1411">
            <v>12623</v>
          </cell>
          <cell r="C1411" t="str">
            <v>CONDUTOR PLUVIAL, PVC, CIRCULAR, DIAMETRO ENTRE 80 E 100 MM, PARA DRENAGEM PREDIAL</v>
          </cell>
          <cell r="D1411" t="str">
            <v xml:space="preserve">M     </v>
          </cell>
          <cell r="E1411">
            <v>10.69</v>
          </cell>
        </row>
        <row r="1412">
          <cell r="B1412">
            <v>34498</v>
          </cell>
          <cell r="C1412" t="str">
            <v>CONE DE SINALIZACAO EM PVC FLEXIVEL, H = 70 / 76 CM (NBR 15071)</v>
          </cell>
          <cell r="D1412" t="str">
            <v xml:space="preserve">UN    </v>
          </cell>
          <cell r="E1412">
            <v>88.61</v>
          </cell>
        </row>
        <row r="1413">
          <cell r="B1413">
            <v>13244</v>
          </cell>
          <cell r="C1413" t="str">
            <v>CONE DE SINALIZACAO EM PVC RIGIDO COM FAIXA REFLETIVA, H = 70 / 76 CM</v>
          </cell>
          <cell r="D1413" t="str">
            <v xml:space="preserve">UN    </v>
          </cell>
          <cell r="E1413">
            <v>37.299999999999997</v>
          </cell>
        </row>
        <row r="1414">
          <cell r="B1414">
            <v>38998</v>
          </cell>
          <cell r="C1414" t="str">
            <v>CONECTOR / ADAPTADOR FEMEA, COM INSERTO METALICO, PPR, DN 25 MM X 1/2", PARA AGUA QUENTE E FRIA PREDIAL</v>
          </cell>
          <cell r="D1414" t="str">
            <v xml:space="preserve">UN    </v>
          </cell>
          <cell r="E1414">
            <v>7.26</v>
          </cell>
        </row>
        <row r="1415">
          <cell r="B1415">
            <v>38999</v>
          </cell>
          <cell r="C1415" t="str">
            <v>CONECTOR / ADAPTADOR FEMEA, COM INSERTO METALICO, PPR, DN 32 MM X 3/4", PARA AGUA QUENTE E FRIA PREDIAL</v>
          </cell>
          <cell r="D1415" t="str">
            <v xml:space="preserve">UN    </v>
          </cell>
          <cell r="E1415">
            <v>12.02</v>
          </cell>
        </row>
        <row r="1416">
          <cell r="B1416">
            <v>38996</v>
          </cell>
          <cell r="C1416" t="str">
            <v>CONECTOR / ADAPTADOR MACHO, COM INSERTO METALICO, PPR, DN 25 MM X 1/2", PARA AGUA QUENTE E FRIA PREDIAL</v>
          </cell>
          <cell r="D1416" t="str">
            <v xml:space="preserve">UN    </v>
          </cell>
          <cell r="E1416">
            <v>10.49</v>
          </cell>
        </row>
        <row r="1417">
          <cell r="B1417">
            <v>38997</v>
          </cell>
          <cell r="C1417" t="str">
            <v>CONECTOR / ADAPTADOR MACHO, COM INSERTO METALICO, PPR, DN 32 MM X 3/4", PARA AGUA QUENTE E FRIA PREDIAL</v>
          </cell>
          <cell r="D1417" t="str">
            <v xml:space="preserve">UN    </v>
          </cell>
          <cell r="E1417">
            <v>16.98</v>
          </cell>
        </row>
        <row r="1418">
          <cell r="B1418">
            <v>39862</v>
          </cell>
          <cell r="C1418" t="str">
            <v>CONECTOR BRONZE/LATAO (REF 603) SEM ANEL DE SOLDA, BOLSA X ROSCA F, 15 MM X 1/2"</v>
          </cell>
          <cell r="D1418" t="str">
            <v xml:space="preserve">UN    </v>
          </cell>
          <cell r="E1418">
            <v>7.33</v>
          </cell>
        </row>
        <row r="1419">
          <cell r="B1419">
            <v>39863</v>
          </cell>
          <cell r="C1419" t="str">
            <v>CONECTOR BRONZE/LATAO (REF 603) SEM ANEL DE SOLDA, BOLSA X ROSCA F, 22 MM X 1/2"</v>
          </cell>
          <cell r="D1419" t="str">
            <v xml:space="preserve">UN    </v>
          </cell>
          <cell r="E1419">
            <v>7.43</v>
          </cell>
        </row>
        <row r="1420">
          <cell r="B1420">
            <v>39864</v>
          </cell>
          <cell r="C1420" t="str">
            <v>CONECTOR BRONZE/LATAO (REF 603) SEM ANEL DE SOLDA, BOLSA X ROSCA F, 22 MM X 3/4"</v>
          </cell>
          <cell r="D1420" t="str">
            <v xml:space="preserve">UN    </v>
          </cell>
          <cell r="E1420">
            <v>9.2200000000000006</v>
          </cell>
        </row>
        <row r="1421">
          <cell r="B1421">
            <v>39865</v>
          </cell>
          <cell r="C1421" t="str">
            <v>CONECTOR BRONZE/LATAO (REF 603) SEM ANEL DE SOLDA, BOLSA X ROSCA F, 28 MM X 1/2"</v>
          </cell>
          <cell r="D1421" t="str">
            <v xml:space="preserve">UN    </v>
          </cell>
          <cell r="E1421">
            <v>13</v>
          </cell>
        </row>
        <row r="1422">
          <cell r="B1422">
            <v>2517</v>
          </cell>
          <cell r="C1422" t="str">
            <v>CONECTOR CURVO 90 GRAUS DE ALUMINIO, BITOLA 1 1/2", PARA ADAPTAR ENTRADA DE ELETRODUTO METALICO FLEXIVEL EM QUADROS</v>
          </cell>
          <cell r="D1422" t="str">
            <v xml:space="preserve">UN    </v>
          </cell>
          <cell r="E1422">
            <v>14.36</v>
          </cell>
        </row>
        <row r="1423">
          <cell r="B1423">
            <v>2522</v>
          </cell>
          <cell r="C1423" t="str">
            <v>CONECTOR CURVO 90 GRAUS DE ALUMINIO, BITOLA 1 1/4", PARA ADAPTAR ENTRADA DE ELETRODUTO METALICO FLEXIVEL EM QUADROS</v>
          </cell>
          <cell r="D1423" t="str">
            <v xml:space="preserve">UN    </v>
          </cell>
          <cell r="E1423">
            <v>9.2799999999999994</v>
          </cell>
        </row>
        <row r="1424">
          <cell r="B1424">
            <v>2548</v>
          </cell>
          <cell r="C1424" t="str">
            <v>CONECTOR CURVO 90 GRAUS DE ALUMINIO, BITOLA 1/2", PARA ADAPTAR ENTRADA DE ELETRODUTO METALICO FLEXIVEL EM QUADROS</v>
          </cell>
          <cell r="D1424" t="str">
            <v xml:space="preserve">UN    </v>
          </cell>
          <cell r="E1424">
            <v>5.7</v>
          </cell>
        </row>
        <row r="1425">
          <cell r="B1425">
            <v>2516</v>
          </cell>
          <cell r="C1425" t="str">
            <v>CONECTOR CURVO 90 GRAUS DE ALUMINIO, BITOLA 1", PARA ADAPTAR ENTRADA DE ELETRODUTO METALICO FLEXIVEL EM QUADROS</v>
          </cell>
          <cell r="D1425" t="str">
            <v xml:space="preserve">UN    </v>
          </cell>
          <cell r="E1425">
            <v>7.45</v>
          </cell>
        </row>
        <row r="1426">
          <cell r="B1426">
            <v>2518</v>
          </cell>
          <cell r="C1426" t="str">
            <v>CONECTOR CURVO 90 GRAUS DE ALUMINIO, BITOLA 2 1/2", PARA ADAPTAR ENTRADA DE ELETRODUTO METALICO FLEXIVEL EM QUADROS</v>
          </cell>
          <cell r="D1426" t="str">
            <v xml:space="preserve">UN    </v>
          </cell>
          <cell r="E1426">
            <v>68.349999999999994</v>
          </cell>
        </row>
        <row r="1427">
          <cell r="B1427">
            <v>2521</v>
          </cell>
          <cell r="C1427" t="str">
            <v>CONECTOR CURVO 90 GRAUS DE ALUMINIO, BITOLA 2", PARA ADAPTAR ENTRADA DE ELETRODUTO METALICO FLEXIVEL EM QUADROS</v>
          </cell>
          <cell r="D1427" t="str">
            <v xml:space="preserve">UN    </v>
          </cell>
          <cell r="E1427">
            <v>29.09</v>
          </cell>
        </row>
        <row r="1428">
          <cell r="B1428">
            <v>2515</v>
          </cell>
          <cell r="C1428" t="str">
            <v>CONECTOR CURVO 90 GRAUS DE ALUMINIO, BITOLA 3/4", PARA ADAPTAR ENTRADA DE ELETRODUTO METALICO FLEXIVEL EM QUADROS</v>
          </cell>
          <cell r="D1428" t="str">
            <v xml:space="preserve">UN    </v>
          </cell>
          <cell r="E1428">
            <v>6.2</v>
          </cell>
        </row>
        <row r="1429">
          <cell r="B1429">
            <v>2519</v>
          </cell>
          <cell r="C1429" t="str">
            <v>CONECTOR CURVO 90 GRAUS DE ALUMINIO, BITOLA 3", PARA ADAPTAR ENTRADA DE ELETRODUTO METALICO FLEXIVEL EM QUADROS</v>
          </cell>
          <cell r="D1429" t="str">
            <v xml:space="preserve">UN    </v>
          </cell>
          <cell r="E1429">
            <v>82.42</v>
          </cell>
        </row>
        <row r="1430">
          <cell r="B1430">
            <v>2520</v>
          </cell>
          <cell r="C1430" t="str">
            <v>CONECTOR CURVO 90 GRAUS DE ALUMINIO, BITOLA 4", PARA ADAPTAR ENTRADA DE ELETRODUTO METALICO FLEXIVEL EM QUADROS</v>
          </cell>
          <cell r="D1430" t="str">
            <v xml:space="preserve">UN    </v>
          </cell>
          <cell r="E1430">
            <v>151.69</v>
          </cell>
        </row>
        <row r="1431">
          <cell r="B1431">
            <v>1602</v>
          </cell>
          <cell r="C1431" t="str">
            <v>CONECTOR DE ALUMINIO TIPO PRENSA CABO, BITOLA 1 1/2", PARA CABOS DE DIAMETRO DE 37 A 40 MM</v>
          </cell>
          <cell r="D1431" t="str">
            <v xml:space="preserve">UN    </v>
          </cell>
          <cell r="E1431">
            <v>30.05</v>
          </cell>
        </row>
        <row r="1432">
          <cell r="B1432">
            <v>1601</v>
          </cell>
          <cell r="C1432" t="str">
            <v>CONECTOR DE ALUMINIO TIPO PRENSA CABO, BITOLA 1 1/4", PARA CABOS DE DIAMETRO DE 31 A 34 MM</v>
          </cell>
          <cell r="D1432" t="str">
            <v xml:space="preserve">UN    </v>
          </cell>
          <cell r="E1432">
            <v>26.78</v>
          </cell>
        </row>
        <row r="1433">
          <cell r="B1433">
            <v>1598</v>
          </cell>
          <cell r="C1433" t="str">
            <v>CONECTOR DE ALUMINIO TIPO PRENSA CABO, BITOLA 1/2", PARA CABOS DE DIAMETRO DE 12,5 A 15 MM</v>
          </cell>
          <cell r="D1433" t="str">
            <v xml:space="preserve">UN    </v>
          </cell>
          <cell r="E1433">
            <v>7.92</v>
          </cell>
        </row>
        <row r="1434">
          <cell r="B1434">
            <v>1600</v>
          </cell>
          <cell r="C1434" t="str">
            <v>CONECTOR DE ALUMINIO TIPO PRENSA CABO, BITOLA 1", PARA CABOS DE DIAMETRO DE 22,5 A 25 MM</v>
          </cell>
          <cell r="D1434" t="str">
            <v xml:space="preserve">UN    </v>
          </cell>
          <cell r="E1434">
            <v>11.7</v>
          </cell>
        </row>
        <row r="1435">
          <cell r="B1435">
            <v>1603</v>
          </cell>
          <cell r="C1435" t="str">
            <v>CONECTOR DE ALUMINIO TIPO PRENSA CABO, BITOLA 2", PARA CABOS DE DIAMETRO DE 47,5 A 50 MM</v>
          </cell>
          <cell r="D1435" t="str">
            <v xml:space="preserve">UN    </v>
          </cell>
          <cell r="E1435">
            <v>45.37</v>
          </cell>
        </row>
        <row r="1436">
          <cell r="B1436">
            <v>1599</v>
          </cell>
          <cell r="C1436" t="str">
            <v>CONECTOR DE ALUMINIO TIPO PRENSA CABO, BITOLA 3/4", PARA CABOS DE DIAMETRO DE 17,5 A 20 MM</v>
          </cell>
          <cell r="D1436" t="str">
            <v xml:space="preserve">UN    </v>
          </cell>
          <cell r="E1436">
            <v>9.19</v>
          </cell>
        </row>
        <row r="1437">
          <cell r="B1437">
            <v>1597</v>
          </cell>
          <cell r="C1437" t="str">
            <v>CONECTOR DE ALUMINIO TIPO PRENSA CABO, BITOLA 3/8", PARA CABOS DE DIAMETRO DE 9 A 10 MM</v>
          </cell>
          <cell r="D1437" t="str">
            <v xml:space="preserve">UN    </v>
          </cell>
          <cell r="E1437">
            <v>7.45</v>
          </cell>
        </row>
        <row r="1438">
          <cell r="B1438">
            <v>39600</v>
          </cell>
          <cell r="C1438" t="str">
            <v>CONECTOR FEMEA RJ - 45, CATEGORIA 5 E</v>
          </cell>
          <cell r="D1438" t="str">
            <v xml:space="preserve">UN    </v>
          </cell>
          <cell r="E1438">
            <v>8.98</v>
          </cell>
        </row>
        <row r="1439">
          <cell r="B1439">
            <v>39601</v>
          </cell>
          <cell r="C1439" t="str">
            <v>CONECTOR FEMEA RJ - 45, CATEGORIA 6</v>
          </cell>
          <cell r="D1439" t="str">
            <v xml:space="preserve">UN    </v>
          </cell>
          <cell r="E1439">
            <v>15.62</v>
          </cell>
        </row>
        <row r="1440">
          <cell r="B1440">
            <v>39602</v>
          </cell>
          <cell r="C1440" t="str">
            <v>CONECTOR MACHO RJ - 45, CATEGORIA 5 E</v>
          </cell>
          <cell r="D1440" t="str">
            <v xml:space="preserve">UN    </v>
          </cell>
          <cell r="E1440">
            <v>1.02</v>
          </cell>
        </row>
        <row r="1441">
          <cell r="B1441">
            <v>39603</v>
          </cell>
          <cell r="C1441" t="str">
            <v>CONECTOR MACHO RJ - 45, CATEGORIA 6</v>
          </cell>
          <cell r="D1441" t="str">
            <v xml:space="preserve">UN    </v>
          </cell>
          <cell r="E1441">
            <v>1.76</v>
          </cell>
        </row>
        <row r="1442">
          <cell r="B1442">
            <v>11821</v>
          </cell>
          <cell r="C1442" t="str">
            <v>CONECTOR METALICO TIPO PARAFUSO FENDIDO (SPLIT BOLT), COM SEPARADOR DE CABOS BIMETALICOS, PARA CABOS ATE 25 MM2</v>
          </cell>
          <cell r="D1442" t="str">
            <v xml:space="preserve">UN    </v>
          </cell>
          <cell r="E1442">
            <v>6.12</v>
          </cell>
        </row>
        <row r="1443">
          <cell r="B1443">
            <v>1562</v>
          </cell>
          <cell r="C1443" t="str">
            <v>CONECTOR METALICO TIPO PARAFUSO FENDIDO (SPLIT BOLT), COM SEPARADOR DE CABOS BIMETALICOS, PARA CABOS ATE 50 MM2</v>
          </cell>
          <cell r="D1443" t="str">
            <v xml:space="preserve">UN    </v>
          </cell>
          <cell r="E1443">
            <v>10.02</v>
          </cell>
        </row>
        <row r="1444">
          <cell r="B1444">
            <v>1563</v>
          </cell>
          <cell r="C1444" t="str">
            <v>CONECTOR METALICO TIPO PARAFUSO FENDIDO (SPLIT BOLT), COM SEPARADOR DE CABOS BIMETALICOS, PARA CABOS ATE 70 MM2</v>
          </cell>
          <cell r="D1444" t="str">
            <v xml:space="preserve">UN    </v>
          </cell>
          <cell r="E1444">
            <v>13.45</v>
          </cell>
        </row>
        <row r="1445">
          <cell r="B1445">
            <v>11856</v>
          </cell>
          <cell r="C1445" t="str">
            <v>CONECTOR METALICO TIPO PARAFUSO FENDIDO (SPLIT BOLT), PARA CABOS ATE 10 MM2</v>
          </cell>
          <cell r="D1445" t="str">
            <v xml:space="preserve">UN    </v>
          </cell>
          <cell r="E1445">
            <v>4.01</v>
          </cell>
        </row>
        <row r="1446">
          <cell r="B1446">
            <v>11857</v>
          </cell>
          <cell r="C1446" t="str">
            <v>CONECTOR METALICO TIPO PARAFUSO FENDIDO (SPLIT BOLT), PARA CABOS ATE 120 MM2</v>
          </cell>
          <cell r="D1446" t="str">
            <v xml:space="preserve">UN    </v>
          </cell>
          <cell r="E1446">
            <v>21.1</v>
          </cell>
        </row>
        <row r="1447">
          <cell r="B1447">
            <v>11858</v>
          </cell>
          <cell r="C1447" t="str">
            <v>CONECTOR METALICO TIPO PARAFUSO FENDIDO (SPLIT BOLT), PARA CABOS ATE 150 MM2</v>
          </cell>
          <cell r="D1447" t="str">
            <v xml:space="preserve">UN    </v>
          </cell>
          <cell r="E1447">
            <v>26.19</v>
          </cell>
        </row>
        <row r="1448">
          <cell r="B1448">
            <v>1539</v>
          </cell>
          <cell r="C1448" t="str">
            <v>CONECTOR METALICO TIPO PARAFUSO FENDIDO (SPLIT BOLT), PARA CABOS ATE 16 MM2</v>
          </cell>
          <cell r="D1448" t="str">
            <v xml:space="preserve">UN    </v>
          </cell>
          <cell r="E1448">
            <v>4.71</v>
          </cell>
        </row>
        <row r="1449">
          <cell r="B1449">
            <v>11859</v>
          </cell>
          <cell r="C1449" t="str">
            <v>CONECTOR METALICO TIPO PARAFUSO FENDIDO (SPLIT BOLT), PARA CABOS ATE 185 MM2</v>
          </cell>
          <cell r="D1449" t="str">
            <v xml:space="preserve">UN    </v>
          </cell>
          <cell r="E1449">
            <v>35.630000000000003</v>
          </cell>
        </row>
        <row r="1450">
          <cell r="B1450">
            <v>1550</v>
          </cell>
          <cell r="C1450" t="str">
            <v>CONECTOR METALICO TIPO PARAFUSO FENDIDO (SPLIT BOLT), PARA CABOS ATE 25 MM2</v>
          </cell>
          <cell r="D1450" t="str">
            <v xml:space="preserve">UN    </v>
          </cell>
          <cell r="E1450">
            <v>4.97</v>
          </cell>
        </row>
        <row r="1451">
          <cell r="B1451">
            <v>11854</v>
          </cell>
          <cell r="C1451" t="str">
            <v>CONECTOR METALICO TIPO PARAFUSO FENDIDO (SPLIT BOLT), PARA CABOS ATE 35 MM2</v>
          </cell>
          <cell r="D1451" t="str">
            <v xml:space="preserve">UN    </v>
          </cell>
          <cell r="E1451">
            <v>6.21</v>
          </cell>
        </row>
        <row r="1452">
          <cell r="B1452">
            <v>11862</v>
          </cell>
          <cell r="C1452" t="str">
            <v>CONECTOR METALICO TIPO PARAFUSO FENDIDO (SPLIT BOLT), PARA CABOS ATE 50 MM2</v>
          </cell>
          <cell r="D1452" t="str">
            <v xml:space="preserve">UN    </v>
          </cell>
          <cell r="E1452">
            <v>8.7100000000000009</v>
          </cell>
        </row>
        <row r="1453">
          <cell r="B1453">
            <v>11863</v>
          </cell>
          <cell r="C1453" t="str">
            <v>CONECTOR METALICO TIPO PARAFUSO FENDIDO (SPLIT BOLT), PARA CABOS ATE 6 MM2</v>
          </cell>
          <cell r="D1453" t="str">
            <v xml:space="preserve">UN    </v>
          </cell>
          <cell r="E1453">
            <v>3.52</v>
          </cell>
        </row>
        <row r="1454">
          <cell r="B1454">
            <v>11855</v>
          </cell>
          <cell r="C1454" t="str">
            <v>CONECTOR METALICO TIPO PARAFUSO FENDIDO (SPLIT BOLT), PARA CABOS ATE 70 MM2</v>
          </cell>
          <cell r="D1454" t="str">
            <v xml:space="preserve">UN    </v>
          </cell>
          <cell r="E1454">
            <v>13</v>
          </cell>
        </row>
        <row r="1455">
          <cell r="B1455">
            <v>11864</v>
          </cell>
          <cell r="C1455" t="str">
            <v>CONECTOR METALICO TIPO PARAFUSO FENDIDO (SPLIT BOLT), PARA CABOS ATE 95 MM2</v>
          </cell>
          <cell r="D1455" t="str">
            <v xml:space="preserve">UN    </v>
          </cell>
          <cell r="E1455">
            <v>19.66</v>
          </cell>
        </row>
        <row r="1456">
          <cell r="B1456">
            <v>2527</v>
          </cell>
          <cell r="C1456" t="str">
            <v>CONECTOR RETO DE ALUMINIO PARA ELETRODUTO DE 1 1/2", PARA ADAPTAR ENTRADA DE ELETRODUTO METALICO FLEXIVEL EM QUADROS</v>
          </cell>
          <cell r="D1456" t="str">
            <v xml:space="preserve">UN    </v>
          </cell>
          <cell r="E1456">
            <v>5.14</v>
          </cell>
        </row>
        <row r="1457">
          <cell r="B1457">
            <v>2526</v>
          </cell>
          <cell r="C1457" t="str">
            <v>CONECTOR RETO DE ALUMINIO PARA ELETRODUTO DE 1 1/4", PARA ADAPTAR ENTRADA DE ELETRODUTO METALICO FLEXIVEL EM QUADROS</v>
          </cell>
          <cell r="D1457" t="str">
            <v xml:space="preserve">UN    </v>
          </cell>
          <cell r="E1457">
            <v>3.29</v>
          </cell>
        </row>
        <row r="1458">
          <cell r="B1458">
            <v>2487</v>
          </cell>
          <cell r="C1458" t="str">
            <v>CONECTOR RETO DE ALUMINIO PARA ELETRODUTO DE 1/2", PARA ADAPTAR ENTRADA DE ELETRODUTO METALICO FLEXIVEL EM QUADROS</v>
          </cell>
          <cell r="D1458" t="str">
            <v xml:space="preserve">UN    </v>
          </cell>
          <cell r="E1458">
            <v>1.1200000000000001</v>
          </cell>
        </row>
        <row r="1459">
          <cell r="B1459">
            <v>2483</v>
          </cell>
          <cell r="C1459" t="str">
            <v>CONECTOR RETO DE ALUMINIO PARA ELETRODUTO DE 1", PARA ADAPTAR ENTRADA DE ELETRODUTO METALICO FLEXIVEL EM QUADROS</v>
          </cell>
          <cell r="D1459" t="str">
            <v xml:space="preserve">UN    </v>
          </cell>
          <cell r="E1459">
            <v>2.34</v>
          </cell>
        </row>
        <row r="1460">
          <cell r="B1460">
            <v>2528</v>
          </cell>
          <cell r="C1460" t="str">
            <v>CONECTOR RETO DE ALUMINIO PARA ELETRODUTO DE 2 1/2", PARA ADAPTAR ENTRADA DE ELETRODUTO METALICO FLEXIVEL EM QUADROS</v>
          </cell>
          <cell r="D1460" t="str">
            <v xml:space="preserve">UN    </v>
          </cell>
          <cell r="E1460">
            <v>12.93</v>
          </cell>
        </row>
        <row r="1461">
          <cell r="B1461">
            <v>2489</v>
          </cell>
          <cell r="C1461" t="str">
            <v>CONECTOR RETO DE ALUMINIO PARA ELETRODUTO DE 2", PARA ADAPTAR ENTRADA DE ELETRODUTO METALICO FLEXIVEL EM QUADROS</v>
          </cell>
          <cell r="D1461" t="str">
            <v xml:space="preserve">UN    </v>
          </cell>
          <cell r="E1461">
            <v>5.69</v>
          </cell>
        </row>
        <row r="1462">
          <cell r="B1462">
            <v>2488</v>
          </cell>
          <cell r="C1462" t="str">
            <v>CONECTOR RETO DE ALUMINIO PARA ELETRODUTO DE 3/4", PARA ADAPTAR ENTRADA DE ELETRODUTO METALICO FLEXIVEL EM QUADROS</v>
          </cell>
          <cell r="D1462" t="str">
            <v xml:space="preserve">UN    </v>
          </cell>
          <cell r="E1462">
            <v>1.31</v>
          </cell>
        </row>
        <row r="1463">
          <cell r="B1463">
            <v>2484</v>
          </cell>
          <cell r="C1463" t="str">
            <v>CONECTOR RETO DE ALUMINIO PARA ELETRODUTO DE 3", PARA ADAPTAR ENTRADA DE ELETRODUTO METALICO FLEXIVEL EM QUADROS</v>
          </cell>
          <cell r="D1463" t="str">
            <v xml:space="preserve">UN    </v>
          </cell>
          <cell r="E1463">
            <v>18.78</v>
          </cell>
        </row>
        <row r="1464">
          <cell r="B1464">
            <v>2485</v>
          </cell>
          <cell r="C1464" t="str">
            <v>CONECTOR RETO DE ALUMINIO PARA ELETRODUTO DE 4", PARA ADAPTAR ENTRADA DE ELETRODUTO METALICO FLEXIVEL EM QUADROS</v>
          </cell>
          <cell r="D1464" t="str">
            <v xml:space="preserve">UN    </v>
          </cell>
          <cell r="E1464">
            <v>29.44</v>
          </cell>
        </row>
        <row r="1465">
          <cell r="B1465">
            <v>38005</v>
          </cell>
          <cell r="C1465" t="str">
            <v>CONECTOR, CPVC, SOLDAVEL, 15 MM X 1/2", PARA AGUA QUENTE</v>
          </cell>
          <cell r="D1465" t="str">
            <v xml:space="preserve">UN    </v>
          </cell>
          <cell r="E1465">
            <v>12.87</v>
          </cell>
        </row>
        <row r="1466">
          <cell r="B1466">
            <v>38006</v>
          </cell>
          <cell r="C1466" t="str">
            <v>CONECTOR, CPVC, SOLDAVEL, 22 MM X 1/2", PARA AGUA QUENTE</v>
          </cell>
          <cell r="D1466" t="str">
            <v xml:space="preserve">UN    </v>
          </cell>
          <cell r="E1466">
            <v>15.79</v>
          </cell>
        </row>
        <row r="1467">
          <cell r="B1467">
            <v>38428</v>
          </cell>
          <cell r="C1467" t="str">
            <v>CONECTOR, CPVC, SOLDAVEL, 22 MM X 3/4", PARA AGUA QUENTE</v>
          </cell>
          <cell r="D1467" t="str">
            <v xml:space="preserve">UN    </v>
          </cell>
          <cell r="E1467">
            <v>14.79</v>
          </cell>
        </row>
        <row r="1468">
          <cell r="B1468">
            <v>38007</v>
          </cell>
          <cell r="C1468" t="str">
            <v>CONECTOR, CPVC, SOLDAVEL, 28 MM X 1", PARA AGUA QUENTE</v>
          </cell>
          <cell r="D1468" t="str">
            <v xml:space="preserve">UN    </v>
          </cell>
          <cell r="E1468">
            <v>24.17</v>
          </cell>
        </row>
        <row r="1469">
          <cell r="B1469">
            <v>38008</v>
          </cell>
          <cell r="C1469" t="str">
            <v>CONECTOR, CPVC, SOLDAVEL, 35 MM X 1 1/4", PARA AGUA QUENTE</v>
          </cell>
          <cell r="D1469" t="str">
            <v xml:space="preserve">UN    </v>
          </cell>
          <cell r="E1469">
            <v>97.35</v>
          </cell>
        </row>
        <row r="1470">
          <cell r="B1470">
            <v>38009</v>
          </cell>
          <cell r="C1470" t="str">
            <v>CONECTOR, CPVC, SOLDAVEL, 42 MM X 1 1/2", PARA AGUA QUENTE</v>
          </cell>
          <cell r="D1470" t="str">
            <v xml:space="preserve">UN    </v>
          </cell>
          <cell r="E1470">
            <v>118.98</v>
          </cell>
        </row>
        <row r="1471">
          <cell r="B1471">
            <v>39279</v>
          </cell>
          <cell r="C1471" t="str">
            <v>CONEXAO FIXA, ROSCA FEMEA, EM PLASTICO, DN 16 MM X 1/2", PARA CONEXAO COM CRIMPAGEM EM TUBO PEX</v>
          </cell>
          <cell r="D1471" t="str">
            <v xml:space="preserve">UN    </v>
          </cell>
          <cell r="E1471">
            <v>8.82</v>
          </cell>
        </row>
        <row r="1472">
          <cell r="B1472">
            <v>38845</v>
          </cell>
          <cell r="C1472" t="str">
            <v>CONEXAO FIXA, ROSCA FEMEA, EM PLASTICO, DN 16 MM X 3/4", PARA CONEXAO COM CRIMPAGEM EM TUBO PEX</v>
          </cell>
          <cell r="D1472" t="str">
            <v xml:space="preserve">UN    </v>
          </cell>
          <cell r="E1472">
            <v>12.77</v>
          </cell>
        </row>
        <row r="1473">
          <cell r="B1473">
            <v>39280</v>
          </cell>
          <cell r="C1473" t="str">
            <v>CONEXAO FIXA, ROSCA FEMEA, EM PLASTICO, DN 20 MM X 1/2", PARA CONEXAO COM CRIMPAGEM EM TUBO PEX</v>
          </cell>
          <cell r="D1473" t="str">
            <v xml:space="preserve">UN    </v>
          </cell>
          <cell r="E1473">
            <v>11.44</v>
          </cell>
        </row>
        <row r="1474">
          <cell r="B1474">
            <v>39281</v>
          </cell>
          <cell r="C1474" t="str">
            <v>CONEXAO FIXA, ROSCA FEMEA, EM PLASTICO, DN 20 MM X 3/4", PARA CONEXAO COM CRIMPAGEM EM TUBO PEX</v>
          </cell>
          <cell r="D1474" t="str">
            <v xml:space="preserve">UN    </v>
          </cell>
          <cell r="E1474">
            <v>15.07</v>
          </cell>
        </row>
        <row r="1475">
          <cell r="B1475">
            <v>38849</v>
          </cell>
          <cell r="C1475" t="str">
            <v>CONEXAO FIXA, ROSCA FEMEA, EM PLASTICO, DN 25 MM X 1/2", PARA CONEXAO COM CRIMPAGEM EM TUBO PEX</v>
          </cell>
          <cell r="D1475" t="str">
            <v xml:space="preserve">UN    </v>
          </cell>
          <cell r="E1475">
            <v>12.91</v>
          </cell>
        </row>
        <row r="1476">
          <cell r="B1476">
            <v>39282</v>
          </cell>
          <cell r="C1476" t="str">
            <v>CONEXAO FIXA, ROSCA FEMEA, EM PLASTICO, DN 25 MM X 3/4", PARA CONEXAO COM CRIMPAGEM EM TUBO PEX</v>
          </cell>
          <cell r="D1476" t="str">
            <v xml:space="preserve">UN    </v>
          </cell>
          <cell r="E1476">
            <v>15.43</v>
          </cell>
        </row>
        <row r="1477">
          <cell r="B1477">
            <v>38852</v>
          </cell>
          <cell r="C1477" t="str">
            <v>CONEXAO FIXA, ROSCA FEMEA, EM PLASTICO, DN 32 MM X 3/4", PARA CONEXAO COM CRIMPAGEM EM TUBO PEX</v>
          </cell>
          <cell r="D1477" t="str">
            <v xml:space="preserve">UN    </v>
          </cell>
          <cell r="E1477">
            <v>20.99</v>
          </cell>
        </row>
        <row r="1478">
          <cell r="B1478">
            <v>38844</v>
          </cell>
          <cell r="C1478" t="str">
            <v>CONEXAO FIXA, ROSCA FEMEA, METALICA, COM ANEL DESLIZANTE, DN 16 MM X 1/2", PARA TUBO PEX</v>
          </cell>
          <cell r="D1478" t="str">
            <v xml:space="preserve">UN    </v>
          </cell>
          <cell r="E1478">
            <v>6.45</v>
          </cell>
        </row>
        <row r="1479">
          <cell r="B1479">
            <v>38846</v>
          </cell>
          <cell r="C1479" t="str">
            <v>CONEXAO FIXA, ROSCA FEMEA, METALICA, COM ANEL DESLIZANTE, DN 20 MM X 1/2", PARA TUBO PEX</v>
          </cell>
          <cell r="D1479" t="str">
            <v xml:space="preserve">UN    </v>
          </cell>
          <cell r="E1479">
            <v>7.05</v>
          </cell>
        </row>
        <row r="1480">
          <cell r="B1480">
            <v>38847</v>
          </cell>
          <cell r="C1480" t="str">
            <v>CONEXAO FIXA, ROSCA FEMEA, METALICA, COM ANEL DESLIZANTE, DN 20 MM X 3/4", PARA TUBO PEX</v>
          </cell>
          <cell r="D1480" t="str">
            <v xml:space="preserve">UN    </v>
          </cell>
          <cell r="E1480">
            <v>8.68</v>
          </cell>
        </row>
        <row r="1481">
          <cell r="B1481">
            <v>38850</v>
          </cell>
          <cell r="C1481" t="str">
            <v>CONEXAO FIXA, ROSCA FEMEA, METALICA, COM ANEL DESLIZANTE, DN 25 MM X 1", PARA TUBO PEX</v>
          </cell>
          <cell r="D1481" t="str">
            <v xml:space="preserve">UN    </v>
          </cell>
          <cell r="E1481">
            <v>12.06</v>
          </cell>
        </row>
        <row r="1482">
          <cell r="B1482">
            <v>38848</v>
          </cell>
          <cell r="C1482" t="str">
            <v>CONEXAO FIXA, ROSCA FEMEA, METALICA, COM ANEL DESLIZANTE, DN 25 MM X 3/4", PARA TUBO PEX</v>
          </cell>
          <cell r="D1482" t="str">
            <v xml:space="preserve">UN    </v>
          </cell>
          <cell r="E1482">
            <v>10.09</v>
          </cell>
        </row>
        <row r="1483">
          <cell r="B1483">
            <v>38851</v>
          </cell>
          <cell r="C1483" t="str">
            <v>CONEXAO FIXA, ROSCA FEMEA, METALICA, COM ANEL DESLIZANTE, DN 32 MM X 1", PARA TUBO PEX</v>
          </cell>
          <cell r="D1483" t="str">
            <v xml:space="preserve">UN    </v>
          </cell>
          <cell r="E1483">
            <v>18.34</v>
          </cell>
        </row>
        <row r="1484">
          <cell r="B1484">
            <v>38860</v>
          </cell>
          <cell r="C1484" t="str">
            <v>CONEXAO FIXA, ROSCA MACHO, METALICA, PARA TUBO PEX, DN 16 MM X 1/2"</v>
          </cell>
          <cell r="D1484" t="str">
            <v xml:space="preserve">UN    </v>
          </cell>
          <cell r="E1484">
            <v>5.18</v>
          </cell>
        </row>
        <row r="1485">
          <cell r="B1485">
            <v>38861</v>
          </cell>
          <cell r="C1485" t="str">
            <v>CONEXAO FIXA, ROSCA MACHO, METALICA, PARA TUBO PEX, DN 16 MM X 3/4"</v>
          </cell>
          <cell r="D1485" t="str">
            <v xml:space="preserve">UN    </v>
          </cell>
          <cell r="E1485">
            <v>6.97</v>
          </cell>
        </row>
        <row r="1486">
          <cell r="B1486">
            <v>38862</v>
          </cell>
          <cell r="C1486" t="str">
            <v>CONEXAO FIXA, ROSCA MACHO, METALICA, PARA TUBO PEX, DN 20 MM X 1/2"</v>
          </cell>
          <cell r="D1486" t="str">
            <v xml:space="preserve">UN    </v>
          </cell>
          <cell r="E1486">
            <v>5.88</v>
          </cell>
        </row>
        <row r="1487">
          <cell r="B1487">
            <v>38863</v>
          </cell>
          <cell r="C1487" t="str">
            <v>CONEXAO FIXA, ROSCA MACHO, METALICA, PARA TUBO PEX, DN 20 MM X 3/4"</v>
          </cell>
          <cell r="D1487" t="str">
            <v xml:space="preserve">UN    </v>
          </cell>
          <cell r="E1487">
            <v>6.75</v>
          </cell>
        </row>
        <row r="1488">
          <cell r="B1488">
            <v>38865</v>
          </cell>
          <cell r="C1488" t="str">
            <v>CONEXAO FIXA, ROSCA MACHO, METALICA, PARA TUBO PEX, DN 25 MM X 1/2"</v>
          </cell>
          <cell r="D1488" t="str">
            <v xml:space="preserve">UN    </v>
          </cell>
          <cell r="E1488">
            <v>9.17</v>
          </cell>
        </row>
        <row r="1489">
          <cell r="B1489">
            <v>38864</v>
          </cell>
          <cell r="C1489" t="str">
            <v>CONEXAO FIXA, ROSCA MACHO, METALICA, PARA TUBO PEX, DN 25 MM X 1"</v>
          </cell>
          <cell r="D1489" t="str">
            <v xml:space="preserve">UN    </v>
          </cell>
          <cell r="E1489">
            <v>14.02</v>
          </cell>
        </row>
        <row r="1490">
          <cell r="B1490">
            <v>38866</v>
          </cell>
          <cell r="C1490" t="str">
            <v>CONEXAO FIXA, ROSCA MACHO, METALICA, PARA TUBO PEX, DN 25 MM X 3/4"</v>
          </cell>
          <cell r="D1490" t="str">
            <v xml:space="preserve">UN    </v>
          </cell>
          <cell r="E1490">
            <v>9.8699999999999992</v>
          </cell>
        </row>
        <row r="1491">
          <cell r="B1491">
            <v>38868</v>
          </cell>
          <cell r="C1491" t="str">
            <v>CONEXAO FIXA, ROSCA MACHO, METALICA, PARA TUBO PEX, DN 32 MM X 1"</v>
          </cell>
          <cell r="D1491" t="str">
            <v xml:space="preserve">UN    </v>
          </cell>
          <cell r="E1491">
            <v>16.45</v>
          </cell>
        </row>
        <row r="1492">
          <cell r="B1492">
            <v>38853</v>
          </cell>
          <cell r="C1492" t="str">
            <v>CONEXAO MOVEL, ROSCA FEMEA, METALICA, COM ANEL DESLIZANTE, PARA TUBO PEX, DN 16 MM X 1/2"</v>
          </cell>
          <cell r="D1492" t="str">
            <v xml:space="preserve">UN    </v>
          </cell>
          <cell r="E1492">
            <v>5.31</v>
          </cell>
        </row>
        <row r="1493">
          <cell r="B1493">
            <v>38854</v>
          </cell>
          <cell r="C1493" t="str">
            <v>CONEXAO MOVEL, ROSCA FEMEA, METALICA, COM ANEL DESLIZANTE, PARA TUBO PEX, DN 16 MM X 3/4"</v>
          </cell>
          <cell r="D1493" t="str">
            <v xml:space="preserve">UN    </v>
          </cell>
          <cell r="E1493">
            <v>7.27</v>
          </cell>
        </row>
        <row r="1494">
          <cell r="B1494">
            <v>38855</v>
          </cell>
          <cell r="C1494" t="str">
            <v>CONEXAO MOVEL, ROSCA FEMEA, METALICA, COM ANEL DESLIZANTE, PARA TUBO PEX, DN 20 MM X 1/2"</v>
          </cell>
          <cell r="D1494" t="str">
            <v xml:space="preserve">UN    </v>
          </cell>
          <cell r="E1494">
            <v>5.39</v>
          </cell>
        </row>
        <row r="1495">
          <cell r="B1495">
            <v>38856</v>
          </cell>
          <cell r="C1495" t="str">
            <v>CONEXAO MOVEL, ROSCA FEMEA, METALICA, COM ANEL DESLIZANTE, PARA TUBO PEX, DN 20 MM X 3/4"</v>
          </cell>
          <cell r="D1495" t="str">
            <v xml:space="preserve">UN    </v>
          </cell>
          <cell r="E1495">
            <v>8.65</v>
          </cell>
        </row>
        <row r="1496">
          <cell r="B1496">
            <v>38857</v>
          </cell>
          <cell r="C1496" t="str">
            <v>CONEXAO MOVEL, ROSCA FEMEA, METALICA, COM ANEL DESLIZANTE, PARA TUBO PEX, DN 25 MM X 1"</v>
          </cell>
          <cell r="D1496" t="str">
            <v xml:space="preserve">UN    </v>
          </cell>
          <cell r="E1496">
            <v>11.45</v>
          </cell>
        </row>
        <row r="1497">
          <cell r="B1497">
            <v>38858</v>
          </cell>
          <cell r="C1497" t="str">
            <v>CONEXAO MOVEL, ROSCA FEMEA, METALICA, COM ANEL DESLIZANTE, PARA TUBO PEX, DN 25 MM X 3/4"</v>
          </cell>
          <cell r="D1497" t="str">
            <v xml:space="preserve">UN    </v>
          </cell>
          <cell r="E1497">
            <v>10.41</v>
          </cell>
        </row>
        <row r="1498">
          <cell r="B1498">
            <v>38859</v>
          </cell>
          <cell r="C1498" t="str">
            <v>CONEXAO MOVEL, ROSCA FEMEA, METALICA, COM ANEL DESLIZANTE, PARA TUBO PEX, DN 32 MM X 1"</v>
          </cell>
          <cell r="D1498" t="str">
            <v xml:space="preserve">UN    </v>
          </cell>
          <cell r="E1498">
            <v>16.86</v>
          </cell>
        </row>
        <row r="1499">
          <cell r="B1499">
            <v>1607</v>
          </cell>
          <cell r="C1499" t="str">
            <v>CONJUNTO ARRUELAS DE VEDACAO 5/16" PARA TELHA FIBROCIMENTO (UMA ARRUELA METALICA E UMA ARRUELA PVC - CONICAS)</v>
          </cell>
          <cell r="D1499" t="str">
            <v xml:space="preserve">CJ    </v>
          </cell>
          <cell r="E1499">
            <v>0.14000000000000001</v>
          </cell>
        </row>
        <row r="1500">
          <cell r="B1500">
            <v>11467</v>
          </cell>
          <cell r="C1500" t="str">
            <v>CONJUNTO DE FECHADURA DE SOBREPOR EM FERRO PINTADO, SEM MACANETA, COM CHAVE GRANDE (SEM CILINDRO) - TIPO CAIXAO - COMPLETA</v>
          </cell>
          <cell r="D1500" t="str">
            <v xml:space="preserve">UN    </v>
          </cell>
          <cell r="E1500">
            <v>12.21</v>
          </cell>
        </row>
        <row r="1501">
          <cell r="B1501">
            <v>38169</v>
          </cell>
          <cell r="C1501" t="str">
            <v>CONJUNTO DE FERRAGENS PIVO, PARA PORTA PIVOTANTE DE ATE 100 KG, REGULAVEL COM ESFERA , CROMADO - SUPERIOR E INFERIOR - COMPLETO</v>
          </cell>
          <cell r="D1501" t="str">
            <v xml:space="preserve">CJ    </v>
          </cell>
          <cell r="E1501">
            <v>60.07</v>
          </cell>
        </row>
        <row r="1502">
          <cell r="B1502">
            <v>6142</v>
          </cell>
          <cell r="C1502" t="str">
            <v>CONJUNTO DE LIGACAO PARA BACIA SANITARIA AJUSTAVEL, EM PLASTICO BRANCO, COM TUBO, CANOPLA E ESPUDE</v>
          </cell>
          <cell r="D1502" t="str">
            <v xml:space="preserve">UN    </v>
          </cell>
          <cell r="E1502">
            <v>5.69</v>
          </cell>
        </row>
        <row r="1503">
          <cell r="B1503">
            <v>11686</v>
          </cell>
          <cell r="C1503" t="str">
            <v>CONJUNTO DE LIGACAO PARA BACIA SANITARIA EM PLASTICO BRANCO COM TUBO, CANOPLA E ANEL DE EXPANSAO (TUBO 1.1/2 '' X 20 CM)</v>
          </cell>
          <cell r="D1503" t="str">
            <v xml:space="preserve">UN    </v>
          </cell>
          <cell r="E1503">
            <v>7.91</v>
          </cell>
        </row>
        <row r="1504">
          <cell r="B1504">
            <v>37598</v>
          </cell>
          <cell r="C1504" t="str">
            <v>CONJUNTO MONTADO ESTOPIM COM ESPOLETA COMUM NUMERO 8, COM CABECA ACENDEDORA, 1,5 M</v>
          </cell>
          <cell r="D1504" t="str">
            <v xml:space="preserve">UN    </v>
          </cell>
          <cell r="E1504">
            <v>18.899999999999999</v>
          </cell>
        </row>
        <row r="1505">
          <cell r="B1505">
            <v>25398</v>
          </cell>
          <cell r="C1505" t="str">
            <v>CONJUNTO PARA FUTSAL COM TRAVES OFICIAIS DE 3,00 X 2,00 M EM TUBO DE ACO GALVANIZADO 3" COM REQUADRO EM TUBO DE 1", PINTURA EM PRIMER COM TINTA ESMALTE SINTETICO E REDES DE POLIETILENO FIO 4 MM</v>
          </cell>
          <cell r="D1505" t="str">
            <v xml:space="preserve">UN    </v>
          </cell>
          <cell r="E1505">
            <v>2507.0300000000002</v>
          </cell>
        </row>
        <row r="1506">
          <cell r="B1506">
            <v>25399</v>
          </cell>
          <cell r="C1506" t="str">
            <v>CONJUNTO PARA QUADRA DE  VOLEI COM POSTES EM TUBO DE ACO GALVANIZADO 3", H = *255* CM, PINTURA EM TINTA ESMALTE SINTETICO, REDE DE NYLON COM 2 MM, MALHA 10 X 10 CM E ANTENAS OFICIAIS EM FIBRA DE VIDRO</v>
          </cell>
          <cell r="D1506" t="str">
            <v xml:space="preserve">UN    </v>
          </cell>
          <cell r="E1506">
            <v>1521.98</v>
          </cell>
        </row>
        <row r="1507">
          <cell r="B1507">
            <v>10667</v>
          </cell>
          <cell r="C1507" t="str">
            <v>CONTAINER ALMOXARIFADO, DE *2,40* X *6,00* M, PADRAO SIMPLES, SEM REVESTIMENTO E SEM DIVISORIAS INTERNOS E SEM SANITARIO, PARA USO EM CANTEIRO DE OBRAS</v>
          </cell>
          <cell r="D1507" t="str">
            <v xml:space="preserve">UN    </v>
          </cell>
          <cell r="E1507">
            <v>10343.5</v>
          </cell>
        </row>
        <row r="1508">
          <cell r="B1508">
            <v>1613</v>
          </cell>
          <cell r="C1508" t="str">
            <v>CONTATOR TRIPOLAR, CORRENTE DE *110* A, TENSAO NOMINAL DE *500* V, CATEGORIA AC-2 E AC-3</v>
          </cell>
          <cell r="D1508" t="str">
            <v xml:space="preserve">UN    </v>
          </cell>
          <cell r="E1508">
            <v>1772.04</v>
          </cell>
        </row>
        <row r="1509">
          <cell r="B1509">
            <v>1626</v>
          </cell>
          <cell r="C1509" t="str">
            <v>CONTATOR TRIPOLAR, CORRENTE DE *185* A, TENSAO NOMINAL DE *500* V, CATEGORIA AC-2 E AC-3</v>
          </cell>
          <cell r="D1509" t="str">
            <v xml:space="preserve">UN    </v>
          </cell>
          <cell r="E1509">
            <v>2650.31</v>
          </cell>
        </row>
        <row r="1510">
          <cell r="B1510">
            <v>1625</v>
          </cell>
          <cell r="C1510" t="str">
            <v>CONTATOR TRIPOLAR, CORRENTE DE *22* A, TENSAO NOMINAL DE *500* V, CATEGORIA AC-2 E AC-3</v>
          </cell>
          <cell r="D1510" t="str">
            <v xml:space="preserve">UN    </v>
          </cell>
          <cell r="E1510">
            <v>185.11</v>
          </cell>
        </row>
        <row r="1511">
          <cell r="B1511">
            <v>1622</v>
          </cell>
          <cell r="C1511" t="str">
            <v>CONTATOR TRIPOLAR, CORRENTE DE *265* A, TENSAO NOMINAL DE *500* V, CATEGORIA AC-2 E AC-3</v>
          </cell>
          <cell r="D1511" t="str">
            <v xml:space="preserve">UN    </v>
          </cell>
          <cell r="E1511">
            <v>5980.66</v>
          </cell>
        </row>
        <row r="1512">
          <cell r="B1512">
            <v>1620</v>
          </cell>
          <cell r="C1512" t="str">
            <v>CONTATOR TRIPOLAR, CORRENTE DE *38* A, TENSAO NOMINAL DE *500* V, CATEGORIA AC-2 E AC-3</v>
          </cell>
          <cell r="D1512" t="str">
            <v xml:space="preserve">UN    </v>
          </cell>
          <cell r="E1512">
            <v>389.95</v>
          </cell>
        </row>
        <row r="1513">
          <cell r="B1513">
            <v>1629</v>
          </cell>
          <cell r="C1513" t="str">
            <v>CONTATOR TRIPOLAR, CORRENTE DE *500* A, TENSAO NOMINAL DE *500* V, CATEGORIA AC-2 E AC-3</v>
          </cell>
          <cell r="D1513" t="str">
            <v xml:space="preserve">UN    </v>
          </cell>
          <cell r="E1513">
            <v>14555.49</v>
          </cell>
        </row>
        <row r="1514">
          <cell r="B1514">
            <v>1627</v>
          </cell>
          <cell r="C1514" t="str">
            <v>CONTATOR TRIPOLAR, CORRENTE DE *65* A, TENSAO NOMINAL DE *500* V, CATEGORIA AC-2 E AC-3</v>
          </cell>
          <cell r="D1514" t="str">
            <v xml:space="preserve">UN    </v>
          </cell>
          <cell r="E1514">
            <v>745.37</v>
          </cell>
        </row>
        <row r="1515">
          <cell r="B1515">
            <v>1623</v>
          </cell>
          <cell r="C1515" t="str">
            <v>CONTATOR TRIPOLAR, CORRENTE DE 12 A, TENSAO NOMINAL DE *500* V, CATEGORIA AC-2 E AC-3</v>
          </cell>
          <cell r="D1515" t="str">
            <v xml:space="preserve">UN    </v>
          </cell>
          <cell r="E1515">
            <v>150.97</v>
          </cell>
        </row>
        <row r="1516">
          <cell r="B1516">
            <v>1619</v>
          </cell>
          <cell r="C1516" t="str">
            <v>CONTATOR TRIPOLAR, CORRENTE DE 25 A, TENSAO NOMINAL DE *500* V, CATEGORIA AC-2 E AC-3</v>
          </cell>
          <cell r="D1516" t="str">
            <v xml:space="preserve">UN    </v>
          </cell>
          <cell r="E1516">
            <v>207.66</v>
          </cell>
        </row>
        <row r="1517">
          <cell r="B1517">
            <v>1630</v>
          </cell>
          <cell r="C1517" t="str">
            <v>CONTATOR TRIPOLAR, CORRENTE DE 250 A, TENSAO NOMINAL DE *500* V, PARA ACIONAMENTO DE CAPACITORES</v>
          </cell>
          <cell r="D1517" t="str">
            <v xml:space="preserve">UN    </v>
          </cell>
          <cell r="E1517">
            <v>4572.33</v>
          </cell>
        </row>
        <row r="1518">
          <cell r="B1518">
            <v>1616</v>
          </cell>
          <cell r="C1518" t="str">
            <v>CONTATOR TRIPOLAR, CORRENTE DE 300 A, TENSAO NOMINAL DE *500* V, CATEGORIA AC-2 E AC-3</v>
          </cell>
          <cell r="D1518" t="str">
            <v xml:space="preserve">UN    </v>
          </cell>
          <cell r="E1518">
            <v>7032.33</v>
          </cell>
        </row>
        <row r="1519">
          <cell r="B1519">
            <v>1614</v>
          </cell>
          <cell r="C1519" t="str">
            <v>CONTATOR TRIPOLAR, CORRENTE DE 32 A, TENSAO NOMINAL DE *500* V, CATEGORIA AC-2 E AC-3</v>
          </cell>
          <cell r="D1519" t="str">
            <v xml:space="preserve">UN    </v>
          </cell>
          <cell r="E1519">
            <v>321.39999999999998</v>
          </cell>
        </row>
        <row r="1520">
          <cell r="B1520">
            <v>1617</v>
          </cell>
          <cell r="C1520" t="str">
            <v>CONTATOR TRIPOLAR, CORRENTE DE 400 A, TENSAO NOMINAL DE *500* V, CATEGORIA AC-2 E AC-3</v>
          </cell>
          <cell r="D1520" t="str">
            <v xml:space="preserve">UN    </v>
          </cell>
          <cell r="E1520">
            <v>8395.08</v>
          </cell>
        </row>
        <row r="1521">
          <cell r="B1521">
            <v>1621</v>
          </cell>
          <cell r="C1521" t="str">
            <v>CONTATOR TRIPOLAR, CORRENTE DE 45 A, TENSAO NOMINAL DE *500* V, CATEGORIA AC-2 E AC-3</v>
          </cell>
          <cell r="D1521" t="str">
            <v xml:space="preserve">UN    </v>
          </cell>
          <cell r="E1521">
            <v>574.82000000000005</v>
          </cell>
        </row>
        <row r="1522">
          <cell r="B1522">
            <v>1624</v>
          </cell>
          <cell r="C1522" t="str">
            <v>CONTATOR TRIPOLAR, CORRENTE DE 630 A, TENSAO NOMINAL DE *500* V, CATEGORIA AC-2 E AC-3</v>
          </cell>
          <cell r="D1522" t="str">
            <v xml:space="preserve">UN    </v>
          </cell>
          <cell r="E1522">
            <v>20635.52</v>
          </cell>
        </row>
        <row r="1523">
          <cell r="B1523">
            <v>1615</v>
          </cell>
          <cell r="C1523" t="str">
            <v>CONTATOR TRIPOLAR, CORRENTE DE 75 A, TENSAO NOMINAL DE *500* V, CATEGORIA AC-2 E AC-3</v>
          </cell>
          <cell r="D1523" t="str">
            <v xml:space="preserve">UN    </v>
          </cell>
          <cell r="E1523">
            <v>1079.42</v>
          </cell>
        </row>
        <row r="1524">
          <cell r="B1524">
            <v>1612</v>
          </cell>
          <cell r="C1524" t="str">
            <v>CONTATOR TRIPOLAR, CORRENTE DE 9 A, TENSAO NOMINAL DE *500* V, CATEGORIA AC-2 E AC-3</v>
          </cell>
          <cell r="D1524" t="str">
            <v xml:space="preserve">UN    </v>
          </cell>
          <cell r="E1524">
            <v>142.16999999999999</v>
          </cell>
        </row>
        <row r="1525">
          <cell r="B1525">
            <v>1618</v>
          </cell>
          <cell r="C1525" t="str">
            <v>CONTATOR TRIPOLAR, CORRENTE DE 95 A, TENSAO NOMINAL DE *500* V, CATEGORIA AC-2 E AC-3</v>
          </cell>
          <cell r="D1525" t="str">
            <v xml:space="preserve">UN    </v>
          </cell>
          <cell r="E1525">
            <v>1483.29</v>
          </cell>
        </row>
        <row r="1526">
          <cell r="B1526">
            <v>14211</v>
          </cell>
          <cell r="C1526" t="str">
            <v>CONTRA-PORCA SEXTAVADA, DIAMETRO NOMINAL 1 3/8", ALTURA 35 MM</v>
          </cell>
          <cell r="D1526" t="str">
            <v xml:space="preserve">UN    </v>
          </cell>
          <cell r="E1526">
            <v>26.9</v>
          </cell>
        </row>
        <row r="1527">
          <cell r="B1527">
            <v>34500</v>
          </cell>
          <cell r="C1527" t="str">
            <v>COORDENADOR / GERENTE DE OBRA</v>
          </cell>
          <cell r="D1527" t="str">
            <v xml:space="preserve">H     </v>
          </cell>
          <cell r="E1527">
            <v>106.29</v>
          </cell>
        </row>
        <row r="1528">
          <cell r="B1528">
            <v>40934</v>
          </cell>
          <cell r="C1528" t="str">
            <v>COORDENADOR / GERENTE DE OBRA (MENSALISTA)</v>
          </cell>
          <cell r="D1528" t="str">
            <v xml:space="preserve">MES   </v>
          </cell>
          <cell r="E1528">
            <v>18806.349999999999</v>
          </cell>
        </row>
        <row r="1529">
          <cell r="B1529">
            <v>5328</v>
          </cell>
          <cell r="C1529" t="str">
            <v>CORANTE LIQUIDO PARA TINTA PVA, BISNAGA 50 ML</v>
          </cell>
          <cell r="D1529" t="str">
            <v xml:space="preserve">UN    </v>
          </cell>
          <cell r="E1529">
            <v>5.0599999999999996</v>
          </cell>
        </row>
        <row r="1530">
          <cell r="B1530">
            <v>38200</v>
          </cell>
          <cell r="C1530" t="str">
            <v>CORDA DE POLIAMIDA 12 MM TIPO BOMBEIRO, PARA TRABALHO EM ALTURA</v>
          </cell>
          <cell r="D1530" t="str">
            <v xml:space="preserve">100M  </v>
          </cell>
          <cell r="E1530">
            <v>418.29</v>
          </cell>
        </row>
        <row r="1531">
          <cell r="B1531">
            <v>39269</v>
          </cell>
          <cell r="C1531" t="str">
            <v>CORDAO DE COBRE, FLEXIVEL, TORCIDO, CLASSE 4 OU 5, ISOLACAO EM PVC/D, 300 V, 2 CONDUTORES DE 0,5 MM2</v>
          </cell>
          <cell r="D1531" t="str">
            <v xml:space="preserve">M     </v>
          </cell>
          <cell r="E1531">
            <v>0.63</v>
          </cell>
        </row>
        <row r="1532">
          <cell r="B1532">
            <v>11889</v>
          </cell>
          <cell r="C1532" t="str">
            <v>CORDAO DE COBRE, FLEXIVEL, TORCIDO, CLASSE 4 OU 5, ISOLACAO EM PVC/D, 300 V, 2 CONDUTORES DE 0,75 MM2</v>
          </cell>
          <cell r="D1532" t="str">
            <v xml:space="preserve">M     </v>
          </cell>
          <cell r="E1532">
            <v>0.88</v>
          </cell>
        </row>
        <row r="1533">
          <cell r="B1533">
            <v>39270</v>
          </cell>
          <cell r="C1533" t="str">
            <v>CORDAO DE COBRE, FLEXIVEL, TORCIDO, CLASSE 4 OU 5, ISOLACAO EM PVC/D, 300 V, 2 CONDUTORES DE 1,0 MM2</v>
          </cell>
          <cell r="D1533" t="str">
            <v xml:space="preserve">M     </v>
          </cell>
          <cell r="E1533">
            <v>1.05</v>
          </cell>
        </row>
        <row r="1534">
          <cell r="B1534">
            <v>11890</v>
          </cell>
          <cell r="C1534" t="str">
            <v>CORDAO DE COBRE, FLEXIVEL, TORCIDO, CLASSE 4 OU 5, ISOLACAO EM PVC/D, 300 V, 2 CONDUTORES DE 1,5 MM2</v>
          </cell>
          <cell r="D1534" t="str">
            <v xml:space="preserve">M     </v>
          </cell>
          <cell r="E1534">
            <v>1.37</v>
          </cell>
        </row>
        <row r="1535">
          <cell r="B1535">
            <v>11891</v>
          </cell>
          <cell r="C1535" t="str">
            <v>CORDAO DE COBRE, FLEXIVEL, TORCIDO, CLASSE 4 OU 5, ISOLACAO EM PVC/D, 300 V, 2 CONDUTORES DE 2,5 MM2</v>
          </cell>
          <cell r="D1535" t="str">
            <v xml:space="preserve">M     </v>
          </cell>
          <cell r="E1535">
            <v>2.2599999999999998</v>
          </cell>
        </row>
        <row r="1536">
          <cell r="B1536">
            <v>11892</v>
          </cell>
          <cell r="C1536" t="str">
            <v>CORDAO DE COBRE, FLEXIVEL, TORCIDO, CLASSE 4 OU 5, ISOLACAO EM PVC/D, 300 V, 2 CONDUTORES DE 4 MM2</v>
          </cell>
          <cell r="D1536" t="str">
            <v xml:space="preserve">M     </v>
          </cell>
          <cell r="E1536">
            <v>3.49</v>
          </cell>
        </row>
        <row r="1537">
          <cell r="B1537">
            <v>37601</v>
          </cell>
          <cell r="C1537" t="str">
            <v>CORDEL DETONANTE, NP 05 G/M</v>
          </cell>
          <cell r="D1537" t="str">
            <v xml:space="preserve">M     </v>
          </cell>
          <cell r="E1537">
            <v>4.2</v>
          </cell>
        </row>
        <row r="1538">
          <cell r="B1538">
            <v>1634</v>
          </cell>
          <cell r="C1538" t="str">
            <v>CORDEL DETONANTE, NP 10 G/M</v>
          </cell>
          <cell r="D1538" t="str">
            <v xml:space="preserve">M     </v>
          </cell>
          <cell r="E1538">
            <v>4.33</v>
          </cell>
        </row>
        <row r="1539">
          <cell r="B1539">
            <v>5086</v>
          </cell>
          <cell r="C1539" t="str">
            <v>CORRENTE DE ELO CURTO COMUM, SOLDADA, GALVANIZADA, ESPESSURA DO ELO = 1/2" (12,5 MM)</v>
          </cell>
          <cell r="D1539" t="str">
            <v xml:space="preserve">KG    </v>
          </cell>
          <cell r="E1539">
            <v>24.87</v>
          </cell>
        </row>
        <row r="1540">
          <cell r="B1540">
            <v>11280</v>
          </cell>
          <cell r="C1540" t="str">
            <v>CORTADEIRA DE PISO DE CONCRETO E ASFALTO, PARA DISCO PADRAO DE DIAMETRO 350 MM (14") OU 450 MM (18") , MOTOR A GASOLINA, POTENCIA 13 HP, SEM DISCO</v>
          </cell>
          <cell r="D1540" t="str">
            <v xml:space="preserve">UN    </v>
          </cell>
          <cell r="E1540">
            <v>7861.05</v>
          </cell>
        </row>
        <row r="1541">
          <cell r="B1541">
            <v>40519</v>
          </cell>
          <cell r="C1541" t="str">
            <v>CORTADEIRA HIDRAULICA DE VERGALHAO, PARA ACO DE DIAMETRO ATE 50 MM, MOTOR ELETRICO TRIFASICO, POTENCIA DE 5,5 HP A 7,5 HP</v>
          </cell>
          <cell r="D1541" t="str">
            <v xml:space="preserve">UN    </v>
          </cell>
          <cell r="E1541">
            <v>64803.839999999997</v>
          </cell>
        </row>
        <row r="1542">
          <cell r="B1542">
            <v>39869</v>
          </cell>
          <cell r="C1542" t="str">
            <v>COTOVELO BRONZE/LATAO (REF 707-3) SEM ANEL DE SOLDA, BOLSA X ROSCA F, 15MM X 1/2"</v>
          </cell>
          <cell r="D1542" t="str">
            <v xml:space="preserve">UN    </v>
          </cell>
          <cell r="E1542">
            <v>7.28</v>
          </cell>
        </row>
        <row r="1543">
          <cell r="B1543">
            <v>39870</v>
          </cell>
          <cell r="C1543" t="str">
            <v>COTOVELO BRONZE/LATAO (REF 707-3) SEM ANEL DE SOLDA, BOLSA X ROSCA F, 22MM X 1/2"</v>
          </cell>
          <cell r="D1543" t="str">
            <v xml:space="preserve">UN    </v>
          </cell>
          <cell r="E1543">
            <v>11.13</v>
          </cell>
        </row>
        <row r="1544">
          <cell r="B1544">
            <v>39871</v>
          </cell>
          <cell r="C1544" t="str">
            <v>COTOVELO BRONZE/LATAO (REF 707-3) SEM ANEL DE SOLDA, BOLSA X ROSCA F, 22MM X 3/4"</v>
          </cell>
          <cell r="D1544" t="str">
            <v xml:space="preserve">UN    </v>
          </cell>
          <cell r="E1544">
            <v>12.48</v>
          </cell>
        </row>
        <row r="1545">
          <cell r="B1545">
            <v>12722</v>
          </cell>
          <cell r="C1545" t="str">
            <v>COTOVELO DE COBRE 90 GRAUS (REF 607) SEM ANEL DE SOLDA, BOLSA X BOLSA, 104 MM</v>
          </cell>
          <cell r="D1545" t="str">
            <v xml:space="preserve">UN    </v>
          </cell>
          <cell r="E1545">
            <v>417.57</v>
          </cell>
        </row>
        <row r="1546">
          <cell r="B1546">
            <v>12714</v>
          </cell>
          <cell r="C1546" t="str">
            <v>COTOVELO DE COBRE 90 GRAUS (REF 607) SEM ANEL DE SOLDA, BOLSA X BOLSA, 15 MM</v>
          </cell>
          <cell r="D1546" t="str">
            <v xml:space="preserve">UN    </v>
          </cell>
          <cell r="E1546">
            <v>2.72</v>
          </cell>
        </row>
        <row r="1547">
          <cell r="B1547">
            <v>12715</v>
          </cell>
          <cell r="C1547" t="str">
            <v>COTOVELO DE COBRE 90 GRAUS (REF 607) SEM ANEL DE SOLDA, BOLSA X BOLSA, 22 MM</v>
          </cell>
          <cell r="D1547" t="str">
            <v xml:space="preserve">UN    </v>
          </cell>
          <cell r="E1547">
            <v>6.15</v>
          </cell>
        </row>
        <row r="1548">
          <cell r="B1548">
            <v>12716</v>
          </cell>
          <cell r="C1548" t="str">
            <v>COTOVELO DE COBRE 90 GRAUS (REF 607) SEM ANEL DE SOLDA, BOLSA X BOLSA, 28 MM</v>
          </cell>
          <cell r="D1548" t="str">
            <v xml:space="preserve">UN    </v>
          </cell>
          <cell r="E1548">
            <v>10.57</v>
          </cell>
        </row>
        <row r="1549">
          <cell r="B1549">
            <v>12717</v>
          </cell>
          <cell r="C1549" t="str">
            <v>COTOVELO DE COBRE 90 GRAUS (REF 607) SEM ANEL DE SOLDA, BOLSA X BOLSA, 35 MM</v>
          </cell>
          <cell r="D1549" t="str">
            <v xml:space="preserve">UN    </v>
          </cell>
          <cell r="E1549">
            <v>20.77</v>
          </cell>
        </row>
        <row r="1550">
          <cell r="B1550">
            <v>12718</v>
          </cell>
          <cell r="C1550" t="str">
            <v>COTOVELO DE COBRE 90 GRAUS (REF 607) SEM ANEL DE SOLDA, BOLSA X BOLSA, 42 MM</v>
          </cell>
          <cell r="D1550" t="str">
            <v xml:space="preserve">UN    </v>
          </cell>
          <cell r="E1550">
            <v>31.88</v>
          </cell>
        </row>
        <row r="1551">
          <cell r="B1551">
            <v>12719</v>
          </cell>
          <cell r="C1551" t="str">
            <v>COTOVELO DE COBRE 90 GRAUS (REF 607) SEM ANEL DE SOLDA, BOLSA X BOLSA, 54 MM</v>
          </cell>
          <cell r="D1551" t="str">
            <v xml:space="preserve">UN    </v>
          </cell>
          <cell r="E1551">
            <v>50.61</v>
          </cell>
        </row>
        <row r="1552">
          <cell r="B1552">
            <v>12720</v>
          </cell>
          <cell r="C1552" t="str">
            <v>COTOVELO DE COBRE 90 GRAUS (REF 607) SEM ANEL DE SOLDA, BOLSA X BOLSA, 66 MM</v>
          </cell>
          <cell r="D1552" t="str">
            <v xml:space="preserve">UN    </v>
          </cell>
          <cell r="E1552">
            <v>176.22</v>
          </cell>
        </row>
        <row r="1553">
          <cell r="B1553">
            <v>12721</v>
          </cell>
          <cell r="C1553" t="str">
            <v>COTOVELO DE COBRE 90 GRAUS (REF 607) SEM ANEL DE SOLDA, BOLSA X BOLSA, 79 MM</v>
          </cell>
          <cell r="D1553" t="str">
            <v xml:space="preserve">UN    </v>
          </cell>
          <cell r="E1553">
            <v>168.99</v>
          </cell>
        </row>
        <row r="1554">
          <cell r="B1554">
            <v>3468</v>
          </cell>
          <cell r="C1554" t="str">
            <v>COTOVELO DE REDUCAO 90 GRAUS DE FERRO GALVANIZADO, COM ROSCA BSP, DE 1 1/2" X 1"</v>
          </cell>
          <cell r="D1554" t="str">
            <v xml:space="preserve">UN    </v>
          </cell>
          <cell r="E1554">
            <v>26.04</v>
          </cell>
        </row>
        <row r="1555">
          <cell r="B1555">
            <v>3465</v>
          </cell>
          <cell r="C1555" t="str">
            <v>COTOVELO DE REDUCAO 90 GRAUS DE FERRO GALVANIZADO, COM ROSCA BSP, DE 1 1/2" X 3/4"</v>
          </cell>
          <cell r="D1555" t="str">
            <v xml:space="preserve">UN    </v>
          </cell>
          <cell r="E1555">
            <v>26.04</v>
          </cell>
        </row>
        <row r="1556">
          <cell r="B1556">
            <v>12403</v>
          </cell>
          <cell r="C1556" t="str">
            <v>COTOVELO DE REDUCAO 90 GRAUS DE FERRO GALVANIZADO, COM ROSCA BSP, DE 1 1/4" X 1"</v>
          </cell>
          <cell r="D1556" t="str">
            <v xml:space="preserve">UN    </v>
          </cell>
          <cell r="E1556">
            <v>18.559999999999999</v>
          </cell>
        </row>
        <row r="1557">
          <cell r="B1557">
            <v>3463</v>
          </cell>
          <cell r="C1557" t="str">
            <v>COTOVELO DE REDUCAO 90 GRAUS DE FERRO GALVANIZADO, COM ROSCA BSP, DE 1" X 1/2"</v>
          </cell>
          <cell r="D1557" t="str">
            <v xml:space="preserve">UN    </v>
          </cell>
          <cell r="E1557">
            <v>10.84</v>
          </cell>
        </row>
        <row r="1558">
          <cell r="B1558">
            <v>3464</v>
          </cell>
          <cell r="C1558" t="str">
            <v>COTOVELO DE REDUCAO 90 GRAUS DE FERRO GALVANIZADO, COM ROSCA BSP, DE 1" X 3/4"</v>
          </cell>
          <cell r="D1558" t="str">
            <v xml:space="preserve">UN    </v>
          </cell>
          <cell r="E1558">
            <v>10.84</v>
          </cell>
        </row>
        <row r="1559">
          <cell r="B1559">
            <v>3466</v>
          </cell>
          <cell r="C1559" t="str">
            <v>COTOVELO DE REDUCAO 90 GRAUS DE FERRO GALVANIZADO, COM ROSCA BSP, DE 2 1/2" X 2"</v>
          </cell>
          <cell r="D1559" t="str">
            <v xml:space="preserve">UN    </v>
          </cell>
          <cell r="E1559">
            <v>66.13</v>
          </cell>
        </row>
        <row r="1560">
          <cell r="B1560">
            <v>3467</v>
          </cell>
          <cell r="C1560" t="str">
            <v>COTOVELO DE REDUCAO 90 GRAUS DE FERRO GALVANIZADO, COM ROSCA BSP, DE 2" X 1 1/2"</v>
          </cell>
          <cell r="D1560" t="str">
            <v xml:space="preserve">UN    </v>
          </cell>
          <cell r="E1560">
            <v>37.35</v>
          </cell>
        </row>
        <row r="1561">
          <cell r="B1561">
            <v>3462</v>
          </cell>
          <cell r="C1561" t="str">
            <v>COTOVELO DE REDUCAO 90 GRAUS DE FERRO GALVANIZADO, COM ROSCA BSP, DE 3/4" X 1/2"</v>
          </cell>
          <cell r="D1561" t="str">
            <v xml:space="preserve">UN    </v>
          </cell>
          <cell r="E1561">
            <v>7.15</v>
          </cell>
        </row>
        <row r="1562">
          <cell r="B1562">
            <v>3446</v>
          </cell>
          <cell r="C1562" t="str">
            <v>COTOVELO 45 GRAUS DE FERRO GALVANIZADO, COM ROSCA BSP, DE 1 1/2"</v>
          </cell>
          <cell r="D1562" t="str">
            <v xml:space="preserve">UN    </v>
          </cell>
          <cell r="E1562">
            <v>22.02</v>
          </cell>
        </row>
        <row r="1563">
          <cell r="B1563">
            <v>3445</v>
          </cell>
          <cell r="C1563" t="str">
            <v>COTOVELO 45 GRAUS DE FERRO GALVANIZADO, COM ROSCA BSP, DE 1 1/4"</v>
          </cell>
          <cell r="D1563" t="str">
            <v xml:space="preserve">UN    </v>
          </cell>
          <cell r="E1563">
            <v>17.97</v>
          </cell>
        </row>
        <row r="1564">
          <cell r="B1564">
            <v>3441</v>
          </cell>
          <cell r="C1564" t="str">
            <v>COTOVELO 45 GRAUS DE FERRO GALVANIZADO, COM ROSCA BSP, DE 1/2"</v>
          </cell>
          <cell r="D1564" t="str">
            <v xml:space="preserve">UN    </v>
          </cell>
          <cell r="E1564">
            <v>5.07</v>
          </cell>
        </row>
        <row r="1565">
          <cell r="B1565">
            <v>3444</v>
          </cell>
          <cell r="C1565" t="str">
            <v>COTOVELO 45 GRAUS DE FERRO GALVANIZADO, COM ROSCA BSP, DE 1"</v>
          </cell>
          <cell r="D1565" t="str">
            <v xml:space="preserve">UN    </v>
          </cell>
          <cell r="E1565">
            <v>11.06</v>
          </cell>
        </row>
        <row r="1566">
          <cell r="B1566">
            <v>12402</v>
          </cell>
          <cell r="C1566" t="str">
            <v>COTOVELO 45 GRAUS DE FERRO GALVANIZADO, COM ROSCA BSP, DE 2 1/2"</v>
          </cell>
          <cell r="D1566" t="str">
            <v xml:space="preserve">UN    </v>
          </cell>
          <cell r="E1566">
            <v>61.89</v>
          </cell>
        </row>
        <row r="1567">
          <cell r="B1567">
            <v>3447</v>
          </cell>
          <cell r="C1567" t="str">
            <v>COTOVELO 45 GRAUS DE FERRO GALVANIZADO, COM ROSCA BSP, DE 2"</v>
          </cell>
          <cell r="D1567" t="str">
            <v xml:space="preserve">UN    </v>
          </cell>
          <cell r="E1567">
            <v>32.020000000000003</v>
          </cell>
        </row>
        <row r="1568">
          <cell r="B1568">
            <v>3442</v>
          </cell>
          <cell r="C1568" t="str">
            <v>COTOVELO 45 GRAUS DE FERRO GALVANIZADO, COM ROSCA BSP, DE 3/4"</v>
          </cell>
          <cell r="D1568" t="str">
            <v xml:space="preserve">UN    </v>
          </cell>
          <cell r="E1568">
            <v>7.59</v>
          </cell>
        </row>
        <row r="1569">
          <cell r="B1569">
            <v>3448</v>
          </cell>
          <cell r="C1569" t="str">
            <v>COTOVELO 45 GRAUS DE FERRO GALVANIZADO, COM ROSCA BSP, DE 3"</v>
          </cell>
          <cell r="D1569" t="str">
            <v xml:space="preserve">UN    </v>
          </cell>
          <cell r="E1569">
            <v>90.49</v>
          </cell>
        </row>
        <row r="1570">
          <cell r="B1570">
            <v>3449</v>
          </cell>
          <cell r="C1570" t="str">
            <v>COTOVELO 45 GRAUS DE FERRO GALVANIZADO, COM ROSCA BSP, DE 4"</v>
          </cell>
          <cell r="D1570" t="str">
            <v xml:space="preserve">UN    </v>
          </cell>
          <cell r="E1570">
            <v>158.56</v>
          </cell>
        </row>
        <row r="1571">
          <cell r="B1571">
            <v>37438</v>
          </cell>
          <cell r="C1571" t="str">
            <v>COTOVELO 45 GRAUS, PEAD PE 100, DE 125 MM, PARA ELETROFUSAO</v>
          </cell>
          <cell r="D1571" t="str">
            <v xml:space="preserve">UN    </v>
          </cell>
          <cell r="E1571">
            <v>147.38</v>
          </cell>
        </row>
        <row r="1572">
          <cell r="B1572">
            <v>37439</v>
          </cell>
          <cell r="C1572" t="str">
            <v>COTOVELO 45 GRAUS, PEAD PE 100, DE 200 MM, PARA ELETROFUSAO</v>
          </cell>
          <cell r="D1572" t="str">
            <v xml:space="preserve">UN    </v>
          </cell>
          <cell r="E1572">
            <v>963.55</v>
          </cell>
        </row>
        <row r="1573">
          <cell r="B1573">
            <v>37435</v>
          </cell>
          <cell r="C1573" t="str">
            <v>COTOVELO 45 GRAUS, PEAD PE 100, DE 32 MM, PARA ELETROFUSAO</v>
          </cell>
          <cell r="D1573" t="str">
            <v xml:space="preserve">UN    </v>
          </cell>
          <cell r="E1573">
            <v>17.32</v>
          </cell>
        </row>
        <row r="1574">
          <cell r="B1574">
            <v>37436</v>
          </cell>
          <cell r="C1574" t="str">
            <v>COTOVELO 45 GRAUS, PEAD PE 100, DE 40 MM, PARA ELETROFUSAO</v>
          </cell>
          <cell r="D1574" t="str">
            <v xml:space="preserve">UN    </v>
          </cell>
          <cell r="E1574">
            <v>20.440000000000001</v>
          </cell>
        </row>
        <row r="1575">
          <cell r="B1575">
            <v>37437</v>
          </cell>
          <cell r="C1575" t="str">
            <v>COTOVELO 45 GRAUS, PEAD PE 100, DE 63 MM, PARA ELETROFUSAO</v>
          </cell>
          <cell r="D1575" t="str">
            <v xml:space="preserve">UN    </v>
          </cell>
          <cell r="E1575">
            <v>29.56</v>
          </cell>
        </row>
        <row r="1576">
          <cell r="B1576">
            <v>3473</v>
          </cell>
          <cell r="C1576" t="str">
            <v>COTOVELO 90 GRAUS DE FERRO GALVANIZADO, COM ROSCA BSP MACHO/FEMEA, DE 1 1/2"</v>
          </cell>
          <cell r="D1576" t="str">
            <v xml:space="preserve">UN    </v>
          </cell>
          <cell r="E1576">
            <v>24.89</v>
          </cell>
        </row>
        <row r="1577">
          <cell r="B1577">
            <v>3474</v>
          </cell>
          <cell r="C1577" t="str">
            <v>COTOVELO 90 GRAUS DE FERRO GALVANIZADO, COM ROSCA BSP MACHO/FEMEA, DE 1 1/4"</v>
          </cell>
          <cell r="D1577" t="str">
            <v xml:space="preserve">UN    </v>
          </cell>
          <cell r="E1577">
            <v>20.52</v>
          </cell>
        </row>
        <row r="1578">
          <cell r="B1578">
            <v>3450</v>
          </cell>
          <cell r="C1578" t="str">
            <v>COTOVELO 90 GRAUS DE FERRO GALVANIZADO, COM ROSCA BSP MACHO/FEMEA, DE 1/2"</v>
          </cell>
          <cell r="D1578" t="str">
            <v xml:space="preserve">UN    </v>
          </cell>
          <cell r="E1578">
            <v>5.95</v>
          </cell>
        </row>
        <row r="1579">
          <cell r="B1579">
            <v>3443</v>
          </cell>
          <cell r="C1579" t="str">
            <v>COTOVELO 90 GRAUS DE FERRO GALVANIZADO, COM ROSCA BSP MACHO/FEMEA, DE 1"</v>
          </cell>
          <cell r="D1579" t="str">
            <v xml:space="preserve">UN    </v>
          </cell>
          <cell r="E1579">
            <v>12.76</v>
          </cell>
        </row>
        <row r="1580">
          <cell r="B1580">
            <v>3453</v>
          </cell>
          <cell r="C1580" t="str">
            <v>COTOVELO 90 GRAUS DE FERRO GALVANIZADO, COM ROSCA BSP MACHO/FEMEA, DE 2 1/2"</v>
          </cell>
          <cell r="D1580" t="str">
            <v xml:space="preserve">UN    </v>
          </cell>
          <cell r="E1580">
            <v>72.67</v>
          </cell>
        </row>
        <row r="1581">
          <cell r="B1581">
            <v>3452</v>
          </cell>
          <cell r="C1581" t="str">
            <v>COTOVELO 90 GRAUS DE FERRO GALVANIZADO, COM ROSCA BSP MACHO/FEMEA, DE 2"</v>
          </cell>
          <cell r="D1581" t="str">
            <v xml:space="preserve">UN    </v>
          </cell>
          <cell r="E1581">
            <v>35.869999999999997</v>
          </cell>
        </row>
        <row r="1582">
          <cell r="B1582">
            <v>3451</v>
          </cell>
          <cell r="C1582" t="str">
            <v>COTOVELO 90 GRAUS DE FERRO GALVANIZADO, COM ROSCA BSP MACHO/FEMEA, DE 3/4"</v>
          </cell>
          <cell r="D1582" t="str">
            <v xml:space="preserve">UN    </v>
          </cell>
          <cell r="E1582">
            <v>7.11</v>
          </cell>
        </row>
        <row r="1583">
          <cell r="B1583">
            <v>3454</v>
          </cell>
          <cell r="C1583" t="str">
            <v>COTOVELO 90 GRAUS DE FERRO GALVANIZADO, COM ROSCA BSP MACHO/FEMEA, DE 3"</v>
          </cell>
          <cell r="D1583" t="str">
            <v xml:space="preserve">UN    </v>
          </cell>
          <cell r="E1583">
            <v>110.52</v>
          </cell>
        </row>
        <row r="1584">
          <cell r="B1584">
            <v>3458</v>
          </cell>
          <cell r="C1584" t="str">
            <v>COTOVELO 90 GRAUS DE FERRO GALVANIZADO, COM ROSCA BSP, DE 1 1/2"</v>
          </cell>
          <cell r="D1584" t="str">
            <v xml:space="preserve">UN    </v>
          </cell>
          <cell r="E1584">
            <v>19.95</v>
          </cell>
        </row>
        <row r="1585">
          <cell r="B1585">
            <v>3457</v>
          </cell>
          <cell r="C1585" t="str">
            <v>COTOVELO 90 GRAUS DE FERRO GALVANIZADO, COM ROSCA BSP, DE 1 1/4"</v>
          </cell>
          <cell r="D1585" t="str">
            <v xml:space="preserve">UN    </v>
          </cell>
          <cell r="E1585">
            <v>14.98</v>
          </cell>
        </row>
        <row r="1586">
          <cell r="B1586">
            <v>3455</v>
          </cell>
          <cell r="C1586" t="str">
            <v>COTOVELO 90 GRAUS DE FERRO GALVANIZADO, COM ROSCA BSP, DE 1/2"</v>
          </cell>
          <cell r="D1586" t="str">
            <v xml:space="preserve">UN    </v>
          </cell>
          <cell r="E1586">
            <v>4.25</v>
          </cell>
        </row>
        <row r="1587">
          <cell r="B1587">
            <v>3472</v>
          </cell>
          <cell r="C1587" t="str">
            <v>COTOVELO 90 GRAUS DE FERRO GALVANIZADO, COM ROSCA BSP, DE 1"</v>
          </cell>
          <cell r="D1587" t="str">
            <v xml:space="preserve">UN    </v>
          </cell>
          <cell r="E1587">
            <v>9.56</v>
          </cell>
        </row>
        <row r="1588">
          <cell r="B1588">
            <v>3470</v>
          </cell>
          <cell r="C1588" t="str">
            <v>COTOVELO 90 GRAUS DE FERRO GALVANIZADO, COM ROSCA BSP, DE 2 1/2"</v>
          </cell>
          <cell r="D1588" t="str">
            <v xml:space="preserve">UN    </v>
          </cell>
          <cell r="E1588">
            <v>55.72</v>
          </cell>
        </row>
        <row r="1589">
          <cell r="B1589">
            <v>3471</v>
          </cell>
          <cell r="C1589" t="str">
            <v>COTOVELO 90 GRAUS DE FERRO GALVANIZADO, COM ROSCA BSP, DE 2"</v>
          </cell>
          <cell r="D1589" t="str">
            <v xml:space="preserve">UN    </v>
          </cell>
          <cell r="E1589">
            <v>30.62</v>
          </cell>
        </row>
        <row r="1590">
          <cell r="B1590">
            <v>3456</v>
          </cell>
          <cell r="C1590" t="str">
            <v>COTOVELO 90 GRAUS DE FERRO GALVANIZADO, COM ROSCA BSP, DE 3/4"</v>
          </cell>
          <cell r="D1590" t="str">
            <v xml:space="preserve">UN    </v>
          </cell>
          <cell r="E1590">
            <v>6.36</v>
          </cell>
        </row>
        <row r="1591">
          <cell r="B1591">
            <v>3459</v>
          </cell>
          <cell r="C1591" t="str">
            <v>COTOVELO 90 GRAUS DE FERRO GALVANIZADO, COM ROSCA BSP, DE 3"</v>
          </cell>
          <cell r="D1591" t="str">
            <v xml:space="preserve">UN    </v>
          </cell>
          <cell r="E1591">
            <v>78.59</v>
          </cell>
        </row>
        <row r="1592">
          <cell r="B1592">
            <v>3469</v>
          </cell>
          <cell r="C1592" t="str">
            <v>COTOVELO 90 GRAUS DE FERRO GALVANIZADO, COM ROSCA BSP, DE 4"</v>
          </cell>
          <cell r="D1592" t="str">
            <v xml:space="preserve">UN    </v>
          </cell>
          <cell r="E1592">
            <v>149.47</v>
          </cell>
        </row>
        <row r="1593">
          <cell r="B1593">
            <v>3460</v>
          </cell>
          <cell r="C1593" t="str">
            <v>COTOVELO 90 GRAUS DE FERRO GALVANIZADO, COM ROSCA BSP, DE 5"</v>
          </cell>
          <cell r="D1593" t="str">
            <v xml:space="preserve">UN    </v>
          </cell>
          <cell r="E1593">
            <v>218.1</v>
          </cell>
        </row>
        <row r="1594">
          <cell r="B1594">
            <v>3461</v>
          </cell>
          <cell r="C1594" t="str">
            <v>COTOVELO 90 GRAUS DE FERRO GALVANIZADO, COM ROSCA BSP, DE 6"</v>
          </cell>
          <cell r="D1594" t="str">
            <v xml:space="preserve">UN    </v>
          </cell>
          <cell r="E1594">
            <v>557.44000000000005</v>
          </cell>
        </row>
        <row r="1595">
          <cell r="B1595">
            <v>37433</v>
          </cell>
          <cell r="C1595" t="str">
            <v>COTOVELO 90 GRAUS, PEAD PE 100, DE 125 MM, PARA ELETROFUSAO</v>
          </cell>
          <cell r="D1595" t="str">
            <v xml:space="preserve">UN    </v>
          </cell>
          <cell r="E1595">
            <v>147.38</v>
          </cell>
        </row>
        <row r="1596">
          <cell r="B1596">
            <v>37430</v>
          </cell>
          <cell r="C1596" t="str">
            <v>COTOVELO 90 GRAUS, PEAD PE 100, DE 20 MM, PARA ELETROFUSAO</v>
          </cell>
          <cell r="D1596" t="str">
            <v xml:space="preserve">UN    </v>
          </cell>
          <cell r="E1596">
            <v>18.47</v>
          </cell>
        </row>
        <row r="1597">
          <cell r="B1597">
            <v>37434</v>
          </cell>
          <cell r="C1597" t="str">
            <v>COTOVELO 90 GRAUS, PEAD PE 100, DE 200 MM, PARA ELETROFUSAO</v>
          </cell>
          <cell r="D1597" t="str">
            <v xml:space="preserve">UN    </v>
          </cell>
          <cell r="E1597">
            <v>1374.15</v>
          </cell>
        </row>
        <row r="1598">
          <cell r="B1598">
            <v>37431</v>
          </cell>
          <cell r="C1598" t="str">
            <v>COTOVELO 90 GRAUS, PEAD PE 100, DE 32 MM, PARA ELETROFUSAO</v>
          </cell>
          <cell r="D1598" t="str">
            <v xml:space="preserve">UN    </v>
          </cell>
          <cell r="E1598">
            <v>25.05</v>
          </cell>
        </row>
        <row r="1599">
          <cell r="B1599">
            <v>37432</v>
          </cell>
          <cell r="C1599" t="str">
            <v>COTOVELO 90 GRAUS, PEAD PE 100, DE 63 MM, PARA ELETROFUSAO</v>
          </cell>
          <cell r="D1599" t="str">
            <v xml:space="preserve">UN    </v>
          </cell>
          <cell r="E1599">
            <v>46.21</v>
          </cell>
        </row>
        <row r="1600">
          <cell r="B1600">
            <v>37413</v>
          </cell>
          <cell r="C1600" t="str">
            <v>COTOVELO/JOELHO COM ADAPTADOR, 90 GRAUS, EM POLIPROPILENO, PN 16, PARA TUBOS PEAD, 20 MM X 1/2" - LIGACAO PREDIAL DE AGUA</v>
          </cell>
          <cell r="D1600" t="str">
            <v xml:space="preserve">UN    </v>
          </cell>
          <cell r="E1600">
            <v>2.96</v>
          </cell>
        </row>
        <row r="1601">
          <cell r="B1601">
            <v>37414</v>
          </cell>
          <cell r="C1601" t="str">
            <v>COTOVELO/JOELHO COM ADAPTADOR, 90 GRAUS, EM POLIPROPILENO, PN 16, PARA TUBOS PEAD, 20 MM X 3/4" - LIGACAO PREDIAL DE AGUA</v>
          </cell>
          <cell r="D1601" t="str">
            <v xml:space="preserve">UN    </v>
          </cell>
          <cell r="E1601">
            <v>3.36</v>
          </cell>
        </row>
        <row r="1602">
          <cell r="B1602">
            <v>37415</v>
          </cell>
          <cell r="C1602" t="str">
            <v>COTOVELO/JOELHO COM ADAPTADOR, 90 GRAUS, EM POLIPROPILENO, PN 16, PARA TUBOS PEAD, 32 MM X 1" - LIGACAO PREDIAL DE AGUA</v>
          </cell>
          <cell r="D1602" t="str">
            <v xml:space="preserve">UN    </v>
          </cell>
          <cell r="E1602">
            <v>6.11</v>
          </cell>
        </row>
        <row r="1603">
          <cell r="B1603">
            <v>37416</v>
          </cell>
          <cell r="C1603" t="str">
            <v>COTOVELO/JOELHO 90 GRAUS, EM POLIPROPILENO, PN 16, PARA TUBOS PEAD, 20 X 20 MM - LIGACAO PREDIAL DE AGUA</v>
          </cell>
          <cell r="D1603" t="str">
            <v xml:space="preserve">UN    </v>
          </cell>
          <cell r="E1603">
            <v>2.77</v>
          </cell>
        </row>
        <row r="1604">
          <cell r="B1604">
            <v>37417</v>
          </cell>
          <cell r="C1604" t="str">
            <v>COTOVELO/JOELHO 90 GRAUS, EM POLIPROPILENO, PN 16, PARA TUBOS PEAD, 32 X 32 MM - LIGACAO PREDIAL DE AGUA</v>
          </cell>
          <cell r="D1604" t="str">
            <v xml:space="preserve">UN    </v>
          </cell>
          <cell r="E1604">
            <v>3.98</v>
          </cell>
        </row>
        <row r="1605">
          <cell r="B1605">
            <v>3112</v>
          </cell>
          <cell r="C1605" t="str">
            <v>CREMONA COM CASTANHA BIPARTIDA, COM VARA DE 1.20 M, EM LATAO CROMADO, PARA PORTAS E JANELAS - COMPLETA</v>
          </cell>
          <cell r="D1605" t="str">
            <v xml:space="preserve">CJ    </v>
          </cell>
          <cell r="E1605">
            <v>50.24</v>
          </cell>
        </row>
        <row r="1606">
          <cell r="B1606">
            <v>3113</v>
          </cell>
          <cell r="C1606" t="str">
            <v>CREMONA COM CASTANHA BIPARTIDA, COM VARA DE 1.50 M, EM LATAO CROMADO, PARA PORTAS E JANELAS - COMPLETA</v>
          </cell>
          <cell r="D1606" t="str">
            <v xml:space="preserve">CJ    </v>
          </cell>
          <cell r="E1606">
            <v>57.89</v>
          </cell>
        </row>
        <row r="1607">
          <cell r="B1607">
            <v>3114</v>
          </cell>
          <cell r="C1607" t="str">
            <v>CREMONA LATAO CROMADO, COM CASTANHA BIPARTIDA E PRESILHAS, MEDIDAS APROXIMADAS DE 113 X 40 X 35 MM (NAO INCL VARA FERRO)</v>
          </cell>
          <cell r="D1607" t="str">
            <v xml:space="preserve">UN    </v>
          </cell>
          <cell r="E1607">
            <v>26.15</v>
          </cell>
        </row>
        <row r="1608">
          <cell r="B1608">
            <v>34519</v>
          </cell>
          <cell r="C1608" t="str">
            <v>CRUZETA DE CONCRETO LEVE, COMP. 2000 MM SECAO, 90 X 90 MM</v>
          </cell>
          <cell r="D1608" t="str">
            <v xml:space="preserve">UN    </v>
          </cell>
          <cell r="E1608">
            <v>73.16</v>
          </cell>
        </row>
        <row r="1609">
          <cell r="B1609">
            <v>10510</v>
          </cell>
          <cell r="C1609" t="str">
            <v>CRUZETA DE EUCALIPTO TRATADO, OU EQUIVALENTE DA REGIAO, *2,4* M, SECAO *9 X 11,5* CM</v>
          </cell>
          <cell r="D1609" t="str">
            <v xml:space="preserve">UN    </v>
          </cell>
          <cell r="E1609">
            <v>54.78</v>
          </cell>
        </row>
        <row r="1610">
          <cell r="B1610">
            <v>1649</v>
          </cell>
          <cell r="C1610" t="str">
            <v>CRUZETA DE FERRO GALVANIZADO, COM ROSCA BSP, DE 1 1/2"</v>
          </cell>
          <cell r="D1610" t="str">
            <v xml:space="preserve">UN    </v>
          </cell>
          <cell r="E1610">
            <v>47.06</v>
          </cell>
        </row>
        <row r="1611">
          <cell r="B1611">
            <v>1653</v>
          </cell>
          <cell r="C1611" t="str">
            <v>CRUZETA DE FERRO GALVANIZADO, COM ROSCA BSP, DE 1 1/4"</v>
          </cell>
          <cell r="D1611" t="str">
            <v xml:space="preserve">UN    </v>
          </cell>
          <cell r="E1611">
            <v>36.86</v>
          </cell>
        </row>
        <row r="1612">
          <cell r="B1612">
            <v>1647</v>
          </cell>
          <cell r="C1612" t="str">
            <v>CRUZETA DE FERRO GALVANIZADO, COM ROSCA BSP, DE 1/2"</v>
          </cell>
          <cell r="D1612" t="str">
            <v xml:space="preserve">UN    </v>
          </cell>
          <cell r="E1612">
            <v>13.2</v>
          </cell>
        </row>
        <row r="1613">
          <cell r="B1613">
            <v>1648</v>
          </cell>
          <cell r="C1613" t="str">
            <v>CRUZETA DE FERRO GALVANIZADO, COM ROSCA BSP, DE 1"</v>
          </cell>
          <cell r="D1613" t="str">
            <v xml:space="preserve">UN    </v>
          </cell>
          <cell r="E1613">
            <v>25.34</v>
          </cell>
        </row>
        <row r="1614">
          <cell r="B1614">
            <v>1651</v>
          </cell>
          <cell r="C1614" t="str">
            <v>CRUZETA DE FERRO GALVANIZADO, COM ROSCA BSP, DE 2 1/2"</v>
          </cell>
          <cell r="D1614" t="str">
            <v xml:space="preserve">UN    </v>
          </cell>
          <cell r="E1614">
            <v>117.58</v>
          </cell>
        </row>
        <row r="1615">
          <cell r="B1615">
            <v>1650</v>
          </cell>
          <cell r="C1615" t="str">
            <v>CRUZETA DE FERRO GALVANIZADO, COM ROSCA BSP, DE 2"</v>
          </cell>
          <cell r="D1615" t="str">
            <v xml:space="preserve">UN    </v>
          </cell>
          <cell r="E1615">
            <v>64.989999999999995</v>
          </cell>
        </row>
        <row r="1616">
          <cell r="B1616">
            <v>1654</v>
          </cell>
          <cell r="C1616" t="str">
            <v>CRUZETA DE FERRO GALVANIZADO, COM ROSCA BSP, DE 3/4"</v>
          </cell>
          <cell r="D1616" t="str">
            <v xml:space="preserve">UN    </v>
          </cell>
          <cell r="E1616">
            <v>18.12</v>
          </cell>
        </row>
        <row r="1617">
          <cell r="B1617">
            <v>1652</v>
          </cell>
          <cell r="C1617" t="str">
            <v>CRUZETA DE FERRO GALVANIZADO, COM ROSCA BSP, DE 3"</v>
          </cell>
          <cell r="D1617" t="str">
            <v xml:space="preserve">UN    </v>
          </cell>
          <cell r="E1617">
            <v>168.75</v>
          </cell>
        </row>
        <row r="1618">
          <cell r="B1618">
            <v>1747</v>
          </cell>
          <cell r="C1618" t="str">
            <v>CUBA ACO INOX (AISI 304) DE EMBUTIR COM VALVULA DE 3 1/2 ", DE *56 X 33 X 12* CM</v>
          </cell>
          <cell r="D1618" t="str">
            <v xml:space="preserve">UN    </v>
          </cell>
          <cell r="E1618">
            <v>127.55</v>
          </cell>
        </row>
        <row r="1619">
          <cell r="B1619">
            <v>1744</v>
          </cell>
          <cell r="C1619" t="str">
            <v>CUBA ACO INOX (AISI 304) DE EMBUTIR COM VALVULA 3 1/2 ", DE *40 X 34 X 12* CM</v>
          </cell>
          <cell r="D1619" t="str">
            <v xml:space="preserve">UN    </v>
          </cell>
          <cell r="E1619">
            <v>88.34</v>
          </cell>
        </row>
        <row r="1620">
          <cell r="B1620">
            <v>1743</v>
          </cell>
          <cell r="C1620" t="str">
            <v>CUBA ACO INOX (AISI 304) DE EMBUTIR COM VALVULA 3 1/2 ", DE *46 X 30 X 12* CM</v>
          </cell>
          <cell r="D1620" t="str">
            <v xml:space="preserve">UN    </v>
          </cell>
          <cell r="E1620">
            <v>116.01</v>
          </cell>
        </row>
        <row r="1621">
          <cell r="B1621">
            <v>7241</v>
          </cell>
          <cell r="C1621" t="str">
            <v>CUMEEIRA ALUMINIO ONDULADA, COMPRIMENTO = *1,12* M, E = 0,8 MM</v>
          </cell>
          <cell r="D1621" t="str">
            <v xml:space="preserve">M2    </v>
          </cell>
          <cell r="E1621">
            <v>57.71</v>
          </cell>
        </row>
        <row r="1622">
          <cell r="B1622">
            <v>39640</v>
          </cell>
          <cell r="C1622" t="str">
            <v>CUMEEIRA ARTICULADA (ABA INFERIOR) PARA TELHA ONDULADA DE FIBROCIMENTO E = 4 MM, ABA *330* MM, COMPRIMENTO 500 MM (SEM AMIANTO)</v>
          </cell>
          <cell r="D1622" t="str">
            <v xml:space="preserve">UN    </v>
          </cell>
          <cell r="E1622">
            <v>5.17</v>
          </cell>
        </row>
        <row r="1623">
          <cell r="B1623">
            <v>11013</v>
          </cell>
          <cell r="C1623" t="str">
            <v>CUMEEIRA ARTICULADA (ABA INTERNA INFERIOR OU EXTERNA SUPERIOR) PARA TELHA ESTRUTURAL DE FIBROCIMENTO, 1 ABA, E = 6 MM (SEM AMIANTO)</v>
          </cell>
          <cell r="D1623" t="str">
            <v xml:space="preserve">UN    </v>
          </cell>
          <cell r="E1623">
            <v>10.65</v>
          </cell>
        </row>
        <row r="1624">
          <cell r="B1624">
            <v>11017</v>
          </cell>
          <cell r="C1624" t="str">
            <v>CUMEEIRA ARTICULADA (ABA SUPERIOR) PARA TELHA ONDULADA DE FIBROCIMENTO E = 4 MM, ABA *330* MM, COMPRIMENTO 500 MM (SEM AMIANTO)</v>
          </cell>
          <cell r="D1624" t="str">
            <v xml:space="preserve">UN    </v>
          </cell>
          <cell r="E1624">
            <v>4.54</v>
          </cell>
        </row>
        <row r="1625">
          <cell r="B1625">
            <v>20236</v>
          </cell>
          <cell r="C1625" t="str">
            <v>CUMEEIRA ARTICULADA (PAR) PARA TELHA ONDULADA DE FIBROCIMENTO, E = 6 MM, ABA 350 MM, COMPRIMENTO 1100 MM (SEM AMIANTO)</v>
          </cell>
          <cell r="D1625" t="str">
            <v xml:space="preserve">UN    </v>
          </cell>
          <cell r="E1625">
            <v>20.02</v>
          </cell>
        </row>
        <row r="1626">
          <cell r="B1626">
            <v>7215</v>
          </cell>
          <cell r="C1626" t="str">
            <v>CUMEEIRA NORMAL PARA TELHA ESTRUTURAL DE FIBROCIMENTO 1 ABA, E = 6 MM, COMPRIMENTO 608 MM (SEM AMIANTO)</v>
          </cell>
          <cell r="D1626" t="str">
            <v xml:space="preserve">UN    </v>
          </cell>
          <cell r="E1626">
            <v>17.14</v>
          </cell>
        </row>
        <row r="1627">
          <cell r="B1627">
            <v>7216</v>
          </cell>
          <cell r="C1627" t="str">
            <v>CUMEEIRA NORMAL PARA TELHA ESTRUTURAL DE FIBROCIMENTO 2 ABAS, E = 6 MM, DE 1050 X 935 MM (SEM AMIANTO)</v>
          </cell>
          <cell r="D1627" t="str">
            <v xml:space="preserve">UN    </v>
          </cell>
          <cell r="E1627">
            <v>71.650000000000006</v>
          </cell>
        </row>
        <row r="1628">
          <cell r="B1628">
            <v>20235</v>
          </cell>
          <cell r="C1628" t="str">
            <v>CUMEEIRA NORMAL PARA TELHA ONDULADA DE FIBROCIMENTO, E = 6 MM, ABA 300 MM, COMPRIMENTO 1100 MM (SEM AMIANTO)</v>
          </cell>
          <cell r="D1628" t="str">
            <v xml:space="preserve">UN    </v>
          </cell>
          <cell r="E1628">
            <v>36.229999999999997</v>
          </cell>
        </row>
        <row r="1629">
          <cell r="B1629">
            <v>7181</v>
          </cell>
          <cell r="C1629" t="str">
            <v>CUMEEIRA PARA TELHA CERAMICA, COMPRIMENTO DE *41* CM, RENDIMENTO DE *3* TELHAS/M</v>
          </cell>
          <cell r="D1629" t="str">
            <v xml:space="preserve">UN    </v>
          </cell>
          <cell r="E1629">
            <v>2.39</v>
          </cell>
        </row>
        <row r="1630">
          <cell r="B1630">
            <v>40866</v>
          </cell>
          <cell r="C1630" t="str">
            <v>CUMEEIRA PARA TELHA DE CONCRETO, PARA 2 AGUAS DE TELHADO, COR CINZA, RENDIMENTO DE *3* TELHAS/M (COLETADO CAIXA)</v>
          </cell>
          <cell r="D1630" t="str">
            <v xml:space="preserve">UN    </v>
          </cell>
          <cell r="E1630">
            <v>5.0599999999999996</v>
          </cell>
        </row>
        <row r="1631">
          <cell r="B1631">
            <v>7214</v>
          </cell>
          <cell r="C1631" t="str">
            <v>CUMEEIRA SHED PARA TELHA ONDULADA DE FIBROCIMENTO, E = 6 MM, ABA 280 MM, COMPRIMENTO 1100 MM (SEM AMIANTO)</v>
          </cell>
          <cell r="D1631" t="str">
            <v xml:space="preserve">UN    </v>
          </cell>
          <cell r="E1631">
            <v>24.55</v>
          </cell>
        </row>
        <row r="1632">
          <cell r="B1632">
            <v>7219</v>
          </cell>
          <cell r="C1632" t="str">
            <v>CUMEEIRA UNIVERSAL PARA TELHA ONDULADA DE FIBROCIMENTO, E = 6 MM, ABA 210 MM, COMPRIMENTO 1100 MM (SEM AMIANTO)</v>
          </cell>
          <cell r="D1632" t="str">
            <v xml:space="preserve">UN    </v>
          </cell>
          <cell r="E1632">
            <v>25.41</v>
          </cell>
        </row>
        <row r="1633">
          <cell r="B1633">
            <v>37972</v>
          </cell>
          <cell r="C1633" t="str">
            <v>CURVA CPVC, 90 GRAUS, SOLDAVEL, 22 MM, PARA AGUA QUENTE</v>
          </cell>
          <cell r="D1633" t="str">
            <v xml:space="preserve">UN    </v>
          </cell>
          <cell r="E1633">
            <v>4.6100000000000003</v>
          </cell>
        </row>
        <row r="1634">
          <cell r="B1634">
            <v>37973</v>
          </cell>
          <cell r="C1634" t="str">
            <v>CURVA CPVC, 90 GRAUS, SOLDAVEL, 28 MM, PARA AGUA QUENTE</v>
          </cell>
          <cell r="D1634" t="str">
            <v xml:space="preserve">UN    </v>
          </cell>
          <cell r="E1634">
            <v>7.38</v>
          </cell>
        </row>
        <row r="1635">
          <cell r="B1635">
            <v>37971</v>
          </cell>
          <cell r="C1635" t="str">
            <v>CURVA CPVC, 90 GRAUS, SOLDAVEL,15 MM, PARA AGUA QUENTE</v>
          </cell>
          <cell r="D1635" t="str">
            <v xml:space="preserve">UN    </v>
          </cell>
          <cell r="E1635">
            <v>2.77</v>
          </cell>
        </row>
        <row r="1636">
          <cell r="B1636">
            <v>20094</v>
          </cell>
          <cell r="C1636" t="str">
            <v>CURVA CURTA PVC, PB, JE, 45 GRAUS, DN 100 MM, PARA REDE COLETORA ESGOTO (NBR 10569)</v>
          </cell>
          <cell r="D1636" t="str">
            <v xml:space="preserve">UN    </v>
          </cell>
          <cell r="E1636">
            <v>11.3</v>
          </cell>
        </row>
        <row r="1637">
          <cell r="B1637">
            <v>20095</v>
          </cell>
          <cell r="C1637" t="str">
            <v>CURVA CURTA PVC, PB, JE, 90 GRAUS, DN 100 MM, PARA REDE COLETORA ESGOTO (NBR 10569)</v>
          </cell>
          <cell r="D1637" t="str">
            <v xml:space="preserve">UN    </v>
          </cell>
          <cell r="E1637">
            <v>14.39</v>
          </cell>
        </row>
        <row r="1638">
          <cell r="B1638">
            <v>1954</v>
          </cell>
          <cell r="C1638" t="str">
            <v>CURVA DE PVC 45 GRAUS, SOLDAVEL, 110 MM, PARA AGUA FRIA PREDIAL (NBR 5648)</v>
          </cell>
          <cell r="D1638" t="str">
            <v xml:space="preserve">UN    </v>
          </cell>
          <cell r="E1638">
            <v>86.45</v>
          </cell>
        </row>
        <row r="1639">
          <cell r="B1639">
            <v>1926</v>
          </cell>
          <cell r="C1639" t="str">
            <v>CURVA DE PVC 45 GRAUS, SOLDAVEL, 20 MM, PARA AGUA FRIA PREDIAL (NBR 5648)</v>
          </cell>
          <cell r="D1639" t="str">
            <v xml:space="preserve">UN    </v>
          </cell>
          <cell r="E1639">
            <v>1.1399999999999999</v>
          </cell>
        </row>
        <row r="1640">
          <cell r="B1640">
            <v>1927</v>
          </cell>
          <cell r="C1640" t="str">
            <v>CURVA DE PVC 45 GRAUS, SOLDAVEL, 25 MM, PARA AGUA FRIA PREDIAL (NBR 5648)</v>
          </cell>
          <cell r="D1640" t="str">
            <v xml:space="preserve">UN    </v>
          </cell>
          <cell r="E1640">
            <v>1.5</v>
          </cell>
        </row>
        <row r="1641">
          <cell r="B1641">
            <v>1923</v>
          </cell>
          <cell r="C1641" t="str">
            <v>CURVA DE PVC 45 GRAUS, SOLDAVEL, 32 MM, PARA AGUA FRIA PREDIAL (NBR 5648)</v>
          </cell>
          <cell r="D1641" t="str">
            <v xml:space="preserve">UN    </v>
          </cell>
          <cell r="E1641">
            <v>2.46</v>
          </cell>
        </row>
        <row r="1642">
          <cell r="B1642">
            <v>1929</v>
          </cell>
          <cell r="C1642" t="str">
            <v>CURVA DE PVC 45 GRAUS, SOLDAVEL, 40 MM, PARA AGUA FRIA PREDIAL (NBR 5648)</v>
          </cell>
          <cell r="D1642" t="str">
            <v xml:space="preserve">UN    </v>
          </cell>
          <cell r="E1642">
            <v>4.04</v>
          </cell>
        </row>
        <row r="1643">
          <cell r="B1643">
            <v>1930</v>
          </cell>
          <cell r="C1643" t="str">
            <v>CURVA DE PVC 45 GRAUS, SOLDAVEL, 50 MM, PARA AGUA FRIA PREDIAL (NBR 5648)</v>
          </cell>
          <cell r="D1643" t="str">
            <v xml:space="preserve">UN    </v>
          </cell>
          <cell r="E1643">
            <v>7.83</v>
          </cell>
        </row>
        <row r="1644">
          <cell r="B1644">
            <v>1924</v>
          </cell>
          <cell r="C1644" t="str">
            <v>CURVA DE PVC 45 GRAUS, SOLDAVEL, 60 MM, PARA AGUA FRIA PREDIAL (NBR 5648)</v>
          </cell>
          <cell r="D1644" t="str">
            <v xml:space="preserve">UN    </v>
          </cell>
          <cell r="E1644">
            <v>13.49</v>
          </cell>
        </row>
        <row r="1645">
          <cell r="B1645">
            <v>1922</v>
          </cell>
          <cell r="C1645" t="str">
            <v>CURVA DE PVC 45 GRAUS, SOLDAVEL, 75 MM, PARA AGUA FRIA PREDIAL (NBR 5648)</v>
          </cell>
          <cell r="D1645" t="str">
            <v xml:space="preserve">UN    </v>
          </cell>
          <cell r="E1645">
            <v>20.04</v>
          </cell>
        </row>
        <row r="1646">
          <cell r="B1646">
            <v>1953</v>
          </cell>
          <cell r="C1646" t="str">
            <v>CURVA DE PVC 45 GRAUS, SOLDAVEL, 85 MM, PARA AGUA FRIA PREDIAL (NBR 5648)</v>
          </cell>
          <cell r="D1646" t="str">
            <v xml:space="preserve">UN    </v>
          </cell>
          <cell r="E1646">
            <v>35.020000000000003</v>
          </cell>
        </row>
        <row r="1647">
          <cell r="B1647">
            <v>1962</v>
          </cell>
          <cell r="C1647" t="str">
            <v>CURVA DE PVC 90 GRAUS, SOLDAVEL, 110 MM, PARA AGUA FRIA PREDIAL (NBR 5648)</v>
          </cell>
          <cell r="D1647" t="str">
            <v xml:space="preserve">UN    </v>
          </cell>
          <cell r="E1647">
            <v>114.59</v>
          </cell>
        </row>
        <row r="1648">
          <cell r="B1648">
            <v>1955</v>
          </cell>
          <cell r="C1648" t="str">
            <v>CURVA DE PVC 90 GRAUS, SOLDAVEL, 20 MM, PARA AGUA FRIA PREDIAL (NBR 5648)</v>
          </cell>
          <cell r="D1648" t="str">
            <v xml:space="preserve">UN    </v>
          </cell>
          <cell r="E1648">
            <v>1.51</v>
          </cell>
        </row>
        <row r="1649">
          <cell r="B1649">
            <v>1956</v>
          </cell>
          <cell r="C1649" t="str">
            <v>CURVA DE PVC 90 GRAUS, SOLDAVEL, 25 MM, PARA AGUA FRIA PREDIAL (NBR 5648)</v>
          </cell>
          <cell r="D1649" t="str">
            <v xml:space="preserve">UN    </v>
          </cell>
          <cell r="E1649">
            <v>1.95</v>
          </cell>
        </row>
        <row r="1650">
          <cell r="B1650">
            <v>1957</v>
          </cell>
          <cell r="C1650" t="str">
            <v>CURVA DE PVC 90 GRAUS, SOLDAVEL, 32 MM, PARA AGUA FRIA PREDIAL (NBR 5648)</v>
          </cell>
          <cell r="D1650" t="str">
            <v xml:space="preserve">UN    </v>
          </cell>
          <cell r="E1650">
            <v>4.4400000000000004</v>
          </cell>
        </row>
        <row r="1651">
          <cell r="B1651">
            <v>1958</v>
          </cell>
          <cell r="C1651" t="str">
            <v>CURVA DE PVC 90 GRAUS, SOLDAVEL, 40 MM, PARA AGUA FRIA PREDIAL (NBR 5648)</v>
          </cell>
          <cell r="D1651" t="str">
            <v xml:space="preserve">UN    </v>
          </cell>
          <cell r="E1651">
            <v>7.88</v>
          </cell>
        </row>
        <row r="1652">
          <cell r="B1652">
            <v>1959</v>
          </cell>
          <cell r="C1652" t="str">
            <v>CURVA DE PVC 90 GRAUS, SOLDAVEL, 50 MM, PARA AGUA FRIA PREDIAL (NBR 5648)</v>
          </cell>
          <cell r="D1652" t="str">
            <v xml:space="preserve">UN    </v>
          </cell>
          <cell r="E1652">
            <v>9.61</v>
          </cell>
        </row>
        <row r="1653">
          <cell r="B1653">
            <v>1925</v>
          </cell>
          <cell r="C1653" t="str">
            <v>CURVA DE PVC 90 GRAUS, SOLDAVEL, 60 MM, PARA AGUA FRIA PREDIAL (NBR 5648)</v>
          </cell>
          <cell r="D1653" t="str">
            <v xml:space="preserve">UN    </v>
          </cell>
          <cell r="E1653">
            <v>23.76</v>
          </cell>
        </row>
        <row r="1654">
          <cell r="B1654">
            <v>1960</v>
          </cell>
          <cell r="C1654" t="str">
            <v>CURVA DE PVC 90 GRAUS, SOLDAVEL, 75 MM, PARA AGUA FRIA PREDIAL (NBR 5648)</v>
          </cell>
          <cell r="D1654" t="str">
            <v xml:space="preserve">UN    </v>
          </cell>
          <cell r="E1654">
            <v>33.78</v>
          </cell>
        </row>
        <row r="1655">
          <cell r="B1655">
            <v>1961</v>
          </cell>
          <cell r="C1655" t="str">
            <v>CURVA DE PVC 90 GRAUS, SOLDAVEL, 85 MM, PARA AGUA FRIA PREDIAL (NBR 5648)</v>
          </cell>
          <cell r="D1655" t="str">
            <v xml:space="preserve">UN    </v>
          </cell>
          <cell r="E1655">
            <v>48.54</v>
          </cell>
        </row>
        <row r="1656">
          <cell r="B1656">
            <v>38426</v>
          </cell>
          <cell r="C1656" t="str">
            <v>CURVA DE PVC, 45 GRAUS, SERIE R, DN 100 MM, PARA ESGOTO PREDIAL</v>
          </cell>
          <cell r="D1656" t="str">
            <v xml:space="preserve">UN    </v>
          </cell>
          <cell r="E1656">
            <v>14.24</v>
          </cell>
        </row>
        <row r="1657">
          <cell r="B1657">
            <v>38423</v>
          </cell>
          <cell r="C1657" t="str">
            <v>CURVA DE PVC, 90 GRAUS, SERIE R, DN 100 MM, PARA ESGOTO PREDIAL</v>
          </cell>
          <cell r="D1657" t="str">
            <v xml:space="preserve">UN    </v>
          </cell>
          <cell r="E1657">
            <v>32.31</v>
          </cell>
        </row>
        <row r="1658">
          <cell r="B1658">
            <v>38421</v>
          </cell>
          <cell r="C1658" t="str">
            <v>CURVA DE PVC, 90 GRAUS, SERIE R, DN 50 MM, PARA ESGOTO PREDIAL</v>
          </cell>
          <cell r="D1658" t="str">
            <v xml:space="preserve">UN    </v>
          </cell>
          <cell r="E1658">
            <v>15.25</v>
          </cell>
        </row>
        <row r="1659">
          <cell r="B1659">
            <v>38422</v>
          </cell>
          <cell r="C1659" t="str">
            <v>CURVA DE PVC, 90 GRAUS, SERIE R, DN 75 MM, PARA ESGOTO PREDIAL</v>
          </cell>
          <cell r="D1659" t="str">
            <v xml:space="preserve">UN    </v>
          </cell>
          <cell r="E1659">
            <v>22.29</v>
          </cell>
        </row>
        <row r="1660">
          <cell r="B1660">
            <v>39866</v>
          </cell>
          <cell r="C1660" t="str">
            <v>CURVA DE TRANSPOSICAO BRONZE/LATAO (REF 736) SEM ANEL DE SOLDA, BOLSA X BOLSA, 15 MM</v>
          </cell>
          <cell r="D1660" t="str">
            <v xml:space="preserve">UN    </v>
          </cell>
          <cell r="E1660">
            <v>9.64</v>
          </cell>
        </row>
        <row r="1661">
          <cell r="B1661">
            <v>39867</v>
          </cell>
          <cell r="C1661" t="str">
            <v>CURVA DE TRANSPOSICAO BRONZE/LATAO (REF 736) SEM ANEL DE SOLDA, BOLSA X BOLSA, 22 MM</v>
          </cell>
          <cell r="D1661" t="str">
            <v xml:space="preserve">UN    </v>
          </cell>
          <cell r="E1661">
            <v>21.43</v>
          </cell>
        </row>
        <row r="1662">
          <cell r="B1662">
            <v>39868</v>
          </cell>
          <cell r="C1662" t="str">
            <v>CURVA DE TRANSPOSICAO BRONZE/LATAO (REF 736) SEM ANEL DE SOLDA, BOLSA X BOLSA, 28 MM</v>
          </cell>
          <cell r="D1662" t="str">
            <v xml:space="preserve">UN    </v>
          </cell>
          <cell r="E1662">
            <v>38.6</v>
          </cell>
        </row>
        <row r="1663">
          <cell r="B1663">
            <v>37999</v>
          </cell>
          <cell r="C1663" t="str">
            <v>CURVA DE TRANSPOSICAO, CPVC, SOLDAVEL, 15 MM</v>
          </cell>
          <cell r="D1663" t="str">
            <v xml:space="preserve">UN    </v>
          </cell>
          <cell r="E1663">
            <v>4.42</v>
          </cell>
        </row>
        <row r="1664">
          <cell r="B1664">
            <v>38000</v>
          </cell>
          <cell r="C1664" t="str">
            <v>CURVA DE TRANSPOSICAO, CPVC, SOLDAVEL, 22 MM</v>
          </cell>
          <cell r="D1664" t="str">
            <v xml:space="preserve">UN    </v>
          </cell>
          <cell r="E1664">
            <v>5.85</v>
          </cell>
        </row>
        <row r="1665">
          <cell r="B1665">
            <v>38129</v>
          </cell>
          <cell r="C1665" t="str">
            <v>CURVA DE TRANSPOSICAO, PVC SOLDAVEL, 20 MM, PARA AGUA FRIA PREDIAL</v>
          </cell>
          <cell r="D1665" t="str">
            <v xml:space="preserve">UN    </v>
          </cell>
          <cell r="E1665">
            <v>2.62</v>
          </cell>
        </row>
        <row r="1666">
          <cell r="B1666">
            <v>38025</v>
          </cell>
          <cell r="C1666" t="str">
            <v>CURVA DE TRANSPOSICAO, PVC, SOLDAVEL, 25 MM, PARA AGUA FRIA PREDIAL</v>
          </cell>
          <cell r="D1666" t="str">
            <v xml:space="preserve">UN    </v>
          </cell>
          <cell r="E1666">
            <v>4.38</v>
          </cell>
        </row>
        <row r="1667">
          <cell r="B1667">
            <v>38026</v>
          </cell>
          <cell r="C1667" t="str">
            <v>CURVA DE TRANSPOSICAO, PVC, SOLDAVEL, 32 MM, PARA AGUA FRIA PREDIAL</v>
          </cell>
          <cell r="D1667" t="str">
            <v xml:space="preserve">UN    </v>
          </cell>
          <cell r="E1667">
            <v>11.75</v>
          </cell>
        </row>
        <row r="1668">
          <cell r="B1668">
            <v>1858</v>
          </cell>
          <cell r="C1668" t="str">
            <v>CURVA LONGA PVC, PB, JE, 45 GRAUS, DN 100 MM, PARA REDE COLETORA ESGOTO (NBR 10569)</v>
          </cell>
          <cell r="D1668" t="str">
            <v xml:space="preserve">UN    </v>
          </cell>
          <cell r="E1668">
            <v>15.82</v>
          </cell>
        </row>
        <row r="1669">
          <cell r="B1669">
            <v>1844</v>
          </cell>
          <cell r="C1669" t="str">
            <v>CURVA LONGA PVC, PB, JE, 45 GRAUS, DN 150 MM, PARA REDE COLETORA ESGOTO (NBR 10569)</v>
          </cell>
          <cell r="D1669" t="str">
            <v xml:space="preserve">UN    </v>
          </cell>
          <cell r="E1669">
            <v>58.33</v>
          </cell>
        </row>
        <row r="1670">
          <cell r="B1670">
            <v>1863</v>
          </cell>
          <cell r="C1670" t="str">
            <v>CURVA LONGA PVC, PB, JE, 90 GRAUS, DN 100 MM, PARA REDE COLETORA ESGOTO (NBR 10569)</v>
          </cell>
          <cell r="D1670" t="str">
            <v xml:space="preserve">UN    </v>
          </cell>
          <cell r="E1670">
            <v>22.96</v>
          </cell>
        </row>
        <row r="1671">
          <cell r="B1671">
            <v>1865</v>
          </cell>
          <cell r="C1671" t="str">
            <v>CURVA LONGA PVC, PB, JE, 90 GRAUS, DN 150 MM, PARA REDE COLETORA ESGOTO (NBR 10569)</v>
          </cell>
          <cell r="D1671" t="str">
            <v xml:space="preserve">UN    </v>
          </cell>
          <cell r="E1671">
            <v>83.77</v>
          </cell>
        </row>
        <row r="1672">
          <cell r="B1672">
            <v>36355</v>
          </cell>
          <cell r="C1672" t="str">
            <v>CURVA PPR 90 GRAUS, DN 20 MM, PARA AGUA QUENTE PREDIAL</v>
          </cell>
          <cell r="D1672" t="str">
            <v xml:space="preserve">UN    </v>
          </cell>
          <cell r="E1672">
            <v>4.0199999999999996</v>
          </cell>
        </row>
        <row r="1673">
          <cell r="B1673">
            <v>36356</v>
          </cell>
          <cell r="C1673" t="str">
            <v>CURVA PPR 90 GRAUS, DN 25 MM, PARA AGUA QUENTE PREDIAL</v>
          </cell>
          <cell r="D1673" t="str">
            <v xml:space="preserve">UN    </v>
          </cell>
          <cell r="E1673">
            <v>6.75</v>
          </cell>
        </row>
        <row r="1674">
          <cell r="B1674">
            <v>1932</v>
          </cell>
          <cell r="C1674" t="str">
            <v>CURVA PVC CURTA 90 G, DN 50 MM, PARA ESGOTO PREDIAL</v>
          </cell>
          <cell r="D1674" t="str">
            <v xml:space="preserve">UN    </v>
          </cell>
          <cell r="E1674">
            <v>5.5</v>
          </cell>
        </row>
        <row r="1675">
          <cell r="B1675">
            <v>1933</v>
          </cell>
          <cell r="C1675" t="str">
            <v>CURVA PVC CURTA 90 GRAUS, DN 40 MM, PARA ESGOTO PREDIAL</v>
          </cell>
          <cell r="D1675" t="str">
            <v xml:space="preserve">UN    </v>
          </cell>
          <cell r="E1675">
            <v>2.42</v>
          </cell>
        </row>
        <row r="1676">
          <cell r="B1676">
            <v>1951</v>
          </cell>
          <cell r="C1676" t="str">
            <v>CURVA PVC CURTA 90 GRAUS, DN 75 MM, PARA ESGOTO PREDIAL</v>
          </cell>
          <cell r="D1676" t="str">
            <v xml:space="preserve">UN    </v>
          </cell>
          <cell r="E1676">
            <v>10.76</v>
          </cell>
        </row>
        <row r="1677">
          <cell r="B1677">
            <v>1966</v>
          </cell>
          <cell r="C1677" t="str">
            <v>CURVA PVC CURTA 90 GRAUS, 100 MM, PARA ESGOTO PREDIAL</v>
          </cell>
          <cell r="D1677" t="str">
            <v xml:space="preserve">UN    </v>
          </cell>
          <cell r="E1677">
            <v>12.38</v>
          </cell>
        </row>
        <row r="1678">
          <cell r="B1678">
            <v>1952</v>
          </cell>
          <cell r="C1678" t="str">
            <v>CURVA PVC LEVE, 90 GRAUS, COM PONTA E BOLSA LISA, DN 150 MM</v>
          </cell>
          <cell r="D1678" t="str">
            <v xml:space="preserve">UN    </v>
          </cell>
          <cell r="E1678">
            <v>46.52</v>
          </cell>
        </row>
        <row r="1679">
          <cell r="B1679">
            <v>20104</v>
          </cell>
          <cell r="C1679" t="str">
            <v>CURVA PVC LEVE, 90 GRAUS, COM PONTA E BOLSA LISA, DN 250 MM</v>
          </cell>
          <cell r="D1679" t="str">
            <v xml:space="preserve">UN    </v>
          </cell>
          <cell r="E1679">
            <v>343.72</v>
          </cell>
        </row>
        <row r="1680">
          <cell r="B1680">
            <v>20105</v>
          </cell>
          <cell r="C1680" t="str">
            <v>CURVA PVC LEVE, 90 GRAUS, COM PONTA E BOLSA LISA, DN 300 MM</v>
          </cell>
          <cell r="D1680" t="str">
            <v xml:space="preserve">UN    </v>
          </cell>
          <cell r="E1680">
            <v>535.37</v>
          </cell>
        </row>
        <row r="1681">
          <cell r="B1681">
            <v>1965</v>
          </cell>
          <cell r="C1681" t="str">
            <v>CURVA PVC LONGA 45 GRAUS, 100 MM, PARA ESGOTO PREDIAL</v>
          </cell>
          <cell r="D1681" t="str">
            <v xml:space="preserve">UN    </v>
          </cell>
          <cell r="E1681">
            <v>25.11</v>
          </cell>
        </row>
        <row r="1682">
          <cell r="B1682">
            <v>10765</v>
          </cell>
          <cell r="C1682" t="str">
            <v>CURVA PVC LONGA 45G, DN 50 MM, PARA ESGOTO PREDIAL</v>
          </cell>
          <cell r="D1682" t="str">
            <v xml:space="preserve">UN    </v>
          </cell>
          <cell r="E1682">
            <v>6.34</v>
          </cell>
        </row>
        <row r="1683">
          <cell r="B1683">
            <v>10767</v>
          </cell>
          <cell r="C1683" t="str">
            <v>CURVA PVC LONGA 45G, DN 75 MM, PARA ESGOTO PREDIAL</v>
          </cell>
          <cell r="D1683" t="str">
            <v xml:space="preserve">UN    </v>
          </cell>
          <cell r="E1683">
            <v>20.79</v>
          </cell>
        </row>
        <row r="1684">
          <cell r="B1684">
            <v>1970</v>
          </cell>
          <cell r="C1684" t="str">
            <v>CURVA PVC LONGA 90 GRAUS, 100 MM, PARA ESGOTO PREDIAL</v>
          </cell>
          <cell r="D1684" t="str">
            <v xml:space="preserve">UN    </v>
          </cell>
          <cell r="E1684">
            <v>26.06</v>
          </cell>
        </row>
        <row r="1685">
          <cell r="B1685">
            <v>1967</v>
          </cell>
          <cell r="C1685" t="str">
            <v>CURVA PVC LONGA 90 GRAUS, 40 MM, PARA ESGOTO PREDIAL</v>
          </cell>
          <cell r="D1685" t="str">
            <v xml:space="preserve">UN    </v>
          </cell>
          <cell r="E1685">
            <v>2.9</v>
          </cell>
        </row>
        <row r="1686">
          <cell r="B1686">
            <v>1968</v>
          </cell>
          <cell r="C1686" t="str">
            <v>CURVA PVC LONGA 90 GRAUS, 50 MM, PARA ESGOTO PREDIAL</v>
          </cell>
          <cell r="D1686" t="str">
            <v xml:space="preserve">UN    </v>
          </cell>
          <cell r="E1686">
            <v>6.07</v>
          </cell>
        </row>
        <row r="1687">
          <cell r="B1687">
            <v>1969</v>
          </cell>
          <cell r="C1687" t="str">
            <v>CURVA PVC LONGA 90 GRAUS, 75 MM, PARA ESGOTO PREDIAL</v>
          </cell>
          <cell r="D1687" t="str">
            <v xml:space="preserve">UN    </v>
          </cell>
          <cell r="E1687">
            <v>17.87</v>
          </cell>
        </row>
        <row r="1688">
          <cell r="B1688">
            <v>1839</v>
          </cell>
          <cell r="C1688" t="str">
            <v>CURVA PVC PBA, JE, PB, 22 GRAUS, DN 100 / DE 110 MM, PARA REDE AGUA (NBR 10351)</v>
          </cell>
          <cell r="D1688" t="str">
            <v xml:space="preserve">UN    </v>
          </cell>
          <cell r="E1688">
            <v>98.92</v>
          </cell>
        </row>
        <row r="1689">
          <cell r="B1689">
            <v>1835</v>
          </cell>
          <cell r="C1689" t="str">
            <v>CURVA PVC PBA, JE, PB, 22 GRAUS, DN 50 / DE 60 MM, PARA REDE AGUA (NBR 10351)</v>
          </cell>
          <cell r="D1689" t="str">
            <v xml:space="preserve">UN    </v>
          </cell>
          <cell r="E1689">
            <v>21.03</v>
          </cell>
        </row>
        <row r="1690">
          <cell r="B1690">
            <v>1823</v>
          </cell>
          <cell r="C1690" t="str">
            <v>CURVA PVC PBA, JE, PB, 22 GRAUS, DN 75 / DE 85 MM, PARA REDE AGUA (NBR 10351)</v>
          </cell>
          <cell r="D1690" t="str">
            <v xml:space="preserve">UN    </v>
          </cell>
          <cell r="E1690">
            <v>40.659999999999997</v>
          </cell>
        </row>
        <row r="1691">
          <cell r="B1691">
            <v>1827</v>
          </cell>
          <cell r="C1691" t="str">
            <v>CURVA PVC PBA, JE, PB, 45 GRAUS, DN 100 / DE 110 MM, PARA REDE AGUA (NBR 10351)</v>
          </cell>
          <cell r="D1691" t="str">
            <v xml:space="preserve">UN    </v>
          </cell>
          <cell r="E1691">
            <v>97.96</v>
          </cell>
        </row>
        <row r="1692">
          <cell r="B1692">
            <v>1831</v>
          </cell>
          <cell r="C1692" t="str">
            <v>CURVA PVC PBA, JE, PB, 45 GRAUS, DN 50 / DE 60 MM, PARA REDE AGUA (NBR 10351)</v>
          </cell>
          <cell r="D1692" t="str">
            <v xml:space="preserve">UN    </v>
          </cell>
          <cell r="E1692">
            <v>21.38</v>
          </cell>
        </row>
        <row r="1693">
          <cell r="B1693">
            <v>1825</v>
          </cell>
          <cell r="C1693" t="str">
            <v>CURVA PVC PBA, JE, PB, 45 GRAUS, DN 75 / DE 85 MM, PARA REDE AGUA (NBR 10351)</v>
          </cell>
          <cell r="D1693" t="str">
            <v xml:space="preserve">UN    </v>
          </cell>
          <cell r="E1693">
            <v>52.77</v>
          </cell>
        </row>
        <row r="1694">
          <cell r="B1694">
            <v>1828</v>
          </cell>
          <cell r="C1694" t="str">
            <v>CURVA PVC PBA, JE, PB, 90 GRAUS, DN 100 / DE 110 MM, PARA REDE AGUA (NBR 10351)</v>
          </cell>
          <cell r="D1694" t="str">
            <v xml:space="preserve">UN    </v>
          </cell>
          <cell r="E1694">
            <v>119.54</v>
          </cell>
        </row>
        <row r="1695">
          <cell r="B1695">
            <v>1845</v>
          </cell>
          <cell r="C1695" t="str">
            <v>CURVA PVC PBA, JE, PB, 90 GRAUS, DN 50 / DE 60 MM, PARA REDE AGUA (NBR 10351)</v>
          </cell>
          <cell r="D1695" t="str">
            <v xml:space="preserve">UN    </v>
          </cell>
          <cell r="E1695">
            <v>26.8</v>
          </cell>
        </row>
        <row r="1696">
          <cell r="B1696">
            <v>1824</v>
          </cell>
          <cell r="C1696" t="str">
            <v>CURVA PVC PBA, JE, PB, 90 GRAUS, DN 75 / DE 85 MM, PARA REDE AGUA (NBR 10351)</v>
          </cell>
          <cell r="D1696" t="str">
            <v xml:space="preserve">UN    </v>
          </cell>
          <cell r="E1696">
            <v>63.26</v>
          </cell>
        </row>
        <row r="1697">
          <cell r="B1697">
            <v>1941</v>
          </cell>
          <cell r="C1697" t="str">
            <v>CURVA PVC 90 GRAUS, ROSCAVEL, 1 1/2",  AGUA FRIA PREDIAL</v>
          </cell>
          <cell r="D1697" t="str">
            <v xml:space="preserve">UN    </v>
          </cell>
          <cell r="E1697">
            <v>16.93</v>
          </cell>
        </row>
        <row r="1698">
          <cell r="B1698">
            <v>1940</v>
          </cell>
          <cell r="C1698" t="str">
            <v>CURVA PVC 90 GRAUS, ROSCAVEL, 1 1/4",  AGUA FRIA PREDIAL</v>
          </cell>
          <cell r="D1698" t="str">
            <v xml:space="preserve">UN    </v>
          </cell>
          <cell r="E1698">
            <v>12.8</v>
          </cell>
        </row>
        <row r="1699">
          <cell r="B1699">
            <v>1937</v>
          </cell>
          <cell r="C1699" t="str">
            <v>CURVA PVC 90 GRAUS, ROSCAVEL, 1/2",  AGUA FRIA PREDIAL</v>
          </cell>
          <cell r="D1699" t="str">
            <v xml:space="preserve">UN    </v>
          </cell>
          <cell r="E1699">
            <v>2.65</v>
          </cell>
        </row>
        <row r="1700">
          <cell r="B1700">
            <v>1939</v>
          </cell>
          <cell r="C1700" t="str">
            <v>CURVA PVC 90 GRAUS, ROSCAVEL, 1",  AGUA FRIA PREDIAL</v>
          </cell>
          <cell r="D1700" t="str">
            <v xml:space="preserve">UN    </v>
          </cell>
          <cell r="E1700">
            <v>5.26</v>
          </cell>
        </row>
        <row r="1701">
          <cell r="B1701">
            <v>1942</v>
          </cell>
          <cell r="C1701" t="str">
            <v>CURVA PVC 90 GRAUS, ROSCAVEL, 2",  AGUA FRIA PREDIAL</v>
          </cell>
          <cell r="D1701" t="str">
            <v xml:space="preserve">UN    </v>
          </cell>
          <cell r="E1701">
            <v>24.16</v>
          </cell>
        </row>
        <row r="1702">
          <cell r="B1702">
            <v>1938</v>
          </cell>
          <cell r="C1702" t="str">
            <v>CURVA PVC 90 GRAUS, ROSCAVEL, 3/4",  AGUA FRIA PREDIAL</v>
          </cell>
          <cell r="D1702" t="str">
            <v xml:space="preserve">UN    </v>
          </cell>
          <cell r="E1702">
            <v>3.36</v>
          </cell>
        </row>
        <row r="1703">
          <cell r="B1703">
            <v>42692</v>
          </cell>
          <cell r="C1703" t="str">
            <v>CURVA PVC, BB, JE, 45 GRAUS, DN 200 MM, PARA TUBO CORRUGADO E/OU LISO, REDE COLETORA ESGOTO (NBR 10569)</v>
          </cell>
          <cell r="D1703" t="str">
            <v xml:space="preserve">UN    </v>
          </cell>
          <cell r="E1703">
            <v>185.86</v>
          </cell>
        </row>
        <row r="1704">
          <cell r="B1704">
            <v>42693</v>
          </cell>
          <cell r="C1704" t="str">
            <v>CURVA PVC, BB, JE, 45 GRAUS, DN 250 MM, PARA TUBO CORRUGADO E/OU LISO, REDE COLETORA ESGOTO (NBR 10569)</v>
          </cell>
          <cell r="D1704" t="str">
            <v xml:space="preserve">UN    </v>
          </cell>
          <cell r="E1704">
            <v>305.72000000000003</v>
          </cell>
        </row>
        <row r="1705">
          <cell r="B1705">
            <v>42695</v>
          </cell>
          <cell r="C1705" t="str">
            <v>CURVA PVC, BB, JE, 90 GRAUS, DN 200 MM, PARA TUBO CORRUGADO E/OU LISO, REDE COLETORA ESGOTO (NBR 10569)</v>
          </cell>
          <cell r="D1705" t="str">
            <v xml:space="preserve">UN    </v>
          </cell>
          <cell r="E1705">
            <v>232.46</v>
          </cell>
        </row>
        <row r="1706">
          <cell r="B1706">
            <v>42694</v>
          </cell>
          <cell r="C1706" t="str">
            <v>CURVA PVC, BB, JE, 90 GRAUS, DN 250 MM, PARA TUBO CORRUGADO E/OU LISO, REDE COLETORA ESGOTO (NBR 10569)</v>
          </cell>
          <cell r="D1706" t="str">
            <v xml:space="preserve">UN    </v>
          </cell>
          <cell r="E1706">
            <v>343.66</v>
          </cell>
        </row>
        <row r="1707">
          <cell r="B1707">
            <v>20097</v>
          </cell>
          <cell r="C1707" t="str">
            <v>CURVA PVC, SERIE R, 87.30 GRAUS, CURTA, 100 MM, PARA ESGOTO PREDIAL (PARA PE-DE-COLUNA)</v>
          </cell>
          <cell r="D1707" t="str">
            <v xml:space="preserve">UN    </v>
          </cell>
          <cell r="E1707">
            <v>24.62</v>
          </cell>
        </row>
        <row r="1708">
          <cell r="B1708">
            <v>20098</v>
          </cell>
          <cell r="C1708" t="str">
            <v>CURVA PVC, SERIE R, 87.30 GRAUS, CURTA, 150 MM, PARA ESGOTO PREDIAL (PARA PE-DE-COLUNA)</v>
          </cell>
          <cell r="D1708" t="str">
            <v xml:space="preserve">UN    </v>
          </cell>
          <cell r="E1708">
            <v>83.02</v>
          </cell>
        </row>
        <row r="1709">
          <cell r="B1709">
            <v>20096</v>
          </cell>
          <cell r="C1709" t="str">
            <v>CURVA PVC, SERIE R, 87.30 GRAUS, CURTA, 75 MM, PARA ESGOTO PREDIAL (PARA PE-DE-COLUNA)</v>
          </cell>
          <cell r="D1709" t="str">
            <v xml:space="preserve">UN    </v>
          </cell>
          <cell r="E1709">
            <v>16.11</v>
          </cell>
        </row>
        <row r="1710">
          <cell r="B1710">
            <v>1964</v>
          </cell>
          <cell r="C1710" t="str">
            <v>CURVA PVC, 45 GRAUS, CURTA, PB, DN 100 MM, PARA ESGOTO PREDIAL</v>
          </cell>
          <cell r="D1710" t="str">
            <v xml:space="preserve">UN    </v>
          </cell>
          <cell r="E1710">
            <v>14.89</v>
          </cell>
        </row>
        <row r="1711">
          <cell r="B1711">
            <v>1880</v>
          </cell>
          <cell r="C1711" t="str">
            <v>CURVA 135 GRAUS, DE PVC RIGIDO ROSCAVEL, DE 1", PARA ELETRODUTO</v>
          </cell>
          <cell r="D1711" t="str">
            <v xml:space="preserve">UN    </v>
          </cell>
          <cell r="E1711">
            <v>2.4700000000000002</v>
          </cell>
        </row>
        <row r="1712">
          <cell r="B1712">
            <v>39274</v>
          </cell>
          <cell r="C1712" t="str">
            <v>CURVA 135 GRAUS, DE PVC RIGIDO ROSCAVEL, DE 3/4", PARA ELETRODUTO</v>
          </cell>
          <cell r="D1712" t="str">
            <v xml:space="preserve">UN    </v>
          </cell>
          <cell r="E1712">
            <v>1.92</v>
          </cell>
        </row>
        <row r="1713">
          <cell r="B1713">
            <v>2628</v>
          </cell>
          <cell r="C1713" t="str">
            <v>CURVA 135 GRAUS, PARA ELETRODUTO, EM ACO GALVANIZADO ELETROLITICO, DIAMETRO DE 100 MM (4")</v>
          </cell>
          <cell r="D1713" t="str">
            <v xml:space="preserve">UN    </v>
          </cell>
          <cell r="E1713">
            <v>126.38</v>
          </cell>
        </row>
        <row r="1714">
          <cell r="B1714">
            <v>2622</v>
          </cell>
          <cell r="C1714" t="str">
            <v>CURVA 135 GRAUS, PARA ELETRODUTO, EM ACO GALVANIZADO ELETROLITICO, DIAMETRO DE 15 MM (1/2")</v>
          </cell>
          <cell r="D1714" t="str">
            <v xml:space="preserve">UN    </v>
          </cell>
          <cell r="E1714">
            <v>3</v>
          </cell>
        </row>
        <row r="1715">
          <cell r="B1715">
            <v>2623</v>
          </cell>
          <cell r="C1715" t="str">
            <v>CURVA 135 GRAUS, PARA ELETRODUTO, EM ACO GALVANIZADO ELETROLITICO, DIAMETRO DE 20 MM (3/4")</v>
          </cell>
          <cell r="D1715" t="str">
            <v xml:space="preserve">UN    </v>
          </cell>
          <cell r="E1715">
            <v>3.61</v>
          </cell>
        </row>
        <row r="1716">
          <cell r="B1716">
            <v>2624</v>
          </cell>
          <cell r="C1716" t="str">
            <v>CURVA 135 GRAUS, PARA ELETRODUTO, EM ACO GALVANIZADO ELETROLITICO, DIAMETRO DE 25 MM (1")</v>
          </cell>
          <cell r="D1716" t="str">
            <v xml:space="preserve">UN    </v>
          </cell>
          <cell r="E1716">
            <v>5.74</v>
          </cell>
        </row>
        <row r="1717">
          <cell r="B1717">
            <v>2625</v>
          </cell>
          <cell r="C1717" t="str">
            <v>CURVA 135 GRAUS, PARA ELETRODUTO, EM ACO GALVANIZADO ELETROLITICO, DIAMETRO DE 32 MM (1 1/4")</v>
          </cell>
          <cell r="D1717" t="str">
            <v xml:space="preserve">UN    </v>
          </cell>
          <cell r="E1717">
            <v>12.12</v>
          </cell>
        </row>
        <row r="1718">
          <cell r="B1718">
            <v>2626</v>
          </cell>
          <cell r="C1718" t="str">
            <v>CURVA 135 GRAUS, PARA ELETRODUTO, EM ACO GALVANIZADO ELETROLITICO, DIAMETRO DE 40 MM (1 1/2")</v>
          </cell>
          <cell r="D1718" t="str">
            <v xml:space="preserve">UN    </v>
          </cell>
          <cell r="E1718">
            <v>17.77</v>
          </cell>
        </row>
        <row r="1719">
          <cell r="B1719">
            <v>2630</v>
          </cell>
          <cell r="C1719" t="str">
            <v>CURVA 135 GRAUS, PARA ELETRODUTO, EM ACO GALVANIZADO ELETROLITICO, DIAMETRO DE 50 MM (2")</v>
          </cell>
          <cell r="D1719" t="str">
            <v xml:space="preserve">UN    </v>
          </cell>
          <cell r="E1719">
            <v>27.02</v>
          </cell>
        </row>
        <row r="1720">
          <cell r="B1720">
            <v>2627</v>
          </cell>
          <cell r="C1720" t="str">
            <v>CURVA 135 GRAUS, PARA ELETRODUTO, EM ACO GALVANIZADO ELETROLITICO, DIAMETRO DE 65 MM (2 1/2")</v>
          </cell>
          <cell r="D1720" t="str">
            <v xml:space="preserve">UN    </v>
          </cell>
          <cell r="E1720">
            <v>47.6</v>
          </cell>
        </row>
        <row r="1721">
          <cell r="B1721">
            <v>2629</v>
          </cell>
          <cell r="C1721" t="str">
            <v>CURVA 135 GRAUS, PARA ELETRODUTO, EM ACO GALVANIZADO ELETROLITICO, DIAMETRO DE 80 MM (3")</v>
          </cell>
          <cell r="D1721" t="str">
            <v xml:space="preserve">UN    </v>
          </cell>
          <cell r="E1721">
            <v>64.38</v>
          </cell>
        </row>
        <row r="1722">
          <cell r="B1722">
            <v>12033</v>
          </cell>
          <cell r="C1722" t="str">
            <v>CURVA 180 GRAUS, DE PVC RIGIDO ROSCAVEL, DE 1 1/2", PARA ELETRODUTO</v>
          </cell>
          <cell r="D1722" t="str">
            <v xml:space="preserve">UN    </v>
          </cell>
          <cell r="E1722">
            <v>7.9</v>
          </cell>
        </row>
        <row r="1723">
          <cell r="B1723">
            <v>40408</v>
          </cell>
          <cell r="C1723" t="str">
            <v>CURVA 180 GRAUS, DE PVC RIGIDO ROSCAVEL, DE 1 1/4", PARA ELETRODUTO</v>
          </cell>
          <cell r="D1723" t="str">
            <v xml:space="preserve">UN    </v>
          </cell>
          <cell r="E1723">
            <v>5.19</v>
          </cell>
        </row>
        <row r="1724">
          <cell r="B1724">
            <v>40409</v>
          </cell>
          <cell r="C1724" t="str">
            <v>CURVA 180 GRAUS, DE PVC RIGIDO ROSCAVEL, DE 1/2", PARA ELETRODUTO</v>
          </cell>
          <cell r="D1724" t="str">
            <v xml:space="preserve">UN    </v>
          </cell>
          <cell r="E1724">
            <v>1.83</v>
          </cell>
        </row>
        <row r="1725">
          <cell r="B1725">
            <v>39276</v>
          </cell>
          <cell r="C1725" t="str">
            <v>CURVA 180 GRAUS, DE PVC RIGIDO ROSCAVEL, DE 1", PARA ELETRODUTO</v>
          </cell>
          <cell r="D1725" t="str">
            <v xml:space="preserve">UN    </v>
          </cell>
          <cell r="E1725">
            <v>4.68</v>
          </cell>
        </row>
        <row r="1726">
          <cell r="B1726">
            <v>39277</v>
          </cell>
          <cell r="C1726" t="str">
            <v>CURVA 180 GRAUS, DE PVC RIGIDO ROSCAVEL, DE 2", PARA ELETRODUTO</v>
          </cell>
          <cell r="D1726" t="str">
            <v xml:space="preserve">UN    </v>
          </cell>
          <cell r="E1726">
            <v>12.63</v>
          </cell>
        </row>
        <row r="1727">
          <cell r="B1727">
            <v>12034</v>
          </cell>
          <cell r="C1727" t="str">
            <v>CURVA 180 GRAUS, DE PVC RIGIDO ROSCAVEL, DE 3/4", PARA ELETRODUTO</v>
          </cell>
          <cell r="D1727" t="str">
            <v xml:space="preserve">UN    </v>
          </cell>
          <cell r="E1727">
            <v>3.58</v>
          </cell>
        </row>
        <row r="1728">
          <cell r="B1728">
            <v>39879</v>
          </cell>
          <cell r="C1728" t="str">
            <v>CURVA 45 GRAUS DE COBRE (REF 606) SEM ANEL DE SOLDA, BOLSA X BOLSA, 15 MM</v>
          </cell>
          <cell r="D1728" t="str">
            <v xml:space="preserve">UN    </v>
          </cell>
          <cell r="E1728">
            <v>2.71</v>
          </cell>
        </row>
        <row r="1729">
          <cell r="B1729">
            <v>39880</v>
          </cell>
          <cell r="C1729" t="str">
            <v>CURVA 45 GRAUS DE COBRE (REF 606) SEM ANEL DE SOLDA, BOLSA X BOLSA, 22 MM</v>
          </cell>
          <cell r="D1729" t="str">
            <v xml:space="preserve">UN    </v>
          </cell>
          <cell r="E1729">
            <v>6</v>
          </cell>
        </row>
        <row r="1730">
          <cell r="B1730">
            <v>39881</v>
          </cell>
          <cell r="C1730" t="str">
            <v>CURVA 45 GRAUS DE COBRE (REF 606) SEM ANEL DE SOLDA, BOLSA X BOLSA, 28 MM</v>
          </cell>
          <cell r="D1730" t="str">
            <v xml:space="preserve">UN    </v>
          </cell>
          <cell r="E1730">
            <v>9.6300000000000008</v>
          </cell>
        </row>
        <row r="1731">
          <cell r="B1731">
            <v>39882</v>
          </cell>
          <cell r="C1731" t="str">
            <v>CURVA 45 GRAUS DE COBRE (REF 606) SEM ANEL DE SOLDA, BOLSA X BOLSA, 35 MM</v>
          </cell>
          <cell r="D1731" t="str">
            <v xml:space="preserve">UN    </v>
          </cell>
          <cell r="E1731">
            <v>25.37</v>
          </cell>
        </row>
        <row r="1732">
          <cell r="B1732">
            <v>39883</v>
          </cell>
          <cell r="C1732" t="str">
            <v>CURVA 45 GRAUS DE COBRE (REF 606) SEM ANEL DE SOLDA, BOLSA X BOLSA, 42 MM</v>
          </cell>
          <cell r="D1732" t="str">
            <v xml:space="preserve">UN    </v>
          </cell>
          <cell r="E1732">
            <v>40.51</v>
          </cell>
        </row>
        <row r="1733">
          <cell r="B1733">
            <v>39884</v>
          </cell>
          <cell r="C1733" t="str">
            <v>CURVA 45 GRAUS DE COBRE (REF 606) SEM ANEL DE SOLDA, BOLSA X BOLSA, 54 MM</v>
          </cell>
          <cell r="D1733" t="str">
            <v xml:space="preserve">UN    </v>
          </cell>
          <cell r="E1733">
            <v>60.16</v>
          </cell>
        </row>
        <row r="1734">
          <cell r="B1734">
            <v>39885</v>
          </cell>
          <cell r="C1734" t="str">
            <v>CURVA 45 GRAUS DE COBRE (REF 606) SEM ANEL DE SOLDA, BOLSA X BOLSA, 66 MM</v>
          </cell>
          <cell r="D1734" t="str">
            <v xml:space="preserve">UN    </v>
          </cell>
          <cell r="E1734">
            <v>142.99</v>
          </cell>
        </row>
        <row r="1735">
          <cell r="B1735">
            <v>1777</v>
          </cell>
          <cell r="C1735" t="str">
            <v>CURVA 45 GRAUS DE FERRO GALVANIZADO, COM ROSCA BSP FEMEA, DE 1 1/2"</v>
          </cell>
          <cell r="D1735" t="str">
            <v xml:space="preserve">UN    </v>
          </cell>
          <cell r="E1735">
            <v>50.74</v>
          </cell>
        </row>
        <row r="1736">
          <cell r="B1736">
            <v>1819</v>
          </cell>
          <cell r="C1736" t="str">
            <v>CURVA 45 GRAUS DE FERRO GALVANIZADO, COM ROSCA BSP FEMEA, DE 1 1/4"</v>
          </cell>
          <cell r="D1736" t="str">
            <v xml:space="preserve">UN    </v>
          </cell>
          <cell r="E1736">
            <v>36.909999999999997</v>
          </cell>
        </row>
        <row r="1737">
          <cell r="B1737">
            <v>1775</v>
          </cell>
          <cell r="C1737" t="str">
            <v>CURVA 45 GRAUS DE FERRO GALVANIZADO, COM ROSCA BSP FEMEA, DE 1/2"</v>
          </cell>
          <cell r="D1737" t="str">
            <v xml:space="preserve">UN    </v>
          </cell>
          <cell r="E1737">
            <v>11.04</v>
          </cell>
        </row>
        <row r="1738">
          <cell r="B1738">
            <v>1776</v>
          </cell>
          <cell r="C1738" t="str">
            <v>CURVA 45 GRAUS DE FERRO GALVANIZADO, COM ROSCA BSP FEMEA, DE 1"</v>
          </cell>
          <cell r="D1738" t="str">
            <v xml:space="preserve">UN    </v>
          </cell>
          <cell r="E1738">
            <v>30.03</v>
          </cell>
        </row>
        <row r="1739">
          <cell r="B1739">
            <v>1778</v>
          </cell>
          <cell r="C1739" t="str">
            <v>CURVA 45 GRAUS DE FERRO GALVANIZADO, COM ROSCA BSP FEMEA, DE 2 1/2"</v>
          </cell>
          <cell r="D1739" t="str">
            <v xml:space="preserve">UN    </v>
          </cell>
          <cell r="E1739">
            <v>122.82</v>
          </cell>
        </row>
        <row r="1740">
          <cell r="B1740">
            <v>1818</v>
          </cell>
          <cell r="C1740" t="str">
            <v>CURVA 45 GRAUS DE FERRO GALVANIZADO, COM ROSCA BSP FEMEA, DE 2"</v>
          </cell>
          <cell r="D1740" t="str">
            <v xml:space="preserve">UN    </v>
          </cell>
          <cell r="E1740">
            <v>81.53</v>
          </cell>
        </row>
        <row r="1741">
          <cell r="B1741">
            <v>1820</v>
          </cell>
          <cell r="C1741" t="str">
            <v>CURVA 45 GRAUS DE FERRO GALVANIZADO, COM ROSCA BSP FEMEA, DE 3/4"</v>
          </cell>
          <cell r="D1741" t="str">
            <v xml:space="preserve">UN    </v>
          </cell>
          <cell r="E1741">
            <v>15.94</v>
          </cell>
        </row>
        <row r="1742">
          <cell r="B1742">
            <v>1779</v>
          </cell>
          <cell r="C1742" t="str">
            <v>CURVA 45 GRAUS DE FERRO GALVANIZADO, COM ROSCA BSP FEMEA, DE 3"</v>
          </cell>
          <cell r="D1742" t="str">
            <v xml:space="preserve">UN    </v>
          </cell>
          <cell r="E1742">
            <v>178.62</v>
          </cell>
        </row>
        <row r="1743">
          <cell r="B1743">
            <v>1780</v>
          </cell>
          <cell r="C1743" t="str">
            <v>CURVA 45 GRAUS DE FERRO GALVANIZADO, COM ROSCA BSP FEMEA, DE 4"</v>
          </cell>
          <cell r="D1743" t="str">
            <v xml:space="preserve">UN    </v>
          </cell>
          <cell r="E1743">
            <v>368.24</v>
          </cell>
        </row>
        <row r="1744">
          <cell r="B1744">
            <v>1783</v>
          </cell>
          <cell r="C1744" t="str">
            <v>CURVA 45 GRAUS DE FERRO GALVANIZADO, COM ROSCA BSP MACHO/FEMEA, DE 1 1/2"</v>
          </cell>
          <cell r="D1744" t="str">
            <v xml:space="preserve">UN    </v>
          </cell>
          <cell r="E1744">
            <v>38.93</v>
          </cell>
        </row>
        <row r="1745">
          <cell r="B1745">
            <v>1782</v>
          </cell>
          <cell r="C1745" t="str">
            <v>CURVA 45 GRAUS DE FERRO GALVANIZADO, COM ROSCA BSP MACHO/FEMEA, DE 1 1/4"</v>
          </cell>
          <cell r="D1745" t="str">
            <v xml:space="preserve">UN    </v>
          </cell>
          <cell r="E1745">
            <v>30.78</v>
          </cell>
        </row>
        <row r="1746">
          <cell r="B1746">
            <v>1817</v>
          </cell>
          <cell r="C1746" t="str">
            <v>CURVA 45 GRAUS DE FERRO GALVANIZADO, COM ROSCA BSP MACHO/FEMEA, DE 1/2"</v>
          </cell>
          <cell r="D1746" t="str">
            <v xml:space="preserve">UN    </v>
          </cell>
          <cell r="E1746">
            <v>9.17</v>
          </cell>
        </row>
        <row r="1747">
          <cell r="B1747">
            <v>1781</v>
          </cell>
          <cell r="C1747" t="str">
            <v>CURVA 45 GRAUS DE FERRO GALVANIZADO, COM ROSCA BSP MACHO/FEMEA, DE 1"</v>
          </cell>
          <cell r="D1747" t="str">
            <v xml:space="preserve">UN    </v>
          </cell>
          <cell r="E1747">
            <v>20.05</v>
          </cell>
        </row>
        <row r="1748">
          <cell r="B1748">
            <v>1784</v>
          </cell>
          <cell r="C1748" t="str">
            <v>CURVA 45 GRAUS DE FERRO GALVANIZADO, COM ROSCA BSP MACHO/FEMEA, DE 2 1/2"</v>
          </cell>
          <cell r="D1748" t="str">
            <v xml:space="preserve">UN    </v>
          </cell>
          <cell r="E1748">
            <v>109.94</v>
          </cell>
        </row>
        <row r="1749">
          <cell r="B1749">
            <v>1810</v>
          </cell>
          <cell r="C1749" t="str">
            <v>CURVA 45 GRAUS DE FERRO GALVANIZADO, COM ROSCA BSP MACHO/FEMEA, DE 2"</v>
          </cell>
          <cell r="D1749" t="str">
            <v xml:space="preserve">UN    </v>
          </cell>
          <cell r="E1749">
            <v>60.98</v>
          </cell>
        </row>
        <row r="1750">
          <cell r="B1750">
            <v>1811</v>
          </cell>
          <cell r="C1750" t="str">
            <v>CURVA 45 GRAUS DE FERRO GALVANIZADO, COM ROSCA BSP MACHO/FEMEA, DE 3/4"</v>
          </cell>
          <cell r="D1750" t="str">
            <v xml:space="preserve">UN    </v>
          </cell>
          <cell r="E1750">
            <v>13.19</v>
          </cell>
        </row>
        <row r="1751">
          <cell r="B1751">
            <v>1812</v>
          </cell>
          <cell r="C1751" t="str">
            <v>CURVA 45 GRAUS DE FERRO GALVANIZADO, COM ROSCA BSP MACHO/FEMEA, DE 3"</v>
          </cell>
          <cell r="D1751" t="str">
            <v xml:space="preserve">UN    </v>
          </cell>
          <cell r="E1751">
            <v>153.94</v>
          </cell>
        </row>
        <row r="1752">
          <cell r="B1752">
            <v>40386</v>
          </cell>
          <cell r="C1752" t="str">
            <v>CURVA 45 GRAUS EM ACO CARBONO, SOLDAVEL, PRESSAO 3.000 LBS, DN 1 1/2"</v>
          </cell>
          <cell r="D1752" t="str">
            <v xml:space="preserve">UN    </v>
          </cell>
          <cell r="E1752">
            <v>41.43</v>
          </cell>
        </row>
        <row r="1753">
          <cell r="B1753">
            <v>40384</v>
          </cell>
          <cell r="C1753" t="str">
            <v>CURVA 45 GRAUS EM ACO CARBONO, SOLDAVEL, PRESSAO 3.000 LBS, DN 1 1/4"</v>
          </cell>
          <cell r="D1753" t="str">
            <v xml:space="preserve">UN    </v>
          </cell>
          <cell r="E1753">
            <v>28.37</v>
          </cell>
        </row>
        <row r="1754">
          <cell r="B1754">
            <v>40379</v>
          </cell>
          <cell r="C1754" t="str">
            <v>CURVA 45 GRAUS EM ACO CARBONO, SOLDAVEL, PRESSAO 3.000 LBS, DN 1/2"</v>
          </cell>
          <cell r="D1754" t="str">
            <v xml:space="preserve">UN    </v>
          </cell>
          <cell r="E1754">
            <v>9.8000000000000007</v>
          </cell>
        </row>
        <row r="1755">
          <cell r="B1755">
            <v>40423</v>
          </cell>
          <cell r="C1755" t="str">
            <v>CURVA 45 GRAUS EM ACO CARBONO, SOLDAVEL, PRESSAO 3.000 LBS, DN 1"</v>
          </cell>
          <cell r="D1755" t="str">
            <v xml:space="preserve">UN    </v>
          </cell>
          <cell r="E1755">
            <v>18.559999999999999</v>
          </cell>
        </row>
        <row r="1756">
          <cell r="B1756">
            <v>40389</v>
          </cell>
          <cell r="C1756" t="str">
            <v>CURVA 45 GRAUS EM ACO CARBONO, SOLDAVEL, PRESSAO 3.000 LBS, DN 2 1/2"</v>
          </cell>
          <cell r="D1756" t="str">
            <v xml:space="preserve">UN    </v>
          </cell>
          <cell r="E1756">
            <v>117.69</v>
          </cell>
        </row>
        <row r="1757">
          <cell r="B1757">
            <v>40388</v>
          </cell>
          <cell r="C1757" t="str">
            <v>CURVA 45 GRAUS EM ACO CARBONO, SOLDAVEL, PRESSAO 3.000 LBS, DN 2"</v>
          </cell>
          <cell r="D1757" t="str">
            <v xml:space="preserve">UN    </v>
          </cell>
          <cell r="E1757">
            <v>58.91</v>
          </cell>
        </row>
        <row r="1758">
          <cell r="B1758">
            <v>40381</v>
          </cell>
          <cell r="C1758" t="str">
            <v>CURVA 45 GRAUS EM ACO CARBONO, SOLDAVEL, PRESSAO 3.000 LBS, DN 3/4"</v>
          </cell>
          <cell r="D1758" t="str">
            <v xml:space="preserve">UN    </v>
          </cell>
          <cell r="E1758">
            <v>13.07</v>
          </cell>
        </row>
        <row r="1759">
          <cell r="B1759">
            <v>40391</v>
          </cell>
          <cell r="C1759" t="str">
            <v>CURVA 45 GRAUS EM ACO CARBONO, SOLDAVEL, PRESSAO 3.000 LBS, DN 3"</v>
          </cell>
          <cell r="D1759" t="str">
            <v xml:space="preserve">UN    </v>
          </cell>
          <cell r="E1759">
            <v>305.48</v>
          </cell>
        </row>
        <row r="1760">
          <cell r="B1760">
            <v>40414</v>
          </cell>
          <cell r="C1760" t="str">
            <v>CURVA 45 GRAUS RANHURADA EM FERRO FUNDIDO, DN 50 MM (2")</v>
          </cell>
          <cell r="D1760" t="str">
            <v xml:space="preserve">UN    </v>
          </cell>
          <cell r="E1760">
            <v>12.9</v>
          </cell>
        </row>
        <row r="1761">
          <cell r="B1761">
            <v>40416</v>
          </cell>
          <cell r="C1761" t="str">
            <v>CURVA 45 GRAUS RANHURADA EM FERRO FUNDIDO, DN 65 MM (2 1/2")</v>
          </cell>
          <cell r="D1761" t="str">
            <v xml:space="preserve">UN    </v>
          </cell>
          <cell r="E1761">
            <v>17.84</v>
          </cell>
        </row>
        <row r="1762">
          <cell r="B1762">
            <v>40418</v>
          </cell>
          <cell r="C1762" t="str">
            <v>CURVA 45 GRAUS RANHURADA EM FERRO FUNDIDO, DN 80 MM (3")</v>
          </cell>
          <cell r="D1762" t="str">
            <v xml:space="preserve">UN    </v>
          </cell>
          <cell r="E1762">
            <v>21.27</v>
          </cell>
        </row>
        <row r="1763">
          <cell r="B1763">
            <v>2615</v>
          </cell>
          <cell r="C1763" t="str">
            <v>CURVA 45 GRAUS, PARA ELETRODUTO, EM ACO GALVANIZADO ELETROLITICO, DIAMETRO DE 100 MM (4")</v>
          </cell>
          <cell r="D1763" t="str">
            <v xml:space="preserve">UN    </v>
          </cell>
          <cell r="E1763">
            <v>83.95</v>
          </cell>
        </row>
        <row r="1764">
          <cell r="B1764">
            <v>2635</v>
          </cell>
          <cell r="C1764" t="str">
            <v>CURVA 45 GRAUS, PARA ELETRODUTO, EM ACO GALVANIZADO ELETROLITICO, DIAMETRO DE 15 MM (1/2")</v>
          </cell>
          <cell r="D1764" t="str">
            <v xml:space="preserve">UN    </v>
          </cell>
          <cell r="E1764">
            <v>2.5</v>
          </cell>
        </row>
        <row r="1765">
          <cell r="B1765">
            <v>2609</v>
          </cell>
          <cell r="C1765" t="str">
            <v>CURVA 45 GRAUS, PARA ELETRODUTO, EM ACO GALVANIZADO ELETROLITICO, DIAMETRO DE 20 MM (3/4")</v>
          </cell>
          <cell r="D1765" t="str">
            <v xml:space="preserve">UN    </v>
          </cell>
          <cell r="E1765">
            <v>2.82</v>
          </cell>
        </row>
        <row r="1766">
          <cell r="B1766">
            <v>2634</v>
          </cell>
          <cell r="C1766" t="str">
            <v>CURVA 45 GRAUS, PARA ELETRODUTO, EM ACO GALVANIZADO ELETROLITICO, DIAMETRO DE 25 MM (1")</v>
          </cell>
          <cell r="D1766" t="str">
            <v xml:space="preserve">UN    </v>
          </cell>
          <cell r="E1766">
            <v>3.7</v>
          </cell>
        </row>
        <row r="1767">
          <cell r="B1767">
            <v>2611</v>
          </cell>
          <cell r="C1767" t="str">
            <v>CURVA 45 GRAUS, PARA ELETRODUTO, EM ACO GALVANIZADO ELETROLITICO, DIAMETRO DE 40 MM (1 1/2")</v>
          </cell>
          <cell r="D1767" t="str">
            <v xml:space="preserve">UN    </v>
          </cell>
          <cell r="E1767">
            <v>10.43</v>
          </cell>
        </row>
        <row r="1768">
          <cell r="B1768">
            <v>2612</v>
          </cell>
          <cell r="C1768" t="str">
            <v>CURVA 45 GRAUS, PARA ELETRODUTO, EM ACO GALVANIZADO ELETROLITICO, DIAMETRO DE 50 MM (2")</v>
          </cell>
          <cell r="D1768" t="str">
            <v xml:space="preserve">UN    </v>
          </cell>
          <cell r="E1768">
            <v>15.18</v>
          </cell>
        </row>
        <row r="1769">
          <cell r="B1769">
            <v>2613</v>
          </cell>
          <cell r="C1769" t="str">
            <v>CURVA 45 GRAUS, PARA ELETRODUTO, EM ACO GALVANIZADO ELETROLITICO, DIAMETRO DE 65 MM (2 1/2")</v>
          </cell>
          <cell r="D1769" t="str">
            <v xml:space="preserve">UN    </v>
          </cell>
          <cell r="E1769">
            <v>36.64</v>
          </cell>
        </row>
        <row r="1770">
          <cell r="B1770">
            <v>2614</v>
          </cell>
          <cell r="C1770" t="str">
            <v>CURVA 45 GRAUS, PARA ELETRODUTO, EM ACO GALVANIZADO ELETROLITICO, DIAMETRO DE 80 MM (3")</v>
          </cell>
          <cell r="D1770" t="str">
            <v xml:space="preserve">UN    </v>
          </cell>
          <cell r="E1770">
            <v>50.96</v>
          </cell>
        </row>
        <row r="1771">
          <cell r="B1771">
            <v>34359</v>
          </cell>
          <cell r="C1771" t="str">
            <v>CURVA 90 GRAUS DE BARRA CHATA EM ALUMINIO 3/4 " X 1/4 " X 300 MM</v>
          </cell>
          <cell r="D1771" t="str">
            <v xml:space="preserve">UN    </v>
          </cell>
          <cell r="E1771">
            <v>9.08</v>
          </cell>
        </row>
        <row r="1772">
          <cell r="B1772">
            <v>1789</v>
          </cell>
          <cell r="C1772" t="str">
            <v>CURVA 90 GRAUS DE FERRO GALVANIZADO, COM ROSCA BSP FEMEA, DE 1 1/2"</v>
          </cell>
          <cell r="D1772" t="str">
            <v xml:space="preserve">UN    </v>
          </cell>
          <cell r="E1772">
            <v>48.7</v>
          </cell>
        </row>
        <row r="1773">
          <cell r="B1773">
            <v>1788</v>
          </cell>
          <cell r="C1773" t="str">
            <v>CURVA 90 GRAUS DE FERRO GALVANIZADO, COM ROSCA BSP FEMEA, DE 1 1/4"</v>
          </cell>
          <cell r="D1773" t="str">
            <v xml:space="preserve">UN    </v>
          </cell>
          <cell r="E1773">
            <v>39.03</v>
          </cell>
        </row>
        <row r="1774">
          <cell r="B1774">
            <v>1786</v>
          </cell>
          <cell r="C1774" t="str">
            <v>CURVA 90 GRAUS DE FERRO GALVANIZADO, COM ROSCA BSP FEMEA, DE 1/2"</v>
          </cell>
          <cell r="D1774" t="str">
            <v xml:space="preserve">UN    </v>
          </cell>
          <cell r="E1774">
            <v>9.69</v>
          </cell>
        </row>
        <row r="1775">
          <cell r="B1775">
            <v>1787</v>
          </cell>
          <cell r="C1775" t="str">
            <v>CURVA 90 GRAUS DE FERRO GALVANIZADO, COM ROSCA BSP FEMEA, DE 1"</v>
          </cell>
          <cell r="D1775" t="str">
            <v xml:space="preserve">UN    </v>
          </cell>
          <cell r="E1775">
            <v>23.21</v>
          </cell>
        </row>
        <row r="1776">
          <cell r="B1776">
            <v>1791</v>
          </cell>
          <cell r="C1776" t="str">
            <v>CURVA 90 GRAUS DE FERRO GALVANIZADO, COM ROSCA BSP FEMEA, DE 2 1/2"</v>
          </cell>
          <cell r="D1776" t="str">
            <v xml:space="preserve">UN    </v>
          </cell>
          <cell r="E1776">
            <v>140.74</v>
          </cell>
        </row>
        <row r="1777">
          <cell r="B1777">
            <v>1790</v>
          </cell>
          <cell r="C1777" t="str">
            <v>CURVA 90 GRAUS DE FERRO GALVANIZADO, COM ROSCA BSP FEMEA, DE 2"</v>
          </cell>
          <cell r="D1777" t="str">
            <v xml:space="preserve">UN    </v>
          </cell>
          <cell r="E1777">
            <v>81.099999999999994</v>
          </cell>
        </row>
        <row r="1778">
          <cell r="B1778">
            <v>1813</v>
          </cell>
          <cell r="C1778" t="str">
            <v>CURVA 90 GRAUS DE FERRO GALVANIZADO, COM ROSCA BSP FEMEA, DE 3/4"</v>
          </cell>
          <cell r="D1778" t="str">
            <v xml:space="preserve">UN    </v>
          </cell>
          <cell r="E1778">
            <v>15.38</v>
          </cell>
        </row>
        <row r="1779">
          <cell r="B1779">
            <v>1792</v>
          </cell>
          <cell r="C1779" t="str">
            <v>CURVA 90 GRAUS DE FERRO GALVANIZADO, COM ROSCA BSP FEMEA, DE 3"</v>
          </cell>
          <cell r="D1779" t="str">
            <v xml:space="preserve">UN    </v>
          </cell>
          <cell r="E1779">
            <v>189.98</v>
          </cell>
        </row>
        <row r="1780">
          <cell r="B1780">
            <v>1793</v>
          </cell>
          <cell r="C1780" t="str">
            <v>CURVA 90 GRAUS DE FERRO GALVANIZADO, COM ROSCA BSP FEMEA, DE 4"</v>
          </cell>
          <cell r="D1780" t="str">
            <v xml:space="preserve">UN    </v>
          </cell>
          <cell r="E1780">
            <v>383.89</v>
          </cell>
        </row>
        <row r="1781">
          <cell r="B1781">
            <v>1809</v>
          </cell>
          <cell r="C1781" t="str">
            <v>CURVA 90 GRAUS DE FERRO GALVANIZADO, COM ROSCA BSP MACHO/FEMEA, DE 1 1/2"</v>
          </cell>
          <cell r="D1781" t="str">
            <v xml:space="preserve">UN    </v>
          </cell>
          <cell r="E1781">
            <v>45.65</v>
          </cell>
        </row>
        <row r="1782">
          <cell r="B1782">
            <v>1814</v>
          </cell>
          <cell r="C1782" t="str">
            <v>CURVA 90 GRAUS DE FERRO GALVANIZADO, COM ROSCA BSP MACHO/FEMEA, DE 1 1/4"</v>
          </cell>
          <cell r="D1782" t="str">
            <v xml:space="preserve">UN    </v>
          </cell>
          <cell r="E1782">
            <v>37.5</v>
          </cell>
        </row>
        <row r="1783">
          <cell r="B1783">
            <v>1803</v>
          </cell>
          <cell r="C1783" t="str">
            <v>CURVA 90 GRAUS DE FERRO GALVANIZADO, COM ROSCA BSP MACHO/FEMEA, DE 1/2"</v>
          </cell>
          <cell r="D1783" t="str">
            <v xml:space="preserve">UN    </v>
          </cell>
          <cell r="E1783">
            <v>9.48</v>
          </cell>
        </row>
        <row r="1784">
          <cell r="B1784">
            <v>1805</v>
          </cell>
          <cell r="C1784" t="str">
            <v>CURVA 90 GRAUS DE FERRO GALVANIZADO, COM ROSCA BSP MACHO/FEMEA, DE 1"</v>
          </cell>
          <cell r="D1784" t="str">
            <v xml:space="preserve">UN    </v>
          </cell>
          <cell r="E1784">
            <v>21.76</v>
          </cell>
        </row>
        <row r="1785">
          <cell r="B1785">
            <v>1821</v>
          </cell>
          <cell r="C1785" t="str">
            <v>CURVA 90 GRAUS DE FERRO GALVANIZADO, COM ROSCA BSP MACHO/FEMEA, DE 2 1/2"</v>
          </cell>
          <cell r="D1785" t="str">
            <v xml:space="preserve">UN    </v>
          </cell>
          <cell r="E1785">
            <v>128.59</v>
          </cell>
        </row>
        <row r="1786">
          <cell r="B1786">
            <v>1806</v>
          </cell>
          <cell r="C1786" t="str">
            <v>CURVA 90 GRAUS DE FERRO GALVANIZADO, COM ROSCA BSP MACHO/FEMEA, DE 2"</v>
          </cell>
          <cell r="D1786" t="str">
            <v xml:space="preserve">UN    </v>
          </cell>
          <cell r="E1786">
            <v>76.540000000000006</v>
          </cell>
        </row>
        <row r="1787">
          <cell r="B1787">
            <v>1804</v>
          </cell>
          <cell r="C1787" t="str">
            <v>CURVA 90 GRAUS DE FERRO GALVANIZADO, COM ROSCA BSP MACHO/FEMEA, DE 3/4"</v>
          </cell>
          <cell r="D1787" t="str">
            <v xml:space="preserve">UN    </v>
          </cell>
          <cell r="E1787">
            <v>13.49</v>
          </cell>
        </row>
        <row r="1788">
          <cell r="B1788">
            <v>1807</v>
          </cell>
          <cell r="C1788" t="str">
            <v>CURVA 90 GRAUS DE FERRO GALVANIZADO, COM ROSCA BSP MACHO/FEMEA, DE 3"</v>
          </cell>
          <cell r="D1788" t="str">
            <v xml:space="preserve">UN    </v>
          </cell>
          <cell r="E1788">
            <v>183.9</v>
          </cell>
        </row>
        <row r="1789">
          <cell r="B1789">
            <v>1808</v>
          </cell>
          <cell r="C1789" t="str">
            <v>CURVA 90 GRAUS DE FERRO GALVANIZADO, COM ROSCA BSP MACHO/FEMEA, DE 4"</v>
          </cell>
          <cell r="D1789" t="str">
            <v xml:space="preserve">UN    </v>
          </cell>
          <cell r="E1789">
            <v>368.69</v>
          </cell>
        </row>
        <row r="1790">
          <cell r="B1790">
            <v>1797</v>
          </cell>
          <cell r="C1790" t="str">
            <v>CURVA 90 GRAUS DE FERRO GALVANIZADO, COM ROSCA BSP MACHO, DE 1 1/2"</v>
          </cell>
          <cell r="D1790" t="str">
            <v xml:space="preserve">UN    </v>
          </cell>
          <cell r="E1790">
            <v>55.29</v>
          </cell>
        </row>
        <row r="1791">
          <cell r="B1791">
            <v>1796</v>
          </cell>
          <cell r="C1791" t="str">
            <v>CURVA 90 GRAUS DE FERRO GALVANIZADO, COM ROSCA BSP MACHO, DE 1 1/4"</v>
          </cell>
          <cell r="D1791" t="str">
            <v xml:space="preserve">UN    </v>
          </cell>
          <cell r="E1791">
            <v>42.42</v>
          </cell>
        </row>
        <row r="1792">
          <cell r="B1792">
            <v>1794</v>
          </cell>
          <cell r="C1792" t="str">
            <v>CURVA 90 GRAUS DE FERRO GALVANIZADO, COM ROSCA BSP MACHO, DE 1/2"</v>
          </cell>
          <cell r="D1792" t="str">
            <v xml:space="preserve">UN    </v>
          </cell>
          <cell r="E1792">
            <v>10.119999999999999</v>
          </cell>
        </row>
        <row r="1793">
          <cell r="B1793">
            <v>1816</v>
          </cell>
          <cell r="C1793" t="str">
            <v>CURVA 90 GRAUS DE FERRO GALVANIZADO, COM ROSCA BSP MACHO, DE 1"</v>
          </cell>
          <cell r="D1793" t="str">
            <v xml:space="preserve">UN    </v>
          </cell>
          <cell r="E1793">
            <v>22.83</v>
          </cell>
        </row>
        <row r="1794">
          <cell r="B1794">
            <v>1815</v>
          </cell>
          <cell r="C1794" t="str">
            <v>CURVA 90 GRAUS DE FERRO GALVANIZADO, COM ROSCA BSP MACHO, DE 2 1/2"</v>
          </cell>
          <cell r="D1794" t="str">
            <v xml:space="preserve">UN    </v>
          </cell>
          <cell r="E1794">
            <v>175.33</v>
          </cell>
        </row>
        <row r="1795">
          <cell r="B1795">
            <v>1798</v>
          </cell>
          <cell r="C1795" t="str">
            <v>CURVA 90 GRAUS DE FERRO GALVANIZADO, COM ROSCA BSP MACHO, DE 2"</v>
          </cell>
          <cell r="D1795" t="str">
            <v xml:space="preserve">UN    </v>
          </cell>
          <cell r="E1795">
            <v>78.45</v>
          </cell>
        </row>
        <row r="1796">
          <cell r="B1796">
            <v>1795</v>
          </cell>
          <cell r="C1796" t="str">
            <v>CURVA 90 GRAUS DE FERRO GALVANIZADO, COM ROSCA BSP MACHO, DE 3/4"</v>
          </cell>
          <cell r="D1796" t="str">
            <v xml:space="preserve">UN    </v>
          </cell>
          <cell r="E1796">
            <v>14.02</v>
          </cell>
        </row>
        <row r="1797">
          <cell r="B1797">
            <v>1799</v>
          </cell>
          <cell r="C1797" t="str">
            <v>CURVA 90 GRAUS DE FERRO GALVANIZADO, COM ROSCA BSP MACHO, DE 3"</v>
          </cell>
          <cell r="D1797" t="str">
            <v xml:space="preserve">UN    </v>
          </cell>
          <cell r="E1797">
            <v>228.35</v>
          </cell>
        </row>
        <row r="1798">
          <cell r="B1798">
            <v>1800</v>
          </cell>
          <cell r="C1798" t="str">
            <v>CURVA 90 GRAUS DE FERRO GALVANIZADO, COM ROSCA BSP MACHO, DE 4"</v>
          </cell>
          <cell r="D1798" t="str">
            <v xml:space="preserve">UN    </v>
          </cell>
          <cell r="E1798">
            <v>435.96</v>
          </cell>
        </row>
        <row r="1799">
          <cell r="B1799">
            <v>1802</v>
          </cell>
          <cell r="C1799" t="str">
            <v>CURVA 90 GRAUS DE FERRO GALVANIZADO, COM ROSCA BSP MACHO, DE 6"</v>
          </cell>
          <cell r="D1799" t="str">
            <v xml:space="preserve">UN    </v>
          </cell>
          <cell r="E1799">
            <v>1090.51</v>
          </cell>
        </row>
        <row r="1800">
          <cell r="B1800">
            <v>40385</v>
          </cell>
          <cell r="C1800" t="str">
            <v>CURVA 90 GRAUS EM ACO CARBONO, RAIO CURTO, SOLDAVEL, PRESSAO 3.000 LBS, DN 1 1/2"</v>
          </cell>
          <cell r="D1800" t="str">
            <v xml:space="preserve">UN    </v>
          </cell>
          <cell r="E1800">
            <v>41.43</v>
          </cell>
        </row>
        <row r="1801">
          <cell r="B1801">
            <v>40383</v>
          </cell>
          <cell r="C1801" t="str">
            <v>CURVA 90 GRAUS EM ACO CARBONO, RAIO CURTO, SOLDAVEL, PRESSAO 3.000 LBS, DN 1 1/4"</v>
          </cell>
          <cell r="D1801" t="str">
            <v xml:space="preserve">UN    </v>
          </cell>
          <cell r="E1801">
            <v>28.37</v>
          </cell>
        </row>
        <row r="1802">
          <cell r="B1802">
            <v>40378</v>
          </cell>
          <cell r="C1802" t="str">
            <v>CURVA 90 GRAUS EM ACO CARBONO, RAIO CURTO, SOLDAVEL, PRESSAO 3.000 LBS, DN 1/2"</v>
          </cell>
          <cell r="D1802" t="str">
            <v xml:space="preserve">UN    </v>
          </cell>
          <cell r="E1802">
            <v>9.8000000000000007</v>
          </cell>
        </row>
        <row r="1803">
          <cell r="B1803">
            <v>40382</v>
          </cell>
          <cell r="C1803" t="str">
            <v>CURVA 90 GRAUS EM ACO CARBONO, RAIO CURTO, SOLDAVEL, PRESSAO 3.000 LBS, DN 1"</v>
          </cell>
          <cell r="D1803" t="str">
            <v xml:space="preserve">UN    </v>
          </cell>
          <cell r="E1803">
            <v>18.559999999999999</v>
          </cell>
        </row>
        <row r="1804">
          <cell r="B1804">
            <v>40422</v>
          </cell>
          <cell r="C1804" t="str">
            <v>CURVA 90 GRAUS EM ACO CARBONO, RAIO CURTO, SOLDAVEL, PRESSAO 3.000 LBS, DN 2 1/2"</v>
          </cell>
          <cell r="D1804" t="str">
            <v xml:space="preserve">UN    </v>
          </cell>
          <cell r="E1804">
            <v>126.43</v>
          </cell>
        </row>
        <row r="1805">
          <cell r="B1805">
            <v>40387</v>
          </cell>
          <cell r="C1805" t="str">
            <v>CURVA 90 GRAUS EM ACO CARBONO, RAIO CURTO, SOLDAVEL, PRESSAO 3.000 LBS, DN 2"</v>
          </cell>
          <cell r="D1805" t="str">
            <v xml:space="preserve">UN    </v>
          </cell>
          <cell r="E1805">
            <v>64.37</v>
          </cell>
        </row>
        <row r="1806">
          <cell r="B1806">
            <v>40380</v>
          </cell>
          <cell r="C1806" t="str">
            <v>CURVA 90 GRAUS EM ACO CARBONO, RAIO CURTO, SOLDAVEL, PRESSAO 3.000 LBS, DN 3/4"</v>
          </cell>
          <cell r="D1806" t="str">
            <v xml:space="preserve">UN    </v>
          </cell>
          <cell r="E1806">
            <v>13.07</v>
          </cell>
        </row>
        <row r="1807">
          <cell r="B1807">
            <v>40390</v>
          </cell>
          <cell r="C1807" t="str">
            <v>CURVA 90 GRAUS EM ACO CARBONO, RAIO CURTO, SOLDAVEL, PRESSAO 3.000 LBS, DN 3"</v>
          </cell>
          <cell r="D1807" t="str">
            <v xml:space="preserve">UN    </v>
          </cell>
          <cell r="E1807">
            <v>266.27999999999997</v>
          </cell>
        </row>
        <row r="1808">
          <cell r="B1808">
            <v>40413</v>
          </cell>
          <cell r="C1808" t="str">
            <v>CURVA 90 GRAUS RANHURADA EM FERRO FUNDIDO, DN 50 MM (2")</v>
          </cell>
          <cell r="D1808" t="str">
            <v xml:space="preserve">UN    </v>
          </cell>
          <cell r="E1808">
            <v>14.02</v>
          </cell>
        </row>
        <row r="1809">
          <cell r="B1809">
            <v>40415</v>
          </cell>
          <cell r="C1809" t="str">
            <v>CURVA 90 GRAUS RANHURADA EM FERRO FUNDIDO, DN 65 MM (2 1/2")</v>
          </cell>
          <cell r="D1809" t="str">
            <v xml:space="preserve">UN    </v>
          </cell>
          <cell r="E1809">
            <v>19.97</v>
          </cell>
        </row>
        <row r="1810">
          <cell r="B1810">
            <v>40417</v>
          </cell>
          <cell r="C1810" t="str">
            <v>CURVA 90 GRAUS RANHURADA EM FERRO FUNDIDO, DN 80 MM (3")</v>
          </cell>
          <cell r="D1810" t="str">
            <v xml:space="preserve">UN    </v>
          </cell>
          <cell r="E1810">
            <v>23.56</v>
          </cell>
        </row>
        <row r="1811">
          <cell r="B1811">
            <v>39271</v>
          </cell>
          <cell r="C1811" t="str">
            <v>CURVA 90 GRAUS, CURTA, DE PVC RIGIDO ROSCAVEL, DE 1/2", PARA ELETRODUTO</v>
          </cell>
          <cell r="D1811" t="str">
            <v xml:space="preserve">UN    </v>
          </cell>
          <cell r="E1811">
            <v>1.59</v>
          </cell>
        </row>
        <row r="1812">
          <cell r="B1812">
            <v>39273</v>
          </cell>
          <cell r="C1812" t="str">
            <v>CURVA 90 GRAUS, CURTA, DE PVC RIGIDO ROSCAVEL, DE 1", PARA ELETRODUTO</v>
          </cell>
          <cell r="D1812" t="str">
            <v xml:space="preserve">UN    </v>
          </cell>
          <cell r="E1812">
            <v>2.7</v>
          </cell>
        </row>
        <row r="1813">
          <cell r="B1813">
            <v>39272</v>
          </cell>
          <cell r="C1813" t="str">
            <v>CURVA 90 GRAUS, CURTA, DE PVC RIGIDO ROSCAVEL, DE 3/4", PARA ELETRODUTO</v>
          </cell>
          <cell r="D1813" t="str">
            <v xml:space="preserve">UN    </v>
          </cell>
          <cell r="E1813">
            <v>1.95</v>
          </cell>
        </row>
        <row r="1814">
          <cell r="B1814">
            <v>1875</v>
          </cell>
          <cell r="C1814" t="str">
            <v>CURVA 90 GRAUS, LONGA, DE PVC RIGIDO ROSCAVEL, DE 1 1/2", PARA ELETRODUTO</v>
          </cell>
          <cell r="D1814" t="str">
            <v xml:space="preserve">UN    </v>
          </cell>
          <cell r="E1814">
            <v>4.32</v>
          </cell>
        </row>
        <row r="1815">
          <cell r="B1815">
            <v>1874</v>
          </cell>
          <cell r="C1815" t="str">
            <v>CURVA 90 GRAUS, LONGA, DE PVC RIGIDO ROSCAVEL, DE 1 1/4", PARA ELETRODUTO</v>
          </cell>
          <cell r="D1815" t="str">
            <v xml:space="preserve">UN    </v>
          </cell>
          <cell r="E1815">
            <v>3.57</v>
          </cell>
        </row>
        <row r="1816">
          <cell r="B1816">
            <v>1870</v>
          </cell>
          <cell r="C1816" t="str">
            <v>CURVA 90 GRAUS, LONGA, DE PVC RIGIDO ROSCAVEL, DE 1/2", PARA ELETRODUTO</v>
          </cell>
          <cell r="D1816" t="str">
            <v xml:space="preserve">UN    </v>
          </cell>
          <cell r="E1816">
            <v>2.06</v>
          </cell>
        </row>
        <row r="1817">
          <cell r="B1817">
            <v>1884</v>
          </cell>
          <cell r="C1817" t="str">
            <v>CURVA 90 GRAUS, LONGA, DE PVC RIGIDO ROSCAVEL, DE 1", PARA ELETRODUTO</v>
          </cell>
          <cell r="D1817" t="str">
            <v xml:space="preserve">UN    </v>
          </cell>
          <cell r="E1817">
            <v>3.16</v>
          </cell>
        </row>
        <row r="1818">
          <cell r="B1818">
            <v>1887</v>
          </cell>
          <cell r="C1818" t="str">
            <v>CURVA 90 GRAUS, LONGA, DE PVC RIGIDO ROSCAVEL, DE 2 1/2", PARA ELETRODUTO</v>
          </cell>
          <cell r="D1818" t="str">
            <v xml:space="preserve">UN    </v>
          </cell>
          <cell r="E1818">
            <v>17.91</v>
          </cell>
        </row>
        <row r="1819">
          <cell r="B1819">
            <v>1876</v>
          </cell>
          <cell r="C1819" t="str">
            <v>CURVA 90 GRAUS, LONGA, DE PVC RIGIDO ROSCAVEL, DE 2", PARA ELETRODUTO</v>
          </cell>
          <cell r="D1819" t="str">
            <v xml:space="preserve">UN    </v>
          </cell>
          <cell r="E1819">
            <v>7.02</v>
          </cell>
        </row>
        <row r="1820">
          <cell r="B1820">
            <v>1879</v>
          </cell>
          <cell r="C1820" t="str">
            <v>CURVA 90 GRAUS, LONGA, DE PVC RIGIDO ROSCAVEL, DE 3/4", PARA ELETRODUTO</v>
          </cell>
          <cell r="D1820" t="str">
            <v xml:space="preserve">UN    </v>
          </cell>
          <cell r="E1820">
            <v>2.08</v>
          </cell>
        </row>
        <row r="1821">
          <cell r="B1821">
            <v>1877</v>
          </cell>
          <cell r="C1821" t="str">
            <v>CURVA 90 GRAUS, LONGA, DE PVC RIGIDO ROSCAVEL, DE 3", PARA ELETRODUTO</v>
          </cell>
          <cell r="D1821" t="str">
            <v xml:space="preserve">UN    </v>
          </cell>
          <cell r="E1821">
            <v>17.93</v>
          </cell>
        </row>
        <row r="1822">
          <cell r="B1822">
            <v>1878</v>
          </cell>
          <cell r="C1822" t="str">
            <v>CURVA 90 GRAUS, LONGA, DE PVC RIGIDO ROSCAVEL, DE 4", PARA ELETRODUTO</v>
          </cell>
          <cell r="D1822" t="str">
            <v xml:space="preserve">UN    </v>
          </cell>
          <cell r="E1822">
            <v>36.03</v>
          </cell>
        </row>
        <row r="1823">
          <cell r="B1823">
            <v>2621</v>
          </cell>
          <cell r="C1823" t="str">
            <v>CURVA 90 GRAUS, PARA ELETRODUTO, EM ACO GALVANIZADO ELETROLITICO, DIAMETRO DE 100 MM (4")</v>
          </cell>
          <cell r="D1823" t="str">
            <v xml:space="preserve">UN    </v>
          </cell>
          <cell r="E1823">
            <v>89.29</v>
          </cell>
        </row>
        <row r="1824">
          <cell r="B1824">
            <v>2616</v>
          </cell>
          <cell r="C1824" t="str">
            <v>CURVA 90 GRAUS, PARA ELETRODUTO, EM ACO GALVANIZADO ELETROLITICO, DIAMETRO DE 15 MM (1/2")</v>
          </cell>
          <cell r="D1824" t="str">
            <v xml:space="preserve">UN    </v>
          </cell>
          <cell r="E1824">
            <v>2.52</v>
          </cell>
        </row>
        <row r="1825">
          <cell r="B1825">
            <v>2633</v>
          </cell>
          <cell r="C1825" t="str">
            <v>CURVA 90 GRAUS, PARA ELETRODUTO, EM ACO GALVANIZADO ELETROLITICO, DIAMETRO DE 20 MM (3/4")</v>
          </cell>
          <cell r="D1825" t="str">
            <v xml:space="preserve">UN    </v>
          </cell>
          <cell r="E1825">
            <v>2.86</v>
          </cell>
        </row>
        <row r="1826">
          <cell r="B1826">
            <v>2617</v>
          </cell>
          <cell r="C1826" t="str">
            <v>CURVA 90 GRAUS, PARA ELETRODUTO, EM ACO GALVANIZADO ELETROLITICO, DIAMETRO DE 25 MM (1")</v>
          </cell>
          <cell r="D1826" t="str">
            <v xml:space="preserve">UN    </v>
          </cell>
          <cell r="E1826">
            <v>3.88</v>
          </cell>
        </row>
        <row r="1827">
          <cell r="B1827">
            <v>2618</v>
          </cell>
          <cell r="C1827" t="str">
            <v>CURVA 90 GRAUS, PARA ELETRODUTO, EM ACO GALVANIZADO ELETROLITICO, DIAMETRO DE 32 MM (1 1/4")</v>
          </cell>
          <cell r="D1827" t="str">
            <v xml:space="preserve">UN    </v>
          </cell>
          <cell r="E1827">
            <v>8.84</v>
          </cell>
        </row>
        <row r="1828">
          <cell r="B1828">
            <v>2632</v>
          </cell>
          <cell r="C1828" t="str">
            <v>CURVA 90 GRAUS, PARA ELETRODUTO, EM ACO GALVANIZADO ELETROLITICO, DIAMETRO DE 40 MM (1 1/2")</v>
          </cell>
          <cell r="D1828" t="str">
            <v xml:space="preserve">UN    </v>
          </cell>
          <cell r="E1828">
            <v>10.79</v>
          </cell>
        </row>
        <row r="1829">
          <cell r="B1829">
            <v>2631</v>
          </cell>
          <cell r="C1829" t="str">
            <v>CURVA 90 GRAUS, PARA ELETRODUTO, EM ACO GALVANIZADO ELETROLITICO, DIAMETRO DE 50 MM (2")</v>
          </cell>
          <cell r="D1829" t="str">
            <v xml:space="preserve">UN    </v>
          </cell>
          <cell r="E1829">
            <v>15.84</v>
          </cell>
        </row>
        <row r="1830">
          <cell r="B1830">
            <v>2619</v>
          </cell>
          <cell r="C1830" t="str">
            <v>CURVA 90 GRAUS, PARA ELETRODUTO, EM ACO GALVANIZADO ELETROLITICO, DIAMETRO DE 65 MM (2 1/2")</v>
          </cell>
          <cell r="D1830" t="str">
            <v xml:space="preserve">UN    </v>
          </cell>
          <cell r="E1830">
            <v>40.1</v>
          </cell>
        </row>
        <row r="1831">
          <cell r="B1831">
            <v>2620</v>
          </cell>
          <cell r="C1831" t="str">
            <v>CURVA 90 GRAUS, PARA ELETRODUTO, EM ACO GALVANIZADO ELETROLITICO, DIAMETRO DE 80 MM (3")</v>
          </cell>
          <cell r="D1831" t="str">
            <v xml:space="preserve">UN    </v>
          </cell>
          <cell r="E1831">
            <v>52.65</v>
          </cell>
        </row>
        <row r="1832">
          <cell r="B1832">
            <v>25968</v>
          </cell>
          <cell r="C1832" t="str">
            <v>DENTE PARA FRESADORA</v>
          </cell>
          <cell r="D1832" t="str">
            <v xml:space="preserve">UN    </v>
          </cell>
          <cell r="E1832">
            <v>38.19</v>
          </cell>
        </row>
        <row r="1833">
          <cell r="B1833">
            <v>38369</v>
          </cell>
          <cell r="C1833" t="str">
            <v>DESEMPENADEIRA DE ACO DENTADA 12 X *25* CM, DENTES 8 X 8 MM, CABO FECHADO DE MADEIRA</v>
          </cell>
          <cell r="D1833" t="str">
            <v xml:space="preserve">UN    </v>
          </cell>
          <cell r="E1833">
            <v>12.4</v>
          </cell>
        </row>
        <row r="1834">
          <cell r="B1834">
            <v>38370</v>
          </cell>
          <cell r="C1834" t="str">
            <v>DESEMPENADEIRA DE ACO LISA 12 X *25* CM COM CABO FECHADO DE MADEIRA</v>
          </cell>
          <cell r="D1834" t="str">
            <v xml:space="preserve">UN    </v>
          </cell>
          <cell r="E1834">
            <v>12.4</v>
          </cell>
        </row>
        <row r="1835">
          <cell r="B1835">
            <v>38372</v>
          </cell>
          <cell r="C1835" t="str">
            <v>DESEMPENADEIRA PLASTICA LISA *14 X 27* CM</v>
          </cell>
          <cell r="D1835" t="str">
            <v xml:space="preserve">UN    </v>
          </cell>
          <cell r="E1835">
            <v>15.22</v>
          </cell>
        </row>
        <row r="1836">
          <cell r="B1836">
            <v>2357</v>
          </cell>
          <cell r="C1836" t="str">
            <v>DESENHISTA COPISTA</v>
          </cell>
          <cell r="D1836" t="str">
            <v xml:space="preserve">H     </v>
          </cell>
          <cell r="E1836">
            <v>35.840000000000003</v>
          </cell>
        </row>
        <row r="1837">
          <cell r="B1837">
            <v>40806</v>
          </cell>
          <cell r="C1837" t="str">
            <v>DESENHISTA COPISTA (MENSALISTA)</v>
          </cell>
          <cell r="D1837" t="str">
            <v xml:space="preserve">MES   </v>
          </cell>
          <cell r="E1837">
            <v>4186.01</v>
          </cell>
        </row>
        <row r="1838">
          <cell r="B1838">
            <v>2355</v>
          </cell>
          <cell r="C1838" t="str">
            <v>DESENHISTA DETALHISTA</v>
          </cell>
          <cell r="D1838" t="str">
            <v xml:space="preserve">H     </v>
          </cell>
          <cell r="E1838">
            <v>49.59</v>
          </cell>
        </row>
        <row r="1839">
          <cell r="B1839">
            <v>40805</v>
          </cell>
          <cell r="C1839" t="str">
            <v>DESENHISTA DETALHISTA (MENSALISTA)</v>
          </cell>
          <cell r="D1839" t="str">
            <v xml:space="preserve">MES   </v>
          </cell>
          <cell r="E1839">
            <v>5789.79</v>
          </cell>
        </row>
        <row r="1840">
          <cell r="B1840">
            <v>2358</v>
          </cell>
          <cell r="C1840" t="str">
            <v>DESENHISTA PROJETISTA</v>
          </cell>
          <cell r="D1840" t="str">
            <v xml:space="preserve">H     </v>
          </cell>
          <cell r="E1840">
            <v>49.08</v>
          </cell>
        </row>
        <row r="1841">
          <cell r="B1841">
            <v>40807</v>
          </cell>
          <cell r="C1841" t="str">
            <v>DESENHISTA PROJETISTA (MENSALISTA)</v>
          </cell>
          <cell r="D1841" t="str">
            <v xml:space="preserve">MES   </v>
          </cell>
          <cell r="E1841">
            <v>5730.24</v>
          </cell>
        </row>
        <row r="1842">
          <cell r="B1842">
            <v>2359</v>
          </cell>
          <cell r="C1842" t="str">
            <v>DESENHISTA TECNICO AUXILIAR</v>
          </cell>
          <cell r="D1842" t="str">
            <v xml:space="preserve">H     </v>
          </cell>
          <cell r="E1842">
            <v>43.64</v>
          </cell>
        </row>
        <row r="1843">
          <cell r="B1843">
            <v>40808</v>
          </cell>
          <cell r="C1843" t="str">
            <v>DESENHISTA TECNICO AUXILIAR (MENSALISTA)</v>
          </cell>
          <cell r="D1843" t="str">
            <v xml:space="preserve">MES   </v>
          </cell>
          <cell r="E1843">
            <v>5095.0200000000004</v>
          </cell>
        </row>
        <row r="1844">
          <cell r="B1844">
            <v>39397</v>
          </cell>
          <cell r="C1844" t="str">
            <v>DESMOLDANTE PARA FORMAS METALICAS A BASE DE OLEO VEGETAL</v>
          </cell>
          <cell r="D1844" t="str">
            <v xml:space="preserve">L     </v>
          </cell>
          <cell r="E1844">
            <v>11.31</v>
          </cell>
        </row>
        <row r="1845">
          <cell r="B1845">
            <v>2692</v>
          </cell>
          <cell r="C1845" t="str">
            <v>DESMOLDANTE PROTETOR PARA FORMAS DE MADEIRA, DE BASE OLEOSA EMULSIONADA EM AGUA</v>
          </cell>
          <cell r="D1845" t="str">
            <v xml:space="preserve">L     </v>
          </cell>
          <cell r="E1845">
            <v>5.36</v>
          </cell>
        </row>
        <row r="1846">
          <cell r="B1846">
            <v>6</v>
          </cell>
          <cell r="C1846" t="str">
            <v>DETERGENTE AMONIACO (AMONIA DILUIDA)</v>
          </cell>
          <cell r="D1846" t="str">
            <v xml:space="preserve">L     </v>
          </cell>
          <cell r="E1846">
            <v>4.09</v>
          </cell>
        </row>
        <row r="1847">
          <cell r="B1847">
            <v>5330</v>
          </cell>
          <cell r="C1847" t="str">
            <v>DILUENTE EPOXI</v>
          </cell>
          <cell r="D1847" t="str">
            <v xml:space="preserve">L     </v>
          </cell>
          <cell r="E1847">
            <v>42.89</v>
          </cell>
        </row>
        <row r="1848">
          <cell r="B1848">
            <v>26017</v>
          </cell>
          <cell r="C1848" t="str">
            <v>DISCO DE BORRACHA PARA LIXADEIRA RIGIDO 7 " COM ARRUELA CENTRAL</v>
          </cell>
          <cell r="D1848" t="str">
            <v xml:space="preserve">UN    </v>
          </cell>
          <cell r="E1848">
            <v>37.44</v>
          </cell>
        </row>
        <row r="1849">
          <cell r="B1849">
            <v>25931</v>
          </cell>
          <cell r="C1849" t="str">
            <v>DISCO DE CORTE DIAMANTADO SEGMENTADO DIAMETRO DE 180 MM PARA ESMERILHADEIRA 7 "</v>
          </cell>
          <cell r="D1849" t="str">
            <v xml:space="preserve">UN    </v>
          </cell>
          <cell r="E1849">
            <v>119.01</v>
          </cell>
        </row>
        <row r="1850">
          <cell r="B1850">
            <v>38140</v>
          </cell>
          <cell r="C1850" t="str">
            <v>DISCO DE CORTE DIAMANTADO SEGMENTADO PARA CONCRETO, DIAMETRO DE 110 MM, FURO DE 20 MM</v>
          </cell>
          <cell r="D1850" t="str">
            <v xml:space="preserve">UN    </v>
          </cell>
          <cell r="E1850">
            <v>28.86</v>
          </cell>
        </row>
        <row r="1851">
          <cell r="B1851">
            <v>13887</v>
          </cell>
          <cell r="C1851" t="str">
            <v>DISCO DE CORTE DIAMANTADO SEGMENTADO PARA CONCRETO, DIAMETRO DE 350 MM, FURO DE 1 " (14 X 1 ")</v>
          </cell>
          <cell r="D1851" t="str">
            <v xml:space="preserve">UN    </v>
          </cell>
          <cell r="E1851">
            <v>683.28</v>
          </cell>
        </row>
        <row r="1852">
          <cell r="B1852">
            <v>26018</v>
          </cell>
          <cell r="C1852" t="str">
            <v>DISCO DE CORTE PARA METAL COM DUAS TELAS 12 X 1/8 X 3/4 " (300 X 3,2 X 19,05 MM)</v>
          </cell>
          <cell r="D1852" t="str">
            <v xml:space="preserve">UN    </v>
          </cell>
          <cell r="E1852">
            <v>30.41</v>
          </cell>
        </row>
        <row r="1853">
          <cell r="B1853">
            <v>26019</v>
          </cell>
          <cell r="C1853" t="str">
            <v>DISCO DE DESBASTE PARA METAL FERROSO EM GERAL, COM TRES TELAS,  9 X 1/4 X 7/8 " (228,6 X 6,4 X 22,2 MM)</v>
          </cell>
          <cell r="D1853" t="str">
            <v xml:space="preserve">UN    </v>
          </cell>
          <cell r="E1853">
            <v>28.72</v>
          </cell>
        </row>
        <row r="1854">
          <cell r="B1854">
            <v>26020</v>
          </cell>
          <cell r="C1854" t="str">
            <v>DISCO DE LIXA PARA METAL, DIAMETRO = 180 MM, GRAO 120</v>
          </cell>
          <cell r="D1854" t="str">
            <v xml:space="preserve">UN    </v>
          </cell>
          <cell r="E1854">
            <v>7.48</v>
          </cell>
        </row>
        <row r="1855">
          <cell r="B1855">
            <v>34544</v>
          </cell>
          <cell r="C1855" t="str">
            <v>DISJUNTOR  TERMOMAGNETICO TRIPOLAR 3 X 400 A / ICC - 25 KA</v>
          </cell>
          <cell r="D1855" t="str">
            <v xml:space="preserve">UN    </v>
          </cell>
          <cell r="E1855">
            <v>1509.28</v>
          </cell>
        </row>
        <row r="1856">
          <cell r="B1856">
            <v>34729</v>
          </cell>
          <cell r="C1856" t="str">
            <v>DISJUNTOR TERMICO E MAGNETICO AJUSTAVEIS, TRIPOLAR DE 100 ATE 250A, CAPACIDADE DE INTERRUPCAO DE 35KA</v>
          </cell>
          <cell r="D1856" t="str">
            <v xml:space="preserve">UN    </v>
          </cell>
          <cell r="E1856">
            <v>1187.29</v>
          </cell>
        </row>
        <row r="1857">
          <cell r="B1857">
            <v>34734</v>
          </cell>
          <cell r="C1857" t="str">
            <v>DISJUNTOR TERMICO E MAGNETICO AJUSTAVEIS, TRIPOLAR DE 300 ATE 400A, CAPACIDADE DE INTERRUPCAO DE 35KA</v>
          </cell>
          <cell r="D1857" t="str">
            <v xml:space="preserve">UN    </v>
          </cell>
          <cell r="E1857">
            <v>1838.3</v>
          </cell>
        </row>
        <row r="1858">
          <cell r="B1858">
            <v>34738</v>
          </cell>
          <cell r="C1858" t="str">
            <v>DISJUNTOR TERMICO E MAGNETICO AJUSTAVEIS, TRIPOLAR DE 450 ATE 600A, CAPACIDADE DE INTERRUPCAO DE 35KA</v>
          </cell>
          <cell r="D1858" t="str">
            <v xml:space="preserve">UN    </v>
          </cell>
          <cell r="E1858">
            <v>4294.84</v>
          </cell>
        </row>
        <row r="1859">
          <cell r="B1859">
            <v>2391</v>
          </cell>
          <cell r="C1859" t="str">
            <v>DISJUNTOR TERMOMAGNETICO TRIPOLAR 125A</v>
          </cell>
          <cell r="D1859" t="str">
            <v xml:space="preserve">UN    </v>
          </cell>
          <cell r="E1859">
            <v>349.31</v>
          </cell>
        </row>
        <row r="1860">
          <cell r="B1860">
            <v>2374</v>
          </cell>
          <cell r="C1860" t="str">
            <v>DISJUNTOR TERMOMAGNETICO TRIPOLAR 150 A / 600 V, TIPO FXD / ICC - 35 KA</v>
          </cell>
          <cell r="D1860" t="str">
            <v xml:space="preserve">UN    </v>
          </cell>
          <cell r="E1860">
            <v>396.28</v>
          </cell>
        </row>
        <row r="1861">
          <cell r="B1861">
            <v>2377</v>
          </cell>
          <cell r="C1861" t="str">
            <v>DISJUNTOR TERMOMAGNETICO TRIPOLAR 200 A / 600 V, TIPO FXD / ICC - 35 KA</v>
          </cell>
          <cell r="D1861" t="str">
            <v xml:space="preserve">UN    </v>
          </cell>
          <cell r="E1861">
            <v>556.14</v>
          </cell>
        </row>
        <row r="1862">
          <cell r="B1862">
            <v>2393</v>
          </cell>
          <cell r="C1862" t="str">
            <v>DISJUNTOR TERMOMAGNETICO TRIPOLAR 250 A / 600 V, TIPO FXD</v>
          </cell>
          <cell r="D1862" t="str">
            <v xml:space="preserve">UN    </v>
          </cell>
          <cell r="E1862">
            <v>931.33</v>
          </cell>
        </row>
        <row r="1863">
          <cell r="B1863">
            <v>34705</v>
          </cell>
          <cell r="C1863" t="str">
            <v>DISJUNTOR TERMOMAGNETICO TRIPOLAR 3  X 250 A/ICC - 25 KA</v>
          </cell>
          <cell r="D1863" t="str">
            <v xml:space="preserve">UN    </v>
          </cell>
          <cell r="E1863">
            <v>814.59</v>
          </cell>
        </row>
        <row r="1864">
          <cell r="B1864">
            <v>34707</v>
          </cell>
          <cell r="C1864" t="str">
            <v>DISJUNTOR TERMOMAGNETICO TRIPOLAR 3 X 350 A/ICC - 25 KA</v>
          </cell>
          <cell r="D1864" t="str">
            <v xml:space="preserve">UN    </v>
          </cell>
          <cell r="E1864">
            <v>1509.44</v>
          </cell>
        </row>
        <row r="1865">
          <cell r="B1865">
            <v>2378</v>
          </cell>
          <cell r="C1865" t="str">
            <v>DISJUNTOR TERMOMAGNETICO TRIPOLAR 300 A / 600 V, TIPO JXD / ICC - 40 KA</v>
          </cell>
          <cell r="D1865" t="str">
            <v xml:space="preserve">UN    </v>
          </cell>
          <cell r="E1865">
            <v>1279.31</v>
          </cell>
        </row>
        <row r="1866">
          <cell r="B1866">
            <v>2379</v>
          </cell>
          <cell r="C1866" t="str">
            <v>DISJUNTOR TERMOMAGNETICO TRIPOLAR 400 A / 600 V, TIPO JXD / ICC - 40 KA</v>
          </cell>
          <cell r="D1866" t="str">
            <v xml:space="preserve">UN    </v>
          </cell>
          <cell r="E1866">
            <v>1279.31</v>
          </cell>
        </row>
        <row r="1867">
          <cell r="B1867">
            <v>2376</v>
          </cell>
          <cell r="C1867" t="str">
            <v>DISJUNTOR TERMOMAGNETICO TRIPOLAR 600 A / 600 V, TIPO LXD / ICC - 40 KA</v>
          </cell>
          <cell r="D1867" t="str">
            <v xml:space="preserve">UN    </v>
          </cell>
          <cell r="E1867">
            <v>2107.02</v>
          </cell>
        </row>
        <row r="1868">
          <cell r="B1868">
            <v>2394</v>
          </cell>
          <cell r="C1868" t="str">
            <v>DISJUNTOR TERMOMAGNETICO TRIPOLAR 800 A / 600 V, TIPO LMXD</v>
          </cell>
          <cell r="D1868" t="str">
            <v xml:space="preserve">UN    </v>
          </cell>
          <cell r="E1868">
            <v>4504.42</v>
          </cell>
        </row>
        <row r="1869">
          <cell r="B1869">
            <v>34686</v>
          </cell>
          <cell r="C1869" t="str">
            <v>DISJUNTOR TIPO DIN / IEC, MONOPOLAR DE 40  ATE 50A</v>
          </cell>
          <cell r="D1869" t="str">
            <v xml:space="preserve">UN    </v>
          </cell>
          <cell r="E1869">
            <v>13.52</v>
          </cell>
        </row>
        <row r="1870">
          <cell r="B1870">
            <v>34616</v>
          </cell>
          <cell r="C1870" t="str">
            <v>DISJUNTOR TIPO DIN/IEC, BIPOLAR DE 6 ATE 32A</v>
          </cell>
          <cell r="D1870" t="str">
            <v xml:space="preserve">UN    </v>
          </cell>
          <cell r="E1870">
            <v>52.27</v>
          </cell>
        </row>
        <row r="1871">
          <cell r="B1871">
            <v>34623</v>
          </cell>
          <cell r="C1871" t="str">
            <v>DISJUNTOR TIPO DIN/IEC, BIPOLAR 40 ATE 50A</v>
          </cell>
          <cell r="D1871" t="str">
            <v xml:space="preserve">UN    </v>
          </cell>
          <cell r="E1871">
            <v>51.47</v>
          </cell>
        </row>
        <row r="1872">
          <cell r="B1872">
            <v>34628</v>
          </cell>
          <cell r="C1872" t="str">
            <v>DISJUNTOR TIPO DIN/IEC, BIPOLAR 63 A</v>
          </cell>
          <cell r="D1872" t="str">
            <v xml:space="preserve">UN    </v>
          </cell>
          <cell r="E1872">
            <v>73.72</v>
          </cell>
        </row>
        <row r="1873">
          <cell r="B1873">
            <v>34653</v>
          </cell>
          <cell r="C1873" t="str">
            <v>DISJUNTOR TIPO DIN/IEC, MONOPOLAR DE 6  ATE  32A</v>
          </cell>
          <cell r="D1873" t="str">
            <v xml:space="preserve">UN    </v>
          </cell>
          <cell r="E1873">
            <v>9.1199999999999992</v>
          </cell>
        </row>
        <row r="1874">
          <cell r="B1874">
            <v>34688</v>
          </cell>
          <cell r="C1874" t="str">
            <v>DISJUNTOR TIPO DIN/IEC, MONOPOLAR DE 63 A</v>
          </cell>
          <cell r="D1874" t="str">
            <v xml:space="preserve">UN    </v>
          </cell>
          <cell r="E1874">
            <v>16.52</v>
          </cell>
        </row>
        <row r="1875">
          <cell r="B1875">
            <v>34709</v>
          </cell>
          <cell r="C1875" t="str">
            <v>DISJUNTOR TIPO DIN/IEC, TRIPOLAR DE 10 ATE 50A</v>
          </cell>
          <cell r="D1875" t="str">
            <v xml:space="preserve">UN    </v>
          </cell>
          <cell r="E1875">
            <v>64.040000000000006</v>
          </cell>
        </row>
        <row r="1876">
          <cell r="B1876">
            <v>34714</v>
          </cell>
          <cell r="C1876" t="str">
            <v>DISJUNTOR TIPO DIN/IEC, TRIPOLAR 63 A</v>
          </cell>
          <cell r="D1876" t="str">
            <v xml:space="preserve">UN    </v>
          </cell>
          <cell r="E1876">
            <v>76.48</v>
          </cell>
        </row>
        <row r="1877">
          <cell r="B1877">
            <v>2388</v>
          </cell>
          <cell r="C1877" t="str">
            <v>DISJUNTOR TIPO NEMA, BIPOLAR 10  ATE  50 A, TENSAO MAXIMA 415 V</v>
          </cell>
          <cell r="D1877" t="str">
            <v xml:space="preserve">UN    </v>
          </cell>
          <cell r="E1877">
            <v>63.56</v>
          </cell>
        </row>
        <row r="1878">
          <cell r="B1878">
            <v>34606</v>
          </cell>
          <cell r="C1878" t="str">
            <v>DISJUNTOR TIPO NEMA, BIPOLAR 60 ATE 100A, TENSAO MAXIMA 415 V</v>
          </cell>
          <cell r="D1878" t="str">
            <v xml:space="preserve">UN    </v>
          </cell>
          <cell r="E1878">
            <v>97.49</v>
          </cell>
        </row>
        <row r="1879">
          <cell r="B1879">
            <v>34689</v>
          </cell>
          <cell r="C1879" t="str">
            <v>DISJUNTOR TIPO NEMA, MONOPOLAR DE 60 ATE 70A, TENSAO MAXIMA DE 240 V</v>
          </cell>
          <cell r="D1879" t="str">
            <v xml:space="preserve">UN    </v>
          </cell>
          <cell r="E1879">
            <v>31.04</v>
          </cell>
        </row>
        <row r="1880">
          <cell r="B1880">
            <v>2370</v>
          </cell>
          <cell r="C1880" t="str">
            <v>DISJUNTOR TIPO NEMA, MONOPOLAR 10 ATE 30A, TENSAO MAXIMA DE 240 V</v>
          </cell>
          <cell r="D1880" t="str">
            <v xml:space="preserve">UN    </v>
          </cell>
          <cell r="E1880">
            <v>11.81</v>
          </cell>
        </row>
        <row r="1881">
          <cell r="B1881">
            <v>2386</v>
          </cell>
          <cell r="C1881" t="str">
            <v>DISJUNTOR TIPO NEMA, MONOPOLAR 35  ATE  50 A, TENSAO MAXIMA DE 240 V</v>
          </cell>
          <cell r="D1881" t="str">
            <v xml:space="preserve">UN    </v>
          </cell>
          <cell r="E1881">
            <v>19.809999999999999</v>
          </cell>
        </row>
        <row r="1882">
          <cell r="B1882">
            <v>2392</v>
          </cell>
          <cell r="C1882" t="str">
            <v>DISJUNTOR TIPO NEMA, TRIPOLAR 10  ATE  50A, TENSAO MAXIMA DE 415 V</v>
          </cell>
          <cell r="D1882" t="str">
            <v xml:space="preserve">UN    </v>
          </cell>
          <cell r="E1882">
            <v>79.28</v>
          </cell>
        </row>
        <row r="1883">
          <cell r="B1883">
            <v>2373</v>
          </cell>
          <cell r="C1883" t="str">
            <v>DISJUNTOR TIPO NEMA, TRIPOLAR 60 ATE 100 A, TENSAO MAXIMA DE 415 V</v>
          </cell>
          <cell r="D1883" t="str">
            <v xml:space="preserve">UN    </v>
          </cell>
          <cell r="E1883">
            <v>111.69</v>
          </cell>
        </row>
        <row r="1884">
          <cell r="B1884">
            <v>39465</v>
          </cell>
          <cell r="C1884" t="str">
            <v>DISPOSITIVO DPS CLASSE II, 1 POLO, TENSAO MAXIMA DE 175 V, CORRENTE MAXIMA DE *20* KA (TIPO AC)</v>
          </cell>
          <cell r="D1884" t="str">
            <v xml:space="preserve">UN    </v>
          </cell>
          <cell r="E1884">
            <v>68.23</v>
          </cell>
        </row>
        <row r="1885">
          <cell r="B1885">
            <v>39466</v>
          </cell>
          <cell r="C1885" t="str">
            <v>DISPOSITIVO DPS CLASSE II, 1 POLO, TENSAO MAXIMA DE 175 V, CORRENTE MAXIMA DE *30* KA (TIPO AC)</v>
          </cell>
          <cell r="D1885" t="str">
            <v xml:space="preserve">UN    </v>
          </cell>
          <cell r="E1885">
            <v>76.760000000000005</v>
          </cell>
        </row>
        <row r="1886">
          <cell r="B1886">
            <v>39467</v>
          </cell>
          <cell r="C1886" t="str">
            <v>DISPOSITIVO DPS CLASSE II, 1 POLO, TENSAO MAXIMA DE 175 V, CORRENTE MAXIMA DE *45* KA (TIPO AC)</v>
          </cell>
          <cell r="D1886" t="str">
            <v xml:space="preserve">UN    </v>
          </cell>
          <cell r="E1886">
            <v>98.19</v>
          </cell>
        </row>
        <row r="1887">
          <cell r="B1887">
            <v>39468</v>
          </cell>
          <cell r="C1887" t="str">
            <v>DISPOSITIVO DPS CLASSE II, 1 POLO, TENSAO MAXIMA DE 175 V, CORRENTE MAXIMA DE *90* KA (TIPO AC)</v>
          </cell>
          <cell r="D1887" t="str">
            <v xml:space="preserve">UN    </v>
          </cell>
          <cell r="E1887">
            <v>174.53</v>
          </cell>
        </row>
        <row r="1888">
          <cell r="B1888">
            <v>39469</v>
          </cell>
          <cell r="C1888" t="str">
            <v>DISPOSITIVO DPS CLASSE II, 1 POLO, TENSAO MAXIMA DE 275 V, CORRENTE MAXIMA DE *20* KA (TIPO AC)</v>
          </cell>
          <cell r="D1888" t="str">
            <v xml:space="preserve">UN    </v>
          </cell>
          <cell r="E1888">
            <v>71.09</v>
          </cell>
        </row>
        <row r="1889">
          <cell r="B1889">
            <v>39470</v>
          </cell>
          <cell r="C1889" t="str">
            <v>DISPOSITIVO DPS CLASSE II, 1 POLO, TENSAO MAXIMA DE 275 V, CORRENTE MAXIMA DE *30* KA (TIPO AC)</v>
          </cell>
          <cell r="D1889" t="str">
            <v xml:space="preserve">UN    </v>
          </cell>
          <cell r="E1889">
            <v>87.35</v>
          </cell>
        </row>
        <row r="1890">
          <cell r="B1890">
            <v>39471</v>
          </cell>
          <cell r="C1890" t="str">
            <v>DISPOSITIVO DPS CLASSE II, 1 POLO, TENSAO MAXIMA DE 275 V, CORRENTE MAXIMA DE *45* KA (TIPO AC)</v>
          </cell>
          <cell r="D1890" t="str">
            <v xml:space="preserve">UN    </v>
          </cell>
          <cell r="E1890">
            <v>104.97</v>
          </cell>
        </row>
        <row r="1891">
          <cell r="B1891">
            <v>39472</v>
          </cell>
          <cell r="C1891" t="str">
            <v>DISPOSITIVO DPS CLASSE II, 1 POLO, TENSAO MAXIMA DE 275 V, CORRENTE MAXIMA DE *90* KA (TIPO AC)</v>
          </cell>
          <cell r="D1891" t="str">
            <v xml:space="preserve">UN    </v>
          </cell>
          <cell r="E1891">
            <v>182.39</v>
          </cell>
        </row>
        <row r="1892">
          <cell r="B1892">
            <v>39473</v>
          </cell>
          <cell r="C1892" t="str">
            <v>DISPOSITIVO DPS CLASSE II, 1 POLO, TENSAO MAXIMA DE 385 V, CORRENTE MAXIMA DE *20* KA (TIPO AC)</v>
          </cell>
          <cell r="D1892" t="str">
            <v xml:space="preserve">UN    </v>
          </cell>
          <cell r="E1892">
            <v>117.83</v>
          </cell>
        </row>
        <row r="1893">
          <cell r="B1893">
            <v>39474</v>
          </cell>
          <cell r="C1893" t="str">
            <v>DISPOSITIVO DPS CLASSE II, 1 POLO, TENSAO MAXIMA DE 385 V, CORRENTE MAXIMA DE *30* KA (TIPO AC)</v>
          </cell>
          <cell r="D1893" t="str">
            <v xml:space="preserve">UN    </v>
          </cell>
          <cell r="E1893">
            <v>125.61</v>
          </cell>
        </row>
        <row r="1894">
          <cell r="B1894">
            <v>39475</v>
          </cell>
          <cell r="C1894" t="str">
            <v>DISPOSITIVO DPS CLASSE II, 1 POLO, TENSAO MAXIMA DE 385 V, CORRENTE MAXIMA DE *45* KA (TIPO AC)</v>
          </cell>
          <cell r="D1894" t="str">
            <v xml:space="preserve">UN    </v>
          </cell>
          <cell r="E1894">
            <v>142.52000000000001</v>
          </cell>
        </row>
        <row r="1895">
          <cell r="B1895">
            <v>39476</v>
          </cell>
          <cell r="C1895" t="str">
            <v>DISPOSITIVO DPS CLASSE II, 1 POLO, TENSAO MAXIMA DE 385 V, CORRENTE MAXIMA DE *90* KA (TIPO AC)</v>
          </cell>
          <cell r="D1895" t="str">
            <v xml:space="preserve">UN    </v>
          </cell>
          <cell r="E1895">
            <v>268.27999999999997</v>
          </cell>
        </row>
        <row r="1896">
          <cell r="B1896">
            <v>39477</v>
          </cell>
          <cell r="C1896" t="str">
            <v>DISPOSITIVO DPS CLASSE II, 1 POLO, TENSAO MAXIMA DE 460 V, CORRENTE MAXIMA DE *20* KA (TIPO AC)</v>
          </cell>
          <cell r="D1896" t="str">
            <v xml:space="preserve">UN    </v>
          </cell>
          <cell r="E1896">
            <v>131.44999999999999</v>
          </cell>
        </row>
        <row r="1897">
          <cell r="B1897">
            <v>39478</v>
          </cell>
          <cell r="C1897" t="str">
            <v>DISPOSITIVO DPS CLASSE II, 1 POLO, TENSAO MAXIMA DE 460 V, CORRENTE MAXIMA DE *30* KA (TIPO AC)</v>
          </cell>
          <cell r="D1897" t="str">
            <v xml:space="preserve">UN    </v>
          </cell>
          <cell r="E1897">
            <v>135.51</v>
          </cell>
        </row>
        <row r="1898">
          <cell r="B1898">
            <v>39479</v>
          </cell>
          <cell r="C1898" t="str">
            <v>DISPOSITIVO DPS CLASSE II, 1 POLO, TENSAO MAXIMA DE 460 V, CORRENTE MAXIMA DE *45* KA (TIPO AC)</v>
          </cell>
          <cell r="D1898" t="str">
            <v xml:space="preserve">UN    </v>
          </cell>
          <cell r="E1898">
            <v>159.66999999999999</v>
          </cell>
        </row>
        <row r="1899">
          <cell r="B1899">
            <v>39480</v>
          </cell>
          <cell r="C1899" t="str">
            <v>DISPOSITIVO DPS CLASSE II, 1 POLO, TENSAO MAXIMA DE 460 V, CORRENTE MAXIMA DE *90* KA (TIPO AC)</v>
          </cell>
          <cell r="D1899" t="str">
            <v xml:space="preserve">UN    </v>
          </cell>
          <cell r="E1899">
            <v>329.47</v>
          </cell>
        </row>
        <row r="1900">
          <cell r="B1900">
            <v>39459</v>
          </cell>
          <cell r="C1900" t="str">
            <v>DISPOSITIVO DR, 2 POLOS, SENSIBILIDADE DE 30 MA, CORRENTE DE 100 A, TIPO AC</v>
          </cell>
          <cell r="D1900" t="str">
            <v xml:space="preserve">UN    </v>
          </cell>
          <cell r="E1900">
            <v>279.64</v>
          </cell>
        </row>
        <row r="1901">
          <cell r="B1901">
            <v>39445</v>
          </cell>
          <cell r="C1901" t="str">
            <v>DISPOSITIVO DR, 2 POLOS, SENSIBILIDADE DE 30 MA, CORRENTE DE 25 A, TIPO AC</v>
          </cell>
          <cell r="D1901" t="str">
            <v xml:space="preserve">UN    </v>
          </cell>
          <cell r="E1901">
            <v>140.4</v>
          </cell>
        </row>
        <row r="1902">
          <cell r="B1902">
            <v>39446</v>
          </cell>
          <cell r="C1902" t="str">
            <v>DISPOSITIVO DR, 2 POLOS, SENSIBILIDADE DE 30 MA, CORRENTE DE 40 A, TIPO AC</v>
          </cell>
          <cell r="D1902" t="str">
            <v xml:space="preserve">UN    </v>
          </cell>
          <cell r="E1902">
            <v>142.9</v>
          </cell>
        </row>
        <row r="1903">
          <cell r="B1903">
            <v>39447</v>
          </cell>
          <cell r="C1903" t="str">
            <v>DISPOSITIVO DR, 2 POLOS, SENSIBILIDADE DE 30 MA, CORRENTE DE 63 A, TIPO AC</v>
          </cell>
          <cell r="D1903" t="str">
            <v xml:space="preserve">UN    </v>
          </cell>
          <cell r="E1903">
            <v>152.82</v>
          </cell>
        </row>
        <row r="1904">
          <cell r="B1904">
            <v>39448</v>
          </cell>
          <cell r="C1904" t="str">
            <v>DISPOSITIVO DR, 2 POLOS, SENSIBILIDADE DE 30 MA, CORRENTE DE 80 A, TIPO AC</v>
          </cell>
          <cell r="D1904" t="str">
            <v xml:space="preserve">UN    </v>
          </cell>
          <cell r="E1904">
            <v>260.58</v>
          </cell>
        </row>
        <row r="1905">
          <cell r="B1905">
            <v>39450</v>
          </cell>
          <cell r="C1905" t="str">
            <v>DISPOSITIVO DR, 2 POLOS, SENSIBILIDADE DE 300 MA, CORRENTE DE 25 A, TIPO AC</v>
          </cell>
          <cell r="D1905" t="str">
            <v xml:space="preserve">UN    </v>
          </cell>
          <cell r="E1905">
            <v>158.97999999999999</v>
          </cell>
        </row>
        <row r="1906">
          <cell r="B1906">
            <v>39451</v>
          </cell>
          <cell r="C1906" t="str">
            <v>DISPOSITIVO DR, 2 POLOS, SENSIBILIDADE DE 300 MA, CORRENTE DE 40 A, TIPO AC</v>
          </cell>
          <cell r="D1906" t="str">
            <v xml:space="preserve">UN    </v>
          </cell>
          <cell r="E1906">
            <v>173.41</v>
          </cell>
        </row>
        <row r="1907">
          <cell r="B1907">
            <v>39452</v>
          </cell>
          <cell r="C1907" t="str">
            <v>DISPOSITIVO DR, 2 POLOS, SENSIBILIDADE DE 300 MA, CORRENTE DE 63 A, TIPO AC</v>
          </cell>
          <cell r="D1907" t="str">
            <v xml:space="preserve">UN    </v>
          </cell>
          <cell r="E1907">
            <v>174.44</v>
          </cell>
        </row>
        <row r="1908">
          <cell r="B1908">
            <v>39523</v>
          </cell>
          <cell r="C1908" t="str">
            <v>DISPOSITIVO DR, 2 POLOS, SENSIBILIDADE DE 300 MA, CORRENTE DE 80 A, TIPO  AC</v>
          </cell>
          <cell r="D1908" t="str">
            <v xml:space="preserve">UN    </v>
          </cell>
          <cell r="E1908">
            <v>291.93</v>
          </cell>
        </row>
        <row r="1909">
          <cell r="B1909">
            <v>39449</v>
          </cell>
          <cell r="C1909" t="str">
            <v>DISPOSITIVO DR, 4 POLOS, SENSIBILIDADE DE 30 MA, CORRENTE DE 100 A, TIPO AC</v>
          </cell>
          <cell r="D1909" t="str">
            <v xml:space="preserve">UN    </v>
          </cell>
          <cell r="E1909">
            <v>323.29000000000002</v>
          </cell>
        </row>
        <row r="1910">
          <cell r="B1910">
            <v>39455</v>
          </cell>
          <cell r="C1910" t="str">
            <v>DISPOSITIVO DR, 4 POLOS, SENSIBILIDADE DE 30 MA, CORRENTE DE 25 A, TIPO AC</v>
          </cell>
          <cell r="D1910" t="str">
            <v xml:space="preserve">UN    </v>
          </cell>
          <cell r="E1910">
            <v>159.97</v>
          </cell>
        </row>
        <row r="1911">
          <cell r="B1911">
            <v>39456</v>
          </cell>
          <cell r="C1911" t="str">
            <v>DISPOSITIVO DR, 4 POLOS, SENSIBILIDADE DE 30 MA, CORRENTE DE 40 A, TIPO AC</v>
          </cell>
          <cell r="D1911" t="str">
            <v xml:space="preserve">UN    </v>
          </cell>
          <cell r="E1911">
            <v>160.09</v>
          </cell>
        </row>
        <row r="1912">
          <cell r="B1912">
            <v>39457</v>
          </cell>
          <cell r="C1912" t="str">
            <v>DISPOSITIVO DR, 4 POLOS, SENSIBILIDADE DE 30 MA, CORRENTE DE 63 A, TIPO AC</v>
          </cell>
          <cell r="D1912" t="str">
            <v xml:space="preserve">UN    </v>
          </cell>
          <cell r="E1912">
            <v>174.52</v>
          </cell>
        </row>
        <row r="1913">
          <cell r="B1913">
            <v>39458</v>
          </cell>
          <cell r="C1913" t="str">
            <v>DISPOSITIVO DR, 4 POLOS, SENSIBILIDADE DE 30 MA, CORRENTE DE 80 A, TIPO AC</v>
          </cell>
          <cell r="D1913" t="str">
            <v xml:space="preserve">UN    </v>
          </cell>
          <cell r="E1913">
            <v>325.67</v>
          </cell>
        </row>
        <row r="1914">
          <cell r="B1914">
            <v>39464</v>
          </cell>
          <cell r="C1914" t="str">
            <v>DISPOSITIVO DR, 4 POLOS, SENSIBILIDADE DE 300 MA, CORRENTE DE 100 A, TIPO AC</v>
          </cell>
          <cell r="D1914" t="str">
            <v xml:space="preserve">UN    </v>
          </cell>
          <cell r="E1914">
            <v>523.70000000000005</v>
          </cell>
        </row>
        <row r="1915">
          <cell r="B1915">
            <v>39460</v>
          </cell>
          <cell r="C1915" t="str">
            <v>DISPOSITIVO DR, 4 POLOS, SENSIBILIDADE DE 300 MA, CORRENTE DE 25 A, TIPO AC</v>
          </cell>
          <cell r="D1915" t="str">
            <v xml:space="preserve">UN    </v>
          </cell>
          <cell r="E1915">
            <v>198.63</v>
          </cell>
        </row>
        <row r="1916">
          <cell r="B1916">
            <v>39461</v>
          </cell>
          <cell r="C1916" t="str">
            <v>DISPOSITIVO DR, 4 POLOS, SENSIBILIDADE DE 300 MA, CORRENTE DE 40 A, TIPO AC</v>
          </cell>
          <cell r="D1916" t="str">
            <v xml:space="preserve">UN    </v>
          </cell>
          <cell r="E1916">
            <v>232.74</v>
          </cell>
        </row>
        <row r="1917">
          <cell r="B1917">
            <v>39462</v>
          </cell>
          <cell r="C1917" t="str">
            <v>DISPOSITIVO DR, 4 POLOS, SENSIBILIDADE DE 300 MA, CORRENTE DE 63 A, TIPO AC</v>
          </cell>
          <cell r="D1917" t="str">
            <v xml:space="preserve">UN    </v>
          </cell>
          <cell r="E1917">
            <v>224.31</v>
          </cell>
        </row>
        <row r="1918">
          <cell r="B1918">
            <v>39463</v>
          </cell>
          <cell r="C1918" t="str">
            <v>DISPOSITIVO DR, 4 POLOS, SENSIBILIDADE DE 300 MA, CORRENTE DE 80 A, TIPO AC</v>
          </cell>
          <cell r="D1918" t="str">
            <v xml:space="preserve">UN    </v>
          </cell>
          <cell r="E1918">
            <v>519.64</v>
          </cell>
        </row>
        <row r="1919">
          <cell r="B1919">
            <v>26039</v>
          </cell>
          <cell r="C1919" t="str">
            <v>DISTRIBUIDOR DE AGREGADOS AUTOPROPELIDO, CAP 3 M3, A DIESEL, 6 CC, 176 CV</v>
          </cell>
          <cell r="D1919" t="str">
            <v xml:space="preserve">UN    </v>
          </cell>
          <cell r="E1919">
            <v>249588.52</v>
          </cell>
        </row>
        <row r="1920">
          <cell r="B1920">
            <v>2401</v>
          </cell>
          <cell r="C1920" t="str">
            <v>DISTRIBUIDOR DE AGREGADOS REBOCAVEL, CAPACIDADE 1,9 M3, LARGURA DE TRABALHO 3,66 M</v>
          </cell>
          <cell r="D1920" t="str">
            <v xml:space="preserve">UN    </v>
          </cell>
          <cell r="E1920">
            <v>57408.12</v>
          </cell>
        </row>
        <row r="1921">
          <cell r="B1921">
            <v>38870</v>
          </cell>
          <cell r="C1921" t="str">
            <v>DISTRIBUIDOR METALICO, COM ROSCA, 2 SAIDAS, DN 1" X 1/2", PARA CONEXAO COM ANEL DESLIZANTE EM TUBO PEX</v>
          </cell>
          <cell r="D1921" t="str">
            <v xml:space="preserve">UN    </v>
          </cell>
          <cell r="E1921">
            <v>30.18</v>
          </cell>
        </row>
        <row r="1922">
          <cell r="B1922">
            <v>38869</v>
          </cell>
          <cell r="C1922" t="str">
            <v>DISTRIBUIDOR METALICO, COM ROSCA, 2 SAIDAS, DN 3/4" X 1/2", PARA CONEXAO COM ANEL DESLIZANTE EM TUBO PEX</v>
          </cell>
          <cell r="D1922" t="str">
            <v xml:space="preserve">UN    </v>
          </cell>
          <cell r="E1922">
            <v>26.62</v>
          </cell>
        </row>
        <row r="1923">
          <cell r="B1923">
            <v>38872</v>
          </cell>
          <cell r="C1923" t="str">
            <v>DISTRIBUIDOR METALICO, COM ROSCA, 3 SAIDAS, DN 1" X 1/2", PARA CONEXAO COM ANEL DESLIZANTE EM TUBO PEX</v>
          </cell>
          <cell r="D1923" t="str">
            <v xml:space="preserve">UN    </v>
          </cell>
          <cell r="E1923">
            <v>41.23</v>
          </cell>
        </row>
        <row r="1924">
          <cell r="B1924">
            <v>38871</v>
          </cell>
          <cell r="C1924" t="str">
            <v>DISTRIBUIDOR METALICO, COM ROSCA, 3 SAIDAS, DN 3/4" X 1/2", PARA CONEXAO COM ANEL DESLIZANTE EM TUBO PEX</v>
          </cell>
          <cell r="D1924" t="str">
            <v xml:space="preserve">UN    </v>
          </cell>
          <cell r="E1924">
            <v>33.159999999999997</v>
          </cell>
        </row>
        <row r="1925">
          <cell r="B1925">
            <v>39283</v>
          </cell>
          <cell r="C1925" t="str">
            <v>DISTRIBUIDOR, PLASTICO, 2 SAIDAS, DN 32 X 16 MM, PARA CONEXAO COM CRIMPAGEM EM TUBO PEX</v>
          </cell>
          <cell r="D1925" t="str">
            <v xml:space="preserve">UN    </v>
          </cell>
          <cell r="E1925">
            <v>103.3</v>
          </cell>
        </row>
        <row r="1926">
          <cell r="B1926">
            <v>39284</v>
          </cell>
          <cell r="C1926" t="str">
            <v>DISTRIBUIDOR, PLASTICO, 2 SAIDAS, DN 32 X 20 MM, PARA CONEXAO COM CRIMPAGEM EM TUBO PEX</v>
          </cell>
          <cell r="D1926" t="str">
            <v xml:space="preserve">UN    </v>
          </cell>
          <cell r="E1926">
            <v>111.94</v>
          </cell>
        </row>
        <row r="1927">
          <cell r="B1927">
            <v>39285</v>
          </cell>
          <cell r="C1927" t="str">
            <v>DISTRIBUIDOR, PLASTICO, 2 SAIDAS, DN 32 X 25 MM, PARA CONEXAO COM CRIMPAGEM EM TUBO PEX</v>
          </cell>
          <cell r="D1927" t="str">
            <v xml:space="preserve">UN    </v>
          </cell>
          <cell r="E1927">
            <v>113.55</v>
          </cell>
        </row>
        <row r="1928">
          <cell r="B1928">
            <v>39286</v>
          </cell>
          <cell r="C1928" t="str">
            <v>DISTRIBUIDOR, PLASTICO, 3 SAIDAS, DN 32 X 16 MM, PARA CONEXAO COM CRIMPAGEM EM TUBO PEX</v>
          </cell>
          <cell r="D1928" t="str">
            <v xml:space="preserve">UN    </v>
          </cell>
          <cell r="E1928">
            <v>111.08</v>
          </cell>
        </row>
        <row r="1929">
          <cell r="B1929">
            <v>39287</v>
          </cell>
          <cell r="C1929" t="str">
            <v>DISTRIBUIDOR, PLASTICO, 3 SAIDAS, DN 32 X 20 MM, PARA CONEXAO COM CRIMPAGEM EM TUBO PEX</v>
          </cell>
          <cell r="D1929" t="str">
            <v xml:space="preserve">UN    </v>
          </cell>
          <cell r="E1929">
            <v>130.43</v>
          </cell>
        </row>
        <row r="1930">
          <cell r="B1930">
            <v>39288</v>
          </cell>
          <cell r="C1930" t="str">
            <v>DISTRIBUIDOR, PLASTICO, 3 SAIDAS, DN 32 X 25 MM, PARA CONEXAO COM CRIMPAGEM EM TUBO PEX</v>
          </cell>
          <cell r="D1930" t="str">
            <v xml:space="preserve">UN    </v>
          </cell>
          <cell r="E1930">
            <v>139.19999999999999</v>
          </cell>
        </row>
        <row r="1931">
          <cell r="B1931">
            <v>2414</v>
          </cell>
          <cell r="C1931" t="str">
            <v>DIVISORIA (N2) PAINEL/VIDRO - PAINEL C/ MSO/COMEIA E=35MM - MONTANTE/RODAPE DUPLO ACO GALV PINTADO - COLOCADA</v>
          </cell>
          <cell r="D1931" t="str">
            <v xml:space="preserve">M2    </v>
          </cell>
          <cell r="E1931">
            <v>93.27</v>
          </cell>
        </row>
        <row r="1932">
          <cell r="B1932">
            <v>2413</v>
          </cell>
          <cell r="C1932" t="str">
            <v>DIVISORIA (N2) PAINEL/VIDRO - PAINEL C/ MSO/COMEIA E=35MM - PERFIS SIMPLES ACO GALV PINTADO - COLOCADA</v>
          </cell>
          <cell r="D1932" t="str">
            <v xml:space="preserve">M2    </v>
          </cell>
          <cell r="E1932">
            <v>89.73</v>
          </cell>
        </row>
        <row r="1933">
          <cell r="B1933">
            <v>2405</v>
          </cell>
          <cell r="C1933" t="str">
            <v>DIVISORIA (N2) PAINEL/VIDRO - PAINEL MSO/COMEIA E=35MM - MONTANTE/RODAPE DUPLO ALUMINIO ANOD NAT - COLOCADA</v>
          </cell>
          <cell r="D1933" t="str">
            <v xml:space="preserve">M2    </v>
          </cell>
          <cell r="E1933">
            <v>104.44</v>
          </cell>
        </row>
        <row r="1934">
          <cell r="B1934">
            <v>13361</v>
          </cell>
          <cell r="C1934" t="str">
            <v>DIVISORIA (N2) PAINEL/VIDRO - PAINEL MSO/COMEIA E=35MM - PERFIS SIMPLES ALUMINIO ANOD NAT - COLOCADA</v>
          </cell>
          <cell r="D1934" t="str">
            <v xml:space="preserve">M2    </v>
          </cell>
          <cell r="E1934">
            <v>87.37</v>
          </cell>
        </row>
        <row r="1935">
          <cell r="B1935">
            <v>11987</v>
          </cell>
          <cell r="C1935" t="str">
            <v>DIVISORIA (N2) PAINEL/VIDRO - PAINEL VERMICULITA E=35MM - PERFIS SIMPLES ALUMINIO ANOD NATURAL - COLOCADA</v>
          </cell>
          <cell r="D1935" t="str">
            <v xml:space="preserve">M2    </v>
          </cell>
          <cell r="E1935">
            <v>233.78</v>
          </cell>
        </row>
        <row r="1936">
          <cell r="B1936">
            <v>2416</v>
          </cell>
          <cell r="C1936" t="str">
            <v>DIVISORIA (N3) PAINEL/VIDRO/PAINEL MSO/COMEIA E=35MM - MONTANTE/RODAPE DUPLO ACO GALV PINTADO - COLOCADA</v>
          </cell>
          <cell r="D1936" t="str">
            <v xml:space="preserve">M2    </v>
          </cell>
          <cell r="E1936">
            <v>103.43</v>
          </cell>
        </row>
        <row r="1937">
          <cell r="B1937">
            <v>2412</v>
          </cell>
          <cell r="C1937" t="str">
            <v>DIVISORIA (N3) PAINEL/VIDRO/PAINEL MSO/COMEIA E=35MM - MONTANTE/RODAPE DUPLO ALUMINIO ANOD NAT - COLOCADA</v>
          </cell>
          <cell r="D1937" t="str">
            <v xml:space="preserve">M2    </v>
          </cell>
          <cell r="E1937">
            <v>99.88</v>
          </cell>
        </row>
        <row r="1938">
          <cell r="B1938">
            <v>2411</v>
          </cell>
          <cell r="C1938" t="str">
            <v>DIVISORIA (N3) PAINEL/VIDRO/PAINEL MSO/COMEIA E=35MM - PERFIS SIMPLES ACO GALV PINTADO - COLOCADA</v>
          </cell>
          <cell r="D1938" t="str">
            <v xml:space="preserve">M2    </v>
          </cell>
          <cell r="E1938">
            <v>87.37</v>
          </cell>
        </row>
        <row r="1939">
          <cell r="B1939">
            <v>2406</v>
          </cell>
          <cell r="C1939" t="str">
            <v>DIVISORIA (N3) PAINEL/VIDRO/PAINEL MSO/COMEIA E=35MM - PERFIS SIMPLES ALUMINIO ANOD NAT - COLOCADA</v>
          </cell>
          <cell r="D1939" t="str">
            <v xml:space="preserve">M2    </v>
          </cell>
          <cell r="E1939">
            <v>85.01</v>
          </cell>
        </row>
        <row r="1940">
          <cell r="B1940">
            <v>10571</v>
          </cell>
          <cell r="C1940" t="str">
            <v>DIVISORIA (N3) PAINEL/VIDRO/PAINEL VERMICULITA E=35MM - MONTANTE/RODAPE DUPLO ALUMINIO ANOD NATURAL - COLOCADA</v>
          </cell>
          <cell r="D1940" t="str">
            <v xml:space="preserve">M2    </v>
          </cell>
          <cell r="E1940">
            <v>207.8</v>
          </cell>
        </row>
        <row r="1941">
          <cell r="B1941">
            <v>11985</v>
          </cell>
          <cell r="C1941" t="str">
            <v>DIVISORIA (N3) PAINEL/VIDRO/PAINEL VERMICULITA E=35MM - MONTANTE/RODAPE PERFIL DUPLO ACO GALV PINTADO - COLOCADA</v>
          </cell>
          <cell r="D1941" t="str">
            <v xml:space="preserve">M2    </v>
          </cell>
          <cell r="E1941">
            <v>200.72</v>
          </cell>
        </row>
        <row r="1942">
          <cell r="B1942">
            <v>2410</v>
          </cell>
          <cell r="C1942" t="str">
            <v>DIVISORIA CEGA (N1) - PAINEL MSO/COMEIA E=35MM - MONTANTE/RODAPE DUPLO   ACO GALV PINTADO - COLOCADA</v>
          </cell>
          <cell r="D1942" t="str">
            <v xml:space="preserve">M2    </v>
          </cell>
          <cell r="E1942">
            <v>88.55</v>
          </cell>
        </row>
        <row r="1943">
          <cell r="B1943">
            <v>2417</v>
          </cell>
          <cell r="C1943" t="str">
            <v>DIVISORIA CEGA (N1) - PAINEL MSO/COMEIA E=35MM - MONTANTE/RODAPE DUPLO ALUMINIO ANOD NAT - COLOCADA</v>
          </cell>
          <cell r="D1943" t="str">
            <v xml:space="preserve">M2    </v>
          </cell>
          <cell r="E1943">
            <v>94.45</v>
          </cell>
        </row>
        <row r="1944">
          <cell r="B1944">
            <v>2415</v>
          </cell>
          <cell r="C1944" t="str">
            <v>DIVISORIA CEGA (N1) - PAINEL MSO/COMEIA E=35MM - PERFIS SIMPLES ACO GALV PINTADO   - COLOCADA</v>
          </cell>
          <cell r="D1944" t="str">
            <v xml:space="preserve">M2    </v>
          </cell>
          <cell r="E1944">
            <v>75.56</v>
          </cell>
        </row>
        <row r="1945">
          <cell r="B1945">
            <v>13360</v>
          </cell>
          <cell r="C1945" t="str">
            <v>DIVISORIA CEGA (N1) - PAINEL MSO/COMEIA E=35MM - PERFIS SIMPLES ALUMINIO ANOD NAT - COLOCADA</v>
          </cell>
          <cell r="D1945" t="str">
            <v xml:space="preserve">M2    </v>
          </cell>
          <cell r="E1945">
            <v>75.56</v>
          </cell>
        </row>
        <row r="1946">
          <cell r="B1946">
            <v>11983</v>
          </cell>
          <cell r="C1946" t="str">
            <v>DIVISORIA CEGA (N1) - PAINEL VERMICULITA E=35MM - MONTANTE/RODAPE PERFIS SIMPLES ACO GALV PINTADO - COLOCADA</v>
          </cell>
          <cell r="D1946" t="str">
            <v xml:space="preserve">M2    </v>
          </cell>
          <cell r="E1946">
            <v>184.19</v>
          </cell>
        </row>
        <row r="1947">
          <cell r="B1947">
            <v>11986</v>
          </cell>
          <cell r="C1947" t="str">
            <v>DIVISORIA CEGA (N1) - PAINEL VERMICULITA E=35MM - PERFIS SIMPLES ALUMINIO ANOD NATURAL - COLOCADA</v>
          </cell>
          <cell r="D1947" t="str">
            <v xml:space="preserve">M2    </v>
          </cell>
          <cell r="E1947">
            <v>224.33</v>
          </cell>
        </row>
        <row r="1948">
          <cell r="B1948">
            <v>25976</v>
          </cell>
          <cell r="C1948" t="str">
            <v>DIVISORIA EM GRANITO, COM DUAS FACES POLIDAS, TIPO ANDORINHA/ QUARTZ/ CASTELO/ CORUMBA OU OUTROS EQUIVALENTES DA REGIAO, E=  *3,0* CM</v>
          </cell>
          <cell r="D1948" t="str">
            <v xml:space="preserve">M2    </v>
          </cell>
          <cell r="E1948">
            <v>468.42</v>
          </cell>
        </row>
        <row r="1949">
          <cell r="B1949">
            <v>10629</v>
          </cell>
          <cell r="C1949" t="str">
            <v>DIVISORIA EM MARMORE, COM DUAS FACES POLIDAS, BRANCO COMUM, E=  *3,0* CM</v>
          </cell>
          <cell r="D1949" t="str">
            <v xml:space="preserve">M2    </v>
          </cell>
          <cell r="E1949">
            <v>419.18</v>
          </cell>
        </row>
        <row r="1950">
          <cell r="B1950">
            <v>10698</v>
          </cell>
          <cell r="C1950" t="str">
            <v>DIVISORIA, PLACA  PRE-MOLDADA EM GRANILITE, MARMORITE OU GRANITINA,  E = *3 CM</v>
          </cell>
          <cell r="D1950" t="str">
            <v xml:space="preserve">M2    </v>
          </cell>
          <cell r="E1950">
            <v>105.21</v>
          </cell>
        </row>
        <row r="1951">
          <cell r="B1951">
            <v>40521</v>
          </cell>
          <cell r="C1951" t="str">
            <v>DOBRADEIRA ELETROMECANICA DE VERGALHAO, PARA ACO DE DIAMETRO ATE 1 1/2 "Â, MOTOR ELETRICO TRIFASICO, POTENCIA DE 3 HP ATE 5 HP</v>
          </cell>
          <cell r="D1951" t="str">
            <v xml:space="preserve">UN    </v>
          </cell>
          <cell r="E1951">
            <v>68681.64</v>
          </cell>
        </row>
        <row r="1952">
          <cell r="B1952">
            <v>2432</v>
          </cell>
          <cell r="C1952" t="str">
            <v>DOBRADICA EM ACO/FERRO, 3 1/2" X  3", E= 1,9  A 2 MM, COM ANEL,  CROMADO OU ZINCADO, TAMPA BOLA, COM PARAFUSOS</v>
          </cell>
          <cell r="D1952" t="str">
            <v xml:space="preserve">UN    </v>
          </cell>
          <cell r="E1952">
            <v>32.770000000000003</v>
          </cell>
        </row>
        <row r="1953">
          <cell r="B1953">
            <v>2418</v>
          </cell>
          <cell r="C1953" t="str">
            <v>DOBRADICA EM ACO/FERRO, 3" X 2 1/2", E= 1,2 A 1,8 MM, SEM ANEL,  CROMADO OU ZINCADO, TAMPA BOLA, COM PARAFUSOS</v>
          </cell>
          <cell r="D1953" t="str">
            <v xml:space="preserve">UN    </v>
          </cell>
          <cell r="E1953">
            <v>15.2</v>
          </cell>
        </row>
        <row r="1954">
          <cell r="B1954">
            <v>2433</v>
          </cell>
          <cell r="C1954" t="str">
            <v>DOBRADICA EM ACO/FERRO, 3" X 2 1/2", E= 1,2 A 1,8 MM, SEM ANEL,  CROMADO OU ZINCADO, TAMPA CHATA, COM PARAFUSOS</v>
          </cell>
          <cell r="D1954" t="str">
            <v xml:space="preserve">UN    </v>
          </cell>
          <cell r="E1954">
            <v>11.1</v>
          </cell>
        </row>
        <row r="1955">
          <cell r="B1955">
            <v>2420</v>
          </cell>
          <cell r="C1955" t="str">
            <v>DOBRADICA EM ACO/FERRO, 3" X 2 1/2", E= 1,9 A 2 MM, SEM ANEL,  CROMADO OU ZINCADO, TAMPA BOLA, COM PARAFUSOS</v>
          </cell>
          <cell r="D1955" t="str">
            <v xml:space="preserve">UN    </v>
          </cell>
          <cell r="E1955">
            <v>19.059999999999999</v>
          </cell>
        </row>
        <row r="1956">
          <cell r="B1956">
            <v>2421</v>
          </cell>
          <cell r="C1956" t="str">
            <v>DOBRADICA EM ACO/FERRO, 4" X 3", E= 2,2 A 3,0 MM, COM ANEL, CROMADO OU ZINCADO,TAMPA BOLA, COM PARAFUSOS</v>
          </cell>
          <cell r="D1956" t="str">
            <v xml:space="preserve">UN    </v>
          </cell>
          <cell r="E1956">
            <v>41.59</v>
          </cell>
        </row>
        <row r="1957">
          <cell r="B1957">
            <v>11447</v>
          </cell>
          <cell r="C1957" t="str">
            <v>DOBRADICA EM LATAO, 3 " X 2 1/2 ", E= 1,9 A 2 MM, COM ANEL, CROMADO, TAMPA BOLA, COM PARAFUSOS</v>
          </cell>
          <cell r="D1957" t="str">
            <v xml:space="preserve">UN    </v>
          </cell>
          <cell r="E1957">
            <v>37.67</v>
          </cell>
        </row>
        <row r="1958">
          <cell r="B1958">
            <v>2429</v>
          </cell>
          <cell r="C1958" t="str">
            <v>DOBRADICA EM LATAO, 4" X 3", E= 2,2 A 3,0 MM, COM ANEL,  TAMPA BOLA, COM PARAFUSOS</v>
          </cell>
          <cell r="D1958" t="str">
            <v xml:space="preserve">UN    </v>
          </cell>
          <cell r="E1958">
            <v>95.35</v>
          </cell>
        </row>
        <row r="1959">
          <cell r="B1959">
            <v>11449</v>
          </cell>
          <cell r="C1959" t="str">
            <v>DOBRADICA TIPO PIANO EM ACO/FERRO, 1'' X 3 M, GALVANIZADO, COM PARAFUSOS</v>
          </cell>
          <cell r="D1959" t="str">
            <v xml:space="preserve">UN    </v>
          </cell>
          <cell r="E1959">
            <v>102.72</v>
          </cell>
        </row>
        <row r="1960">
          <cell r="B1960">
            <v>11451</v>
          </cell>
          <cell r="C1960" t="str">
            <v>DOBRADICA TIPO VAI-E-VEM EM ACO/FERRO, TAMANHO 3'', GALVANIZADO, COM PARAFUSOS</v>
          </cell>
          <cell r="D1960" t="str">
            <v xml:space="preserve">UN    </v>
          </cell>
          <cell r="E1960">
            <v>101</v>
          </cell>
        </row>
        <row r="1961">
          <cell r="B1961">
            <v>11116</v>
          </cell>
          <cell r="C1961" t="str">
            <v>DOMOS INDIVIDUAL EM ACRILICO BRANCO *95 X 95* CM, SEM INSTALACAO</v>
          </cell>
          <cell r="D1961" t="str">
            <v xml:space="preserve">UN    </v>
          </cell>
          <cell r="E1961">
            <v>444.59</v>
          </cell>
        </row>
        <row r="1962">
          <cell r="B1962">
            <v>38411</v>
          </cell>
          <cell r="C1962" t="str">
            <v>DOSADOR DE AREIA, CAPACIDADE DE *26* LITROS</v>
          </cell>
          <cell r="D1962" t="str">
            <v xml:space="preserve">UN    </v>
          </cell>
          <cell r="E1962">
            <v>1019.17</v>
          </cell>
        </row>
        <row r="1963">
          <cell r="B1963">
            <v>1370</v>
          </cell>
          <cell r="C1963" t="str">
            <v>DUCHA HIGIENICA PLASTICA COM REGISTRO METALICO 1/2 "</v>
          </cell>
          <cell r="D1963" t="str">
            <v xml:space="preserve">UN    </v>
          </cell>
          <cell r="E1963">
            <v>75.44</v>
          </cell>
        </row>
        <row r="1964">
          <cell r="B1964">
            <v>38189</v>
          </cell>
          <cell r="C1964" t="str">
            <v>DUCHA METALICA DE PAREDE, ARTICULAVEL, COM BRACO/CANO, SEM DESVIADOR</v>
          </cell>
          <cell r="D1964" t="str">
            <v xml:space="preserve">UN    </v>
          </cell>
          <cell r="E1964">
            <v>135.83000000000001</v>
          </cell>
        </row>
        <row r="1965">
          <cell r="B1965">
            <v>38190</v>
          </cell>
          <cell r="C1965" t="str">
            <v>DUCHA METALICA DE PAREDE, ARTICULAVEL, COM DESVIADOR E DUCHA MANUAL</v>
          </cell>
          <cell r="D1965" t="str">
            <v xml:space="preserve">UN    </v>
          </cell>
          <cell r="E1965">
            <v>305.45</v>
          </cell>
        </row>
        <row r="1966">
          <cell r="B1966">
            <v>36516</v>
          </cell>
          <cell r="C1966" t="str">
            <v>DUMPER COM CAPACIDADE DE CARGA DE 1700 KG, PARTIDA ELETRICA, MOTOR DIESEL COM POTENCIA DE 16 CV</v>
          </cell>
          <cell r="D1966" t="str">
            <v xml:space="preserve">UN    </v>
          </cell>
          <cell r="E1966">
            <v>74453.25</v>
          </cell>
        </row>
        <row r="1967">
          <cell r="B1967">
            <v>34777</v>
          </cell>
          <cell r="C1967" t="str">
            <v>ELEMENTO VAZADO CERAMICO 25 X 18 X 7 CM</v>
          </cell>
          <cell r="D1967" t="str">
            <v xml:space="preserve">UN    </v>
          </cell>
          <cell r="E1967">
            <v>1.28</v>
          </cell>
        </row>
        <row r="1968">
          <cell r="B1968">
            <v>7273</v>
          </cell>
          <cell r="C1968" t="str">
            <v>ELEMENTO VAZADO CERAMICO 7 X 20 X 20 CM</v>
          </cell>
          <cell r="D1968" t="str">
            <v xml:space="preserve">UN    </v>
          </cell>
          <cell r="E1968">
            <v>2.11</v>
          </cell>
        </row>
        <row r="1969">
          <cell r="B1969">
            <v>7272</v>
          </cell>
          <cell r="C1969" t="str">
            <v>ELEMENTO VAZADO CERAMICO 9 X 20 X 20 CM</v>
          </cell>
          <cell r="D1969" t="str">
            <v xml:space="preserve">UN    </v>
          </cell>
          <cell r="E1969">
            <v>2.94</v>
          </cell>
        </row>
        <row r="1970">
          <cell r="B1970">
            <v>10605</v>
          </cell>
          <cell r="C1970" t="str">
            <v>ELEMENTO VAZADO DE CONCRETO, QUADRICULADO, 1 FURO *10 X 10 X 10* CM</v>
          </cell>
          <cell r="D1970" t="str">
            <v xml:space="preserve">UN    </v>
          </cell>
          <cell r="E1970">
            <v>1.4</v>
          </cell>
        </row>
        <row r="1971">
          <cell r="B1971">
            <v>10604</v>
          </cell>
          <cell r="C1971" t="str">
            <v>ELEMENTO VAZADO DE CONCRETO, QUADRICULADO, 1 FURO *20 X 10 X 7* CM</v>
          </cell>
          <cell r="D1971" t="str">
            <v xml:space="preserve">UN    </v>
          </cell>
          <cell r="E1971">
            <v>2.79</v>
          </cell>
        </row>
        <row r="1972">
          <cell r="B1972">
            <v>672</v>
          </cell>
          <cell r="C1972" t="str">
            <v>ELEMENTO VAZADO DE CONCRETO, QUADRICULADO, 1 FURO *20 X 20 X 6,5* CM</v>
          </cell>
          <cell r="D1972" t="str">
            <v xml:space="preserve">UN    </v>
          </cell>
          <cell r="E1972">
            <v>2.82</v>
          </cell>
        </row>
        <row r="1973">
          <cell r="B1973">
            <v>668</v>
          </cell>
          <cell r="C1973" t="str">
            <v>ELEMENTO VAZADO DE CONCRETO, QUADRICULADO, 16 FUROS *29 X 29 X 6* CM</v>
          </cell>
          <cell r="D1973" t="str">
            <v xml:space="preserve">UN    </v>
          </cell>
          <cell r="E1973">
            <v>4.45</v>
          </cell>
        </row>
        <row r="1974">
          <cell r="B1974">
            <v>10578</v>
          </cell>
          <cell r="C1974" t="str">
            <v>ELEMENTO VAZADO DE CONCRETO, QUADRICULADO, 16 FUROS *33 X 33 X 10* CM</v>
          </cell>
          <cell r="D1974" t="str">
            <v xml:space="preserve">UN    </v>
          </cell>
          <cell r="E1974">
            <v>7.76</v>
          </cell>
        </row>
        <row r="1975">
          <cell r="B1975">
            <v>666</v>
          </cell>
          <cell r="C1975" t="str">
            <v>ELEMENTO VAZADO DE CONCRETO, QUADRICULADO, 16 FUROS *40 X 40 X 7* CM</v>
          </cell>
          <cell r="D1975" t="str">
            <v xml:space="preserve">UN    </v>
          </cell>
          <cell r="E1975">
            <v>7.7</v>
          </cell>
        </row>
        <row r="1976">
          <cell r="B1976">
            <v>665</v>
          </cell>
          <cell r="C1976" t="str">
            <v>ELEMENTO VAZADO DE CONCRETO, QUADRICULADO, 16 FUROS *50 X 50 X 7* CM</v>
          </cell>
          <cell r="D1976" t="str">
            <v xml:space="preserve">UN    </v>
          </cell>
          <cell r="E1976">
            <v>14.43</v>
          </cell>
        </row>
        <row r="1977">
          <cell r="B1977">
            <v>10577</v>
          </cell>
          <cell r="C1977" t="str">
            <v>ELEMENTO VAZADO DE CONCRETO, QUADRICULADO, 25 FUROS *50 X 50 X 5* CM</v>
          </cell>
          <cell r="D1977" t="str">
            <v xml:space="preserve">UN    </v>
          </cell>
          <cell r="E1977">
            <v>11.3</v>
          </cell>
        </row>
        <row r="1978">
          <cell r="B1978">
            <v>10583</v>
          </cell>
          <cell r="C1978" t="str">
            <v>ELEMENTO VAZADO DE CONCRETO, VENEZIANA *39 X 22 X 15* CM</v>
          </cell>
          <cell r="D1978" t="str">
            <v xml:space="preserve">UN    </v>
          </cell>
          <cell r="E1978">
            <v>6.33</v>
          </cell>
        </row>
        <row r="1979">
          <cell r="B1979">
            <v>10579</v>
          </cell>
          <cell r="C1979" t="str">
            <v>ELEMENTO VAZADO DE CONCRETO, VENEZIANA *39 X 29 X 10* CM</v>
          </cell>
          <cell r="D1979" t="str">
            <v xml:space="preserve">UN    </v>
          </cell>
          <cell r="E1979">
            <v>10.33</v>
          </cell>
        </row>
        <row r="1980">
          <cell r="B1980">
            <v>10582</v>
          </cell>
          <cell r="C1980" t="str">
            <v>ELEMENTO VAZADO DE CONCRETO, VENEZIANA *40 X 10 X 10* CM</v>
          </cell>
          <cell r="D1980" t="str">
            <v xml:space="preserve">UN    </v>
          </cell>
          <cell r="E1980">
            <v>3.61</v>
          </cell>
        </row>
        <row r="1981">
          <cell r="B1981">
            <v>2436</v>
          </cell>
          <cell r="C1981" t="str">
            <v>ELETRICISTA</v>
          </cell>
          <cell r="D1981" t="str">
            <v xml:space="preserve">H     </v>
          </cell>
          <cell r="E1981">
            <v>14.51</v>
          </cell>
        </row>
        <row r="1982">
          <cell r="B1982">
            <v>40918</v>
          </cell>
          <cell r="C1982" t="str">
            <v>ELETRICISTA (MENSALISTA)</v>
          </cell>
          <cell r="D1982" t="str">
            <v xml:space="preserve">MES   </v>
          </cell>
          <cell r="E1982">
            <v>2568.4899999999998</v>
          </cell>
        </row>
        <row r="1983">
          <cell r="B1983">
            <v>2439</v>
          </cell>
          <cell r="C1983" t="str">
            <v>ELETRICISTA DE MANUTENCAO INDUSTRIAL</v>
          </cell>
          <cell r="D1983" t="str">
            <v xml:space="preserve">H     </v>
          </cell>
          <cell r="E1983">
            <v>14.61</v>
          </cell>
        </row>
        <row r="1984">
          <cell r="B1984">
            <v>40923</v>
          </cell>
          <cell r="C1984" t="str">
            <v>ELETRICISTA DE MANUTENCAO INDUSTRIAL (MENSALISTA)</v>
          </cell>
          <cell r="D1984" t="str">
            <v xml:space="preserve">MES   </v>
          </cell>
          <cell r="E1984">
            <v>2585.91</v>
          </cell>
        </row>
        <row r="1985">
          <cell r="B1985">
            <v>10998</v>
          </cell>
          <cell r="C1985" t="str">
            <v>ELETRODO REVESTIDO AWS - E-6010, DIAMETRO IGUAL A 4,00 MM</v>
          </cell>
          <cell r="D1985" t="str">
            <v xml:space="preserve">KG    </v>
          </cell>
          <cell r="E1985">
            <v>26.96</v>
          </cell>
        </row>
        <row r="1986">
          <cell r="B1986">
            <v>11002</v>
          </cell>
          <cell r="C1986" t="str">
            <v>ELETRODO REVESTIDO AWS - E6013, DIAMETRO IGUAL A 2,50 MM</v>
          </cell>
          <cell r="D1986" t="str">
            <v xml:space="preserve">KG    </v>
          </cell>
          <cell r="E1986">
            <v>24.7</v>
          </cell>
        </row>
        <row r="1987">
          <cell r="B1987">
            <v>10999</v>
          </cell>
          <cell r="C1987" t="str">
            <v>ELETRODO REVESTIDO AWS - E6013, DIAMETRO IGUAL A 4,00 MM</v>
          </cell>
          <cell r="D1987" t="str">
            <v xml:space="preserve">KG    </v>
          </cell>
          <cell r="E1987">
            <v>23.73</v>
          </cell>
        </row>
        <row r="1988">
          <cell r="B1988">
            <v>10997</v>
          </cell>
          <cell r="C1988" t="str">
            <v>ELETRODO REVESTIDO AWS - E7018, DIAMETRO IGUAL A 4,00 MM</v>
          </cell>
          <cell r="D1988" t="str">
            <v xml:space="preserve">KG    </v>
          </cell>
          <cell r="E1988">
            <v>25.72</v>
          </cell>
        </row>
        <row r="1989">
          <cell r="B1989">
            <v>2685</v>
          </cell>
          <cell r="C1989" t="str">
            <v>ELETRODUTO DE PVC RIGIDO ROSCAVEL DE 1 ", SEM LUVA</v>
          </cell>
          <cell r="D1989" t="str">
            <v xml:space="preserve">M     </v>
          </cell>
          <cell r="E1989">
            <v>4.1399999999999997</v>
          </cell>
        </row>
        <row r="1990">
          <cell r="B1990">
            <v>2680</v>
          </cell>
          <cell r="C1990" t="str">
            <v>ELETRODUTO DE PVC RIGIDO ROSCAVEL DE 1 1/2 ", SEM LUVA</v>
          </cell>
          <cell r="D1990" t="str">
            <v xml:space="preserve">M     </v>
          </cell>
          <cell r="E1990">
            <v>6.06</v>
          </cell>
        </row>
        <row r="1991">
          <cell r="B1991">
            <v>2684</v>
          </cell>
          <cell r="C1991" t="str">
            <v>ELETRODUTO DE PVC RIGIDO ROSCAVEL DE 1 1/4 ", SEM LUVA</v>
          </cell>
          <cell r="D1991" t="str">
            <v xml:space="preserve">M     </v>
          </cell>
          <cell r="E1991">
            <v>5.51</v>
          </cell>
        </row>
        <row r="1992">
          <cell r="B1992">
            <v>2673</v>
          </cell>
          <cell r="C1992" t="str">
            <v>ELETRODUTO DE PVC RIGIDO ROSCAVEL DE 1/2 ", SEM LUVA</v>
          </cell>
          <cell r="D1992" t="str">
            <v xml:space="preserve">M     </v>
          </cell>
          <cell r="E1992">
            <v>2.13</v>
          </cell>
        </row>
        <row r="1993">
          <cell r="B1993">
            <v>2681</v>
          </cell>
          <cell r="C1993" t="str">
            <v>ELETRODUTO DE PVC RIGIDO ROSCAVEL DE 2 ", SEM LUVA</v>
          </cell>
          <cell r="D1993" t="str">
            <v xml:space="preserve">M     </v>
          </cell>
          <cell r="E1993">
            <v>9.91</v>
          </cell>
        </row>
        <row r="1994">
          <cell r="B1994">
            <v>2682</v>
          </cell>
          <cell r="C1994" t="str">
            <v>ELETRODUTO DE PVC RIGIDO ROSCAVEL DE 2 1/2 ", SEM LUVA</v>
          </cell>
          <cell r="D1994" t="str">
            <v xml:space="preserve">M     </v>
          </cell>
          <cell r="E1994">
            <v>14.46</v>
          </cell>
        </row>
        <row r="1995">
          <cell r="B1995">
            <v>2686</v>
          </cell>
          <cell r="C1995" t="str">
            <v>ELETRODUTO DE PVC RIGIDO ROSCAVEL DE 3 ", SEM LUVA</v>
          </cell>
          <cell r="D1995" t="str">
            <v xml:space="preserve">M     </v>
          </cell>
          <cell r="E1995">
            <v>18.13</v>
          </cell>
        </row>
        <row r="1996">
          <cell r="B1996">
            <v>2674</v>
          </cell>
          <cell r="C1996" t="str">
            <v>ELETRODUTO DE PVC RIGIDO ROSCAVEL DE 3/4 ", SEM LUVA</v>
          </cell>
          <cell r="D1996" t="str">
            <v xml:space="preserve">M     </v>
          </cell>
          <cell r="E1996">
            <v>2.65</v>
          </cell>
        </row>
        <row r="1997">
          <cell r="B1997">
            <v>2683</v>
          </cell>
          <cell r="C1997" t="str">
            <v>ELETRODUTO DE PVC RIGIDO ROSCAVEL DE 4 ", SEM LUVA</v>
          </cell>
          <cell r="D1997" t="str">
            <v xml:space="preserve">M     </v>
          </cell>
          <cell r="E1997">
            <v>28.57</v>
          </cell>
        </row>
        <row r="1998">
          <cell r="B1998">
            <v>2676</v>
          </cell>
          <cell r="C1998" t="str">
            <v>ELETRODUTO DE PVC RIGIDO SOLDAVEL, CLASSE B, DE 20 MM</v>
          </cell>
          <cell r="D1998" t="str">
            <v xml:space="preserve">M     </v>
          </cell>
          <cell r="E1998">
            <v>1.24</v>
          </cell>
        </row>
        <row r="1999">
          <cell r="B1999">
            <v>2678</v>
          </cell>
          <cell r="C1999" t="str">
            <v>ELETRODUTO DE PVC RIGIDO SOLDAVEL, CLASSE B, DE 25 MM</v>
          </cell>
          <cell r="D1999" t="str">
            <v xml:space="preserve">M     </v>
          </cell>
          <cell r="E1999">
            <v>1.55</v>
          </cell>
        </row>
        <row r="2000">
          <cell r="B2000">
            <v>2679</v>
          </cell>
          <cell r="C2000" t="str">
            <v>ELETRODUTO DE PVC RIGIDO SOLDAVEL, CLASSE B, DE 32 MM</v>
          </cell>
          <cell r="D2000" t="str">
            <v xml:space="preserve">M     </v>
          </cell>
          <cell r="E2000">
            <v>2.39</v>
          </cell>
        </row>
        <row r="2001">
          <cell r="B2001">
            <v>12070</v>
          </cell>
          <cell r="C2001" t="str">
            <v>ELETRODUTO DE PVC RIGIDO SOLDAVEL, CLASSE B, DE 40 MM</v>
          </cell>
          <cell r="D2001" t="str">
            <v xml:space="preserve">M     </v>
          </cell>
          <cell r="E2001">
            <v>3.33</v>
          </cell>
        </row>
        <row r="2002">
          <cell r="B2002">
            <v>2675</v>
          </cell>
          <cell r="C2002" t="str">
            <v>ELETRODUTO DE PVC RIGIDO SOLDAVEL, CLASSE B, DE 50 MM</v>
          </cell>
          <cell r="D2002" t="str">
            <v xml:space="preserve">M     </v>
          </cell>
          <cell r="E2002">
            <v>4.32</v>
          </cell>
        </row>
        <row r="2003">
          <cell r="B2003">
            <v>12067</v>
          </cell>
          <cell r="C2003" t="str">
            <v>ELETRODUTO DE PVC RIGIDO SOLDAVEL, CLASSE B, DE 60 MM</v>
          </cell>
          <cell r="D2003" t="str">
            <v xml:space="preserve">M     </v>
          </cell>
          <cell r="E2003">
            <v>5.87</v>
          </cell>
        </row>
        <row r="2004">
          <cell r="B2004">
            <v>40401</v>
          </cell>
          <cell r="C2004" t="str">
            <v>ELETRODUTO FLEXIVEL PLANO EM PEAD, COR PRETA E LARANJA,  DIAMETRO 32 MM</v>
          </cell>
          <cell r="D2004" t="str">
            <v xml:space="preserve">M     </v>
          </cell>
          <cell r="E2004">
            <v>2.13</v>
          </cell>
        </row>
        <row r="2005">
          <cell r="B2005">
            <v>40402</v>
          </cell>
          <cell r="C2005" t="str">
            <v>ELETRODUTO FLEXIVEL PLANO EM PEAD, COR PRETA E LARANJA,  DIAMETRO 40 MM</v>
          </cell>
          <cell r="D2005" t="str">
            <v xml:space="preserve">M     </v>
          </cell>
          <cell r="E2005">
            <v>2.74</v>
          </cell>
        </row>
        <row r="2006">
          <cell r="B2006">
            <v>40400</v>
          </cell>
          <cell r="C2006" t="str">
            <v>ELETRODUTO FLEXIVEL PLANO EM PEAD, COR PRETA E LARANJA, DIAMETRO 25 MM</v>
          </cell>
          <cell r="D2006" t="str">
            <v xml:space="preserve">M     </v>
          </cell>
          <cell r="E2006">
            <v>1.45</v>
          </cell>
        </row>
        <row r="2007">
          <cell r="B2007">
            <v>2504</v>
          </cell>
          <cell r="C2007" t="str">
            <v>ELETRODUTO FLEXIVEL, EM ACO GALVANIZADO, REVESTIDO EXTERNAMENTE COM PVC PRETO, DIAMETRO EXTERNO DE 25 MM (3/4"), TIPO SEALTUBO</v>
          </cell>
          <cell r="D2007" t="str">
            <v xml:space="preserve">M     </v>
          </cell>
          <cell r="E2007">
            <v>6.49</v>
          </cell>
        </row>
        <row r="2008">
          <cell r="B2008">
            <v>2501</v>
          </cell>
          <cell r="C2008" t="str">
            <v>ELETRODUTO FLEXIVEL, EM ACO GALVANIZADO, REVESTIDO EXTERNAMENTE COM PVC PRETO, DIAMETRO EXTERNO DE 32 MM (1"), TIPO SEALTUBO</v>
          </cell>
          <cell r="D2008" t="str">
            <v xml:space="preserve">M     </v>
          </cell>
          <cell r="E2008">
            <v>8.51</v>
          </cell>
        </row>
        <row r="2009">
          <cell r="B2009">
            <v>2502</v>
          </cell>
          <cell r="C2009" t="str">
            <v>ELETRODUTO FLEXIVEL, EM ACO GALVANIZADO, REVESTIDO EXTERNAMENTE COM PVC PRETO, DIAMETRO EXTERNO DE 40 MM (1 1/4"), TIPO SEALTUBO</v>
          </cell>
          <cell r="D2009" t="str">
            <v xml:space="preserve">M     </v>
          </cell>
          <cell r="E2009">
            <v>12.84</v>
          </cell>
        </row>
        <row r="2010">
          <cell r="B2010">
            <v>2503</v>
          </cell>
          <cell r="C2010" t="str">
            <v>ELETRODUTO FLEXIVEL, EM ACO GALVANIZADO, REVESTIDO EXTERNAMENTE COM PVC PRETO, DIAMETRO EXTERNO DE 50 MM( 1 1/2"), TIPO SEALTUBO</v>
          </cell>
          <cell r="D2010" t="str">
            <v xml:space="preserve">M     </v>
          </cell>
          <cell r="E2010">
            <v>16.53</v>
          </cell>
        </row>
        <row r="2011">
          <cell r="B2011">
            <v>2500</v>
          </cell>
          <cell r="C2011" t="str">
            <v>ELETRODUTO FLEXIVEL, EM ACO GALVANIZADO, REVESTIDO EXTERNAMENTE COM PVC PRETO, DIAMETRO EXTERNO DE 60 MM (2"), TIPO SEALTUBO</v>
          </cell>
          <cell r="D2011" t="str">
            <v xml:space="preserve">M     </v>
          </cell>
          <cell r="E2011">
            <v>22.02</v>
          </cell>
        </row>
        <row r="2012">
          <cell r="B2012">
            <v>2505</v>
          </cell>
          <cell r="C2012" t="str">
            <v>ELETRODUTO FLEXIVEL, EM ACO GALVANIZADO, REVESTIDO EXTERNAMENTE COM PVC PRETO, DIAMETRO EXTERNO DE 75 MM (2 1/2"), TIPO SEALTUBO</v>
          </cell>
          <cell r="D2012" t="str">
            <v xml:space="preserve">M     </v>
          </cell>
          <cell r="E2012">
            <v>34.31</v>
          </cell>
        </row>
        <row r="2013">
          <cell r="B2013">
            <v>12056</v>
          </cell>
          <cell r="C2013" t="str">
            <v>ELETRODUTO FLEXIVEL, EM ACO, TIPO CONDUITE, DIAMETRO DE 1 1/2"</v>
          </cell>
          <cell r="D2013" t="str">
            <v xml:space="preserve">M     </v>
          </cell>
          <cell r="E2013">
            <v>13.86</v>
          </cell>
        </row>
        <row r="2014">
          <cell r="B2014">
            <v>12057</v>
          </cell>
          <cell r="C2014" t="str">
            <v>ELETRODUTO FLEXIVEL, EM ACO, TIPO CONDUITE, DIAMETRO DE 1 1/4"</v>
          </cell>
          <cell r="D2014" t="str">
            <v xml:space="preserve">M     </v>
          </cell>
          <cell r="E2014">
            <v>11.77</v>
          </cell>
        </row>
        <row r="2015">
          <cell r="B2015">
            <v>12059</v>
          </cell>
          <cell r="C2015" t="str">
            <v>ELETRODUTO FLEXIVEL, EM ACO, TIPO CONDUITE, DIAMETRO DE 1/2"</v>
          </cell>
          <cell r="D2015" t="str">
            <v xml:space="preserve">M     </v>
          </cell>
          <cell r="E2015">
            <v>4.13</v>
          </cell>
        </row>
        <row r="2016">
          <cell r="B2016">
            <v>12058</v>
          </cell>
          <cell r="C2016" t="str">
            <v>ELETRODUTO FLEXIVEL, EM ACO, TIPO CONDUITE, DIAMETRO DE 1"</v>
          </cell>
          <cell r="D2016" t="str">
            <v xml:space="preserve">M     </v>
          </cell>
          <cell r="E2016">
            <v>7.34</v>
          </cell>
        </row>
        <row r="2017">
          <cell r="B2017">
            <v>12060</v>
          </cell>
          <cell r="C2017" t="str">
            <v>ELETRODUTO FLEXIVEL, EM ACO, TIPO CONDUITE, DIAMETRO DE 2 1/2"</v>
          </cell>
          <cell r="D2017" t="str">
            <v xml:space="preserve">M     </v>
          </cell>
          <cell r="E2017">
            <v>30.6</v>
          </cell>
        </row>
        <row r="2018">
          <cell r="B2018">
            <v>12061</v>
          </cell>
          <cell r="C2018" t="str">
            <v>ELETRODUTO FLEXIVEL, EM ACO, TIPO CONDUITE, DIAMETRO DE 2"</v>
          </cell>
          <cell r="D2018" t="str">
            <v xml:space="preserve">M     </v>
          </cell>
          <cell r="E2018">
            <v>18.68</v>
          </cell>
        </row>
        <row r="2019">
          <cell r="B2019">
            <v>12062</v>
          </cell>
          <cell r="C2019" t="str">
            <v>ELETRODUTO FLEXIVEL, EM ACO, TIPO CONDUITE, DIAMETRO DE 3"</v>
          </cell>
          <cell r="D2019" t="str">
            <v xml:space="preserve">M     </v>
          </cell>
          <cell r="E2019">
            <v>34.450000000000003</v>
          </cell>
        </row>
        <row r="2020">
          <cell r="B2020">
            <v>21137</v>
          </cell>
          <cell r="C2020" t="str">
            <v>ELETRODUTO METALICO FLEXIVEL REVESTIDO COM PVC PRETO, DIAMETRO EXTERNO DE 15 MM (3/8"), TIPO COPEX</v>
          </cell>
          <cell r="D2020" t="str">
            <v xml:space="preserve">M     </v>
          </cell>
          <cell r="E2020">
            <v>5.98</v>
          </cell>
        </row>
        <row r="2021">
          <cell r="B2021">
            <v>2687</v>
          </cell>
          <cell r="C2021" t="str">
            <v>ELETRODUTO PVC FLEXIVEL CORRUGADO, COR AMARELA, DE 16 MM</v>
          </cell>
          <cell r="D2021" t="str">
            <v xml:space="preserve">M     </v>
          </cell>
          <cell r="E2021">
            <v>1.08</v>
          </cell>
        </row>
        <row r="2022">
          <cell r="B2022">
            <v>2689</v>
          </cell>
          <cell r="C2022" t="str">
            <v>ELETRODUTO PVC FLEXIVEL CORRUGADO, COR AMARELA, DE 20 MM</v>
          </cell>
          <cell r="D2022" t="str">
            <v xml:space="preserve">M     </v>
          </cell>
          <cell r="E2022">
            <v>1.28</v>
          </cell>
        </row>
        <row r="2023">
          <cell r="B2023">
            <v>2688</v>
          </cell>
          <cell r="C2023" t="str">
            <v>ELETRODUTO PVC FLEXIVEL CORRUGADO, COR AMARELA, DE 25 MM</v>
          </cell>
          <cell r="D2023" t="str">
            <v xml:space="preserve">M     </v>
          </cell>
          <cell r="E2023">
            <v>1.39</v>
          </cell>
        </row>
        <row r="2024">
          <cell r="B2024">
            <v>2690</v>
          </cell>
          <cell r="C2024" t="str">
            <v>ELETRODUTO PVC FLEXIVEL CORRUGADO, COR AMARELA, DE 32 MM</v>
          </cell>
          <cell r="D2024" t="str">
            <v xml:space="preserve">M     </v>
          </cell>
          <cell r="E2024">
            <v>2.38</v>
          </cell>
        </row>
        <row r="2025">
          <cell r="B2025">
            <v>39243</v>
          </cell>
          <cell r="C2025" t="str">
            <v>ELETRODUTO PVC FLEXIVEL CORRUGADO, REFORCADO, COR LARANJA, DE 20 MM, PARA LAJES E PISOS</v>
          </cell>
          <cell r="D2025" t="str">
            <v xml:space="preserve">M     </v>
          </cell>
          <cell r="E2025">
            <v>1.57</v>
          </cell>
        </row>
        <row r="2026">
          <cell r="B2026">
            <v>39244</v>
          </cell>
          <cell r="C2026" t="str">
            <v>ELETRODUTO PVC FLEXIVEL CORRUGADO, REFORCADO, COR LARANJA, DE 25 MM, PARA LAJES E PISOS</v>
          </cell>
          <cell r="D2026" t="str">
            <v xml:space="preserve">M     </v>
          </cell>
          <cell r="E2026">
            <v>2.12</v>
          </cell>
        </row>
        <row r="2027">
          <cell r="B2027">
            <v>39245</v>
          </cell>
          <cell r="C2027" t="str">
            <v>ELETRODUTO PVC FLEXIVEL CORRUGADO, REFORCADO, COR LARANJA, DE 32 MM, PARA LAJES E PISOS</v>
          </cell>
          <cell r="D2027" t="str">
            <v xml:space="preserve">M     </v>
          </cell>
          <cell r="E2027">
            <v>4.09</v>
          </cell>
        </row>
        <row r="2028">
          <cell r="B2028">
            <v>39254</v>
          </cell>
          <cell r="C2028" t="str">
            <v>ELETRODUTO/CONDULETE DE PVC RIGIDO, LISO, COR CINZA, DE 1/2", PARA INSTALACOES APARENTES (NBR 5410)</v>
          </cell>
          <cell r="D2028" t="str">
            <v xml:space="preserve">M     </v>
          </cell>
          <cell r="E2028">
            <v>6.11</v>
          </cell>
        </row>
        <row r="2029">
          <cell r="B2029">
            <v>39255</v>
          </cell>
          <cell r="C2029" t="str">
            <v>ELETRODUTO/CONDULETE DE PVC RIGIDO, LISO, COR CINZA, DE 1", PARA INSTALACOES APARENTES (NBR 5410)</v>
          </cell>
          <cell r="D2029" t="str">
            <v xml:space="preserve">M     </v>
          </cell>
          <cell r="E2029">
            <v>11.32</v>
          </cell>
        </row>
        <row r="2030">
          <cell r="B2030">
            <v>39253</v>
          </cell>
          <cell r="C2030" t="str">
            <v>ELETRODUTO/CONDULETE DE PVC RIGIDO, LISO, COR CINZA, DE 3/4", PARA INSTALACOES APARENTES (NBR 5410)</v>
          </cell>
          <cell r="D2030" t="str">
            <v xml:space="preserve">M     </v>
          </cell>
          <cell r="E2030">
            <v>7.79</v>
          </cell>
        </row>
        <row r="2031">
          <cell r="B2031">
            <v>2446</v>
          </cell>
          <cell r="C2031" t="str">
            <v>ELETRODUTO/DUTO PEAD FLEXIVEL PAREDE SIMPLES, CORRUGACAO HELICOIDAL, COR PRETA, SEM ROSCA, DE 2",  PARA CABEAMENTO SUBTERRANEO (NBR 15715)</v>
          </cell>
          <cell r="D2031" t="str">
            <v xml:space="preserve">M     </v>
          </cell>
          <cell r="E2031">
            <v>5.33</v>
          </cell>
        </row>
        <row r="2032">
          <cell r="B2032">
            <v>2442</v>
          </cell>
          <cell r="C2032" t="str">
            <v>ELETRODUTO/DUTO PEAD FLEXIVEL PAREDE SIMPLES, CORRUGACAO HELICOIDAL, COR PRETA, SEM ROSCA, DE 3",  PARA CABEAMENTO SUBTERRANEO (NBR 15715)</v>
          </cell>
          <cell r="D2032" t="str">
            <v xml:space="preserve">M     </v>
          </cell>
          <cell r="E2032">
            <v>7.46</v>
          </cell>
        </row>
        <row r="2033">
          <cell r="B2033">
            <v>39246</v>
          </cell>
          <cell r="C2033" t="str">
            <v>ELETRODUTODUTO PEAD FLEXIVEL PAREDE SIMPLES, CORRUGACAO HELICOIDAL, COR PRETA, SEM ROSCA, DE 1 1/2",  PARA CABEAMENTO SUBTERRANEO (NBR 15715)</v>
          </cell>
          <cell r="D2033" t="str">
            <v xml:space="preserve">M     </v>
          </cell>
          <cell r="E2033">
            <v>3.71</v>
          </cell>
        </row>
        <row r="2034">
          <cell r="B2034">
            <v>39247</v>
          </cell>
          <cell r="C2034" t="str">
            <v>ELETRODUTODUTO PEAD FLEXIVEL PAREDE SIMPLES, CORRUGACAO HELICOIDAL, COR PRETA, SEM ROSCA, DE 1 1/4",  PARA CABEAMENTO SUBTERRANEO (NBR 15715)</v>
          </cell>
          <cell r="D2034" t="str">
            <v xml:space="preserve">M     </v>
          </cell>
          <cell r="E2034">
            <v>3.23</v>
          </cell>
        </row>
        <row r="2035">
          <cell r="B2035">
            <v>39248</v>
          </cell>
          <cell r="C2035" t="str">
            <v>ELETRODUTODUTO PEAD FLEXIVEL PAREDE SIMPLES, CORRUGACAO HELICOIDAL, COR PRETA, SEM ROSCA, DE 4",  PARA CABEAMENTO SUBTERRANEO (NBR 15715)</v>
          </cell>
          <cell r="D2035" t="str">
            <v xml:space="preserve">M     </v>
          </cell>
          <cell r="E2035">
            <v>10.4</v>
          </cell>
        </row>
        <row r="2036">
          <cell r="B2036">
            <v>2438</v>
          </cell>
          <cell r="C2036" t="str">
            <v>ELETROTECNICO</v>
          </cell>
          <cell r="D2036" t="str">
            <v xml:space="preserve">H     </v>
          </cell>
          <cell r="E2036">
            <v>16.62</v>
          </cell>
        </row>
        <row r="2037">
          <cell r="B2037">
            <v>40922</v>
          </cell>
          <cell r="C2037" t="str">
            <v>ELETROTECNICO (MENSALISTA)</v>
          </cell>
          <cell r="D2037" t="str">
            <v xml:space="preserve">MES   </v>
          </cell>
          <cell r="E2037">
            <v>2943.05</v>
          </cell>
        </row>
        <row r="2038">
          <cell r="B2038">
            <v>36486</v>
          </cell>
          <cell r="C2038" t="str">
            <v>ELEVADOR DE CARGA A CABO, CABINE SEMI FECHADA 2,0 X 1,5 X 2,0 M, CAPACIDADE DE CARGA 1000 KG, TORRE  2,38 X 2,21 X 15 M, GUINCHO DE EMBREAGEM, FREIO DE SEGURANCA, LIMITADOR DE VELOCIDADE E CANCELA</v>
          </cell>
          <cell r="D2038" t="str">
            <v xml:space="preserve">UN    </v>
          </cell>
          <cell r="E2038">
            <v>34786.1</v>
          </cell>
        </row>
        <row r="2039">
          <cell r="B2039">
            <v>37777</v>
          </cell>
          <cell r="C2039" t="str">
            <v>ELEVADOR DE CREMALHEIRA CABINE FECHADA 1,5 X 2,5 X 2,35 M (UMA POR TORRE), CAPACIDADE DE CARGA 1200 KG (15 PESSOAS), TORRE  24 M (16 MODULOS), FREIO DE SEGURANCA, LIMITADOR DE CARGA</v>
          </cell>
          <cell r="D2039" t="str">
            <v xml:space="preserve">UN    </v>
          </cell>
          <cell r="E2039">
            <v>163772.29999999999</v>
          </cell>
        </row>
        <row r="2040">
          <cell r="B2040">
            <v>12624</v>
          </cell>
          <cell r="C2040" t="str">
            <v>EMENDA PARA CALHA PLUVIAL, PVC, DIAMETRO ENTRE 119 E 170 MM, PARA DRENAGEM PREDIAL</v>
          </cell>
          <cell r="D2040" t="str">
            <v xml:space="preserve">UN    </v>
          </cell>
          <cell r="E2040">
            <v>10.26</v>
          </cell>
        </row>
        <row r="2041">
          <cell r="B2041">
            <v>10638</v>
          </cell>
          <cell r="C2041" t="str">
            <v>EMPILHADEIRA SOBRE PNEUS COM TORRE DE TRES ESTAGIOS, 4,70M DE ELEVACAO, C/ DESLOCADOR LATERAL DOS GARFOS, MOTOR GLP 4.3L, CAPACIDADE NOMINAL DE CARGA DE 6T</v>
          </cell>
          <cell r="D2041" t="str">
            <v xml:space="preserve">UN    </v>
          </cell>
          <cell r="E2041">
            <v>402049.99</v>
          </cell>
        </row>
        <row r="2042">
          <cell r="B2042">
            <v>10635</v>
          </cell>
          <cell r="C2042" t="str">
            <v>EMPILHADEIRA SOBRE PNEUS COM TORRE DE TRES ESTAGIOS, 4,80M DE ELEVACAO, C/ DESLOCADOR LATERAL DOS GARFOS, MOTOR GLP 2.2L, CAPACIDADE NOMINAL DE CARGA DE 3T</v>
          </cell>
          <cell r="D2042" t="str">
            <v xml:space="preserve">UN    </v>
          </cell>
          <cell r="E2042">
            <v>138968.92000000001</v>
          </cell>
        </row>
        <row r="2043">
          <cell r="B2043">
            <v>10634</v>
          </cell>
          <cell r="C2043" t="str">
            <v>EMPILHADEIRA SOBRE PNEUS COM TORRE DE TRES ESTAGIOS, 4,80M DE ELEVACAO, C/ DESLOCADOR LATERAL DOS GARFOS, MOTOR GLP 2.4L, CAPACIDADE NOMINAL DE CARGA DE 2,5T</v>
          </cell>
          <cell r="D2043" t="str">
            <v xml:space="preserve">UN    </v>
          </cell>
          <cell r="E2043">
            <v>119000</v>
          </cell>
        </row>
        <row r="2044">
          <cell r="B2044">
            <v>10636</v>
          </cell>
          <cell r="C2044" t="str">
            <v>EMPILHADEIRA SOBRE PNEUS COM TORRE DE TRES ESTAGIOS, 4,80M DE ELEVACAO, C/ DESLOCADOR LATERAL DOS GARFOS, MOTOR GLP 4.3L, CAPACIDADE NOMINAL DE CARGA DE 4T</v>
          </cell>
          <cell r="D2044" t="str">
            <v xml:space="preserve">UN    </v>
          </cell>
          <cell r="E2044">
            <v>262067.14</v>
          </cell>
        </row>
        <row r="2045">
          <cell r="B2045">
            <v>10637</v>
          </cell>
          <cell r="C2045" t="str">
            <v>EMPILHADEIRA SOBRE PNEUS COM TORRE DE TRES ESTAGIOS, 4,80M DE ELEVACAO, C/ DESLOCADOR LATERAL DOS GARFOS, MOTOR GLP 4.3L, CAPACIDADE NOMINAL DE CARGA DE 5T</v>
          </cell>
          <cell r="D2045" t="str">
            <v xml:space="preserve">UN    </v>
          </cell>
          <cell r="E2045">
            <v>274124.99</v>
          </cell>
        </row>
        <row r="2046">
          <cell r="B2046">
            <v>517</v>
          </cell>
          <cell r="C2046" t="str">
            <v>EMULSAO ASFALTICA ANIONICA</v>
          </cell>
          <cell r="D2046" t="str">
            <v xml:space="preserve">L     </v>
          </cell>
          <cell r="E2046">
            <v>7.2</v>
          </cell>
        </row>
        <row r="2047">
          <cell r="B2047">
            <v>41904</v>
          </cell>
          <cell r="C2047" t="str">
            <v>EMULSAO ASFALTICA CATIONICA RL-1C PARA USO EM PAVIMENTACAO ASFALTICA (COLETADO CAIXA NA ANP ACRESCIDO DE ICMS)</v>
          </cell>
          <cell r="D2047" t="str">
            <v xml:space="preserve">T     </v>
          </cell>
          <cell r="E2047">
            <v>2402.62</v>
          </cell>
        </row>
        <row r="2048">
          <cell r="B2048">
            <v>41905</v>
          </cell>
          <cell r="C2048" t="str">
            <v>EMULSAO ASFALTICA CATIONICA RR-1C PARA USO EM PAVIMENTACAO ASFALTICA (COLETADO CAIXA NA ANP ACRESCIDO DE ICMS)</v>
          </cell>
          <cell r="D2048" t="str">
            <v xml:space="preserve">KG    </v>
          </cell>
          <cell r="E2048">
            <v>2.34</v>
          </cell>
        </row>
        <row r="2049">
          <cell r="B2049">
            <v>41903</v>
          </cell>
          <cell r="C2049" t="str">
            <v>EMULSAO ASFALTICA CATIONICA RR-2C PARA USO EM PAVIMENTACAO ASFALTICA (COLETADO CAIXA NA ANP ACRESCIDO DE ICMS)</v>
          </cell>
          <cell r="D2049" t="str">
            <v xml:space="preserve">KG    </v>
          </cell>
          <cell r="E2049">
            <v>2.82</v>
          </cell>
        </row>
        <row r="2050">
          <cell r="B2050">
            <v>37534</v>
          </cell>
          <cell r="C2050" t="str">
            <v>EMULSAO EXPLOSIVA EM CARTUCHOS DE 1" X 12", DENSIDADE 1.15 G/CM3, INICIACAO ESPOLETA N. 8 / CORDEL</v>
          </cell>
          <cell r="D2050" t="str">
            <v xml:space="preserve">KG    </v>
          </cell>
          <cell r="E2050">
            <v>15.85</v>
          </cell>
        </row>
        <row r="2051">
          <cell r="B2051">
            <v>37535</v>
          </cell>
          <cell r="C2051" t="str">
            <v>EMULSAO EXPLOSIVA EM CARTUCHOS DE 1" X 24", DENSIDADE 1.15 G/CM3, INICIACAO ESPOLETA N. 8 / CORDEL</v>
          </cell>
          <cell r="D2051" t="str">
            <v xml:space="preserve">KG    </v>
          </cell>
          <cell r="E2051">
            <v>15.85</v>
          </cell>
        </row>
        <row r="2052">
          <cell r="B2052">
            <v>37533</v>
          </cell>
          <cell r="C2052" t="str">
            <v>EMULSAO EXPLOSIVA EM CARTUCHOS DE 1" X 8", DENSIDADE 1.15 G/CM3, INICIACAO ESPOLETA N. 8 / CORDEL</v>
          </cell>
          <cell r="D2052" t="str">
            <v xml:space="preserve">KG    </v>
          </cell>
          <cell r="E2052">
            <v>15.85</v>
          </cell>
        </row>
        <row r="2053">
          <cell r="B2053">
            <v>37537</v>
          </cell>
          <cell r="C2053" t="str">
            <v>EMULSAO EXPLOSIVA EM CARTUCHOS DE 2 1/2" X 24", DENSIDADE 1.15 G/CM3, INICIACAO ESPOLETA N. 8 / CORDEL</v>
          </cell>
          <cell r="D2053" t="str">
            <v xml:space="preserve">KG    </v>
          </cell>
          <cell r="E2053">
            <v>12</v>
          </cell>
        </row>
        <row r="2054">
          <cell r="B2054">
            <v>37536</v>
          </cell>
          <cell r="C2054" t="str">
            <v>EMULSAO EXPLOSIVA EM CARTUCHOS DE 2 1/4" X 24", DENSIDADE 1.15 G/CM3, INICIACAO ESPOLETA N. 8 / CORDEL</v>
          </cell>
          <cell r="D2054" t="str">
            <v xml:space="preserve">KG    </v>
          </cell>
          <cell r="E2054">
            <v>12</v>
          </cell>
        </row>
        <row r="2055">
          <cell r="B2055">
            <v>37532</v>
          </cell>
          <cell r="C2055" t="str">
            <v>EMULSAO EXPLOSIVA EM CARTUCHOS DE 2" X 24", DENSIDADE 1.15 G/CM3, INICIACAO ESPOLETA N. 8 / CORDEL</v>
          </cell>
          <cell r="D2055" t="str">
            <v xml:space="preserve">KG    </v>
          </cell>
          <cell r="E2055">
            <v>12</v>
          </cell>
        </row>
        <row r="2056">
          <cell r="B2056">
            <v>2696</v>
          </cell>
          <cell r="C2056" t="str">
            <v>ENCANADOR OU BOMBEIRO HIDRAULICO</v>
          </cell>
          <cell r="D2056" t="str">
            <v xml:space="preserve">H     </v>
          </cell>
          <cell r="E2056">
            <v>14.51</v>
          </cell>
        </row>
        <row r="2057">
          <cell r="B2057">
            <v>40928</v>
          </cell>
          <cell r="C2057" t="str">
            <v>ENCANADOR OU BOMBEIRO HIDRAULICO (MENSALISTA)</v>
          </cell>
          <cell r="D2057" t="str">
            <v xml:space="preserve">MES   </v>
          </cell>
          <cell r="E2057">
            <v>2568.4899999999998</v>
          </cell>
        </row>
        <row r="2058">
          <cell r="B2058">
            <v>4083</v>
          </cell>
          <cell r="C2058" t="str">
            <v>ENCARREGADO GERAL DE OBRAS</v>
          </cell>
          <cell r="D2058" t="str">
            <v xml:space="preserve">H     </v>
          </cell>
          <cell r="E2058">
            <v>28.02</v>
          </cell>
        </row>
        <row r="2059">
          <cell r="B2059">
            <v>40818</v>
          </cell>
          <cell r="C2059" t="str">
            <v>ENCARREGADO GERAL DE OBRAS (MENSALISTA)</v>
          </cell>
          <cell r="D2059" t="str">
            <v xml:space="preserve">MES   </v>
          </cell>
          <cell r="E2059">
            <v>4957.3100000000004</v>
          </cell>
        </row>
        <row r="2060">
          <cell r="B2060">
            <v>2705</v>
          </cell>
          <cell r="C2060" t="str">
            <v>ENERGIA ELETRICA ATE 2000 KWH INDUSTRIAL, SEM DEMANDA</v>
          </cell>
          <cell r="D2060" t="str">
            <v xml:space="preserve">KW/H  </v>
          </cell>
          <cell r="E2060">
            <v>0.85</v>
          </cell>
        </row>
        <row r="2061">
          <cell r="B2061">
            <v>14250</v>
          </cell>
          <cell r="C2061" t="str">
            <v>ENERGIA ELETRICA COMERCIAL, BAIXA TENSAO, RELATIVA AO CONSUMO DE ATE 100 KWH, INCLUINDO ICMS, PIS/PASEP E COFINS</v>
          </cell>
          <cell r="D2061" t="str">
            <v xml:space="preserve">KW/H  </v>
          </cell>
          <cell r="E2061">
            <v>0.87</v>
          </cell>
        </row>
        <row r="2062">
          <cell r="B2062">
            <v>11683</v>
          </cell>
          <cell r="C2062" t="str">
            <v>ENGATE / RABICHO FLEXIVEL INOX 1/2 " X 30 CM</v>
          </cell>
          <cell r="D2062" t="str">
            <v xml:space="preserve">UN    </v>
          </cell>
          <cell r="E2062">
            <v>24.33</v>
          </cell>
        </row>
        <row r="2063">
          <cell r="B2063">
            <v>11684</v>
          </cell>
          <cell r="C2063" t="str">
            <v>ENGATE / RABICHO FLEXIVEL INOX 1/2 " X 40 CM</v>
          </cell>
          <cell r="D2063" t="str">
            <v xml:space="preserve">UN    </v>
          </cell>
          <cell r="E2063">
            <v>26.63</v>
          </cell>
        </row>
        <row r="2064">
          <cell r="B2064">
            <v>6141</v>
          </cell>
          <cell r="C2064" t="str">
            <v>ENGATE/RABICHO FLEXIVEL PLASTICO (PVC OU ABS) BRANCO 1/2 " X 30 CM</v>
          </cell>
          <cell r="D2064" t="str">
            <v xml:space="preserve">UN    </v>
          </cell>
          <cell r="E2064">
            <v>3.13</v>
          </cell>
        </row>
        <row r="2065">
          <cell r="B2065">
            <v>11681</v>
          </cell>
          <cell r="C2065" t="str">
            <v>ENGATE/RABICHO FLEXIVEL PLASTICO (PVC OU ABS) BRANCO 1/2 " X 40 CM</v>
          </cell>
          <cell r="D2065" t="str">
            <v xml:space="preserve">UN    </v>
          </cell>
          <cell r="E2065">
            <v>5.58</v>
          </cell>
        </row>
        <row r="2066">
          <cell r="B2066">
            <v>2706</v>
          </cell>
          <cell r="C2066" t="str">
            <v>ENGENHEIRO CIVIL DE OBRA JUNIOR</v>
          </cell>
          <cell r="D2066" t="str">
            <v xml:space="preserve">H     </v>
          </cell>
          <cell r="E2066">
            <v>72.510000000000005</v>
          </cell>
        </row>
        <row r="2067">
          <cell r="B2067">
            <v>40811</v>
          </cell>
          <cell r="C2067" t="str">
            <v>ENGENHEIRO CIVIL DE OBRA JUNIOR (MENSALISTA)</v>
          </cell>
          <cell r="D2067" t="str">
            <v xml:space="preserve">MES   </v>
          </cell>
          <cell r="E2067">
            <v>12829.14</v>
          </cell>
        </row>
        <row r="2068">
          <cell r="B2068">
            <v>2707</v>
          </cell>
          <cell r="C2068" t="str">
            <v>ENGENHEIRO CIVIL DE OBRA PLENO</v>
          </cell>
          <cell r="D2068" t="str">
            <v xml:space="preserve">H     </v>
          </cell>
          <cell r="E2068">
            <v>82.52</v>
          </cell>
        </row>
        <row r="2069">
          <cell r="B2069">
            <v>40813</v>
          </cell>
          <cell r="C2069" t="str">
            <v>ENGENHEIRO CIVIL DE OBRA PLENO (MENSALISTA)</v>
          </cell>
          <cell r="D2069" t="str">
            <v xml:space="preserve">MES   </v>
          </cell>
          <cell r="E2069">
            <v>14602.2</v>
          </cell>
        </row>
        <row r="2070">
          <cell r="B2070">
            <v>2708</v>
          </cell>
          <cell r="C2070" t="str">
            <v>ENGENHEIRO CIVIL DE OBRA SENIOR</v>
          </cell>
          <cell r="D2070" t="str">
            <v xml:space="preserve">H     </v>
          </cell>
          <cell r="E2070">
            <v>112.81</v>
          </cell>
        </row>
        <row r="2071">
          <cell r="B2071">
            <v>40814</v>
          </cell>
          <cell r="C2071" t="str">
            <v>ENGENHEIRO CIVIL DE OBRA SENIOR (MENSALISTA)</v>
          </cell>
          <cell r="D2071" t="str">
            <v xml:space="preserve">MES   </v>
          </cell>
          <cell r="E2071">
            <v>19960.810000000001</v>
          </cell>
        </row>
        <row r="2072">
          <cell r="B2072">
            <v>34779</v>
          </cell>
          <cell r="C2072" t="str">
            <v>ENGENHEIRO CIVIL JUNIOR</v>
          </cell>
          <cell r="D2072" t="str">
            <v xml:space="preserve">H     </v>
          </cell>
          <cell r="E2072">
            <v>73.56</v>
          </cell>
        </row>
        <row r="2073">
          <cell r="B2073">
            <v>40936</v>
          </cell>
          <cell r="C2073" t="str">
            <v>ENGENHEIRO CIVIL JUNIOR (MENSALISTA)</v>
          </cell>
          <cell r="D2073" t="str">
            <v xml:space="preserve">MES   </v>
          </cell>
          <cell r="E2073">
            <v>13016.29</v>
          </cell>
        </row>
        <row r="2074">
          <cell r="B2074">
            <v>34780</v>
          </cell>
          <cell r="C2074" t="str">
            <v>ENGENHEIRO CIVIL PLENO</v>
          </cell>
          <cell r="D2074" t="str">
            <v xml:space="preserve">H     </v>
          </cell>
          <cell r="E2074">
            <v>82.99</v>
          </cell>
        </row>
        <row r="2075">
          <cell r="B2075">
            <v>40937</v>
          </cell>
          <cell r="C2075" t="str">
            <v>ENGENHEIRO CIVIL PLENO (MENSALISTA)</v>
          </cell>
          <cell r="D2075" t="str">
            <v xml:space="preserve">MES   </v>
          </cell>
          <cell r="E2075">
            <v>14684.94</v>
          </cell>
        </row>
        <row r="2076">
          <cell r="B2076">
            <v>34782</v>
          </cell>
          <cell r="C2076" t="str">
            <v>ENGENHEIRO CIVIL SENIOR</v>
          </cell>
          <cell r="D2076" t="str">
            <v xml:space="preserve">H     </v>
          </cell>
          <cell r="E2076">
            <v>113.73</v>
          </cell>
        </row>
        <row r="2077">
          <cell r="B2077">
            <v>40938</v>
          </cell>
          <cell r="C2077" t="str">
            <v>ENGENHEIRO CIVIL SENIOR (MENSALISTA)</v>
          </cell>
          <cell r="D2077" t="str">
            <v xml:space="preserve">MES   </v>
          </cell>
          <cell r="E2077">
            <v>20124.32</v>
          </cell>
        </row>
        <row r="2078">
          <cell r="B2078">
            <v>34783</v>
          </cell>
          <cell r="C2078" t="str">
            <v>ENGENHEIRO ELETRICISTA</v>
          </cell>
          <cell r="D2078" t="str">
            <v xml:space="preserve">H     </v>
          </cell>
          <cell r="E2078">
            <v>72.599999999999994</v>
          </cell>
        </row>
        <row r="2079">
          <cell r="B2079">
            <v>40939</v>
          </cell>
          <cell r="C2079" t="str">
            <v>ENGENHEIRO ELETRICISTA (MENSALISTA)</v>
          </cell>
          <cell r="D2079" t="str">
            <v xml:space="preserve">MES   </v>
          </cell>
          <cell r="E2079">
            <v>12846.29</v>
          </cell>
        </row>
        <row r="2080">
          <cell r="B2080">
            <v>34785</v>
          </cell>
          <cell r="C2080" t="str">
            <v>ENGENHEIRO SANITARISTA</v>
          </cell>
          <cell r="D2080" t="str">
            <v xml:space="preserve">H     </v>
          </cell>
          <cell r="E2080">
            <v>56.79</v>
          </cell>
        </row>
        <row r="2081">
          <cell r="B2081">
            <v>40940</v>
          </cell>
          <cell r="C2081" t="str">
            <v>ENGENHEIRO SANITARISTA (MENSALISTA)</v>
          </cell>
          <cell r="D2081" t="str">
            <v xml:space="preserve">MES   </v>
          </cell>
          <cell r="E2081">
            <v>10050.620000000001</v>
          </cell>
        </row>
        <row r="2082">
          <cell r="B2082">
            <v>38403</v>
          </cell>
          <cell r="C2082" t="str">
            <v>ENXADA ESTREITA *25 X 23* CM COM CABO</v>
          </cell>
          <cell r="D2082" t="str">
            <v xml:space="preserve">UN    </v>
          </cell>
          <cell r="E2082">
            <v>30.7</v>
          </cell>
        </row>
        <row r="2083">
          <cell r="B2083">
            <v>37774</v>
          </cell>
          <cell r="C2083" t="str">
            <v>EQUIPAMENTO DE LIMPEZA COMBINADO (VACUO/ALTA PRESSAO) 95% VACUO, TANQUE 7000 L, BOMBA 140 KGF/CM2 66 L/MIN COM MOTOR INDEPENDENTE A DIESEL DE 60 CV (INCLUI MONTAGEM, NAO INCLUI CAMINHAO)</v>
          </cell>
          <cell r="D2083" t="str">
            <v xml:space="preserve">UN    </v>
          </cell>
          <cell r="E2083">
            <v>182372.45</v>
          </cell>
        </row>
        <row r="2084">
          <cell r="B2084">
            <v>38630</v>
          </cell>
          <cell r="C2084" t="str">
            <v>EQUIPAMENTO PARA DEMARCACAO DE FAIXAS DE TRAFEGO A FRIO, A SER MONTADO SOBRE CAMINHAO DE PBT MINIMO DE 9 T E DISTANCIA MINIMA ENTRE EIXOS DE 4,3 M, CAPACIDADE PARA 800 L DE TINTA (INCLUI MONTAGEM, NAO INCLUI CAMINHAO)</v>
          </cell>
          <cell r="D2084" t="str">
            <v xml:space="preserve">UN    </v>
          </cell>
          <cell r="E2084">
            <v>818750</v>
          </cell>
        </row>
        <row r="2085">
          <cell r="B2085">
            <v>38629</v>
          </cell>
          <cell r="C2085" t="str">
            <v>EQUIPAMENTO PARA DEMARCACAO DE FAIXAS DE TRAFEGO A QUENTE, A SER MONTADO SOBRE CAMINHAO DE PBT MINIMO DE 17 T E DISTANCIA MINIMA ENTRE EIXOS DE 5,2 M, CAPACIDADE PARA 1.000 KG DE MATERIAL TERMOPLASTICO (INCLUI MONTAGEM, NAO INCLUI CAMINHAO E NEM COMPRESSOR DE AR)</v>
          </cell>
          <cell r="D2085" t="str">
            <v xml:space="preserve">UN    </v>
          </cell>
          <cell r="E2085">
            <v>1218750</v>
          </cell>
        </row>
        <row r="2086">
          <cell r="B2086">
            <v>38476</v>
          </cell>
          <cell r="C2086" t="str">
            <v>ESCADA DUPLA DE ABRIR EM ALUMINIO, MODELO PINTOR, 8 DEGRAUS</v>
          </cell>
          <cell r="D2086" t="str">
            <v xml:space="preserve">UN    </v>
          </cell>
          <cell r="E2086">
            <v>230.74</v>
          </cell>
        </row>
        <row r="2087">
          <cell r="B2087">
            <v>38477</v>
          </cell>
          <cell r="C2087" t="str">
            <v>ESCADA EXTENSIVEL EM ALUMINIO COM 6,00 M ESTENDIDA</v>
          </cell>
          <cell r="D2087" t="str">
            <v xml:space="preserve">UN    </v>
          </cell>
          <cell r="E2087">
            <v>653.45000000000005</v>
          </cell>
        </row>
        <row r="2088">
          <cell r="B2088">
            <v>40635</v>
          </cell>
          <cell r="C2088" t="str">
            <v>ESCAVADEIRA HIDRAULICA SOBRE ESTEIRA, COM GARRA GIRATORIA DE MANDIBULAS, PESO OPERACIONAL ENTRE 22,00 E 25,50 TON, POTENCIA LIQUIDA ENTRE 150 E 160 HP</v>
          </cell>
          <cell r="D2088" t="str">
            <v xml:space="preserve">UN    </v>
          </cell>
          <cell r="E2088">
            <v>461390.55</v>
          </cell>
        </row>
        <row r="2089">
          <cell r="B2089">
            <v>36483</v>
          </cell>
          <cell r="C2089" t="str">
            <v>ESCAVADEIRA HIDRAULICA SOBRE ESTEIRAS CACAMBA 0,40 A 1,20 M3, PESO OPERACIONAL 21,19 T, POTENCIA LIQUIDA 173 HP</v>
          </cell>
          <cell r="D2089" t="str">
            <v xml:space="preserve">UN    </v>
          </cell>
          <cell r="E2089">
            <v>418093.75</v>
          </cell>
        </row>
        <row r="2090">
          <cell r="B2090">
            <v>14525</v>
          </cell>
          <cell r="C2090" t="str">
            <v>ESCAVADEIRA HIDRAULICA SOBRE ESTEIRAS COM CACAMBA DE 1,20 M3, PESO OPERACIONAL 21 T, POTENCIA BRUTA 155 HP</v>
          </cell>
          <cell r="D2090" t="str">
            <v xml:space="preserve">UN    </v>
          </cell>
          <cell r="E2090">
            <v>437768.75</v>
          </cell>
        </row>
        <row r="2091">
          <cell r="B2091">
            <v>36482</v>
          </cell>
          <cell r="C2091" t="str">
            <v>ESCAVADEIRA HIDRAULICA SOBRE ESTEIRAS, CACAMBA  0,80 M3, PESO OPERACIONAL 17,8 T, POTENCIA LIQUIDA 110 HP</v>
          </cell>
          <cell r="D2091" t="str">
            <v xml:space="preserve">UN    </v>
          </cell>
          <cell r="E2091">
            <v>375447.67</v>
          </cell>
        </row>
        <row r="2092">
          <cell r="B2092">
            <v>36408</v>
          </cell>
          <cell r="C2092" t="str">
            <v>ESCAVADEIRA HIDRAULICA SOBRE ESTEIRAS, CACAMBA 0,4 A 1,70 M3, PESO OPERACIONAL 23,2 T, POTENCIA BRUTA 183 HP</v>
          </cell>
          <cell r="D2092" t="str">
            <v xml:space="preserve">UN    </v>
          </cell>
          <cell r="E2092">
            <v>448590</v>
          </cell>
        </row>
        <row r="2093">
          <cell r="B2093">
            <v>2723</v>
          </cell>
          <cell r="C2093" t="str">
            <v>ESCAVADEIRA HIDRAULICA SOBRE ESTEIRAS, CACAMBA 0,62M3, PESO OPERACIONAL 12,61T, POTENCIA LIQUIDA 95HP</v>
          </cell>
          <cell r="D2093" t="str">
            <v xml:space="preserve">UN    </v>
          </cell>
          <cell r="E2093">
            <v>344312.5</v>
          </cell>
        </row>
        <row r="2094">
          <cell r="B2094">
            <v>36481</v>
          </cell>
          <cell r="C2094" t="str">
            <v>ESCAVADEIRA HIDRAULICA SOBRE ESTEIRAS, CACAMBA 0,80 A 1,30 M3, PESO OPERACIONAL 22,18 T, POTENCIA LIQUIDA 170 HP</v>
          </cell>
          <cell r="D2094" t="str">
            <v xml:space="preserve">UN    </v>
          </cell>
          <cell r="E2094">
            <v>410715.62</v>
          </cell>
        </row>
        <row r="2095">
          <cell r="B2095">
            <v>10685</v>
          </cell>
          <cell r="C2095" t="str">
            <v>ESCAVADEIRA HIDRAULICA SOBRE ESTEIRAS, CACAMBA 0,80M3, PESO OPERACIONAL 17T, POTENCIA BRUTA 111HP</v>
          </cell>
          <cell r="D2095" t="str">
            <v xml:space="preserve">UN    </v>
          </cell>
          <cell r="E2095">
            <v>393500</v>
          </cell>
        </row>
        <row r="2096">
          <cell r="B2096">
            <v>40636</v>
          </cell>
          <cell r="C2096" t="str">
            <v>ESCAVADEIRA HIDRAULICA SOBRE ESTEIRAS, CAPACIDADE DA CACAMBA ENTRE 1,20 E 1,50 M3, PESO OPERACIONAL ENTRE 20,00 E 22,00 TON, POTENCIA LIQUIDA ENTRE 150 E 155 HP, EQUIPADA COM CLAMSHELL</v>
          </cell>
          <cell r="D2096" t="str">
            <v xml:space="preserve">UN    </v>
          </cell>
          <cell r="E2096">
            <v>444174.93</v>
          </cell>
        </row>
        <row r="2097">
          <cell r="B2097">
            <v>4111</v>
          </cell>
          <cell r="C2097" t="str">
            <v>ESCORA PRE-MOLDADA EM CONCRETO, *10 X 10* CM, H = 2,30M</v>
          </cell>
          <cell r="D2097" t="str">
            <v xml:space="preserve">UN    </v>
          </cell>
          <cell r="E2097">
            <v>28.73</v>
          </cell>
        </row>
        <row r="2098">
          <cell r="B2098">
            <v>26021</v>
          </cell>
          <cell r="C2098" t="str">
            <v>ESCOVA CIRCULAR EM ACO LATONADO, 6 X 1 " (DIAMETRO X ESPESSURA), FURO DE 1 1/4 ", FIO ONDULADO *0,30* MM</v>
          </cell>
          <cell r="D2098" t="str">
            <v xml:space="preserve">UN    </v>
          </cell>
          <cell r="E2098">
            <v>69.14</v>
          </cell>
        </row>
        <row r="2099">
          <cell r="B2099">
            <v>12</v>
          </cell>
          <cell r="C2099" t="str">
            <v>ESCOVA DE ACO, COM CABO, *4  X 15* FILEIRAS DE CERDAS</v>
          </cell>
          <cell r="D2099" t="str">
            <v xml:space="preserve">UN    </v>
          </cell>
          <cell r="E2099">
            <v>7.45</v>
          </cell>
        </row>
        <row r="2100">
          <cell r="B2100">
            <v>37554</v>
          </cell>
          <cell r="C2100" t="str">
            <v>ESGUICHO JATO REGULAVEL, TIPO ELKHART, ENGATE RAPIDO 1 1/2", PARA COMBATE A INCENDIO</v>
          </cell>
          <cell r="D2100" t="str">
            <v xml:space="preserve">UN    </v>
          </cell>
          <cell r="E2100">
            <v>117.43</v>
          </cell>
        </row>
        <row r="2101">
          <cell r="B2101">
            <v>37555</v>
          </cell>
          <cell r="C2101" t="str">
            <v>ESGUICHO JATO REGULAVEL, TIPO ELKHART, ENGATE RAPIDO 2 1/2", PARA COMBATE A INCENDIO</v>
          </cell>
          <cell r="D2101" t="str">
            <v xml:space="preserve">UN    </v>
          </cell>
          <cell r="E2101">
            <v>142.85</v>
          </cell>
        </row>
        <row r="2102">
          <cell r="B2102">
            <v>10902</v>
          </cell>
          <cell r="C2102" t="str">
            <v>ESGUICHO TIPO JATO SOLIDO, EM LATAO, ENGATE RAPIDO 1 1/2" X 13 MM, PARA MANGUEIRA EM INSTALACAO PREDIAL COMBATE A INCENDIO</v>
          </cell>
          <cell r="D2102" t="str">
            <v xml:space="preserve">UN    </v>
          </cell>
          <cell r="E2102">
            <v>35.840000000000003</v>
          </cell>
        </row>
        <row r="2103">
          <cell r="B2103">
            <v>20965</v>
          </cell>
          <cell r="C2103" t="str">
            <v>ESGUICHO TIPO JATO SOLIDO, EM LATAO, ENGATE RAPIDO 1 1/2" X 16 MM, PARA MANGUEIRA EM INSTALACAO PREDIAL COMBATE A INCENDIO</v>
          </cell>
          <cell r="D2103" t="str">
            <v xml:space="preserve">UN    </v>
          </cell>
          <cell r="E2103">
            <v>36.18</v>
          </cell>
        </row>
        <row r="2104">
          <cell r="B2104">
            <v>20966</v>
          </cell>
          <cell r="C2104" t="str">
            <v>ESGUICHO TIPO JATO SOLIDO, EM LATAO, ENGATE RAPIDO 1 1/2" X 19 MM, PARA MANGUEIRA EM INSTALACAO PREDIAL COMBATE A INCENDIO</v>
          </cell>
          <cell r="D2104" t="str">
            <v xml:space="preserve">UN    </v>
          </cell>
          <cell r="E2104">
            <v>38.950000000000003</v>
          </cell>
        </row>
        <row r="2105">
          <cell r="B2105">
            <v>10903</v>
          </cell>
          <cell r="C2105" t="str">
            <v>ESGUICHO TIPO JATO SOLIDO, EM LATAO, ENGATE RAPIDO 2 1/2" X 13 MM, PARA MANGUEIRA EM INSTALACAO PREDIAL COMBATE A INCENDIO</v>
          </cell>
          <cell r="D2105" t="str">
            <v xml:space="preserve">UN    </v>
          </cell>
          <cell r="E2105">
            <v>59.04</v>
          </cell>
        </row>
        <row r="2106">
          <cell r="B2106">
            <v>20967</v>
          </cell>
          <cell r="C2106" t="str">
            <v>ESGUICHO TIPO JATO SOLIDO, EM LATAO, ENGATE RAPIDO 2 1/2" X 16 MM, PARA MANGUEIRA EM INSTALACAO PREDIAL COMBATE A INCENDIO</v>
          </cell>
          <cell r="D2106" t="str">
            <v xml:space="preserve">UN    </v>
          </cell>
          <cell r="E2106">
            <v>59.04</v>
          </cell>
        </row>
        <row r="2107">
          <cell r="B2107">
            <v>20968</v>
          </cell>
          <cell r="C2107" t="str">
            <v>ESGUICHO TIPO JATO SOLIDO, EM LATAO, ENGATE RAPIDO 2 1/2" X 19 MM, PARA MANGUEIRA EM INSTALACAO PREDIAL COMBATE A INCENDIO</v>
          </cell>
          <cell r="D2107" t="str">
            <v xml:space="preserve">UN    </v>
          </cell>
          <cell r="E2107">
            <v>64.760000000000005</v>
          </cell>
        </row>
        <row r="2108">
          <cell r="B2108">
            <v>11359</v>
          </cell>
          <cell r="C2108" t="str">
            <v>ESMERILHADEIRA ANGULAR ELETRICA, DIAMETRO DO DISCO 7 '' (180 MM), ROTACAO 8500 RPM, POTENCIA 2400 W</v>
          </cell>
          <cell r="D2108" t="str">
            <v xml:space="preserve">UN    </v>
          </cell>
          <cell r="E2108">
            <v>569</v>
          </cell>
        </row>
        <row r="2109">
          <cell r="B2109">
            <v>39017</v>
          </cell>
          <cell r="C2109" t="str">
            <v>ESPACADOR / DISTANCIADOR CIRCULAR COM ENTRADA LATERAL, EM PLASTICO, PARA VERGALHAO *4,2 A 12,5* MM, COBRIMENTO 20 MM</v>
          </cell>
          <cell r="D2109" t="str">
            <v xml:space="preserve">UN    </v>
          </cell>
          <cell r="E2109">
            <v>0.14000000000000001</v>
          </cell>
        </row>
        <row r="2110">
          <cell r="B2110">
            <v>39315</v>
          </cell>
          <cell r="C2110" t="str">
            <v>ESPACADOR / DISTANCIADOR TIPO GARRA DUPLA, EM PLASTICO, COBRIMENTO *20* MM, PARA FERRAGENS DE LAJES E FUNDO DE VIGAS</v>
          </cell>
          <cell r="D2110" t="str">
            <v xml:space="preserve">UN    </v>
          </cell>
          <cell r="E2110">
            <v>0.23</v>
          </cell>
        </row>
        <row r="2111">
          <cell r="B2111">
            <v>39016</v>
          </cell>
          <cell r="C2111" t="str">
            <v>ESPACADOR / DISTANCIADOR TIPO PINO EM PLASTICO, PARA VERGALHAO ATE 10 MM, PARA APOIO DE ARMADURA</v>
          </cell>
          <cell r="D2111" t="str">
            <v xml:space="preserve">UN    </v>
          </cell>
          <cell r="E2111">
            <v>0.23</v>
          </cell>
        </row>
        <row r="2112">
          <cell r="B2112">
            <v>40432</v>
          </cell>
          <cell r="C2112" t="str">
            <v>ESPACADOR / SEPARADOR DE BARRA , METALICO, TIPO CARAMBOLA, PARA TIRANTES, 25 X 84 MM</v>
          </cell>
          <cell r="D2112" t="str">
            <v xml:space="preserve">UN    </v>
          </cell>
          <cell r="E2112">
            <v>1.8</v>
          </cell>
        </row>
        <row r="2113">
          <cell r="B2113">
            <v>39481</v>
          </cell>
          <cell r="C2113" t="str">
            <v>ESPACADOR OU DISTANCIADOR, EM PLASTICO, TIPO APOIO DE CORDOALHA (CARANGUEJO), PARA ARMADURA NEGATIVA E PROTENSAO, COBRIMENTO 50 MM</v>
          </cell>
          <cell r="D2113" t="str">
            <v xml:space="preserve">UN    </v>
          </cell>
          <cell r="E2113">
            <v>1.1299999999999999</v>
          </cell>
        </row>
        <row r="2114">
          <cell r="B2114">
            <v>40433</v>
          </cell>
          <cell r="C2114" t="str">
            <v>ESPACADOR/SEPARADOR DE CORDOALHA TIPO DISCO 12 FUROS DE 14 MM, PARA TIRANTES</v>
          </cell>
          <cell r="D2114" t="str">
            <v xml:space="preserve">UN    </v>
          </cell>
          <cell r="E2114">
            <v>1</v>
          </cell>
        </row>
        <row r="2115">
          <cell r="B2115">
            <v>20219</v>
          </cell>
          <cell r="C2115" t="str">
            <v>ESPARGIDOR DE ASFALTO PRESSURIZADO, REBOCAVEL, TANQUE DE 2500 L, PNEUMATICO,  COM MOTOR A GASOLINA 3,4HP</v>
          </cell>
          <cell r="D2115" t="str">
            <v xml:space="preserve">UN    </v>
          </cell>
          <cell r="E2115">
            <v>74000</v>
          </cell>
        </row>
        <row r="2116">
          <cell r="B2116">
            <v>36484</v>
          </cell>
          <cell r="C2116" t="str">
            <v>ESPARGIDOR DE ASFALTO PRESSURIZADO, TANQUE 6 M3 COM ISOLACAO TERMICA, AQUECIDO COM 2 MACARICOS, COM BARRA ESPARGIDORA 3,60 M, A SER MONTADO SOBRE CAMINHAO</v>
          </cell>
          <cell r="D2116" t="str">
            <v xml:space="preserve">UN    </v>
          </cell>
          <cell r="E2116">
            <v>157088.51999999999</v>
          </cell>
        </row>
        <row r="2117">
          <cell r="B2117">
            <v>38367</v>
          </cell>
          <cell r="C2117" t="str">
            <v>ESPATULA DE ACO INOX COM CABO DE MADEIRA, LARGURA 8 CM</v>
          </cell>
          <cell r="D2117" t="str">
            <v xml:space="preserve">UN    </v>
          </cell>
          <cell r="E2117">
            <v>12.39</v>
          </cell>
        </row>
        <row r="2118">
          <cell r="B2118">
            <v>38368</v>
          </cell>
          <cell r="C2118" t="str">
            <v>ESPATULA DE PLASTICO LISA, LARGURA 10 CM</v>
          </cell>
          <cell r="D2118" t="str">
            <v xml:space="preserve">UN    </v>
          </cell>
          <cell r="E2118">
            <v>5.92</v>
          </cell>
        </row>
        <row r="2119">
          <cell r="B2119">
            <v>38091</v>
          </cell>
          <cell r="C2119" t="str">
            <v>ESPELHO / PLACA CEGA 4" X 2", PARA INSTALACAO DE TOMADAS E INTERRUPTORES</v>
          </cell>
          <cell r="D2119" t="str">
            <v xml:space="preserve">UN    </v>
          </cell>
          <cell r="E2119">
            <v>1.66</v>
          </cell>
        </row>
        <row r="2120">
          <cell r="B2120">
            <v>38095</v>
          </cell>
          <cell r="C2120" t="str">
            <v>ESPELHO / PLACA CEGA 4" X 4", PARA INSTALACAO DE TOMADAS E INTERRUPTORES</v>
          </cell>
          <cell r="D2120" t="str">
            <v xml:space="preserve">UN    </v>
          </cell>
          <cell r="E2120">
            <v>3.51</v>
          </cell>
        </row>
        <row r="2121">
          <cell r="B2121">
            <v>38092</v>
          </cell>
          <cell r="C2121" t="str">
            <v>ESPELHO / PLACA DE 1 POSTO 4" X 2", PARA INSTALACAO DE TOMADAS E INTERRUPTORES</v>
          </cell>
          <cell r="D2121" t="str">
            <v xml:space="preserve">UN    </v>
          </cell>
          <cell r="E2121">
            <v>1.57</v>
          </cell>
        </row>
        <row r="2122">
          <cell r="B2122">
            <v>38093</v>
          </cell>
          <cell r="C2122" t="str">
            <v>ESPELHO / PLACA DE 2 POSTOS 4" X 2", PARA INSTALACAO DE TOMADAS E INTERRUPTORES</v>
          </cell>
          <cell r="D2122" t="str">
            <v xml:space="preserve">UN    </v>
          </cell>
          <cell r="E2122">
            <v>1.62</v>
          </cell>
        </row>
        <row r="2123">
          <cell r="B2123">
            <v>38096</v>
          </cell>
          <cell r="C2123" t="str">
            <v>ESPELHO / PLACA DE 2 POSTOS 4" X 4", PARA INSTALACAO DE TOMADAS E INTERRUPTORES</v>
          </cell>
          <cell r="D2123" t="str">
            <v xml:space="preserve">UN    </v>
          </cell>
          <cell r="E2123">
            <v>3.77</v>
          </cell>
        </row>
        <row r="2124">
          <cell r="B2124">
            <v>38094</v>
          </cell>
          <cell r="C2124" t="str">
            <v>ESPELHO / PLACA DE 3 POSTOS 4" X 2", PARA INSTALACAO DE TOMADAS E INTERRUPTORES</v>
          </cell>
          <cell r="D2124" t="str">
            <v xml:space="preserve">UN    </v>
          </cell>
          <cell r="E2124">
            <v>1.99</v>
          </cell>
        </row>
        <row r="2125">
          <cell r="B2125">
            <v>38097</v>
          </cell>
          <cell r="C2125" t="str">
            <v>ESPELHO / PLACA DE 4 POSTOS 4" X 4", PARA INSTALACAO DE TOMADAS E INTERRUPTORES</v>
          </cell>
          <cell r="D2125" t="str">
            <v xml:space="preserve">UN    </v>
          </cell>
          <cell r="E2125">
            <v>4.05</v>
          </cell>
        </row>
        <row r="2126">
          <cell r="B2126">
            <v>38098</v>
          </cell>
          <cell r="C2126" t="str">
            <v>ESPELHO / PLACA DE 6 POSTOS 4" X 4", PARA INSTALACAO DE TOMADAS E INTERRUPTORES</v>
          </cell>
          <cell r="D2126" t="str">
            <v xml:space="preserve">UN    </v>
          </cell>
          <cell r="E2126">
            <v>4.05</v>
          </cell>
        </row>
        <row r="2127">
          <cell r="B2127">
            <v>11186</v>
          </cell>
          <cell r="C2127" t="str">
            <v>ESPELHO CRISTAL E = 4 MM</v>
          </cell>
          <cell r="D2127" t="str">
            <v xml:space="preserve">M2    </v>
          </cell>
          <cell r="E2127">
            <v>248.44</v>
          </cell>
        </row>
        <row r="2128">
          <cell r="B2128">
            <v>11558</v>
          </cell>
          <cell r="C2128" t="str">
            <v>ESPELHO, RETO OU CURVO, EM LATAO CROMADO, ESPESSURA ATE 6 MM, LARGURA *40*MM, ALTURA *180*MM - PARA FECHADURA DE EMBUTIR</v>
          </cell>
          <cell r="D2128" t="str">
            <v xml:space="preserve">PAR   </v>
          </cell>
          <cell r="E2128">
            <v>10.89</v>
          </cell>
        </row>
        <row r="2129">
          <cell r="B2129">
            <v>11557</v>
          </cell>
          <cell r="C2129" t="str">
            <v>ESPELHO, RETO OU CURVO, EM LATAO CROMADO, ESPESSURA MINIMA 6 MM, LARGURA *43*MM, ALTURA *230*MM - PARA FECHADURA DE EMBUTIR</v>
          </cell>
          <cell r="D2129" t="str">
            <v xml:space="preserve">PAR   </v>
          </cell>
          <cell r="E2129">
            <v>27.58</v>
          </cell>
        </row>
        <row r="2130">
          <cell r="B2130">
            <v>2759</v>
          </cell>
          <cell r="C2130" t="str">
            <v>ESPOLETA SIMPLES N 8.</v>
          </cell>
          <cell r="D2130" t="str">
            <v xml:space="preserve">UN    </v>
          </cell>
          <cell r="E2130">
            <v>4.8</v>
          </cell>
        </row>
        <row r="2131">
          <cell r="B2131">
            <v>38124</v>
          </cell>
          <cell r="C2131" t="str">
            <v>ESPUMA EXPANSIVA DE POLIURETANO, APLICACAO MANUAL - 500 ML</v>
          </cell>
          <cell r="D2131" t="str">
            <v xml:space="preserve">UN    </v>
          </cell>
          <cell r="E2131">
            <v>23.75</v>
          </cell>
        </row>
        <row r="2132">
          <cell r="B2132">
            <v>38380</v>
          </cell>
          <cell r="C2132" t="str">
            <v>ESQUADRO DE ACO 12 " (300 MM), CABO DE ALUMINIO</v>
          </cell>
          <cell r="D2132" t="str">
            <v xml:space="preserve">UN    </v>
          </cell>
          <cell r="E2132">
            <v>19.690000000000001</v>
          </cell>
        </row>
        <row r="2133">
          <cell r="B2133">
            <v>20059</v>
          </cell>
          <cell r="C2133" t="str">
            <v>ESQUADRO INTERNO OU EXTERNO PARA CALHA PLUVIAL, PVC, DIAMETRO ENTRE 119 E 170 MM, PARA DRENAGEM PREDIAL</v>
          </cell>
          <cell r="D2133" t="str">
            <v xml:space="preserve">UN    </v>
          </cell>
          <cell r="E2133">
            <v>14.56</v>
          </cell>
        </row>
        <row r="2134">
          <cell r="B2134">
            <v>42429</v>
          </cell>
          <cell r="C2134" t="str">
            <v>ESQUI TRIPLO, EM TUBO DE ACO CARBONO, PINTURA NO PROCESSO ELETROSTATICO - EQUIPAMENTO DE GINASTICA PARA ACADEMIA AO AR LIVRE / ACADEMIA DA TERCEIRA IDADE - ATI</v>
          </cell>
          <cell r="D2134" t="str">
            <v xml:space="preserve">UN    </v>
          </cell>
          <cell r="E2134">
            <v>3422.44</v>
          </cell>
        </row>
        <row r="2135">
          <cell r="B2135">
            <v>38538</v>
          </cell>
          <cell r="C2135" t="str">
            <v>ESTACA PRE-MOLDADA MACICA DE CONCRETO VIBRADO ARMADO, PARA CARGA DE 25 T, SECAO QUADRADA DE *16 X 16*, COM ANEL METALICO INCORPORADO A PECA (SOMENTE FORNECIMENTO)</v>
          </cell>
          <cell r="D2135" t="str">
            <v xml:space="preserve">M     </v>
          </cell>
          <cell r="E2135">
            <v>40</v>
          </cell>
        </row>
        <row r="2136">
          <cell r="B2136">
            <v>38539</v>
          </cell>
          <cell r="C2136" t="str">
            <v>ESTACA PRE-MOLDADA MACICA DE CONCRETO VIBRADO ARMADO, PARA CARGA DE 50 T, SECAO QUADRADA, COM ANEL METALICO INCORPORADO A PECA (SOMENTE FORNECIMENTO)</v>
          </cell>
          <cell r="D2136" t="str">
            <v xml:space="preserve">M     </v>
          </cell>
          <cell r="E2136">
            <v>54.39</v>
          </cell>
        </row>
        <row r="2137">
          <cell r="B2137">
            <v>38540</v>
          </cell>
          <cell r="C2137" t="str">
            <v>ESTACA PRE-MOLDADA VAZADA DE CONCRETO CENTRIFUGADO, PARA CARGA DE 100 T, SECAO CIRCULAR, COM ANEL METALICO INCORPORADO A PECA (SOMENTE FORNECIMENTO)</v>
          </cell>
          <cell r="D2137" t="str">
            <v xml:space="preserve">M     </v>
          </cell>
          <cell r="E2137">
            <v>139.4</v>
          </cell>
        </row>
        <row r="2138">
          <cell r="B2138">
            <v>38384</v>
          </cell>
          <cell r="C2138" t="str">
            <v>ESTILETE DE METAL, LAMINA 18 MM</v>
          </cell>
          <cell r="D2138" t="str">
            <v xml:space="preserve">UN    </v>
          </cell>
          <cell r="E2138">
            <v>15.34</v>
          </cell>
        </row>
        <row r="2139">
          <cell r="B2139">
            <v>13</v>
          </cell>
          <cell r="C2139" t="str">
            <v>ESTOPA</v>
          </cell>
          <cell r="D2139" t="str">
            <v xml:space="preserve">KG    </v>
          </cell>
          <cell r="E2139">
            <v>11.47</v>
          </cell>
        </row>
        <row r="2140">
          <cell r="B2140">
            <v>2762</v>
          </cell>
          <cell r="C2140" t="str">
            <v>ESTOPIM SIMPLES</v>
          </cell>
          <cell r="D2140" t="str">
            <v xml:space="preserve">M     </v>
          </cell>
          <cell r="E2140">
            <v>6</v>
          </cell>
        </row>
        <row r="2141">
          <cell r="B2141">
            <v>21142</v>
          </cell>
          <cell r="C2141" t="str">
            <v>ESTRIBO COM PARAFUSO EM CHAPA DE FERRO FUNDIDO DE 2" X 3/16" X 35 CM, SECAO "U", PARA MADEIRAMENTO DE TELHADO</v>
          </cell>
          <cell r="D2141" t="str">
            <v xml:space="preserve">UN    </v>
          </cell>
          <cell r="E2141">
            <v>17.670000000000002</v>
          </cell>
        </row>
        <row r="2142">
          <cell r="B2142">
            <v>12865</v>
          </cell>
          <cell r="C2142" t="str">
            <v>ESTUCADOR</v>
          </cell>
          <cell r="D2142" t="str">
            <v xml:space="preserve">H     </v>
          </cell>
          <cell r="E2142">
            <v>15.21</v>
          </cell>
        </row>
        <row r="2143">
          <cell r="B2143">
            <v>41074</v>
          </cell>
          <cell r="C2143" t="str">
            <v>ESTUCADOR (MENSALISTA)</v>
          </cell>
          <cell r="D2143" t="str">
            <v xml:space="preserve">MES   </v>
          </cell>
          <cell r="E2143">
            <v>2694.88</v>
          </cell>
        </row>
        <row r="2144">
          <cell r="B2144">
            <v>4223</v>
          </cell>
          <cell r="C2144" t="str">
            <v>ETANOL</v>
          </cell>
          <cell r="D2144" t="str">
            <v xml:space="preserve">L     </v>
          </cell>
          <cell r="E2144">
            <v>3.16</v>
          </cell>
        </row>
        <row r="2145">
          <cell r="B2145">
            <v>37372</v>
          </cell>
          <cell r="C2145" t="str">
            <v>EXAMES - HORISTA (COLETADO CAIXA)</v>
          </cell>
          <cell r="D2145" t="str">
            <v xml:space="preserve">H     </v>
          </cell>
          <cell r="E2145">
            <v>0.34</v>
          </cell>
        </row>
        <row r="2146">
          <cell r="B2146">
            <v>40863</v>
          </cell>
          <cell r="C2146" t="str">
            <v>EXAMES - MENSALISTA (COLETADO CAIXA)</v>
          </cell>
          <cell r="D2146" t="str">
            <v xml:space="preserve">MES   </v>
          </cell>
          <cell r="E2146">
            <v>63.58</v>
          </cell>
        </row>
        <row r="2147">
          <cell r="B2147">
            <v>38475</v>
          </cell>
          <cell r="C2147" t="str">
            <v>EXTENSAO DE SOLDA 201 ACETILENO, E = *1,5 A 2,5* MM</v>
          </cell>
          <cell r="D2147" t="str">
            <v xml:space="preserve">UN    </v>
          </cell>
          <cell r="E2147">
            <v>16.98</v>
          </cell>
        </row>
        <row r="2148">
          <cell r="B2148">
            <v>38474</v>
          </cell>
          <cell r="C2148" t="str">
            <v>EXTENSAO DE SOLDA 201 GLP, E = *2,5 A 4,0* MM</v>
          </cell>
          <cell r="D2148" t="str">
            <v xml:space="preserve">UN    </v>
          </cell>
          <cell r="E2148">
            <v>20.99</v>
          </cell>
        </row>
        <row r="2149">
          <cell r="B2149">
            <v>10886</v>
          </cell>
          <cell r="C2149" t="str">
            <v>EXTINTOR DE INCENDIO PORTATIL COM CARGA DE AGUA PRESSURIZADA DE 10 L, CLASSE A</v>
          </cell>
          <cell r="D2149" t="str">
            <v xml:space="preserve">UN    </v>
          </cell>
          <cell r="E2149">
            <v>126.87</v>
          </cell>
        </row>
        <row r="2150">
          <cell r="B2150">
            <v>10888</v>
          </cell>
          <cell r="C2150" t="str">
            <v>EXTINTOR DE INCENDIO PORTATIL COM CARGA DE GAS CARBONICO CO2 DE 4 KG, CLASSE BC</v>
          </cell>
          <cell r="D2150" t="str">
            <v xml:space="preserve">UN    </v>
          </cell>
          <cell r="E2150">
            <v>401.53</v>
          </cell>
        </row>
        <row r="2151">
          <cell r="B2151">
            <v>10889</v>
          </cell>
          <cell r="C2151" t="str">
            <v>EXTINTOR DE INCENDIO PORTATIL COM CARGA DE GAS CARBONICO CO2 DE 6 KG, CLASSE BC</v>
          </cell>
          <cell r="D2151" t="str">
            <v xml:space="preserve">UN    </v>
          </cell>
          <cell r="E2151">
            <v>435</v>
          </cell>
        </row>
        <row r="2152">
          <cell r="B2152">
            <v>10890</v>
          </cell>
          <cell r="C2152" t="str">
            <v>EXTINTOR DE INCENDIO PORTATIL COM CARGA DE PO QUIMICO SECO (PQS) DE 12 KG, CLASSE BC</v>
          </cell>
          <cell r="D2152" t="str">
            <v xml:space="preserve">UN    </v>
          </cell>
          <cell r="E2152">
            <v>200.76</v>
          </cell>
        </row>
        <row r="2153">
          <cell r="B2153">
            <v>10891</v>
          </cell>
          <cell r="C2153" t="str">
            <v>EXTINTOR DE INCENDIO PORTATIL COM CARGA DE PO QUIMICO SECO (PQS) DE 4 KG, CLASSE BC</v>
          </cell>
          <cell r="D2153" t="str">
            <v xml:space="preserve">UN    </v>
          </cell>
          <cell r="E2153">
            <v>122.69</v>
          </cell>
        </row>
        <row r="2154">
          <cell r="B2154">
            <v>10892</v>
          </cell>
          <cell r="C2154" t="str">
            <v>EXTINTOR DE INCENDIO PORTATIL COM CARGA DE PO QUIMICO SECO (PQS) DE 6 KG, CLASSE BC</v>
          </cell>
          <cell r="D2154" t="str">
            <v xml:space="preserve">UN    </v>
          </cell>
          <cell r="E2154">
            <v>145</v>
          </cell>
        </row>
        <row r="2155">
          <cell r="B2155">
            <v>20977</v>
          </cell>
          <cell r="C2155" t="str">
            <v>EXTINTOR DE INCENDIO PORTATIL COM CARGA DE PO QUIMICO SECO (PQS) DE 8 KG, CLASSE BC</v>
          </cell>
          <cell r="D2155" t="str">
            <v xml:space="preserve">UN    </v>
          </cell>
          <cell r="E2155">
            <v>172.88</v>
          </cell>
        </row>
        <row r="2156">
          <cell r="B2156">
            <v>3073</v>
          </cell>
          <cell r="C2156" t="str">
            <v>EXTREMIDADE PVC PBA, BF, JE, DN 100/ DE 110 MM (NBR 10351)</v>
          </cell>
          <cell r="D2156" t="str">
            <v xml:space="preserve">UN    </v>
          </cell>
          <cell r="E2156">
            <v>144.07</v>
          </cell>
        </row>
        <row r="2157">
          <cell r="B2157">
            <v>3068</v>
          </cell>
          <cell r="C2157" t="str">
            <v>EXTREMIDADE PVC PBA, BF, JE, DN 50 / DE 60 MM (NBR 10351)</v>
          </cell>
          <cell r="D2157" t="str">
            <v xml:space="preserve">UN    </v>
          </cell>
          <cell r="E2157">
            <v>28.8</v>
          </cell>
        </row>
        <row r="2158">
          <cell r="B2158">
            <v>3074</v>
          </cell>
          <cell r="C2158" t="str">
            <v>EXTREMIDADE PVC PBA, BF, JE, DN 75/ DE 85 MM (NBR 10351)</v>
          </cell>
          <cell r="D2158" t="str">
            <v xml:space="preserve">UN    </v>
          </cell>
          <cell r="E2158">
            <v>90.96</v>
          </cell>
        </row>
        <row r="2159">
          <cell r="B2159">
            <v>3076</v>
          </cell>
          <cell r="C2159" t="str">
            <v>EXTREMIDADE PVC PBA, PF, JE, DN 100 / DE 110 MM (NBR 10351)</v>
          </cell>
          <cell r="D2159" t="str">
            <v xml:space="preserve">UN    </v>
          </cell>
          <cell r="E2159">
            <v>118.44</v>
          </cell>
        </row>
        <row r="2160">
          <cell r="B2160">
            <v>3072</v>
          </cell>
          <cell r="C2160" t="str">
            <v>EXTREMIDADE PVC PBA, PF, JE, DN 50/ DE 60 MM (NBR 10351)</v>
          </cell>
          <cell r="D2160" t="str">
            <v xml:space="preserve">UN    </v>
          </cell>
          <cell r="E2160">
            <v>29.84</v>
          </cell>
        </row>
        <row r="2161">
          <cell r="B2161">
            <v>3075</v>
          </cell>
          <cell r="C2161" t="str">
            <v>EXTREMIDADE PVC PBA, PF, JE, DN 75 / DE 85 MM (NBR 10351)</v>
          </cell>
          <cell r="D2161" t="str">
            <v xml:space="preserve">UN    </v>
          </cell>
          <cell r="E2161">
            <v>74.849999999999994</v>
          </cell>
        </row>
        <row r="2162">
          <cell r="B2162">
            <v>10780</v>
          </cell>
          <cell r="C2162" t="str">
            <v>EXTREMIDADE/TUBETE PARA HIDROMETRO PVC, COM ROSCA, CURTA, COM BUCHA LATAO, 1/2"</v>
          </cell>
          <cell r="D2162" t="str">
            <v xml:space="preserve">UN    </v>
          </cell>
          <cell r="E2162">
            <v>6.32</v>
          </cell>
        </row>
        <row r="2163">
          <cell r="B2163">
            <v>10781</v>
          </cell>
          <cell r="C2163" t="str">
            <v>EXTREMIDADE/TUBETE PARA HIDROMETRO PVC, COM ROSCA, CURTA, COM BUCHA LATAO, 3/4"</v>
          </cell>
          <cell r="D2163" t="str">
            <v xml:space="preserve">UN    </v>
          </cell>
          <cell r="E2163">
            <v>10.15</v>
          </cell>
        </row>
        <row r="2164">
          <cell r="B2164">
            <v>20106</v>
          </cell>
          <cell r="C2164" t="str">
            <v>EXTREMIDADE/TUBETE PARA HIDROMETRO PVC, COM ROSCA, CURTA, SEM BUCHA LATAO, 1/2"</v>
          </cell>
          <cell r="D2164" t="str">
            <v xml:space="preserve">UN    </v>
          </cell>
          <cell r="E2164">
            <v>3.34</v>
          </cell>
        </row>
        <row r="2165">
          <cell r="B2165">
            <v>20107</v>
          </cell>
          <cell r="C2165" t="str">
            <v>EXTREMIDADE/TUBETE PARA HIDROMETRO PVC, COM ROSCA, CURTA, SEM BUCHA LATAO, 3/4"</v>
          </cell>
          <cell r="D2165" t="str">
            <v xml:space="preserve">UN    </v>
          </cell>
          <cell r="E2165">
            <v>3.83</v>
          </cell>
        </row>
        <row r="2166">
          <cell r="B2166">
            <v>20108</v>
          </cell>
          <cell r="C2166" t="str">
            <v>EXTREMIDADE/TUBETE PARA HIDROMETRO PVC, COM ROSCA, LONGA, SEM BUCHA LATAO, 1/2"</v>
          </cell>
          <cell r="D2166" t="str">
            <v xml:space="preserve">UN    </v>
          </cell>
          <cell r="E2166">
            <v>5.0599999999999996</v>
          </cell>
        </row>
        <row r="2167">
          <cell r="B2167">
            <v>20109</v>
          </cell>
          <cell r="C2167" t="str">
            <v>EXTREMIDADE/TUBETE PARA HIDROMETRO PVC, COM ROSCA, LONGA, SEM BUCHA LATAO, 3/4"</v>
          </cell>
          <cell r="D2167" t="str">
            <v xml:space="preserve">UN    </v>
          </cell>
          <cell r="E2167">
            <v>6.32</v>
          </cell>
        </row>
        <row r="2168">
          <cell r="B2168">
            <v>34795</v>
          </cell>
          <cell r="C2168" t="str">
            <v>FAIXA / FILETE / LISTELO EM CERAMICA, DECORADA, *8 X 30* CM (L X C)</v>
          </cell>
          <cell r="D2168" t="str">
            <v xml:space="preserve">M2    </v>
          </cell>
          <cell r="E2168">
            <v>255.4</v>
          </cell>
        </row>
        <row r="2169">
          <cell r="B2169">
            <v>34796</v>
          </cell>
          <cell r="C2169" t="str">
            <v>FAIXA / FILETE / LISTELO EM CERAMICA, LISO OU CORDAO, BRANCO, *2 X 30* CM (L X C)</v>
          </cell>
          <cell r="D2169" t="str">
            <v xml:space="preserve">M     </v>
          </cell>
          <cell r="E2169">
            <v>11.21</v>
          </cell>
        </row>
        <row r="2170">
          <cell r="B2170">
            <v>11474</v>
          </cell>
          <cell r="C2170" t="str">
            <v>FECHADURA AUXILIAR DE EMBUTIR PARA PORTA DE ARMARIO DE MADEIRA, CROMADA, CHAVE TIPO GORGES, CAIXA COM LINGUETA, CHAPA TESTA E CONTRA CHAPA</v>
          </cell>
          <cell r="D2170" t="str">
            <v xml:space="preserve">UN    </v>
          </cell>
          <cell r="E2170">
            <v>26.48</v>
          </cell>
        </row>
        <row r="2171">
          <cell r="B2171">
            <v>11470</v>
          </cell>
          <cell r="C2171" t="str">
            <v>FECHADURA AUXILIAR DE EMBUTIR PARA PORTA DE ARMARIO, CROMADA, CAIXA COM CILINDRO REDONDO, CHAPA TESTA E LINGUETA</v>
          </cell>
          <cell r="D2171" t="str">
            <v xml:space="preserve">UN    </v>
          </cell>
          <cell r="E2171">
            <v>17.350000000000001</v>
          </cell>
        </row>
        <row r="2172">
          <cell r="B2172">
            <v>11480</v>
          </cell>
          <cell r="C2172" t="str">
            <v>FECHADURA AUXILIAR SEGURANCA, DE EMBUTIR, REFORCADA, MAQUINA DE 40 A 55 MM, COM CILINDRO, CROMADA, PARA PORTA EXTERNA - COMPLETA</v>
          </cell>
          <cell r="D2172" t="str">
            <v xml:space="preserve">CJ    </v>
          </cell>
          <cell r="E2172">
            <v>43.32</v>
          </cell>
        </row>
        <row r="2173">
          <cell r="B2173">
            <v>38154</v>
          </cell>
          <cell r="C2173" t="str">
            <v>FECHADURA AUXILIAR TRAVA DE SEGURANCA SIMPLES, CROMADA, MAQUINA *40* MM, INCLUI CHAVE TETRA E ROSETA REDONDA - COMPLETA</v>
          </cell>
          <cell r="D2173" t="str">
            <v xml:space="preserve">CJ    </v>
          </cell>
          <cell r="E2173">
            <v>27.12</v>
          </cell>
        </row>
        <row r="2174">
          <cell r="B2174">
            <v>11482</v>
          </cell>
          <cell r="C2174" t="str">
            <v>FECHADURA BICO DE PAPAGAIO, MAQUINA *45* MM, CROMADA, COM CHAVE TIPO GORGES BIPARTIDA, PARA PORTA DE CORRER INTERNA - COMPLETA</v>
          </cell>
          <cell r="D2174" t="str">
            <v xml:space="preserve">CJ    </v>
          </cell>
          <cell r="E2174">
            <v>39.340000000000003</v>
          </cell>
        </row>
        <row r="2175">
          <cell r="B2175">
            <v>3084</v>
          </cell>
          <cell r="C2175" t="str">
            <v>FECHADURA BICO DE PAPAGAIO, MAQUINA *45* MM, CROMADA, COM CILINDRO, PARA PORTA DE CORRER EXTERNA - COMPLETA</v>
          </cell>
          <cell r="D2175" t="str">
            <v xml:space="preserve">CJ    </v>
          </cell>
          <cell r="E2175">
            <v>50.58</v>
          </cell>
        </row>
        <row r="2176">
          <cell r="B2176">
            <v>3103</v>
          </cell>
          <cell r="C2176" t="str">
            <v>FECHADURA C/ CILINDRO LATAO CROMADO P/ PORTA VIDRO TP AROUCA 2171-L OU EQUIV</v>
          </cell>
          <cell r="D2176" t="str">
            <v xml:space="preserve">UN    </v>
          </cell>
          <cell r="E2176">
            <v>45.22</v>
          </cell>
        </row>
        <row r="2177">
          <cell r="B2177">
            <v>11481</v>
          </cell>
          <cell r="C2177" t="str">
            <v>FECHADURA DE EMBUTIR PARA PORTA DE BANHEIRO, CHAVE TIPO TRANQUETA, MAQUINA 40 MM, SEM MACANETA, SEM ESPELHO (SOMENTE MAQUINA) - NIVEL SEGURANCA MEDIO</v>
          </cell>
          <cell r="D2177" t="str">
            <v xml:space="preserve">UN    </v>
          </cell>
          <cell r="E2177">
            <v>13.64</v>
          </cell>
        </row>
        <row r="2178">
          <cell r="B2178">
            <v>3097</v>
          </cell>
          <cell r="C2178" t="str">
            <v>FECHADURA DE EMBUTIR PARA PORTA DE BANHEIRO, TIPO TRANQUETA, MAQUINA 40 MM, MACANETAS ALAVANCA E ROSETAS REDONDAS EM METAL CROMADO - NIVEL SEGURANCA MEDIO - COMPLETA</v>
          </cell>
          <cell r="D2178" t="str">
            <v xml:space="preserve">CJ    </v>
          </cell>
          <cell r="E2178">
            <v>28.02</v>
          </cell>
        </row>
        <row r="2179">
          <cell r="B2179">
            <v>38153</v>
          </cell>
          <cell r="C2179" t="str">
            <v>FECHADURA DE EMBUTIR PARA PORTA DE BANHEIRO, TIPO TRANQUETA, MAQUINA 40 MM, MACANETAS ALAVANCA, ESPELHO EM METAL CROMADO - NIVEL SEGURANCA MEDIO - COMPLETA</v>
          </cell>
          <cell r="D2179" t="str">
            <v xml:space="preserve">CJ    </v>
          </cell>
          <cell r="E2179">
            <v>25.7</v>
          </cell>
        </row>
        <row r="2180">
          <cell r="B2180">
            <v>3099</v>
          </cell>
          <cell r="C2180" t="str">
            <v>FECHADURA DE EMBUTIR PARA PORTA DE BANHEIRO, TIPO TRANQUETA, MAQUINA 55 MM, MACANETAS ALAVANCA E ROSETAS REDONDAS EM METAL CROMADO - NIVEL SEGURANCA MEDIO - COMPLETA</v>
          </cell>
          <cell r="D2180" t="str">
            <v xml:space="preserve">CJ    </v>
          </cell>
          <cell r="E2180">
            <v>44.82</v>
          </cell>
        </row>
        <row r="2181">
          <cell r="B2181">
            <v>3080</v>
          </cell>
          <cell r="C2181" t="str">
            <v>FECHADURA DE EMBUTIR PARA PORTA EXTERNA / ENTRADA, MAQUINA 40 MM, COM CILINDRO, MACANETA ALAVANCA E ESPELHO EM METAL CROMADO - NIVEL SEGURANCA MEDIO - COMPLETA</v>
          </cell>
          <cell r="D2181" t="str">
            <v xml:space="preserve">CJ    </v>
          </cell>
          <cell r="E2181">
            <v>37.450000000000003</v>
          </cell>
        </row>
        <row r="2182">
          <cell r="B2182">
            <v>3081</v>
          </cell>
          <cell r="C2182" t="str">
            <v>FECHADURA DE EMBUTIR PARA PORTA EXTERNA / ENTRADA, MAQUINA 55 MM, COM CILINDRO, MACANETA ALAVANCA E ESPELHO EM METAL CROMADO - NIVEL SEGURANCA MEDIO - COMPLETA</v>
          </cell>
          <cell r="D2182" t="str">
            <v xml:space="preserve">CJ    </v>
          </cell>
          <cell r="E2182">
            <v>56.68</v>
          </cell>
        </row>
        <row r="2183">
          <cell r="B2183">
            <v>38151</v>
          </cell>
          <cell r="C2183" t="str">
            <v>FECHADURA DE EMBUTIR PARA PORTA EXTERNA, MAQUINA 40 MM, COM CILINDRO, MACANETA ALAVANCA E ROSETA REDONDA EM METAL CROMADO - NIVEL DE SEGURANCA MEDIO - COMPLETA</v>
          </cell>
          <cell r="D2183" t="str">
            <v xml:space="preserve">CJ    </v>
          </cell>
          <cell r="E2183">
            <v>35.479999999999997</v>
          </cell>
        </row>
        <row r="2184">
          <cell r="B2184">
            <v>11479</v>
          </cell>
          <cell r="C2184" t="str">
            <v>FECHADURA DE EMBUTIR PARA PORTA EXTERNA, MAQUINA 40 MM, SEM MACANETA, SEM ESPELHO (SOMENTE MAQUINA) - NIVEL DE SEGURANCA MEDIO</v>
          </cell>
          <cell r="D2184" t="str">
            <v xml:space="preserve">UN    </v>
          </cell>
          <cell r="E2184">
            <v>20.63</v>
          </cell>
        </row>
        <row r="2185">
          <cell r="B2185">
            <v>38152</v>
          </cell>
          <cell r="C2185" t="str">
            <v>FECHADURA DE EMBUTIR PARA PORTA EXTERNA, MAQUINA 55 MM, COM CILINDRO, MACANETA ALAVANCA E ROSETA REDONDA EM METAL CROMADO - NIVEL DE SEGURANCA MEDIO - COMPLETA</v>
          </cell>
          <cell r="D2185" t="str">
            <v xml:space="preserve">CJ    </v>
          </cell>
          <cell r="E2185">
            <v>51.35</v>
          </cell>
        </row>
        <row r="2186">
          <cell r="B2186">
            <v>11478</v>
          </cell>
          <cell r="C2186" t="str">
            <v>FECHADURA DE EMBUTIR PARA PORTA EXTERNA, MAQUINA 55 MM, SEM ESPELHO, SEM MACANETA (SOMENTE MAQUINA) - NIVEL DE SEGURANCA MEDIO</v>
          </cell>
          <cell r="D2186" t="str">
            <v xml:space="preserve">UN    </v>
          </cell>
          <cell r="E2186">
            <v>36.19</v>
          </cell>
        </row>
        <row r="2187">
          <cell r="B2187">
            <v>3090</v>
          </cell>
          <cell r="C2187" t="str">
            <v>FECHADURA DE EMBUTIR PARA PORTA INTERNA, TIPO GORGES (CHAVE GRANDE), MAQUINA 40 MM, MACANETA ALAVANCA E ESPELHO EM METAL CROMADO - NIVEL SEGURANCA MEDIO - COMPLETA</v>
          </cell>
          <cell r="D2187" t="str">
            <v xml:space="preserve">CJ    </v>
          </cell>
          <cell r="E2187">
            <v>30.28</v>
          </cell>
        </row>
        <row r="2188">
          <cell r="B2188">
            <v>3093</v>
          </cell>
          <cell r="C2188" t="str">
            <v>FECHADURA DE EMBUTIR PARA PORTA INTERNA, TIPO GORGES (CHAVE GRANDE), MAQUINA 55 MM, MACANETAS ALAVANCA E ROSETAS REDONDAS EM METAL CROMADO - NIVEL SEGURANCA MEDIO - COMPLETA</v>
          </cell>
          <cell r="D2188" t="str">
            <v xml:space="preserve">CJ    </v>
          </cell>
          <cell r="E2188">
            <v>50.32</v>
          </cell>
        </row>
        <row r="2189">
          <cell r="B2189">
            <v>11476</v>
          </cell>
          <cell r="C2189" t="str">
            <v>FECHADURA DE EMBUTIR PARA PORTA INTERNA, TIPO GORGES, MAQUINA 55 MM (SOMENTE MAQUINA, SEM ESPELHO E SEM MACANETA) - NIVEL DE SEGURANCA MEDIO</v>
          </cell>
          <cell r="D2189" t="str">
            <v xml:space="preserve">UN    </v>
          </cell>
          <cell r="E2189">
            <v>21.68</v>
          </cell>
        </row>
        <row r="2190">
          <cell r="B2190">
            <v>3082</v>
          </cell>
          <cell r="C2190" t="str">
            <v>FECHADURA DE SOBREPOR EM FERRO PINTADO, COM MACANETA ALAVANCA, CHAVE GRANDE - COMPLETA</v>
          </cell>
          <cell r="D2190" t="str">
            <v xml:space="preserve">CJ    </v>
          </cell>
          <cell r="E2190">
            <v>35.03</v>
          </cell>
        </row>
        <row r="2191">
          <cell r="B2191">
            <v>11484</v>
          </cell>
          <cell r="C2191" t="str">
            <v>FECHADURA DE SOBREPOR PARA PORTAO, CAIXA *100* MM, COM CILINDRO, CHAVE SIMPLES, TRINCO LATERAL, EM  LATAO OU ACO CROMADO OU POLIDO, COM OU SEM PINTURA - COMPLETA</v>
          </cell>
          <cell r="D2191" t="str">
            <v xml:space="preserve">UN    </v>
          </cell>
          <cell r="E2191">
            <v>24.99</v>
          </cell>
        </row>
        <row r="2192">
          <cell r="B2192">
            <v>38155</v>
          </cell>
          <cell r="C2192" t="str">
            <v>FECHADURA DE SOBREPOR PARA PORTAO, COM CHAVE TETRA, CAIXA *100* MM, TRINCO LATERAL, EM LATAO OU ACO CROMADO, PINTADO - COMPLETA</v>
          </cell>
          <cell r="D2192" t="str">
            <v xml:space="preserve">UN    </v>
          </cell>
          <cell r="E2192">
            <v>34.07</v>
          </cell>
        </row>
        <row r="2193">
          <cell r="B2193">
            <v>11468</v>
          </cell>
          <cell r="C2193" t="str">
            <v>FECHADURA DE SOBREPOR, CROMADA, COM CILINDRO REDONDO, PARA ARMARIO E GAVETA DE MADEIRA, COM PORTA DE APROXIMADAMENTE 20 MM</v>
          </cell>
          <cell r="D2193" t="str">
            <v xml:space="preserve">UN    </v>
          </cell>
          <cell r="E2193">
            <v>7.64</v>
          </cell>
        </row>
        <row r="2194">
          <cell r="B2194">
            <v>11469</v>
          </cell>
          <cell r="C2194" t="str">
            <v>FECHADURA TRADICIONAL DE EMBUTIR, CROMADA, COM CILINDRO, PARA GAVETAS E MOVEIS DE MADEIRA - COM ABINHAS LATERAIS CURVAS, CHAVES COM PROTECAO PLASTICA</v>
          </cell>
          <cell r="D2194" t="str">
            <v xml:space="preserve">UN    </v>
          </cell>
          <cell r="E2194">
            <v>9.1300000000000008</v>
          </cell>
        </row>
        <row r="2195">
          <cell r="B2195">
            <v>11477</v>
          </cell>
          <cell r="C2195" t="str">
            <v>FECHADURA TUBULAR CROMADA, MACANETA DIAMETRO *30* MM, CILINDRO CENTRAL COM CHAVE EXTERNA E BOTAO INTERNO, MAQUINA *70* MM - COMPLETA</v>
          </cell>
          <cell r="D2195" t="str">
            <v xml:space="preserve">CJ    </v>
          </cell>
          <cell r="E2195">
            <v>41.5</v>
          </cell>
        </row>
        <row r="2196">
          <cell r="B2196">
            <v>40311</v>
          </cell>
          <cell r="C2196" t="str">
            <v>FECHADURA TUBULAR, ACABAMENTO CROMADO, DISTANCIA DE BROCA 90 MM, CILINDRO CENTRAL COM CHAVE EXTERNA E BOTAO INTERNO, MACANETA FORMATO TULIPA/TACA/BOLA - COMPLETA</v>
          </cell>
          <cell r="D2196" t="str">
            <v xml:space="preserve">CJ    </v>
          </cell>
          <cell r="E2196">
            <v>40.07</v>
          </cell>
        </row>
        <row r="2197">
          <cell r="B2197">
            <v>38165</v>
          </cell>
          <cell r="C2197" t="str">
            <v>FECHO / FECHADURA COM PUXADOR CONCHA, COM TRANCA TIPO TRAVA, PARA JANELA / PORTA DE CORRER (INCLUI TESTA, FECHADURA, PUXADOR) - COMPLETA</v>
          </cell>
          <cell r="D2197" t="str">
            <v xml:space="preserve">CJ    </v>
          </cell>
          <cell r="E2197">
            <v>52.41</v>
          </cell>
        </row>
        <row r="2198">
          <cell r="B2198">
            <v>3096</v>
          </cell>
          <cell r="C2198" t="str">
            <v>FECHO / FECHADURA CONCHA COM ALAVANCA / TRAVA, DE EMBUTIR, PARA PORTA OU JANELA DE CORRER EM LATAO OU ACO INOX - COMPLETO</v>
          </cell>
          <cell r="D2198" t="str">
            <v xml:space="preserve">CJ    </v>
          </cell>
          <cell r="E2198">
            <v>23.04</v>
          </cell>
        </row>
        <row r="2199">
          <cell r="B2199">
            <v>11456</v>
          </cell>
          <cell r="C2199" t="str">
            <v>FECHO / TRINCO / FERROLHO FIO REDONDO, DE SOBREPOR, 12", EM ACO GALVANIZADO / ZINCADO</v>
          </cell>
          <cell r="D2199" t="str">
            <v xml:space="preserve">UN    </v>
          </cell>
          <cell r="E2199">
            <v>11.61</v>
          </cell>
        </row>
        <row r="2200">
          <cell r="B2200">
            <v>3119</v>
          </cell>
          <cell r="C2200" t="str">
            <v>FECHO / TRINCO / FERROLHO FIO REDONDO, DE SOBREPOR, 2", EM ACO GALVANIZADO / ZINCADO</v>
          </cell>
          <cell r="D2200" t="str">
            <v xml:space="preserve">UN    </v>
          </cell>
          <cell r="E2200">
            <v>1.72</v>
          </cell>
        </row>
        <row r="2201">
          <cell r="B2201">
            <v>3122</v>
          </cell>
          <cell r="C2201" t="str">
            <v>FECHO / TRINCO / FERROLHO FIO REDONDO, DE SOBREPOR, 4", EM ACO GALVANIZADO / ZINCADO</v>
          </cell>
          <cell r="D2201" t="str">
            <v xml:space="preserve">UN    </v>
          </cell>
          <cell r="E2201">
            <v>2.42</v>
          </cell>
        </row>
        <row r="2202">
          <cell r="B2202">
            <v>3121</v>
          </cell>
          <cell r="C2202" t="str">
            <v>FECHO / TRINCO / FERROLHO FIO REDONDO, DE SOBREPOR, 5", EM ACO GALVANIZADO / ZINCADO</v>
          </cell>
          <cell r="D2202" t="str">
            <v xml:space="preserve">UN    </v>
          </cell>
          <cell r="E2202">
            <v>3.76</v>
          </cell>
        </row>
        <row r="2203">
          <cell r="B2203">
            <v>3120</v>
          </cell>
          <cell r="C2203" t="str">
            <v>FECHO / TRINCO / FERROLHO FIO REDONDO, DE SOBREPOR, 6", EM ACO GALVANIZADO / ZINCADO</v>
          </cell>
          <cell r="D2203" t="str">
            <v xml:space="preserve">UN    </v>
          </cell>
          <cell r="E2203">
            <v>5.93</v>
          </cell>
        </row>
        <row r="2204">
          <cell r="B2204">
            <v>11455</v>
          </cell>
          <cell r="C2204" t="str">
            <v>FECHO / TRINCO / FERROLHO FIO REDONDO, DE SOBREPOR, 8", EM ACO GALVANIZADO / ZINCADO</v>
          </cell>
          <cell r="D2204" t="str">
            <v xml:space="preserve">UN    </v>
          </cell>
          <cell r="E2204">
            <v>8.32</v>
          </cell>
        </row>
        <row r="2205">
          <cell r="B2205">
            <v>3111</v>
          </cell>
          <cell r="C2205" t="str">
            <v>FECHO DE EMBUTIR, TIPO UNHA, COMANDO COM ALAVANCA, EM ACO CROMADO, 22 CM, PARA PORTAS E JANELAS - INCLUI PARAFUSOS</v>
          </cell>
          <cell r="D2205" t="str">
            <v xml:space="preserve">UN    </v>
          </cell>
          <cell r="E2205">
            <v>19.920000000000002</v>
          </cell>
        </row>
        <row r="2206">
          <cell r="B2206">
            <v>3108</v>
          </cell>
          <cell r="C2206" t="str">
            <v>FECHO DE EMBUTIR, TIPO UNHA, COMANDO COM ALAVANCA, EM LATAO CROMADO, 22 CM, PARA PORTAS E JANELAS - INCLUI PARAFUSOS</v>
          </cell>
          <cell r="D2206" t="str">
            <v xml:space="preserve">UN    </v>
          </cell>
          <cell r="E2206">
            <v>20.9</v>
          </cell>
        </row>
        <row r="2207">
          <cell r="B2207">
            <v>3105</v>
          </cell>
          <cell r="C2207" t="str">
            <v>FECHO DE EMBUTIR, TIPO UNHA, COMANDO COM ALAVANCA, EM LATAO CROMADO, 40 CM, PARA PORTAS E JANELAS - INCLUI PARAFUSOS</v>
          </cell>
          <cell r="D2207" t="str">
            <v xml:space="preserve">UN    </v>
          </cell>
          <cell r="E2207">
            <v>32.47</v>
          </cell>
        </row>
        <row r="2208">
          <cell r="B2208">
            <v>38178</v>
          </cell>
          <cell r="C2208" t="str">
            <v>FECHO DE EMBUTIR, TIPO UNHA, COMANDO DESLIZANTE, COM TRAVA, 120 MM, EM LATAO CROMADO</v>
          </cell>
          <cell r="D2208" t="str">
            <v xml:space="preserve">UN    </v>
          </cell>
          <cell r="E2208">
            <v>21.22</v>
          </cell>
        </row>
        <row r="2209">
          <cell r="B2209">
            <v>11458</v>
          </cell>
          <cell r="C2209" t="str">
            <v>FECHO DE SEGURANCA, TIPO BATOM, EM LATAO / ZAMAC, CROMADO, PARA PORTAS E JANELAS - INCLUI PARAFUSOS</v>
          </cell>
          <cell r="D2209" t="str">
            <v xml:space="preserve">UN    </v>
          </cell>
          <cell r="E2209">
            <v>18.59</v>
          </cell>
        </row>
        <row r="2210">
          <cell r="B2210">
            <v>42481</v>
          </cell>
          <cell r="C2210" t="str">
            <v>FELTRO EM LA DE ROCHA, 1 FACE REVESTIDA COM PAPEL ALUMINIZADO, EM ROLO, DENSIDADE = 32 KG/M3, E=*50* MM (COLETADO CAIXA)</v>
          </cell>
          <cell r="D2210" t="str">
            <v xml:space="preserve">M2    </v>
          </cell>
          <cell r="E2210">
            <v>14.04</v>
          </cell>
        </row>
        <row r="2211">
          <cell r="B2211">
            <v>11461</v>
          </cell>
          <cell r="C2211" t="str">
            <v>FERROLHO / FECHO CHATO, DE SOBREPOR, EM FERRO ZINCADO, REFORCADO, 5", COM PORTA CADEADO, PARA PORTAO, PORTA E JANELA - INCLUI PARAFUSOS</v>
          </cell>
          <cell r="D2211" t="str">
            <v xml:space="preserve">UN    </v>
          </cell>
          <cell r="E2211">
            <v>4.71</v>
          </cell>
        </row>
        <row r="2212">
          <cell r="B2212">
            <v>3106</v>
          </cell>
          <cell r="C2212" t="str">
            <v>FERROLHO / FECHO CHATO, DE SOBREPOR, EM FERRO ZINCADO, REFORCADO, 6", COM PORTA CADEADO, PARA PORTAO, PORTA E JANELA - INCLUI PARAFUSOS</v>
          </cell>
          <cell r="D2212" t="str">
            <v xml:space="preserve">UN    </v>
          </cell>
          <cell r="E2212">
            <v>3.58</v>
          </cell>
        </row>
        <row r="2213">
          <cell r="B2213">
            <v>3107</v>
          </cell>
          <cell r="C2213" t="str">
            <v>FERROLHO / FECHO CHATO, EM FERRO ZINCADO, LEVE, 3", COM PORTA CADEADO, PARA PORTAO, PORTA E JANELA - INCLUI PARAFUSOS</v>
          </cell>
          <cell r="D2213" t="str">
            <v xml:space="preserve">UN    </v>
          </cell>
          <cell r="E2213">
            <v>3.01</v>
          </cell>
        </row>
        <row r="2214">
          <cell r="B2214">
            <v>25951</v>
          </cell>
          <cell r="C2214" t="str">
            <v>FERTILIZANTE NPK - 10:10:10</v>
          </cell>
          <cell r="D2214" t="str">
            <v xml:space="preserve">KG    </v>
          </cell>
          <cell r="E2214">
            <v>1.73</v>
          </cell>
        </row>
        <row r="2215">
          <cell r="B2215">
            <v>3123</v>
          </cell>
          <cell r="C2215" t="str">
            <v>FERTILIZANTE NPK - 4: 14: 8</v>
          </cell>
          <cell r="D2215" t="str">
            <v xml:space="preserve">KG    </v>
          </cell>
          <cell r="E2215">
            <v>1.62</v>
          </cell>
        </row>
        <row r="2216">
          <cell r="B2216">
            <v>38125</v>
          </cell>
          <cell r="C2216" t="str">
            <v>FERTILIZANTE ORGANICO COMPOSTO, CLASSE A</v>
          </cell>
          <cell r="D2216" t="str">
            <v xml:space="preserve">KG    </v>
          </cell>
          <cell r="E2216">
            <v>0.68</v>
          </cell>
        </row>
        <row r="2217">
          <cell r="B2217">
            <v>39014</v>
          </cell>
          <cell r="C2217" t="str">
            <v>FIBRA DE ACO PARA REFORCO DO CONCRETO, SOLTA, TIPO A-I, FATOR DE FORMA *50* L / D, COMPRIMENTO DE *30* MM E RESISTENCIA A TRACAO DO ACO MAIOR 1000 MPA</v>
          </cell>
          <cell r="D2217" t="str">
            <v xml:space="preserve">KG    </v>
          </cell>
          <cell r="E2217">
            <v>12.23</v>
          </cell>
        </row>
        <row r="2218">
          <cell r="B2218">
            <v>11894</v>
          </cell>
          <cell r="C2218" t="str">
            <v>FILTRO ANAEROBIO CILINDRICO CONCRETO PRE MOLDADO 1,20 X 1,50 (DIAMETROXALTURA) PARA 4 A 5 CONTRIBUINTES (NBR 13969)</v>
          </cell>
          <cell r="D2218" t="str">
            <v xml:space="preserve">UN    </v>
          </cell>
          <cell r="E2218">
            <v>549.49</v>
          </cell>
        </row>
        <row r="2219">
          <cell r="B2219">
            <v>39365</v>
          </cell>
          <cell r="C2219" t="str">
            <v>FILTRO ANAEROBIO, EM POLIETILENO DE ALTA DENSIDADE (PEAD), CAPACIDADE *1100* LITROS (NBR 13969)</v>
          </cell>
          <cell r="D2219" t="str">
            <v xml:space="preserve">UN    </v>
          </cell>
          <cell r="E2219">
            <v>904.64</v>
          </cell>
        </row>
        <row r="2220">
          <cell r="B2220">
            <v>39366</v>
          </cell>
          <cell r="C2220" t="str">
            <v>FILTRO ANAEROBIO, EM POLIETILENO DE ALTA DENSIDADE (PEAD), CAPACIDADE *2800* LITROS (NBR 13969)</v>
          </cell>
          <cell r="D2220" t="str">
            <v xml:space="preserve">UN    </v>
          </cell>
          <cell r="E2220">
            <v>2316.2600000000002</v>
          </cell>
        </row>
        <row r="2221">
          <cell r="B2221">
            <v>39367</v>
          </cell>
          <cell r="C2221" t="str">
            <v>FILTRO ANAEROBIO, EM POLIETILENO DE ALTA DENSIDADE (PEAD), CAPACIDADE *5000* LITROS (NBR 13969)</v>
          </cell>
          <cell r="D2221" t="str">
            <v xml:space="preserve">UN    </v>
          </cell>
          <cell r="E2221">
            <v>3165.9</v>
          </cell>
        </row>
        <row r="2222">
          <cell r="B2222">
            <v>37394</v>
          </cell>
          <cell r="C2222" t="str">
            <v>FINCAPINO CURTO CALIBRE 22 VERMELHO, CARGA MEDIA (ACAO DIRETA)</v>
          </cell>
          <cell r="D2222" t="str">
            <v xml:space="preserve">CENTO </v>
          </cell>
          <cell r="E2222">
            <v>41.35</v>
          </cell>
        </row>
        <row r="2223">
          <cell r="B2223">
            <v>14146</v>
          </cell>
          <cell r="C2223" t="str">
            <v>FINCAPINO LONGO CALIBRE 22, CARGA FORTE (ACAO DIRETA)</v>
          </cell>
          <cell r="D2223" t="str">
            <v xml:space="preserve">CENTO </v>
          </cell>
          <cell r="E2223">
            <v>66.5</v>
          </cell>
        </row>
        <row r="2224">
          <cell r="B2224">
            <v>38134</v>
          </cell>
          <cell r="C2224" t="str">
            <v>FIO COBRE NU DE 150 A 500 MM2, PARA TENSOES DE ATE 600 V</v>
          </cell>
          <cell r="D2224" t="str">
            <v xml:space="preserve">KG    </v>
          </cell>
          <cell r="E2224">
            <v>44.32</v>
          </cell>
        </row>
        <row r="2225">
          <cell r="B2225">
            <v>38132</v>
          </cell>
          <cell r="C2225" t="str">
            <v>FIO COBRE NU DE 16 A 35 MM2, PARA TENSOES DE ATE 600 V</v>
          </cell>
          <cell r="D2225" t="str">
            <v xml:space="preserve">KG    </v>
          </cell>
          <cell r="E2225">
            <v>45.2</v>
          </cell>
        </row>
        <row r="2226">
          <cell r="B2226">
            <v>38133</v>
          </cell>
          <cell r="C2226" t="str">
            <v>FIO COBRE NU DE 50 A 120 MM2, PARA TENSOES DE ATE 600 V</v>
          </cell>
          <cell r="D2226" t="str">
            <v xml:space="preserve">KG    </v>
          </cell>
          <cell r="E2226">
            <v>43.72</v>
          </cell>
        </row>
        <row r="2227">
          <cell r="B2227">
            <v>938</v>
          </cell>
          <cell r="C2227" t="str">
            <v>FIO DE COBRE, SOLIDO, CLASSE 1, ISOLACAO EM PVC/A, ANTICHAMA BWF-B, 450/750V, SECAO NOMINAL 1,5 MM2</v>
          </cell>
          <cell r="D2227" t="str">
            <v xml:space="preserve">M     </v>
          </cell>
          <cell r="E2227">
            <v>0.68</v>
          </cell>
        </row>
        <row r="2228">
          <cell r="B2228">
            <v>937</v>
          </cell>
          <cell r="C2228" t="str">
            <v>FIO DE COBRE, SOLIDO, CLASSE 1, ISOLACAO EM PVC/A, ANTICHAMA BWF-B, 450/750V, SECAO NOMINAL 10 MM2</v>
          </cell>
          <cell r="D2228" t="str">
            <v xml:space="preserve">M     </v>
          </cell>
          <cell r="E2228">
            <v>4.1900000000000004</v>
          </cell>
        </row>
        <row r="2229">
          <cell r="B2229">
            <v>939</v>
          </cell>
          <cell r="C2229" t="str">
            <v>FIO DE COBRE, SOLIDO, CLASSE 1, ISOLACAO EM PVC/A, ANTICHAMA BWF-B, 450/750V, SECAO NOMINAL 2,5 MM2</v>
          </cell>
          <cell r="D2229" t="str">
            <v xml:space="preserve">M     </v>
          </cell>
          <cell r="E2229">
            <v>1.08</v>
          </cell>
        </row>
        <row r="2230">
          <cell r="B2230">
            <v>944</v>
          </cell>
          <cell r="C2230" t="str">
            <v>FIO DE COBRE, SOLIDO, CLASSE 1, ISOLACAO EM PVC/A, ANTICHAMA BWF-B, 450/750V, SECAO NOMINAL 4 MM2</v>
          </cell>
          <cell r="D2230" t="str">
            <v xml:space="preserve">M     </v>
          </cell>
          <cell r="E2230">
            <v>1.85</v>
          </cell>
        </row>
        <row r="2231">
          <cell r="B2231">
            <v>940</v>
          </cell>
          <cell r="C2231" t="str">
            <v>FIO DE COBRE, SOLIDO, CLASSE 1, ISOLACAO EM PVC/A, ANTICHAMA BWF-B, 450/750V, SECAO NOMINAL 6 MM2</v>
          </cell>
          <cell r="D2231" t="str">
            <v xml:space="preserve">M     </v>
          </cell>
          <cell r="E2231">
            <v>2.56</v>
          </cell>
        </row>
        <row r="2232">
          <cell r="B2232">
            <v>936</v>
          </cell>
          <cell r="C2232" t="str">
            <v>FIO TELEFONICO EXTERNO (FE) EM ACO COBREADO, ISOLACAO EM PEAD OU PVC ANTI-CHAMA, 2 CONDUTORES</v>
          </cell>
          <cell r="D2232" t="str">
            <v xml:space="preserve">M     </v>
          </cell>
          <cell r="E2232">
            <v>0.92</v>
          </cell>
        </row>
        <row r="2233">
          <cell r="B2233">
            <v>935</v>
          </cell>
          <cell r="C2233" t="str">
            <v>FIO TELEFONICO INTERNO (FI) EM COBRE ESTANHADO, ISOLACAO EM PVC ANTICHAMA, 2 CONDUTORES DE 0,6 MM (NBR 9115:2005)</v>
          </cell>
          <cell r="D2233" t="str">
            <v xml:space="preserve">M     </v>
          </cell>
          <cell r="E2233">
            <v>0.7</v>
          </cell>
        </row>
        <row r="2234">
          <cell r="B2234">
            <v>406</v>
          </cell>
          <cell r="C2234" t="str">
            <v>FITA ACO INOX PARA CINTAR POSTE, L = 19 MM, E = 0,5 MM (ROLO DE 30M)</v>
          </cell>
          <cell r="D2234" t="str">
            <v xml:space="preserve">UN    </v>
          </cell>
          <cell r="E2234">
            <v>55.11</v>
          </cell>
        </row>
        <row r="2235">
          <cell r="B2235">
            <v>42529</v>
          </cell>
          <cell r="C2235" t="str">
            <v>FITA ADESIVA ALUMINIZADA, PARA INSTALACAO DE MANTAS DE SUBCOBERTURA,  L = *5* CM</v>
          </cell>
          <cell r="D2235" t="str">
            <v xml:space="preserve">M     </v>
          </cell>
          <cell r="E2235">
            <v>1.04</v>
          </cell>
        </row>
        <row r="2236">
          <cell r="B2236">
            <v>39634</v>
          </cell>
          <cell r="C2236" t="str">
            <v>FITA ADESIVA ANTICORROSIVA DE PVC FLEXIVEL, COR PRETA, PARA PROTECAO TUBULACAO, 50 MM X 30 M (L X C), E= *0,25* MM</v>
          </cell>
          <cell r="D2236" t="str">
            <v xml:space="preserve">M     </v>
          </cell>
          <cell r="E2236">
            <v>5.94</v>
          </cell>
        </row>
        <row r="2237">
          <cell r="B2237">
            <v>39701</v>
          </cell>
          <cell r="C2237" t="str">
            <v>FITA ADESIVA ASFALTICA ALUMINIZADA MULTIUSO, L = 10 CM, ROLO DE 10 M</v>
          </cell>
          <cell r="D2237" t="str">
            <v xml:space="preserve">UN    </v>
          </cell>
          <cell r="E2237">
            <v>61.93</v>
          </cell>
        </row>
        <row r="2238">
          <cell r="B2238">
            <v>12815</v>
          </cell>
          <cell r="C2238" t="str">
            <v>FITA CREPE ROLO DE 25 MM X 50 M</v>
          </cell>
          <cell r="D2238" t="str">
            <v xml:space="preserve">UN    </v>
          </cell>
          <cell r="E2238">
            <v>6.75</v>
          </cell>
        </row>
        <row r="2239">
          <cell r="B2239">
            <v>407</v>
          </cell>
          <cell r="C2239" t="str">
            <v>FITA DE ALUMINIO PARA PROTECAO DO CONDUTOR LARGURA 10 MM</v>
          </cell>
          <cell r="D2239" t="str">
            <v xml:space="preserve">KG    </v>
          </cell>
          <cell r="E2239">
            <v>48.97</v>
          </cell>
        </row>
        <row r="2240">
          <cell r="B2240">
            <v>39431</v>
          </cell>
          <cell r="C2240" t="str">
            <v>FITA DE PAPEL MICROPERFURADO, 50 X 150 MM, PARA TRATAMENTO DE JUNTAS DE CHAPA DE GESSO PARA DRYWALL</v>
          </cell>
          <cell r="D2240" t="str">
            <v xml:space="preserve">M     </v>
          </cell>
          <cell r="E2240">
            <v>0.23</v>
          </cell>
        </row>
        <row r="2241">
          <cell r="B2241">
            <v>39432</v>
          </cell>
          <cell r="C2241" t="str">
            <v>FITA DE PAPEL REFORCADA COM LAMINA DE METAL PARA REFORCO DE CANTOS DE CHAPA DE GESSO PARA DRYWALL</v>
          </cell>
          <cell r="D2241" t="str">
            <v xml:space="preserve">M     </v>
          </cell>
          <cell r="E2241">
            <v>3.05</v>
          </cell>
        </row>
        <row r="2242">
          <cell r="B2242">
            <v>20111</v>
          </cell>
          <cell r="C2242" t="str">
            <v>FITA ISOLANTE ADESIVA ANTICHAMA, USO ATE 750 V, EM ROLO DE 19 MM X 20 M</v>
          </cell>
          <cell r="D2242" t="str">
            <v xml:space="preserve">UN    </v>
          </cell>
          <cell r="E2242">
            <v>7.56</v>
          </cell>
        </row>
        <row r="2243">
          <cell r="B2243">
            <v>21127</v>
          </cell>
          <cell r="C2243" t="str">
            <v>FITA ISOLANTE ADESIVA ANTICHAMA, USO ATE 750 V, EM ROLO DE 19 MM X 5 M</v>
          </cell>
          <cell r="D2243" t="str">
            <v xml:space="preserve">UN    </v>
          </cell>
          <cell r="E2243">
            <v>2.85</v>
          </cell>
        </row>
        <row r="2244">
          <cell r="B2244">
            <v>404</v>
          </cell>
          <cell r="C2244" t="str">
            <v>FITA ISOLANTE DE BORRACHA AUTOFUSAO, USO ATE 69 KV (ALTA TENSAO)</v>
          </cell>
          <cell r="D2244" t="str">
            <v xml:space="preserve">M     </v>
          </cell>
          <cell r="E2244">
            <v>1.03</v>
          </cell>
        </row>
        <row r="2245">
          <cell r="B2245">
            <v>14151</v>
          </cell>
          <cell r="C2245" t="str">
            <v>FITA METALICA GRAVADA, L = 17 MM, ROLO DE 25 M, CARGA RECOMENDADA = *120* KGF</v>
          </cell>
          <cell r="D2245" t="str">
            <v xml:space="preserve">UN    </v>
          </cell>
          <cell r="E2245">
            <v>47.79</v>
          </cell>
        </row>
        <row r="2246">
          <cell r="B2246">
            <v>14153</v>
          </cell>
          <cell r="C2246" t="str">
            <v>FITA METALICA PERFURADA, L = *18* MM, ROLO DE 30 M, CARGA RECOMENDADA = *30* KGF</v>
          </cell>
          <cell r="D2246" t="str">
            <v xml:space="preserve">UN    </v>
          </cell>
          <cell r="E2246">
            <v>54.03</v>
          </cell>
        </row>
        <row r="2247">
          <cell r="B2247">
            <v>14152</v>
          </cell>
          <cell r="C2247" t="str">
            <v>FITA METALICA PERFURADA, L = 17 MM, ROLO DE 30 M, CARGA RECOMENDADA = *19* KGF</v>
          </cell>
          <cell r="D2247" t="str">
            <v xml:space="preserve">UN    </v>
          </cell>
          <cell r="E2247">
            <v>41.47</v>
          </cell>
        </row>
        <row r="2248">
          <cell r="B2248">
            <v>14154</v>
          </cell>
          <cell r="C2248" t="str">
            <v>FITA METALICA PERFURADA, L = 25 MM, ROLO DE 30 M, CARGA RECOMENDADA = *222,5* KGF</v>
          </cell>
          <cell r="D2248" t="str">
            <v xml:space="preserve">UN    </v>
          </cell>
          <cell r="E2248">
            <v>145.16999999999999</v>
          </cell>
        </row>
        <row r="2249">
          <cell r="B2249">
            <v>42015</v>
          </cell>
          <cell r="C2249" t="str">
            <v>FITA PLASTICA ZEBRADA PARA DEMARCACAO DE AREAS, LARGURA = 7 CM, SEM ADESIVO (COLETADO CAIXA)</v>
          </cell>
          <cell r="D2249" t="str">
            <v xml:space="preserve">M     </v>
          </cell>
          <cell r="E2249">
            <v>0.08</v>
          </cell>
        </row>
        <row r="2250">
          <cell r="B2250">
            <v>3146</v>
          </cell>
          <cell r="C2250" t="str">
            <v>FITA VEDA ROSCA EM ROLOS DE 18 MM X 10 M (L X C)</v>
          </cell>
          <cell r="D2250" t="str">
            <v xml:space="preserve">UN    </v>
          </cell>
          <cell r="E2250">
            <v>3.05</v>
          </cell>
        </row>
        <row r="2251">
          <cell r="B2251">
            <v>3143</v>
          </cell>
          <cell r="C2251" t="str">
            <v>FITA VEDA ROSCA EM ROLOS DE 18 MM X 25 M (L X C)</v>
          </cell>
          <cell r="D2251" t="str">
            <v xml:space="preserve">UN    </v>
          </cell>
          <cell r="E2251">
            <v>6.93</v>
          </cell>
        </row>
        <row r="2252">
          <cell r="B2252">
            <v>3148</v>
          </cell>
          <cell r="C2252" t="str">
            <v>FITA VEDA ROSCA EM ROLOS DE 18 MM X 50 M (L X C)</v>
          </cell>
          <cell r="D2252" t="str">
            <v xml:space="preserve">UN    </v>
          </cell>
          <cell r="E2252">
            <v>11.24</v>
          </cell>
        </row>
        <row r="2253">
          <cell r="B2253">
            <v>4310</v>
          </cell>
          <cell r="C2253" t="str">
            <v>FIXADOR DE ABA AUTOTRAVANTE PARA TELHA DE FIBROCIMENTO, TIPO CANALETE 90 OU KALHETAO</v>
          </cell>
          <cell r="D2253" t="str">
            <v xml:space="preserve">UN    </v>
          </cell>
          <cell r="E2253">
            <v>1.69</v>
          </cell>
        </row>
        <row r="2254">
          <cell r="B2254">
            <v>4311</v>
          </cell>
          <cell r="C2254" t="str">
            <v>FIXADOR DE ABA SIMPLES PARA TELHA DE FIBROCIMENTO, TIPO CANALETA 49 OU KALHETA</v>
          </cell>
          <cell r="D2254" t="str">
            <v xml:space="preserve">UN    </v>
          </cell>
          <cell r="E2254">
            <v>1.19</v>
          </cell>
        </row>
        <row r="2255">
          <cell r="B2255">
            <v>4312</v>
          </cell>
          <cell r="C2255" t="str">
            <v>FIXADOR DE ABA SIMPLES PARA TELHA DE FIBROCIMENTO, TIPO CANALETA 90 OU KALHETAO</v>
          </cell>
          <cell r="D2255" t="str">
            <v xml:space="preserve">UN    </v>
          </cell>
          <cell r="E2255">
            <v>1.66</v>
          </cell>
        </row>
        <row r="2256">
          <cell r="B2256">
            <v>11162</v>
          </cell>
          <cell r="C2256" t="str">
            <v>FIXADOR DE CAL (SACHE 150 ML)</v>
          </cell>
          <cell r="D2256" t="str">
            <v xml:space="preserve">UN    </v>
          </cell>
          <cell r="E2256">
            <v>1.36</v>
          </cell>
        </row>
        <row r="2257">
          <cell r="B2257">
            <v>13261</v>
          </cell>
          <cell r="C2257" t="str">
            <v>FLANELA *30 X 40* CM</v>
          </cell>
          <cell r="D2257" t="str">
            <v xml:space="preserve">UN    </v>
          </cell>
          <cell r="E2257">
            <v>1.76</v>
          </cell>
        </row>
        <row r="2258">
          <cell r="B2258">
            <v>3255</v>
          </cell>
          <cell r="C2258" t="str">
            <v>FLANGE PVC, ROSCAVEL SEXTAVADO SEM FUROS 3/4"</v>
          </cell>
          <cell r="D2258" t="str">
            <v xml:space="preserve">UN    </v>
          </cell>
          <cell r="E2258">
            <v>4.83</v>
          </cell>
        </row>
        <row r="2259">
          <cell r="B2259">
            <v>3254</v>
          </cell>
          <cell r="C2259" t="str">
            <v>FLANGE PVC, ROSCAVEL, SEXTAVADO, SEM FUROS 3"</v>
          </cell>
          <cell r="D2259" t="str">
            <v xml:space="preserve">UN    </v>
          </cell>
          <cell r="E2259">
            <v>78.47</v>
          </cell>
        </row>
        <row r="2260">
          <cell r="B2260">
            <v>3259</v>
          </cell>
          <cell r="C2260" t="str">
            <v>FLANGE PVC, ROSCAVEL, SEXTAVADO, SEM FUROS, 1 1/2"</v>
          </cell>
          <cell r="D2260" t="str">
            <v xml:space="preserve">UN    </v>
          </cell>
          <cell r="E2260">
            <v>9.43</v>
          </cell>
        </row>
        <row r="2261">
          <cell r="B2261">
            <v>3258</v>
          </cell>
          <cell r="C2261" t="str">
            <v>FLANGE PVC, ROSCAVEL, SEXTAVADO, SEM FUROS, 1 1/4"</v>
          </cell>
          <cell r="D2261" t="str">
            <v xml:space="preserve">UN    </v>
          </cell>
          <cell r="E2261">
            <v>5.69</v>
          </cell>
        </row>
        <row r="2262">
          <cell r="B2262">
            <v>3251</v>
          </cell>
          <cell r="C2262" t="str">
            <v>FLANGE PVC, ROSCAVEL, SEXTAVADO, SEM FUROS, 1/2"</v>
          </cell>
          <cell r="D2262" t="str">
            <v xml:space="preserve">UN    </v>
          </cell>
          <cell r="E2262">
            <v>3.36</v>
          </cell>
        </row>
        <row r="2263">
          <cell r="B2263">
            <v>3256</v>
          </cell>
          <cell r="C2263" t="str">
            <v>FLANGE PVC, ROSCAVEL, SEXTAVADO, SEM FUROS, 1"</v>
          </cell>
          <cell r="D2263" t="str">
            <v xml:space="preserve">UN    </v>
          </cell>
          <cell r="E2263">
            <v>6.36</v>
          </cell>
        </row>
        <row r="2264">
          <cell r="B2264">
            <v>3261</v>
          </cell>
          <cell r="C2264" t="str">
            <v>FLANGE PVC, ROSCAVEL, SEXTAVADO, SEM FUROS, 2 1/2"</v>
          </cell>
          <cell r="D2264" t="str">
            <v xml:space="preserve">UN    </v>
          </cell>
          <cell r="E2264">
            <v>69.400000000000006</v>
          </cell>
        </row>
        <row r="2265">
          <cell r="B2265">
            <v>3260</v>
          </cell>
          <cell r="C2265" t="str">
            <v>FLANGE PVC, ROSCAVEL, SEXTAVADO, SEM FUROS, 2"</v>
          </cell>
          <cell r="D2265" t="str">
            <v xml:space="preserve">UN    </v>
          </cell>
          <cell r="E2265">
            <v>11.92</v>
          </cell>
        </row>
        <row r="2266">
          <cell r="B2266">
            <v>3272</v>
          </cell>
          <cell r="C2266" t="str">
            <v>FLANGE SEXTAVADO DE FERRO GALVANIZADO, COM ROSCA BSP, DE 1 1/2"</v>
          </cell>
          <cell r="D2266" t="str">
            <v xml:space="preserve">UN    </v>
          </cell>
          <cell r="E2266">
            <v>32.44</v>
          </cell>
        </row>
        <row r="2267">
          <cell r="B2267">
            <v>3265</v>
          </cell>
          <cell r="C2267" t="str">
            <v>FLANGE SEXTAVADO DE FERRO GALVANIZADO, COM ROSCA BSP, DE 1 1/4"</v>
          </cell>
          <cell r="D2267" t="str">
            <v xml:space="preserve">UN    </v>
          </cell>
          <cell r="E2267">
            <v>25.78</v>
          </cell>
        </row>
        <row r="2268">
          <cell r="B2268">
            <v>3262</v>
          </cell>
          <cell r="C2268" t="str">
            <v>FLANGE SEXTAVADO DE FERRO GALVANIZADO, COM ROSCA BSP, DE 1/2"</v>
          </cell>
          <cell r="D2268" t="str">
            <v xml:space="preserve">UN    </v>
          </cell>
          <cell r="E2268">
            <v>11.28</v>
          </cell>
        </row>
        <row r="2269">
          <cell r="B2269">
            <v>3264</v>
          </cell>
          <cell r="C2269" t="str">
            <v>FLANGE SEXTAVADO DE FERRO GALVANIZADO, COM ROSCA BSP, DE 1"</v>
          </cell>
          <cell r="D2269" t="str">
            <v xml:space="preserve">UN    </v>
          </cell>
          <cell r="E2269">
            <v>18.53</v>
          </cell>
        </row>
        <row r="2270">
          <cell r="B2270">
            <v>3267</v>
          </cell>
          <cell r="C2270" t="str">
            <v>FLANGE SEXTAVADO DE FERRO GALVANIZADO, COM ROSCA BSP, DE 2 1/2"</v>
          </cell>
          <cell r="D2270" t="str">
            <v xml:space="preserve">UN    </v>
          </cell>
          <cell r="E2270">
            <v>60.54</v>
          </cell>
        </row>
        <row r="2271">
          <cell r="B2271">
            <v>3266</v>
          </cell>
          <cell r="C2271" t="str">
            <v>FLANGE SEXTAVADO DE FERRO GALVANIZADO, COM ROSCA BSP, DE 2"</v>
          </cell>
          <cell r="D2271" t="str">
            <v xml:space="preserve">UN    </v>
          </cell>
          <cell r="E2271">
            <v>38.51</v>
          </cell>
        </row>
        <row r="2272">
          <cell r="B2272">
            <v>3263</v>
          </cell>
          <cell r="C2272" t="str">
            <v>FLANGE SEXTAVADO DE FERRO GALVANIZADO, COM ROSCA BSP, DE 3/4"</v>
          </cell>
          <cell r="D2272" t="str">
            <v xml:space="preserve">UN    </v>
          </cell>
          <cell r="E2272">
            <v>15.41</v>
          </cell>
        </row>
        <row r="2273">
          <cell r="B2273">
            <v>3268</v>
          </cell>
          <cell r="C2273" t="str">
            <v>FLANGE SEXTAVADO DE FERRO GALVANIZADO, COM ROSCA BSP, DE 3"</v>
          </cell>
          <cell r="D2273" t="str">
            <v xml:space="preserve">UN    </v>
          </cell>
          <cell r="E2273">
            <v>81.849999999999994</v>
          </cell>
        </row>
        <row r="2274">
          <cell r="B2274">
            <v>3271</v>
          </cell>
          <cell r="C2274" t="str">
            <v>FLANGE SEXTAVADO DE FERRO GALVANIZADO, COM ROSCA BSP, DE 4"</v>
          </cell>
          <cell r="D2274" t="str">
            <v xml:space="preserve">UN    </v>
          </cell>
          <cell r="E2274">
            <v>121.01</v>
          </cell>
        </row>
        <row r="2275">
          <cell r="B2275">
            <v>3270</v>
          </cell>
          <cell r="C2275" t="str">
            <v>FLANGE SEXTAVADO DE FERRO GALVANIZADO, COM ROSCA BSP, DE 6"</v>
          </cell>
          <cell r="D2275" t="str">
            <v xml:space="preserve">UN    </v>
          </cell>
          <cell r="E2275">
            <v>203.3</v>
          </cell>
        </row>
        <row r="2276">
          <cell r="B2276">
            <v>3275</v>
          </cell>
          <cell r="C2276" t="str">
            <v>FORRO COMPOSTO POR PAINEIS DE LA DE VIDRO, REVESTIDOS EM PVC MICROPERFURADO, DE *1250 X 625* MM, ESPESSURA 15 MM (COM COLOCACAO)</v>
          </cell>
          <cell r="D2276" t="str">
            <v xml:space="preserve">M2    </v>
          </cell>
          <cell r="E2276">
            <v>67.430000000000007</v>
          </cell>
        </row>
        <row r="2277">
          <cell r="B2277">
            <v>39512</v>
          </cell>
          <cell r="C2277" t="str">
            <v>FORRO DE FIBRA MINERAL EM PLACAS DE 1250 X 625 MM, E = 15 MM, BORDA RETA, COM PINTURA ANTIMOFO, APOIADO EM PERFIL DE ACO GALVANIZADO COM 24 MM DE BASE - INSTALADO</v>
          </cell>
          <cell r="D2277" t="str">
            <v xml:space="preserve">M2    </v>
          </cell>
          <cell r="E2277">
            <v>66.260000000000005</v>
          </cell>
        </row>
        <row r="2278">
          <cell r="B2278">
            <v>39511</v>
          </cell>
          <cell r="C2278" t="str">
            <v>FORRO DE FIBRA MINERAL EM PLACAS DE 625 X 625 MM, E = 15 MM, BORDA RETA, COM PINTURA ANTIMOFO, APOIADO EM PERFIL DE ACO GALVANIZADO COM 24 MM DE BASE - INSTALADO</v>
          </cell>
          <cell r="D2278" t="str">
            <v xml:space="preserve">M2    </v>
          </cell>
          <cell r="E2278">
            <v>72.27</v>
          </cell>
        </row>
        <row r="2279">
          <cell r="B2279">
            <v>39513</v>
          </cell>
          <cell r="C2279" t="str">
            <v>FORRO DE FIBRA MINERAL EM PLACAS DE 625 X 625 MM, E = 15/16 MM, BORDA REBAIXADA, COM PINTURA ANTIMOFO, APOIADO EM PERFIL DE ACO GALVANIZADO COM 24 MM DE BASE - INSTALADO</v>
          </cell>
          <cell r="D2279" t="str">
            <v xml:space="preserve">M2    </v>
          </cell>
          <cell r="E2279">
            <v>77.52</v>
          </cell>
        </row>
        <row r="2280">
          <cell r="B2280">
            <v>3286</v>
          </cell>
          <cell r="C2280" t="str">
            <v>FORRO DE MADEIRA CEDRINHO OU EQUIVALENTE DA REGIAO, ENCAIXE MACHO/FEMEA COM FRISO, *10 X 1* CM (SEM COLOCACAO)</v>
          </cell>
          <cell r="D2280" t="str">
            <v xml:space="preserve">M2    </v>
          </cell>
          <cell r="E2280">
            <v>51.35</v>
          </cell>
        </row>
        <row r="2281">
          <cell r="B2281">
            <v>3287</v>
          </cell>
          <cell r="C2281" t="str">
            <v>FORRO DE MADEIRA CUMARU/IPE CHAMPANHE OU EQUIVALENTE DA REGIAO, ENCAIXE MACHO/FEMEA COM FRISO, *10 X 1* CM (SEM COLOCACAO)</v>
          </cell>
          <cell r="D2281" t="str">
            <v xml:space="preserve">M2    </v>
          </cell>
          <cell r="E2281">
            <v>77.599999999999994</v>
          </cell>
        </row>
        <row r="2282">
          <cell r="B2282">
            <v>3283</v>
          </cell>
          <cell r="C2282" t="str">
            <v>FORRO DE MADEIRA PINUS OU EQUIVALENTE DA REGIAO, ENCAIXE MACHO/FEMEA COM FRISO, *10 X 1* CM (SEM COLOCACAO)</v>
          </cell>
          <cell r="D2282" t="str">
            <v xml:space="preserve">M2    </v>
          </cell>
          <cell r="E2282">
            <v>16.3</v>
          </cell>
        </row>
        <row r="2283">
          <cell r="B2283">
            <v>11587</v>
          </cell>
          <cell r="C2283" t="str">
            <v>FORRO DE PVC LISO, BRANCO, REGUA DE 10 CM, ESPESSURA DE 8 MM A 10 MM (COM COLOCACAO / SEM ESTRUTURA METALICA)</v>
          </cell>
          <cell r="D2283" t="str">
            <v xml:space="preserve">M2    </v>
          </cell>
          <cell r="E2283">
            <v>46.24</v>
          </cell>
        </row>
        <row r="2284">
          <cell r="B2284">
            <v>36225</v>
          </cell>
          <cell r="C2284" t="str">
            <v>FORRO DE PVC LISO, BRANCO, REGUA DE 20 CM, ESPESSURA DE 8 MM A 10 MM, COMPRIMENTO 6 M (SEM COLOCACAO)</v>
          </cell>
          <cell r="D2284" t="str">
            <v xml:space="preserve">M2    </v>
          </cell>
          <cell r="E2284">
            <v>18.78</v>
          </cell>
        </row>
        <row r="2285">
          <cell r="B2285">
            <v>36230</v>
          </cell>
          <cell r="C2285" t="str">
            <v>FORRO DE PVC, FRISADO, BRANCO, REGUA DE 10 CM, ESPESSURA DE 8 MM A 10 MM E COMPRIMENTO 6 M (SEM COLOCACAO)</v>
          </cell>
          <cell r="D2285" t="str">
            <v xml:space="preserve">M2    </v>
          </cell>
          <cell r="E2285">
            <v>13.8</v>
          </cell>
        </row>
        <row r="2286">
          <cell r="B2286">
            <v>36238</v>
          </cell>
          <cell r="C2286" t="str">
            <v>FORRO DE PVC, FRISADO, BRANCO, REGUA DE 20 CM, ESPESSURA DE 8 MM A 10 MM E COMPRIMENTO 6 M (SEM COLOCACAO)</v>
          </cell>
          <cell r="D2286" t="str">
            <v xml:space="preserve">M2    </v>
          </cell>
          <cell r="E2286">
            <v>13.48</v>
          </cell>
        </row>
        <row r="2287">
          <cell r="B2287">
            <v>11887</v>
          </cell>
          <cell r="C2287" t="str">
            <v>FOSSA SEPTICA CILINDRICA TIPO "IMHOFF", COM TAMPA, PARA 50 CONTRIBUINTES</v>
          </cell>
          <cell r="D2287" t="str">
            <v xml:space="preserve">UN    </v>
          </cell>
          <cell r="E2287">
            <v>2588.5300000000002</v>
          </cell>
        </row>
        <row r="2288">
          <cell r="B2288">
            <v>11883</v>
          </cell>
          <cell r="C2288" t="str">
            <v>FOSSA SEPTICA CILINDRICA, TIPO "IMHOFF", COM TAMPA, PARA 100 CONTRIBUINTES</v>
          </cell>
          <cell r="D2288" t="str">
            <v xml:space="preserve">UN    </v>
          </cell>
          <cell r="E2288">
            <v>3805.59</v>
          </cell>
        </row>
        <row r="2289">
          <cell r="B2289">
            <v>11884</v>
          </cell>
          <cell r="C2289" t="str">
            <v>FOSSA SEPTICA CILINDRICA, TIPO "IMHOFF", COM TAMPA, PARA 150 CONTRIBUINTES</v>
          </cell>
          <cell r="D2289" t="str">
            <v xml:space="preserve">UN    </v>
          </cell>
          <cell r="E2289">
            <v>4083.06</v>
          </cell>
        </row>
        <row r="2290">
          <cell r="B2290">
            <v>11885</v>
          </cell>
          <cell r="C2290" t="str">
            <v>FOSSA SEPTICA CILINDRICA, TIPO "IMHOFF", COM TAMPA, PARA 200 CONTRIBUINTES</v>
          </cell>
          <cell r="D2290" t="str">
            <v xml:space="preserve">UN    </v>
          </cell>
          <cell r="E2290">
            <v>4554</v>
          </cell>
        </row>
        <row r="2291">
          <cell r="B2291">
            <v>11886</v>
          </cell>
          <cell r="C2291" t="str">
            <v>FOSSA SEPTICA CILINDRICA, TIPO "IMHOFF", COM TAMPA, PARA 30 CONTRIBUINTES</v>
          </cell>
          <cell r="D2291" t="str">
            <v xml:space="preserve">UN    </v>
          </cell>
          <cell r="E2291">
            <v>1467.74</v>
          </cell>
        </row>
        <row r="2292">
          <cell r="B2292">
            <v>11888</v>
          </cell>
          <cell r="C2292" t="str">
            <v>FOSSA SEPTICA CILINDRICA, TIPO "IMHOFF", COM TAMPA, PARA 75 CONTRIBUINTES</v>
          </cell>
          <cell r="D2292" t="str">
            <v xml:space="preserve">UN    </v>
          </cell>
          <cell r="E2292">
            <v>3446.83</v>
          </cell>
        </row>
        <row r="2293">
          <cell r="B2293">
            <v>3277</v>
          </cell>
          <cell r="C2293" t="str">
            <v>FOSSA SEPTICA CONCRETO PRE MOLDADO PARA 10 CONTRIBUINTES - *90 X 90* CM</v>
          </cell>
          <cell r="D2293" t="str">
            <v xml:space="preserve">UN    </v>
          </cell>
          <cell r="E2293">
            <v>581.28</v>
          </cell>
        </row>
        <row r="2294">
          <cell r="B2294">
            <v>3281</v>
          </cell>
          <cell r="C2294" t="str">
            <v>FOSSA SEPTICA CONCRETO PRE MOLDADO PARA 5 CONTRIBUINTES *90 X 70* CM</v>
          </cell>
          <cell r="D2294" t="str">
            <v xml:space="preserve">UN    </v>
          </cell>
          <cell r="E2294">
            <v>481.37</v>
          </cell>
        </row>
        <row r="2295">
          <cell r="B2295">
            <v>39363</v>
          </cell>
          <cell r="C2295" t="str">
            <v>FOSSA SEPTICA, SEM FILTRO, PARA 15 A 30 CONTRIBUINTES, CILINDRICA, COM TAMPA, EM POLIETILENO DE ALTA DENSIDADE (PEAD), CAPACIDADE APROXIMADA DE 5500 LITROS (NBR 7229)</v>
          </cell>
          <cell r="D2295" t="str">
            <v xml:space="preserve">UN    </v>
          </cell>
          <cell r="E2295">
            <v>3684.95</v>
          </cell>
        </row>
        <row r="2296">
          <cell r="B2296">
            <v>39361</v>
          </cell>
          <cell r="C2296" t="str">
            <v>FOSSA SEPTICA, SEM FILTRO, PARA 4 A 7 CONTRIBUINTES, CILINDRICA,  COM TAMPA, EM POLIETILENO DE ALTA DENSIDADE (PEAD), CAPACIDADE APROXIMADA DE 1100 LITROS (NBR 7229)</v>
          </cell>
          <cell r="D2296" t="str">
            <v xml:space="preserve">UN    </v>
          </cell>
          <cell r="E2296">
            <v>947.56</v>
          </cell>
        </row>
        <row r="2297">
          <cell r="B2297">
            <v>39362</v>
          </cell>
          <cell r="C2297" t="str">
            <v>FOSSA SEPTICA, SEM FILTRO, PARA 8 A 14 CONTRIBUINTES, CILINDRICA, COM TAMPA, EM POLIETILENO DE ALTA DENSIDADE (PEAD), CAPACIDADE APROXIMADA DE 3000 LITROS (NBR 7229)</v>
          </cell>
          <cell r="D2297" t="str">
            <v xml:space="preserve">UN    </v>
          </cell>
          <cell r="E2297">
            <v>2915.88</v>
          </cell>
        </row>
        <row r="2298">
          <cell r="B2298">
            <v>39364</v>
          </cell>
          <cell r="C2298" t="str">
            <v>FOSSA SEPTICA,SEM FILTRO, PARA 40 A 52 CONTRIBUINTES, CILINDRICA, COM TAMPA, EM POLIETILENO DE ALTA DENSIDADE (PEAD), CAPACIDADE APROXIMADA DE 10000 LITROS (NBR 7229)</v>
          </cell>
          <cell r="D2298" t="str">
            <v xml:space="preserve">UN    </v>
          </cell>
          <cell r="E2298">
            <v>8422.76</v>
          </cell>
        </row>
        <row r="2299">
          <cell r="B2299">
            <v>14576</v>
          </cell>
          <cell r="C2299" t="str">
            <v>FRESADORA DE ASFALTO A FRIO SOBRE ESTEIRAS, LARG. FRESAGEM 2,00 M, POT. 410 KW/550 HP</v>
          </cell>
          <cell r="D2299" t="str">
            <v xml:space="preserve">UN    </v>
          </cell>
          <cell r="E2299">
            <v>4180320.7</v>
          </cell>
        </row>
        <row r="2300">
          <cell r="B2300">
            <v>13877</v>
          </cell>
          <cell r="C2300" t="str">
            <v>FRESADORA DE ASFALTO A FRIO SOBRE RODAS, LARG. FRESAGEM 1,00 M, POT. 155 KW/208 HP</v>
          </cell>
          <cell r="D2300" t="str">
            <v xml:space="preserve">UN    </v>
          </cell>
          <cell r="E2300">
            <v>1789532.94</v>
          </cell>
        </row>
        <row r="2301">
          <cell r="B2301">
            <v>7307</v>
          </cell>
          <cell r="C2301" t="str">
            <v>FUNDO ANTICORROSIVO PARA METAIS FERROSOS (ZARCAO)</v>
          </cell>
          <cell r="D2301" t="str">
            <v xml:space="preserve">L     </v>
          </cell>
          <cell r="E2301">
            <v>28.34</v>
          </cell>
        </row>
        <row r="2302">
          <cell r="B2302">
            <v>38122</v>
          </cell>
          <cell r="C2302" t="str">
            <v>FUNDO PREPARADOR ACRILICO BASE AGUA</v>
          </cell>
          <cell r="D2302" t="str">
            <v xml:space="preserve">L     </v>
          </cell>
          <cell r="E2302">
            <v>12.61</v>
          </cell>
        </row>
        <row r="2303">
          <cell r="B2303">
            <v>6086</v>
          </cell>
          <cell r="C2303" t="str">
            <v>FUNDO SINTETICO NIVELADOR BRANCO FOSCO PARA MADEIRA</v>
          </cell>
          <cell r="D2303" t="str">
            <v xml:space="preserve">GL    </v>
          </cell>
          <cell r="E2303">
            <v>65.28</v>
          </cell>
        </row>
        <row r="2304">
          <cell r="B2304">
            <v>38633</v>
          </cell>
          <cell r="C2304" t="str">
            <v>FURO PARA TORNEIRA OU OUTROS ACESSORIOS  EM BANCADA DE MARMORE/ GRANITO OU OUTRO TIPO DE PEDRA NATURAL</v>
          </cell>
          <cell r="D2304" t="str">
            <v xml:space="preserve">UN    </v>
          </cell>
          <cell r="E2304">
            <v>14.66</v>
          </cell>
        </row>
        <row r="2305">
          <cell r="B2305">
            <v>12344</v>
          </cell>
          <cell r="C2305" t="str">
            <v>FUSIVEL DIAZED 20 A TAMANHO DII, CAPACIDADE DE INTERRUPCAO DE 50 KA EM VCA E 8 KA EM VCC, TENSAO NOMIMNAL DE 500 V</v>
          </cell>
          <cell r="D2305" t="str">
            <v xml:space="preserve">UN    </v>
          </cell>
          <cell r="E2305">
            <v>3.81</v>
          </cell>
        </row>
        <row r="2306">
          <cell r="B2306">
            <v>12343</v>
          </cell>
          <cell r="C2306" t="str">
            <v>FUSIVEL DIAZED 35 A TAMANHO DIII, CAPACIDADE DE INTERRUPCAO DE 50 KA EM VCA E 8 KA EM VCC, TENSAO NOMIMNAL DE 500 V</v>
          </cell>
          <cell r="D2306" t="str">
            <v xml:space="preserve">UN    </v>
          </cell>
          <cell r="E2306">
            <v>5.92</v>
          </cell>
        </row>
        <row r="2307">
          <cell r="B2307">
            <v>3295</v>
          </cell>
          <cell r="C2307" t="str">
            <v>FUSIVEL NH *36* A 80 AMPERES, TAMANHO 00, CAPACIDADE DE INTERRUPCAO DE 120 KA, TENSAO NOMIMNAL DE 500 V</v>
          </cell>
          <cell r="D2307" t="str">
            <v xml:space="preserve">UN    </v>
          </cell>
          <cell r="E2307">
            <v>20.67</v>
          </cell>
        </row>
        <row r="2308">
          <cell r="B2308">
            <v>3302</v>
          </cell>
          <cell r="C2308" t="str">
            <v>FUSIVEL NH 100 A TAMANHO 00, CAPACIDADE DE INTERRUPCAO DE 120 KA, TENSAO NOMIMNAL DE 500 V</v>
          </cell>
          <cell r="D2308" t="str">
            <v xml:space="preserve">UN    </v>
          </cell>
          <cell r="E2308">
            <v>21.61</v>
          </cell>
        </row>
        <row r="2309">
          <cell r="B2309">
            <v>3297</v>
          </cell>
          <cell r="C2309" t="str">
            <v>FUSIVEL NH 125 A TAMANHO 00, CAPACIDADE DE INTERRUPCAO DE 120 KA, TENSAO NOMIMNAL DE 500 V</v>
          </cell>
          <cell r="D2309" t="str">
            <v xml:space="preserve">UN    </v>
          </cell>
          <cell r="E2309">
            <v>23.06</v>
          </cell>
        </row>
        <row r="2310">
          <cell r="B2310">
            <v>3294</v>
          </cell>
          <cell r="C2310" t="str">
            <v>FUSIVEL NH 160 A TAMANHO 00, CAPACIDADE DE INTERRUPCAO DE 120 KA, TENSAO NOMIMNAL DE 500 V</v>
          </cell>
          <cell r="D2310" t="str">
            <v xml:space="preserve">UN    </v>
          </cell>
          <cell r="E2310">
            <v>23.42</v>
          </cell>
        </row>
        <row r="2311">
          <cell r="B2311">
            <v>3292</v>
          </cell>
          <cell r="C2311" t="str">
            <v>FUSIVEL NH 20 A TAMANHO 000, CAPACIDADE DE INTERRUPCAO DE 120 KA, TENSAO NOMIMNAL DE 500 V</v>
          </cell>
          <cell r="D2311" t="str">
            <v xml:space="preserve">UN    </v>
          </cell>
          <cell r="E2311">
            <v>22</v>
          </cell>
        </row>
        <row r="2312">
          <cell r="B2312">
            <v>3298</v>
          </cell>
          <cell r="C2312" t="str">
            <v>FUSIVEL NH 200 A 250 AMPERES, TAMANHO 1, CAPACIDADE DE INTERRUPCAO DE 120 KA, TENSAO NOMIMNAL DE 500 V</v>
          </cell>
          <cell r="D2312" t="str">
            <v xml:space="preserve">UN    </v>
          </cell>
          <cell r="E2312">
            <v>51.56</v>
          </cell>
        </row>
        <row r="2313">
          <cell r="B2313">
            <v>11596</v>
          </cell>
          <cell r="C2313" t="str">
            <v>GABIAO  TIPO CAIXA, MALHA HEXAGONAL 8 X 10 CM (ZN/AL), FIO 2,7 MM, DIMENSOES 2,0 X 1,0 X 0,5 M (C X L X A)</v>
          </cell>
          <cell r="D2313" t="str">
            <v xml:space="preserve">UN    </v>
          </cell>
          <cell r="E2313">
            <v>237.62</v>
          </cell>
        </row>
        <row r="2314">
          <cell r="B2314">
            <v>34802</v>
          </cell>
          <cell r="C2314" t="str">
            <v>GABIAO MANTA (COLCHAO) MALHA HEXAGONAL 6 X 8 CM (ZN/AL REVESTIDO COM POLIMERO), DIMENSOES 4,0 X 2,0 X 0,17 M (C X L X A) FIO 2 MM</v>
          </cell>
          <cell r="D2314" t="str">
            <v xml:space="preserve">UN    </v>
          </cell>
          <cell r="E2314">
            <v>652.58000000000004</v>
          </cell>
        </row>
        <row r="2315">
          <cell r="B2315">
            <v>11588</v>
          </cell>
          <cell r="C2315" t="str">
            <v>GABIAO MANTA (COLCHAO) MALHA HEXAGONAL 6 X 8 CM (ZN/AL REVESTIDO COM POLIMERO), FIO 2 MM, DIMENSOES 4,0 X 2,0 X 0,23 M (C X L X A)</v>
          </cell>
          <cell r="D2315" t="str">
            <v xml:space="preserve">UN    </v>
          </cell>
          <cell r="E2315">
            <v>704.03</v>
          </cell>
        </row>
        <row r="2316">
          <cell r="B2316">
            <v>34383</v>
          </cell>
          <cell r="C2316" t="str">
            <v>GABIAO MANTA (COLCHAO) MALHA HEXAGONAL 6 X 8 CM (ZN/AL REVESTIDO COM POLIMERO), FIO 2 MM, DIMENSOES 4,0 X 2,0 X 0,3 M (C X L X A)</v>
          </cell>
          <cell r="D2316" t="str">
            <v xml:space="preserve">UN    </v>
          </cell>
          <cell r="E2316">
            <v>774.48</v>
          </cell>
        </row>
        <row r="2317">
          <cell r="B2317">
            <v>40451</v>
          </cell>
          <cell r="C2317" t="str">
            <v>GABIAO MANTA (COLCHAO) MALHA HEXAGONAL 6 X 8 CM (ZN/AL REVESTIDO COM POLIMERO), FIO 2,0 MM, DIMENSOES 5,0 X 2,0 X 0,17 M (C X L X A)</v>
          </cell>
          <cell r="D2317" t="str">
            <v xml:space="preserve">M2    </v>
          </cell>
          <cell r="E2317">
            <v>62.6</v>
          </cell>
        </row>
        <row r="2318">
          <cell r="B2318">
            <v>40453</v>
          </cell>
          <cell r="C2318" t="str">
            <v>GABIAO MANTA (COLCHAO) MALHA HEXAGONAL 6 X 8 CM (ZN/AL REVESTIDO COM POLIMERO), FIO 2,0 MM, DIMENSOES 5,0 X 2,0 X 0,23 M (C X L X A)</v>
          </cell>
          <cell r="D2318" t="str">
            <v xml:space="preserve">M2    </v>
          </cell>
          <cell r="E2318">
            <v>67.73</v>
          </cell>
        </row>
        <row r="2319">
          <cell r="B2319">
            <v>40452</v>
          </cell>
          <cell r="C2319" t="str">
            <v>GABIAO MANTA (COLCHAO) MALHA HEXAGONAL 6 X 8 CM (ZN/AL REVESTIDO COM POLIMERO), FIO 2,0 MM, DIMENSOES 5,0 X 2,0 X 0,30 M (C X L X A)</v>
          </cell>
          <cell r="D2319" t="str">
            <v xml:space="preserve">M2    </v>
          </cell>
          <cell r="E2319">
            <v>74.3</v>
          </cell>
        </row>
        <row r="2320">
          <cell r="B2320">
            <v>11594</v>
          </cell>
          <cell r="C2320" t="str">
            <v>GABIAO SACO MALHA HEXAGONAL 8 X 10 CM (ZN/AL REVESTIDO COM POLIMERO),  FIO 2,4 MM, DIMENSOES 3,0 X 0,65 M</v>
          </cell>
          <cell r="D2320" t="str">
            <v xml:space="preserve">UN    </v>
          </cell>
          <cell r="E2320">
            <v>224.39</v>
          </cell>
        </row>
        <row r="2321">
          <cell r="B2321">
            <v>3311</v>
          </cell>
          <cell r="C2321" t="str">
            <v>GABIAO SACO MALHA HEXAGONAL 8 X 10 CM (ZN/AL REVESTIDO COM POLIMERO), FIO 2,4 MM, H = 0,65 M</v>
          </cell>
          <cell r="D2321" t="str">
            <v xml:space="preserve">M3    </v>
          </cell>
          <cell r="E2321">
            <v>224.39</v>
          </cell>
        </row>
        <row r="2322">
          <cell r="B2322">
            <v>11599</v>
          </cell>
          <cell r="C2322" t="str">
            <v>GABIAO SACO MALHA HEXAGONAL 8 X 10 CM (ZN/AL), FIO 2,7 MM, DIMENSOES 4,0 X 0,65 M</v>
          </cell>
          <cell r="D2322" t="str">
            <v xml:space="preserve">UN    </v>
          </cell>
          <cell r="E2322">
            <v>298.42</v>
          </cell>
        </row>
        <row r="2323">
          <cell r="B2323">
            <v>11593</v>
          </cell>
          <cell r="C2323" t="str">
            <v>GABIAO TIPO CAIXA MALHA HEXAGONAL 8 X 10 CM (ZN/AL REVESTIDO COM POLIMERO),  FIO 2,4 MM, DIMENSOES 2,0 X 1,0 X 1,0 M (C X L X A)</v>
          </cell>
          <cell r="D2323" t="str">
            <v xml:space="preserve">UN    </v>
          </cell>
          <cell r="E2323">
            <v>418.36</v>
          </cell>
        </row>
        <row r="2324">
          <cell r="B2324">
            <v>3314</v>
          </cell>
          <cell r="C2324" t="str">
            <v>GABIAO TIPO CAIXA MALHA HEXAGONAL 8 X 10 CM (ZN/AL REVESTIDO COM POLIMERO),  FIO 2,4 MM, H = 0,50 M</v>
          </cell>
          <cell r="D2324" t="str">
            <v xml:space="preserve">M3    </v>
          </cell>
          <cell r="E2324">
            <v>299.20999999999998</v>
          </cell>
        </row>
        <row r="2325">
          <cell r="B2325">
            <v>11597</v>
          </cell>
          <cell r="C2325" t="str">
            <v>GABIAO TIPO CAIXA MALHA HEXAGONAL 8 X 10 CM (ZN/AL), FIO 2,7 MM, DIMENSOES 2,0 X 1,0 X 1,0 M (C X L X A)</v>
          </cell>
          <cell r="D2325" t="str">
            <v xml:space="preserve">UN    </v>
          </cell>
          <cell r="E2325">
            <v>347.95</v>
          </cell>
        </row>
        <row r="2326">
          <cell r="B2326">
            <v>3309</v>
          </cell>
          <cell r="C2326" t="str">
            <v>GABIAO TIPO CAIXA MALHA HEXAGONAL 8 X 10 CM (ZN/AL), FIO 2,7 MM, H = 0,50 M</v>
          </cell>
          <cell r="D2326" t="str">
            <v xml:space="preserve">M3    </v>
          </cell>
          <cell r="E2326">
            <v>237.62</v>
          </cell>
        </row>
        <row r="2327">
          <cell r="B2327">
            <v>34612</v>
          </cell>
          <cell r="C2327" t="str">
            <v>GABIAO TIPO CAIXA PARA SOLO REFORCADO, MALHA HEXAGONAL DE DUPLA TORCAO 8 X 10 CM (ZN/AL REVESTIDO COM POLIMERO), FIO 2,7 MM, DIMENSOES 2,0 X 1,0 X 0,5 M, COM CAUDA DE 3,0 M</v>
          </cell>
          <cell r="D2327" t="str">
            <v xml:space="preserve">UN    </v>
          </cell>
          <cell r="E2327">
            <v>430.35</v>
          </cell>
        </row>
        <row r="2328">
          <cell r="B2328">
            <v>34635</v>
          </cell>
          <cell r="C2328" t="str">
            <v>GABIAO TIPO CAIXA PARA SOLO REFORCADO, MALHA HEXAGONAL DE DUPLA TORCAO 8 X 10 CM (ZN/AL REVESTIDO COM POLIMERO), FIO 2,7 MM, DIMENSOES 2,0 X 1,0 X 1,0 M, COM CAUDA DE 3,0 M</v>
          </cell>
          <cell r="D2328" t="str">
            <v xml:space="preserve">UN    </v>
          </cell>
          <cell r="E2328">
            <v>553.41</v>
          </cell>
        </row>
        <row r="2329">
          <cell r="B2329">
            <v>34633</v>
          </cell>
          <cell r="C2329" t="str">
            <v>GABIAO TIPO CAIXA PARA SOLO REFORCADO, MALHA HEXAGONAL DE DUPLA TORCAO 8 X 10 CM (ZN/AL REVESTIDO COM POLIMERO), FIO 2,7 MM, DIMENSOES 2,0 X 1,0 X 1,0 M, COM CAUDA DE 4,0 M</v>
          </cell>
          <cell r="D2329" t="str">
            <v xml:space="preserve">UN    </v>
          </cell>
          <cell r="E2329">
            <v>610.01</v>
          </cell>
        </row>
        <row r="2330">
          <cell r="B2330">
            <v>40440</v>
          </cell>
          <cell r="C2330" t="str">
            <v>GABIAO TIPO CAIXA PARA SOLO REFORCADO, MALHA HEXAGONAL 8 X 10 CM (ZN/AL REVESTIDO COM POLIMERO), FIO 2,7 MM, DIMENSOES 2,0 X 1,0 X 0,5 M, COM CAUDA DE 4,0 M</v>
          </cell>
          <cell r="D2330" t="str">
            <v xml:space="preserve">M3    </v>
          </cell>
          <cell r="E2330">
            <v>311.66000000000003</v>
          </cell>
        </row>
        <row r="2331">
          <cell r="B2331">
            <v>40441</v>
          </cell>
          <cell r="C2331" t="str">
            <v>GABIAO TIPO CAIXA PARA SOLO REFORCADO, MALHA HEXAGONAL 8 X 10 CM (ZN/AL REVESTIDO COM POLIMERO), FIO 2,7 MM, DIMENSOES 2,0 X 1,0 X 1,0 M, COM CAUDA DE 4,0 M</v>
          </cell>
          <cell r="D2331" t="str">
            <v xml:space="preserve">M3    </v>
          </cell>
          <cell r="E2331">
            <v>198.98</v>
          </cell>
        </row>
        <row r="2332">
          <cell r="B2332">
            <v>40449</v>
          </cell>
          <cell r="C2332" t="str">
            <v>GABIAO TIPO CAIXA TRAPEZOIDAL, MALHA HEXAGONAL 10 X 12 CM (ZN/AL REVESTIDO COM POLIMERO) FIO 2,7 MM, FACE COM 65 GRAUS, COM GEOSSINTETICO, DIMENSOES 2,0 X 1,5 X 1,0 M (C X L X A)</v>
          </cell>
          <cell r="D2332" t="str">
            <v xml:space="preserve">M3    </v>
          </cell>
          <cell r="E2332">
            <v>167.27</v>
          </cell>
        </row>
        <row r="2333">
          <cell r="B2333">
            <v>34800</v>
          </cell>
          <cell r="C2333" t="str">
            <v>GABIAO TIPO CAIXA, MALHA HEXAGONAL 8 X 10 CM (ZN/AL REVESTIDO COM POLIMERO), FIO DE 2,4 MM, DIMENSOES 2,0 x 1,0 x 1,0 M (C X L X A)</v>
          </cell>
          <cell r="D2333" t="str">
            <v xml:space="preserve">M3    </v>
          </cell>
          <cell r="E2333">
            <v>209.18</v>
          </cell>
        </row>
        <row r="2334">
          <cell r="B2334">
            <v>11592</v>
          </cell>
          <cell r="C2334" t="str">
            <v>GABIAO TIPO CAIXA, MALHA HEXAGONAL 8 X 10 CM (ZN/AL REVESTIDO COM POLIMERO), FIO 2,4 MM, DIMENSOES 2,0 X 1,0 X 0,5 M (C X L X A)</v>
          </cell>
          <cell r="D2334" t="str">
            <v xml:space="preserve">UN    </v>
          </cell>
          <cell r="E2334">
            <v>299.20999999999998</v>
          </cell>
        </row>
        <row r="2335">
          <cell r="B2335">
            <v>40438</v>
          </cell>
          <cell r="C2335" t="str">
            <v>GABIAO TIPO CAIXA, MALHA HEXAGONAL 8 X 10 CM (ZN/AL), FIO DE 2,7 MM, DIMENSOES 2,0 X 1,0 X 1,0 M (C X L X A)</v>
          </cell>
          <cell r="D2335" t="str">
            <v xml:space="preserve">M3    </v>
          </cell>
          <cell r="E2335">
            <v>139.36000000000001</v>
          </cell>
        </row>
        <row r="2336">
          <cell r="B2336">
            <v>40436</v>
          </cell>
          <cell r="C2336" t="str">
            <v>GABIAO TIPO CAIXA, MALHA HEXAGONAL 8 X 10 CM (ZN/AL), FIO DE 2,7 MM, DIMENSOES 5,0 X 1,0 X 1,0 M (C X L X A)</v>
          </cell>
          <cell r="D2336" t="str">
            <v xml:space="preserve">M3    </v>
          </cell>
          <cell r="E2336">
            <v>173.77</v>
          </cell>
        </row>
        <row r="2337">
          <cell r="B2337">
            <v>4315</v>
          </cell>
          <cell r="C2337" t="str">
            <v>GANCHO CHATO EM FERRO GALVANIZADO,  L = 110 MM, RECOBRIMENTO = 100MM, SECAO 1/8 X 1/2" (3 MM X 12 MM), PARA FIXAR TELHA DE FIBROCIMENTO ONDULADA</v>
          </cell>
          <cell r="D2337" t="str">
            <v xml:space="preserve">UN    </v>
          </cell>
          <cell r="E2337">
            <v>1.22</v>
          </cell>
        </row>
        <row r="2338">
          <cell r="B2338">
            <v>42482</v>
          </cell>
          <cell r="C2338" t="str">
            <v>GANCHO L COM ROSCA, PARA FIXAR TELHA EM MADEIRA, 1/4" X 350 MM (COLETADO CAIXA)</v>
          </cell>
          <cell r="D2338" t="str">
            <v xml:space="preserve">UN    </v>
          </cell>
          <cell r="E2338">
            <v>1.63</v>
          </cell>
        </row>
        <row r="2339">
          <cell r="B2339">
            <v>402</v>
          </cell>
          <cell r="C2339" t="str">
            <v>GANCHO OLHAL EM ACO GALVANIZADO, ESPESSURA 16MM, ABERTURA 21MM</v>
          </cell>
          <cell r="D2339" t="str">
            <v xml:space="preserve">UN    </v>
          </cell>
          <cell r="E2339">
            <v>9.02</v>
          </cell>
        </row>
        <row r="2340">
          <cell r="B2340">
            <v>4226</v>
          </cell>
          <cell r="C2340" t="str">
            <v>GAS DE COZINHA - GLP</v>
          </cell>
          <cell r="D2340" t="str">
            <v xml:space="preserve">KG    </v>
          </cell>
          <cell r="E2340">
            <v>5.38</v>
          </cell>
        </row>
        <row r="2341">
          <cell r="B2341">
            <v>4222</v>
          </cell>
          <cell r="C2341" t="str">
            <v>GASOLINA COMUM</v>
          </cell>
          <cell r="D2341" t="str">
            <v xml:space="preserve">L     </v>
          </cell>
          <cell r="E2341">
            <v>4.84</v>
          </cell>
        </row>
        <row r="2342">
          <cell r="B2342">
            <v>34804</v>
          </cell>
          <cell r="C2342" t="str">
            <v>GEOGRELHA TECIDA COM FILAMENTOS DE POLIESTER + PVC, RESISTENCIA LONGITUDINAL: 90 KN/M, RESISTENCIA TRANSVERSAL: 30 KN/M, ALONGAMENTO = 12 POR CENTO</v>
          </cell>
          <cell r="D2342" t="str">
            <v xml:space="preserve">M2    </v>
          </cell>
          <cell r="E2342">
            <v>25.26</v>
          </cell>
        </row>
        <row r="2343">
          <cell r="B2343">
            <v>4013</v>
          </cell>
          <cell r="C2343" t="str">
            <v>GEOTEXTIL NAO TECIDO AGULHADO DE FILAMENTOS CONTINUOS 100% POLIESTER, RESITENCIA A TRACAO = 09 KN/M</v>
          </cell>
          <cell r="D2343" t="str">
            <v xml:space="preserve">M2    </v>
          </cell>
          <cell r="E2343">
            <v>4.37</v>
          </cell>
        </row>
        <row r="2344">
          <cell r="B2344">
            <v>4011</v>
          </cell>
          <cell r="C2344" t="str">
            <v>GEOTEXTIL NAO TECIDO AGULHADO DE FILAMENTOS CONTINUOS 100% POLIESTER, RESITENCIA A TRACAO = 10 KN/M</v>
          </cell>
          <cell r="D2344" t="str">
            <v xml:space="preserve">M2    </v>
          </cell>
          <cell r="E2344">
            <v>4.88</v>
          </cell>
        </row>
        <row r="2345">
          <cell r="B2345">
            <v>4021</v>
          </cell>
          <cell r="C2345" t="str">
            <v>GEOTEXTIL NAO TECIDO AGULHADO DE FILAMENTOS CONTINUOS 100% POLIESTER, RESITENCIA A TRACAO = 14 KN/M</v>
          </cell>
          <cell r="D2345" t="str">
            <v xml:space="preserve">M2    </v>
          </cell>
          <cell r="E2345">
            <v>6.08</v>
          </cell>
        </row>
        <row r="2346">
          <cell r="B2346">
            <v>4019</v>
          </cell>
          <cell r="C2346" t="str">
            <v>GEOTEXTIL NAO TECIDO AGULHADO DE FILAMENTOS CONTINUOS 100% POLIESTER, RESITENCIA A TRACAO = 16 KN/M</v>
          </cell>
          <cell r="D2346" t="str">
            <v xml:space="preserve">M2    </v>
          </cell>
          <cell r="E2346">
            <v>7.3</v>
          </cell>
        </row>
        <row r="2347">
          <cell r="B2347">
            <v>4012</v>
          </cell>
          <cell r="C2347" t="str">
            <v>GEOTEXTIL NAO TECIDO AGULHADO DE FILAMENTOS CONTINUOS 100% POLIESTER, RESITENCIA A TRACAO = 21 KN/M</v>
          </cell>
          <cell r="D2347" t="str">
            <v xml:space="preserve">M2    </v>
          </cell>
          <cell r="E2347">
            <v>9.7899999999999991</v>
          </cell>
        </row>
        <row r="2348">
          <cell r="B2348">
            <v>4020</v>
          </cell>
          <cell r="C2348" t="str">
            <v>GEOTEXTIL NAO TECIDO AGULHADO DE FILAMENTOS CONTINUOS 100% POLIESTER, RESITENCIA A TRACAO = 26 KN/M</v>
          </cell>
          <cell r="D2348" t="str">
            <v xml:space="preserve">M2    </v>
          </cell>
          <cell r="E2348">
            <v>12.25</v>
          </cell>
        </row>
        <row r="2349">
          <cell r="B2349">
            <v>4018</v>
          </cell>
          <cell r="C2349" t="str">
            <v>GEOTEXTIL NAO TECIDO AGULHADO DE FILAMENTOS CONTINUOS 100% POLIESTER, RESITENCIA A TRACAO = 31 KN/M</v>
          </cell>
          <cell r="D2349" t="str">
            <v xml:space="preserve">M2    </v>
          </cell>
          <cell r="E2349">
            <v>14.68</v>
          </cell>
        </row>
        <row r="2350">
          <cell r="B2350">
            <v>36498</v>
          </cell>
          <cell r="C2350" t="str">
            <v>GERADOR PORTATIL MONOFASICO, POTENCIA 5500 VA, MOTOR A GASOLINA, POTENCIA DO MOTOR 13 CV</v>
          </cell>
          <cell r="D2350" t="str">
            <v xml:space="preserve">UN    </v>
          </cell>
          <cell r="E2350">
            <v>2764.56</v>
          </cell>
        </row>
        <row r="2351">
          <cell r="B2351">
            <v>12872</v>
          </cell>
          <cell r="C2351" t="str">
            <v>GESSEIRO</v>
          </cell>
          <cell r="D2351" t="str">
            <v xml:space="preserve">H     </v>
          </cell>
          <cell r="E2351">
            <v>14.49</v>
          </cell>
        </row>
        <row r="2352">
          <cell r="B2352">
            <v>41075</v>
          </cell>
          <cell r="C2352" t="str">
            <v>GESSEIRO (MENSALISTA)</v>
          </cell>
          <cell r="D2352" t="str">
            <v xml:space="preserve">MES   </v>
          </cell>
          <cell r="E2352">
            <v>2568.3000000000002</v>
          </cell>
        </row>
        <row r="2353">
          <cell r="B2353">
            <v>3315</v>
          </cell>
          <cell r="C2353" t="str">
            <v>GESSO EM PO PARA REVESTIMENTOS/MOLDURAS/SANCAS</v>
          </cell>
          <cell r="D2353" t="str">
            <v xml:space="preserve">KG    </v>
          </cell>
          <cell r="E2353">
            <v>0.59</v>
          </cell>
        </row>
        <row r="2354">
          <cell r="B2354">
            <v>36870</v>
          </cell>
          <cell r="C2354" t="str">
            <v>GESSO PROJETADO</v>
          </cell>
          <cell r="D2354" t="str">
            <v xml:space="preserve">KG    </v>
          </cell>
          <cell r="E2354">
            <v>0.59</v>
          </cell>
        </row>
        <row r="2355">
          <cell r="B2355">
            <v>5092</v>
          </cell>
          <cell r="C2355" t="str">
            <v>GONZO DE EMBUTIR, EM LATAO / ZAMAC, *20 X 48* MM, PARA JANELA BASCULANTE / PIVOTANTE -  INCLUI PARAFUSOS</v>
          </cell>
          <cell r="D2355" t="str">
            <v xml:space="preserve">PAR   </v>
          </cell>
          <cell r="E2355">
            <v>13.33</v>
          </cell>
        </row>
        <row r="2356">
          <cell r="B2356">
            <v>11462</v>
          </cell>
          <cell r="C2356" t="str">
            <v>GONZO DE SOBREPOR, EM LATAO / ZAMAC, PARA JANELA PIVOTANTE - INCLUI PARAFUSOS</v>
          </cell>
          <cell r="D2356" t="str">
            <v xml:space="preserve">PAR   </v>
          </cell>
          <cell r="E2356">
            <v>13.63</v>
          </cell>
        </row>
        <row r="2357">
          <cell r="B2357">
            <v>36529</v>
          </cell>
          <cell r="C2357" t="str">
            <v>GRADE DE DISCOS COM CONTROLE REMOTO, REBOCAVEL, COM 24 DISCOS 24" X 6 MM, COM PNEUS PARA TRANSPORTE</v>
          </cell>
          <cell r="D2357" t="str">
            <v xml:space="preserve">UN    </v>
          </cell>
          <cell r="E2357">
            <v>37499.99</v>
          </cell>
        </row>
        <row r="2358">
          <cell r="B2358">
            <v>3318</v>
          </cell>
          <cell r="C2358" t="str">
            <v>GRADE DE DISCOS MECANICA 20X24" COM 20 DISCOS 24" X 6MM  COM PNEUS PARA TRANSPORTE</v>
          </cell>
          <cell r="D2358" t="str">
            <v xml:space="preserve">UN    </v>
          </cell>
          <cell r="E2358">
            <v>29400</v>
          </cell>
        </row>
        <row r="2359">
          <cell r="B2359">
            <v>38968</v>
          </cell>
          <cell r="C2359" t="str">
            <v>GRADIL *1320 X 2170* MM (A X L) EM BARRA DE ACO CHATA *25 MM X 2* MM, ENTRELACADA COM BARRA ACO REDONDA *5* MM, MALHA *65 X 132* MM, GALVANIZADO E PINTURA ELETROSTATICA, COR PRETO</v>
          </cell>
          <cell r="D2359" t="str">
            <v xml:space="preserve">M2    </v>
          </cell>
          <cell r="E2359">
            <v>335.7</v>
          </cell>
        </row>
        <row r="2360">
          <cell r="B2360">
            <v>3324</v>
          </cell>
          <cell r="C2360" t="str">
            <v>GRAMA BATATAIS EM PLACAS, SEM PLANTIO</v>
          </cell>
          <cell r="D2360" t="str">
            <v xml:space="preserve">M2    </v>
          </cell>
          <cell r="E2360">
            <v>4.96</v>
          </cell>
        </row>
        <row r="2361">
          <cell r="B2361">
            <v>3322</v>
          </cell>
          <cell r="C2361" t="str">
            <v>GRAMA ESMERALDA OU SAO CARLOS OU CURITIBANA, EM PLACAS, SEM PLANTIO</v>
          </cell>
          <cell r="D2361" t="str">
            <v xml:space="preserve">M2    </v>
          </cell>
          <cell r="E2361">
            <v>6.95</v>
          </cell>
        </row>
        <row r="2362">
          <cell r="B2362">
            <v>43390</v>
          </cell>
          <cell r="C236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D2362" t="str">
            <v xml:space="preserve">M2    </v>
          </cell>
          <cell r="E2362">
            <v>75</v>
          </cell>
        </row>
        <row r="2363">
          <cell r="B2363">
            <v>5076</v>
          </cell>
          <cell r="C2363" t="str">
            <v>GRAMPO DE ACO POLIDO 1 " X 9</v>
          </cell>
          <cell r="D2363" t="str">
            <v xml:space="preserve">KG    </v>
          </cell>
          <cell r="E2363">
            <v>10.17</v>
          </cell>
        </row>
        <row r="2364">
          <cell r="B2364">
            <v>5077</v>
          </cell>
          <cell r="C2364" t="str">
            <v>GRAMPO DE ACO POLIDO 7/8 " X 9</v>
          </cell>
          <cell r="D2364" t="str">
            <v xml:space="preserve">KG    </v>
          </cell>
          <cell r="E2364">
            <v>11.24</v>
          </cell>
        </row>
        <row r="2365">
          <cell r="B2365">
            <v>11837</v>
          </cell>
          <cell r="C2365" t="str">
            <v>GRAMPO LINHA VIVA DE LATAO ESTANHADO, DIAMETRO DO CONDUTOR PRINCIPAL DE 10 A 120 MM2, DIAMETRO DA DERIVACAO DE 10 A 70 MM2</v>
          </cell>
          <cell r="D2365" t="str">
            <v xml:space="preserve">UN    </v>
          </cell>
          <cell r="E2365">
            <v>28.54</v>
          </cell>
        </row>
        <row r="2366">
          <cell r="B2366">
            <v>38055</v>
          </cell>
          <cell r="C2366" t="str">
            <v>GRAMPO METALICO TIPO OLHAL PARA HASTE DE ATERRAMENTO DE 1/2'', CONDUTOR DE *10* A 50 MM2</v>
          </cell>
          <cell r="D2366" t="str">
            <v xml:space="preserve">UN    </v>
          </cell>
          <cell r="E2366">
            <v>2.59</v>
          </cell>
        </row>
        <row r="2367">
          <cell r="B2367">
            <v>415</v>
          </cell>
          <cell r="C2367" t="str">
            <v>GRAMPO METALICO TIPO OLHAL PARA HASTE DE ATERRAMENTO DE 1'', CONDUTOR DE *10* A 50 MM2</v>
          </cell>
          <cell r="D2367" t="str">
            <v xml:space="preserve">UN    </v>
          </cell>
          <cell r="E2367">
            <v>11.7</v>
          </cell>
        </row>
        <row r="2368">
          <cell r="B2368">
            <v>416</v>
          </cell>
          <cell r="C2368" t="str">
            <v>GRAMPO METALICO TIPO OLHAL PARA HASTE DE ATERRAMENTO DE 3/4'', CONDUTOR DE *10* A 50 MM2</v>
          </cell>
          <cell r="D2368" t="str">
            <v xml:space="preserve">UN    </v>
          </cell>
          <cell r="E2368">
            <v>4.28</v>
          </cell>
        </row>
        <row r="2369">
          <cell r="B2369">
            <v>425</v>
          </cell>
          <cell r="C2369" t="str">
            <v>GRAMPO METALICO TIPO OLHAL PARA HASTE DE ATERRAMENTO DE 5/8'', CONDUTOR DE *10* A 50 MM2</v>
          </cell>
          <cell r="D2369" t="str">
            <v xml:space="preserve">UN    </v>
          </cell>
          <cell r="E2369">
            <v>2.65</v>
          </cell>
        </row>
        <row r="2370">
          <cell r="B2370">
            <v>426</v>
          </cell>
          <cell r="C2370" t="str">
            <v>GRAMPO METALICO TIPO U PARA HASTE DE ATERRAMENTO DE ATE 3/4'', CONDUTOR DE 10 A 25 MM2</v>
          </cell>
          <cell r="D2370" t="str">
            <v xml:space="preserve">UN    </v>
          </cell>
          <cell r="E2370">
            <v>14.62</v>
          </cell>
        </row>
        <row r="2371">
          <cell r="B2371">
            <v>38056</v>
          </cell>
          <cell r="C2371" t="str">
            <v>GRAMPO METALICO TIPO U PARA HASTE DE ATERRAMENTO DE ATE 5/8'', CONDUTOR DE 10 A 25 MM2</v>
          </cell>
          <cell r="D2371" t="str">
            <v xml:space="preserve">UN    </v>
          </cell>
          <cell r="E2371">
            <v>14.28</v>
          </cell>
        </row>
        <row r="2372">
          <cell r="B2372">
            <v>1564</v>
          </cell>
          <cell r="C2372" t="str">
            <v>GRAMPO PARALELO METALICO PARA CABO DE 6 A 50 MM2, COM 2 PARAFUSOS</v>
          </cell>
          <cell r="D2372" t="str">
            <v xml:space="preserve">UN    </v>
          </cell>
          <cell r="E2372">
            <v>5.45</v>
          </cell>
        </row>
        <row r="2373">
          <cell r="B2373">
            <v>11032</v>
          </cell>
          <cell r="C2373" t="str">
            <v>GRAMPO U DE 5/8 " N8 EM FERRO GALVANIZADO</v>
          </cell>
          <cell r="D2373" t="str">
            <v xml:space="preserve">UN    </v>
          </cell>
          <cell r="E2373">
            <v>6.9</v>
          </cell>
        </row>
        <row r="2374">
          <cell r="B2374">
            <v>36786</v>
          </cell>
          <cell r="C2374" t="str">
            <v>GRANALHA DE ACO, ANGULAR (GRIT), PARA JATEAMENTO, PENEIRA 0,117 A 1,00 MM, (SAE G-40 A G-80)</v>
          </cell>
          <cell r="D2374" t="str">
            <v>SC25KG</v>
          </cell>
          <cell r="E2374">
            <v>128.38999999999999</v>
          </cell>
        </row>
        <row r="2375">
          <cell r="B2375">
            <v>36785</v>
          </cell>
          <cell r="C2375" t="str">
            <v>GRANALHA DE ACO, ANGULAR (GRIT), PARA JATEAMENTO, PENEIRA 1,41 A 1,19 MM (SAE G16)</v>
          </cell>
          <cell r="D2375" t="str">
            <v>SC25KG</v>
          </cell>
          <cell r="E2375">
            <v>111.57</v>
          </cell>
        </row>
        <row r="2376">
          <cell r="B2376">
            <v>36782</v>
          </cell>
          <cell r="C2376" t="str">
            <v>GRANALHA DE ACO, ESFERICA (SHOT), PARA JATEAMENTO, PENEIRA 0,40 A 1,00 MM (SAE S-170 A S-280)</v>
          </cell>
          <cell r="D2376" t="str">
            <v>SC25KG</v>
          </cell>
          <cell r="E2376">
            <v>133.16999999999999</v>
          </cell>
        </row>
        <row r="2377">
          <cell r="B2377">
            <v>25930</v>
          </cell>
          <cell r="C2377" t="str">
            <v>GRANALHA DE ACO, ESFERICA (SHOT), PARA JATEAMENTO, PENEIRA 1,19 A 1,00 MM (SAE S390)</v>
          </cell>
          <cell r="D2377" t="str">
            <v>SC25KG</v>
          </cell>
          <cell r="E2377">
            <v>150</v>
          </cell>
        </row>
        <row r="2378">
          <cell r="B2378">
            <v>4824</v>
          </cell>
          <cell r="C2378" t="str">
            <v>GRANILHA/ GRANA/ PEDRISCO OU AGREGADO EM MARMORE/ GRANITO/ QUARTZO E CALCARIO, PRETO, CINZA, PALHA OU BRANCO</v>
          </cell>
          <cell r="D2378" t="str">
            <v xml:space="preserve">KG    </v>
          </cell>
          <cell r="E2378">
            <v>0.39</v>
          </cell>
        </row>
        <row r="2379">
          <cell r="B2379">
            <v>11795</v>
          </cell>
          <cell r="C2379" t="str">
            <v>GRANITO PARA BANCADA, POLIDO, TIPO ANDORINHA/ QUARTZ/ CASTELO/ CORUMBA OU OUTROS EQUIVALENTES DA REGIAO, E=  *2,5* CM</v>
          </cell>
          <cell r="D2379" t="str">
            <v xml:space="preserve">M2    </v>
          </cell>
          <cell r="E2379">
            <v>422.64</v>
          </cell>
        </row>
        <row r="2380">
          <cell r="B2380">
            <v>134</v>
          </cell>
          <cell r="C2380" t="str">
            <v>GRAUTE CIMENTICIO PARA USO GERAL</v>
          </cell>
          <cell r="D2380" t="str">
            <v xml:space="preserve">KG    </v>
          </cell>
          <cell r="E2380">
            <v>1.38</v>
          </cell>
        </row>
        <row r="2381">
          <cell r="B2381">
            <v>4229</v>
          </cell>
          <cell r="C2381" t="str">
            <v>GRAXA LUBRIFICANTE</v>
          </cell>
          <cell r="D2381" t="str">
            <v xml:space="preserve">KG    </v>
          </cell>
          <cell r="E2381">
            <v>22.02</v>
          </cell>
        </row>
        <row r="2382">
          <cell r="B2382">
            <v>37402</v>
          </cell>
          <cell r="C2382" t="str">
            <v>GRELHA DE CONCRETO DE PRE-MOLDADA *15 X 75 X 52* CM (A X C X L)</v>
          </cell>
          <cell r="D2382" t="str">
            <v xml:space="preserve">UN    </v>
          </cell>
          <cell r="E2382">
            <v>41.51</v>
          </cell>
        </row>
        <row r="2383">
          <cell r="B2383">
            <v>11244</v>
          </cell>
          <cell r="C2383" t="str">
            <v>GRELHA FOFO ARTICULADA, CARGA MAXIMA 1,5 T, *300 X 1000* MM, E= *15* MM</v>
          </cell>
          <cell r="D2383" t="str">
            <v xml:space="preserve">UN    </v>
          </cell>
          <cell r="E2383">
            <v>134.08000000000001</v>
          </cell>
        </row>
        <row r="2384">
          <cell r="B2384">
            <v>11245</v>
          </cell>
          <cell r="C2384" t="str">
            <v>GRELHA FOFO SIMPLES COM REQUADRO, CARGA MAXIMA  12,5 T, *300 X 1000* MM, E= *15* MM, AREA ESTACIONAMENTO CARRO PASSEIO</v>
          </cell>
          <cell r="D2384" t="str">
            <v xml:space="preserve">UN    </v>
          </cell>
          <cell r="E2384">
            <v>185.46</v>
          </cell>
        </row>
        <row r="2385">
          <cell r="B2385">
            <v>11235</v>
          </cell>
          <cell r="C2385" t="str">
            <v>GRELHA FOFO SIMPLES COM REQUADRO, CARGA MAXIMA 1,5 T, 150 X 1000 MM, E= *15* MM</v>
          </cell>
          <cell r="D2385" t="str">
            <v xml:space="preserve">UN    </v>
          </cell>
          <cell r="E2385">
            <v>102.32</v>
          </cell>
        </row>
        <row r="2386">
          <cell r="B2386">
            <v>11236</v>
          </cell>
          <cell r="C2386" t="str">
            <v>GRELHA FOFO SIMPLES COM REQUADRO, CARGA MAXIMA 1,5 T, 200 X 1000 MM, E= *15* MM</v>
          </cell>
          <cell r="D2386" t="str">
            <v xml:space="preserve">UN    </v>
          </cell>
          <cell r="E2386">
            <v>130.03</v>
          </cell>
        </row>
        <row r="2387">
          <cell r="B2387">
            <v>11731</v>
          </cell>
          <cell r="C2387" t="str">
            <v>GRELHA PVC BRANCA QUADRADA, 150 X 150 MM</v>
          </cell>
          <cell r="D2387" t="str">
            <v xml:space="preserve">UN    </v>
          </cell>
          <cell r="E2387">
            <v>3.75</v>
          </cell>
        </row>
        <row r="2388">
          <cell r="B2388">
            <v>11732</v>
          </cell>
          <cell r="C2388" t="str">
            <v>GRELHA PVC CROMADA REDONDA, 150 MM</v>
          </cell>
          <cell r="D2388" t="str">
            <v xml:space="preserve">UN    </v>
          </cell>
          <cell r="E2388">
            <v>19.07</v>
          </cell>
        </row>
        <row r="2389">
          <cell r="B2389">
            <v>36494</v>
          </cell>
          <cell r="C2389" t="str">
            <v>GRUA ASCENCIONAL, LANCA DE 30 M, CAPACIDADE DE 1,0 T A 30 M, ALTURA ATE 39 M</v>
          </cell>
          <cell r="D2389" t="str">
            <v xml:space="preserve">UN    </v>
          </cell>
          <cell r="E2389">
            <v>356905.43</v>
          </cell>
        </row>
        <row r="2390">
          <cell r="B2390">
            <v>36493</v>
          </cell>
          <cell r="C2390" t="str">
            <v>GRUA ASCENCIONAL, LANCA DE 42 M, CAPACIDADE DE 1,5 T A 30 M, ALTURA ATE 39 M</v>
          </cell>
          <cell r="D2390" t="str">
            <v xml:space="preserve">UN    </v>
          </cell>
          <cell r="E2390">
            <v>404359.36</v>
          </cell>
        </row>
        <row r="2391">
          <cell r="B2391">
            <v>36492</v>
          </cell>
          <cell r="C2391" t="str">
            <v>GRUA ASCENCIONAL, LANCA DE 50 M, CAPACIDADE DE 2,33 T A 30 M, ALTURA ATE 48 M</v>
          </cell>
          <cell r="D2391" t="str">
            <v xml:space="preserve">UN    </v>
          </cell>
          <cell r="E2391">
            <v>751146.34</v>
          </cell>
        </row>
        <row r="2392">
          <cell r="B2392">
            <v>13333</v>
          </cell>
          <cell r="C2392" t="str">
            <v>GRUPO DE SOLDAGEM C/ GERADOR A DIESEL 60 CV PARA SOLDA ELETRICA, SOBRE 04 RODAS, COM MOTOR 4 CILINDROS</v>
          </cell>
          <cell r="D2392" t="str">
            <v xml:space="preserve">UN    </v>
          </cell>
          <cell r="E2392">
            <v>76557.070000000007</v>
          </cell>
        </row>
        <row r="2393">
          <cell r="B2393">
            <v>13533</v>
          </cell>
          <cell r="C2393" t="str">
            <v>GRUPO DE SOLDAGEM COM GERADOR A DIESEL 30 CV, PARA SOLDA ELETRICA, SOBRE DUAS RODAS</v>
          </cell>
          <cell r="D2393" t="str">
            <v xml:space="preserve">UN    </v>
          </cell>
          <cell r="E2393">
            <v>68433.509999999995</v>
          </cell>
        </row>
        <row r="2394">
          <cell r="B2394">
            <v>36499</v>
          </cell>
          <cell r="C2394" t="str">
            <v>GRUPO GERADOR A GASOLINA, POTENCIA NOMINAL 2,2 KW, TENSAO DE SAIDA 110/220 V, MOTOR POTENCIA 6,5 HP</v>
          </cell>
          <cell r="D2394" t="str">
            <v xml:space="preserve">UN    </v>
          </cell>
          <cell r="E2394">
            <v>1492.86</v>
          </cell>
        </row>
        <row r="2395">
          <cell r="B2395">
            <v>39585</v>
          </cell>
          <cell r="C2395" t="str">
            <v>GRUPO GERADOR DIESEL, COM CARENAGEM, POTENCIA STANDART ENTRE 100 E 110 KVA, VELOCIDADE DE 1800 RPM, FREQUENCIA DE 60 HZ</v>
          </cell>
          <cell r="D2395" t="str">
            <v xml:space="preserve">UN    </v>
          </cell>
          <cell r="E2395">
            <v>49432.89</v>
          </cell>
        </row>
        <row r="2396">
          <cell r="B2396">
            <v>39586</v>
          </cell>
          <cell r="C2396" t="str">
            <v>GRUPO GERADOR DIESEL, COM CARENAGEM, POTENCIA STANDART ENTRE 140 E 150 KVA, VELOCIDADE DE 1800 RPM, FREQUENCIA DE 60 HZ</v>
          </cell>
          <cell r="D2396" t="str">
            <v xml:space="preserve">UN    </v>
          </cell>
          <cell r="E2396">
            <v>57981.440000000002</v>
          </cell>
        </row>
        <row r="2397">
          <cell r="B2397">
            <v>39587</v>
          </cell>
          <cell r="C2397" t="str">
            <v>GRUPO GERADOR DIESEL, COM CARENAGEM, POTENCIA STANDART ENTRE 210 E 220 KVA, VELOCIDADE DE 1800 RPM, FREQUENCIA DE 60 HZ</v>
          </cell>
          <cell r="D2397" t="str">
            <v xml:space="preserve">UN    </v>
          </cell>
          <cell r="E2397">
            <v>70618.42</v>
          </cell>
        </row>
        <row r="2398">
          <cell r="B2398">
            <v>39588</v>
          </cell>
          <cell r="C2398" t="str">
            <v>GRUPO GERADOR DIESEL, COM CARENAGEM, POTENCIA STANDART ENTRE 250 E 260 KVA, VELOCIDADE DE 1800 RPM, FREQUENCIA DE 60 HZ</v>
          </cell>
          <cell r="D2398" t="str">
            <v xml:space="preserve">UN    </v>
          </cell>
          <cell r="E2398">
            <v>81768.7</v>
          </cell>
        </row>
        <row r="2399">
          <cell r="B2399">
            <v>39584</v>
          </cell>
          <cell r="C2399" t="str">
            <v>GRUPO GERADOR DIESEL, COM CARENAGEM, POTENCIA STANDART ENTRE 50 E 55 KVA, VELOCIDADE DE 1800 RPM, FREQUENCIA DE 60 HZ</v>
          </cell>
          <cell r="D2399" t="str">
            <v xml:space="preserve">UN    </v>
          </cell>
          <cell r="E2399">
            <v>44021.29</v>
          </cell>
        </row>
        <row r="2400">
          <cell r="B2400">
            <v>39590</v>
          </cell>
          <cell r="C2400" t="str">
            <v>GRUPO GERADOR DIESEL, SEM CARENAGEM, POTENCIA STANDART ENTRE 100 E 110 KVA, VELOCIDADE DE 1800 RPM, FREQUENCIA DE 60 HZ</v>
          </cell>
          <cell r="D2400" t="str">
            <v xml:space="preserve">UN    </v>
          </cell>
          <cell r="E2400">
            <v>42965.73</v>
          </cell>
        </row>
        <row r="2401">
          <cell r="B2401">
            <v>39592</v>
          </cell>
          <cell r="C2401" t="str">
            <v>GRUPO GERADOR DIESEL, SEM CARENAGEM, POTENCIA STANDART ENTRE 210 E 220 KVA, VELOCIDADE DE 1800 RPM, FREQUENCIA DE 60 HZ</v>
          </cell>
          <cell r="D2401" t="str">
            <v xml:space="preserve">UN    </v>
          </cell>
          <cell r="E2401">
            <v>61742.8</v>
          </cell>
        </row>
        <row r="2402">
          <cell r="B2402">
            <v>39593</v>
          </cell>
          <cell r="C2402" t="str">
            <v>GRUPO GERADOR DIESEL, SEM CARENAGEM, POTENCIA STANDART ENTRE 250 E 260 KVA, VELOCIDADE DE 1800 RPM, FREQUENCIA DE 60 HZ</v>
          </cell>
          <cell r="D2402" t="str">
            <v xml:space="preserve">UN    </v>
          </cell>
          <cell r="E2402">
            <v>70618.42</v>
          </cell>
        </row>
        <row r="2403">
          <cell r="B2403">
            <v>14254</v>
          </cell>
          <cell r="C2403" t="str">
            <v>GRUPO GERADOR DIESEL, SEM CARENAGEM, POTENCIA STANDART ENTRE 80 E 90 KVA, VELOCIDADE DE 1800 RPM, FREQUENCIA DE 60 HZ</v>
          </cell>
          <cell r="D2403" t="str">
            <v xml:space="preserve">UN    </v>
          </cell>
          <cell r="E2403">
            <v>40141</v>
          </cell>
        </row>
        <row r="2404">
          <cell r="B2404">
            <v>25987</v>
          </cell>
          <cell r="C2404" t="str">
            <v>GRUPO GERADOR ESTACIONARIO SILENCIADO, POTENCIA 50 KVA, MOTOR DIESEL</v>
          </cell>
          <cell r="D2404" t="str">
            <v xml:space="preserve">UN    </v>
          </cell>
          <cell r="E2404">
            <v>33520.93</v>
          </cell>
        </row>
        <row r="2405">
          <cell r="B2405">
            <v>25019</v>
          </cell>
          <cell r="C2405" t="str">
            <v>GRUPO GERADOR ESTACIONARIO, MOTOR DIESEL POTENCIA 170 KVA</v>
          </cell>
          <cell r="D2405" t="str">
            <v xml:space="preserve">UN    </v>
          </cell>
          <cell r="E2405">
            <v>57458.63</v>
          </cell>
        </row>
        <row r="2406">
          <cell r="B2406">
            <v>36501</v>
          </cell>
          <cell r="C2406" t="str">
            <v>GRUPO GERADOR ESTACIONARIO, POTENCIA 150 KVA, MOTOR DIESEL</v>
          </cell>
          <cell r="D2406" t="str">
            <v xml:space="preserve">UN    </v>
          </cell>
          <cell r="E2406">
            <v>51157.98</v>
          </cell>
        </row>
        <row r="2407">
          <cell r="B2407">
            <v>25986</v>
          </cell>
          <cell r="C2407" t="str">
            <v>GRUPO GERADOR ESTACIONARIO, SILENCIADO, POTENCIA 180 KVA, MOTOR DIESEL</v>
          </cell>
          <cell r="D2407" t="str">
            <v xml:space="preserve">UN    </v>
          </cell>
          <cell r="E2407">
            <v>61501.69</v>
          </cell>
        </row>
        <row r="2408">
          <cell r="B2408">
            <v>36500</v>
          </cell>
          <cell r="C2408" t="str">
            <v>GRUPO GERADOR REBOCAVEL, POTENCIA *66* KVA, MOTOR A DIESEL</v>
          </cell>
          <cell r="D2408" t="str">
            <v xml:space="preserve">UN    </v>
          </cell>
          <cell r="E2408">
            <v>36151.949999999997</v>
          </cell>
        </row>
        <row r="2409">
          <cell r="B2409">
            <v>20017</v>
          </cell>
          <cell r="C2409" t="str">
            <v>GUARNICAO/ ALIZAR/ VISTA MACICA, E= *1* CM, L= *4,5* CM, EM CEDRINHO/ ANGELIM COMERCIAL/  EUCALIPTO/ CURUPIXA/ PEROBA/ CUMARU OU EQUIVALENTE DA REGIAO</v>
          </cell>
          <cell r="D2409" t="str">
            <v xml:space="preserve">M     </v>
          </cell>
          <cell r="E2409">
            <v>3.17</v>
          </cell>
        </row>
        <row r="2410">
          <cell r="B2410">
            <v>20007</v>
          </cell>
          <cell r="C2410" t="str">
            <v>GUARNICAO/ ALIZAR/ VISTA MACICA, E= *1* CM, L= *4,5* CM, EM PINUS/ TAUARI/ VIROLA OU EQUIVALENTE DA REGIAO</v>
          </cell>
          <cell r="D2410" t="str">
            <v xml:space="preserve">M     </v>
          </cell>
          <cell r="E2410">
            <v>2.44</v>
          </cell>
        </row>
        <row r="2411">
          <cell r="B2411">
            <v>39836</v>
          </cell>
          <cell r="C2411" t="str">
            <v>GUARNICAO/ALIZAR/VISTA, E = *1,3* CM, L = *5,0* CM HASTE REGULAVEL = *35* MM, EM MDF/PVC WOOD/ POLIESTIRENO OU MADEIRA LAMINADA, PRIMER BRANCO</v>
          </cell>
          <cell r="D2411" t="str">
            <v xml:space="preserve">JG    </v>
          </cell>
          <cell r="E2411">
            <v>178.4</v>
          </cell>
        </row>
        <row r="2412">
          <cell r="B2412">
            <v>39830</v>
          </cell>
          <cell r="C2412" t="str">
            <v>GUARNICAO/ALIZAR/VISTA, E = *1,3* CM, L = *7,0* CM, EM POLIESTIRENO, BRANCO</v>
          </cell>
          <cell r="D2412" t="str">
            <v xml:space="preserve">JG    </v>
          </cell>
          <cell r="E2412">
            <v>203.46</v>
          </cell>
        </row>
        <row r="2413">
          <cell r="B2413">
            <v>39831</v>
          </cell>
          <cell r="C2413" t="str">
            <v>GUARNICAO/ALIZAR/VISTA, E = *1,5* CM, L = *5,0* CM, EM POLIESTIRENO, BRANCO</v>
          </cell>
          <cell r="D2413" t="str">
            <v xml:space="preserve">JG    </v>
          </cell>
          <cell r="E2413">
            <v>203.03</v>
          </cell>
        </row>
        <row r="2414">
          <cell r="B2414">
            <v>36888</v>
          </cell>
          <cell r="C2414" t="str">
            <v>GUARNICAO/MOLDURA DE ACABAMENTO PARA ESQUADRIA DE ALUMINIO ANODIZADO NATURAL, PARA 1 FACE</v>
          </cell>
          <cell r="D2414" t="str">
            <v xml:space="preserve">M     </v>
          </cell>
          <cell r="E2414">
            <v>7.44</v>
          </cell>
        </row>
        <row r="2415">
          <cell r="B2415">
            <v>40527</v>
          </cell>
          <cell r="C2415" t="str">
            <v>GUINCHO DE ALAVANCA MANUAL, CAPACIDADE DE 1,6 T, COM 20 M DE CABO DE ACO (AQUISICAO)</v>
          </cell>
          <cell r="D2415" t="str">
            <v xml:space="preserve">UN    </v>
          </cell>
          <cell r="E2415">
            <v>2544.27</v>
          </cell>
        </row>
        <row r="2416">
          <cell r="B2416">
            <v>36497</v>
          </cell>
          <cell r="C2416" t="str">
            <v>GUINCHO DE ALAVANCA MANUAL, CAPACIDADE 3,2 T COM 20 M DE CABO DE ACO DIAMETRO 16,3 MM</v>
          </cell>
          <cell r="D2416" t="str">
            <v xml:space="preserve">UN    </v>
          </cell>
          <cell r="E2416">
            <v>2904.56</v>
          </cell>
        </row>
        <row r="2417">
          <cell r="B2417">
            <v>36487</v>
          </cell>
          <cell r="C2417" t="str">
            <v>GUINCHO ELETRICO DE COLUNA, CAPACIDADE 400 KG, COM MOTO FREIO, MOTOR TRIFASICO DE 1,25 CV</v>
          </cell>
          <cell r="D2417" t="str">
            <v xml:space="preserve">UN    </v>
          </cell>
          <cell r="E2417">
            <v>5057.28</v>
          </cell>
        </row>
        <row r="2418">
          <cell r="B2418">
            <v>25952</v>
          </cell>
          <cell r="C2418" t="str">
            <v>GUINDASTE HIDRAULICO AUTOPROPELIDO, COM LANCA TELESCOPICA 28,80 M, CAPACIDADE MAXIMA 30 T, POTENCIA 97 KW, TRACAO 4 X 4</v>
          </cell>
          <cell r="D2418" t="str">
            <v xml:space="preserve">UN    </v>
          </cell>
          <cell r="E2418">
            <v>624104.02</v>
          </cell>
        </row>
        <row r="2419">
          <cell r="B2419">
            <v>25954</v>
          </cell>
          <cell r="C2419" t="str">
            <v>GUINDASTE HIDRAULICO AUTOPROPELIDO, COM LANCA TELESCOPICA 40 M, CAPACIDADE MAXIMA 60 T, POTENCIA 260 KW, TRACAO 6 X 6</v>
          </cell>
          <cell r="D2419" t="str">
            <v xml:space="preserve">UN    </v>
          </cell>
          <cell r="E2419">
            <v>1200200.05</v>
          </cell>
        </row>
        <row r="2420">
          <cell r="B2420">
            <v>25953</v>
          </cell>
          <cell r="C2420" t="str">
            <v>GUINDASTE HIDRAULICO AUTOPROPELIDO, COM LANCA TELESCOPICA 50 M, CAPACIDADE MAXIMA 100 T, POTENCIA 350 KW, TRACAO 10 X 6</v>
          </cell>
          <cell r="D2420" t="str">
            <v xml:space="preserve">UN    </v>
          </cell>
          <cell r="E2420">
            <v>2040340.07</v>
          </cell>
        </row>
        <row r="2421">
          <cell r="B2421">
            <v>37776</v>
          </cell>
          <cell r="C2421" t="str">
            <v>GUINDAUTO HIDRAULICO, CAPACIDADE MAXIMA DE CARGA 10000 KG, MOMENTO MAXIMO DE CARGA 23 TM , ALCANCE MAXIMO HORIZONTAL 11,80 M, PARA MONTAGEM SOBRE CHASSI DE CAMINHAO PBT MINIMO 15000 KG (INCLUI MONTAGEM, NAO INCLUI CAMINHAO)</v>
          </cell>
          <cell r="D2421" t="str">
            <v xml:space="preserve">UN    </v>
          </cell>
          <cell r="E2421">
            <v>125046.76</v>
          </cell>
        </row>
        <row r="2422">
          <cell r="B2422">
            <v>37775</v>
          </cell>
          <cell r="C2422" t="str">
            <v>GUINDAUTO HIDRAULICO, CAPACIDADE MAXIMA DE CARGA 14340 KG, MOMENTO MAXIMO DE CARGA 42,3 TM, ALCANCE MAXIMO HORIZONTAL 16,80 M, PARA MONTAGEM SOBRE CHASSI DE CAMINHAO PBT MINIMO 23000 KG (INCLUI MONTAGEM, NAO INCLUI CAMINHAO)</v>
          </cell>
          <cell r="D2422" t="str">
            <v xml:space="preserve">UN    </v>
          </cell>
          <cell r="E2422">
            <v>196958.12</v>
          </cell>
        </row>
        <row r="2423">
          <cell r="B2423">
            <v>36491</v>
          </cell>
          <cell r="C2423" t="str">
            <v>GUINDAUTO HIDRAULICO, CAPACIDADE MAXIMA DE CARGA 30000 KG, MOMENTO MAXIMO DE CARGA 92,2 TM , ALCANCE MAXIMO HORIZONTAL  22,00 M, PARA MONTAGEM SOBRE CHASSI DE CAMINHAO PBT MINIMO 30000 KG (INCLUI MONTAGEM, NAO INCLUI CAMINHAO)</v>
          </cell>
          <cell r="D2423" t="str">
            <v xml:space="preserve">UN    </v>
          </cell>
          <cell r="E2423">
            <v>729394.37</v>
          </cell>
        </row>
        <row r="2424">
          <cell r="B2424">
            <v>10712</v>
          </cell>
          <cell r="C2424" t="str">
            <v>GUINDAUTO HIDRAULICO, CAPACIDADE MAXIMA DE CARGA 3300 KG, MOMENTO MAXIMO DE CARGA 5,8 TM , ALCANCE MAXIMO HORIZONTAL  7,60 M, PARA MONTAGEM SOBRE CHASSI DE CAMINHAO PBT MINIMO 8000 KG (INCLUI MONTAGEM, NAO INCLUI CAMINHAO)</v>
          </cell>
          <cell r="D2424" t="str">
            <v xml:space="preserve">UN    </v>
          </cell>
          <cell r="E2424">
            <v>49239.53</v>
          </cell>
        </row>
        <row r="2425">
          <cell r="B2425">
            <v>3363</v>
          </cell>
          <cell r="C2425" t="str">
            <v>GUINDAUTO HIDRAULICO, CAPACIDADE MAXIMA DE CARGA 6200 KG, MOMENTO MAXIMO DE CARGA 11,7 TM , ALCANCE MAXIMO HORIZONTAL  9,70 M, PARA MONTAGEM SOBRE CHASSI DE CAMINHAO PBT MINIMO 13000 KG (INCLUI MONTAGEM, NAO INCLUI CAMINHAO)</v>
          </cell>
          <cell r="D2425" t="str">
            <v xml:space="preserve">UN    </v>
          </cell>
          <cell r="E2425">
            <v>69260</v>
          </cell>
        </row>
        <row r="2426">
          <cell r="B2426">
            <v>3365</v>
          </cell>
          <cell r="C2426" t="str">
            <v>GUINDAUTO HIDRAULICO, CAPACIDADE MAXIMA DE CARGA 8500 KG, MOMENTO MAXIMO DE CARGA 30,4 TM , ALCANCE MAXIMO HORIZONTAL  14,30 M, PARA MONTAGEM SOBRE CHASSI DE CAMINHAO PBT MINIMO 23000 KG (INCLUI MONTAGEM, NAO INCLUI CAMINHAO)</v>
          </cell>
          <cell r="D2426" t="str">
            <v xml:space="preserve">UN    </v>
          </cell>
          <cell r="E2426">
            <v>161895.25</v>
          </cell>
        </row>
        <row r="2427">
          <cell r="B2427">
            <v>7569</v>
          </cell>
          <cell r="C2427" t="str">
            <v>HASTE ANCORA EM ACO GALVANIZADO, DIMENSOES 16 MM X 2000 MM</v>
          </cell>
          <cell r="D2427" t="str">
            <v xml:space="preserve">UN    </v>
          </cell>
          <cell r="E2427">
            <v>42.15</v>
          </cell>
        </row>
        <row r="2428">
          <cell r="B2428">
            <v>34349</v>
          </cell>
          <cell r="C2428" t="str">
            <v>HASTE DE ACO GALVANIZADO PARA FIXACAO DE CONCERTINA 2 "/3 M</v>
          </cell>
          <cell r="D2428" t="str">
            <v xml:space="preserve">UN    </v>
          </cell>
          <cell r="E2428">
            <v>11.26</v>
          </cell>
        </row>
        <row r="2429">
          <cell r="B2429">
            <v>11991</v>
          </cell>
          <cell r="C2429" t="str">
            <v>HASTE DE ATERRAMENTO EM ACO GALVANIZADO TIPO CANTONEIRA COM 2,00 M DE COMPRIMENTO, 25 X 25 MM E CHAPA DE 3/16"</v>
          </cell>
          <cell r="D2429" t="str">
            <v xml:space="preserve">UN    </v>
          </cell>
          <cell r="E2429">
            <v>32.5</v>
          </cell>
        </row>
        <row r="2430">
          <cell r="B2430">
            <v>20062</v>
          </cell>
          <cell r="C2430" t="str">
            <v>HASTE METALICA PARA FIXACAO DE CALHA PLUVIAL,  ZINCADA, DOBRADA 90 GRAUS</v>
          </cell>
          <cell r="D2430" t="str">
            <v xml:space="preserve">UN    </v>
          </cell>
          <cell r="E2430">
            <v>12.74</v>
          </cell>
        </row>
        <row r="2431">
          <cell r="B2431">
            <v>11029</v>
          </cell>
          <cell r="C2431" t="str">
            <v>HASTE RETA PARA GANCHO DE FERRO GALVANIZADO, COM ROSCA 1/4 " X 30 CM PARA FIXACAO DE TELHA METALICA, INCLUI PORCA E ARRUELAS DE VEDACAO</v>
          </cell>
          <cell r="D2431" t="str">
            <v xml:space="preserve">CJ    </v>
          </cell>
          <cell r="E2431">
            <v>1.05</v>
          </cell>
        </row>
        <row r="2432">
          <cell r="B2432">
            <v>4316</v>
          </cell>
          <cell r="C2432" t="str">
            <v>HASTE RETA PARA GANCHO DE FERRO GALVANIZADO, COM ROSCA 1/4 " X 40 CM PARA FIXACAO DE TELHA DE FIBROCIMENTO, INCLUI PORCA SEXTAVADA DE  ZINCO</v>
          </cell>
          <cell r="D2432" t="str">
            <v xml:space="preserve">UN    </v>
          </cell>
          <cell r="E2432">
            <v>1.07</v>
          </cell>
        </row>
        <row r="2433">
          <cell r="B2433">
            <v>4313</v>
          </cell>
          <cell r="C2433" t="str">
            <v>HASTE RETA PARA GANCHO DE FERRO GALVANIZADO, COM ROSCA 5/16" X 35 CM PARA FIXACAO DE TELHA DE FIBROCIMENTO, INCLUI PORCA E ARRUELAS DE VEDACAO</v>
          </cell>
          <cell r="D2433" t="str">
            <v xml:space="preserve">CJ    </v>
          </cell>
          <cell r="E2433">
            <v>1.53</v>
          </cell>
        </row>
        <row r="2434">
          <cell r="B2434">
            <v>4317</v>
          </cell>
          <cell r="C2434" t="str">
            <v>HASTE RETA PARA GANCHO DE FERRO GALVANIZADO, COM ROSCA 5/16" X 40 CM PARA FIXACAO DE TELHA DE FIBROCIMENTO, INCLUI PORCA SEXTAVADA DE  ZINCO</v>
          </cell>
          <cell r="D2434" t="str">
            <v xml:space="preserve">UN    </v>
          </cell>
          <cell r="E2434">
            <v>1.74</v>
          </cell>
        </row>
        <row r="2435">
          <cell r="B2435">
            <v>4314</v>
          </cell>
          <cell r="C2435" t="str">
            <v>HASTE RETA PARA GANCHO DE FERRO GALVANIZADO, COM ROSCA 5/16" X 45 CM PARA FIXACAO DE TELHA DE FIBROCIMENTO, INCLUI PORCA E ARRUELAS DE VEDACAO</v>
          </cell>
          <cell r="D2435" t="str">
            <v xml:space="preserve">CJ    </v>
          </cell>
          <cell r="E2435">
            <v>2.04</v>
          </cell>
        </row>
        <row r="2436">
          <cell r="B2436">
            <v>10561</v>
          </cell>
          <cell r="C2436" t="str">
            <v>HEXAMETAFOSFATO DE SODIO</v>
          </cell>
          <cell r="D2436" t="str">
            <v xml:space="preserve">KG    </v>
          </cell>
          <cell r="E2436">
            <v>0.56000000000000005</v>
          </cell>
        </row>
        <row r="2437">
          <cell r="B2437">
            <v>10921</v>
          </cell>
          <cell r="C2437" t="str">
            <v>HIDRANTE DE COLUNA COMPLETO, EM FERRO FUNDIDO, DN = 100 MM, COM REGISTRO, CUNHA DE BORRACHA, CURVA DESSIMETRICA, EXTREMIDADE E TAMPAS (INCLUI KIT FIXACAO)</v>
          </cell>
          <cell r="D2437" t="str">
            <v xml:space="preserve">UN    </v>
          </cell>
          <cell r="E2437">
            <v>3119.05</v>
          </cell>
        </row>
        <row r="2438">
          <cell r="B2438">
            <v>10922</v>
          </cell>
          <cell r="C2438" t="str">
            <v>HIDRANTE DE COLUNA COMPLETO, EM FERRO FUNDIDO, DN = 75 MM, COM REGISTRO, CUNHA DE BORRACHA, CURVA DESSIMETRICA, EXTREMIDADE E TAMPAS (INCLUI KIT FIXACAO)</v>
          </cell>
          <cell r="D2438" t="str">
            <v xml:space="preserve">UN    </v>
          </cell>
          <cell r="E2438">
            <v>2825.15</v>
          </cell>
        </row>
        <row r="2439">
          <cell r="B2439">
            <v>10923</v>
          </cell>
          <cell r="C2439" t="str">
            <v>HIDRANTE SUBTERRANEO, EM FERRO FUNDIDO, COM CURVA CURTA E CAIXA, DN 75 MM</v>
          </cell>
          <cell r="D2439" t="str">
            <v xml:space="preserve">UN    </v>
          </cell>
          <cell r="E2439">
            <v>1669.79</v>
          </cell>
        </row>
        <row r="2440">
          <cell r="B2440">
            <v>10924</v>
          </cell>
          <cell r="C2440" t="str">
            <v>HIDRANTE SUBTERRANEO, EM FERRO FUNDIDO, COM CURVA LONGA E CAIXA, DN 75 MM</v>
          </cell>
          <cell r="D2440" t="str">
            <v xml:space="preserve">UN    </v>
          </cell>
          <cell r="E2440">
            <v>1758.61</v>
          </cell>
        </row>
        <row r="2441">
          <cell r="B2441">
            <v>37772</v>
          </cell>
          <cell r="C2441" t="str">
            <v>HIDROJATEADORA PARA DESOBSTRUCAO DE REDES E GALERIAS, TANQUE 7000 L, BOMBA TRIPLEX 120 KGF/CM2 128 L/MIN (INCLUI MONTAGEM, NAO INCLUI CAMINHAO)</v>
          </cell>
          <cell r="D2441" t="str">
            <v xml:space="preserve">UN    </v>
          </cell>
          <cell r="E2441">
            <v>110689.78</v>
          </cell>
        </row>
        <row r="2442">
          <cell r="B2442">
            <v>37771</v>
          </cell>
          <cell r="C2442" t="str">
            <v>HIDROJATEADORA PARA DESOBSTRUCAO DE REDES E GALERIAS, TANQUE 7000 L, BOMBA TRIPLEX 140 KGF/CM2 260 L/MIN ALIMENTADA POR MOTOR INDEPENDENTE A DIESEL POTENCIA 125 CV (INCLUI MONTAGEM, NAO INCLUI CAMINHAO)</v>
          </cell>
          <cell r="D2442" t="str">
            <v xml:space="preserve">UN    </v>
          </cell>
          <cell r="E2442">
            <v>117756.29</v>
          </cell>
        </row>
        <row r="2443">
          <cell r="B2443">
            <v>12770</v>
          </cell>
          <cell r="C2443" t="str">
            <v>HIDROMETRO MULTIJATO, VAZAO MAXIMA DE 10,0 M3/H, DE 1"</v>
          </cell>
          <cell r="D2443" t="str">
            <v xml:space="preserve">UN    </v>
          </cell>
          <cell r="E2443">
            <v>738.66</v>
          </cell>
        </row>
        <row r="2444">
          <cell r="B2444">
            <v>12772</v>
          </cell>
          <cell r="C2444" t="str">
            <v>HIDROMETRO MULTIJATO, VAZAO MAXIMA DE 20,0 M3/H, DE 1 1/2"</v>
          </cell>
          <cell r="D2444" t="str">
            <v xml:space="preserve">UN    </v>
          </cell>
          <cell r="E2444">
            <v>1227.6300000000001</v>
          </cell>
        </row>
        <row r="2445">
          <cell r="B2445">
            <v>12768</v>
          </cell>
          <cell r="C2445" t="str">
            <v>HIDROMETRO MULTIJATO, VAZAO MAXIMA DE 30,0 M3/H, DE 2"</v>
          </cell>
          <cell r="D2445" t="str">
            <v xml:space="preserve">UN    </v>
          </cell>
          <cell r="E2445">
            <v>1727.01</v>
          </cell>
        </row>
        <row r="2446">
          <cell r="B2446">
            <v>12775</v>
          </cell>
          <cell r="C2446" t="str">
            <v>HIDROMETRO MULTIJATO, VAZAO MAXIMA DE 7,0 M3/H, DE 1"</v>
          </cell>
          <cell r="D2446" t="str">
            <v xml:space="preserve">UN    </v>
          </cell>
          <cell r="E2446">
            <v>540.99</v>
          </cell>
        </row>
        <row r="2447">
          <cell r="B2447">
            <v>12769</v>
          </cell>
          <cell r="C2447" t="str">
            <v>HIDROMETRO UNIJATO, VAZAO MAXIMA DE 1,5 M3/H, DE 1/2"</v>
          </cell>
          <cell r="D2447" t="str">
            <v xml:space="preserve">UN    </v>
          </cell>
          <cell r="E2447">
            <v>141.49</v>
          </cell>
        </row>
        <row r="2448">
          <cell r="B2448">
            <v>12773</v>
          </cell>
          <cell r="C2448" t="str">
            <v>HIDROMETRO UNIJATO, VAZAO MAXIMA DE 3,0 M3/H, DE 1/2"</v>
          </cell>
          <cell r="D2448" t="str">
            <v xml:space="preserve">UN    </v>
          </cell>
          <cell r="E2448">
            <v>151.88999999999999</v>
          </cell>
        </row>
        <row r="2449">
          <cell r="B2449">
            <v>12774</v>
          </cell>
          <cell r="C2449" t="str">
            <v>HIDROMETRO UNIJATO, VAZAO MAXIMA DE 5,0 M3/H, DE 3/4"</v>
          </cell>
          <cell r="D2449" t="str">
            <v xml:space="preserve">UN    </v>
          </cell>
          <cell r="E2449">
            <v>187.26</v>
          </cell>
        </row>
        <row r="2450">
          <cell r="B2450">
            <v>12776</v>
          </cell>
          <cell r="C2450" t="str">
            <v>HIDROMETRO WOLTMANN, VAZAO MAXIMA DE 50,0 M3/H, DE 2"</v>
          </cell>
          <cell r="D2450" t="str">
            <v xml:space="preserve">UN    </v>
          </cell>
          <cell r="E2450">
            <v>2788.18</v>
          </cell>
        </row>
        <row r="2451">
          <cell r="B2451">
            <v>12777</v>
          </cell>
          <cell r="C2451" t="str">
            <v>HIDROMETRO WOLTMANN, VAZAO MAXIMA DE 80,0 M3/H, DE 3"</v>
          </cell>
          <cell r="D2451" t="str">
            <v xml:space="preserve">UN    </v>
          </cell>
          <cell r="E2451">
            <v>3641.28</v>
          </cell>
        </row>
        <row r="2452">
          <cell r="B2452">
            <v>3391</v>
          </cell>
          <cell r="C2452" t="str">
            <v>IGNITOR PARA LAMPADA DE VAPOR DE SODIO / VAPOR METALICO ATE 2000 W, TENSAO DE PULSO ENTRE 600 A 750 V</v>
          </cell>
          <cell r="D2452" t="str">
            <v xml:space="preserve">UN    </v>
          </cell>
          <cell r="E2452">
            <v>55.9</v>
          </cell>
        </row>
        <row r="2453">
          <cell r="B2453">
            <v>3389</v>
          </cell>
          <cell r="C2453" t="str">
            <v>IGNITOR PARA LAMPADA DE VAPOR DE SODIO / VAPOR METALICO ATE 400 W, TENSAO DE PULSO ENTRE 3000 A 4500 V</v>
          </cell>
          <cell r="D2453" t="str">
            <v xml:space="preserve">UN    </v>
          </cell>
          <cell r="E2453">
            <v>29</v>
          </cell>
        </row>
        <row r="2454">
          <cell r="B2454">
            <v>3390</v>
          </cell>
          <cell r="C2454" t="str">
            <v>IGNITOR PARA LAMPADA DE VAPOR DE SODIO / VAPOR METALICO ATE 400 W, TENSAO DE PULSO ENTRE 580 A 750 V</v>
          </cell>
          <cell r="D2454" t="str">
            <v xml:space="preserve">UN    </v>
          </cell>
          <cell r="E2454">
            <v>32.630000000000003</v>
          </cell>
        </row>
        <row r="2455">
          <cell r="B2455">
            <v>12873</v>
          </cell>
          <cell r="C2455" t="str">
            <v>IMPERMEABILIZADOR</v>
          </cell>
          <cell r="D2455" t="str">
            <v xml:space="preserve">H     </v>
          </cell>
          <cell r="E2455">
            <v>14.49</v>
          </cell>
        </row>
        <row r="2456">
          <cell r="B2456">
            <v>41076</v>
          </cell>
          <cell r="C2456" t="str">
            <v>IMPERMEABILIZADOR (MENSALISTA)</v>
          </cell>
          <cell r="D2456" t="str">
            <v xml:space="preserve">MES   </v>
          </cell>
          <cell r="E2456">
            <v>2568.3000000000002</v>
          </cell>
        </row>
        <row r="2457">
          <cell r="B2457">
            <v>140</v>
          </cell>
          <cell r="C2457" t="str">
            <v>IMPERMEABILIZANTE FLEXIVEL BRANCO DE BASE ACRILICA PARA COBERTURAS</v>
          </cell>
          <cell r="D2457" t="str">
            <v xml:space="preserve">KG    </v>
          </cell>
          <cell r="E2457">
            <v>13.69</v>
          </cell>
        </row>
        <row r="2458">
          <cell r="B2458">
            <v>151</v>
          </cell>
          <cell r="C2458" t="str">
            <v>IMPERMEABILIZANTE INCOLOR PARA TRATAMENTO DE FACHADAS E TELHAS, BASE SILICONE</v>
          </cell>
          <cell r="D2458" t="str">
            <v xml:space="preserve">L     </v>
          </cell>
          <cell r="E2458">
            <v>17.21</v>
          </cell>
        </row>
        <row r="2459">
          <cell r="B2459">
            <v>7340</v>
          </cell>
          <cell r="C2459" t="str">
            <v>IMUNIZANTE PARA MADEIRA, INCOLOR</v>
          </cell>
          <cell r="D2459" t="str">
            <v xml:space="preserve">L     </v>
          </cell>
          <cell r="E2459">
            <v>20.62</v>
          </cell>
        </row>
        <row r="2460">
          <cell r="B2460">
            <v>2701</v>
          </cell>
          <cell r="C2460" t="str">
            <v>INSTALADOR DE TUBULACOES (TUBOS/EQUIPAMENTOS)</v>
          </cell>
          <cell r="D2460" t="str">
            <v xml:space="preserve">H     </v>
          </cell>
          <cell r="E2460">
            <v>16.11</v>
          </cell>
        </row>
        <row r="2461">
          <cell r="B2461">
            <v>40929</v>
          </cell>
          <cell r="C2461" t="str">
            <v>INSTALADOR DE TUBULACOES (TUBOS/EQUIPAMENTOS) (MENSALISTA)</v>
          </cell>
          <cell r="D2461" t="str">
            <v xml:space="preserve">MES   </v>
          </cell>
          <cell r="E2461">
            <v>2852.62</v>
          </cell>
        </row>
        <row r="2462">
          <cell r="B2462">
            <v>38114</v>
          </cell>
          <cell r="C2462" t="str">
            <v>INTERRUPTOR BIPOLAR SIMPLES 10 A, 250 V (APENAS MODULO)</v>
          </cell>
          <cell r="D2462" t="str">
            <v xml:space="preserve">UN    </v>
          </cell>
          <cell r="E2462">
            <v>12.18</v>
          </cell>
        </row>
        <row r="2463">
          <cell r="B2463">
            <v>38064</v>
          </cell>
          <cell r="C2463" t="str">
            <v>INTERRUPTOR BIPOLAR 10A, 250V, CONJUNTO MONTADO PARA EMBUTIR 4" X 2" (PLACA + SUPORTE + MODULO)</v>
          </cell>
          <cell r="D2463" t="str">
            <v xml:space="preserve">UN    </v>
          </cell>
          <cell r="E2463">
            <v>13.62</v>
          </cell>
        </row>
        <row r="2464">
          <cell r="B2464">
            <v>38115</v>
          </cell>
          <cell r="C2464" t="str">
            <v>INTERRUPTOR INTERMEDIARIO 10 A, 250 V (APENAS MODULO)</v>
          </cell>
          <cell r="D2464" t="str">
            <v xml:space="preserve">UN    </v>
          </cell>
          <cell r="E2464">
            <v>13.01</v>
          </cell>
        </row>
        <row r="2465">
          <cell r="B2465">
            <v>38065</v>
          </cell>
          <cell r="C2465" t="str">
            <v>INTERRUPTOR INTERMEDIARIO 10A, 250V, CONJUNTO MONTADO PARA EMBUTIR 4" X 2" (PLACA + SUPORTE + MODULO)</v>
          </cell>
          <cell r="D2465" t="str">
            <v xml:space="preserve">UN    </v>
          </cell>
          <cell r="E2465">
            <v>19.329999999999998</v>
          </cell>
        </row>
        <row r="2466">
          <cell r="B2466">
            <v>38078</v>
          </cell>
          <cell r="C2466" t="str">
            <v>INTERRUPTOR PARALELO + TOMADA 2P+T 10A, 250V, CONJUNTO MONTADO PARA EMBUTIR 4" X 2" (PLACA + SUPORTE + MODULOS)</v>
          </cell>
          <cell r="D2466" t="str">
            <v xml:space="preserve">UN    </v>
          </cell>
          <cell r="E2466">
            <v>11.28</v>
          </cell>
        </row>
        <row r="2467">
          <cell r="B2467">
            <v>38113</v>
          </cell>
          <cell r="C2467" t="str">
            <v>INTERRUPTOR PARALELO 10A, 250V (APENAS MODULO)</v>
          </cell>
          <cell r="D2467" t="str">
            <v xml:space="preserve">UN    </v>
          </cell>
          <cell r="E2467">
            <v>6.12</v>
          </cell>
        </row>
        <row r="2468">
          <cell r="B2468">
            <v>38063</v>
          </cell>
          <cell r="C2468" t="str">
            <v>INTERRUPTOR PARALELO 10A, 250V, CONJUNTO MONTADO PARA EMBUTIR 4" X 2" (PLACA + SUPORTE + MODULO)</v>
          </cell>
          <cell r="D2468" t="str">
            <v xml:space="preserve">UN    </v>
          </cell>
          <cell r="E2468">
            <v>6.57</v>
          </cell>
        </row>
        <row r="2469">
          <cell r="B2469">
            <v>38080</v>
          </cell>
          <cell r="C2469" t="str">
            <v>INTERRUPTOR SIMPLES + INTERRUPTOR PARALELO + TOMADA 2P+T 10A, 250V, CONJUNTO MONTADO PARA EMBUTIR 4" X 2" (PLACA + SUPORTE + MODULOS)</v>
          </cell>
          <cell r="D2469" t="str">
            <v xml:space="preserve">UN    </v>
          </cell>
          <cell r="E2469">
            <v>19.59</v>
          </cell>
        </row>
        <row r="2470">
          <cell r="B2470">
            <v>38069</v>
          </cell>
          <cell r="C2470" t="str">
            <v>INTERRUPTOR SIMPLES + INTERRUPTOR PARALELO 10A, 250V, CONJUNTO MONTADO PARA EMBUTIR 4" X 2" (PLACA + SUPORTE + MODULOS)</v>
          </cell>
          <cell r="D2470" t="str">
            <v xml:space="preserve">UN    </v>
          </cell>
          <cell r="E2470">
            <v>10.71</v>
          </cell>
        </row>
        <row r="2471">
          <cell r="B2471">
            <v>38077</v>
          </cell>
          <cell r="C2471" t="str">
            <v>INTERRUPTOR SIMPLES + TOMADA 2P+T 10A, 250V, CONJUNTO MONTADO PARA EMBUTIR 4" X 2" (PLACA + SUPORTE + MODULOS)</v>
          </cell>
          <cell r="D2471" t="str">
            <v xml:space="preserve">UN    </v>
          </cell>
          <cell r="E2471">
            <v>10.47</v>
          </cell>
        </row>
        <row r="2472">
          <cell r="B2472">
            <v>38073</v>
          </cell>
          <cell r="C2472" t="str">
            <v>INTERRUPTOR SIMPLES + 2 INTERRUPTORES PARALELOS 10A, 250V, CONJUNTO MONTADO PARA EMBUTIR 4" X 2" (PLACA + SUPORTE + MODULOS)</v>
          </cell>
          <cell r="D2472" t="str">
            <v xml:space="preserve">UN    </v>
          </cell>
          <cell r="E2472">
            <v>15.95</v>
          </cell>
        </row>
        <row r="2473">
          <cell r="B2473">
            <v>38112</v>
          </cell>
          <cell r="C2473" t="str">
            <v>INTERRUPTOR SIMPLES 10A, 250V (APENAS MODULO)</v>
          </cell>
          <cell r="D2473" t="str">
            <v xml:space="preserve">UN    </v>
          </cell>
          <cell r="E2473">
            <v>4.7</v>
          </cell>
        </row>
        <row r="2474">
          <cell r="B2474">
            <v>38062</v>
          </cell>
          <cell r="C2474" t="str">
            <v>INTERRUPTOR SIMPLES 10A, 250V, CONJUNTO MONTADO PARA EMBUTIR 4" X 2" (PLACA + SUPORTE + MODULO)</v>
          </cell>
          <cell r="D2474" t="str">
            <v xml:space="preserve">UN    </v>
          </cell>
          <cell r="E2474">
            <v>4.83</v>
          </cell>
        </row>
        <row r="2475">
          <cell r="B2475">
            <v>12128</v>
          </cell>
          <cell r="C2475" t="str">
            <v>INTERRUPTOR SIMPLES 10A, 250V, CONJUNTO MONTADO PARA SOBREPOR 4" X 2" (CAIXA + MODULO)</v>
          </cell>
          <cell r="D2475" t="str">
            <v xml:space="preserve">UN    </v>
          </cell>
          <cell r="E2475">
            <v>6.45</v>
          </cell>
        </row>
        <row r="2476">
          <cell r="B2476">
            <v>12129</v>
          </cell>
          <cell r="C2476" t="str">
            <v>INTERRUPTOR SIMPLES 10A, 250V, CONJUNTO MONTADO PARA SOBREPOR 4" X 2" (CAIXA + 2 MODULOS)</v>
          </cell>
          <cell r="D2476" t="str">
            <v xml:space="preserve">UN    </v>
          </cell>
          <cell r="E2476">
            <v>8.5299999999999994</v>
          </cell>
        </row>
        <row r="2477">
          <cell r="B2477">
            <v>38081</v>
          </cell>
          <cell r="C2477" t="str">
            <v>INTERRUPTORES PARALELOS (2 MODULOS) + TOMADA 2P+T 10A, 250V, CONJUNTO MONTADO PARA EMBUTIR 4" X 2" (PLACA + SUPORTE + MODULOS)</v>
          </cell>
          <cell r="D2477" t="str">
            <v xml:space="preserve">UN    </v>
          </cell>
          <cell r="E2477">
            <v>16.61</v>
          </cell>
        </row>
        <row r="2478">
          <cell r="B2478">
            <v>38070</v>
          </cell>
          <cell r="C2478" t="str">
            <v>INTERRUPTORES PARALELOS (2 MODULOS) 10A, 250V, CONJUNTO MONTADO PARA EMBUTIR 4" X 2" (PLACA + SUPORTE + MODULOS)</v>
          </cell>
          <cell r="D2478" t="str">
            <v xml:space="preserve">UN    </v>
          </cell>
          <cell r="E2478">
            <v>11.45</v>
          </cell>
        </row>
        <row r="2479">
          <cell r="B2479">
            <v>38074</v>
          </cell>
          <cell r="C2479" t="str">
            <v>INTERRUPTORES PARALELOS (3 MODULOS) 10A, 250V, CONJUNTO MONTADO PARA EMBUTIR 4" X 2" (PLACA + SUPORTE + MODULO)</v>
          </cell>
          <cell r="D2479" t="str">
            <v xml:space="preserve">UN    </v>
          </cell>
          <cell r="E2479">
            <v>17.41</v>
          </cell>
        </row>
        <row r="2480">
          <cell r="B2480">
            <v>38079</v>
          </cell>
          <cell r="C2480" t="str">
            <v>INTERRUPTORES SIMPLES (2 MODULOS) + TOMADA 2P+T 10A, 250V, CONJUNTO MONTADO PARA EMBUTIR 4" X 2" (PLACA + SUPORTE + MODULOS)</v>
          </cell>
          <cell r="D2480" t="str">
            <v xml:space="preserve">UN    </v>
          </cell>
          <cell r="E2480">
            <v>14.94</v>
          </cell>
        </row>
        <row r="2481">
          <cell r="B2481">
            <v>38072</v>
          </cell>
          <cell r="C2481" t="str">
            <v>INTERRUPTORES SIMPLES (2 MODULOS) + 1 INTERRUPTOR PARALELO 10A, 250V, CONJUNTO MONTADO PARA EMBUTIR 4" X 2" (PLACA + SUPORTE + MODULOS)</v>
          </cell>
          <cell r="D2481" t="str">
            <v xml:space="preserve">UN    </v>
          </cell>
          <cell r="E2481">
            <v>14.36</v>
          </cell>
        </row>
        <row r="2482">
          <cell r="B2482">
            <v>38068</v>
          </cell>
          <cell r="C2482" t="str">
            <v>INTERRUPTORES SIMPLES (2 MODULOS) 10A, 250V, CONJUNTO MONTADO PARA EMBUTIR 4" X 2" (PLACA + SUPORTE + MODULOS)</v>
          </cell>
          <cell r="D2482" t="str">
            <v xml:space="preserve">UN    </v>
          </cell>
          <cell r="E2482">
            <v>9.91</v>
          </cell>
        </row>
        <row r="2483">
          <cell r="B2483">
            <v>38071</v>
          </cell>
          <cell r="C2483" t="str">
            <v>INTERRUPTORES SIMPLES (3 MODULOS) 10A, 250V, CONJUNTO MONTADO PARA EMBUTIR 4" X 2" (PLACA + SUPORTE + MODULOS)</v>
          </cell>
          <cell r="D2483" t="str">
            <v xml:space="preserve">UN    </v>
          </cell>
          <cell r="E2483">
            <v>11.85</v>
          </cell>
        </row>
        <row r="2484">
          <cell r="B2484">
            <v>38412</v>
          </cell>
          <cell r="C2484" t="str">
            <v>INVERSOR DE SOLDA MONOFASICO DE 160 A, POTENCIA DE 5400 W, TENSAO DE 220 V, TURBO VENTILADO, PROTECAO POR FUSIVEL TERMICO, PARA ELETRODOS DE 2,0 A 4,0 MM</v>
          </cell>
          <cell r="D2484" t="str">
            <v xml:space="preserve">UN    </v>
          </cell>
          <cell r="E2484">
            <v>1180</v>
          </cell>
        </row>
        <row r="2485">
          <cell r="B2485">
            <v>3405</v>
          </cell>
          <cell r="C2485" t="str">
            <v>ISOLADOR DE PORCELANA SUSPENSO, DISCO TIPO GARFO OLHAL, DIAMETRO DE 152 MM, PARA TENSAO DE *15* KV</v>
          </cell>
          <cell r="D2485" t="str">
            <v xml:space="preserve">UN    </v>
          </cell>
          <cell r="E2485">
            <v>100</v>
          </cell>
        </row>
        <row r="2486">
          <cell r="B2486">
            <v>3394</v>
          </cell>
          <cell r="C2486" t="str">
            <v>ISOLADOR DE PORCELANA, TIPO BUCHA, PARA TENSAO DE *15* KV</v>
          </cell>
          <cell r="D2486" t="str">
            <v xml:space="preserve">UN    </v>
          </cell>
          <cell r="E2486">
            <v>527.88</v>
          </cell>
        </row>
        <row r="2487">
          <cell r="B2487">
            <v>3393</v>
          </cell>
          <cell r="C2487" t="str">
            <v>ISOLADOR DE PORCELANA, TIPO BUCHA, PARA TENSAO DE *35* KV</v>
          </cell>
          <cell r="D2487" t="str">
            <v xml:space="preserve">UN    </v>
          </cell>
          <cell r="E2487">
            <v>898.77</v>
          </cell>
        </row>
        <row r="2488">
          <cell r="B2488">
            <v>3406</v>
          </cell>
          <cell r="C2488" t="str">
            <v>ISOLADOR DE PORCELANA, TIPO PINO MONOCORPO, PARA TENSAO DE *15* KV</v>
          </cell>
          <cell r="D2488" t="str">
            <v xml:space="preserve">UN    </v>
          </cell>
          <cell r="E2488">
            <v>30.61</v>
          </cell>
        </row>
        <row r="2489">
          <cell r="B2489">
            <v>3395</v>
          </cell>
          <cell r="C2489" t="str">
            <v>ISOLADOR DE PORCELANA, TIPO PINO MONOCORPO, PARA TENSAO DE *35* KV</v>
          </cell>
          <cell r="D2489" t="str">
            <v xml:space="preserve">UN    </v>
          </cell>
          <cell r="E2489">
            <v>129.13</v>
          </cell>
        </row>
        <row r="2490">
          <cell r="B2490">
            <v>3398</v>
          </cell>
          <cell r="C2490" t="str">
            <v>ISOLADOR DE PORCELANA, TIPO ROLDANA, DIMENSOES DE *72* X *72* MM, PARA USO EM BAIXA TENSAO</v>
          </cell>
          <cell r="D2490" t="str">
            <v xml:space="preserve">UN    </v>
          </cell>
          <cell r="E2490">
            <v>6.14</v>
          </cell>
        </row>
        <row r="2491">
          <cell r="B2491">
            <v>34379</v>
          </cell>
          <cell r="C2491" t="str">
            <v>JANELA BASCULANTE EM ALUMINIO, 100 X 100 CM (A X L), ACABAMENTO ACET OU BRILHANTE, BATENTE/REQUADRO DE 3 A 14 CM, COM VIDRO, SEM GUARNICAO/ALIZAR</v>
          </cell>
          <cell r="D2491" t="str">
            <v xml:space="preserve">UN    </v>
          </cell>
          <cell r="E2491">
            <v>227.03</v>
          </cell>
        </row>
        <row r="2492">
          <cell r="B2492">
            <v>34378</v>
          </cell>
          <cell r="C2492" t="str">
            <v>JANELA BASCULANTE EM ALUMINIO, 100 X 80 CM (A X L), ACABAMENTO ACET OU BRILHANTE, BATENTE/REQUADRO DE 3 A 14 CM, COM VIDRO, SEM GUARNICAO/ALIZAR</v>
          </cell>
          <cell r="D2492" t="str">
            <v xml:space="preserve">UN    </v>
          </cell>
          <cell r="E2492">
            <v>182.86</v>
          </cell>
        </row>
        <row r="2493">
          <cell r="B2493">
            <v>34377</v>
          </cell>
          <cell r="C2493" t="str">
            <v>JANELA BASCULANTE EM ALUMINIO, 80 X 60 CM (A X L), ACABAMENTO ACET OU BRILHANTE, BATENTE/REQUADRO DE 3 A 14 CM, COM VIDRO, SEM GUARNICAO/ALIZAR</v>
          </cell>
          <cell r="D2493" t="str">
            <v xml:space="preserve">UN    </v>
          </cell>
          <cell r="E2493">
            <v>168.64</v>
          </cell>
        </row>
        <row r="2494">
          <cell r="B2494">
            <v>581</v>
          </cell>
          <cell r="C2494" t="str">
            <v>JANELA BASCULANTE EM ALUMINIO, 80 X 60 CM (A X L), BATENTE/REQUADRO DE 3 A 14 CM, COM VIDRO, SEM GUARNICAO/ALIZAR</v>
          </cell>
          <cell r="D2494" t="str">
            <v xml:space="preserve">M2    </v>
          </cell>
          <cell r="E2494">
            <v>320.3</v>
          </cell>
        </row>
        <row r="2495">
          <cell r="B2495">
            <v>40662</v>
          </cell>
          <cell r="C2495" t="str">
            <v>JANELA BASCULANTE EM MADEIRA PINUS/ EUCALIPTO/ TAUARI/ VIROLA OU EQUIVALENTE DA REGIAO, *60 X 60*, CAIXA DO BATENTE/ MARCO E = *10* CM, 2 BASCULAS PARA VIDRO, COM FERRAGENS (SEM VIDRO, SEM GUARNICAO/ALIZAR E SEM ACABAMENTO)</v>
          </cell>
          <cell r="D2495" t="str">
            <v xml:space="preserve">UN    </v>
          </cell>
          <cell r="E2495">
            <v>185.56</v>
          </cell>
        </row>
        <row r="2496">
          <cell r="B2496">
            <v>3437</v>
          </cell>
          <cell r="C2496" t="str">
            <v>JANELA BASCULANTE EM MADEIRA PINUS/ EUCALIPTO/ TAUARI/ VIROLA OU EQUIVALENTE DA REGIAO, CAIXA DO BATENTE/ MARCO *10* CM, *2* FOLHAS BASCULANTES PARA VIDRO, COM FERRAGENS (SEM VIDRO, SEM GUARNICAO/ALIZAR E SEM ACABAMENTO)</v>
          </cell>
          <cell r="D2496" t="str">
            <v xml:space="preserve">M2    </v>
          </cell>
          <cell r="E2496">
            <v>515.45000000000005</v>
          </cell>
        </row>
        <row r="2497">
          <cell r="B2497">
            <v>11183</v>
          </cell>
          <cell r="C2497" t="str">
            <v>JANELA BASCULANTE, ACO, COM BATENTE/REQUADRO, 100 X 100 CM (SEM VIDROS)</v>
          </cell>
          <cell r="D2497" t="str">
            <v xml:space="preserve">UN    </v>
          </cell>
          <cell r="E2497">
            <v>349.22</v>
          </cell>
        </row>
        <row r="2498">
          <cell r="B2498">
            <v>11190</v>
          </cell>
          <cell r="C2498" t="str">
            <v>JANELA BASCULANTE, ACO, COM BATENTE/REQUADRO, 60 X 60 CM (SEM VIDROS)</v>
          </cell>
          <cell r="D2498" t="str">
            <v xml:space="preserve">UN    </v>
          </cell>
          <cell r="E2498">
            <v>162</v>
          </cell>
        </row>
        <row r="2499">
          <cell r="B2499">
            <v>615</v>
          </cell>
          <cell r="C2499" t="str">
            <v>JANELA BASCULANTE, ACO, COM BATENTE/REQUADRO, 60 X 80 CM (SEM VIDROS)</v>
          </cell>
          <cell r="D2499" t="str">
            <v xml:space="preserve">M2    </v>
          </cell>
          <cell r="E2499">
            <v>396.92</v>
          </cell>
        </row>
        <row r="2500">
          <cell r="B2500">
            <v>616</v>
          </cell>
          <cell r="C2500" t="str">
            <v>JANELA BASCULANTE, ACO, COM BATENTE/REQUADRO, 60 X 80 CM (SEM VIDROS)</v>
          </cell>
          <cell r="D2500" t="str">
            <v xml:space="preserve">UN    </v>
          </cell>
          <cell r="E2500">
            <v>190.52</v>
          </cell>
        </row>
        <row r="2501">
          <cell r="B2501">
            <v>11192</v>
          </cell>
          <cell r="C2501" t="str">
            <v>JANELA BASCULANTE, ACO, COM BATENTE/REQUADRO, 80 X 80 CM (SEM VIDROS)</v>
          </cell>
          <cell r="D2501" t="str">
            <v xml:space="preserve">UN    </v>
          </cell>
          <cell r="E2501">
            <v>298.07</v>
          </cell>
        </row>
        <row r="2502">
          <cell r="B2502">
            <v>11231</v>
          </cell>
          <cell r="C2502" t="str">
            <v>JANELA BASCULANTE, ACO, COM BATENTE/REQUADRO, 80 X 80 CM (SEM VIDROS)</v>
          </cell>
          <cell r="D2502" t="str">
            <v xml:space="preserve">M2    </v>
          </cell>
          <cell r="E2502">
            <v>465.73</v>
          </cell>
        </row>
        <row r="2503">
          <cell r="B2503">
            <v>3428</v>
          </cell>
          <cell r="C2503" t="str">
            <v>JANELA DE ABRIR EM MADEIRA IMBUIA/CEDRO ARANA/CEDRO ROSA OU EQUIVALENTE DA REGIAO, CAIXA DO BATENTE/MARCO *10* CM, 2 FOLHAS DE ABRIR TIPO VENEZIANA E 2 FOLHAS DE ABRIR PARA VIDRO, COM GUARNICAO/ALIZAR, COM FERRAGENS, (SEM VIDRO E SEM ACABAMENTO)</v>
          </cell>
          <cell r="D2503" t="str">
            <v xml:space="preserve">M2    </v>
          </cell>
          <cell r="E2503">
            <v>764.59</v>
          </cell>
        </row>
        <row r="2504">
          <cell r="B2504">
            <v>3429</v>
          </cell>
          <cell r="C2504" t="str">
            <v>JANELA DE ABRIR EM MADEIRA PINUS/EUCALIPTO/ TAUARI/ VIROLA OU EQUIVALENTE DA REGIAO, CAIXA DO BATENTE/MARCO *10* CM, 2 FOLHAS DE ABRIR TIPO VENEZIANA E 2 FOLHAS GUILHOTINA PARA VIDRO, COM FERRAGENS (SEM VIDRO,SEM GUARNICAO/ALIZAR E SEM ACABAMENTO)</v>
          </cell>
          <cell r="D2504" t="str">
            <v xml:space="preserve">M2    </v>
          </cell>
          <cell r="E2504">
            <v>436.84</v>
          </cell>
        </row>
        <row r="2505">
          <cell r="B2505">
            <v>34371</v>
          </cell>
          <cell r="C2505" t="str">
            <v>JANELA DE CORRER EM ALUMINIO, VENEZIANA, 120  X 150 CM (A X L), 3 FLS (2 VENEZIANAS E 1 VIDRO), SEM BANDEIRA, ACABAMENTO ACET OU BRILHANTE, BATENTE/REQUADRO DE 6 A 14 CM, COM VIDRO, SEM GUARNICAO/ALIZAR</v>
          </cell>
          <cell r="D2505" t="str">
            <v xml:space="preserve">UN    </v>
          </cell>
          <cell r="E2505">
            <v>617.26</v>
          </cell>
        </row>
        <row r="2506">
          <cell r="B2506">
            <v>34370</v>
          </cell>
          <cell r="C2506" t="str">
            <v>JANELA DE CORRER EM ALUMINIO, VENEZIANA, 120 X 120 CM (A X L), 3 FLS (2 VENEZIANAS E 1 VIDRO), SEM BANDEIRA, ACABAMENTO ACET OU BRILHANTE, BATENTE/REQUADRO DE 6 A 14 CM, COM VIDRO, SEM GUARNICAO/ALIZAR</v>
          </cell>
          <cell r="D2506" t="str">
            <v xml:space="preserve">UN    </v>
          </cell>
          <cell r="E2506">
            <v>511.9</v>
          </cell>
        </row>
        <row r="2507">
          <cell r="B2507">
            <v>34372</v>
          </cell>
          <cell r="C2507" t="str">
            <v>JANELA DE CORRER EM ALUMINIO, VENEZIANA, 120 X 150 CM (A X L), 6 FLS (4 VENEZIANAS E 2 VIDROS), SEM BANDEIRA, ACABAMENTO ACET OU BRILHANTE, BATENTE/REQUADRO DE 6 A 14 CM, COM VIDRO, SEM GUARNICAO/ALIZAR</v>
          </cell>
          <cell r="D2507" t="str">
            <v xml:space="preserve">UN    </v>
          </cell>
          <cell r="E2507">
            <v>712.13</v>
          </cell>
        </row>
        <row r="2508">
          <cell r="B2508">
            <v>34373</v>
          </cell>
          <cell r="C2508" t="str">
            <v>JANELA DE CORRER EM ALUMINIO, VENEZIANA, 120 X 200 CM (A X L), 6 FLS (4 VENEZIANAS E 2 VIDROS), SEM BANDEIRA, ACABAMENTO ACET OU BRILHANTE,  BATENTE/REQUADRO DE 6 A 14 CM, COM VIDRO, SEM GUARNICAO/ALIZAR</v>
          </cell>
          <cell r="D2508" t="str">
            <v xml:space="preserve">UN    </v>
          </cell>
          <cell r="E2508">
            <v>881.51</v>
          </cell>
        </row>
        <row r="2509">
          <cell r="B2509">
            <v>36896</v>
          </cell>
          <cell r="C2509" t="str">
            <v>JANELA DE CORRER EM ALUMINIO, 100 X 120 CM (A X L), 2 FLS,  SEM BANDEIRA,  ACABAMENTO ACET OU BRILHANTE, BATENTE/REQUADRO DE 6 A 14 CM, COM VIDRO, SEM GUARNICAO</v>
          </cell>
          <cell r="D2509" t="str">
            <v xml:space="preserve">UN    </v>
          </cell>
          <cell r="E2509">
            <v>293.72000000000003</v>
          </cell>
        </row>
        <row r="2510">
          <cell r="B2510">
            <v>34367</v>
          </cell>
          <cell r="C2510" t="str">
            <v>JANELA DE CORRER EM ALUMINIO, 100 X 150 CM (A X L), 2 FLS,  SEM BANDEIRA,  ACABAMENTO ACET OU BRILHANTE, BATENTE/REQUADRO DE 6 A 14 CM, COM VIDRO, SEM GUARNICAO/ALIZAR</v>
          </cell>
          <cell r="D2510" t="str">
            <v xml:space="preserve">UN    </v>
          </cell>
          <cell r="E2510">
            <v>345.01</v>
          </cell>
        </row>
        <row r="2511">
          <cell r="B2511">
            <v>36897</v>
          </cell>
          <cell r="C2511" t="str">
            <v>JANELA DE CORRER EM ALUMINIO, 100 X 150 CM (A X L), 4 FLS, SEM BANDEIRA, ACABAMENTO ACET OU BRILHANTE, BATENTE/REQUADRO DE 6 A 14 CM, COM VIDRO, SEM GUARNICAO/ALIZAR</v>
          </cell>
          <cell r="D2511" t="str">
            <v xml:space="preserve">UN    </v>
          </cell>
          <cell r="E2511">
            <v>406.85</v>
          </cell>
        </row>
        <row r="2512">
          <cell r="B2512">
            <v>36884</v>
          </cell>
          <cell r="C2512" t="str">
            <v>JANELA DE CORRER EM ALUMINIO, 100 X 150 CM (A X L), 4 FLS, SEM BANDEIRA, ACABAMENTO ACET OU BRILHANTE, BATENTE/REQUADRO DE 6 A 14 CM, COM VIDRO, SEM GUARNICAO/ALIZAR</v>
          </cell>
          <cell r="D2512" t="str">
            <v xml:space="preserve">M2    </v>
          </cell>
          <cell r="E2512">
            <v>285.75</v>
          </cell>
        </row>
        <row r="2513">
          <cell r="B2513">
            <v>597</v>
          </cell>
          <cell r="C2513" t="str">
            <v>JANELA DE CORRER EM ALUMINIO, 100 X 150 CM (A X L), 4 FLS, SEM BANDEIRA, ACABAMENTO ACET OU BRILHANTE, COM VIDRO, COM GUARNICAO PARA 1 FACE</v>
          </cell>
          <cell r="D2513" t="str">
            <v xml:space="preserve">M2    </v>
          </cell>
          <cell r="E2513">
            <v>300.51</v>
          </cell>
        </row>
        <row r="2514">
          <cell r="B2514">
            <v>34369</v>
          </cell>
          <cell r="C2514" t="str">
            <v>JANELA DE CORRER EM ALUMINIO, 100 X 200 CM, 4 FLS,  BANDEIRA COM BASCULA,  ACABAMENTO ACET OU BRILHANTE, BATENTE/REQUADRO DE 6 A 14 CM, COM VIDRO, SEM GUARNICAO/ALIZAR</v>
          </cell>
          <cell r="D2514" t="str">
            <v xml:space="preserve">UN    </v>
          </cell>
          <cell r="E2514">
            <v>482.03</v>
          </cell>
        </row>
        <row r="2515">
          <cell r="B2515">
            <v>34362</v>
          </cell>
          <cell r="C2515" t="str">
            <v>JANELA DE CORRER EM ALUMINIO, 120 X 120 CM (A X L), 2 FLS, SEM BANDEIRA, ACABAMENTO ACET OU BRILHANTE,  BATENTE/REQUADRO DE 6 A 14 CM, COM VIDRO, SEM GUARNICAO/ALIZAR</v>
          </cell>
          <cell r="D2515" t="str">
            <v xml:space="preserve">UN    </v>
          </cell>
          <cell r="E2515">
            <v>334.47</v>
          </cell>
        </row>
        <row r="2516">
          <cell r="B2516">
            <v>34363</v>
          </cell>
          <cell r="C2516" t="str">
            <v>JANELA DE CORRER EM ALUMINIO, 120 X 150 CM (A X L), 2 FLS, SEM BANDEIRA, ACABAMENTO ACET OU BRILHANTE, BATENTE/REQUADRO DE 6 A 14 CM, COM VIDRO, SEM GUARNICAO/ALIZAR</v>
          </cell>
          <cell r="D2516" t="str">
            <v xml:space="preserve">UN    </v>
          </cell>
          <cell r="E2516">
            <v>378.04</v>
          </cell>
        </row>
        <row r="2517">
          <cell r="B2517">
            <v>34364</v>
          </cell>
          <cell r="C2517" t="str">
            <v>JANELA DE CORRER EM ALUMINIO, 120 X 150 CM (A X L), 4 FLS, BANDEIRA COM BASCULA,  ACABAMENTO ACET OU BRILHANTE, BATENTE/REQUADRO DE 6 A 14 CM, COM VIDRO, SEM GUARNICAO/ALIZAR</v>
          </cell>
          <cell r="D2517" t="str">
            <v xml:space="preserve">UN    </v>
          </cell>
          <cell r="E2517">
            <v>471.49</v>
          </cell>
        </row>
        <row r="2518">
          <cell r="B2518">
            <v>34365</v>
          </cell>
          <cell r="C2518" t="str">
            <v>JANELA DE CORRER EM ALUMINIO, 120 X 200 CM (A X L), 4 FLS, BANDEIRA COM BASCULA,  ACABAMENTO ACET OU BRILHANTE, BATENTE/REQUADRO DE 6 A 14 CM, COM VIDRO, SEM GUARNICAO/ALIZAR</v>
          </cell>
          <cell r="D2518" t="str">
            <v xml:space="preserve">UN    </v>
          </cell>
          <cell r="E2518">
            <v>531.22</v>
          </cell>
        </row>
        <row r="2519">
          <cell r="B2519">
            <v>11199</v>
          </cell>
          <cell r="C2519" t="str">
            <v>JANELA DE CORRER, ACO, BATENTE/REQUADRO DE 6 A 14 CM,  COM DIVISAO HORIZ , PINT ANTICORROSIVA, SEM VIDRO, BANDEIRA COM BASCULA, 4 FLS, 120  X 150 CM (A X L)</v>
          </cell>
          <cell r="D2519" t="str">
            <v xml:space="preserve">UN    </v>
          </cell>
          <cell r="E2519">
            <v>894.69</v>
          </cell>
        </row>
        <row r="2520">
          <cell r="B2520">
            <v>34801</v>
          </cell>
          <cell r="C2520" t="str">
            <v>JANELA DE CORRER, ACO, BATENTE/REQUADRO DE 6 A 14 CM, QUADRICULADA, PINT ANTICORROSIVA, SEM VIDRO, BANDEIRA COM BASCULA, 4 FLS, 120  X 150 CM (A X L)</v>
          </cell>
          <cell r="D2520" t="str">
            <v xml:space="preserve">UN    </v>
          </cell>
          <cell r="E2520">
            <v>1122.3399999999999</v>
          </cell>
        </row>
        <row r="2521">
          <cell r="B2521">
            <v>34799</v>
          </cell>
          <cell r="C2521" t="str">
            <v>JANELA DE CORRER, ACO, BATENTE/REQUADRO DE 6 A 14 CM, QUADRICULADA, PINT ANTICORROSIVA, SEM VIDRO, BANDEIRA COM BASCULA, 4 FLS, 120  X 200 CM (A X L)</v>
          </cell>
          <cell r="D2521" t="str">
            <v xml:space="preserve">UN    </v>
          </cell>
          <cell r="E2521">
            <v>1384.07</v>
          </cell>
        </row>
        <row r="2522">
          <cell r="B2522">
            <v>622</v>
          </cell>
          <cell r="C2522" t="str">
            <v>JANELA DE CORRER, ACO, BATENTE/REQUADRO DE 6 A 14 CM, QUADRICULADA, PINT ANTICORROSIVA, SEM VIDRO, SEM BANDEIRA, 4 FLS, 100  X 120 CM (A X L)</v>
          </cell>
          <cell r="D2522" t="str">
            <v xml:space="preserve">UN    </v>
          </cell>
          <cell r="E2522">
            <v>623.11</v>
          </cell>
        </row>
        <row r="2523">
          <cell r="B2523">
            <v>34805</v>
          </cell>
          <cell r="C2523" t="str">
            <v>JANELA DE CORRER, ACO, BATENTE/REQUADRO DE 6 A 14 CM, QUADRICULADA, PINT ANTICORROSIVA, SEM VIDRO, SEM BANDEIRA, 4 FLS, 120  X 150 CM (A X L)</v>
          </cell>
          <cell r="D2523" t="str">
            <v xml:space="preserve">M2    </v>
          </cell>
          <cell r="E2523">
            <v>466.35</v>
          </cell>
        </row>
        <row r="2524">
          <cell r="B2524">
            <v>34803</v>
          </cell>
          <cell r="C2524" t="str">
            <v>JANELA DE CORRER, ACO, BATENTE/REQUADRO DE 6 A 14 CM, QUADRICULADA, PINT ANTICORROSIVA, SEM VIDRO, SEM BANDEIRA, 4 FLS, 120  X 200 CM (A X L)</v>
          </cell>
          <cell r="D2524" t="str">
            <v xml:space="preserve">UN    </v>
          </cell>
          <cell r="E2524">
            <v>563.91999999999996</v>
          </cell>
        </row>
        <row r="2525">
          <cell r="B2525">
            <v>606</v>
          </cell>
          <cell r="C2525" t="str">
            <v>JANELA DE CORRER, ACO, BATENTE/REQUADRO DE 6 A 14 CM, QUADRICULADA, PINTURA ANTICORROSIVA, SEM VIDRO, BANDEIRA COM BASCULA, 4 FLS, 120  X 150 CM (A X L)</v>
          </cell>
          <cell r="D2525" t="str">
            <v xml:space="preserve">M2    </v>
          </cell>
          <cell r="E2525">
            <v>623.52</v>
          </cell>
        </row>
        <row r="2526">
          <cell r="B2526">
            <v>11227</v>
          </cell>
          <cell r="C2526" t="str">
            <v>JANELA DE CORRER, ACO, BATENTE/REQUADRO DE 6 A 14 CM, SEM  DIVISAO, PINT ANTICORROSIVA, SEM VIDRO, BANDEIRA COM BASCULA, 4 FLS, 120  X 200 CM (A X L)</v>
          </cell>
          <cell r="D2526" t="str">
            <v xml:space="preserve">UN    </v>
          </cell>
          <cell r="E2526">
            <v>660.4</v>
          </cell>
        </row>
        <row r="2527">
          <cell r="B2527">
            <v>11193</v>
          </cell>
          <cell r="C2527" t="str">
            <v>JANELA DE CORRER, ACO, BATENTE/REQUADRO DE 6 A 14 CM, VENEZIANA, PINT ANTICORROSIVA, PINT ACABAMENTO, COM VIDRO, 6 FLS, 120  X 150 CM (A X L)</v>
          </cell>
          <cell r="D2527" t="str">
            <v xml:space="preserve">M2    </v>
          </cell>
          <cell r="E2527">
            <v>632.19000000000005</v>
          </cell>
        </row>
        <row r="2528">
          <cell r="B2528">
            <v>11194</v>
          </cell>
          <cell r="C2528" t="str">
            <v>JANELA DE CORRER, ACO, BATENTE/REQUADRO DE 6 A 14 CM, VENEZIANA, PINT ANTICORROSIVA, SEM VIDRO, 6 FLS, 120  X 150 CM (A X L)</v>
          </cell>
          <cell r="D2528" t="str">
            <v xml:space="preserve">M2    </v>
          </cell>
          <cell r="E2528">
            <v>569.21</v>
          </cell>
        </row>
        <row r="2529">
          <cell r="B2529">
            <v>605</v>
          </cell>
          <cell r="C2529" t="str">
            <v>JANELA DE CORRER, ACO, COM BATENTE/REQUADRO DE 6 A 14 CM, SEM DIVISAO, PINT ANTICORROSIVA, PINT ACABAMENTO, COM VIDRO, SEM BANDEIRA, COM GRADE, 4 FLS, 100  X 120 CM (A X L)</v>
          </cell>
          <cell r="D2529" t="str">
            <v xml:space="preserve">M2    </v>
          </cell>
          <cell r="E2529">
            <v>714.86</v>
          </cell>
        </row>
        <row r="2530">
          <cell r="B2530">
            <v>11197</v>
          </cell>
          <cell r="C2530" t="str">
            <v>JANELA DE CORRER, ACO, COM BATENTE/REQUADRO DE 6 A 14 CM, SEM DIVISAO, PINT ANTICORROSIVA, PINT ACABAMENTO, COM VIDRO, SEM BANDEIRA, 2 FLS, 120  X 150 CM (A X L)</v>
          </cell>
          <cell r="D2530" t="str">
            <v xml:space="preserve">UN    </v>
          </cell>
          <cell r="E2530">
            <v>865.78</v>
          </cell>
        </row>
        <row r="2531">
          <cell r="B2531">
            <v>40659</v>
          </cell>
          <cell r="C253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D2531" t="str">
            <v xml:space="preserve">M2    </v>
          </cell>
          <cell r="E2531">
            <v>729.29</v>
          </cell>
        </row>
        <row r="2532">
          <cell r="B2532">
            <v>40660</v>
          </cell>
          <cell r="C253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D2532" t="str">
            <v xml:space="preserve">M2    </v>
          </cell>
          <cell r="E2532">
            <v>924.29</v>
          </cell>
        </row>
        <row r="2533">
          <cell r="B2533">
            <v>40661</v>
          </cell>
          <cell r="C253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D2533" t="str">
            <v xml:space="preserve">M2    </v>
          </cell>
          <cell r="E2533">
            <v>568.28</v>
          </cell>
        </row>
        <row r="2534">
          <cell r="B2534">
            <v>3421</v>
          </cell>
          <cell r="C2534" t="str">
            <v>JANELA EM MADEIRA CEDRINHO/ ANGELIM COMERCIAL/ CURUPIXA/ CUMARU OU EQUIVALENTE DA REGIAO, CAIXA DO BATENTE/MARCO *10* CM, 2 FOLHAS DE ABRIR TIPO VENEZIANA E 2 FOLHAS GUILHOTINA PARA VIDRO, COM GUARNICAO/ALIZAR, COM FERRAGENS (SEM VIDRO E SEM ACABAMENTO)</v>
          </cell>
          <cell r="D2534" t="str">
            <v xml:space="preserve">M2    </v>
          </cell>
          <cell r="E2534">
            <v>572.63</v>
          </cell>
        </row>
        <row r="2535">
          <cell r="B2535">
            <v>599</v>
          </cell>
          <cell r="C2535" t="str">
            <v>JANELA FIXA EM ALUMINIO, 60  X 80 CM (A X L), BATENTE/REQUADRO DE 3 A 14 CM, COM VIDRO, SEM GUARNICAO/ALIZAR</v>
          </cell>
          <cell r="D2535" t="str">
            <v xml:space="preserve">M2    </v>
          </cell>
          <cell r="E2535">
            <v>254.72</v>
          </cell>
        </row>
        <row r="2536">
          <cell r="B2536">
            <v>34380</v>
          </cell>
          <cell r="C2536" t="str">
            <v>JANELA FIXA EM ALUMINIO, 60 X 80 CM (A X L), BATENTE/REQUADRO DE 3 A 14 CM, COM VIDRO, SEM GUARNICAO/ALIZAR</v>
          </cell>
          <cell r="D2536" t="str">
            <v xml:space="preserve">UN    </v>
          </cell>
          <cell r="E2536">
            <v>132.1</v>
          </cell>
        </row>
        <row r="2537">
          <cell r="B2537">
            <v>34381</v>
          </cell>
          <cell r="C2537" t="str">
            <v>JANELA MAXIM AR EM ALUMINIO, 80 X 60 CM (A X L), BATENTE/REQUADRO DE 4 A 14 CM, COM VIDRO, SEM GUARNICAO/ALIZAR</v>
          </cell>
          <cell r="D2537" t="str">
            <v xml:space="preserve">UN    </v>
          </cell>
          <cell r="E2537">
            <v>172.15</v>
          </cell>
        </row>
        <row r="2538">
          <cell r="B2538">
            <v>601</v>
          </cell>
          <cell r="C2538" t="str">
            <v>JANELA MAXIM AR EM ALUMINIO, 80 X 60 CM (A X L), BATENTE/REQUADRO DE 4 A 14 CM, COM VIDRO, SEM GUARNICAO/ALIZAR</v>
          </cell>
          <cell r="D2538" t="str">
            <v xml:space="preserve">M2    </v>
          </cell>
          <cell r="E2538">
            <v>343.61</v>
          </cell>
        </row>
        <row r="2539">
          <cell r="B2539">
            <v>3423</v>
          </cell>
          <cell r="C2539" t="str">
            <v>JANELA MAXIM AR EM MADEIRA CEDRINHO/ ANGELIM COMERCIAL/ CURUPIXA/ CUMARU OU EQUIVALENTE DA REGIAO, CAIXA DO BATENTE/MARCO *10* CM, 1 FOLHA  PARA VIDRO, COM GUARNICAO/ALIZAR, COM FERRAGENS, (SEM VIDRO E SEM ACABAMENTO)</v>
          </cell>
          <cell r="D2539" t="str">
            <v xml:space="preserve">M2    </v>
          </cell>
          <cell r="E2539">
            <v>807.54</v>
          </cell>
        </row>
        <row r="2540">
          <cell r="B2540">
            <v>34797</v>
          </cell>
          <cell r="C2540" t="str">
            <v>JANELA MAXIMO AR, ACO, BATENTE / REQUADRO DE 6 A 14 CM, PINT ANTICORROSIVA, SEM VIDRO, COM GRADE, 1 FL, 60  X 80 CM (A X L)</v>
          </cell>
          <cell r="D2540" t="str">
            <v xml:space="preserve">UN    </v>
          </cell>
          <cell r="E2540">
            <v>352.86</v>
          </cell>
        </row>
        <row r="2541">
          <cell r="B2541">
            <v>624</v>
          </cell>
          <cell r="C2541" t="str">
            <v>JANELA MAXIMO AR, ACO, BATENTE/REQUADRO DE 6 A 14 CM, PINT ANTICORROSIVA, SEM VIDRO, COM GRADE, 1 FL, 60  X 80 CM (A X L)</v>
          </cell>
          <cell r="D2541" t="str">
            <v xml:space="preserve">M2    </v>
          </cell>
          <cell r="E2541">
            <v>735.13</v>
          </cell>
        </row>
        <row r="2542">
          <cell r="B2542">
            <v>623</v>
          </cell>
          <cell r="C2542" t="str">
            <v>JANELA MAXIMO AR, ACO, BATENTE/REQUADRO DE 6 A 14 CM, PINT ANTICORROSIVA, SEM VIDRO, SEM GRADE, 1 FL, 60  X 80 CM (A X L)</v>
          </cell>
          <cell r="D2542" t="str">
            <v xml:space="preserve">M2    </v>
          </cell>
          <cell r="E2542">
            <v>276.04000000000002</v>
          </cell>
        </row>
        <row r="2543">
          <cell r="B2543">
            <v>25964</v>
          </cell>
          <cell r="C2543" t="str">
            <v>JARDINEIRO</v>
          </cell>
          <cell r="D2543" t="str">
            <v xml:space="preserve">H     </v>
          </cell>
          <cell r="E2543">
            <v>14.04</v>
          </cell>
        </row>
        <row r="2544">
          <cell r="B2544">
            <v>41077</v>
          </cell>
          <cell r="C2544" t="str">
            <v>JARDINEIRO (MENSALISTA)</v>
          </cell>
          <cell r="D2544" t="str">
            <v xml:space="preserve">MES   </v>
          </cell>
          <cell r="E2544">
            <v>2486.0300000000002</v>
          </cell>
        </row>
        <row r="2545">
          <cell r="B2545">
            <v>20159</v>
          </cell>
          <cell r="C2545" t="str">
            <v>JOELHO COM VISITA, PVC SERIE R, 90 GRAUS, 100 X 75 MM, PARA ESGOTO PREDIAL</v>
          </cell>
          <cell r="D2545" t="str">
            <v xml:space="preserve">UN    </v>
          </cell>
          <cell r="E2545">
            <v>30.74</v>
          </cell>
        </row>
        <row r="2546">
          <cell r="B2546">
            <v>37963</v>
          </cell>
          <cell r="C2546" t="str">
            <v>JOELHO CPVC, SOLDAVEL, 45 GRAUS, 15 MM, PARA AGUA QUENTE</v>
          </cell>
          <cell r="D2546" t="str">
            <v xml:space="preserve">UN    </v>
          </cell>
          <cell r="E2546">
            <v>2.52</v>
          </cell>
        </row>
        <row r="2547">
          <cell r="B2547">
            <v>37964</v>
          </cell>
          <cell r="C2547" t="str">
            <v>JOELHO CPVC, SOLDAVEL, 45 GRAUS, 22 MM, PARA AGUA QUENTE</v>
          </cell>
          <cell r="D2547" t="str">
            <v xml:space="preserve">UN    </v>
          </cell>
          <cell r="E2547">
            <v>4.21</v>
          </cell>
        </row>
        <row r="2548">
          <cell r="B2548">
            <v>37965</v>
          </cell>
          <cell r="C2548" t="str">
            <v>JOELHO CPVC, SOLDAVEL, 45 GRAUS, 28 MM, PARA AGUA QUENTE</v>
          </cell>
          <cell r="D2548" t="str">
            <v xml:space="preserve">UN    </v>
          </cell>
          <cell r="E2548">
            <v>6.1</v>
          </cell>
        </row>
        <row r="2549">
          <cell r="B2549">
            <v>37966</v>
          </cell>
          <cell r="C2549" t="str">
            <v>JOELHO CPVC, SOLDAVEL, 45 GRAUS, 35 MM, PARA AGUA QUENTE</v>
          </cell>
          <cell r="D2549" t="str">
            <v xml:space="preserve">UN    </v>
          </cell>
          <cell r="E2549">
            <v>11.06</v>
          </cell>
        </row>
        <row r="2550">
          <cell r="B2550">
            <v>37967</v>
          </cell>
          <cell r="C2550" t="str">
            <v>JOELHO CPVC, SOLDAVEL, 45 GRAUS, 42 MM, PARA AGUA QUENTE</v>
          </cell>
          <cell r="D2550" t="str">
            <v xml:space="preserve">UN    </v>
          </cell>
          <cell r="E2550">
            <v>17.739999999999998</v>
          </cell>
        </row>
        <row r="2551">
          <cell r="B2551">
            <v>37968</v>
          </cell>
          <cell r="C2551" t="str">
            <v>JOELHO CPVC, SOLDAVEL, 45 GRAUS, 54 MM, PARA AGUA QUENTE</v>
          </cell>
          <cell r="D2551" t="str">
            <v xml:space="preserve">UN    </v>
          </cell>
          <cell r="E2551">
            <v>38.9</v>
          </cell>
        </row>
        <row r="2552">
          <cell r="B2552">
            <v>37969</v>
          </cell>
          <cell r="C2552" t="str">
            <v>JOELHO CPVC, SOLDAVEL, 45 GRAUS, 73 MM, PARA AGUA QUENTE</v>
          </cell>
          <cell r="D2552" t="str">
            <v xml:space="preserve">UN    </v>
          </cell>
          <cell r="E2552">
            <v>103.93</v>
          </cell>
        </row>
        <row r="2553">
          <cell r="B2553">
            <v>37970</v>
          </cell>
          <cell r="C2553" t="str">
            <v>JOELHO CPVC, SOLDAVEL, 45 GRAUS, 89 MM, PARA AGUA QUENTE</v>
          </cell>
          <cell r="D2553" t="str">
            <v xml:space="preserve">UN    </v>
          </cell>
          <cell r="E2553">
            <v>121.24</v>
          </cell>
        </row>
        <row r="2554">
          <cell r="B2554">
            <v>21118</v>
          </cell>
          <cell r="C2554" t="str">
            <v>JOELHO CPVC, SOLDAVEL, 90 GRAUS, 15 MM, PARA AGUA QUENTE</v>
          </cell>
          <cell r="D2554" t="str">
            <v xml:space="preserve">UN    </v>
          </cell>
          <cell r="E2554">
            <v>1.91</v>
          </cell>
        </row>
        <row r="2555">
          <cell r="B2555">
            <v>37956</v>
          </cell>
          <cell r="C2555" t="str">
            <v>JOELHO CPVC, SOLDAVEL, 90 GRAUS, 22 MM, PARA AGUA QUENTE</v>
          </cell>
          <cell r="D2555" t="str">
            <v xml:space="preserve">UN    </v>
          </cell>
          <cell r="E2555">
            <v>3.02</v>
          </cell>
        </row>
        <row r="2556">
          <cell r="B2556">
            <v>37957</v>
          </cell>
          <cell r="C2556" t="str">
            <v>JOELHO CPVC, SOLDAVEL, 90 GRAUS, 28 MM, PARA AGUA QUENTE</v>
          </cell>
          <cell r="D2556" t="str">
            <v xml:space="preserve">UN    </v>
          </cell>
          <cell r="E2556">
            <v>6.38</v>
          </cell>
        </row>
        <row r="2557">
          <cell r="B2557">
            <v>37958</v>
          </cell>
          <cell r="C2557" t="str">
            <v>JOELHO CPVC, SOLDAVEL, 90 GRAUS, 35 MM, PARA AGUA QUENTE</v>
          </cell>
          <cell r="D2557" t="str">
            <v xml:space="preserve">UN    </v>
          </cell>
          <cell r="E2557">
            <v>11.06</v>
          </cell>
        </row>
        <row r="2558">
          <cell r="B2558">
            <v>37959</v>
          </cell>
          <cell r="C2558" t="str">
            <v>JOELHO CPVC, SOLDAVEL, 90 GRAUS, 42 MM, PARA AGUA QUENTE</v>
          </cell>
          <cell r="D2558" t="str">
            <v xml:space="preserve">UN    </v>
          </cell>
          <cell r="E2558">
            <v>17.739999999999998</v>
          </cell>
        </row>
        <row r="2559">
          <cell r="B2559">
            <v>37960</v>
          </cell>
          <cell r="C2559" t="str">
            <v>JOELHO CPVC, SOLDAVEL, 90 GRAUS, 54 MM, PARA AGUA QUENTE</v>
          </cell>
          <cell r="D2559" t="str">
            <v xml:space="preserve">UN    </v>
          </cell>
          <cell r="E2559">
            <v>38.200000000000003</v>
          </cell>
        </row>
        <row r="2560">
          <cell r="B2560">
            <v>37961</v>
          </cell>
          <cell r="C2560" t="str">
            <v>JOELHO CPVC, SOLDAVEL, 90 GRAUS, 73 MM, PARA AGUA QUENTE</v>
          </cell>
          <cell r="D2560" t="str">
            <v xml:space="preserve">UN    </v>
          </cell>
          <cell r="E2560">
            <v>101.35</v>
          </cell>
        </row>
        <row r="2561">
          <cell r="B2561">
            <v>37962</v>
          </cell>
          <cell r="C2561" t="str">
            <v>JOELHO CPVC, SOLDAVEL, 90 GRAUS, 89 MM, PARA AGUA QUENTE</v>
          </cell>
          <cell r="D2561" t="str">
            <v xml:space="preserve">UN    </v>
          </cell>
          <cell r="E2561">
            <v>117.76</v>
          </cell>
        </row>
        <row r="2562">
          <cell r="B2562">
            <v>3533</v>
          </cell>
          <cell r="C2562" t="str">
            <v>JOELHO DE REDUCAO, PVC SOLDAVEL, 90 GRAUS,  25 MM X 20 MM, PARA AGUA FRIA PREDIAL</v>
          </cell>
          <cell r="D2562" t="str">
            <v xml:space="preserve">UN    </v>
          </cell>
          <cell r="E2562">
            <v>1.44</v>
          </cell>
        </row>
        <row r="2563">
          <cell r="B2563">
            <v>3538</v>
          </cell>
          <cell r="C2563" t="str">
            <v>JOELHO DE REDUCAO, PVC SOLDAVEL, 90 GRAUS,  32 MM X 25 MM, PARA AGUA FRIA PREDIAL</v>
          </cell>
          <cell r="D2563" t="str">
            <v xml:space="preserve">UN    </v>
          </cell>
          <cell r="E2563">
            <v>2.5</v>
          </cell>
        </row>
        <row r="2564">
          <cell r="B2564">
            <v>3497</v>
          </cell>
          <cell r="C2564" t="str">
            <v>JOELHO DE REDUCAO, PVC, ROSCAVEL COM BUCHA DE LATAO, 90 GRAUS,  3/4" X 1/2", PARA AGUA FRIA PREDIAL</v>
          </cell>
          <cell r="D2564" t="str">
            <v xml:space="preserve">UN    </v>
          </cell>
          <cell r="E2564">
            <v>9.33</v>
          </cell>
        </row>
        <row r="2565">
          <cell r="B2565">
            <v>3498</v>
          </cell>
          <cell r="C2565" t="str">
            <v>JOELHO DE REDUCAO, PVC, ROSCAVEL, 90 GRAUS, 1" X 3/4", PARA AGUA FRIA PREDIAL</v>
          </cell>
          <cell r="D2565" t="str">
            <v xml:space="preserve">UN    </v>
          </cell>
          <cell r="E2565">
            <v>2.96</v>
          </cell>
        </row>
        <row r="2566">
          <cell r="B2566">
            <v>3496</v>
          </cell>
          <cell r="C2566" t="str">
            <v>JOELHO DE REDUCAO, PVC, ROSCAVEL, 90 GRAUS, 3/4" X 1/2", PARA AGUA FRIA PREDIAL</v>
          </cell>
          <cell r="D2566" t="str">
            <v xml:space="preserve">UN    </v>
          </cell>
          <cell r="E2566">
            <v>2.39</v>
          </cell>
        </row>
        <row r="2567">
          <cell r="B2567">
            <v>38429</v>
          </cell>
          <cell r="C2567" t="str">
            <v>JOELHO DE TRANSICAO, CPVC, SOLDAVEL, 90 GRAUS, 15 MM X 1/2", PARA AGUA QUENTE</v>
          </cell>
          <cell r="D2567" t="str">
            <v xml:space="preserve">UN    </v>
          </cell>
          <cell r="E2567">
            <v>6.45</v>
          </cell>
        </row>
        <row r="2568">
          <cell r="B2568">
            <v>38431</v>
          </cell>
          <cell r="C2568" t="str">
            <v>JOELHO DE TRANSICAO, CPVC, SOLDAVEL, 90 GRAUS, 22 MM X 1/2", PARA AGUA QUENTE</v>
          </cell>
          <cell r="D2568" t="str">
            <v xml:space="preserve">UN    </v>
          </cell>
          <cell r="E2568">
            <v>10.220000000000001</v>
          </cell>
        </row>
        <row r="2569">
          <cell r="B2569">
            <v>38430</v>
          </cell>
          <cell r="C2569" t="str">
            <v>JOELHO DE TRANSICAO, CPVC, SOLDAVEL, 90 GRAUS, 22 MM X 3/4", PARA AGUA QUENTE</v>
          </cell>
          <cell r="D2569" t="str">
            <v xml:space="preserve">UN    </v>
          </cell>
          <cell r="E2569">
            <v>13.06</v>
          </cell>
        </row>
        <row r="2570">
          <cell r="B2570">
            <v>36348</v>
          </cell>
          <cell r="C2570" t="str">
            <v>JOELHO PPR 45 GRAUS, SOLDAVEL,  DN 20 MM, PARA AGUA QUENTE PREDIAL</v>
          </cell>
          <cell r="D2570" t="str">
            <v xml:space="preserve">UN    </v>
          </cell>
          <cell r="E2570">
            <v>0.95</v>
          </cell>
        </row>
        <row r="2571">
          <cell r="B2571">
            <v>36349</v>
          </cell>
          <cell r="C2571" t="str">
            <v>JOELHO PPR 45 GRAUS, SOLDAVEL, DN 25 MM, PARA AGUA QUENTE PREDIAL</v>
          </cell>
          <cell r="D2571" t="str">
            <v xml:space="preserve">UN    </v>
          </cell>
          <cell r="E2571">
            <v>1.43</v>
          </cell>
        </row>
        <row r="2572">
          <cell r="B2572">
            <v>38433</v>
          </cell>
          <cell r="C2572" t="str">
            <v>JOELHO PPR, 45 GRAUS, SOLDAVEL, DN 32 MM, PARA AGUA QUENTE PREDIAL</v>
          </cell>
          <cell r="D2572" t="str">
            <v xml:space="preserve">UN    </v>
          </cell>
          <cell r="E2572">
            <v>2.66</v>
          </cell>
        </row>
        <row r="2573">
          <cell r="B2573">
            <v>38440</v>
          </cell>
          <cell r="C2573" t="str">
            <v>JOELHO PPR, 90 GRAUS, SOLDAVEL, DN 110 MM, PARA AGUA QUENTE PREDIAL</v>
          </cell>
          <cell r="D2573" t="str">
            <v xml:space="preserve">UN    </v>
          </cell>
          <cell r="E2573">
            <v>91.85</v>
          </cell>
        </row>
        <row r="2574">
          <cell r="B2574">
            <v>36359</v>
          </cell>
          <cell r="C2574" t="str">
            <v>JOELHO PPR, 90 GRAUS, SOLDAVEL, DN 20 MM, PARA AGUA QUENTE PREDIAL</v>
          </cell>
          <cell r="D2574" t="str">
            <v xml:space="preserve">UN    </v>
          </cell>
          <cell r="E2574">
            <v>1.1399999999999999</v>
          </cell>
        </row>
        <row r="2575">
          <cell r="B2575">
            <v>36360</v>
          </cell>
          <cell r="C2575" t="str">
            <v>JOELHO PPR, 90 GRAUS, SOLDAVEL, DN 25 MM, PARA AGUA QUENTE PREDIAL</v>
          </cell>
          <cell r="D2575" t="str">
            <v xml:space="preserve">UN    </v>
          </cell>
          <cell r="E2575">
            <v>1.76</v>
          </cell>
        </row>
        <row r="2576">
          <cell r="B2576">
            <v>38434</v>
          </cell>
          <cell r="C2576" t="str">
            <v>JOELHO PPR, 90 GRAUS, SOLDAVEL, DN 32 MM, PARA AGUA QUENTE PREDIAL</v>
          </cell>
          <cell r="D2576" t="str">
            <v xml:space="preserve">UN    </v>
          </cell>
          <cell r="E2576">
            <v>2.69</v>
          </cell>
        </row>
        <row r="2577">
          <cell r="B2577">
            <v>38435</v>
          </cell>
          <cell r="C2577" t="str">
            <v>JOELHO PPR, 90 GRAUS, SOLDAVEL, DN 40 MM, PARA AGUA QUENTE PREDIAL</v>
          </cell>
          <cell r="D2577" t="str">
            <v xml:space="preserve">UN    </v>
          </cell>
          <cell r="E2577">
            <v>5.12</v>
          </cell>
        </row>
        <row r="2578">
          <cell r="B2578">
            <v>38436</v>
          </cell>
          <cell r="C2578" t="str">
            <v>JOELHO PPR, 90 GRAUS, SOLDAVEL, DN 50 MM, PARA AGUA QUENTE PREDIAL</v>
          </cell>
          <cell r="D2578" t="str">
            <v xml:space="preserve">UN    </v>
          </cell>
          <cell r="E2578">
            <v>10.59</v>
          </cell>
        </row>
        <row r="2579">
          <cell r="B2579">
            <v>38437</v>
          </cell>
          <cell r="C2579" t="str">
            <v>JOELHO PPR, 90 GRAUS, SOLDAVEL, DN 63 MM, PARA AGUA QUENTE PREDIAL</v>
          </cell>
          <cell r="D2579" t="str">
            <v xml:space="preserve">UN    </v>
          </cell>
          <cell r="E2579">
            <v>15.9</v>
          </cell>
        </row>
        <row r="2580">
          <cell r="B2580">
            <v>38438</v>
          </cell>
          <cell r="C2580" t="str">
            <v>JOELHO PPR, 90 GRAUS, SOLDAVEL, DN 75 MM, PARA AGUA QUENTE PREDIAL</v>
          </cell>
          <cell r="D2580" t="str">
            <v xml:space="preserve">UN    </v>
          </cell>
          <cell r="E2580">
            <v>40.18</v>
          </cell>
        </row>
        <row r="2581">
          <cell r="B2581">
            <v>38439</v>
          </cell>
          <cell r="C2581" t="str">
            <v>JOELHO PPR, 90 GRAUS, SOLDAVEL, DN 90 MM, PARA AGUA QUENTE PREDIAL</v>
          </cell>
          <cell r="D2581" t="str">
            <v xml:space="preserve">UN    </v>
          </cell>
          <cell r="E2581">
            <v>61.24</v>
          </cell>
        </row>
        <row r="2582">
          <cell r="B2582">
            <v>10836</v>
          </cell>
          <cell r="C2582" t="str">
            <v>JOELHO PVC COM VISITA, 90 GRAUS, DN 100 X 50 MM, SERIE NORMAL, PARA ESGOTO PREDIAL</v>
          </cell>
          <cell r="D2582" t="str">
            <v xml:space="preserve">UN    </v>
          </cell>
          <cell r="E2582">
            <v>10.77</v>
          </cell>
        </row>
        <row r="2583">
          <cell r="B2583">
            <v>20128</v>
          </cell>
          <cell r="C2583" t="str">
            <v>JOELHO PVC LEVE, 45 GRAUS, DN 150 MM, PARA ESGOTO PREDIAL</v>
          </cell>
          <cell r="D2583" t="str">
            <v xml:space="preserve">UN    </v>
          </cell>
          <cell r="E2583">
            <v>31.58</v>
          </cell>
        </row>
        <row r="2584">
          <cell r="B2584">
            <v>20131</v>
          </cell>
          <cell r="C2584" t="str">
            <v>JOELHO PVC LEVE, 90 GRAUS, DN 150 MM, PARA ESGOTO PREDIAL</v>
          </cell>
          <cell r="D2584" t="str">
            <v xml:space="preserve">UN    </v>
          </cell>
          <cell r="E2584">
            <v>28.82</v>
          </cell>
        </row>
        <row r="2585">
          <cell r="B2585">
            <v>3521</v>
          </cell>
          <cell r="C2585" t="str">
            <v>JOELHO PVC,  SOLDAVEL COM ROSCA, 90 GRAUS, 20 MM X 1/2", PARA AGUA FRIA PREDIAL</v>
          </cell>
          <cell r="D2585" t="str">
            <v xml:space="preserve">UN    </v>
          </cell>
          <cell r="E2585">
            <v>1.26</v>
          </cell>
        </row>
        <row r="2586">
          <cell r="B2586">
            <v>3531</v>
          </cell>
          <cell r="C2586" t="str">
            <v>JOELHO PVC,  SOLDAVEL COM ROSCA, 90 GRAUS, 25 MM X 1/2", PARA AGUA FRIA PREDIAL</v>
          </cell>
          <cell r="D2586" t="str">
            <v xml:space="preserve">UN    </v>
          </cell>
          <cell r="E2586">
            <v>1.42</v>
          </cell>
        </row>
        <row r="2587">
          <cell r="B2587">
            <v>3522</v>
          </cell>
          <cell r="C2587" t="str">
            <v>JOELHO PVC,  SOLDAVEL COM ROSCA, 90 GRAUS, 25 MM X 3/4", PARA AGUA FRIA PREDIAL</v>
          </cell>
          <cell r="D2587" t="str">
            <v xml:space="preserve">UN    </v>
          </cell>
          <cell r="E2587">
            <v>2.12</v>
          </cell>
        </row>
        <row r="2588">
          <cell r="B2588">
            <v>3527</v>
          </cell>
          <cell r="C2588" t="str">
            <v>JOELHO PVC,  SOLDAVEL COM ROSCA, 90 GRAUS, 32 MM X 3/4", PARA AGUA FRIA PREDIAL</v>
          </cell>
          <cell r="D2588" t="str">
            <v xml:space="preserve">UN    </v>
          </cell>
          <cell r="E2588">
            <v>7.28</v>
          </cell>
        </row>
        <row r="2589">
          <cell r="B2589">
            <v>10835</v>
          </cell>
          <cell r="C2589" t="str">
            <v>JOELHO PVC, COM BOLSA E ANEL, 90 GRAUS, DN 40 X *38* MM, SERIE NORMAL, PARA ESGOTO PREDIAL</v>
          </cell>
          <cell r="D2589" t="str">
            <v xml:space="preserve">UN    </v>
          </cell>
          <cell r="E2589">
            <v>2.25</v>
          </cell>
        </row>
        <row r="2590">
          <cell r="B2590">
            <v>3475</v>
          </cell>
          <cell r="C2590" t="str">
            <v>JOELHO PVC, ROSCAVEL, 45 GRAUS, 1/2", PARA AGUA FRIA PREDIAL</v>
          </cell>
          <cell r="D2590" t="str">
            <v xml:space="preserve">UN    </v>
          </cell>
          <cell r="E2590">
            <v>2.44</v>
          </cell>
        </row>
        <row r="2591">
          <cell r="B2591">
            <v>3485</v>
          </cell>
          <cell r="C2591" t="str">
            <v>JOELHO PVC, ROSCAVEL, 45 GRAUS, 1", PARA AGUA FRIA PREDIAL</v>
          </cell>
          <cell r="D2591" t="str">
            <v xml:space="preserve">UN    </v>
          </cell>
          <cell r="E2591">
            <v>7.82</v>
          </cell>
        </row>
        <row r="2592">
          <cell r="B2592">
            <v>3534</v>
          </cell>
          <cell r="C2592" t="str">
            <v>JOELHO PVC, ROSCAVEL, 45 GRAUS, 3/4", PARA AGUA FRIA PREDIAL</v>
          </cell>
          <cell r="D2592" t="str">
            <v xml:space="preserve">UN    </v>
          </cell>
          <cell r="E2592">
            <v>3.09</v>
          </cell>
        </row>
        <row r="2593">
          <cell r="B2593">
            <v>3543</v>
          </cell>
          <cell r="C2593" t="str">
            <v>JOELHO PVC, ROSCAVEL, 90 GRAUS, 1/2", PARA AGUA FRIA PREDIAL</v>
          </cell>
          <cell r="D2593" t="str">
            <v xml:space="preserve">UN    </v>
          </cell>
          <cell r="E2593">
            <v>1.55</v>
          </cell>
        </row>
        <row r="2594">
          <cell r="B2594">
            <v>3482</v>
          </cell>
          <cell r="C2594" t="str">
            <v>JOELHO PVC, ROSCAVEL, 90 GRAUS, 1", PARA AGUA FRIA PREDIAL</v>
          </cell>
          <cell r="D2594" t="str">
            <v xml:space="preserve">UN    </v>
          </cell>
          <cell r="E2594">
            <v>3.93</v>
          </cell>
        </row>
        <row r="2595">
          <cell r="B2595">
            <v>3505</v>
          </cell>
          <cell r="C2595" t="str">
            <v>JOELHO PVC, ROSCAVEL, 90 GRAUS, 3/4", PARA AGUA FRIA PREDIAL</v>
          </cell>
          <cell r="D2595" t="str">
            <v xml:space="preserve">UN    </v>
          </cell>
          <cell r="E2595">
            <v>2.23</v>
          </cell>
        </row>
        <row r="2596">
          <cell r="B2596">
            <v>3516</v>
          </cell>
          <cell r="C2596" t="str">
            <v>JOELHO PVC, SOLDAVEL, BB, 45 GRAUS, DN 40 MM, PARA ESGOTO PREDIAL</v>
          </cell>
          <cell r="D2596" t="str">
            <v xml:space="preserve">UN    </v>
          </cell>
          <cell r="E2596">
            <v>0.59</v>
          </cell>
        </row>
        <row r="2597">
          <cell r="B2597">
            <v>3517</v>
          </cell>
          <cell r="C2597" t="str">
            <v>JOELHO PVC, SOLDAVEL, BB, 90 GRAUS, DN 40 MM, PARA ESGOTO PREDIAL</v>
          </cell>
          <cell r="D2597" t="str">
            <v xml:space="preserve">UN    </v>
          </cell>
          <cell r="E2597">
            <v>2.06</v>
          </cell>
        </row>
        <row r="2598">
          <cell r="B2598">
            <v>3515</v>
          </cell>
          <cell r="C2598" t="str">
            <v>JOELHO PVC, SOLDAVEL, COM BUCHA DE LATAO, 90 GRAUS, 20 MM X 1/2", PARA AGUA FRIA PREDIAL</v>
          </cell>
          <cell r="D2598" t="str">
            <v xml:space="preserve">UN    </v>
          </cell>
          <cell r="E2598">
            <v>3.61</v>
          </cell>
        </row>
        <row r="2599">
          <cell r="B2599">
            <v>20147</v>
          </cell>
          <cell r="C2599" t="str">
            <v>JOELHO PVC, SOLDAVEL, COM BUCHA DE LATAO, 90 GRAUS, 25 MM X 1/2", PARA AGUA FRIA PREDIAL</v>
          </cell>
          <cell r="D2599" t="str">
            <v xml:space="preserve">UN    </v>
          </cell>
          <cell r="E2599">
            <v>3.88</v>
          </cell>
        </row>
        <row r="2600">
          <cell r="B2600">
            <v>3524</v>
          </cell>
          <cell r="C2600" t="str">
            <v>JOELHO PVC, SOLDAVEL, COM BUCHA DE LATAO, 90 GRAUS, 25 MM X 3/4", PARA AGUA FRIA PREDIAL</v>
          </cell>
          <cell r="D2600" t="str">
            <v xml:space="preserve">UN    </v>
          </cell>
          <cell r="E2600">
            <v>4.5999999999999996</v>
          </cell>
        </row>
        <row r="2601">
          <cell r="B2601">
            <v>3532</v>
          </cell>
          <cell r="C2601" t="str">
            <v>JOELHO PVC, SOLDAVEL, COM BUCHA DE LATAO, 90 GRAUS, 32 MM X 3/4", PARA AGUA FRIA PREDIAL</v>
          </cell>
          <cell r="D2601" t="str">
            <v xml:space="preserve">UN    </v>
          </cell>
          <cell r="E2601">
            <v>8.43</v>
          </cell>
        </row>
        <row r="2602">
          <cell r="B2602">
            <v>3528</v>
          </cell>
          <cell r="C2602" t="str">
            <v>JOELHO PVC, SOLDAVEL, PB, 45 GRAUS, DN 100 MM, PARA ESGOTO PREDIAL</v>
          </cell>
          <cell r="D2602" t="str">
            <v xml:space="preserve">UN    </v>
          </cell>
          <cell r="E2602">
            <v>4.6399999999999997</v>
          </cell>
        </row>
        <row r="2603">
          <cell r="B2603">
            <v>37952</v>
          </cell>
          <cell r="C2603" t="str">
            <v>JOELHO PVC, SOLDAVEL, PB, 45 GRAUS, DN 150 MM, PARA ESGOTO PREDIAL</v>
          </cell>
          <cell r="D2603" t="str">
            <v xml:space="preserve">UN    </v>
          </cell>
          <cell r="E2603">
            <v>33.11</v>
          </cell>
        </row>
        <row r="2604">
          <cell r="B2604">
            <v>37951</v>
          </cell>
          <cell r="C2604" t="str">
            <v>JOELHO PVC, SOLDAVEL, PB, 45 GRAUS, DN 40 MM, PARA ESGOTO PREDIAL</v>
          </cell>
          <cell r="D2604" t="str">
            <v xml:space="preserve">UN    </v>
          </cell>
          <cell r="E2604">
            <v>1.2</v>
          </cell>
        </row>
        <row r="2605">
          <cell r="B2605">
            <v>3518</v>
          </cell>
          <cell r="C2605" t="str">
            <v>JOELHO PVC, SOLDAVEL, PB, 45 GRAUS, DN 50 MM, PARA ESGOTO PREDIAL</v>
          </cell>
          <cell r="D2605" t="str">
            <v xml:space="preserve">UN    </v>
          </cell>
          <cell r="E2605">
            <v>1.76</v>
          </cell>
        </row>
        <row r="2606">
          <cell r="B2606">
            <v>3519</v>
          </cell>
          <cell r="C2606" t="str">
            <v>JOELHO PVC, SOLDAVEL, PB, 45 GRAUS, DN 75 MM, PARA ESGOTO PREDIAL</v>
          </cell>
          <cell r="D2606" t="str">
            <v xml:space="preserve">UN    </v>
          </cell>
          <cell r="E2606">
            <v>4.17</v>
          </cell>
        </row>
        <row r="2607">
          <cell r="B2607">
            <v>3520</v>
          </cell>
          <cell r="C2607" t="str">
            <v>JOELHO PVC, SOLDAVEL, PB, 90 GRAUS, DN 100 MM, PARA ESGOTO PREDIAL</v>
          </cell>
          <cell r="D2607" t="str">
            <v xml:space="preserve">UN    </v>
          </cell>
          <cell r="E2607">
            <v>4.68</v>
          </cell>
        </row>
        <row r="2608">
          <cell r="B2608">
            <v>37950</v>
          </cell>
          <cell r="C2608" t="str">
            <v>JOELHO PVC, SOLDAVEL, PB, 90 GRAUS, DN 150 MM, PARA ESGOTO PREDIAL</v>
          </cell>
          <cell r="D2608" t="str">
            <v xml:space="preserve">UN    </v>
          </cell>
          <cell r="E2608">
            <v>28.82</v>
          </cell>
        </row>
        <row r="2609">
          <cell r="B2609">
            <v>37949</v>
          </cell>
          <cell r="C2609" t="str">
            <v>JOELHO PVC, SOLDAVEL, PB, 90 GRAUS, DN 40 MM, PARA ESGOTO PREDIAL</v>
          </cell>
          <cell r="D2609" t="str">
            <v xml:space="preserve">UN    </v>
          </cell>
          <cell r="E2609">
            <v>1.05</v>
          </cell>
        </row>
        <row r="2610">
          <cell r="B2610">
            <v>3526</v>
          </cell>
          <cell r="C2610" t="str">
            <v>JOELHO PVC, SOLDAVEL, PB, 90 GRAUS, DN 50 MM, PARA ESGOTO PREDIAL</v>
          </cell>
          <cell r="D2610" t="str">
            <v xml:space="preserve">UN    </v>
          </cell>
          <cell r="E2610">
            <v>1.41</v>
          </cell>
        </row>
        <row r="2611">
          <cell r="B2611">
            <v>3509</v>
          </cell>
          <cell r="C2611" t="str">
            <v>JOELHO PVC, SOLDAVEL, PB, 90 GRAUS, DN 75 MM, PARA ESGOTO PREDIAL</v>
          </cell>
          <cell r="D2611" t="str">
            <v xml:space="preserve">UN    </v>
          </cell>
          <cell r="E2611">
            <v>3.68</v>
          </cell>
        </row>
        <row r="2612">
          <cell r="B2612">
            <v>3530</v>
          </cell>
          <cell r="C2612" t="str">
            <v>JOELHO PVC, SOLDAVEL, 90 GRAUS, 110 MM, PARA AGUA FRIA PREDIAL</v>
          </cell>
          <cell r="D2612" t="str">
            <v xml:space="preserve">UN    </v>
          </cell>
          <cell r="E2612">
            <v>145.11000000000001</v>
          </cell>
        </row>
        <row r="2613">
          <cell r="B2613">
            <v>3542</v>
          </cell>
          <cell r="C2613" t="str">
            <v>JOELHO PVC, SOLDAVEL, 90 GRAUS, 20 MM, PARA AGUA FRIA PREDIAL</v>
          </cell>
          <cell r="D2613" t="str">
            <v xml:space="preserve">UN    </v>
          </cell>
          <cell r="E2613">
            <v>0.33</v>
          </cell>
        </row>
        <row r="2614">
          <cell r="B2614">
            <v>3529</v>
          </cell>
          <cell r="C2614" t="str">
            <v>JOELHO PVC, SOLDAVEL, 90 GRAUS, 25 MM, PARA AGUA FRIA PREDIAL</v>
          </cell>
          <cell r="D2614" t="str">
            <v xml:space="preserve">UN    </v>
          </cell>
          <cell r="E2614">
            <v>0.46</v>
          </cell>
        </row>
        <row r="2615">
          <cell r="B2615">
            <v>3536</v>
          </cell>
          <cell r="C2615" t="str">
            <v>JOELHO PVC, SOLDAVEL, 90 GRAUS, 32 MM, PARA AGUA FRIA PREDIAL</v>
          </cell>
          <cell r="D2615" t="str">
            <v xml:space="preserve">UN    </v>
          </cell>
          <cell r="E2615">
            <v>1.39</v>
          </cell>
        </row>
        <row r="2616">
          <cell r="B2616">
            <v>3535</v>
          </cell>
          <cell r="C2616" t="str">
            <v>JOELHO PVC, SOLDAVEL, 90 GRAUS, 40 MM, PARA AGUA FRIA PREDIAL</v>
          </cell>
          <cell r="D2616" t="str">
            <v xml:space="preserve">UN    </v>
          </cell>
          <cell r="E2616">
            <v>3.29</v>
          </cell>
        </row>
        <row r="2617">
          <cell r="B2617">
            <v>3540</v>
          </cell>
          <cell r="C2617" t="str">
            <v>JOELHO PVC, SOLDAVEL, 90 GRAUS, 50 MM, PARA AGUA FRIA PREDIAL</v>
          </cell>
          <cell r="D2617" t="str">
            <v xml:space="preserve">UN    </v>
          </cell>
          <cell r="E2617">
            <v>3.56</v>
          </cell>
        </row>
        <row r="2618">
          <cell r="B2618">
            <v>3539</v>
          </cell>
          <cell r="C2618" t="str">
            <v>JOELHO PVC, SOLDAVEL, 90 GRAUS, 60 MM, PARA AGUA FRIA PREDIAL</v>
          </cell>
          <cell r="D2618" t="str">
            <v xml:space="preserve">UN    </v>
          </cell>
          <cell r="E2618">
            <v>15.48</v>
          </cell>
        </row>
        <row r="2619">
          <cell r="B2619">
            <v>3513</v>
          </cell>
          <cell r="C2619" t="str">
            <v>JOELHO PVC, SOLDAVEL, 90 GRAUS, 85 MM, PARA AGUA FRIA PREDIAL</v>
          </cell>
          <cell r="D2619" t="str">
            <v xml:space="preserve">UN    </v>
          </cell>
          <cell r="E2619">
            <v>68.790000000000006</v>
          </cell>
        </row>
        <row r="2620">
          <cell r="B2620">
            <v>3492</v>
          </cell>
          <cell r="C2620" t="str">
            <v>JOELHO PVC, 45 GRAUS, ROSCAVEL,  1 1/2", AGUA FRIA PREDIAL</v>
          </cell>
          <cell r="D2620" t="str">
            <v xml:space="preserve">UN    </v>
          </cell>
          <cell r="E2620">
            <v>13.24</v>
          </cell>
        </row>
        <row r="2621">
          <cell r="B2621">
            <v>3491</v>
          </cell>
          <cell r="C2621" t="str">
            <v>JOELHO PVC, 45 GRAUS, ROSCAVEL, 1 1/4",  AGUA FRIA PREDIAL</v>
          </cell>
          <cell r="D2621" t="str">
            <v xml:space="preserve">UN    </v>
          </cell>
          <cell r="E2621">
            <v>7.55</v>
          </cell>
        </row>
        <row r="2622">
          <cell r="B2622">
            <v>3493</v>
          </cell>
          <cell r="C2622" t="str">
            <v>JOELHO PVC, 45 GRAUS, ROSCAVEL, 2", AGUA FRIA PREDIAL</v>
          </cell>
          <cell r="D2622" t="str">
            <v xml:space="preserve">UN    </v>
          </cell>
          <cell r="E2622">
            <v>18.100000000000001</v>
          </cell>
        </row>
        <row r="2623">
          <cell r="B2623">
            <v>12628</v>
          </cell>
          <cell r="C2623" t="str">
            <v>JOELHO PVC, 60 GRAUS, DIAMETRO ENTRE 80 E 100 MM, PARA DRENAGEM PLUVIAL PREDIAL</v>
          </cell>
          <cell r="D2623" t="str">
            <v xml:space="preserve">UN    </v>
          </cell>
          <cell r="E2623">
            <v>6.46</v>
          </cell>
        </row>
        <row r="2624">
          <cell r="B2624">
            <v>12629</v>
          </cell>
          <cell r="C2624" t="str">
            <v>JOELHO PVC, 90 GRAUS, DIAMETRO ENTRE 80 E 100 MM, PARA DRENAGEM PLUVIAL PREDIAL</v>
          </cell>
          <cell r="D2624" t="str">
            <v xml:space="preserve">UN    </v>
          </cell>
          <cell r="E2624">
            <v>7.01</v>
          </cell>
        </row>
        <row r="2625">
          <cell r="B2625">
            <v>3481</v>
          </cell>
          <cell r="C2625" t="str">
            <v>JOELHO PVC, 90 GRAUS, ROSCAVEL, 1 1/2",  AGUA FRIA PREDIAL</v>
          </cell>
          <cell r="D2625" t="str">
            <v xml:space="preserve">UN    </v>
          </cell>
          <cell r="E2625">
            <v>9.17</v>
          </cell>
        </row>
        <row r="2626">
          <cell r="B2626">
            <v>3510</v>
          </cell>
          <cell r="C2626" t="str">
            <v>JOELHO PVC, 90 GRAUS, ROSCAVEL, 1 1/4", AGUA FRIA PREDIAL</v>
          </cell>
          <cell r="D2626" t="str">
            <v xml:space="preserve">UN    </v>
          </cell>
          <cell r="E2626">
            <v>8.57</v>
          </cell>
        </row>
        <row r="2627">
          <cell r="B2627">
            <v>3508</v>
          </cell>
          <cell r="C2627" t="str">
            <v>JOELHO PVC, 90 GRAUS, ROSCAVEL, 2", AGUA FRIA PREDIAL</v>
          </cell>
          <cell r="D2627" t="str">
            <v xml:space="preserve">UN    </v>
          </cell>
          <cell r="E2627">
            <v>22.4</v>
          </cell>
        </row>
        <row r="2628">
          <cell r="B2628">
            <v>38939</v>
          </cell>
          <cell r="C2628" t="str">
            <v>JOELHO ROSCA FEMEA MOVEL, METALICO, PARA CONEXAO COM ANEL DESLIZANTE EM TUBO PEX, DN 16 MM X 1/2"</v>
          </cell>
          <cell r="D2628" t="str">
            <v xml:space="preserve">UN    </v>
          </cell>
          <cell r="E2628">
            <v>10.69</v>
          </cell>
        </row>
        <row r="2629">
          <cell r="B2629">
            <v>38940</v>
          </cell>
          <cell r="C2629" t="str">
            <v>JOELHO ROSCA FEMEA MOVEL, METALICO, PARA CONEXAO COM ANEL DESLIZANTE EM TUBO PEX, DN 20 MM X 1/2"</v>
          </cell>
          <cell r="D2629" t="str">
            <v xml:space="preserve">UN    </v>
          </cell>
          <cell r="E2629">
            <v>16.309999999999999</v>
          </cell>
        </row>
        <row r="2630">
          <cell r="B2630">
            <v>38941</v>
          </cell>
          <cell r="C2630" t="str">
            <v>JOELHO ROSCA FEMEA MOVEL, METALICO, PARA CONEXAO COM ANEL DESLIZANTE EM TUBO PEX, DN 20 MM X 3/4"</v>
          </cell>
          <cell r="D2630" t="str">
            <v xml:space="preserve">UN    </v>
          </cell>
          <cell r="E2630">
            <v>19.27</v>
          </cell>
        </row>
        <row r="2631">
          <cell r="B2631">
            <v>38942</v>
          </cell>
          <cell r="C2631" t="str">
            <v>JOELHO ROSCA FEMEA MOVEL, METALICO, PARA CONEXAO COM ANEL DESLIZANTE EM TUBO PEX, DN 25 MM X 3/4"</v>
          </cell>
          <cell r="D2631" t="str">
            <v xml:space="preserve">UN    </v>
          </cell>
          <cell r="E2631">
            <v>21.59</v>
          </cell>
        </row>
        <row r="2632">
          <cell r="B2632">
            <v>38987</v>
          </cell>
          <cell r="C2632" t="str">
            <v>JOELHO 45 GRAUS, PPR, SOLDAVEL, F/ F, DN 40 MM, PARA AQUA QUENTE E FRIA PREDIAL</v>
          </cell>
          <cell r="D2632" t="str">
            <v xml:space="preserve">UN    </v>
          </cell>
          <cell r="E2632">
            <v>4.76</v>
          </cell>
        </row>
        <row r="2633">
          <cell r="B2633">
            <v>38988</v>
          </cell>
          <cell r="C2633" t="str">
            <v>JOELHO 45 GRAUS, PPR, SOLDAVEL, F/ F, DN 50 MM, PARA AQUA QUENTE E FRIA PREDIAL</v>
          </cell>
          <cell r="D2633" t="str">
            <v xml:space="preserve">UN    </v>
          </cell>
          <cell r="E2633">
            <v>11.07</v>
          </cell>
        </row>
        <row r="2634">
          <cell r="B2634">
            <v>38989</v>
          </cell>
          <cell r="C2634" t="str">
            <v>JOELHO 45 GRAUS, PPR, SOLDAVEL, F/ F, DN 63 MM, PARA AQUA QUENTE E FRIA PREDIAL</v>
          </cell>
          <cell r="D2634" t="str">
            <v xml:space="preserve">UN    </v>
          </cell>
          <cell r="E2634">
            <v>14.71</v>
          </cell>
        </row>
        <row r="2635">
          <cell r="B2635">
            <v>38990</v>
          </cell>
          <cell r="C2635" t="str">
            <v>JOELHO 45 GRAUS, PPR, SOLDAVEL, F/ F, DN 75 MM, PARA AQUA QUENTE E FRIA PREDIAL</v>
          </cell>
          <cell r="D2635" t="str">
            <v xml:space="preserve">UN    </v>
          </cell>
          <cell r="E2635">
            <v>38.79</v>
          </cell>
        </row>
        <row r="2636">
          <cell r="B2636">
            <v>38991</v>
          </cell>
          <cell r="C2636" t="str">
            <v>JOELHO 45 GRAUS, PPR, SOLDAVEL, F/ F, DN 90 MM, PARA AQUA QUENTE E FRIA PREDIAL</v>
          </cell>
          <cell r="D2636" t="str">
            <v xml:space="preserve">UN    </v>
          </cell>
          <cell r="E2636">
            <v>78.37</v>
          </cell>
        </row>
        <row r="2637">
          <cell r="B2637">
            <v>38913</v>
          </cell>
          <cell r="C2637" t="str">
            <v>JOELHO 90 GRAUS, METALICO, PARA CONEXAO COM ANEL DESLIZANTE EM TUBO PEX, DN 16 MM</v>
          </cell>
          <cell r="D2637" t="str">
            <v xml:space="preserve">UN    </v>
          </cell>
          <cell r="E2637">
            <v>9.91</v>
          </cell>
        </row>
        <row r="2638">
          <cell r="B2638">
            <v>38914</v>
          </cell>
          <cell r="C2638" t="str">
            <v>JOELHO 90 GRAUS, METALICO, PARA CONEXAO COM ANEL DESLIZANTE EM TUBO PEX, DN 20 MM</v>
          </cell>
          <cell r="D2638" t="str">
            <v xml:space="preserve">UN    </v>
          </cell>
          <cell r="E2638">
            <v>11.5</v>
          </cell>
        </row>
        <row r="2639">
          <cell r="B2639">
            <v>38915</v>
          </cell>
          <cell r="C2639" t="str">
            <v>JOELHO 90 GRAUS, METALICO, PARA CONEXAO COM ANEL DESLIZANTE EM TUBO PEX, DN 25 MM</v>
          </cell>
          <cell r="D2639" t="str">
            <v xml:space="preserve">UN    </v>
          </cell>
          <cell r="E2639">
            <v>19.97</v>
          </cell>
        </row>
        <row r="2640">
          <cell r="B2640">
            <v>38916</v>
          </cell>
          <cell r="C2640" t="str">
            <v>JOELHO 90 GRAUS, METALICO, PARA CONEXAO COM ANEL DESLIZANTE EM TUBO PEX, DN 32 MM</v>
          </cell>
          <cell r="D2640" t="str">
            <v xml:space="preserve">UN    </v>
          </cell>
          <cell r="E2640">
            <v>26.35</v>
          </cell>
        </row>
        <row r="2641">
          <cell r="B2641">
            <v>39300</v>
          </cell>
          <cell r="C2641" t="str">
            <v>JOELHO 90 GRAUS, PLASTICO, PARA CONEXAO COM CRIMPAGEM EM TUBO PEX, DN 16 MM</v>
          </cell>
          <cell r="D2641" t="str">
            <v xml:space="preserve">UN    </v>
          </cell>
          <cell r="E2641">
            <v>8.9600000000000009</v>
          </cell>
        </row>
        <row r="2642">
          <cell r="B2642">
            <v>39301</v>
          </cell>
          <cell r="C2642" t="str">
            <v>JOELHO 90 GRAUS, PLASTICO, PARA CONEXAO COM CRIMPAGEM EM TUBO PEX, DN 20 MM</v>
          </cell>
          <cell r="D2642" t="str">
            <v xml:space="preserve">UN    </v>
          </cell>
          <cell r="E2642">
            <v>12.43</v>
          </cell>
        </row>
        <row r="2643">
          <cell r="B2643">
            <v>39302</v>
          </cell>
          <cell r="C2643" t="str">
            <v>JOELHO 90 GRAUS, PLASTICO, PARA CONEXAO COM CRIMPAGEM EM TUBO PEX, DN 25 MM</v>
          </cell>
          <cell r="D2643" t="str">
            <v xml:space="preserve">UN    </v>
          </cell>
          <cell r="E2643">
            <v>15.62</v>
          </cell>
        </row>
        <row r="2644">
          <cell r="B2644">
            <v>39303</v>
          </cell>
          <cell r="C2644" t="str">
            <v>JOELHO 90 GRAUS, PLASTICO, PARA CONEXAO COM CRIMPAGEM EM TUBO PEX, DN 32 MM</v>
          </cell>
          <cell r="D2644" t="str">
            <v xml:space="preserve">UN    </v>
          </cell>
          <cell r="E2644">
            <v>27.46</v>
          </cell>
        </row>
        <row r="2645">
          <cell r="B2645">
            <v>38923</v>
          </cell>
          <cell r="C2645" t="str">
            <v>JOELHO 90 GRAUS, ROSCA FEMEA TERMINAL, METALICO, PARA CONEXAO COM ANEL DESLIZANTE EM TUBO PEX, DN 16 MM X 1/2"</v>
          </cell>
          <cell r="D2645" t="str">
            <v xml:space="preserve">UN    </v>
          </cell>
          <cell r="E2645">
            <v>8.74</v>
          </cell>
        </row>
        <row r="2646">
          <cell r="B2646">
            <v>38925</v>
          </cell>
          <cell r="C2646" t="str">
            <v>JOELHO 90 GRAUS, ROSCA FEMEA TERMINAL, METALICO, PARA CONEXAO COM ANEL DESLIZANTE EM TUBO PEX, DN 20 MM X 1/2"</v>
          </cell>
          <cell r="D2646" t="str">
            <v xml:space="preserve">UN    </v>
          </cell>
          <cell r="E2646">
            <v>9.4</v>
          </cell>
        </row>
        <row r="2647">
          <cell r="B2647">
            <v>38926</v>
          </cell>
          <cell r="C2647" t="str">
            <v>JOELHO 90 GRAUS, ROSCA FEMEA TERMINAL, METALICO, PARA CONEXAO COM ANEL DESLIZANTE EM TUBO PEX, DN 20 MM X 3/4"</v>
          </cell>
          <cell r="D2647" t="str">
            <v xml:space="preserve">UN    </v>
          </cell>
          <cell r="E2647">
            <v>13.42</v>
          </cell>
        </row>
        <row r="2648">
          <cell r="B2648">
            <v>38927</v>
          </cell>
          <cell r="C2648" t="str">
            <v>JOELHO 90 GRAUS, ROSCA FEMEA TERMINAL, METALICO, PARA CONEXAO COM ANEL DESLIZANTE EM TUBO PEX, DN 25 MM X 3/4"</v>
          </cell>
          <cell r="D2648" t="str">
            <v xml:space="preserve">UN    </v>
          </cell>
          <cell r="E2648">
            <v>14.36</v>
          </cell>
        </row>
        <row r="2649">
          <cell r="B2649">
            <v>39304</v>
          </cell>
          <cell r="C2649" t="str">
            <v>JOELHO 90 GRAUS, ROSCA FEMEA TERMINAL, PLASTICO, PARA CONEXAO COM CRIMPAGEM EM TUBO PEX, DN 16 MM X 1/2"</v>
          </cell>
          <cell r="D2649" t="str">
            <v xml:space="preserve">UN    </v>
          </cell>
          <cell r="E2649">
            <v>11.06</v>
          </cell>
        </row>
        <row r="2650">
          <cell r="B2650">
            <v>38924</v>
          </cell>
          <cell r="C2650" t="str">
            <v>JOELHO 90 GRAUS, ROSCA FEMEA TERMINAL, PLASTICO, PARA CONEXAO COM CRIMPAGEM EM TUBO PEX, DN 16 MM X 3/4"</v>
          </cell>
          <cell r="D2650" t="str">
            <v xml:space="preserve">UN    </v>
          </cell>
          <cell r="E2650">
            <v>15.76</v>
          </cell>
        </row>
        <row r="2651">
          <cell r="B2651">
            <v>39305</v>
          </cell>
          <cell r="C2651" t="str">
            <v>JOELHO 90 GRAUS, ROSCA FEMEA TERMINAL, PLASTICO, PARA CONEXAO COM CRIMPAGEM EM TUBO PEX, DN 20 MM X 1/2"</v>
          </cell>
          <cell r="D2651" t="str">
            <v xml:space="preserve">UN    </v>
          </cell>
          <cell r="E2651">
            <v>14.48</v>
          </cell>
        </row>
        <row r="2652">
          <cell r="B2652">
            <v>39306</v>
          </cell>
          <cell r="C2652" t="str">
            <v>JOELHO 90 GRAUS, ROSCA FEMEA TERMINAL, PLASTICO, PARA CONEXAO COM CRIMPAGEM EM TUBO PEX, DN 20 MM X 3/4"</v>
          </cell>
          <cell r="D2652" t="str">
            <v xml:space="preserve">UN    </v>
          </cell>
          <cell r="E2652">
            <v>18.12</v>
          </cell>
        </row>
        <row r="2653">
          <cell r="B2653">
            <v>38928</v>
          </cell>
          <cell r="C2653" t="str">
            <v>JOELHO 90 GRAUS, ROSCA FEMEA TERMINAL, PLASTICO, PARA CONEXAO COM CRIMPAGEM EM TUBO PEX, DN 25 MM X 1/2"</v>
          </cell>
          <cell r="D2653" t="str">
            <v xml:space="preserve">UN    </v>
          </cell>
          <cell r="E2653">
            <v>15.91</v>
          </cell>
        </row>
        <row r="2654">
          <cell r="B2654">
            <v>38929</v>
          </cell>
          <cell r="C2654" t="str">
            <v>JOELHO 90 GRAUS, ROSCA FEMEA TERMINAL, PLASTICO, PARA CONEXAO COM CRIMPAGEM EM TUBO PEX, DN 25 MM X 1"</v>
          </cell>
          <cell r="D2654" t="str">
            <v xml:space="preserve">UN    </v>
          </cell>
          <cell r="E2654">
            <v>28.22</v>
          </cell>
        </row>
        <row r="2655">
          <cell r="B2655">
            <v>39307</v>
          </cell>
          <cell r="C2655" t="str">
            <v>JOELHO 90 GRAUS, ROSCA FEMEA TERMINAL, PLASTICO, PARA CONEXAO COM CRIMPAGEM EM TUBO PEX, DN 25 MM X 3/4"</v>
          </cell>
          <cell r="D2655" t="str">
            <v xml:space="preserve">UN    </v>
          </cell>
          <cell r="E2655">
            <v>20.85</v>
          </cell>
        </row>
        <row r="2656">
          <cell r="B2656">
            <v>38930</v>
          </cell>
          <cell r="C2656" t="str">
            <v>JOELHO 90 GRAUS, ROSCA FEMEA TERMINAL, PLASTICO, PARA CONEXAO COM CRIMPAGEM EM TUBO PEX, DN 32 MM X 1"</v>
          </cell>
          <cell r="D2656" t="str">
            <v xml:space="preserve">UN    </v>
          </cell>
          <cell r="E2656">
            <v>35.450000000000003</v>
          </cell>
        </row>
        <row r="2657">
          <cell r="B2657">
            <v>38931</v>
          </cell>
          <cell r="C2657" t="str">
            <v>JOELHO 90 GRAUS, ROSCA MACHO TERMINAL, METALICO, PARA CONEXAO COM ANEL DESLIZANTE EM TUBO PEX, DN 16 MM X 1/2"</v>
          </cell>
          <cell r="D2657" t="str">
            <v xml:space="preserve">UN    </v>
          </cell>
          <cell r="E2657">
            <v>8.92</v>
          </cell>
        </row>
        <row r="2658">
          <cell r="B2658">
            <v>38932</v>
          </cell>
          <cell r="C2658" t="str">
            <v>JOELHO 90 GRAUS, ROSCA MACHO TERMINAL, METALICO, PARA CONEXAO COM ANEL DESLIZANTE EM TUBO PEX, DN 20 MM X 1/2"</v>
          </cell>
          <cell r="D2658" t="str">
            <v xml:space="preserve">UN    </v>
          </cell>
          <cell r="E2658">
            <v>9.01</v>
          </cell>
        </row>
        <row r="2659">
          <cell r="B2659">
            <v>38934</v>
          </cell>
          <cell r="C2659" t="str">
            <v>JOELHO 90 GRAUS, ROSCA MACHO TERMINAL, METALICO, PARA CONEXAO COM ANEL DESLIZANTE EM TUBO PEX, DN 20 MM X 3/4"</v>
          </cell>
          <cell r="D2659" t="str">
            <v xml:space="preserve">UN    </v>
          </cell>
          <cell r="E2659">
            <v>13.32</v>
          </cell>
        </row>
        <row r="2660">
          <cell r="B2660">
            <v>38935</v>
          </cell>
          <cell r="C2660" t="str">
            <v>JOELHO 90 GRAUS, ROSCA MACHO TERMINAL, METALICO, PARA CONEXAO COM ANEL DESLIZANTE EM TUBO PEX, DN 25 MM X 3/4"</v>
          </cell>
          <cell r="D2660" t="str">
            <v xml:space="preserve">UN    </v>
          </cell>
          <cell r="E2660">
            <v>14.26</v>
          </cell>
        </row>
        <row r="2661">
          <cell r="B2661">
            <v>38936</v>
          </cell>
          <cell r="C2661" t="str">
            <v>JOELHO 90 GRAUS, ROSCA MACHO TERMINAL, PLASTICO, PARA CONEXAO COM CRIMPAGEM EM TUBO PEX, DN 25 MM X 1/2"</v>
          </cell>
          <cell r="D2661" t="str">
            <v xml:space="preserve">UN    </v>
          </cell>
          <cell r="E2661">
            <v>15.27</v>
          </cell>
        </row>
        <row r="2662">
          <cell r="B2662">
            <v>38937</v>
          </cell>
          <cell r="C2662" t="str">
            <v>JOELHO 90 GRAUS, ROSCA MACHO TERMINAL, PLASTICO, PARA CONEXAO COM CRIMPAGEM EM TUBO PEX, DN 25 MM X 1"</v>
          </cell>
          <cell r="D2662" t="str">
            <v xml:space="preserve">UN    </v>
          </cell>
          <cell r="E2662">
            <v>18.61</v>
          </cell>
        </row>
        <row r="2663">
          <cell r="B2663">
            <v>38938</v>
          </cell>
          <cell r="C2663" t="str">
            <v>JOELHO 90 GRAUS, ROSCA MACHO TERMINAL, PLASTICO, PARA CONEXAO COM CRIMPAGEM EM TUBO PEX, DN 32 MM X 1"</v>
          </cell>
          <cell r="D2663" t="str">
            <v xml:space="preserve">UN    </v>
          </cell>
          <cell r="E2663">
            <v>27.67</v>
          </cell>
        </row>
        <row r="2664">
          <cell r="B2664">
            <v>3489</v>
          </cell>
          <cell r="C2664" t="str">
            <v>JOELHO, PVC COM ROSCA E BUCHA LATAO, 90 GRAUS,  3/4", PARA AGUA FRIA PREDIAL</v>
          </cell>
          <cell r="D2664" t="str">
            <v xml:space="preserve">UN    </v>
          </cell>
          <cell r="E2664">
            <v>8.4700000000000006</v>
          </cell>
        </row>
        <row r="2665">
          <cell r="B2665">
            <v>20151</v>
          </cell>
          <cell r="C2665" t="str">
            <v>JOELHO, PVC SERIE R, 45 GRAUS, DN 100 MM, PARA ESGOTO PREDIAL</v>
          </cell>
          <cell r="D2665" t="str">
            <v xml:space="preserve">UN    </v>
          </cell>
          <cell r="E2665">
            <v>12.98</v>
          </cell>
        </row>
        <row r="2666">
          <cell r="B2666">
            <v>20152</v>
          </cell>
          <cell r="C2666" t="str">
            <v>JOELHO, PVC SERIE R, 45 GRAUS, DN 150 MM, PARA ESGOTO PREDIAL</v>
          </cell>
          <cell r="D2666" t="str">
            <v xml:space="preserve">UN    </v>
          </cell>
          <cell r="E2666">
            <v>45.17</v>
          </cell>
        </row>
        <row r="2667">
          <cell r="B2667">
            <v>20148</v>
          </cell>
          <cell r="C2667" t="str">
            <v>JOELHO, PVC SERIE R, 45 GRAUS, DN 40 MM, PARA ESGOTO PREDIAL</v>
          </cell>
          <cell r="D2667" t="str">
            <v xml:space="preserve">UN    </v>
          </cell>
          <cell r="E2667">
            <v>2.58</v>
          </cell>
        </row>
        <row r="2668">
          <cell r="B2668">
            <v>20149</v>
          </cell>
          <cell r="C2668" t="str">
            <v>JOELHO, PVC SERIE R, 45 GRAUS, DN 50 MM, PARA ESGOTO PREDIAL</v>
          </cell>
          <cell r="D2668" t="str">
            <v xml:space="preserve">UN    </v>
          </cell>
          <cell r="E2668">
            <v>3.99</v>
          </cell>
        </row>
        <row r="2669">
          <cell r="B2669">
            <v>20150</v>
          </cell>
          <cell r="C2669" t="str">
            <v>JOELHO, PVC SERIE R, 45 GRAUS, DN 75 MM, PARA ESGOTO PREDIAL</v>
          </cell>
          <cell r="D2669" t="str">
            <v xml:space="preserve">UN    </v>
          </cell>
          <cell r="E2669">
            <v>9.32</v>
          </cell>
        </row>
        <row r="2670">
          <cell r="B2670">
            <v>20157</v>
          </cell>
          <cell r="C2670" t="str">
            <v>JOELHO, PVC SERIE R, 90 GRAUS, DN 100 MM, PARA ESGOTO PREDIAL</v>
          </cell>
          <cell r="D2670" t="str">
            <v xml:space="preserve">UN    </v>
          </cell>
          <cell r="E2670">
            <v>17.510000000000002</v>
          </cell>
        </row>
        <row r="2671">
          <cell r="B2671">
            <v>20158</v>
          </cell>
          <cell r="C2671" t="str">
            <v>JOELHO, PVC SERIE R, 90 GRAUS, DN 150 MM, PARA ESGOTO PREDIAL</v>
          </cell>
          <cell r="D2671" t="str">
            <v xml:space="preserve">UN    </v>
          </cell>
          <cell r="E2671">
            <v>58.19</v>
          </cell>
        </row>
        <row r="2672">
          <cell r="B2672">
            <v>20154</v>
          </cell>
          <cell r="C2672" t="str">
            <v>JOELHO, PVC SERIE R, 90 GRAUS, DN 40 MM, PARA ESGOTO PREDIAL</v>
          </cell>
          <cell r="D2672" t="str">
            <v xml:space="preserve">UN    </v>
          </cell>
          <cell r="E2672">
            <v>3.32</v>
          </cell>
        </row>
        <row r="2673">
          <cell r="B2673">
            <v>20155</v>
          </cell>
          <cell r="C2673" t="str">
            <v>JOELHO, PVC SERIE R, 90 GRAUS, DN 50 MM, PARA ESGOTO PREDIAL</v>
          </cell>
          <cell r="D2673" t="str">
            <v xml:space="preserve">UN    </v>
          </cell>
          <cell r="E2673">
            <v>4.97</v>
          </cell>
        </row>
        <row r="2674">
          <cell r="B2674">
            <v>20156</v>
          </cell>
          <cell r="C2674" t="str">
            <v>JOELHO, PVC SERIE R, 90 GRAUS, DN 75 MM, PARA ESGOTO PREDIAL</v>
          </cell>
          <cell r="D2674" t="str">
            <v xml:space="preserve">UN    </v>
          </cell>
          <cell r="E2674">
            <v>11.18</v>
          </cell>
        </row>
        <row r="2675">
          <cell r="B2675">
            <v>3512</v>
          </cell>
          <cell r="C2675" t="str">
            <v>JOELHO, PVC SOLDAVEL, 45 GRAUS, 110 MM, PARA AGUA FRIA PREDIAL</v>
          </cell>
          <cell r="D2675" t="str">
            <v xml:space="preserve">UN    </v>
          </cell>
          <cell r="E2675">
            <v>132.69999999999999</v>
          </cell>
        </row>
        <row r="2676">
          <cell r="B2676">
            <v>3499</v>
          </cell>
          <cell r="C2676" t="str">
            <v>JOELHO, PVC SOLDAVEL, 45 GRAUS, 20 MM, PARA AGUA FRIA PREDIAL</v>
          </cell>
          <cell r="D2676" t="str">
            <v xml:space="preserve">UN    </v>
          </cell>
          <cell r="E2676">
            <v>0.56000000000000005</v>
          </cell>
        </row>
        <row r="2677">
          <cell r="B2677">
            <v>3500</v>
          </cell>
          <cell r="C2677" t="str">
            <v>JOELHO, PVC SOLDAVEL, 45 GRAUS, 25 MM, PARA AGUA FRIA PREDIAL</v>
          </cell>
          <cell r="D2677" t="str">
            <v xml:space="preserve">UN    </v>
          </cell>
          <cell r="E2677">
            <v>0.95</v>
          </cell>
        </row>
        <row r="2678">
          <cell r="B2678">
            <v>3501</v>
          </cell>
          <cell r="C2678" t="str">
            <v>JOELHO, PVC SOLDAVEL, 45 GRAUS, 32 MM, PARA AGUA FRIA PREDIAL</v>
          </cell>
          <cell r="D2678" t="str">
            <v xml:space="preserve">UN    </v>
          </cell>
          <cell r="E2678">
            <v>2.75</v>
          </cell>
        </row>
        <row r="2679">
          <cell r="B2679">
            <v>3502</v>
          </cell>
          <cell r="C2679" t="str">
            <v>JOELHO, PVC SOLDAVEL, 45 GRAUS, 40 MM, PARA AGUA FRIA PREDIAL</v>
          </cell>
          <cell r="D2679" t="str">
            <v xml:space="preserve">UN    </v>
          </cell>
          <cell r="E2679">
            <v>3.91</v>
          </cell>
        </row>
        <row r="2680">
          <cell r="B2680">
            <v>3503</v>
          </cell>
          <cell r="C2680" t="str">
            <v>JOELHO, PVC SOLDAVEL, 45 GRAUS, 50 MM, PARA AGUA FRIA PREDIAL</v>
          </cell>
          <cell r="D2680" t="str">
            <v xml:space="preserve">UN    </v>
          </cell>
          <cell r="E2680">
            <v>4.6900000000000004</v>
          </cell>
        </row>
        <row r="2681">
          <cell r="B2681">
            <v>3477</v>
          </cell>
          <cell r="C2681" t="str">
            <v>JOELHO, PVC SOLDAVEL, 45 GRAUS, 60 MM, PARA AGUA FRIA PREDIAL</v>
          </cell>
          <cell r="D2681" t="str">
            <v xml:space="preserve">UN    </v>
          </cell>
          <cell r="E2681">
            <v>18.16</v>
          </cell>
        </row>
        <row r="2682">
          <cell r="B2682">
            <v>3478</v>
          </cell>
          <cell r="C2682" t="str">
            <v>JOELHO, PVC SOLDAVEL, 45 GRAUS, 75 MM, PARA AGUA FRIA PREDIAL</v>
          </cell>
          <cell r="D2682" t="str">
            <v xml:space="preserve">UN    </v>
          </cell>
          <cell r="E2682">
            <v>41.74</v>
          </cell>
        </row>
        <row r="2683">
          <cell r="B2683">
            <v>3525</v>
          </cell>
          <cell r="C2683" t="str">
            <v>JOELHO, PVC SOLDAVEL, 45 GRAUS, 85 MM, PARA AGUA FRIA PREDIAL</v>
          </cell>
          <cell r="D2683" t="str">
            <v xml:space="preserve">UN    </v>
          </cell>
          <cell r="E2683">
            <v>49.52</v>
          </cell>
        </row>
        <row r="2684">
          <cell r="B2684">
            <v>3511</v>
          </cell>
          <cell r="C2684" t="str">
            <v>JOELHO, PVC SOLDAVEL, 90 GRAUS, 75 MM, PARA AGUA FRIA PREDIAL</v>
          </cell>
          <cell r="D2684" t="str">
            <v xml:space="preserve">UN    </v>
          </cell>
          <cell r="E2684">
            <v>58.1</v>
          </cell>
        </row>
        <row r="2685">
          <cell r="B2685">
            <v>38917</v>
          </cell>
          <cell r="C2685" t="str">
            <v>JOELHO, ROSCA FEMEA, COM BASE FIXA, METALICO, PARA CONEXAO COM ANEL DESLIZANTE EM TUBO PEX, DN 16 MM X 1/2"</v>
          </cell>
          <cell r="D2685" t="str">
            <v xml:space="preserve">UN    </v>
          </cell>
          <cell r="E2685">
            <v>8.5399999999999991</v>
          </cell>
        </row>
        <row r="2686">
          <cell r="B2686">
            <v>38919</v>
          </cell>
          <cell r="C2686" t="str">
            <v>JOELHO, ROSCA FEMEA, COM BASE FIXA, METALICO, PARA CONEXAO COM ANEL DESLIZANTE EM TUBO PEX, DN 20 MM X 1/2"</v>
          </cell>
          <cell r="D2686" t="str">
            <v xml:space="preserve">UN    </v>
          </cell>
          <cell r="E2686">
            <v>12.7</v>
          </cell>
        </row>
        <row r="2687">
          <cell r="B2687">
            <v>38922</v>
          </cell>
          <cell r="C2687" t="str">
            <v>JOELHO, ROSCA FEMEA, COM BASE FIXA, METALICO, PARA CONEXAO COM ANEL DESLIZANTE EM TUBO PEX, DN 25 MM X 3/4"</v>
          </cell>
          <cell r="D2687" t="str">
            <v xml:space="preserve">UN    </v>
          </cell>
          <cell r="E2687">
            <v>16.420000000000002</v>
          </cell>
        </row>
        <row r="2688">
          <cell r="B2688">
            <v>38921</v>
          </cell>
          <cell r="C2688" t="str">
            <v>JOELHO, ROSCA FEMEA, COM BASE FIXA, PLASTICO, PARA CONEXAO COM CRIMPAGEM EM TUBO PEX, DN 25 MM X 1/2"</v>
          </cell>
          <cell r="D2688" t="str">
            <v xml:space="preserve">UN    </v>
          </cell>
          <cell r="E2688">
            <v>20.3</v>
          </cell>
        </row>
        <row r="2689">
          <cell r="B2689">
            <v>38918</v>
          </cell>
          <cell r="C2689" t="str">
            <v>JOELHO, ROSCA FEMEA, COM BASE FIXA, PLASTICO, PARA CONEXAO POR CRIMPAGEM EM TUBO PEX, DN 16 MM X 3/4"</v>
          </cell>
          <cell r="D2689" t="str">
            <v xml:space="preserve">UN    </v>
          </cell>
          <cell r="E2689">
            <v>19.29</v>
          </cell>
        </row>
        <row r="2690">
          <cell r="B2690">
            <v>38920</v>
          </cell>
          <cell r="C2690" t="str">
            <v>JOELHO, ROSCA FEMEA, COM BASE FIXA, PLASTICO, PARA CONEXAO POR CRIMPAGEM EM TUBO PEX, DN 20 MM X 3/4"</v>
          </cell>
          <cell r="D2690" t="str">
            <v xml:space="preserve">UN    </v>
          </cell>
          <cell r="E2690">
            <v>24.11</v>
          </cell>
        </row>
        <row r="2691">
          <cell r="B2691">
            <v>3104</v>
          </cell>
          <cell r="C2691" t="str">
            <v>JOGO DE FERRAGENS CROMADAS P/ PORTA DE VIDRO TEMPERADO, UMA FOLHA COMPOSTA: DOBRADICA SUPERIOR (101) E INFERIOR (103),TRINCO (502), FECHADURA (520),CONTRA FECHADURA (531),COM CAPUCHINHO</v>
          </cell>
          <cell r="D2691" t="str">
            <v xml:space="preserve">CJ    </v>
          </cell>
          <cell r="E2691">
            <v>316.55</v>
          </cell>
        </row>
        <row r="2692">
          <cell r="B2692">
            <v>12032</v>
          </cell>
          <cell r="C2692" t="str">
            <v>JOGO DE TRANQUETA E ROSETA QUADRADA DE SOBREPOR SEM FUROS, EM LATAO CROMADO, *50 X 50* MM, PARA FECHADURA DE PORTA DE BANHEIRO</v>
          </cell>
          <cell r="D2692" t="str">
            <v xml:space="preserve">JG    </v>
          </cell>
          <cell r="E2692">
            <v>41.51</v>
          </cell>
        </row>
        <row r="2693">
          <cell r="B2693">
            <v>12030</v>
          </cell>
          <cell r="C2693" t="str">
            <v>JOGO DE TRANQUETA E ROSETA REDONDA DE SOBREPOR SEM FUROS, EM LATAO CROMADO, DIAMETRO *50* MM, PARA FECHADURA DE PORTA DE BANHEIRO</v>
          </cell>
          <cell r="D2693" t="str">
            <v xml:space="preserve">JG    </v>
          </cell>
          <cell r="E2693">
            <v>39</v>
          </cell>
        </row>
        <row r="2694">
          <cell r="B2694">
            <v>10908</v>
          </cell>
          <cell r="C2694" t="str">
            <v>JUNCAO DE REDUCAO INVERTIDA, PVC SOLDAVEL, 100 X 50 MM, SERIE NORMAL PARA ESGOTO PREDIAL</v>
          </cell>
          <cell r="D2694" t="str">
            <v xml:space="preserve">UN    </v>
          </cell>
          <cell r="E2694">
            <v>9.8000000000000007</v>
          </cell>
        </row>
        <row r="2695">
          <cell r="B2695">
            <v>10909</v>
          </cell>
          <cell r="C2695" t="str">
            <v>JUNCAO DE REDUCAO INVERTIDA, PVC SOLDAVEL, 100 X 75 MM, SERIE NORMAL PARA ESGOTO PREDIAL</v>
          </cell>
          <cell r="D2695" t="str">
            <v xml:space="preserve">UN    </v>
          </cell>
          <cell r="E2695">
            <v>15.64</v>
          </cell>
        </row>
        <row r="2696">
          <cell r="B2696">
            <v>3669</v>
          </cell>
          <cell r="C2696" t="str">
            <v>JUNCAO DE REDUCAO INVERTIDA, PVC SOLDAVEL, 75 X 50 MM, SERIE NORMAL PARA ESGOTO PREDIAL</v>
          </cell>
          <cell r="D2696" t="str">
            <v xml:space="preserve">UN    </v>
          </cell>
          <cell r="E2696">
            <v>6.7</v>
          </cell>
        </row>
        <row r="2697">
          <cell r="B2697">
            <v>20138</v>
          </cell>
          <cell r="C2697" t="str">
            <v>JUNCAO DE REDUCAO SIMPLES, COM BOLSA PARA ANEL, PVC LEVE,  150 X 100 MM, PARA ESGOTO PREDIAL</v>
          </cell>
          <cell r="D2697" t="str">
            <v xml:space="preserve">UN    </v>
          </cell>
          <cell r="E2697">
            <v>33.29</v>
          </cell>
        </row>
        <row r="2698">
          <cell r="B2698">
            <v>20139</v>
          </cell>
          <cell r="C2698" t="str">
            <v>JUNCAO DUPLA, PVC SERIE R, DN 100 X 100 X 100 MM, PARA ESGOTO PREDIAL</v>
          </cell>
          <cell r="D2698" t="str">
            <v xml:space="preserve">UN    </v>
          </cell>
          <cell r="E2698">
            <v>55.93</v>
          </cell>
        </row>
        <row r="2699">
          <cell r="B2699">
            <v>3668</v>
          </cell>
          <cell r="C2699" t="str">
            <v>JUNCAO DUPLA, PVC SOLDAVEL, DN 100 X 100 X 100 MM , SERIE NORMAL PARA ESGOTO PREDIAL</v>
          </cell>
          <cell r="D2699" t="str">
            <v xml:space="preserve">UN    </v>
          </cell>
          <cell r="E2699">
            <v>22.18</v>
          </cell>
        </row>
        <row r="2700">
          <cell r="B2700">
            <v>3656</v>
          </cell>
          <cell r="C2700" t="str">
            <v>JUNCAO DUPLA, PVC SOLDAVEL, DN 75 X 75 X 75 MM , SERIE NORMAL PARA ESGOTO PREDIAL</v>
          </cell>
          <cell r="D2700" t="str">
            <v xml:space="preserve">UN    </v>
          </cell>
          <cell r="E2700">
            <v>10.99</v>
          </cell>
        </row>
        <row r="2701">
          <cell r="B2701">
            <v>10911</v>
          </cell>
          <cell r="C2701" t="str">
            <v>JUNCAO INVERTIDA, PVC SOLDAVEL, 75 X 75 MM, SERIE NORMAL PARA ESGOTO PREDIAL</v>
          </cell>
          <cell r="D2701" t="str">
            <v xml:space="preserve">UN    </v>
          </cell>
          <cell r="E2701">
            <v>12.2</v>
          </cell>
        </row>
        <row r="2702">
          <cell r="B2702">
            <v>3654</v>
          </cell>
          <cell r="C2702" t="str">
            <v>JUNCAO PVC  ROSCAVEL, 45 GRAUS, 1/2", PARA AGUA FRIA PREDIAL</v>
          </cell>
          <cell r="D2702" t="str">
            <v xml:space="preserve">UN    </v>
          </cell>
          <cell r="E2702">
            <v>2.94</v>
          </cell>
        </row>
        <row r="2703">
          <cell r="B2703">
            <v>3664</v>
          </cell>
          <cell r="C2703" t="str">
            <v>JUNCAO PVC  ROSCAVEL, 45 GRAUS, 3/4", PARA AGUA FRIA PREDIAL</v>
          </cell>
          <cell r="D2703" t="str">
            <v xml:space="preserve">UN    </v>
          </cell>
          <cell r="E2703">
            <v>3.66</v>
          </cell>
        </row>
        <row r="2704">
          <cell r="B2704">
            <v>3657</v>
          </cell>
          <cell r="C2704" t="str">
            <v>JUNCAO PVC, 45 GRAUS, ROSCAVEL, 1 1/4", AGUA FRIA PREDIAL</v>
          </cell>
          <cell r="D2704" t="str">
            <v xml:space="preserve">UN    </v>
          </cell>
          <cell r="E2704">
            <v>3.94</v>
          </cell>
        </row>
        <row r="2705">
          <cell r="B2705">
            <v>12625</v>
          </cell>
          <cell r="C2705" t="str">
            <v>JUNCAO PVC, 60 GRAUS, CIRCULAR,  DIAMETRO ENTRE 80 E 100 MM, PARA DRENAGEM PLUVIAL PREDIAL</v>
          </cell>
          <cell r="D2705" t="str">
            <v xml:space="preserve">UN    </v>
          </cell>
          <cell r="E2705">
            <v>8.86</v>
          </cell>
        </row>
        <row r="2706">
          <cell r="B2706">
            <v>20136</v>
          </cell>
          <cell r="C2706" t="str">
            <v>JUNCAO SIMPLES, PVC LEVE, 150 MM, PARA ESGOTO PREDIAL</v>
          </cell>
          <cell r="D2706" t="str">
            <v xml:space="preserve">UN    </v>
          </cell>
          <cell r="E2706">
            <v>75.13</v>
          </cell>
        </row>
        <row r="2707">
          <cell r="B2707">
            <v>20144</v>
          </cell>
          <cell r="C2707" t="str">
            <v>JUNCAO SIMPLES, PVC SERIE R, DN 100 X 100 MM, PARA ESGOTO PREDIAL</v>
          </cell>
          <cell r="D2707" t="str">
            <v xml:space="preserve">UN    </v>
          </cell>
          <cell r="E2707">
            <v>33</v>
          </cell>
        </row>
        <row r="2708">
          <cell r="B2708">
            <v>20143</v>
          </cell>
          <cell r="C2708" t="str">
            <v>JUNCAO SIMPLES, PVC SERIE R, DN 100 X 75 MM, PARA ESGOTO PREDIAL</v>
          </cell>
          <cell r="D2708" t="str">
            <v xml:space="preserve">UN    </v>
          </cell>
          <cell r="E2708">
            <v>30.82</v>
          </cell>
        </row>
        <row r="2709">
          <cell r="B2709">
            <v>20145</v>
          </cell>
          <cell r="C2709" t="str">
            <v>JUNCAO SIMPLES, PVC SERIE R, DN 150 X 100 MM, PARA ESGOTO PREDIAL</v>
          </cell>
          <cell r="D2709" t="str">
            <v xml:space="preserve">UN    </v>
          </cell>
          <cell r="E2709">
            <v>87.47</v>
          </cell>
        </row>
        <row r="2710">
          <cell r="B2710">
            <v>20146</v>
          </cell>
          <cell r="C2710" t="str">
            <v>JUNCAO SIMPLES, PVC SERIE R, DN 150 X 150 MM, PARA ESGOTO PREDIAL</v>
          </cell>
          <cell r="D2710" t="str">
            <v xml:space="preserve">UN    </v>
          </cell>
          <cell r="E2710">
            <v>98.63</v>
          </cell>
        </row>
        <row r="2711">
          <cell r="B2711">
            <v>20140</v>
          </cell>
          <cell r="C2711" t="str">
            <v>JUNCAO SIMPLES, PVC SERIE R, DN 40 X 40 MM, PARA ESGOTO PREDIAL</v>
          </cell>
          <cell r="D2711" t="str">
            <v xml:space="preserve">UN    </v>
          </cell>
          <cell r="E2711">
            <v>3.92</v>
          </cell>
        </row>
        <row r="2712">
          <cell r="B2712">
            <v>20141</v>
          </cell>
          <cell r="C2712" t="str">
            <v>JUNCAO SIMPLES, PVC SERIE R, DN 50 X 50 MM, PARA ESGOTO PREDIAL</v>
          </cell>
          <cell r="D2712" t="str">
            <v xml:space="preserve">UN    </v>
          </cell>
          <cell r="E2712">
            <v>6.89</v>
          </cell>
        </row>
        <row r="2713">
          <cell r="B2713">
            <v>20142</v>
          </cell>
          <cell r="C2713" t="str">
            <v>JUNCAO SIMPLES, PVC SERIE R, DN 75 X 75 MM, PARA ESGOTO PREDIAL</v>
          </cell>
          <cell r="D2713" t="str">
            <v xml:space="preserve">UN    </v>
          </cell>
          <cell r="E2713">
            <v>21.09</v>
          </cell>
        </row>
        <row r="2714">
          <cell r="B2714">
            <v>3659</v>
          </cell>
          <cell r="C2714" t="str">
            <v>JUNCAO SIMPLES, PVC, DN 100 X 50 MM, SERIE NORMAL PARA ESGOTO PREDIAL</v>
          </cell>
          <cell r="D2714" t="str">
            <v xml:space="preserve">UN    </v>
          </cell>
          <cell r="E2714">
            <v>9.15</v>
          </cell>
        </row>
        <row r="2715">
          <cell r="B2715">
            <v>3660</v>
          </cell>
          <cell r="C2715" t="str">
            <v>JUNCAO SIMPLES, PVC, DN 100 X 75 MM, SERIE NORMAL PARA ESGOTO PREDIAL</v>
          </cell>
          <cell r="D2715" t="str">
            <v xml:space="preserve">UN    </v>
          </cell>
          <cell r="E2715">
            <v>13.18</v>
          </cell>
        </row>
        <row r="2716">
          <cell r="B2716">
            <v>3662</v>
          </cell>
          <cell r="C2716" t="str">
            <v>JUNCAO SIMPLES, PVC, DN 50 X 50 MM, SERIE NORMAL PARA ESGOTO PREDIAL</v>
          </cell>
          <cell r="D2716" t="str">
            <v xml:space="preserve">UN    </v>
          </cell>
          <cell r="E2716">
            <v>4.9800000000000004</v>
          </cell>
        </row>
        <row r="2717">
          <cell r="B2717">
            <v>3661</v>
          </cell>
          <cell r="C2717" t="str">
            <v>JUNCAO SIMPLES, PVC, DN 75 X 50 MM, SERIE NORMAL PARA ESGOTO PREDIAL</v>
          </cell>
          <cell r="D2717" t="str">
            <v xml:space="preserve">UN    </v>
          </cell>
          <cell r="E2717">
            <v>7.33</v>
          </cell>
        </row>
        <row r="2718">
          <cell r="B2718">
            <v>3658</v>
          </cell>
          <cell r="C2718" t="str">
            <v>JUNCAO SIMPLES, PVC, DN 75 X 75 MM, SERIE NORMAL PARA ESGOTO PREDIAL</v>
          </cell>
          <cell r="D2718" t="str">
            <v xml:space="preserve">UN    </v>
          </cell>
          <cell r="E2718">
            <v>9.33</v>
          </cell>
        </row>
        <row r="2719">
          <cell r="B2719">
            <v>3670</v>
          </cell>
          <cell r="C2719" t="str">
            <v>JUNCAO SIMPLES, PVC, 45 GRAUS, DN 100 X 100 MM, SERIE NORMAL PARA ESGOTO PREDIAL</v>
          </cell>
          <cell r="D2719" t="str">
            <v xml:space="preserve">UN    </v>
          </cell>
          <cell r="E2719">
            <v>12.17</v>
          </cell>
        </row>
        <row r="2720">
          <cell r="B2720">
            <v>3666</v>
          </cell>
          <cell r="C2720" t="str">
            <v>JUNCAO SIMPLES, PVC, 45 GRAUS, DN 40 X 40 MM, SERIE NORMAL PARA ESGOTO PREDIAL</v>
          </cell>
          <cell r="D2720" t="str">
            <v xml:space="preserve">UN    </v>
          </cell>
          <cell r="E2720">
            <v>2.06</v>
          </cell>
        </row>
        <row r="2721">
          <cell r="B2721">
            <v>14157</v>
          </cell>
          <cell r="C2721" t="str">
            <v>JUNCAO 2 GARRAS PARA FITA PERFURADA</v>
          </cell>
          <cell r="D2721" t="str">
            <v xml:space="preserve">UN    </v>
          </cell>
          <cell r="E2721">
            <v>1.23</v>
          </cell>
        </row>
        <row r="2722">
          <cell r="B2722">
            <v>3653</v>
          </cell>
          <cell r="C2722" t="str">
            <v>JUNCAO, PVC, 45 GRAUS, JE, BBB, DN 100 MM, PARA REDE COLETORA DE ESGOTO (NBR 10569)</v>
          </cell>
          <cell r="D2722" t="str">
            <v xml:space="preserve">UN    </v>
          </cell>
          <cell r="E2722">
            <v>46.8</v>
          </cell>
        </row>
        <row r="2723">
          <cell r="B2723">
            <v>3649</v>
          </cell>
          <cell r="C2723" t="str">
            <v>JUNCAO, PVC, 45 GRAUS, JE, BBB, DN 150 MM, PARA REDE COLETORA DE ESGOTO (NBR 10569)</v>
          </cell>
          <cell r="D2723" t="str">
            <v xml:space="preserve">UN    </v>
          </cell>
          <cell r="E2723">
            <v>96.93</v>
          </cell>
        </row>
        <row r="2724">
          <cell r="B2724">
            <v>42696</v>
          </cell>
          <cell r="C2724" t="str">
            <v>JUNCAO, PVC, 45 GRAUS, JE, BBB, DN 150 MM, PARA TUBO CORRUGADO E/OU LISO, REDE COLETORA DE ESGOTO (NBR 10569)</v>
          </cell>
          <cell r="D2724" t="str">
            <v xml:space="preserve">UN    </v>
          </cell>
          <cell r="E2724">
            <v>271.20999999999998</v>
          </cell>
        </row>
        <row r="2725">
          <cell r="B2725">
            <v>42697</v>
          </cell>
          <cell r="C2725" t="str">
            <v>JUNCAO, PVC, 45 GRAUS, JE, BBB, DN 200 MM, PARA TUBO CORRUGADO E/OU LISO, REDE COLETORA DE ESGOTO (NBR 10569)</v>
          </cell>
          <cell r="D2725" t="str">
            <v xml:space="preserve">UN    </v>
          </cell>
          <cell r="E2725">
            <v>408.45</v>
          </cell>
        </row>
        <row r="2726">
          <cell r="B2726">
            <v>42698</v>
          </cell>
          <cell r="C2726" t="str">
            <v>JUNCAO, PVC, 45 GRAUS, JE, BBB, DN 250 MM, PARA TUBO CORRUGADO E/OU LISO, REDE COLETORA DE ESGOTO (NBR 10569)</v>
          </cell>
          <cell r="D2726" t="str">
            <v xml:space="preserve">UN    </v>
          </cell>
          <cell r="E2726">
            <v>568.95000000000005</v>
          </cell>
        </row>
        <row r="2727">
          <cell r="B2727">
            <v>39875</v>
          </cell>
          <cell r="C2727" t="str">
            <v>JUNTA DE EXPANSAO BRONZE/LATAO (REF 900), PONTA X PONTA, 35 MM</v>
          </cell>
          <cell r="D2727" t="str">
            <v xml:space="preserve">UN    </v>
          </cell>
          <cell r="E2727">
            <v>342.76</v>
          </cell>
        </row>
        <row r="2728">
          <cell r="B2728">
            <v>39876</v>
          </cell>
          <cell r="C2728" t="str">
            <v>JUNTA DE EXPANSAO BRONZE/LATAO (REF 900), PONTA X PONTA, 42 MM</v>
          </cell>
          <cell r="D2728" t="str">
            <v xml:space="preserve">UN    </v>
          </cell>
          <cell r="E2728">
            <v>429.14</v>
          </cell>
        </row>
        <row r="2729">
          <cell r="B2729">
            <v>39877</v>
          </cell>
          <cell r="C2729" t="str">
            <v>JUNTA DE EXPANSAO BRONZE/LATAO (REF 900), PONTA X PONTA, 54 MM</v>
          </cell>
          <cell r="D2729" t="str">
            <v xml:space="preserve">UN    </v>
          </cell>
          <cell r="E2729">
            <v>595.20000000000005</v>
          </cell>
        </row>
        <row r="2730">
          <cell r="B2730">
            <v>39878</v>
          </cell>
          <cell r="C2730" t="str">
            <v>JUNTA DE EXPANSAO BRONZE/LATAO (REF 900), PONTA X PONTA, 66 MM</v>
          </cell>
          <cell r="D2730" t="str">
            <v xml:space="preserve">UN    </v>
          </cell>
          <cell r="E2730">
            <v>786.16</v>
          </cell>
        </row>
        <row r="2731">
          <cell r="B2731">
            <v>39872</v>
          </cell>
          <cell r="C2731" t="str">
            <v>JUNTA DE EXPANSAO DE COBRE (REF 900), PONTA X PONTA, 15 MM</v>
          </cell>
          <cell r="D2731" t="str">
            <v xml:space="preserve">UN    </v>
          </cell>
          <cell r="E2731">
            <v>235.06</v>
          </cell>
        </row>
        <row r="2732">
          <cell r="B2732">
            <v>39873</v>
          </cell>
          <cell r="C2732" t="str">
            <v>JUNTA DE EXPANSAO DE COBRE (REF 900), PONTA X PONTA, 22 MM</v>
          </cell>
          <cell r="D2732" t="str">
            <v xml:space="preserve">UN    </v>
          </cell>
          <cell r="E2732">
            <v>272.64999999999998</v>
          </cell>
        </row>
        <row r="2733">
          <cell r="B2733">
            <v>39874</v>
          </cell>
          <cell r="C2733" t="str">
            <v>JUNTA DE EXPANSAO DE COBRE (REF 900), PONTA X PONTA, 28 MM</v>
          </cell>
          <cell r="D2733" t="str">
            <v xml:space="preserve">UN    </v>
          </cell>
          <cell r="E2733">
            <v>299.47000000000003</v>
          </cell>
        </row>
        <row r="2734">
          <cell r="B2734">
            <v>3674</v>
          </cell>
          <cell r="C2734" t="str">
            <v>JUNTA DILATACAO ELASTICA PARA CONCRETO (FUGENBAND) O-12, ATE 5 MCA</v>
          </cell>
          <cell r="D2734" t="str">
            <v xml:space="preserve">M     </v>
          </cell>
          <cell r="E2734">
            <v>60.39</v>
          </cell>
        </row>
        <row r="2735">
          <cell r="B2735">
            <v>3681</v>
          </cell>
          <cell r="C2735" t="str">
            <v>JUNTA DILATACAO ELASTICA PARA CONCRETO (FUGENBAND) O-22, ATE 30 MCA</v>
          </cell>
          <cell r="D2735" t="str">
            <v xml:space="preserve">M     </v>
          </cell>
          <cell r="E2735">
            <v>89.85</v>
          </cell>
        </row>
        <row r="2736">
          <cell r="B2736">
            <v>3676</v>
          </cell>
          <cell r="C2736" t="str">
            <v>JUNTA DILATACAO ELASTICA PARA CONCRETO (FUGENBAND) O-35/10, ATE 100 MCA</v>
          </cell>
          <cell r="D2736" t="str">
            <v xml:space="preserve">M     </v>
          </cell>
          <cell r="E2736">
            <v>338.14</v>
          </cell>
        </row>
        <row r="2737">
          <cell r="B2737">
            <v>3679</v>
          </cell>
          <cell r="C2737" t="str">
            <v>JUNTA DILATACAO ELASTICA PARA CONCRETO (FUGENBAND) O-35/6, ATE 100 MCA</v>
          </cell>
          <cell r="D2737" t="str">
            <v xml:space="preserve">M     </v>
          </cell>
          <cell r="E2737">
            <v>279.75</v>
          </cell>
        </row>
        <row r="2738">
          <cell r="B2738">
            <v>3672</v>
          </cell>
          <cell r="C2738" t="str">
            <v>JUNTA PLASTICA DE DILATACAO PARA PISOS, COR CINZA, 10 X 4,5 MM (ALTURA X ESPESSURA)</v>
          </cell>
          <cell r="D2738" t="str">
            <v xml:space="preserve">M     </v>
          </cell>
          <cell r="E2738">
            <v>0.95</v>
          </cell>
        </row>
        <row r="2739">
          <cell r="B2739">
            <v>3671</v>
          </cell>
          <cell r="C2739" t="str">
            <v>JUNTA PLASTICA DE DILATACAO PARA PISOS, COR CINZA, 17 X 3 MM (ALTURA X ESPESSURA)</v>
          </cell>
          <cell r="D2739" t="str">
            <v xml:space="preserve">M     </v>
          </cell>
          <cell r="E2739">
            <v>0.9</v>
          </cell>
        </row>
        <row r="2740">
          <cell r="B2740">
            <v>3673</v>
          </cell>
          <cell r="C2740" t="str">
            <v>JUNTA PLASTICA DE DILATACAO PARA PISOS, COR CINZA, 27 X 3 MM (ALTURA X ESPESSURA)</v>
          </cell>
          <cell r="D2740" t="str">
            <v xml:space="preserve">M     </v>
          </cell>
          <cell r="E2740">
            <v>1.41</v>
          </cell>
        </row>
        <row r="2741">
          <cell r="B2741">
            <v>38394</v>
          </cell>
          <cell r="C2741" t="str">
            <v>KIT ACESSORIOS PARA COMPRESSOR DE AR, 5 PECAS (PISTOLAS PINTURA, LIMPEZA E PULVERIZACAO, CALIBRADOR E MANGUEIRA)</v>
          </cell>
          <cell r="D2741" t="str">
            <v xml:space="preserve">UN    </v>
          </cell>
          <cell r="E2741">
            <v>242.09</v>
          </cell>
        </row>
        <row r="2742">
          <cell r="B2742">
            <v>3729</v>
          </cell>
          <cell r="C2742" t="str">
            <v>KIT CAVALETE, PVC, COM REGISTRO, PARA HIDROMETRO, BITOLAS 1/2" OU 3/4" - COMPLETO</v>
          </cell>
          <cell r="D2742" t="str">
            <v xml:space="preserve">UN    </v>
          </cell>
          <cell r="E2742">
            <v>49.27</v>
          </cell>
        </row>
        <row r="2743">
          <cell r="B2743">
            <v>39357</v>
          </cell>
          <cell r="C274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D2743" t="str">
            <v xml:space="preserve">UN    </v>
          </cell>
          <cell r="E2743">
            <v>77.59</v>
          </cell>
        </row>
        <row r="2744">
          <cell r="B2744">
            <v>39358</v>
          </cell>
          <cell r="C274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D2744" t="str">
            <v xml:space="preserve">UN    </v>
          </cell>
          <cell r="E2744">
            <v>85.08</v>
          </cell>
        </row>
        <row r="2745">
          <cell r="B2745">
            <v>39356</v>
          </cell>
          <cell r="C274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D2745" t="str">
            <v xml:space="preserve">UN    </v>
          </cell>
          <cell r="E2745">
            <v>145.15</v>
          </cell>
        </row>
        <row r="2746">
          <cell r="B2746">
            <v>39355</v>
          </cell>
          <cell r="C274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D2746" t="str">
            <v xml:space="preserve">UN    </v>
          </cell>
          <cell r="E2746">
            <v>124.9</v>
          </cell>
        </row>
        <row r="2747">
          <cell r="B2747">
            <v>39353</v>
          </cell>
          <cell r="C274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D2747" t="str">
            <v xml:space="preserve">UN    </v>
          </cell>
          <cell r="E2747">
            <v>171.28</v>
          </cell>
        </row>
        <row r="2748">
          <cell r="B2748">
            <v>39354</v>
          </cell>
          <cell r="C274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D2748" t="str">
            <v xml:space="preserve">UN    </v>
          </cell>
          <cell r="E2748">
            <v>170.71</v>
          </cell>
        </row>
        <row r="2749">
          <cell r="B2749">
            <v>39398</v>
          </cell>
          <cell r="C2749" t="str">
            <v>KIT DE ACESSORIOS PARA BANHEIRO EM METAL CROMADO, 5 PECAS</v>
          </cell>
          <cell r="D2749" t="str">
            <v xml:space="preserve">UN    </v>
          </cell>
          <cell r="E2749">
            <v>60.79</v>
          </cell>
        </row>
        <row r="2750">
          <cell r="B2750">
            <v>13343</v>
          </cell>
          <cell r="C2750" t="str">
            <v>KIT DE MATERIAIS PARA BRACADEIRA PARA FIXACAO EM POSTE CIRCULAR, CONTEM TRES FIXADORES E UM ROLO DE FITA DE 3 M EM ACO CARBONO</v>
          </cell>
          <cell r="D2750" t="str">
            <v xml:space="preserve">UN    </v>
          </cell>
          <cell r="E2750">
            <v>26.79</v>
          </cell>
        </row>
        <row r="2751">
          <cell r="B2751">
            <v>12118</v>
          </cell>
          <cell r="C2751" t="str">
            <v>KIT DE PROTECAO ARSTOP PARA AR CONDICIONADO, TOMADA PADRAO 2P+T 20 A, COM DISJUNTOR UNIPOLAR DIN 20A</v>
          </cell>
          <cell r="D2751" t="str">
            <v xml:space="preserve">UN    </v>
          </cell>
          <cell r="E2751">
            <v>15.48</v>
          </cell>
        </row>
        <row r="2752">
          <cell r="B2752">
            <v>39482</v>
          </cell>
          <cell r="C2752" t="str">
            <v>KIT PORTA PRONTA DE MADEIRA, FOLHA LEVE (NBR 15930) DE 60 X 210 CM, E = *35* MM, COM MARCO EM ACO, NUCLEO COLMEIA, CAPA LISA EM HDF, ACABAMENTO MELAMINICO BRANCO (INCLUI MARCO, ALIZARES, DOBRADICAS E FECHADURA)</v>
          </cell>
          <cell r="D2752" t="str">
            <v xml:space="preserve">UN    </v>
          </cell>
          <cell r="E2752">
            <v>326.22000000000003</v>
          </cell>
        </row>
        <row r="2753">
          <cell r="B2753">
            <v>39486</v>
          </cell>
          <cell r="C2753" t="str">
            <v>KIT PORTA PRONTA DE MADEIRA, FOLHA LEVE (NBR 15930) DE 60 X 210 CM, E = 35 MM, NUCLEO COLMEIA, ESTRUTURA USINADA PARA FECHADURA, CAPA LISA EM HDF, ACABAMENTO EM PRIMER PARA PINTURA (INCLUI MARCO, ALIZARES E DOBRADICAS)</v>
          </cell>
          <cell r="D2753" t="str">
            <v xml:space="preserve">UN    </v>
          </cell>
          <cell r="E2753">
            <v>287.41000000000003</v>
          </cell>
        </row>
        <row r="2754">
          <cell r="B2754">
            <v>39483</v>
          </cell>
          <cell r="C2754" t="str">
            <v>KIT PORTA PRONTA DE MADEIRA, FOLHA LEVE (NBR 15930) DE 70 X 210 CM, E = *35* MM, COM MARCO EM ACO, NUCLEO COLMEIA, CAPA LISA EM HDF, ACABAMENTO MELAMINICO BRANCO (INCLUI MARCO, ALIZARES, DOBRADICAS E FECHADURA)</v>
          </cell>
          <cell r="D2754" t="str">
            <v xml:space="preserve">UN    </v>
          </cell>
          <cell r="E2754">
            <v>311.13</v>
          </cell>
        </row>
        <row r="2755">
          <cell r="B2755">
            <v>39487</v>
          </cell>
          <cell r="C2755" t="str">
            <v>KIT PORTA PRONTA DE MADEIRA, FOLHA LEVE (NBR 15930) DE 70 X 210 CM, E = 35 MM, NUCLEO COLMEIA, ESTRUTURA USINADA PARA FECHADURA, CAPA LISA EM HDF, ACABAMENTO EM PRIMER PARA PINTURA (INCLUI MARCO, ALIZARES E DOBRADICAS)</v>
          </cell>
          <cell r="D2755" t="str">
            <v xml:space="preserve">UN    </v>
          </cell>
          <cell r="E2755">
            <v>290.37</v>
          </cell>
        </row>
        <row r="2756">
          <cell r="B2756">
            <v>39484</v>
          </cell>
          <cell r="C2756" t="str">
            <v>KIT PORTA PRONTA DE MADEIRA, FOLHA LEVE (NBR 15930) DE 80 X 210 CM, E = *35* MM, COM MARCO EM ACO, NUCLEO COLMEIA, CAPA LISA EM HDF, ACABAMENTO MELAMINICO BRANCO (INCLUI MARCO, ALIZARES, DOBRADICAS E FECHADURA)</v>
          </cell>
          <cell r="D2756" t="str">
            <v xml:space="preserve">UN    </v>
          </cell>
          <cell r="E2756">
            <v>314.10000000000002</v>
          </cell>
        </row>
        <row r="2757">
          <cell r="B2757">
            <v>39488</v>
          </cell>
          <cell r="C2757" t="str">
            <v>KIT PORTA PRONTA DE MADEIRA, FOLHA LEVE (NBR 15930) DE 80 X 210 CM, E = 35 MM, NUCLEO COLMEIA, ESTRUTURA USINADA PARA FECHADURA, CAPA LISA EM HDF, ACABAMENTO EM PRIMER PARA PINTURA (INCLUI MARCO, ALIZARES E DOBRADICAS)</v>
          </cell>
          <cell r="D2757" t="str">
            <v xml:space="preserve">UN    </v>
          </cell>
          <cell r="E2757">
            <v>293.33999999999997</v>
          </cell>
        </row>
        <row r="2758">
          <cell r="B2758">
            <v>39485</v>
          </cell>
          <cell r="C2758" t="str">
            <v>KIT PORTA PRONTA DE MADEIRA, FOLHA LEVE (NBR 15930) DE 90 X 210 CM, E = *35* MM, COM MARCO EM ACO, NUCLEO COLMEIA, CAPA LISA EM HDF, ACABAMENTO MELAMINICO BRANCO (INCLUI MARCO, ALIZARES, DOBRADICAS E FECHADURA)</v>
          </cell>
          <cell r="D2758" t="str">
            <v xml:space="preserve">UN    </v>
          </cell>
          <cell r="E2758">
            <v>328.95</v>
          </cell>
        </row>
        <row r="2759">
          <cell r="B2759">
            <v>39489</v>
          </cell>
          <cell r="C2759" t="str">
            <v>KIT PORTA PRONTA DE MADEIRA, FOLHA LEVE (NBR 15930) DE 90 X 210 CM, E = 35 MM, NUCLEO COLMEIA, ESTRUTURA USINADA PARA FECHADURA, CAPA LISA EM HDF, ACABAMENTO EM PRIMER PARA PINTURA (INCLUI MARCO, ALIZARES E DOBRADICAS)</v>
          </cell>
          <cell r="D2759" t="str">
            <v xml:space="preserve">UN    </v>
          </cell>
          <cell r="E2759">
            <v>308.19</v>
          </cell>
        </row>
        <row r="2760">
          <cell r="B2760">
            <v>39494</v>
          </cell>
          <cell r="C2760" t="str">
            <v>KIT PORTA PRONTA DE MADEIRA, FOLHA MEDIA (NBR 15930) DE 60 X 210 CM, E = 35 MM, NUCLEO SARRAFEADO, ESTRUTURA USINADA PARA FECHADURA, CAPA LISA EM HDF, ACABAMENTO EM PRIMER PARA PINTURA (INCLUI MARCO, ALIZARES E DOBRADICAS)</v>
          </cell>
          <cell r="D2760" t="str">
            <v xml:space="preserve">UN    </v>
          </cell>
          <cell r="E2760">
            <v>314.35000000000002</v>
          </cell>
        </row>
        <row r="2761">
          <cell r="B2761">
            <v>39490</v>
          </cell>
          <cell r="C2761" t="str">
            <v>KIT PORTA PRONTA DE MADEIRA, FOLHA MEDIA (NBR 15930) DE 60 X 210 CM, E = 35 MM, NUCLEO SARRAFEADO, ESTRUTURA USINADA PARA FECHADURA, CAPA LISA EM HDF, ACABAMENTO MELAMINICO BRANCO (INCLUI MARCO, ALIZARES E DOBRADICAS)</v>
          </cell>
          <cell r="D2761" t="str">
            <v xml:space="preserve">UN    </v>
          </cell>
          <cell r="E2761">
            <v>356.35</v>
          </cell>
        </row>
        <row r="2762">
          <cell r="B2762">
            <v>39495</v>
          </cell>
          <cell r="C2762" t="str">
            <v>KIT PORTA PRONTA DE MADEIRA, FOLHA MEDIA (NBR 15930) DE 70 X 210 CM, E = 35 MM, NUCLEO SARRAFEADO, ESTRUTURA USINADA PARA FECHADURA, CAPA LISA EM HDF, ACABAMENTO EM PRIMER PARA PINTURA (INCLUI MARCO, ALIZARES E DOBRADICAS)</v>
          </cell>
          <cell r="D2762" t="str">
            <v xml:space="preserve">UN    </v>
          </cell>
          <cell r="E2762">
            <v>326.22000000000003</v>
          </cell>
        </row>
        <row r="2763">
          <cell r="B2763">
            <v>39491</v>
          </cell>
          <cell r="C2763" t="str">
            <v>KIT PORTA PRONTA DE MADEIRA, FOLHA MEDIA (NBR 15930) DE 70 X 210 CM, E = 35 MM, NUCLEO SARRAFEADO, ESTRUTURA USINADA PARA FECHADURA, CAPA LISA EM HDF, ACABAMENTO MELAMINICO BRANCO (INCLUI MARCO, ALIZARES E DOBRADICAS)</v>
          </cell>
          <cell r="D2763" t="str">
            <v xml:space="preserve">UN    </v>
          </cell>
          <cell r="E2763">
            <v>367.74</v>
          </cell>
        </row>
        <row r="2764">
          <cell r="B2764">
            <v>39496</v>
          </cell>
          <cell r="C2764" t="str">
            <v>KIT PORTA PRONTA DE MADEIRA, FOLHA MEDIA (NBR 15930) DE 80 X 210 CM, E = 35 MM, NUCLEO SARRAFEADO, ESTRUTURA USINADA PARA FECHADURA, CAPA LISA EM HDF, ACABAMENTO EM PRIMER PARA PINTURA (INCLUI MARCO, ALIZARES E DOBRADICAS)</v>
          </cell>
          <cell r="D2764" t="str">
            <v xml:space="preserve">UN    </v>
          </cell>
          <cell r="E2764">
            <v>337.96</v>
          </cell>
        </row>
        <row r="2765">
          <cell r="B2765">
            <v>39492</v>
          </cell>
          <cell r="C2765" t="str">
            <v>KIT PORTA PRONTA DE MADEIRA, FOLHA MEDIA (NBR 15930) DE 80 X 210 CM, E = 35 MM, NUCLEO SARRAFEADO, ESTRUTURA USINADA PARA FECHADURA, CAPA LISA EM HDF, ACABAMENTO MELAMINICO BRANCO (INCLUI MARCO, ALIZARES E DOBRADICAS)</v>
          </cell>
          <cell r="D2765" t="str">
            <v xml:space="preserve">UN    </v>
          </cell>
          <cell r="E2765">
            <v>369.99</v>
          </cell>
        </row>
        <row r="2766">
          <cell r="B2766">
            <v>39497</v>
          </cell>
          <cell r="C2766" t="str">
            <v>KIT PORTA PRONTA DE MADEIRA, FOLHA MEDIA (NBR 15930) DE 90 X 210 CM, E = 35 MM, NUCLEO SARRAFEADO, ESTRUTURA USINADA PARA FECHADURA, CAPA LISA EM HDF, ACABAMENTO EM PRIMER PARA PINTURA (INCLUI MARCO, ALIZARES E DOBRADICAS)</v>
          </cell>
          <cell r="D2766" t="str">
            <v xml:space="preserve">UN    </v>
          </cell>
          <cell r="E2766">
            <v>349.82</v>
          </cell>
        </row>
        <row r="2767">
          <cell r="B2767">
            <v>39493</v>
          </cell>
          <cell r="C2767" t="str">
            <v>KIT PORTA PRONTA DE MADEIRA, FOLHA MEDIA (NBR 15930) DE 90 X 210 CM, E = 35 MM, NUCLEO SARRAFEADO, ESTRUTURA USINADA PARA FECHADURA, CAPA LISA EM HDF, ACABAMENTO MELAMINICO BRANCO (INCLUI MARCO, ALIZARES E DOBRADICAS)</v>
          </cell>
          <cell r="D2767" t="str">
            <v xml:space="preserve">UN    </v>
          </cell>
          <cell r="E2767">
            <v>391.46</v>
          </cell>
        </row>
        <row r="2768">
          <cell r="B2768">
            <v>39500</v>
          </cell>
          <cell r="C2768" t="str">
            <v>KIT PORTA PRONTA DE MADEIRA, FOLHA PESADA (NBR 15930) DE 80 X 210 CM, E = 35 MM, NUCLEO SOLIDO, CAPA LISA EM HDF, ACABAMENTO MELAMINICO BRANCO (INCLUI MARCO, ALIZARES, DOBRADICAS E FECHADURA EXTERNA)</v>
          </cell>
          <cell r="D2768" t="str">
            <v xml:space="preserve">UN    </v>
          </cell>
          <cell r="E2768">
            <v>392.74</v>
          </cell>
        </row>
        <row r="2769">
          <cell r="B2769">
            <v>39498</v>
          </cell>
          <cell r="C2769" t="str">
            <v>KIT PORTA PRONTA DE MADEIRA, FOLHA PESADA (NBR 15930) DE 80 X 210 CM, E = 35 MM, NUCLEO SOLIDO, ESTRUTURA USINADA PARA FECHADURA, CAPA LISA EM HDF, ACABAMENTO EM LAMINADO NATURAL COM VERNIZ (INCLUI MARCO, ALIZARES E DOBRADICAS)</v>
          </cell>
          <cell r="D2769" t="str">
            <v xml:space="preserve">UN    </v>
          </cell>
          <cell r="E2769">
            <v>436.72</v>
          </cell>
        </row>
        <row r="2770">
          <cell r="B2770">
            <v>39501</v>
          </cell>
          <cell r="C2770" t="str">
            <v>KIT PORTA PRONTA DE MADEIRA, FOLHA PESADA (NBR 15930) DE 90 X 210 CM, E = 35 MM, NUCLEO SOLIDO, CAPA LISA EM HDF, ACABAMENTO MELAMINICO BRANCO (INCLUI MARCO, ALIZARES, DOBRADICAS E FECHADURA EXTERNA)</v>
          </cell>
          <cell r="D2770" t="str">
            <v xml:space="preserve">UN    </v>
          </cell>
          <cell r="E2770">
            <v>402.97</v>
          </cell>
        </row>
        <row r="2771">
          <cell r="B2771">
            <v>39499</v>
          </cell>
          <cell r="C2771" t="str">
            <v>KIT PORTA PRONTA DE MADEIRA, FOLHA PESADA (NBR 15930) DE 90 X 210 CM, E = 35 MM, NUCLEO SOLIDO, ESTRUTURA USINADA PARA FECHADURA, CAPA LISA EM HDF, ACABAMENTO EM LAMINADO NATURAL COM VERNIZ (INCLUI MARCO, ALIZARES E DOBRADICAS)</v>
          </cell>
          <cell r="D2771" t="str">
            <v xml:space="preserve">UN    </v>
          </cell>
          <cell r="E2771">
            <v>473.76</v>
          </cell>
        </row>
        <row r="2772">
          <cell r="B2772">
            <v>3733</v>
          </cell>
          <cell r="C2772" t="str">
            <v>LADRILHO HIDRAULICO, *20 x 20* CM, E= 2 CM, PADRAO COPACABANA, 2 CORES (PRETO E BRANCO)</v>
          </cell>
          <cell r="D2772" t="str">
            <v xml:space="preserve">M2    </v>
          </cell>
          <cell r="E2772">
            <v>30.7</v>
          </cell>
        </row>
        <row r="2773">
          <cell r="B2773">
            <v>3731</v>
          </cell>
          <cell r="C2773" t="str">
            <v>LADRILHO HIDRAULICO, *20 X 20* CM, E= 2 CM, DADOS, COR NATURAL</v>
          </cell>
          <cell r="D2773" t="str">
            <v xml:space="preserve">M2    </v>
          </cell>
          <cell r="E2773">
            <v>28.5</v>
          </cell>
        </row>
        <row r="2774">
          <cell r="B2774">
            <v>38137</v>
          </cell>
          <cell r="C2774" t="str">
            <v>LADRILHO HIDRAULICO, *20 X 20* CM, E= 2 CM, RAMPA, NATURAL</v>
          </cell>
          <cell r="D2774" t="str">
            <v xml:space="preserve">M2    </v>
          </cell>
          <cell r="E2774">
            <v>28.66</v>
          </cell>
        </row>
        <row r="2775">
          <cell r="B2775">
            <v>38135</v>
          </cell>
          <cell r="C2775" t="str">
            <v>LADRILHO HIDRAULICO, *20 X 20* CM, E= 2 CM, TATIL ALERTA OU DIRECIONAL, AMARELO</v>
          </cell>
          <cell r="D2775" t="str">
            <v xml:space="preserve">M2    </v>
          </cell>
          <cell r="E2775">
            <v>36.340000000000003</v>
          </cell>
        </row>
        <row r="2776">
          <cell r="B2776">
            <v>38138</v>
          </cell>
          <cell r="C2776" t="str">
            <v>LADRILHO HIDRAULICO, *30 X 30* CM, E= 2 CM, MILANO, NATURAL</v>
          </cell>
          <cell r="D2776" t="str">
            <v xml:space="preserve">M2    </v>
          </cell>
          <cell r="E2776">
            <v>28.15</v>
          </cell>
        </row>
        <row r="2777">
          <cell r="B2777">
            <v>3736</v>
          </cell>
          <cell r="C2777" t="str">
            <v>LAJE PRE-MOLDADA CONVENCIONAL (LAJOTAS + VIGOTAS) PARA FORRO, UNIDIRECIONAL, SOBRECARGA DE 100 KG/M2, VAO ATE 4,00 M (SEM COLOCACAO)</v>
          </cell>
          <cell r="D2777" t="str">
            <v xml:space="preserve">M2    </v>
          </cell>
          <cell r="E2777">
            <v>33</v>
          </cell>
        </row>
        <row r="2778">
          <cell r="B2778">
            <v>3741</v>
          </cell>
          <cell r="C2778" t="str">
            <v>LAJE PRE-MOLDADA CONVENCIONAL (LAJOTAS + VIGOTAS) PARA FORRO, UNIDIRECIONAL, SOBRECARGA DE 100 KG/M2, VAO ATE 4,50 M (SEM COLOCACAO)</v>
          </cell>
          <cell r="D2778" t="str">
            <v xml:space="preserve">M2    </v>
          </cell>
          <cell r="E2778">
            <v>34.4</v>
          </cell>
        </row>
        <row r="2779">
          <cell r="B2779">
            <v>3745</v>
          </cell>
          <cell r="C2779" t="str">
            <v>LAJE PRE-MOLDADA CONVENCIONAL (LAJOTAS + VIGOTAS) PARA FORRO, UNIDIRECIONAL, SOBRECARGA 100 KG/M2, VAO ATE 5,00 M (SEM COLOCACAO)</v>
          </cell>
          <cell r="D2779" t="str">
            <v xml:space="preserve">M2    </v>
          </cell>
          <cell r="E2779">
            <v>37.090000000000003</v>
          </cell>
        </row>
        <row r="2780">
          <cell r="B2780">
            <v>3743</v>
          </cell>
          <cell r="C2780" t="str">
            <v>LAJE PRE-MOLDADA CONVENCIONAL (LAJOTAS + VIGOTAS) PARA PISO, UNIDIRECIONAL, SOBRECARGA DE 200 KG/M2, VAO ATE 3,50 M (SEM COLOCACAO)</v>
          </cell>
          <cell r="D2780" t="str">
            <v xml:space="preserve">M2    </v>
          </cell>
          <cell r="E2780">
            <v>34.270000000000003</v>
          </cell>
        </row>
        <row r="2781">
          <cell r="B2781">
            <v>3744</v>
          </cell>
          <cell r="C2781" t="str">
            <v>LAJE PRE-MOLDADA CONVENCIONAL (LAJOTAS + VIGOTAS) PARA PISO, UNIDIRECIONAL, SOBRECARGA DE 200 KG/M2, VAO ATE 4,50 M (SEM COLOCACAO)</v>
          </cell>
          <cell r="D2781" t="str">
            <v xml:space="preserve">M2    </v>
          </cell>
          <cell r="E2781">
            <v>37.729999999999997</v>
          </cell>
        </row>
        <row r="2782">
          <cell r="B2782">
            <v>3739</v>
          </cell>
          <cell r="C2782" t="str">
            <v>LAJE PRE-MOLDADA CONVENCIONAL (LAJOTAS + VIGOTAS) PARA PISO, UNIDIRECIONAL, SOBRECARGA DE 200 KG/M2, VAO ATE 5,00 M (SEM COLOCACAO)</v>
          </cell>
          <cell r="D2782" t="str">
            <v xml:space="preserve">M2    </v>
          </cell>
          <cell r="E2782">
            <v>39.65</v>
          </cell>
        </row>
        <row r="2783">
          <cell r="B2783">
            <v>3737</v>
          </cell>
          <cell r="C2783" t="str">
            <v>LAJE PRE-MOLDADA CONVENCIONAL (LAJOTAS + VIGOTAS) PARA PISO, UNIDIRECIONAL, SOBRECARGA DE 350 KG/M2, VAO ATE 4,50 M (SEM COLOCACAO)</v>
          </cell>
          <cell r="D2783" t="str">
            <v xml:space="preserve">M2    </v>
          </cell>
          <cell r="E2783">
            <v>41.56</v>
          </cell>
        </row>
        <row r="2784">
          <cell r="B2784">
            <v>3738</v>
          </cell>
          <cell r="C2784" t="str">
            <v>LAJE PRE-MOLDADA CONVENCIONAL (LAJOTAS + VIGOTAS) PARA PISO, UNIDIRECIONAL, SOBRECARGA DE 350 KG/M2, VAO ATE 5,00 M (SEM COLOCACAO)</v>
          </cell>
          <cell r="D2784" t="str">
            <v xml:space="preserve">M2    </v>
          </cell>
          <cell r="E2784">
            <v>47.96</v>
          </cell>
        </row>
        <row r="2785">
          <cell r="B2785">
            <v>3747</v>
          </cell>
          <cell r="C2785" t="str">
            <v>LAJE PRE-MOLDADA CONVENCIONAL (LAJOTAS + VIGOTAS) PARA PISO, UNIDIRECIONAL, SOBRECARGA 350 KG/M2 VAO ATE 3,50 M (SEM COLOCACAO)</v>
          </cell>
          <cell r="D2785" t="str">
            <v xml:space="preserve">M2    </v>
          </cell>
          <cell r="E2785">
            <v>37.729999999999997</v>
          </cell>
        </row>
        <row r="2786">
          <cell r="B2786">
            <v>11649</v>
          </cell>
          <cell r="C2786" t="str">
            <v>LAJE PRE-MOLDADA DE TRANSICAO EXCENTRICA EM CONCRETO ARMADO, DN 1200 MM, FURO CIRCULAR DN 600 MM, ESPESSURA 12 CM</v>
          </cell>
          <cell r="D2786" t="str">
            <v xml:space="preserve">UN    </v>
          </cell>
          <cell r="E2786">
            <v>273.72000000000003</v>
          </cell>
        </row>
        <row r="2787">
          <cell r="B2787">
            <v>11650</v>
          </cell>
          <cell r="C2787" t="str">
            <v>LAJE PRE-MOLDADA DE TRANSICAO EXCENTRICA EM CONCRETO ARMADO, DN 1500 MM, FURO CIRCULAR DN 530 MM, ESPESSURA 15 CM</v>
          </cell>
          <cell r="D2787" t="str">
            <v xml:space="preserve">UN    </v>
          </cell>
          <cell r="E2787">
            <v>466.54</v>
          </cell>
        </row>
        <row r="2788">
          <cell r="B2788">
            <v>3742</v>
          </cell>
          <cell r="C2788" t="str">
            <v>LAJE PRE-MOLDADA TRELICADA (LAJOTAS + VIGOTAS) PARA FORRO, UNIDIRECIONAL, SOBRECARGA DE 100 KG/M2, VAO ATE 6,00 M (SEM COLOCACAO)</v>
          </cell>
          <cell r="D2788" t="str">
            <v xml:space="preserve">M2    </v>
          </cell>
          <cell r="E2788">
            <v>49.75</v>
          </cell>
        </row>
        <row r="2789">
          <cell r="B2789">
            <v>3746</v>
          </cell>
          <cell r="C2789" t="str">
            <v>LAJE PRE-MOLDADA TRELICADA (LAJOTAS + VIGOTAS) PARA PISO, UNIDIRECIONAL, SOBRECARGA DE 200 KG/M2, VAO ATE 6,00 M (SEM COLOCACAO)</v>
          </cell>
          <cell r="D2789" t="str">
            <v xml:space="preserve">M2    </v>
          </cell>
          <cell r="E2789">
            <v>58.09</v>
          </cell>
        </row>
        <row r="2790">
          <cell r="B2790">
            <v>13250</v>
          </cell>
          <cell r="C2790" t="str">
            <v>LAJOTA CERAMICA 20  X 30 CM PARA LAJE PRE-MOLDADA</v>
          </cell>
          <cell r="D2790" t="str">
            <v xml:space="preserve">UN    </v>
          </cell>
          <cell r="E2790">
            <v>0.51</v>
          </cell>
        </row>
        <row r="2791">
          <cell r="B2791">
            <v>11641</v>
          </cell>
          <cell r="C2791" t="str">
            <v>LAJOTA CERAMICA 20 X 30 CM PARA LAJE PRE-MOLDADA</v>
          </cell>
          <cell r="D2791" t="str">
            <v xml:space="preserve">M2    </v>
          </cell>
          <cell r="E2791">
            <v>8.5299999999999994</v>
          </cell>
        </row>
        <row r="2792">
          <cell r="B2792">
            <v>21106</v>
          </cell>
          <cell r="C2792" t="str">
            <v>LAMBRIS DE ALUMINIO *0,6* KG/M</v>
          </cell>
          <cell r="D2792" t="str">
            <v xml:space="preserve">KG    </v>
          </cell>
          <cell r="E2792">
            <v>30.1</v>
          </cell>
        </row>
        <row r="2793">
          <cell r="B2793">
            <v>3755</v>
          </cell>
          <cell r="C2793" t="str">
            <v>LAMPADA DE LUZ MISTA 160 W, BASE E27 (220 V)</v>
          </cell>
          <cell r="D2793" t="str">
            <v xml:space="preserve">UN    </v>
          </cell>
          <cell r="E2793">
            <v>18.11</v>
          </cell>
        </row>
        <row r="2794">
          <cell r="B2794">
            <v>3750</v>
          </cell>
          <cell r="C2794" t="str">
            <v>LAMPADA DE LUZ MISTA 250 W, BASE E27 (220 V)</v>
          </cell>
          <cell r="D2794" t="str">
            <v xml:space="preserve">UN    </v>
          </cell>
          <cell r="E2794">
            <v>24.35</v>
          </cell>
        </row>
        <row r="2795">
          <cell r="B2795">
            <v>3756</v>
          </cell>
          <cell r="C2795" t="str">
            <v>LAMPADA DE LUZ MISTA 500 W, BASE E40 (220 V)</v>
          </cell>
          <cell r="D2795" t="str">
            <v xml:space="preserve">UN    </v>
          </cell>
          <cell r="E2795">
            <v>45.51</v>
          </cell>
        </row>
        <row r="2796">
          <cell r="B2796">
            <v>39377</v>
          </cell>
          <cell r="C2796" t="str">
            <v>LAMPADA FLUORESCENTE COMPACTA BRANCA 135 W, BASE E40 (127/220 V)</v>
          </cell>
          <cell r="D2796" t="str">
            <v xml:space="preserve">UN    </v>
          </cell>
          <cell r="E2796">
            <v>134.81</v>
          </cell>
        </row>
        <row r="2797">
          <cell r="B2797">
            <v>38191</v>
          </cell>
          <cell r="C2797" t="str">
            <v>LAMPADA FLUORESCENTE COMPACTA 2U BRANCA 15 W, BASE E27 (127/220 V)</v>
          </cell>
          <cell r="D2797" t="str">
            <v xml:space="preserve">UN    </v>
          </cell>
          <cell r="E2797">
            <v>10.029999999999999</v>
          </cell>
        </row>
        <row r="2798">
          <cell r="B2798">
            <v>39381</v>
          </cell>
          <cell r="C2798" t="str">
            <v>LAMPADA FLUORESCENTE COMPACTA 2U/3U BRANCA 9/10 W, BASE E27 (127/220 V)</v>
          </cell>
          <cell r="D2798" t="str">
            <v xml:space="preserve">UN    </v>
          </cell>
          <cell r="E2798">
            <v>9.36</v>
          </cell>
        </row>
        <row r="2799">
          <cell r="B2799">
            <v>38780</v>
          </cell>
          <cell r="C2799" t="str">
            <v>LAMPADA FLUORESCENTE COMPACTA 3U BRANCA 20 W, BASE E27 (127/220 V)</v>
          </cell>
          <cell r="D2799" t="str">
            <v xml:space="preserve">UN    </v>
          </cell>
          <cell r="E2799">
            <v>11.45</v>
          </cell>
        </row>
        <row r="2800">
          <cell r="B2800">
            <v>38781</v>
          </cell>
          <cell r="C2800" t="str">
            <v>LAMPADA FLUORESCENTE ESPIRAL BRANCA 45 W, BASE E27 (127/220 V)</v>
          </cell>
          <cell r="D2800" t="str">
            <v xml:space="preserve">UN    </v>
          </cell>
          <cell r="E2800">
            <v>38.659999999999997</v>
          </cell>
        </row>
        <row r="2801">
          <cell r="B2801">
            <v>38192</v>
          </cell>
          <cell r="C2801" t="str">
            <v>LAMPADA FLUORESCENTE ESPIRAL BRANCA 65 W, BASE E27 (127/220 V)</v>
          </cell>
          <cell r="D2801" t="str">
            <v xml:space="preserve">UN    </v>
          </cell>
          <cell r="E2801">
            <v>69.959999999999994</v>
          </cell>
        </row>
        <row r="2802">
          <cell r="B2802">
            <v>3753</v>
          </cell>
          <cell r="C2802" t="str">
            <v>LAMPADA FLUORESCENTE TUBULAR T10, DE 20 OU 40 W, BIVOLT</v>
          </cell>
          <cell r="D2802" t="str">
            <v xml:space="preserve">UN    </v>
          </cell>
          <cell r="E2802">
            <v>6.12</v>
          </cell>
        </row>
        <row r="2803">
          <cell r="B2803">
            <v>38782</v>
          </cell>
          <cell r="C2803" t="str">
            <v>LAMPADA FLUORESCENTE TUBULAR T5 DE 14 W, BIVOLT</v>
          </cell>
          <cell r="D2803" t="str">
            <v xml:space="preserve">UN    </v>
          </cell>
          <cell r="E2803">
            <v>7.97</v>
          </cell>
        </row>
        <row r="2804">
          <cell r="B2804">
            <v>38778</v>
          </cell>
          <cell r="C2804" t="str">
            <v>LAMPADA FLUORESCENTE TUBULAR T8 DE 16/18 W, BIVOLT</v>
          </cell>
          <cell r="D2804" t="str">
            <v xml:space="preserve">UN    </v>
          </cell>
          <cell r="E2804">
            <v>5.98</v>
          </cell>
        </row>
        <row r="2805">
          <cell r="B2805">
            <v>38779</v>
          </cell>
          <cell r="C2805" t="str">
            <v>LAMPADA FLUORESCENTE TUBULAR T8 DE 32/36 W, BIVOLT</v>
          </cell>
          <cell r="D2805" t="str">
            <v xml:space="preserve">UN    </v>
          </cell>
          <cell r="E2805">
            <v>6.34</v>
          </cell>
        </row>
        <row r="2806">
          <cell r="B2806">
            <v>39388</v>
          </cell>
          <cell r="C2806" t="str">
            <v>LAMPADA LED TIPO DICROICA BIVOLT, LUZ BRANCA, 5 W (BASE GU10)</v>
          </cell>
          <cell r="D2806" t="str">
            <v xml:space="preserve">UN    </v>
          </cell>
          <cell r="E2806">
            <v>30.91</v>
          </cell>
        </row>
        <row r="2807">
          <cell r="B2807">
            <v>39387</v>
          </cell>
          <cell r="C2807" t="str">
            <v>LAMPADA LED TUBULAR BIVOLT 18/20 W, BASE G13</v>
          </cell>
          <cell r="D2807" t="str">
            <v xml:space="preserve">UN    </v>
          </cell>
          <cell r="E2807">
            <v>52.13</v>
          </cell>
        </row>
        <row r="2808">
          <cell r="B2808">
            <v>39386</v>
          </cell>
          <cell r="C2808" t="str">
            <v>LAMPADA LED TUBULAR BIVOLT 9/10 W, BASE G13</v>
          </cell>
          <cell r="D2808" t="str">
            <v xml:space="preserve">UN    </v>
          </cell>
          <cell r="E2808">
            <v>34.479999999999997</v>
          </cell>
        </row>
        <row r="2809">
          <cell r="B2809">
            <v>38194</v>
          </cell>
          <cell r="C2809" t="str">
            <v>LAMPADA LED 10 W BIVOLT BRANCA, FORMATO TRADICIONAL (BASE E27)</v>
          </cell>
          <cell r="D2809" t="str">
            <v xml:space="preserve">UN    </v>
          </cell>
          <cell r="E2809">
            <v>29.39</v>
          </cell>
        </row>
        <row r="2810">
          <cell r="B2810">
            <v>38193</v>
          </cell>
          <cell r="C2810" t="str">
            <v>LAMPADA LED 6 W BIVOLT BRANCA, FORMATO TRADICIONAL (BASE E27)</v>
          </cell>
          <cell r="D2810" t="str">
            <v xml:space="preserve">UN    </v>
          </cell>
          <cell r="E2810">
            <v>21.74</v>
          </cell>
        </row>
        <row r="2811">
          <cell r="B2811">
            <v>12216</v>
          </cell>
          <cell r="C2811" t="str">
            <v>LAMPADA VAPOR DE SODIO OVOIDE 150 W (BASE E40)</v>
          </cell>
          <cell r="D2811" t="str">
            <v xml:space="preserve">UN    </v>
          </cell>
          <cell r="E2811">
            <v>34.99</v>
          </cell>
        </row>
        <row r="2812">
          <cell r="B2812">
            <v>3757</v>
          </cell>
          <cell r="C2812" t="str">
            <v>LAMPADA VAPOR DE SODIO OVOIDE 250 W (BASE E40)</v>
          </cell>
          <cell r="D2812" t="str">
            <v xml:space="preserve">UN    </v>
          </cell>
          <cell r="E2812">
            <v>40.450000000000003</v>
          </cell>
        </row>
        <row r="2813">
          <cell r="B2813">
            <v>3758</v>
          </cell>
          <cell r="C2813" t="str">
            <v>LAMPADA VAPOR DE SODIO OVOIDE 400 W (BASE E40)</v>
          </cell>
          <cell r="D2813" t="str">
            <v xml:space="preserve">UN    </v>
          </cell>
          <cell r="E2813">
            <v>47.17</v>
          </cell>
        </row>
        <row r="2814">
          <cell r="B2814">
            <v>12214</v>
          </cell>
          <cell r="C2814" t="str">
            <v>LAMPADA VAPOR MERCURIO 125 W (BASE E27)</v>
          </cell>
          <cell r="D2814" t="str">
            <v xml:space="preserve">UN    </v>
          </cell>
          <cell r="E2814">
            <v>16.149999999999999</v>
          </cell>
        </row>
        <row r="2815">
          <cell r="B2815">
            <v>3749</v>
          </cell>
          <cell r="C2815" t="str">
            <v>LAMPADA VAPOR MERCURIO 250 W (BASE E40)</v>
          </cell>
          <cell r="D2815" t="str">
            <v xml:space="preserve">UN    </v>
          </cell>
          <cell r="E2815">
            <v>28.79</v>
          </cell>
        </row>
        <row r="2816">
          <cell r="B2816">
            <v>3751</v>
          </cell>
          <cell r="C2816" t="str">
            <v>LAMPADA VAPOR MERCURIO 400 W (BASE E40)</v>
          </cell>
          <cell r="D2816" t="str">
            <v xml:space="preserve">UN    </v>
          </cell>
          <cell r="E2816">
            <v>39.29</v>
          </cell>
        </row>
        <row r="2817">
          <cell r="B2817">
            <v>39376</v>
          </cell>
          <cell r="C2817" t="str">
            <v>LAMPADA VAPOR METALICO OVOIDE 150 W, BASE E27/E40</v>
          </cell>
          <cell r="D2817" t="str">
            <v xml:space="preserve">UN    </v>
          </cell>
          <cell r="E2817">
            <v>33.119999999999997</v>
          </cell>
        </row>
        <row r="2818">
          <cell r="B2818">
            <v>3752</v>
          </cell>
          <cell r="C2818" t="str">
            <v>LAMPADA VAPOR METALICO TUBULAR 400 W (BASE E40)</v>
          </cell>
          <cell r="D2818" t="str">
            <v xml:space="preserve">UN    </v>
          </cell>
          <cell r="E2818">
            <v>64.81</v>
          </cell>
        </row>
        <row r="2819">
          <cell r="B2819">
            <v>746</v>
          </cell>
          <cell r="C2819" t="str">
            <v>LAVADORA DE ALTA PRESSAO (LAVA-JATO) PARA AGUA FRIA, PRESSAO DE OPERACAO ENTRE 1400 E 1900 LIB/POL2, VAZAO MAXIMA ENTRE  400 E 700 L/H</v>
          </cell>
          <cell r="D2819" t="str">
            <v xml:space="preserve">UN    </v>
          </cell>
          <cell r="E2819">
            <v>1799</v>
          </cell>
        </row>
        <row r="2820">
          <cell r="B2820">
            <v>36521</v>
          </cell>
          <cell r="C2820" t="str">
            <v>LAVATORIO DE CANTO LOUCA BRANCA SUSPENSO *40 X 30* CM</v>
          </cell>
          <cell r="D2820" t="str">
            <v xml:space="preserve">UN    </v>
          </cell>
          <cell r="E2820">
            <v>123.88</v>
          </cell>
        </row>
        <row r="2821">
          <cell r="B2821">
            <v>36794</v>
          </cell>
          <cell r="C2821" t="str">
            <v>LAVATORIO LOUCA BRANCA COM COLUNA *44 X 35,5* CM</v>
          </cell>
          <cell r="D2821" t="str">
            <v xml:space="preserve">UN    </v>
          </cell>
          <cell r="E2821">
            <v>126.28</v>
          </cell>
        </row>
        <row r="2822">
          <cell r="B2822">
            <v>10426</v>
          </cell>
          <cell r="C2822" t="str">
            <v>LAVATORIO LOUCA BRANCA COM COLUNA *54 X 44* CM</v>
          </cell>
          <cell r="D2822" t="str">
            <v xml:space="preserve">UN    </v>
          </cell>
          <cell r="E2822">
            <v>181.87</v>
          </cell>
        </row>
        <row r="2823">
          <cell r="B2823">
            <v>10425</v>
          </cell>
          <cell r="C2823" t="str">
            <v>LAVATORIO LOUCA BRANCA SUSPENSO *40 X 30* CM</v>
          </cell>
          <cell r="D2823" t="str">
            <v xml:space="preserve">UN    </v>
          </cell>
          <cell r="E2823">
            <v>80.2</v>
          </cell>
        </row>
        <row r="2824">
          <cell r="B2824">
            <v>10431</v>
          </cell>
          <cell r="C2824" t="str">
            <v>LAVATORIO LOUCA COR COM COLUNA *54 X 44* CM</v>
          </cell>
          <cell r="D2824" t="str">
            <v xml:space="preserve">UN    </v>
          </cell>
          <cell r="E2824">
            <v>199.52</v>
          </cell>
        </row>
        <row r="2825">
          <cell r="B2825">
            <v>10429</v>
          </cell>
          <cell r="C2825" t="str">
            <v>LAVATORIO LOUCA COR SUSPENSO *40 X 30* CM</v>
          </cell>
          <cell r="D2825" t="str">
            <v xml:space="preserve">UN    </v>
          </cell>
          <cell r="E2825">
            <v>95.65</v>
          </cell>
        </row>
        <row r="2826">
          <cell r="B2826">
            <v>20269</v>
          </cell>
          <cell r="C2826" t="str">
            <v>LAVATORIO/CUBA DE EMBUTIR OVAL LOUCA BRANCA SEM LADRAO *50 X 35* CM</v>
          </cell>
          <cell r="D2826" t="str">
            <v xml:space="preserve">UN    </v>
          </cell>
          <cell r="E2826">
            <v>78.83</v>
          </cell>
        </row>
        <row r="2827">
          <cell r="B2827">
            <v>20270</v>
          </cell>
          <cell r="C2827" t="str">
            <v>LAVATORIO/CUBA DE EMBUTIR OVAL LOUCA COR SEM LADRAO *50 X 35* CM</v>
          </cell>
          <cell r="D2827" t="str">
            <v xml:space="preserve">UN    </v>
          </cell>
          <cell r="E2827">
            <v>85.85</v>
          </cell>
        </row>
        <row r="2828">
          <cell r="B2828">
            <v>11696</v>
          </cell>
          <cell r="C2828" t="str">
            <v>LAVATORIO/CUBA DE SOBREPOR OVAL PEQUENA LOUCA BRANCA SEM LADRAO *31 X 44*</v>
          </cell>
          <cell r="D2828" t="str">
            <v xml:space="preserve">UN    </v>
          </cell>
          <cell r="E2828">
            <v>125.42</v>
          </cell>
        </row>
        <row r="2829">
          <cell r="B2829">
            <v>10427</v>
          </cell>
          <cell r="C2829" t="str">
            <v>LAVATORIO/CUBA DE SOBREPOR RETANGULAR LOUCA BRANCA COM LADRAO *52 X 45* CM</v>
          </cell>
          <cell r="D2829" t="str">
            <v xml:space="preserve">UN    </v>
          </cell>
          <cell r="E2829">
            <v>224.87</v>
          </cell>
        </row>
        <row r="2830">
          <cell r="B2830">
            <v>10428</v>
          </cell>
          <cell r="C2830" t="str">
            <v>LAVATORIO/CUBA DE SOBREPOR RETANGULAR LOUCA COR COM LADRAO *52 X 45* CM</v>
          </cell>
          <cell r="D2830" t="str">
            <v xml:space="preserve">UN    </v>
          </cell>
          <cell r="E2830">
            <v>228.23</v>
          </cell>
        </row>
        <row r="2831">
          <cell r="B2831">
            <v>2354</v>
          </cell>
          <cell r="C2831" t="str">
            <v>LEITURISTA OU CADASTRISTA DE REDES DE AGUA E ESGOTO</v>
          </cell>
          <cell r="D2831" t="str">
            <v xml:space="preserve">H     </v>
          </cell>
          <cell r="E2831">
            <v>14.44</v>
          </cell>
        </row>
        <row r="2832">
          <cell r="B2832">
            <v>40932</v>
          </cell>
          <cell r="C2832" t="str">
            <v>LEITURISTA OU CADASTRISTA DE REDES DE AGUA E ESGOTO (MENSALISTA)</v>
          </cell>
          <cell r="D2832" t="str">
            <v xml:space="preserve">MES   </v>
          </cell>
          <cell r="E2832">
            <v>2557.67</v>
          </cell>
        </row>
        <row r="2833">
          <cell r="B2833">
            <v>10853</v>
          </cell>
          <cell r="C2833" t="str">
            <v>LETRA ACO INOX (AISI 304), CHAPA NUM. 22, RECORTADO, H= 20 CM (SEM RELEVO)</v>
          </cell>
          <cell r="D2833" t="str">
            <v xml:space="preserve">UN    </v>
          </cell>
          <cell r="E2833">
            <v>65.13</v>
          </cell>
        </row>
        <row r="2834">
          <cell r="B2834">
            <v>5093</v>
          </cell>
          <cell r="C2834" t="str">
            <v>LEVANTADOR DE JANELA GUILHOTINA, EM LATAO CROMADO</v>
          </cell>
          <cell r="D2834" t="str">
            <v xml:space="preserve">PAR   </v>
          </cell>
          <cell r="E2834">
            <v>13.19</v>
          </cell>
        </row>
        <row r="2835">
          <cell r="B2835">
            <v>37768</v>
          </cell>
          <cell r="C2835" t="str">
            <v>LIMPADORA A SUCCAO, TANQUE 12000 L, BASCULAMENTO HIDRAULICO, BOMBA 12 M3/MIN 95% VACUO (INCLUI MONTAGEM, NAO INCLUI CAMINHAO)</v>
          </cell>
          <cell r="D2835" t="str">
            <v xml:space="preserve">UN    </v>
          </cell>
          <cell r="E2835">
            <v>95200</v>
          </cell>
        </row>
        <row r="2836">
          <cell r="B2836">
            <v>37773</v>
          </cell>
          <cell r="C2836" t="str">
            <v>LIMPADORA DE SUCCAO TANQUE 7000 L, BOMBA 12 M3/MIN 95% VACUO (INCLUI MONTAGEM, NAO INCLUI CAMINHAO)</v>
          </cell>
          <cell r="D2836" t="str">
            <v xml:space="preserve">UN    </v>
          </cell>
          <cell r="E2836">
            <v>80840.850000000006</v>
          </cell>
        </row>
        <row r="2837">
          <cell r="B2837">
            <v>37769</v>
          </cell>
          <cell r="C2837" t="str">
            <v>LIMPADORA DE SUCCAO, TANQUE 11000 L, BOMBA 340 M3/MIN (INCLUI MONTAGEM, NAO INCLUI CAMINHAO)</v>
          </cell>
          <cell r="D2837" t="str">
            <v xml:space="preserve">UN    </v>
          </cell>
          <cell r="E2837">
            <v>135337.76</v>
          </cell>
        </row>
        <row r="2838">
          <cell r="B2838">
            <v>37770</v>
          </cell>
          <cell r="C2838" t="str">
            <v>LIMPADORA DE SUCCAO, TANQUE 5500 L, BOMBA 60M3/MIN, VACUO 500 MBAR (INCLUI MONTAGEM, NAO INCLUI CAMINHAO)</v>
          </cell>
          <cell r="D2838" t="str">
            <v xml:space="preserve">UN    </v>
          </cell>
          <cell r="E2838">
            <v>229689.78</v>
          </cell>
        </row>
        <row r="2839">
          <cell r="B2839">
            <v>38382</v>
          </cell>
          <cell r="C2839" t="str">
            <v>LINHA DE PEDREIRO LISA 100 M</v>
          </cell>
          <cell r="D2839" t="str">
            <v xml:space="preserve">UN    </v>
          </cell>
          <cell r="E2839">
            <v>8.81</v>
          </cell>
        </row>
        <row r="2840">
          <cell r="B2840">
            <v>6091</v>
          </cell>
          <cell r="C2840" t="str">
            <v>LIQUIDO PARA BRILHO PAREDES INTERNAS</v>
          </cell>
          <cell r="D2840" t="str">
            <v xml:space="preserve">L     </v>
          </cell>
          <cell r="E2840">
            <v>20.25</v>
          </cell>
        </row>
        <row r="2841">
          <cell r="B2841">
            <v>38383</v>
          </cell>
          <cell r="C2841" t="str">
            <v>LIXA D'AGUA EM FOLHA, GRAO 100</v>
          </cell>
          <cell r="D2841" t="str">
            <v xml:space="preserve">UN    </v>
          </cell>
          <cell r="E2841">
            <v>1.65</v>
          </cell>
        </row>
        <row r="2842">
          <cell r="B2842">
            <v>3768</v>
          </cell>
          <cell r="C2842" t="str">
            <v>LIXA EM FOLHA PARA FERRO, NUMERO 150</v>
          </cell>
          <cell r="D2842" t="str">
            <v xml:space="preserve">UN    </v>
          </cell>
          <cell r="E2842">
            <v>2.42</v>
          </cell>
        </row>
        <row r="2843">
          <cell r="B2843">
            <v>3767</v>
          </cell>
          <cell r="C2843" t="str">
            <v>LIXA EM FOLHA PARA PAREDE OU MADEIRA, NUMERO 120 (COR VERMELHA)</v>
          </cell>
          <cell r="D2843" t="str">
            <v xml:space="preserve">UN    </v>
          </cell>
          <cell r="E2843">
            <v>0.56999999999999995</v>
          </cell>
        </row>
        <row r="2844">
          <cell r="B2844">
            <v>13192</v>
          </cell>
          <cell r="C2844" t="str">
            <v>LIXADEIRA ELETRICA ANGULAR PARA CONCRETO, POTENCIA 1.400 W, PRATO DIAMANTADO DE 5''</v>
          </cell>
          <cell r="D2844" t="str">
            <v xml:space="preserve">UN    </v>
          </cell>
          <cell r="E2844">
            <v>3547.07</v>
          </cell>
        </row>
        <row r="2845">
          <cell r="B2845">
            <v>38413</v>
          </cell>
          <cell r="C2845" t="str">
            <v>LIXADEIRA ELETRICA ANGULAR, PARA DISCO DE 7 " (180 MM), POTENCIA DE 2.200 W, *5.000* RPM, 220 V</v>
          </cell>
          <cell r="D2845" t="str">
            <v xml:space="preserve">UN    </v>
          </cell>
          <cell r="E2845">
            <v>586.63</v>
          </cell>
        </row>
        <row r="2846">
          <cell r="B2846">
            <v>42440</v>
          </cell>
          <cell r="C2846" t="str">
            <v>LIXEIRA DUPLA, COM CAPACIDADE VOLUMETRICA DE 60L*, FABRICADA EM TUBO DE ACO CARBONO, CESTOS EM CHAPA DE ACO E PINTURA NO PROCESSO ELETROSTATICO - PARA ACADEMIA AO AR LIVRE / ACADEMIA DA TERCEIRA IDADE - ATI</v>
          </cell>
          <cell r="D2846" t="str">
            <v xml:space="preserve">UN    </v>
          </cell>
          <cell r="E2846">
            <v>702.04</v>
          </cell>
        </row>
        <row r="2847">
          <cell r="B2847">
            <v>20193</v>
          </cell>
          <cell r="C2847" t="str">
            <v>LOCACAO DE ANDAIME METALICO TIPO FACHADEIRO, LARGURA DE 1,20 M, ALTURA POR PECA DE 2,0 M, INCLUINDO SAPATAS E ITENS NECESSARIOS A INSTALACAO</v>
          </cell>
          <cell r="D2847" t="str">
            <v>M2XMES</v>
          </cell>
          <cell r="E2847">
            <v>3.99</v>
          </cell>
        </row>
        <row r="2848">
          <cell r="B2848">
            <v>10527</v>
          </cell>
          <cell r="C2848" t="str">
            <v>LOCACAO DE ANDAIME METALICO TUBULAR DE ENCAIXE, TIPO DE TORRE, COM LARGURA DE 1 ATE 1,5 M E ALTURA DE *1,00* M</v>
          </cell>
          <cell r="D2848" t="str">
            <v xml:space="preserve">MXMES </v>
          </cell>
          <cell r="E2848">
            <v>12</v>
          </cell>
        </row>
        <row r="2849">
          <cell r="B2849">
            <v>41805</v>
          </cell>
          <cell r="C2849" t="str">
            <v>LOCACAO DE ANDAIME SUSPENSO OU BALANCIM MANUAL, CAPACIDADE DE CARGA TOTAL DE APROXIMADAMENTE 250 KG/M2, PLATAFORMA DE 1,50 M X 0,80 M (C X L), CABO DE 45 M</v>
          </cell>
          <cell r="D2849" t="str">
            <v xml:space="preserve">MES   </v>
          </cell>
          <cell r="E2849">
            <v>325</v>
          </cell>
        </row>
        <row r="2850">
          <cell r="B2850">
            <v>40271</v>
          </cell>
          <cell r="C2850" t="str">
            <v>LOCACAO DE APRUMADOR METALICO DE PILAR, COM ALTURA E ANGULO REGULAVEIS, EXTENSAO DE *1,50* A *2,80* M</v>
          </cell>
          <cell r="D2850" t="str">
            <v xml:space="preserve">MES   </v>
          </cell>
          <cell r="E2850">
            <v>7.8</v>
          </cell>
        </row>
        <row r="2851">
          <cell r="B2851">
            <v>40287</v>
          </cell>
          <cell r="C2851" t="str">
            <v>LOCACAO DE BARRA DE ANCORAGEM DE 0,80 A 1,20 M DE EXTENSAO, COM ROSCA DE 5/8", INCLUINDO PORCA E FLANGE</v>
          </cell>
          <cell r="D2851" t="str">
            <v xml:space="preserve">MES   </v>
          </cell>
          <cell r="E2851">
            <v>3</v>
          </cell>
        </row>
        <row r="2852">
          <cell r="B2852">
            <v>40295</v>
          </cell>
          <cell r="C2852" t="str">
            <v>LOCACAO DE BOMBA MANUAL PARA TESTE HIDROSTATICO ATE 30 BAR</v>
          </cell>
          <cell r="D2852" t="str">
            <v xml:space="preserve">H     </v>
          </cell>
          <cell r="E2852">
            <v>2.13</v>
          </cell>
        </row>
        <row r="2853">
          <cell r="B2853">
            <v>745</v>
          </cell>
          <cell r="C2853" t="str">
            <v>LOCACAO DE BOMBA MANUAL PARA TESTE HIDROSTATICO ATE 60 BAR</v>
          </cell>
          <cell r="D2853" t="str">
            <v xml:space="preserve">H     </v>
          </cell>
          <cell r="E2853">
            <v>2.25</v>
          </cell>
        </row>
        <row r="2854">
          <cell r="B2854">
            <v>4084</v>
          </cell>
          <cell r="C2854" t="str">
            <v>LOCACAO DE BOMBA SUBMERSIVEL PARA DRENAGEM E ESGOTAMENTO, MOTOR ELETRICO TRIFASICO, POTENCIA DE 1 CV, DIAMETRO DE RECALQUE DE 2". FAIXA DE OPERACAO: Q=25 M3/H (+ OU - 1 M3/H) E AMT=2 M; Q=12 M3/H (+ OU - 2 M3/H) E AMT = 12 M (+ OU - 2 M)</v>
          </cell>
          <cell r="D2854" t="str">
            <v xml:space="preserve">H     </v>
          </cell>
          <cell r="E2854">
            <v>1.1299999999999999</v>
          </cell>
        </row>
        <row r="2855">
          <cell r="B2855">
            <v>743</v>
          </cell>
          <cell r="C2855" t="str">
            <v>LOCACAO DE BOMBA SUBMERSIVEL PARA DRENAGEM E ESGOTAMENTO, MOTOR ELETRICO TRIFASICO, POTENCIA DE 2 CV, DIAMETRO DE RECALQUE DE 2". FAIXA DE OPERACAO: Q=35 M3/H (+ OU - 3 M3/H) E AMT=2 M; Q=13 M3/H (+ OU - 3 M3/H) E AMT = 17 M (+ OU - 3 M)</v>
          </cell>
          <cell r="D2855" t="str">
            <v xml:space="preserve">H     </v>
          </cell>
          <cell r="E2855">
            <v>1.1299999999999999</v>
          </cell>
        </row>
        <row r="2856">
          <cell r="B2856">
            <v>40293</v>
          </cell>
          <cell r="C2856" t="str">
            <v>LOCACAO DE BOMBA SUBMERSIVEL PARA DRENAGEM E ESGOTAMENTO, MOTOR ELETRICO TRIFASICO, POTENCIA DE 2 CV, DIAMETRO DE RECALQUE DE 3". FAIXA DE OPERACAO: Q=70 M3/H (+ OU - 2 M3/H) E AMT=2 M; Q=9,5 M3/H (+ OU - 3,5 M3/H) E AMT = 10 M (+ OU - 2 M)</v>
          </cell>
          <cell r="D2856" t="str">
            <v xml:space="preserve">H     </v>
          </cell>
          <cell r="E2856">
            <v>1.35</v>
          </cell>
        </row>
        <row r="2857">
          <cell r="B2857">
            <v>40294</v>
          </cell>
          <cell r="C2857" t="str">
            <v>LOCACAO DE BOMBA SUBMERSIVEL PARA DRENAGEM E ESGOTAMENTO, MOTOR ELETRICO TRIFASICO, POTENCIA DE 3 CV, DIAMETRO DE RECALQUE DE 2". FAIXA DE OPERACAO: Q=84 M3/H (+ OU - 2,5 M3/H) E AMT=2 M; Q=9,1 M3/H (+ OU - 2 M3/H) E AMT = 12 M (+ OU - 2 M)</v>
          </cell>
          <cell r="D2857" t="str">
            <v xml:space="preserve">H     </v>
          </cell>
          <cell r="E2857">
            <v>1.1299999999999999</v>
          </cell>
        </row>
        <row r="2858">
          <cell r="B2858">
            <v>4085</v>
          </cell>
          <cell r="C2858" t="str">
            <v>LOCACAO DE BOMBA SUBMERSIVEL PARA DRENAGEM E ESGOTAMENTO, MOTOR ELETRICO TRIFASICO, POTENCIA DE 4 CV, DIAMETRO DE RECALQUE DE 3". FAIXA DE OPERACAO: Q=60 M3/H (+ OU - 1 M3/H) E AMT=2 M; Q=11 M3/H (+ OU - 1 M3/H) E AMT = 23 M (+ OU - 1 M)</v>
          </cell>
          <cell r="D2858" t="str">
            <v xml:space="preserve">H     </v>
          </cell>
          <cell r="E2858">
            <v>1.58</v>
          </cell>
        </row>
        <row r="2859">
          <cell r="B2859">
            <v>10775</v>
          </cell>
          <cell r="C2859" t="str">
            <v>LOCACAO DE CONTAINER 2,30  X  6,00 M, ALT. 2,50 M, COM 1 SANITARIO, PARA ESCRITORIO, COMPLETO, SEM DIVISORIAS INTERNAS</v>
          </cell>
          <cell r="D2859" t="str">
            <v xml:space="preserve">MES   </v>
          </cell>
          <cell r="E2859">
            <v>505</v>
          </cell>
        </row>
        <row r="2860">
          <cell r="B2860">
            <v>10776</v>
          </cell>
          <cell r="C2860" t="str">
            <v>LOCACAO DE CONTAINER 2,30  X  6,00 M, ALT. 2,50 M, PARA ESCRITORIO, SEM DIVISORIAS INTERNAS E SEM SANITARIO</v>
          </cell>
          <cell r="D2860" t="str">
            <v xml:space="preserve">MES   </v>
          </cell>
          <cell r="E2860">
            <v>394.53</v>
          </cell>
        </row>
        <row r="2861">
          <cell r="B2861">
            <v>10779</v>
          </cell>
          <cell r="C2861" t="str">
            <v>LOCACAO DE CONTAINER 2,30 X 4,30 M, ALT. 2,50 M, P/ SANITARIO, C/ 5 BACIAS, 1 LAVATORIO E 4 MICTORIOS</v>
          </cell>
          <cell r="D2861" t="str">
            <v xml:space="preserve">MES   </v>
          </cell>
          <cell r="E2861">
            <v>631.25</v>
          </cell>
        </row>
        <row r="2862">
          <cell r="B2862">
            <v>10777</v>
          </cell>
          <cell r="C2862" t="str">
            <v>LOCACAO DE CONTAINER 2,30 X 4,30 M, ALT. 2,50 M, PARA SANITARIO, COM 3 BACIAS, 4 CHUVEIROS, 1 LAVATORIO E 1 MICTORIO</v>
          </cell>
          <cell r="D2862" t="str">
            <v xml:space="preserve">MES   </v>
          </cell>
          <cell r="E2862">
            <v>573.38</v>
          </cell>
        </row>
        <row r="2863">
          <cell r="B2863">
            <v>10778</v>
          </cell>
          <cell r="C2863" t="str">
            <v>LOCACAO DE CONTAINER 2,30 X 6,00 M, ALT. 2,50 M,  PARA SANITARIO,  COM 4 BACIAS, 8 CHUVEIROS,1 LAVATORIO E 1 MICTORIO</v>
          </cell>
          <cell r="D2863" t="str">
            <v xml:space="preserve">MES   </v>
          </cell>
          <cell r="E2863">
            <v>631.25</v>
          </cell>
        </row>
        <row r="2864">
          <cell r="B2864">
            <v>40339</v>
          </cell>
          <cell r="C2864" t="str">
            <v>LOCACAO DE CRUZETA PARA ESCORA METALICA</v>
          </cell>
          <cell r="D2864" t="str">
            <v xml:space="preserve">MES   </v>
          </cell>
          <cell r="E2864">
            <v>3</v>
          </cell>
        </row>
        <row r="2865">
          <cell r="B2865">
            <v>3355</v>
          </cell>
          <cell r="C2865" t="str">
            <v>LOCACAO DE ELEVADOR DE CARGA A CABO, CABINE SEMI FECHADA *2,0* X *1,5* X *2,0* M, CAPACIDADE DE CARGA 1000 KG, TORRE  *2,38* X *2,21* X 15 M, GUINCHO DE EMBREAGEM, FREIO DE SEGURANCA, LIMITADOR DE VELOCIDADE E CANCELA</v>
          </cell>
          <cell r="D2865" t="str">
            <v xml:space="preserve">H     </v>
          </cell>
          <cell r="E2865">
            <v>24.75</v>
          </cell>
        </row>
        <row r="2866">
          <cell r="B2866">
            <v>39814</v>
          </cell>
          <cell r="C2866" t="str">
            <v>LOCACAO DE ELEVADOR DE CREMALHEIRA CABINE SIMPLES FECHADA 1,5 X 2,5 X 2,35 M (UMA POR TORRE), CAPACIDADE DE CARGA *1200* KG (15 PESSOAS), TORRE DE 24 M (16 MODULOS), 16 PARADAS, FREIO DE SEGURANCA, LIMITADOR DE CARGA</v>
          </cell>
          <cell r="D2866" t="str">
            <v xml:space="preserve">H     </v>
          </cell>
          <cell r="E2866">
            <v>46.4</v>
          </cell>
        </row>
        <row r="2867">
          <cell r="B2867">
            <v>10749</v>
          </cell>
          <cell r="C2867" t="str">
            <v>LOCACAO DE ESCORA METALICA TELESCOPICA, COM ALTURA REGULAVEL DE *1,80* A *3,20* M, COM CAPACIDADE DE CARGA DE NO MINIMO 1000 KGF (10 KN), INCLUSO TRIPE E FORCADO</v>
          </cell>
          <cell r="D2867" t="str">
            <v xml:space="preserve">MES   </v>
          </cell>
          <cell r="E2867">
            <v>5.49</v>
          </cell>
        </row>
        <row r="2868">
          <cell r="B2868">
            <v>40290</v>
          </cell>
          <cell r="C2868" t="str">
            <v>LOCACAO DE FORMA PLASTICA PARA LAJE NERVURADA, DIMENSOES *60* X *60* X *16* CM</v>
          </cell>
          <cell r="D2868" t="str">
            <v xml:space="preserve">MES   </v>
          </cell>
          <cell r="E2868">
            <v>7.92</v>
          </cell>
        </row>
        <row r="2869">
          <cell r="B2869">
            <v>3346</v>
          </cell>
          <cell r="C2869" t="str">
            <v>LOCACAO DE GRUPO GERADOR *80 A 125* KVA, MOTOR DIESEL, REBOCAVEL, ACIONAMENTO MANUAL</v>
          </cell>
          <cell r="D2869" t="str">
            <v xml:space="preserve">H     </v>
          </cell>
          <cell r="E2869">
            <v>11.7</v>
          </cell>
        </row>
        <row r="2870">
          <cell r="B2870">
            <v>3348</v>
          </cell>
          <cell r="C2870" t="str">
            <v>LOCACAO DE GRUPO GERADOR ACIMA DE * 125 ATE 180* KVA, MOTOR DIESEL, REBOCAVEL, ACIONAMENTO MANUAL</v>
          </cell>
          <cell r="D2870" t="str">
            <v xml:space="preserve">H     </v>
          </cell>
          <cell r="E2870">
            <v>13.99</v>
          </cell>
        </row>
        <row r="2871">
          <cell r="B2871">
            <v>3345</v>
          </cell>
          <cell r="C2871" t="str">
            <v>LOCACAO DE GRUPO GERADOR ACIMA DE * 20 A 80* KVA, MOTOR DIESEL, REBOCAVEL, ACIONAMENTO MANUAL</v>
          </cell>
          <cell r="D2871" t="str">
            <v xml:space="preserve">H     </v>
          </cell>
          <cell r="E2871">
            <v>9.0399999999999991</v>
          </cell>
        </row>
        <row r="2872">
          <cell r="B2872">
            <v>39833</v>
          </cell>
          <cell r="C2872" t="str">
            <v>LOCACAO DE GRUPO GERADOR DE *260* KVA, DIESEL REBOCAVEL, ACIONAMENTO MANUAL</v>
          </cell>
          <cell r="D2872" t="str">
            <v xml:space="preserve">H     </v>
          </cell>
          <cell r="E2872">
            <v>19.170000000000002</v>
          </cell>
        </row>
        <row r="2873">
          <cell r="B2873">
            <v>39834</v>
          </cell>
          <cell r="C2873" t="str">
            <v>LOCACAO DE GRUPO GERADOR DE *400* KVA, DIESEL REBOCAVEL, ACIONAMENTO MANUAL</v>
          </cell>
          <cell r="D2873" t="str">
            <v xml:space="preserve">H     </v>
          </cell>
          <cell r="E2873">
            <v>32.9</v>
          </cell>
        </row>
        <row r="2874">
          <cell r="B2874">
            <v>39835</v>
          </cell>
          <cell r="C2874" t="str">
            <v>LOCACAO DE GRUPO GERADOR DE *550* KVA, DIESEL REBOCAVEL, ACIONAMENTO MANUAL</v>
          </cell>
          <cell r="D2874" t="str">
            <v xml:space="preserve">H     </v>
          </cell>
          <cell r="E2874">
            <v>40.11</v>
          </cell>
        </row>
        <row r="2875">
          <cell r="B2875">
            <v>7252</v>
          </cell>
          <cell r="C2875" t="str">
            <v>LOCACAO DE NIVEL OPTICO, COM PRECISAO DE 0,7 MM, AUMENTO DE 32X</v>
          </cell>
          <cell r="D2875" t="str">
            <v xml:space="preserve">H     </v>
          </cell>
          <cell r="E2875">
            <v>1.58</v>
          </cell>
        </row>
        <row r="2876">
          <cell r="B2876">
            <v>4778</v>
          </cell>
          <cell r="C2876" t="str">
            <v>LOCACAO DE PERFURATRIZ PNEUMATICA DE PESO MEDIO, * 18 * KG, PARA ROCHA</v>
          </cell>
          <cell r="D2876" t="str">
            <v xml:space="preserve">H     </v>
          </cell>
          <cell r="E2876">
            <v>3.15</v>
          </cell>
        </row>
        <row r="2877">
          <cell r="B2877">
            <v>4780</v>
          </cell>
          <cell r="C2877" t="str">
            <v>LOCACAO DE PERFURATRIZ PNEUMATICA DE PESO MEDIO, * 24 * KG, PARA ROCHA</v>
          </cell>
          <cell r="D2877" t="str">
            <v xml:space="preserve">H     </v>
          </cell>
          <cell r="E2877">
            <v>3.41</v>
          </cell>
        </row>
        <row r="2878">
          <cell r="B2878">
            <v>10809</v>
          </cell>
          <cell r="C2878" t="str">
            <v>LOCACAO DE TALHA ELETRICA 3 T, VELOCIDADE  2,1 M / MIN, POTENCIA 1,3 KW</v>
          </cell>
          <cell r="D2878" t="str">
            <v xml:space="preserve">H     </v>
          </cell>
          <cell r="E2878">
            <v>0.59</v>
          </cell>
        </row>
        <row r="2879">
          <cell r="B2879">
            <v>10811</v>
          </cell>
          <cell r="C2879" t="str">
            <v>LOCACAO DE TALHA MANUAL DE CORRENTE, CAPACIDADE DE 2 T COM ELEVACAO DE 3 M</v>
          </cell>
          <cell r="D2879" t="str">
            <v xml:space="preserve">H     </v>
          </cell>
          <cell r="E2879">
            <v>0.51</v>
          </cell>
        </row>
        <row r="2880">
          <cell r="B2880">
            <v>7247</v>
          </cell>
          <cell r="C2880" t="str">
            <v>LOCACAO DE TEODOLITO ELETRONICO, PRECISAO ANGULAR DE 5 A 7 SEGUNDOS, INCLUINDO TRIPE</v>
          </cell>
          <cell r="D2880" t="str">
            <v xml:space="preserve">H     </v>
          </cell>
          <cell r="E2880">
            <v>1.58</v>
          </cell>
        </row>
        <row r="2881">
          <cell r="B2881">
            <v>40291</v>
          </cell>
          <cell r="C2881" t="str">
            <v>LOCACAO DE TORRE METALICA COMPLETA PARA UMA CARGA DE 8 TF (80 KN)  E PE DIREITO DE 6 M, INCLUINDO MODULOS , DIAGONAIS, SAPATAS E FORCADOS</v>
          </cell>
          <cell r="D2881" t="str">
            <v xml:space="preserve">MES   </v>
          </cell>
          <cell r="E2881">
            <v>418.61</v>
          </cell>
        </row>
        <row r="2882">
          <cell r="B2882">
            <v>40275</v>
          </cell>
          <cell r="C2882" t="str">
            <v>LOCACAO DE VIGA SANDUICHE METALICA VAZADA PARA TRAVAMENTO DE PILARES, ALTURA DE *8* CM, LARGURA DE *6* CM E EXTENSAO DE 2 M</v>
          </cell>
          <cell r="D2882" t="str">
            <v xml:space="preserve">MES   </v>
          </cell>
          <cell r="E2882">
            <v>12</v>
          </cell>
        </row>
        <row r="2883">
          <cell r="B2883">
            <v>3777</v>
          </cell>
          <cell r="C2883" t="str">
            <v>LONA PLASTICA PRETA, E= 150 MICRA</v>
          </cell>
          <cell r="D2883" t="str">
            <v xml:space="preserve">M2    </v>
          </cell>
          <cell r="E2883">
            <v>0.98</v>
          </cell>
        </row>
        <row r="2884">
          <cell r="B2884">
            <v>43067</v>
          </cell>
          <cell r="C2884" t="str">
            <v>LONA PLASTICA PRETA, E= 200 MICRA (COLETADO CAIXA)</v>
          </cell>
          <cell r="D2884" t="str">
            <v xml:space="preserve">M2    </v>
          </cell>
          <cell r="E2884">
            <v>1.01</v>
          </cell>
        </row>
        <row r="2885">
          <cell r="B2885">
            <v>3779</v>
          </cell>
          <cell r="C2885" t="str">
            <v>LONA PLASTICA, PRETA, LARGURA  8 M, E= 150 MICRA</v>
          </cell>
          <cell r="D2885" t="str">
            <v xml:space="preserve">M     </v>
          </cell>
          <cell r="E2885">
            <v>8.16</v>
          </cell>
        </row>
        <row r="2886">
          <cell r="B2886">
            <v>3798</v>
          </cell>
          <cell r="C2886" t="str">
            <v>LUMINARIA ABERTA P/ ILUMINACAO PUBLICA, TIPO X-57 PETERCO OU EQUIV</v>
          </cell>
          <cell r="D2886" t="str">
            <v xml:space="preserve">UN    </v>
          </cell>
          <cell r="E2886">
            <v>39.799999999999997</v>
          </cell>
        </row>
        <row r="2887">
          <cell r="B2887">
            <v>38769</v>
          </cell>
          <cell r="C2887" t="str">
            <v>LUMINARIA ARANDELA TIPO MEIA-LUA COM VIDRO FOSCO *30 X 15* CM, PARA 1 LAMPADA, BASE E27, POTENCIA MAXIMA 40/60 W (NAO INCLUI LAMPADA)</v>
          </cell>
          <cell r="D2887" t="str">
            <v xml:space="preserve">UN    </v>
          </cell>
          <cell r="E2887">
            <v>31.08</v>
          </cell>
        </row>
        <row r="2888">
          <cell r="B2888">
            <v>39510</v>
          </cell>
          <cell r="C2888" t="str">
            <v>LUMINARIA DE EMBUTIR EM CHAPA DE ACO PARA 2 LAMPADAS FLUORESCENTES DE 14 W COM REFLETOR E ALETAS EM ALUMINIO, COMPLETA (INCLUI REATOR E LAMPADAS)</v>
          </cell>
          <cell r="D2888" t="str">
            <v xml:space="preserve">UN    </v>
          </cell>
          <cell r="E2888">
            <v>125.81</v>
          </cell>
        </row>
        <row r="2889">
          <cell r="B2889">
            <v>38776</v>
          </cell>
          <cell r="C2889" t="str">
            <v>LUMINARIA DE EMBUTIR EM CHAPA DE ACO PARA 4 LAMPADAS FLUORESCENTES DE 14 W *60 X 60 CM* ALETADA (NAO INCLUI REATOR E LAMPADAS)</v>
          </cell>
          <cell r="D2889" t="str">
            <v xml:space="preserve">UN    </v>
          </cell>
          <cell r="E2889">
            <v>133.52000000000001</v>
          </cell>
        </row>
        <row r="2890">
          <cell r="B2890">
            <v>38774</v>
          </cell>
          <cell r="C2890" t="str">
            <v>LUMINARIA DE EMERGENCIA 30 LEDS, POTENCIA 2 W, BATERIA DE LITIO, AUTONOMIA DE 6 HORAS</v>
          </cell>
          <cell r="D2890" t="str">
            <v xml:space="preserve">UN    </v>
          </cell>
          <cell r="E2890">
            <v>31.51</v>
          </cell>
        </row>
        <row r="2891">
          <cell r="B2891">
            <v>42977</v>
          </cell>
          <cell r="C2891" t="str">
            <v>LUMINARIA DE LED PARA ILUMINACAO PUBLICA, DE 98 W  ATE 137 W, INVOLUCRO EM ALUMINIO OU ACO INOX (COLETADO CAIXA)</v>
          </cell>
          <cell r="D2891" t="str">
            <v xml:space="preserve">UN    </v>
          </cell>
          <cell r="E2891">
            <v>951.57</v>
          </cell>
        </row>
        <row r="2892">
          <cell r="B2892">
            <v>38889</v>
          </cell>
          <cell r="C2892" t="str">
            <v>LUMINARIA DE SOBREPOR EM CHAPA DE ACO COM ALETAS PLASTICAS, PARA 1 LAMPADA, BASE E27, POTENCIA MAXIMA 40/60 W (NAO INCLUI LAMPADA)</v>
          </cell>
          <cell r="D2892" t="str">
            <v xml:space="preserve">UN    </v>
          </cell>
          <cell r="E2892">
            <v>23.82</v>
          </cell>
        </row>
        <row r="2893">
          <cell r="B2893">
            <v>38784</v>
          </cell>
          <cell r="C2893" t="str">
            <v>LUMINARIA DE SOBREPOR EM CHAPA DE ACO COM ALETAS PLASTICAS, PARA 2 LAMPADAS, BASE E27, POTENCIA MAXIMA 40/60 W (NAO INCLUI LAMPADAS)</v>
          </cell>
          <cell r="D2893" t="str">
            <v xml:space="preserve">UN    </v>
          </cell>
          <cell r="E2893">
            <v>31.87</v>
          </cell>
        </row>
        <row r="2894">
          <cell r="B2894">
            <v>3788</v>
          </cell>
          <cell r="C2894" t="str">
            <v>LUMINARIA DE SOBREPOR EM CHAPA DE ACO PARA 1 LAMPADA FLUORESCENTE DE *18* W, ALETADA, COMPLETA (LAMPADA E REATOR INCLUSOS)</v>
          </cell>
          <cell r="D2894" t="str">
            <v xml:space="preserve">UN    </v>
          </cell>
          <cell r="E2894">
            <v>33.22</v>
          </cell>
        </row>
        <row r="2895">
          <cell r="B2895">
            <v>12230</v>
          </cell>
          <cell r="C2895" t="str">
            <v>LUMINARIA DE SOBREPOR EM CHAPA DE ACO PARA 1 LAMPADA FLUORESCENTE DE *18* W, PERFIL COMERCIAL (NAO INCLUI REATOR E LAMPADA)</v>
          </cell>
          <cell r="D2895" t="str">
            <v xml:space="preserve">UN    </v>
          </cell>
          <cell r="E2895">
            <v>8.5399999999999991</v>
          </cell>
        </row>
        <row r="2896">
          <cell r="B2896">
            <v>3780</v>
          </cell>
          <cell r="C2896" t="str">
            <v>LUMINARIA DE SOBREPOR EM CHAPA DE ACO PARA 1 LAMPADA FLUORESCENTE DE *36* W, ALETADA, COMPLETA (LAMPADA E REATOR INCLUSOS)</v>
          </cell>
          <cell r="D2896" t="str">
            <v xml:space="preserve">UN    </v>
          </cell>
          <cell r="E2896">
            <v>49.01</v>
          </cell>
        </row>
        <row r="2897">
          <cell r="B2897">
            <v>12231</v>
          </cell>
          <cell r="C2897" t="str">
            <v>LUMINARIA DE SOBREPOR EM CHAPA DE ACO PARA 1 LAMPADA FLUORESCENTE DE *36* W, PERFIL COMERCIAL (NAO INCLUI REATOR E LAMPADA)</v>
          </cell>
          <cell r="D2897" t="str">
            <v xml:space="preserve">UN    </v>
          </cell>
          <cell r="E2897">
            <v>14.21</v>
          </cell>
        </row>
        <row r="2898">
          <cell r="B2898">
            <v>3811</v>
          </cell>
          <cell r="C2898" t="str">
            <v>LUMINARIA DE SOBREPOR EM CHAPA DE ACO PARA 2 LAMPADAS FLUORESCENTES DE *18* W, ALETADA, COMPLETA (LAMPADAS E REATOR INCLUSOS)</v>
          </cell>
          <cell r="D2898" t="str">
            <v xml:space="preserve">UN    </v>
          </cell>
          <cell r="E2898">
            <v>46.03</v>
          </cell>
        </row>
        <row r="2899">
          <cell r="B2899">
            <v>12232</v>
          </cell>
          <cell r="C2899" t="str">
            <v>LUMINARIA DE SOBREPOR EM CHAPA DE ACO PARA 2 LAMPADAS FLUORESCENTES DE *18* W, PERFIL COMERCIAL (NAO INCLUI REATOR E LAMPADAS)</v>
          </cell>
          <cell r="D2899" t="str">
            <v xml:space="preserve">UN    </v>
          </cell>
          <cell r="E2899">
            <v>14.88</v>
          </cell>
        </row>
        <row r="2900">
          <cell r="B2900">
            <v>3799</v>
          </cell>
          <cell r="C2900" t="str">
            <v>LUMINARIA DE SOBREPOR EM CHAPA DE ACO PARA 2 LAMPADAS FLUORESCENTES DE *36* W, ALETADA, COMPLETA (LAMPADAS E REATOR INCLUSOS)</v>
          </cell>
          <cell r="D2900" t="str">
            <v xml:space="preserve">UN    </v>
          </cell>
          <cell r="E2900">
            <v>65.099999999999994</v>
          </cell>
        </row>
        <row r="2901">
          <cell r="B2901">
            <v>12239</v>
          </cell>
          <cell r="C2901" t="str">
            <v>LUMINARIA DE SOBREPOR EM CHAPA DE ACO PARA 2 LAMPADAS FLUORESCENTES DE *36* W, PERFIL COMERCIAL (NAO INCLUI REATOR E LAMPADAS)</v>
          </cell>
          <cell r="D2901" t="str">
            <v xml:space="preserve">UN    </v>
          </cell>
          <cell r="E2901">
            <v>19.489999999999998</v>
          </cell>
        </row>
        <row r="2902">
          <cell r="B2902">
            <v>38773</v>
          </cell>
          <cell r="C2902" t="str">
            <v>LUMINARIA DE TETO PLAFON/PLAFONIER EM PLASTICO COM BASE E27, POTENCIA MAXIMA 60 W (NAO INCLUI LAMPADA)</v>
          </cell>
          <cell r="D2902" t="str">
            <v xml:space="preserve">UN    </v>
          </cell>
          <cell r="E2902">
            <v>3.12</v>
          </cell>
        </row>
        <row r="2903">
          <cell r="B2903">
            <v>12271</v>
          </cell>
          <cell r="C2903" t="str">
            <v>LUMINARIA DUPLA P/SINALIZACAO, TIPO WETZEL AS-2/110 OU EQUIV</v>
          </cell>
          <cell r="D2903" t="str">
            <v xml:space="preserve">UN    </v>
          </cell>
          <cell r="E2903">
            <v>174.32</v>
          </cell>
        </row>
        <row r="2904">
          <cell r="B2904">
            <v>12245</v>
          </cell>
          <cell r="C2904" t="str">
            <v>LUMINARIA ESMALTADA COR ALUMINIO PETERCO Y.25/1</v>
          </cell>
          <cell r="D2904" t="str">
            <v xml:space="preserve">UN    </v>
          </cell>
          <cell r="E2904">
            <v>75.61</v>
          </cell>
        </row>
        <row r="2905">
          <cell r="B2905">
            <v>38785</v>
          </cell>
          <cell r="C2905" t="str">
            <v>LUMINARIA HERMETICA IP-65 PARA 2 DUAS LAMPADAS DE 14/16/18/20 W (NAO INCLUI REATOR E LAMPADAS)</v>
          </cell>
          <cell r="D2905" t="str">
            <v xml:space="preserve">UN    </v>
          </cell>
          <cell r="E2905">
            <v>82.53</v>
          </cell>
        </row>
        <row r="2906">
          <cell r="B2906">
            <v>38786</v>
          </cell>
          <cell r="C2906" t="str">
            <v>LUMINARIA HERMETICA IP-65 PARA 2 DUAS LAMPADAS DE 28/32/36/40 W (NAO INCLUI REATOR E LAMPADAS)</v>
          </cell>
          <cell r="D2906" t="str">
            <v xml:space="preserve">UN    </v>
          </cell>
          <cell r="E2906">
            <v>101.65</v>
          </cell>
        </row>
        <row r="2907">
          <cell r="B2907">
            <v>39385</v>
          </cell>
          <cell r="C2907" t="str">
            <v>LUMINARIA LED PLAFON REDONDO DE SOBREPOR BIVOLT 12/13 W,  D = *17* CM</v>
          </cell>
          <cell r="D2907" t="str">
            <v xml:space="preserve">UN    </v>
          </cell>
          <cell r="E2907">
            <v>76.89</v>
          </cell>
        </row>
        <row r="2908">
          <cell r="B2908">
            <v>39389</v>
          </cell>
          <cell r="C2908" t="str">
            <v>LUMINARIA LED REFLETOR RETANGULAR BIVOLT, LUZ BRANCA, 10 W</v>
          </cell>
          <cell r="D2908" t="str">
            <v xml:space="preserve">UN    </v>
          </cell>
          <cell r="E2908">
            <v>63.78</v>
          </cell>
        </row>
        <row r="2909">
          <cell r="B2909">
            <v>39390</v>
          </cell>
          <cell r="C2909" t="str">
            <v>LUMINARIA LED REFLETOR RETANGULAR BIVOLT, LUZ BRANCA, 30 W</v>
          </cell>
          <cell r="D2909" t="str">
            <v xml:space="preserve">UN    </v>
          </cell>
          <cell r="E2909">
            <v>123.54</v>
          </cell>
        </row>
        <row r="2910">
          <cell r="B2910">
            <v>39391</v>
          </cell>
          <cell r="C2910" t="str">
            <v>LUMINARIA LED REFLETOR RETANGULAR BIVOLT, LUZ BRANCA, 50 W</v>
          </cell>
          <cell r="D2910" t="str">
            <v xml:space="preserve">UN    </v>
          </cell>
          <cell r="E2910">
            <v>228.63</v>
          </cell>
        </row>
        <row r="2911">
          <cell r="B2911">
            <v>3803</v>
          </cell>
          <cell r="C2911" t="str">
            <v>LUMINARIA PLAFON REDONDO COM VIDRO FOSCO DIAMETRO *25* CM, PARA 1 LAMPADA, BASE E27, POTENCIA MAXIMA 40/60 W (NAO INCLUI LAMPADA)</v>
          </cell>
          <cell r="D2911" t="str">
            <v xml:space="preserve">UN    </v>
          </cell>
          <cell r="E2911">
            <v>29.47</v>
          </cell>
        </row>
        <row r="2912">
          <cell r="B2912">
            <v>38770</v>
          </cell>
          <cell r="C2912" t="str">
            <v>LUMINARIA PLAFON REDONDO COM VIDRO FOSCO DIAMETRO *30* CM, PARA 2 LAMPADAS, BASE E27, POTENCIA MAXIMA 40/60 W (NAO INCLUI LAMPADAS)</v>
          </cell>
          <cell r="D2912" t="str">
            <v xml:space="preserve">UN    </v>
          </cell>
          <cell r="E2912">
            <v>34.130000000000003</v>
          </cell>
        </row>
        <row r="2913">
          <cell r="B2913">
            <v>12267</v>
          </cell>
          <cell r="C2913" t="str">
            <v>LUMINARIA PROVA DE TEMPO PETERCO Y.31/1</v>
          </cell>
          <cell r="D2913" t="str">
            <v xml:space="preserve">UN    </v>
          </cell>
          <cell r="E2913">
            <v>100.02</v>
          </cell>
        </row>
        <row r="2914">
          <cell r="B2914">
            <v>43068</v>
          </cell>
          <cell r="C291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D2914" t="str">
            <v xml:space="preserve">UN    </v>
          </cell>
          <cell r="E2914">
            <v>66</v>
          </cell>
        </row>
        <row r="2915">
          <cell r="B2915">
            <v>12266</v>
          </cell>
          <cell r="C2915" t="str">
            <v>LUMINARIA SPOT DE SOBREPOR EM ALUMINIO COM ALETA PLASTICA PARA 1 LAMPADA, BASE E27, POTENCIA MAXIMA 40/60 W (NAO INCLUI LAMPADA)</v>
          </cell>
          <cell r="D2915" t="str">
            <v xml:space="preserve">UN    </v>
          </cell>
          <cell r="E2915">
            <v>51.19</v>
          </cell>
        </row>
        <row r="2916">
          <cell r="B2916">
            <v>39378</v>
          </cell>
          <cell r="C2916" t="str">
            <v>LUMINARIA SPOT DE SOBREPOR EM ALUMINIO COM ALETA PLASTICA PARA 2 LAMPADAS, BASE E27, POTENCIA MAXIMA 40/60 W (NAO INCLUI LAMPADA)</v>
          </cell>
          <cell r="D2916" t="str">
            <v xml:space="preserve">UN    </v>
          </cell>
          <cell r="E2916">
            <v>36.29</v>
          </cell>
        </row>
        <row r="2917">
          <cell r="B2917">
            <v>38775</v>
          </cell>
          <cell r="C2917" t="str">
            <v>LUMINARIA TIPO TARTARUGA PARA AREA EXTERNA EM ALUMINIO, COM GRADE, PARA 1 LAMPADA, BASE E27, POTENCIA MAXIMA 40/60 W (NAO INCLUI LAMPADA)</v>
          </cell>
          <cell r="D2917" t="str">
            <v xml:space="preserve">UN    </v>
          </cell>
          <cell r="E2917">
            <v>38.479999999999997</v>
          </cell>
        </row>
        <row r="2918">
          <cell r="B2918">
            <v>21119</v>
          </cell>
          <cell r="C2918" t="str">
            <v>LUVA CPVC, SOLDAVEL, 15 MM, PARA AGUA QUENTE PREDIAL</v>
          </cell>
          <cell r="D2918" t="str">
            <v xml:space="preserve">UN    </v>
          </cell>
          <cell r="E2918">
            <v>1.1299999999999999</v>
          </cell>
        </row>
        <row r="2919">
          <cell r="B2919">
            <v>37974</v>
          </cell>
          <cell r="C2919" t="str">
            <v>LUVA CPVC, SOLDAVEL, 22 MM, PARA AGUA QUENTE PREDIAL</v>
          </cell>
          <cell r="D2919" t="str">
            <v xml:space="preserve">UN    </v>
          </cell>
          <cell r="E2919">
            <v>1.68</v>
          </cell>
        </row>
        <row r="2920">
          <cell r="B2920">
            <v>37975</v>
          </cell>
          <cell r="C2920" t="str">
            <v>LUVA CPVC, SOLDAVEL, 28 MM, PARA AGUA QUENTE PREDIAL</v>
          </cell>
          <cell r="D2920" t="str">
            <v xml:space="preserve">UN    </v>
          </cell>
          <cell r="E2920">
            <v>3.42</v>
          </cell>
        </row>
        <row r="2921">
          <cell r="B2921">
            <v>37976</v>
          </cell>
          <cell r="C2921" t="str">
            <v>LUVA CPVC, SOLDAVEL, 35 MM, PARA AGUA QUENTE PREDIAL</v>
          </cell>
          <cell r="D2921" t="str">
            <v xml:space="preserve">UN    </v>
          </cell>
          <cell r="E2921">
            <v>7.02</v>
          </cell>
        </row>
        <row r="2922">
          <cell r="B2922">
            <v>37977</v>
          </cell>
          <cell r="C2922" t="str">
            <v>LUVA CPVC, SOLDAVEL, 42 MM, PARA AGUA QUENTE PREDIAL</v>
          </cell>
          <cell r="D2922" t="str">
            <v xml:space="preserve">UN    </v>
          </cell>
          <cell r="E2922">
            <v>9.65</v>
          </cell>
        </row>
        <row r="2923">
          <cell r="B2923">
            <v>37978</v>
          </cell>
          <cell r="C2923" t="str">
            <v>LUVA CPVC, SOLDAVEL, 54 MM, PARA AGUA QUENTE PREDIAL</v>
          </cell>
          <cell r="D2923" t="str">
            <v xml:space="preserve">UN    </v>
          </cell>
          <cell r="E2923">
            <v>19.559999999999999</v>
          </cell>
        </row>
        <row r="2924">
          <cell r="B2924">
            <v>37979</v>
          </cell>
          <cell r="C2924" t="str">
            <v>LUVA CPVC, SOLDAVEL, 73 MM, PARA AGUA QUENTE PREDIAL</v>
          </cell>
          <cell r="D2924" t="str">
            <v xml:space="preserve">UN    </v>
          </cell>
          <cell r="E2924">
            <v>84.04</v>
          </cell>
        </row>
        <row r="2925">
          <cell r="B2925">
            <v>37980</v>
          </cell>
          <cell r="C2925" t="str">
            <v>LUVA CPVC, SOLDAVEL, 89 MM, PARA AGUA QUENTE PREDIAL</v>
          </cell>
          <cell r="D2925" t="str">
            <v xml:space="preserve">UN    </v>
          </cell>
          <cell r="E2925">
            <v>94.45</v>
          </cell>
        </row>
        <row r="2926">
          <cell r="B2926">
            <v>36147</v>
          </cell>
          <cell r="C2926" t="str">
            <v>LUVA DE BORRACHA ISOLANTE PARA ALTA TENSAO, RESISTENTE A OZONIO, TENSAO DE ENSAIO 2,5 KV (PAR)</v>
          </cell>
          <cell r="D2926" t="str">
            <v xml:space="preserve">PAR   </v>
          </cell>
          <cell r="E2926">
            <v>253.58</v>
          </cell>
        </row>
        <row r="2927">
          <cell r="B2927">
            <v>12731</v>
          </cell>
          <cell r="C2927" t="str">
            <v>LUVA DE COBRE (REF 600) SEM ANEL DE SOLDA, BOLSA X BOLSA, 104 MM</v>
          </cell>
          <cell r="D2927" t="str">
            <v xml:space="preserve">UN    </v>
          </cell>
          <cell r="E2927">
            <v>195.61</v>
          </cell>
        </row>
        <row r="2928">
          <cell r="B2928">
            <v>12723</v>
          </cell>
          <cell r="C2928" t="str">
            <v>LUVA DE COBRE (REF 600) SEM ANEL DE SOLDA, BOLSA X BOLSA, 15 MM</v>
          </cell>
          <cell r="D2928" t="str">
            <v xml:space="preserve">UN    </v>
          </cell>
          <cell r="E2928">
            <v>1.51</v>
          </cell>
        </row>
        <row r="2929">
          <cell r="B2929">
            <v>12724</v>
          </cell>
          <cell r="C2929" t="str">
            <v>LUVA DE COBRE (REF 600) SEM ANEL DE SOLDA, BOLSA X BOLSA, 22 MM</v>
          </cell>
          <cell r="D2929" t="str">
            <v xml:space="preserve">UN    </v>
          </cell>
          <cell r="E2929">
            <v>2.91</v>
          </cell>
        </row>
        <row r="2930">
          <cell r="B2930">
            <v>12725</v>
          </cell>
          <cell r="C2930" t="str">
            <v>LUVA DE COBRE (REF 600) SEM ANEL DE SOLDA, BOLSA X BOLSA, 28 MM</v>
          </cell>
          <cell r="D2930" t="str">
            <v xml:space="preserve">UN    </v>
          </cell>
          <cell r="E2930">
            <v>5.84</v>
          </cell>
        </row>
        <row r="2931">
          <cell r="B2931">
            <v>12726</v>
          </cell>
          <cell r="C2931" t="str">
            <v>LUVA DE COBRE (REF 600) SEM ANEL DE SOLDA, BOLSA X BOLSA, 35 MM</v>
          </cell>
          <cell r="D2931" t="str">
            <v xml:space="preserve">UN    </v>
          </cell>
          <cell r="E2931">
            <v>12.9</v>
          </cell>
        </row>
        <row r="2932">
          <cell r="B2932">
            <v>12727</v>
          </cell>
          <cell r="C2932" t="str">
            <v>LUVA DE COBRE (REF 600) SEM ANEL DE SOLDA, BOLSA X BOLSA, 42 MM</v>
          </cell>
          <cell r="D2932" t="str">
            <v xml:space="preserve">UN    </v>
          </cell>
          <cell r="E2932">
            <v>16.36</v>
          </cell>
        </row>
        <row r="2933">
          <cell r="B2933">
            <v>12728</v>
          </cell>
          <cell r="C2933" t="str">
            <v>LUVA DE COBRE (REF 600) SEM ANEL DE SOLDA, BOLSA X BOLSA, 54 MM</v>
          </cell>
          <cell r="D2933" t="str">
            <v xml:space="preserve">UN    </v>
          </cell>
          <cell r="E2933">
            <v>26.73</v>
          </cell>
        </row>
        <row r="2934">
          <cell r="B2934">
            <v>12729</v>
          </cell>
          <cell r="C2934" t="str">
            <v>LUVA DE COBRE (REF 600) SEM ANEL DE SOLDA, BOLSA X BOLSA, 66 MM</v>
          </cell>
          <cell r="D2934" t="str">
            <v xml:space="preserve">UN    </v>
          </cell>
          <cell r="E2934">
            <v>87.62</v>
          </cell>
        </row>
        <row r="2935">
          <cell r="B2935">
            <v>12730</v>
          </cell>
          <cell r="C2935" t="str">
            <v>LUVA DE COBRE (REF 600) SEM ANEL DE SOLDA, BOLSA X BOLSA, 79 MM</v>
          </cell>
          <cell r="D2935" t="str">
            <v xml:space="preserve">UN    </v>
          </cell>
          <cell r="E2935">
            <v>134.15</v>
          </cell>
        </row>
        <row r="2936">
          <cell r="B2936">
            <v>3840</v>
          </cell>
          <cell r="C2936" t="str">
            <v>LUVA DE CORRER DEFOFO, PVC, JE, DN 100 MM</v>
          </cell>
          <cell r="D2936" t="str">
            <v xml:space="preserve">UN    </v>
          </cell>
          <cell r="E2936">
            <v>37.869999999999997</v>
          </cell>
        </row>
        <row r="2937">
          <cell r="B2937">
            <v>3838</v>
          </cell>
          <cell r="C2937" t="str">
            <v>LUVA DE CORRER DEFOFO, PVC, JE, DN 150 MM</v>
          </cell>
          <cell r="D2937" t="str">
            <v xml:space="preserve">UN    </v>
          </cell>
          <cell r="E2937">
            <v>83.59</v>
          </cell>
        </row>
        <row r="2938">
          <cell r="B2938">
            <v>3844</v>
          </cell>
          <cell r="C2938" t="str">
            <v>LUVA DE CORRER DEFOFO, PVC, JE, DN 200 MM</v>
          </cell>
          <cell r="D2938" t="str">
            <v xml:space="preserve">UN    </v>
          </cell>
          <cell r="E2938">
            <v>149.1</v>
          </cell>
        </row>
        <row r="2939">
          <cell r="B2939">
            <v>3839</v>
          </cell>
          <cell r="C2939" t="str">
            <v>LUVA DE CORRER DEFOFO, PVC, JE, DN 250 MM</v>
          </cell>
          <cell r="D2939" t="str">
            <v xml:space="preserve">UN    </v>
          </cell>
          <cell r="E2939">
            <v>271.58</v>
          </cell>
        </row>
        <row r="2940">
          <cell r="B2940">
            <v>3843</v>
          </cell>
          <cell r="C2940" t="str">
            <v>LUVA DE CORRER DEFOFO, PVC, JE, DN 300 MM</v>
          </cell>
          <cell r="D2940" t="str">
            <v xml:space="preserve">UN    </v>
          </cell>
          <cell r="E2940">
            <v>372.75</v>
          </cell>
        </row>
        <row r="2941">
          <cell r="B2941">
            <v>3900</v>
          </cell>
          <cell r="C2941" t="str">
            <v>LUVA DE CORRER PARA TUBO ROSCAVEL, PVC, 1 1/2", PARA AGUA FRIA PREDIAL</v>
          </cell>
          <cell r="D2941" t="str">
            <v xml:space="preserve">UN    </v>
          </cell>
          <cell r="E2941">
            <v>26.58</v>
          </cell>
        </row>
        <row r="2942">
          <cell r="B2942">
            <v>3846</v>
          </cell>
          <cell r="C2942" t="str">
            <v>LUVA DE CORRER PARA TUBO ROSCAVEL, PVC, 1/2", PARA AGUA FRIA PREDIAL</v>
          </cell>
          <cell r="D2942" t="str">
            <v xml:space="preserve">UN    </v>
          </cell>
          <cell r="E2942">
            <v>8.3800000000000008</v>
          </cell>
        </row>
        <row r="2943">
          <cell r="B2943">
            <v>3886</v>
          </cell>
          <cell r="C2943" t="str">
            <v>LUVA DE CORRER PARA TUBO ROSCAVEL, PVC, 3/4", PARA AGUA FRIA PREDIAL</v>
          </cell>
          <cell r="D2943" t="str">
            <v xml:space="preserve">UN    </v>
          </cell>
          <cell r="E2943">
            <v>8.82</v>
          </cell>
        </row>
        <row r="2944">
          <cell r="B2944">
            <v>3854</v>
          </cell>
          <cell r="C2944" t="str">
            <v>LUVA DE CORRER PARA TUBO SOLDAVEL, PVC, 20 MM, PARA AGUA FRIA PREDIAL</v>
          </cell>
          <cell r="D2944" t="str">
            <v xml:space="preserve">UN    </v>
          </cell>
          <cell r="E2944">
            <v>4.9000000000000004</v>
          </cell>
        </row>
        <row r="2945">
          <cell r="B2945">
            <v>3873</v>
          </cell>
          <cell r="C2945" t="str">
            <v>LUVA DE CORRER PARA TUBO SOLDAVEL, PVC, 25 MM, PARA AGUA FRIA PREDIAL</v>
          </cell>
          <cell r="D2945" t="str">
            <v xml:space="preserve">UN    </v>
          </cell>
          <cell r="E2945">
            <v>6.49</v>
          </cell>
        </row>
        <row r="2946">
          <cell r="B2946">
            <v>38021</v>
          </cell>
          <cell r="C2946" t="str">
            <v>LUVA DE CORRER PARA TUBO SOLDAVEL, PVC, 32 MM, PARA AGUA FRIA PREDIAL</v>
          </cell>
          <cell r="D2946" t="str">
            <v xml:space="preserve">UN    </v>
          </cell>
          <cell r="E2946">
            <v>15.52</v>
          </cell>
        </row>
        <row r="2947">
          <cell r="B2947">
            <v>3847</v>
          </cell>
          <cell r="C2947" t="str">
            <v>LUVA DE CORRER PARA TUBO SOLDAVEL, PVC, 50 MM, PARA AGUA FRIA PREDIAL</v>
          </cell>
          <cell r="D2947" t="str">
            <v xml:space="preserve">UN    </v>
          </cell>
          <cell r="E2947">
            <v>17.62</v>
          </cell>
        </row>
        <row r="2948">
          <cell r="B2948">
            <v>38022</v>
          </cell>
          <cell r="C2948" t="str">
            <v>LUVA DE CORRER PARA TUBO SOLDAVEL, PVC, 60 MM, PARA AGUA FRIA PREDIAL</v>
          </cell>
          <cell r="D2948" t="str">
            <v xml:space="preserve">UN    </v>
          </cell>
          <cell r="E2948">
            <v>27.52</v>
          </cell>
        </row>
        <row r="2949">
          <cell r="B2949">
            <v>3833</v>
          </cell>
          <cell r="C2949" t="str">
            <v>LUVA DE CORRER PVC, JE, DN 100 MM, PARA REDE COLETORA DE ESGOTO (NBR 10569)</v>
          </cell>
          <cell r="D2949" t="str">
            <v xml:space="preserve">UN    </v>
          </cell>
          <cell r="E2949">
            <v>9.82</v>
          </cell>
        </row>
        <row r="2950">
          <cell r="B2950">
            <v>3835</v>
          </cell>
          <cell r="C2950" t="str">
            <v>LUVA DE CORRER PVC, JE, DN 150 MM, PARA REDE COLETORA DE ESGOTO (NBR 10569)</v>
          </cell>
          <cell r="D2950" t="str">
            <v xml:space="preserve">UN    </v>
          </cell>
          <cell r="E2950">
            <v>31.97</v>
          </cell>
        </row>
        <row r="2951">
          <cell r="B2951">
            <v>3836</v>
          </cell>
          <cell r="C2951" t="str">
            <v>LUVA DE CORRER PVC, JE, DN 200 MM, PARA REDE COLETORA DE ESGOTO (NBR 10569)</v>
          </cell>
          <cell r="D2951" t="str">
            <v xml:space="preserve">UN    </v>
          </cell>
          <cell r="E2951">
            <v>68.819999999999993</v>
          </cell>
        </row>
        <row r="2952">
          <cell r="B2952">
            <v>3830</v>
          </cell>
          <cell r="C2952" t="str">
            <v>LUVA DE CORRER PVC, JE, DN 250 MM, PARA REDE COLETORA DE ESGOTO (NBR 10569)</v>
          </cell>
          <cell r="D2952" t="str">
            <v xml:space="preserve">UN    </v>
          </cell>
          <cell r="E2952">
            <v>112.52</v>
          </cell>
        </row>
        <row r="2953">
          <cell r="B2953">
            <v>3831</v>
          </cell>
          <cell r="C2953" t="str">
            <v>LUVA DE CORRER PVC, JE, DN 300 MM, PARA REDE COLETORA DE ESGOTO (NBR 10569)</v>
          </cell>
          <cell r="D2953" t="str">
            <v xml:space="preserve">UN    </v>
          </cell>
          <cell r="E2953">
            <v>188.09</v>
          </cell>
        </row>
        <row r="2954">
          <cell r="B2954">
            <v>37981</v>
          </cell>
          <cell r="C2954" t="str">
            <v>LUVA DE CORRER, CPVC, SOLDAVEL, 15 MM, PARA AGUA QUENTE PREDIAL</v>
          </cell>
          <cell r="D2954" t="str">
            <v xml:space="preserve">UN    </v>
          </cell>
          <cell r="E2954">
            <v>3.85</v>
          </cell>
        </row>
        <row r="2955">
          <cell r="B2955">
            <v>37982</v>
          </cell>
          <cell r="C2955" t="str">
            <v>LUVA DE CORRER, CPVC, SOLDAVEL, 22 MM, PARA AGUA QUENTE PREDIAL</v>
          </cell>
          <cell r="D2955" t="str">
            <v xml:space="preserve">UN    </v>
          </cell>
          <cell r="E2955">
            <v>5.85</v>
          </cell>
        </row>
        <row r="2956">
          <cell r="B2956">
            <v>37983</v>
          </cell>
          <cell r="C2956" t="str">
            <v>LUVA DE CORRER, CPVC, SOLDAVEL, 28 MM, PARA AGUA QUENTE PREDIAL</v>
          </cell>
          <cell r="D2956" t="str">
            <v xml:space="preserve">UN    </v>
          </cell>
          <cell r="E2956">
            <v>8.19</v>
          </cell>
        </row>
        <row r="2957">
          <cell r="B2957">
            <v>37984</v>
          </cell>
          <cell r="C2957" t="str">
            <v>LUVA DE CORRER, CPVC, SOLDAVEL, 35 MM, PARA AGUA QUENTE PREDIAL</v>
          </cell>
          <cell r="D2957" t="str">
            <v xml:space="preserve">UN    </v>
          </cell>
          <cell r="E2957">
            <v>14.14</v>
          </cell>
        </row>
        <row r="2958">
          <cell r="B2958">
            <v>37985</v>
          </cell>
          <cell r="C2958" t="str">
            <v>LUVA DE CORRER, CPVC, SOLDAVEL, 42 MM, PARA AGUA QUENTE PREDIAL</v>
          </cell>
          <cell r="D2958" t="str">
            <v xml:space="preserve">UN    </v>
          </cell>
          <cell r="E2958">
            <v>19.8</v>
          </cell>
        </row>
        <row r="2959">
          <cell r="B2959">
            <v>3826</v>
          </cell>
          <cell r="C2959" t="str">
            <v>LUVA DE CORRER, PVC PBA, JE, DN 100 / DE 110 MM, PARA REDE AGUA (NBR 10351)</v>
          </cell>
          <cell r="D2959" t="str">
            <v xml:space="preserve">UN    </v>
          </cell>
          <cell r="E2959">
            <v>37.58</v>
          </cell>
        </row>
        <row r="2960">
          <cell r="B2960">
            <v>3825</v>
          </cell>
          <cell r="C2960" t="str">
            <v>LUVA DE CORRER, PVC PBA, JE, DN 50 / DE 60 MM, PARA REDE AGUA (NBR 10351)</v>
          </cell>
          <cell r="D2960" t="str">
            <v xml:space="preserve">UN    </v>
          </cell>
          <cell r="E2960">
            <v>10.81</v>
          </cell>
        </row>
        <row r="2961">
          <cell r="B2961">
            <v>3827</v>
          </cell>
          <cell r="C2961" t="str">
            <v>LUVA DE CORRER, PVC PBA, JE, DN 75 / DE 85 MM, PARA REDE AGUA (NBR 10351)</v>
          </cell>
          <cell r="D2961" t="str">
            <v xml:space="preserve">UN    </v>
          </cell>
          <cell r="E2961">
            <v>23.61</v>
          </cell>
        </row>
        <row r="2962">
          <cell r="B2962">
            <v>20165</v>
          </cell>
          <cell r="C2962" t="str">
            <v>LUVA DE CORRER, PVC SERIE REFORCADA - R, 100 MM, PARA ESGOTO PREDIAL</v>
          </cell>
          <cell r="D2962" t="str">
            <v xml:space="preserve">UN    </v>
          </cell>
          <cell r="E2962">
            <v>14.51</v>
          </cell>
        </row>
        <row r="2963">
          <cell r="B2963">
            <v>20166</v>
          </cell>
          <cell r="C2963" t="str">
            <v>LUVA DE CORRER, PVC SERIE REFORCADA - R, 150 MM, PARA ESGOTO PREDIAL</v>
          </cell>
          <cell r="D2963" t="str">
            <v xml:space="preserve">UN    </v>
          </cell>
          <cell r="E2963">
            <v>46.9</v>
          </cell>
        </row>
        <row r="2964">
          <cell r="B2964">
            <v>20164</v>
          </cell>
          <cell r="C2964" t="str">
            <v>LUVA DE CORRER, PVC SERIE REFORCADA - R, 75 MM, PARA ESGOTO PREDIAL</v>
          </cell>
          <cell r="D2964" t="str">
            <v xml:space="preserve">UN    </v>
          </cell>
          <cell r="E2964">
            <v>7.66</v>
          </cell>
        </row>
        <row r="2965">
          <cell r="B2965">
            <v>3893</v>
          </cell>
          <cell r="C2965" t="str">
            <v>LUVA DE CORRER, PVC, DN 100 MM, PARA ESGOTO PREDIAL</v>
          </cell>
          <cell r="D2965" t="str">
            <v xml:space="preserve">UN    </v>
          </cell>
          <cell r="E2965">
            <v>9.51</v>
          </cell>
        </row>
        <row r="2966">
          <cell r="B2966">
            <v>3848</v>
          </cell>
          <cell r="C2966" t="str">
            <v>LUVA DE CORRER, PVC, DN 50 MM, PARA ESGOTO PREDIAL</v>
          </cell>
          <cell r="D2966" t="str">
            <v xml:space="preserve">UN    </v>
          </cell>
          <cell r="E2966">
            <v>5.78</v>
          </cell>
        </row>
        <row r="2967">
          <cell r="B2967">
            <v>3895</v>
          </cell>
          <cell r="C2967" t="str">
            <v>LUVA DE CORRER, PVC, DN 75 MM, PARA ESGOTO PREDIAL</v>
          </cell>
          <cell r="D2967" t="str">
            <v xml:space="preserve">UN    </v>
          </cell>
          <cell r="E2967">
            <v>6.28</v>
          </cell>
        </row>
        <row r="2968">
          <cell r="B2968">
            <v>12404</v>
          </cell>
          <cell r="C2968" t="str">
            <v>LUVA DE FERRO GALVANIZADO, COM ROSCA BSP MACHO/FEMEA, DE 3/4"</v>
          </cell>
          <cell r="D2968" t="str">
            <v xml:space="preserve">UN    </v>
          </cell>
          <cell r="E2968">
            <v>6.83</v>
          </cell>
        </row>
        <row r="2969">
          <cell r="B2969">
            <v>3939</v>
          </cell>
          <cell r="C2969" t="str">
            <v>LUVA DE FERRO GALVANIZADO, COM ROSCA BSP, DE 1 1/2"</v>
          </cell>
          <cell r="D2969" t="str">
            <v xml:space="preserve">UN    </v>
          </cell>
          <cell r="E2969">
            <v>14.07</v>
          </cell>
        </row>
        <row r="2970">
          <cell r="B2970">
            <v>3911</v>
          </cell>
          <cell r="C2970" t="str">
            <v>LUVA DE FERRO GALVANIZADO, COM ROSCA BSP, DE 1 1/4"</v>
          </cell>
          <cell r="D2970" t="str">
            <v xml:space="preserve">UN    </v>
          </cell>
          <cell r="E2970">
            <v>11.49</v>
          </cell>
        </row>
        <row r="2971">
          <cell r="B2971">
            <v>3908</v>
          </cell>
          <cell r="C2971" t="str">
            <v>LUVA DE FERRO GALVANIZADO, COM ROSCA BSP, DE 1/2"</v>
          </cell>
          <cell r="D2971" t="str">
            <v xml:space="preserve">UN    </v>
          </cell>
          <cell r="E2971">
            <v>3.72</v>
          </cell>
        </row>
        <row r="2972">
          <cell r="B2972">
            <v>3910</v>
          </cell>
          <cell r="C2972" t="str">
            <v>LUVA DE FERRO GALVANIZADO, COM ROSCA BSP, DE 1"</v>
          </cell>
          <cell r="D2972" t="str">
            <v xml:space="preserve">UN    </v>
          </cell>
          <cell r="E2972">
            <v>8.2200000000000006</v>
          </cell>
        </row>
        <row r="2973">
          <cell r="B2973">
            <v>3913</v>
          </cell>
          <cell r="C2973" t="str">
            <v>LUVA DE FERRO GALVANIZADO, COM ROSCA BSP, DE 2 1/2"</v>
          </cell>
          <cell r="D2973" t="str">
            <v xml:space="preserve">UN    </v>
          </cell>
          <cell r="E2973">
            <v>39.32</v>
          </cell>
        </row>
        <row r="2974">
          <cell r="B2974">
            <v>3912</v>
          </cell>
          <cell r="C2974" t="str">
            <v>LUVA DE FERRO GALVANIZADO, COM ROSCA BSP, DE 2"</v>
          </cell>
          <cell r="D2974" t="str">
            <v xml:space="preserve">UN    </v>
          </cell>
          <cell r="E2974">
            <v>21.55</v>
          </cell>
        </row>
        <row r="2975">
          <cell r="B2975">
            <v>3909</v>
          </cell>
          <cell r="C2975" t="str">
            <v>LUVA DE FERRO GALVANIZADO, COM ROSCA BSP, DE 3/4"</v>
          </cell>
          <cell r="D2975" t="str">
            <v xml:space="preserve">UN    </v>
          </cell>
          <cell r="E2975">
            <v>5.0599999999999996</v>
          </cell>
        </row>
        <row r="2976">
          <cell r="B2976">
            <v>3914</v>
          </cell>
          <cell r="C2976" t="str">
            <v>LUVA DE FERRO GALVANIZADO, COM ROSCA BSP, DE 3"</v>
          </cell>
          <cell r="D2976" t="str">
            <v xml:space="preserve">UN    </v>
          </cell>
          <cell r="E2976">
            <v>59.31</v>
          </cell>
        </row>
        <row r="2977">
          <cell r="B2977">
            <v>3915</v>
          </cell>
          <cell r="C2977" t="str">
            <v>LUVA DE FERRO GALVANIZADO, COM ROSCA BSP, DE 4"</v>
          </cell>
          <cell r="D2977" t="str">
            <v xml:space="preserve">UN    </v>
          </cell>
          <cell r="E2977">
            <v>93.54</v>
          </cell>
        </row>
        <row r="2978">
          <cell r="B2978">
            <v>3916</v>
          </cell>
          <cell r="C2978" t="str">
            <v>LUVA DE FERRO GALVANIZADO, COM ROSCA BSP, DE 5"</v>
          </cell>
          <cell r="D2978" t="str">
            <v xml:space="preserve">UN    </v>
          </cell>
          <cell r="E2978">
            <v>170.41</v>
          </cell>
        </row>
        <row r="2979">
          <cell r="B2979">
            <v>3917</v>
          </cell>
          <cell r="C2979" t="str">
            <v>LUVA DE FERRO GALVANIZADO, COM ROSCA BSP, DE 6"</v>
          </cell>
          <cell r="D2979" t="str">
            <v xml:space="preserve">UN    </v>
          </cell>
          <cell r="E2979">
            <v>281.07</v>
          </cell>
        </row>
        <row r="2980">
          <cell r="B2980">
            <v>1904</v>
          </cell>
          <cell r="C2980" t="str">
            <v>LUVA DE PRESSAO, EM PVC, DE 20 MM, PARA ELETRODUTO FLEXIVEL</v>
          </cell>
          <cell r="D2980" t="str">
            <v xml:space="preserve">UN    </v>
          </cell>
          <cell r="E2980">
            <v>0.71</v>
          </cell>
        </row>
        <row r="2981">
          <cell r="B2981">
            <v>1899</v>
          </cell>
          <cell r="C2981" t="str">
            <v>LUVA DE PRESSAO, EM PVC, DE 25 MM, PARA ELETRODUTO FLEXIVEL</v>
          </cell>
          <cell r="D2981" t="str">
            <v xml:space="preserve">UN    </v>
          </cell>
          <cell r="E2981">
            <v>0.81</v>
          </cell>
        </row>
        <row r="2982">
          <cell r="B2982">
            <v>1900</v>
          </cell>
          <cell r="C2982" t="str">
            <v>LUVA DE PRESSAO, EM PVC, DE 32 MM, PARA ELETRODUTO FLEXIVEL</v>
          </cell>
          <cell r="D2982" t="str">
            <v xml:space="preserve">UN    </v>
          </cell>
          <cell r="E2982">
            <v>1.31</v>
          </cell>
        </row>
        <row r="2983">
          <cell r="B2983">
            <v>12407</v>
          </cell>
          <cell r="C2983" t="str">
            <v>LUVA DE REDUCAO DE FERRO GALVANIZADO, COM ROSCA BSP MACHO/FEMEA, DE 1 1/2" X 1"</v>
          </cell>
          <cell r="D2983" t="str">
            <v xml:space="preserve">UN    </v>
          </cell>
          <cell r="E2983">
            <v>21.28</v>
          </cell>
        </row>
        <row r="2984">
          <cell r="B2984">
            <v>12408</v>
          </cell>
          <cell r="C2984" t="str">
            <v>LUVA DE REDUCAO DE FERRO GALVANIZADO, COM ROSCA BSP MACHO/FEMEA, DE 1" X 1/2"</v>
          </cell>
          <cell r="D2984" t="str">
            <v xml:space="preserve">UN    </v>
          </cell>
          <cell r="E2984">
            <v>12.01</v>
          </cell>
        </row>
        <row r="2985">
          <cell r="B2985">
            <v>12409</v>
          </cell>
          <cell r="C2985" t="str">
            <v>LUVA DE REDUCAO DE FERRO GALVANIZADO, COM ROSCA BSP MACHO/FEMEA, DE 1" X 3/4"</v>
          </cell>
          <cell r="D2985" t="str">
            <v xml:space="preserve">UN    </v>
          </cell>
          <cell r="E2985">
            <v>12.01</v>
          </cell>
        </row>
        <row r="2986">
          <cell r="B2986">
            <v>12410</v>
          </cell>
          <cell r="C2986" t="str">
            <v>LUVA DE REDUCAO DE FERRO GALVANIZADO, COM ROSCA BSP MACHO/FEMEA, DE 3/4" X 1/2"</v>
          </cell>
          <cell r="D2986" t="str">
            <v xml:space="preserve">UN    </v>
          </cell>
          <cell r="E2986">
            <v>8.27</v>
          </cell>
        </row>
        <row r="2987">
          <cell r="B2987">
            <v>3936</v>
          </cell>
          <cell r="C2987" t="str">
            <v>LUVA DE REDUCAO DE FERRO GALVANIZADO, COM ROSCA BSP, DE 1 1/2" X 1 1/4"</v>
          </cell>
          <cell r="D2987" t="str">
            <v xml:space="preserve">UN    </v>
          </cell>
          <cell r="E2987">
            <v>14.95</v>
          </cell>
        </row>
        <row r="2988">
          <cell r="B2988">
            <v>3922</v>
          </cell>
          <cell r="C2988" t="str">
            <v>LUVA DE REDUCAO DE FERRO GALVANIZADO, COM ROSCA BSP, DE 1 1/2" X 1/2"</v>
          </cell>
          <cell r="D2988" t="str">
            <v xml:space="preserve">UN    </v>
          </cell>
          <cell r="E2988">
            <v>13.75</v>
          </cell>
        </row>
        <row r="2989">
          <cell r="B2989">
            <v>3924</v>
          </cell>
          <cell r="C2989" t="str">
            <v>LUVA DE REDUCAO DE FERRO GALVANIZADO, COM ROSCA BSP, DE 1 1/2" X 1"</v>
          </cell>
          <cell r="D2989" t="str">
            <v xml:space="preserve">UN    </v>
          </cell>
          <cell r="E2989">
            <v>14.95</v>
          </cell>
        </row>
        <row r="2990">
          <cell r="B2990">
            <v>3923</v>
          </cell>
          <cell r="C2990" t="str">
            <v>LUVA DE REDUCAO DE FERRO GALVANIZADO, COM ROSCA BSP, DE 1 1/2" X 3/4"</v>
          </cell>
          <cell r="D2990" t="str">
            <v xml:space="preserve">UN    </v>
          </cell>
          <cell r="E2990">
            <v>14.95</v>
          </cell>
        </row>
        <row r="2991">
          <cell r="B2991">
            <v>3937</v>
          </cell>
          <cell r="C2991" t="str">
            <v>LUVA DE REDUCAO DE FERRO GALVANIZADO, COM ROSCA BSP, DE 1 1/4" X 1/2"</v>
          </cell>
          <cell r="D2991" t="str">
            <v xml:space="preserve">UN    </v>
          </cell>
          <cell r="E2991">
            <v>12.33</v>
          </cell>
        </row>
        <row r="2992">
          <cell r="B2992">
            <v>3921</v>
          </cell>
          <cell r="C2992" t="str">
            <v>LUVA DE REDUCAO DE FERRO GALVANIZADO, COM ROSCA BSP, DE 1 1/4" X 1"</v>
          </cell>
          <cell r="D2992" t="str">
            <v xml:space="preserve">UN    </v>
          </cell>
          <cell r="E2992">
            <v>12.34</v>
          </cell>
        </row>
        <row r="2993">
          <cell r="B2993">
            <v>3920</v>
          </cell>
          <cell r="C2993" t="str">
            <v>LUVA DE REDUCAO DE FERRO GALVANIZADO, COM ROSCA BSP, DE 1 1/4" X 3/4"</v>
          </cell>
          <cell r="D2993" t="str">
            <v xml:space="preserve">UN    </v>
          </cell>
          <cell r="E2993">
            <v>12.33</v>
          </cell>
        </row>
        <row r="2994">
          <cell r="B2994">
            <v>3938</v>
          </cell>
          <cell r="C2994" t="str">
            <v>LUVA DE REDUCAO DE FERRO GALVANIZADO, COM ROSCA BSP, DE 1" X 1/2"</v>
          </cell>
          <cell r="D2994" t="str">
            <v xml:space="preserve">UN    </v>
          </cell>
          <cell r="E2994">
            <v>8.1300000000000008</v>
          </cell>
        </row>
        <row r="2995">
          <cell r="B2995">
            <v>3919</v>
          </cell>
          <cell r="C2995" t="str">
            <v>LUVA DE REDUCAO DE FERRO GALVANIZADO, COM ROSCA BSP, DE 1" X 3/4"</v>
          </cell>
          <cell r="D2995" t="str">
            <v xml:space="preserve">UN    </v>
          </cell>
          <cell r="E2995">
            <v>8.2899999999999991</v>
          </cell>
        </row>
        <row r="2996">
          <cell r="B2996">
            <v>3927</v>
          </cell>
          <cell r="C2996" t="str">
            <v>LUVA DE REDUCAO DE FERRO GALVANIZADO, COM ROSCA BSP, DE 2 1/2" X 1 1/2"</v>
          </cell>
          <cell r="D2996" t="str">
            <v xml:space="preserve">UN    </v>
          </cell>
          <cell r="E2996">
            <v>41.98</v>
          </cell>
        </row>
        <row r="2997">
          <cell r="B2997">
            <v>3928</v>
          </cell>
          <cell r="C2997" t="str">
            <v>LUVA DE REDUCAO DE FERRO GALVANIZADO, COM ROSCA BSP, DE 2 1/2" X 2"</v>
          </cell>
          <cell r="D2997" t="str">
            <v xml:space="preserve">UN    </v>
          </cell>
          <cell r="E2997">
            <v>41.98</v>
          </cell>
        </row>
        <row r="2998">
          <cell r="B2998">
            <v>3926</v>
          </cell>
          <cell r="C2998" t="str">
            <v>LUVA DE REDUCAO DE FERRO GALVANIZADO, COM ROSCA BSP, DE 2" X 1 1/2"</v>
          </cell>
          <cell r="D2998" t="str">
            <v xml:space="preserve">UN    </v>
          </cell>
          <cell r="E2998">
            <v>23.93</v>
          </cell>
        </row>
        <row r="2999">
          <cell r="B2999">
            <v>3935</v>
          </cell>
          <cell r="C2999" t="str">
            <v>LUVA DE REDUCAO DE FERRO GALVANIZADO, COM ROSCA BSP, DE 2" X 1 1/4"</v>
          </cell>
          <cell r="D2999" t="str">
            <v xml:space="preserve">UN    </v>
          </cell>
          <cell r="E2999">
            <v>23.93</v>
          </cell>
        </row>
        <row r="3000">
          <cell r="B3000">
            <v>3925</v>
          </cell>
          <cell r="C3000" t="str">
            <v>LUVA DE REDUCAO DE FERRO GALVANIZADO, COM ROSCA BSP, DE 2" X 1"</v>
          </cell>
          <cell r="D3000" t="str">
            <v xml:space="preserve">UN    </v>
          </cell>
          <cell r="E3000">
            <v>23.93</v>
          </cell>
        </row>
        <row r="3001">
          <cell r="B3001">
            <v>12406</v>
          </cell>
          <cell r="C3001" t="str">
            <v>LUVA DE REDUCAO DE FERRO GALVANIZADO, COM ROSCA BSP, DE 3/4" X 1/2"</v>
          </cell>
          <cell r="D3001" t="str">
            <v xml:space="preserve">UN    </v>
          </cell>
          <cell r="E3001">
            <v>5.87</v>
          </cell>
        </row>
        <row r="3002">
          <cell r="B3002">
            <v>3929</v>
          </cell>
          <cell r="C3002" t="str">
            <v>LUVA DE REDUCAO DE FERRO GALVANIZADO, COM ROSCA BSP, DE 3" X 1 1/2"</v>
          </cell>
          <cell r="D3002" t="str">
            <v xml:space="preserve">UN    </v>
          </cell>
          <cell r="E3002">
            <v>63.96</v>
          </cell>
        </row>
        <row r="3003">
          <cell r="B3003">
            <v>3931</v>
          </cell>
          <cell r="C3003" t="str">
            <v>LUVA DE REDUCAO DE FERRO GALVANIZADO, COM ROSCA BSP, DE 3" X 2 1/2"</v>
          </cell>
          <cell r="D3003" t="str">
            <v xml:space="preserve">UN    </v>
          </cell>
          <cell r="E3003">
            <v>63.96</v>
          </cell>
        </row>
        <row r="3004">
          <cell r="B3004">
            <v>3930</v>
          </cell>
          <cell r="C3004" t="str">
            <v>LUVA DE REDUCAO DE FERRO GALVANIZADO, COM ROSCA BSP, DE 3" X 2"</v>
          </cell>
          <cell r="D3004" t="str">
            <v xml:space="preserve">UN    </v>
          </cell>
          <cell r="E3004">
            <v>63.96</v>
          </cell>
        </row>
        <row r="3005">
          <cell r="B3005">
            <v>3932</v>
          </cell>
          <cell r="C3005" t="str">
            <v>LUVA DE REDUCAO DE FERRO GALVANIZADO, COM ROSCA BSP, DE 4" X 2 1/2"</v>
          </cell>
          <cell r="D3005" t="str">
            <v xml:space="preserve">UN    </v>
          </cell>
          <cell r="E3005">
            <v>110.45</v>
          </cell>
        </row>
        <row r="3006">
          <cell r="B3006">
            <v>3933</v>
          </cell>
          <cell r="C3006" t="str">
            <v>LUVA DE REDUCAO DE FERRO GALVANIZADO, COM ROSCA BSP, DE 4" X 2"</v>
          </cell>
          <cell r="D3006" t="str">
            <v xml:space="preserve">UN    </v>
          </cell>
          <cell r="E3006">
            <v>110.45</v>
          </cell>
        </row>
        <row r="3007">
          <cell r="B3007">
            <v>3934</v>
          </cell>
          <cell r="C3007" t="str">
            <v>LUVA DE REDUCAO DE FERRO GALVANIZADO, COM ROSCA BSP, DE 4" X 3"</v>
          </cell>
          <cell r="D3007" t="str">
            <v xml:space="preserve">UN    </v>
          </cell>
          <cell r="E3007">
            <v>110.45</v>
          </cell>
        </row>
        <row r="3008">
          <cell r="B3008">
            <v>40355</v>
          </cell>
          <cell r="C3008" t="str">
            <v>LUVA DE REDUCAO EM ACO CARBONO, COM ENCAIXE PARA SOLDA DN SW, PRESSAO 3.000 LBS,  3/4 " X 1/2"</v>
          </cell>
          <cell r="D3008" t="str">
            <v xml:space="preserve">UN    </v>
          </cell>
          <cell r="E3008">
            <v>5.87</v>
          </cell>
        </row>
        <row r="3009">
          <cell r="B3009">
            <v>40364</v>
          </cell>
          <cell r="C3009" t="str">
            <v>LUVA DE REDUCAO EM ACO CARBONO, COM ENCAIXE PARA SOLDA DN SW, PRESSAO 3.000 LBS, DN 1 1/2" X 1 1/4"</v>
          </cell>
          <cell r="D3009" t="str">
            <v xml:space="preserve">UN    </v>
          </cell>
          <cell r="E3009">
            <v>27.52</v>
          </cell>
        </row>
        <row r="3010">
          <cell r="B3010">
            <v>40361</v>
          </cell>
          <cell r="C3010" t="str">
            <v>LUVA DE REDUCAO EM ACO CARBONO, COM ENCAIXE PARA SOLDA DN SW, PRESSAO 3.000 LBS, DN 1 1/4"  X 1"</v>
          </cell>
          <cell r="D3010" t="str">
            <v xml:space="preserve">UN    </v>
          </cell>
          <cell r="E3010">
            <v>21.52</v>
          </cell>
        </row>
        <row r="3011">
          <cell r="B3011">
            <v>40358</v>
          </cell>
          <cell r="C3011" t="str">
            <v>LUVA DE REDUCAO EM ACO CARBONO, COM ENCAIXE PARA SOLDA DN SW, PRESSAO 3.000 LBS, DN 1" X 3/4"</v>
          </cell>
          <cell r="D3011" t="str">
            <v xml:space="preserve">UN    </v>
          </cell>
          <cell r="E3011">
            <v>8.1999999999999993</v>
          </cell>
        </row>
        <row r="3012">
          <cell r="B3012">
            <v>40370</v>
          </cell>
          <cell r="C3012" t="str">
            <v>LUVA DE REDUCAO EM ACO CARBONO, COM ENCAIXE PARA SOLDA DN SW, PRESSAO 3.000 LBS, DN 2 1/2" X 2"</v>
          </cell>
          <cell r="D3012" t="str">
            <v xml:space="preserve">UN    </v>
          </cell>
          <cell r="E3012">
            <v>87.32</v>
          </cell>
        </row>
        <row r="3013">
          <cell r="B3013">
            <v>40367</v>
          </cell>
          <cell r="C3013" t="str">
            <v>LUVA DE REDUCAO EM ACO CARBONO, COM ENCAIXE PARA SOLDA DN SW, PRESSAO 3.000 LBS, DN 2" X 1 1/2"</v>
          </cell>
          <cell r="D3013" t="str">
            <v xml:space="preserve">UN    </v>
          </cell>
          <cell r="E3013">
            <v>43.4</v>
          </cell>
        </row>
        <row r="3014">
          <cell r="B3014">
            <v>40373</v>
          </cell>
          <cell r="C3014" t="str">
            <v>LUVA DE REDUCAO EM ACO CARBONO, COM ENCAIXE PARA SOLDA DN SW, PRESSAO 3.000 LBS, DN 3" X 2 1/2"</v>
          </cell>
          <cell r="D3014" t="str">
            <v xml:space="preserve">UN    </v>
          </cell>
          <cell r="E3014">
            <v>118.08</v>
          </cell>
        </row>
        <row r="3015">
          <cell r="B3015">
            <v>38947</v>
          </cell>
          <cell r="C3015" t="str">
            <v>LUVA DE REDUCAO PARA TUBO PEX, METALICA, PARA CONEXAO COM ANEL DESLIZANTE, DN 20 X 16 MM</v>
          </cell>
          <cell r="D3015" t="str">
            <v xml:space="preserve">UN    </v>
          </cell>
          <cell r="E3015">
            <v>5.0199999999999996</v>
          </cell>
        </row>
        <row r="3016">
          <cell r="B3016">
            <v>38948</v>
          </cell>
          <cell r="C3016" t="str">
            <v>LUVA DE REDUCAO PARA TUBO PEX, METALICA, PARA CONEXAO COM ANEL DESLIZANTE, DN 25 X 16 MM</v>
          </cell>
          <cell r="D3016" t="str">
            <v xml:space="preserve">UN    </v>
          </cell>
          <cell r="E3016">
            <v>8.01</v>
          </cell>
        </row>
        <row r="3017">
          <cell r="B3017">
            <v>38949</v>
          </cell>
          <cell r="C3017" t="str">
            <v>LUVA DE REDUCAO PARA TUBO PEX, METALICA, PARA CONEXAO COM ANEL DESLIZANTE, DN 25 X 20 MM</v>
          </cell>
          <cell r="D3017" t="str">
            <v xml:space="preserve">UN    </v>
          </cell>
          <cell r="E3017">
            <v>8.89</v>
          </cell>
        </row>
        <row r="3018">
          <cell r="B3018">
            <v>38951</v>
          </cell>
          <cell r="C3018" t="str">
            <v>LUVA DE REDUCAO PARA TUBO PEX, METALICA, PARA CONEXAO COM ANEL DESLIZANTE, DN 32 X 25 MM</v>
          </cell>
          <cell r="D3018" t="str">
            <v xml:space="preserve">UN    </v>
          </cell>
          <cell r="E3018">
            <v>14.06</v>
          </cell>
        </row>
        <row r="3019">
          <cell r="B3019">
            <v>39312</v>
          </cell>
          <cell r="C3019" t="str">
            <v>LUVA DE REDUCAO PARA TUBO PEX, PLASTICA, PARA CONEXAO COM CRIMPAGEM, DN 20 X 16 MM</v>
          </cell>
          <cell r="D3019" t="str">
            <v xml:space="preserve">UN    </v>
          </cell>
          <cell r="E3019">
            <v>10.91</v>
          </cell>
        </row>
        <row r="3020">
          <cell r="B3020">
            <v>39313</v>
          </cell>
          <cell r="C3020" t="str">
            <v>LUVA DE REDUCAO PARA TUBO PEX, PLASTICA, PARA CONEXAO COM CRIMPAGEM, DN 25 X 16 MM</v>
          </cell>
          <cell r="D3020" t="str">
            <v xml:space="preserve">UN    </v>
          </cell>
          <cell r="E3020">
            <v>14.24</v>
          </cell>
        </row>
        <row r="3021">
          <cell r="B3021">
            <v>38950</v>
          </cell>
          <cell r="C3021" t="str">
            <v>LUVA DE REDUCAO PARA TUBO PEX, PLASTICA, PARA CONEXAO COM CRIMPAGEM, DN 32 X 20 MM</v>
          </cell>
          <cell r="D3021" t="str">
            <v xml:space="preserve">UN    </v>
          </cell>
          <cell r="E3021">
            <v>21.43</v>
          </cell>
        </row>
        <row r="3022">
          <cell r="B3022">
            <v>39314</v>
          </cell>
          <cell r="C3022" t="str">
            <v>LUVA DE REDUCAO PARA TUBO PEX, PLASTICA, PARA CONEXAO COM CRIMPAGEM, DN 32 X 25 MM</v>
          </cell>
          <cell r="D3022" t="str">
            <v xml:space="preserve">UN    </v>
          </cell>
          <cell r="E3022">
            <v>22.61</v>
          </cell>
        </row>
        <row r="3023">
          <cell r="B3023">
            <v>3907</v>
          </cell>
          <cell r="C3023" t="str">
            <v>LUVA DE REDUCAO ROSCAVEL, PVC, 1" X 3/4", PARA AGUA FRIA PREDIAL</v>
          </cell>
          <cell r="D3023" t="str">
            <v xml:space="preserve">UN    </v>
          </cell>
          <cell r="E3023">
            <v>2.75</v>
          </cell>
        </row>
        <row r="3024">
          <cell r="B3024">
            <v>3889</v>
          </cell>
          <cell r="C3024" t="str">
            <v>LUVA DE REDUCAO ROSCAVEL, PVC, 3/4" X 1/2", PARA AGUA FRIA PREDIAL</v>
          </cell>
          <cell r="D3024" t="str">
            <v xml:space="preserve">UN    </v>
          </cell>
          <cell r="E3024">
            <v>2.1</v>
          </cell>
        </row>
        <row r="3025">
          <cell r="B3025">
            <v>3868</v>
          </cell>
          <cell r="C3025" t="str">
            <v>LUVA DE REDUCAO SOLDAVEL, PVC, 25 MM X 20 MM, PARA AGUA FRIA PREDIAL</v>
          </cell>
          <cell r="D3025" t="str">
            <v xml:space="preserve">UN    </v>
          </cell>
          <cell r="E3025">
            <v>0.81</v>
          </cell>
        </row>
        <row r="3026">
          <cell r="B3026">
            <v>3869</v>
          </cell>
          <cell r="C3026" t="str">
            <v>LUVA DE REDUCAO SOLDAVEL, PVC, 32 MM X 25 MM, PARA AGUA FRIA PREDIAL</v>
          </cell>
          <cell r="D3026" t="str">
            <v xml:space="preserve">UN    </v>
          </cell>
          <cell r="E3026">
            <v>2.34</v>
          </cell>
        </row>
        <row r="3027">
          <cell r="B3027">
            <v>3872</v>
          </cell>
          <cell r="C3027" t="str">
            <v>LUVA DE REDUCAO SOLDAVEL, PVC, 40 MM X 32 MM, PARA AGUA FRIA PREDIAL</v>
          </cell>
          <cell r="D3027" t="str">
            <v xml:space="preserve">UN    </v>
          </cell>
          <cell r="E3027">
            <v>2.84</v>
          </cell>
        </row>
        <row r="3028">
          <cell r="B3028">
            <v>3850</v>
          </cell>
          <cell r="C3028" t="str">
            <v>LUVA DE REDUCAO SOLDAVEL, PVC, 60 MM X 50 MM, PARA AGUA FRIA PREDIAL</v>
          </cell>
          <cell r="D3028" t="str">
            <v xml:space="preserve">UN    </v>
          </cell>
          <cell r="E3028">
            <v>7.32</v>
          </cell>
        </row>
        <row r="3029">
          <cell r="B3029">
            <v>38023</v>
          </cell>
          <cell r="C3029" t="str">
            <v>LUVA DE REDUCAO, PVC, SOLDAVEL, 50 X 25 MM, PARA AGUA FRIA PREDIAL</v>
          </cell>
          <cell r="D3029" t="str">
            <v xml:space="preserve">UN    </v>
          </cell>
          <cell r="E3029">
            <v>3.08</v>
          </cell>
        </row>
        <row r="3030">
          <cell r="B3030">
            <v>37986</v>
          </cell>
          <cell r="C3030" t="str">
            <v>LUVA DE TRANSICAO DE CPVC X PVC, SOLDAVEL, 22 X 25 MM, PARA AGUA QUENTE</v>
          </cell>
          <cell r="D3030" t="str">
            <v xml:space="preserve">UN    </v>
          </cell>
          <cell r="E3030">
            <v>1.32</v>
          </cell>
        </row>
        <row r="3031">
          <cell r="B3031">
            <v>37987</v>
          </cell>
          <cell r="C3031" t="str">
            <v>LUVA DE TRANSICAO, CPVC, SOLDAVEL, 42 MM X 1 1/2", PARA AGUA QUENTE</v>
          </cell>
          <cell r="D3031" t="str">
            <v xml:space="preserve">UN    </v>
          </cell>
          <cell r="E3031">
            <v>98.83</v>
          </cell>
        </row>
        <row r="3032">
          <cell r="B3032">
            <v>37988</v>
          </cell>
          <cell r="C3032" t="str">
            <v>LUVA DE TRANSICAO, CPVC, SOLDAVEL, 54 MM X 2", PARA AGUA QUENTE PREDIAL</v>
          </cell>
          <cell r="D3032" t="str">
            <v xml:space="preserve">UN    </v>
          </cell>
          <cell r="E3032">
            <v>161.21</v>
          </cell>
        </row>
        <row r="3033">
          <cell r="B3033">
            <v>21120</v>
          </cell>
          <cell r="C3033" t="str">
            <v>LUVA DE TRANSICAO, CPVC, 15 MM X 1/2", PARA AGUA QUENTE PREDIAL</v>
          </cell>
          <cell r="D3033" t="str">
            <v xml:space="preserve">UN    </v>
          </cell>
          <cell r="E3033">
            <v>8.0299999999999994</v>
          </cell>
        </row>
        <row r="3034">
          <cell r="B3034">
            <v>39318</v>
          </cell>
          <cell r="C3034" t="str">
            <v>LUVA DE TRANSICAO, CPVC, 22 MM X 1/2", PARA AGUA QUENTE</v>
          </cell>
          <cell r="D3034" t="str">
            <v xml:space="preserve">UN    </v>
          </cell>
          <cell r="E3034">
            <v>6.62</v>
          </cell>
        </row>
        <row r="3035">
          <cell r="B3035">
            <v>20162</v>
          </cell>
          <cell r="C3035" t="str">
            <v>LUVA DUPLA, PVC LEVE, DN 150 MM</v>
          </cell>
          <cell r="D3035" t="str">
            <v xml:space="preserve">UN    </v>
          </cell>
          <cell r="E3035">
            <v>10.08</v>
          </cell>
        </row>
        <row r="3036">
          <cell r="B3036">
            <v>40366</v>
          </cell>
          <cell r="C3036" t="str">
            <v>LUVA EM ACO CARBONO, SOLDAVEL, PRESSAO 3.000 LBS, DN 1 1/2"</v>
          </cell>
          <cell r="D3036" t="str">
            <v xml:space="preserve">UN    </v>
          </cell>
          <cell r="E3036">
            <v>21.46</v>
          </cell>
        </row>
        <row r="3037">
          <cell r="B3037">
            <v>40363</v>
          </cell>
          <cell r="C3037" t="str">
            <v>LUVA EM ACO CARBONO, SOLDAVEL, PRESSAO 3.000 LBS, DN 1 1/4"</v>
          </cell>
          <cell r="D3037" t="str">
            <v xml:space="preserve">UN    </v>
          </cell>
          <cell r="E3037">
            <v>16.79</v>
          </cell>
        </row>
        <row r="3038">
          <cell r="B3038">
            <v>40354</v>
          </cell>
          <cell r="C3038" t="str">
            <v>LUVA EM ACO CARBONO, SOLDAVEL, PRESSAO 3.000 LBS, DN 1/2"</v>
          </cell>
          <cell r="D3038" t="str">
            <v xml:space="preserve">UN    </v>
          </cell>
          <cell r="E3038">
            <v>7.31</v>
          </cell>
        </row>
        <row r="3039">
          <cell r="B3039">
            <v>40360</v>
          </cell>
          <cell r="C3039" t="str">
            <v>LUVA EM ACO CARBONO, SOLDAVEL, PRESSAO 3.000 LBS, DN 1"</v>
          </cell>
          <cell r="D3039" t="str">
            <v xml:space="preserve">UN    </v>
          </cell>
          <cell r="E3039">
            <v>11</v>
          </cell>
        </row>
        <row r="3040">
          <cell r="B3040">
            <v>40372</v>
          </cell>
          <cell r="C3040" t="str">
            <v>LUVA EM ACO CARBONO, SOLDAVEL, PRESSAO 3.000 LBS, DN 2 1/2"</v>
          </cell>
          <cell r="D3040" t="str">
            <v xml:space="preserve">UN    </v>
          </cell>
          <cell r="E3040">
            <v>67.97</v>
          </cell>
        </row>
        <row r="3041">
          <cell r="B3041">
            <v>40369</v>
          </cell>
          <cell r="C3041" t="str">
            <v>LUVA EM ACO CARBONO, SOLDAVEL, PRESSAO 3.000 LBS, DN 2"</v>
          </cell>
          <cell r="D3041" t="str">
            <v xml:space="preserve">UN    </v>
          </cell>
          <cell r="E3041">
            <v>33.83</v>
          </cell>
        </row>
        <row r="3042">
          <cell r="B3042">
            <v>40357</v>
          </cell>
          <cell r="C3042" t="str">
            <v>LUVA EM ACO CARBONO, SOLDAVEL, PRESSAO 3.000 LBS, DN 3/4"</v>
          </cell>
          <cell r="D3042" t="str">
            <v xml:space="preserve">UN    </v>
          </cell>
          <cell r="E3042">
            <v>8.1999999999999993</v>
          </cell>
        </row>
        <row r="3043">
          <cell r="B3043">
            <v>40375</v>
          </cell>
          <cell r="C3043" t="str">
            <v>LUVA EM ACO CARBONO, SOLDAVEL, PRESSAO 3.000 LBS, DN 3"</v>
          </cell>
          <cell r="D3043" t="str">
            <v xml:space="preserve">UN    </v>
          </cell>
          <cell r="E3043">
            <v>92.02</v>
          </cell>
        </row>
        <row r="3044">
          <cell r="B3044">
            <v>1893</v>
          </cell>
          <cell r="C3044" t="str">
            <v>LUVA EM PVC RIGIDO ROSCAVEL, DE 1 1/2", PARA ELETRODUTO</v>
          </cell>
          <cell r="D3044" t="str">
            <v xml:space="preserve">UN    </v>
          </cell>
          <cell r="E3044">
            <v>2.69</v>
          </cell>
        </row>
        <row r="3045">
          <cell r="B3045">
            <v>1902</v>
          </cell>
          <cell r="C3045" t="str">
            <v>LUVA EM PVC RIGIDO ROSCAVEL, DE 1 1/4", PARA ELETRODUTO</v>
          </cell>
          <cell r="D3045" t="str">
            <v xml:space="preserve">UN    </v>
          </cell>
          <cell r="E3045">
            <v>1.96</v>
          </cell>
        </row>
        <row r="3046">
          <cell r="B3046">
            <v>1901</v>
          </cell>
          <cell r="C3046" t="str">
            <v>LUVA EM PVC RIGIDO ROSCAVEL, DE 1/2", PARA ELETRODUTO</v>
          </cell>
          <cell r="D3046" t="str">
            <v xml:space="preserve">UN    </v>
          </cell>
          <cell r="E3046">
            <v>0.61</v>
          </cell>
        </row>
        <row r="3047">
          <cell r="B3047">
            <v>1892</v>
          </cell>
          <cell r="C3047" t="str">
            <v>LUVA EM PVC RIGIDO ROSCAVEL, DE 1", PARA ELETRODUTO</v>
          </cell>
          <cell r="D3047" t="str">
            <v xml:space="preserve">UN    </v>
          </cell>
          <cell r="E3047">
            <v>1.26</v>
          </cell>
        </row>
        <row r="3048">
          <cell r="B3048">
            <v>1907</v>
          </cell>
          <cell r="C3048" t="str">
            <v>LUVA EM PVC RIGIDO ROSCAVEL, DE 2 1/2", PARA ELETRODUTO</v>
          </cell>
          <cell r="D3048" t="str">
            <v xml:space="preserve">UN    </v>
          </cell>
          <cell r="E3048">
            <v>8.68</v>
          </cell>
        </row>
        <row r="3049">
          <cell r="B3049">
            <v>1894</v>
          </cell>
          <cell r="C3049" t="str">
            <v>LUVA EM PVC RIGIDO ROSCAVEL, DE 2", PARA ELETRODUTO</v>
          </cell>
          <cell r="D3049" t="str">
            <v xml:space="preserve">UN    </v>
          </cell>
          <cell r="E3049">
            <v>3.9</v>
          </cell>
        </row>
        <row r="3050">
          <cell r="B3050">
            <v>1891</v>
          </cell>
          <cell r="C3050" t="str">
            <v>LUVA EM PVC RIGIDO ROSCAVEL, DE 3/4", PARA ELETRODUTO</v>
          </cell>
          <cell r="D3050" t="str">
            <v xml:space="preserve">UN    </v>
          </cell>
          <cell r="E3050">
            <v>0.9</v>
          </cell>
        </row>
        <row r="3051">
          <cell r="B3051">
            <v>1896</v>
          </cell>
          <cell r="C3051" t="str">
            <v>LUVA EM PVC RIGIDO ROSCAVEL, DE 3", PARA ELETRODUTO</v>
          </cell>
          <cell r="D3051" t="str">
            <v xml:space="preserve">UN    </v>
          </cell>
          <cell r="E3051">
            <v>11.65</v>
          </cell>
        </row>
        <row r="3052">
          <cell r="B3052">
            <v>1895</v>
          </cell>
          <cell r="C3052" t="str">
            <v>LUVA EM PVC RIGIDO ROSCAVEL, DE 4", PARA ELETRODUTO</v>
          </cell>
          <cell r="D3052" t="str">
            <v xml:space="preserve">UN    </v>
          </cell>
          <cell r="E3052">
            <v>20.48</v>
          </cell>
        </row>
        <row r="3053">
          <cell r="B3053">
            <v>2641</v>
          </cell>
          <cell r="C3053" t="str">
            <v>LUVA PARA ELETRODUTO, EM ACO GALVANIZADO ELETROLITICO, DIAMETRO DE 100 MM (4")</v>
          </cell>
          <cell r="D3053" t="str">
            <v xml:space="preserve">UN    </v>
          </cell>
          <cell r="E3053">
            <v>15.72</v>
          </cell>
        </row>
        <row r="3054">
          <cell r="B3054">
            <v>2636</v>
          </cell>
          <cell r="C3054" t="str">
            <v>LUVA PARA ELETRODUTO, EM ACO GALVANIZADO ELETROLITICO, DIAMETRO DE 15 MM (1/2")</v>
          </cell>
          <cell r="D3054" t="str">
            <v xml:space="preserve">UN    </v>
          </cell>
          <cell r="E3054">
            <v>1.01</v>
          </cell>
        </row>
        <row r="3055">
          <cell r="B3055">
            <v>2637</v>
          </cell>
          <cell r="C3055" t="str">
            <v>LUVA PARA ELETRODUTO, EM ACO GALVANIZADO ELETROLITICO, DIAMETRO DE 20 MM (3/4")</v>
          </cell>
          <cell r="D3055" t="str">
            <v xml:space="preserve">UN    </v>
          </cell>
          <cell r="E3055">
            <v>1.07</v>
          </cell>
        </row>
        <row r="3056">
          <cell r="B3056">
            <v>2638</v>
          </cell>
          <cell r="C3056" t="str">
            <v>LUVA PARA ELETRODUTO, EM ACO GALVANIZADO ELETROLITICO, DIAMETRO DE 25 MM (1")</v>
          </cell>
          <cell r="D3056" t="str">
            <v xml:space="preserve">UN    </v>
          </cell>
          <cell r="E3056">
            <v>1.25</v>
          </cell>
        </row>
        <row r="3057">
          <cell r="B3057">
            <v>2639</v>
          </cell>
          <cell r="C3057" t="str">
            <v>LUVA PARA ELETRODUTO, EM ACO GALVANIZADO ELETROLITICO, DIAMETRO DE 32 MM (1 1/4")</v>
          </cell>
          <cell r="D3057" t="str">
            <v xml:space="preserve">UN    </v>
          </cell>
          <cell r="E3057">
            <v>2.2200000000000002</v>
          </cell>
        </row>
        <row r="3058">
          <cell r="B3058">
            <v>2644</v>
          </cell>
          <cell r="C3058" t="str">
            <v>LUVA PARA ELETRODUTO, EM ACO GALVANIZADO ELETROLITICO, DIAMETRO DE 40 MM (1 1/2")</v>
          </cell>
          <cell r="D3058" t="str">
            <v xml:space="preserve">UN    </v>
          </cell>
          <cell r="E3058">
            <v>3.21</v>
          </cell>
        </row>
        <row r="3059">
          <cell r="B3059">
            <v>2643</v>
          </cell>
          <cell r="C3059" t="str">
            <v>LUVA PARA ELETRODUTO, EM ACO GALVANIZADO ELETROLITICO, DIAMETRO DE 50 MM (2")</v>
          </cell>
          <cell r="D3059" t="str">
            <v xml:space="preserve">UN    </v>
          </cell>
          <cell r="E3059">
            <v>4.4800000000000004</v>
          </cell>
        </row>
        <row r="3060">
          <cell r="B3060">
            <v>2640</v>
          </cell>
          <cell r="C3060" t="str">
            <v>LUVA PARA ELETRODUTO, EM ACO GALVANIZADO ELETROLITICO, DIAMETRO DE 65 MM (2 1/2")</v>
          </cell>
          <cell r="D3060" t="str">
            <v xml:space="preserve">UN    </v>
          </cell>
          <cell r="E3060">
            <v>6.54</v>
          </cell>
        </row>
        <row r="3061">
          <cell r="B3061">
            <v>2642</v>
          </cell>
          <cell r="C3061" t="str">
            <v>LUVA PARA ELETRODUTO, EM ACO GALVANIZADO ELETROLITICO, DIAMETRO DE 80 MM (3")</v>
          </cell>
          <cell r="D3061" t="str">
            <v xml:space="preserve">UN    </v>
          </cell>
          <cell r="E3061">
            <v>9.9600000000000009</v>
          </cell>
        </row>
        <row r="3062">
          <cell r="B3062">
            <v>38943</v>
          </cell>
          <cell r="C3062" t="str">
            <v>LUVA PARA TUBO PEX, METALICO, PARA CONEXAO COM ANEL DESLIZANTE, DN 16 MM</v>
          </cell>
          <cell r="D3062" t="str">
            <v xml:space="preserve">UN    </v>
          </cell>
          <cell r="E3062">
            <v>3.71</v>
          </cell>
        </row>
        <row r="3063">
          <cell r="B3063">
            <v>38944</v>
          </cell>
          <cell r="C3063" t="str">
            <v>LUVA PARA TUBO PEX, METALICO, PARA CONEXAO COM ANEL DESLIZANTE, DN 20 MM</v>
          </cell>
          <cell r="D3063" t="str">
            <v xml:space="preserve">UN    </v>
          </cell>
          <cell r="E3063">
            <v>5.73</v>
          </cell>
        </row>
        <row r="3064">
          <cell r="B3064">
            <v>38945</v>
          </cell>
          <cell r="C3064" t="str">
            <v>LUVA PARA TUBO PEX, METALICO, PARA CONEXAO COM ANEL DESLIZANTE, DN 25 MM</v>
          </cell>
          <cell r="D3064" t="str">
            <v xml:space="preserve">UN    </v>
          </cell>
          <cell r="E3064">
            <v>11.62</v>
          </cell>
        </row>
        <row r="3065">
          <cell r="B3065">
            <v>38946</v>
          </cell>
          <cell r="C3065" t="str">
            <v>LUVA PARA TUBO PEX, METALICO, PARA CONEXAO COM ANEL DESLIZANTE, DN 32 MM</v>
          </cell>
          <cell r="D3065" t="str">
            <v xml:space="preserve">UN    </v>
          </cell>
          <cell r="E3065">
            <v>17.34</v>
          </cell>
        </row>
        <row r="3066">
          <cell r="B3066">
            <v>39308</v>
          </cell>
          <cell r="C3066" t="str">
            <v>LUVA PARA TUBO PEX, PLASTICA, PARA CONEXAO COM CRIMPAGEM, DN 16 MM</v>
          </cell>
          <cell r="D3066" t="str">
            <v xml:space="preserve">UN    </v>
          </cell>
          <cell r="E3066">
            <v>7.56</v>
          </cell>
        </row>
        <row r="3067">
          <cell r="B3067">
            <v>39309</v>
          </cell>
          <cell r="C3067" t="str">
            <v>LUVA PARA TUBO PEX, PLASTICA, PARA CONEXAO COM CRIMPAGEM, DN 20 MM</v>
          </cell>
          <cell r="D3067" t="str">
            <v xml:space="preserve">UN    </v>
          </cell>
          <cell r="E3067">
            <v>10.93</v>
          </cell>
        </row>
        <row r="3068">
          <cell r="B3068">
            <v>39310</v>
          </cell>
          <cell r="C3068" t="str">
            <v>LUVA PARA TUBO PEX, PLASTICA, PARA CONEXAO COM CRIMPAGEM, DN 25 MM</v>
          </cell>
          <cell r="D3068" t="str">
            <v xml:space="preserve">UN    </v>
          </cell>
          <cell r="E3068">
            <v>16.57</v>
          </cell>
        </row>
        <row r="3069">
          <cell r="B3069">
            <v>39311</v>
          </cell>
          <cell r="C3069" t="str">
            <v>LUVA PARA TUBO PEX, PLASTICA, PARA CONEXAO COM CRIMPAGEM, DN 32 MM</v>
          </cell>
          <cell r="D3069" t="str">
            <v xml:space="preserve">UN    </v>
          </cell>
          <cell r="E3069">
            <v>24.9</v>
          </cell>
        </row>
        <row r="3070">
          <cell r="B3070">
            <v>39855</v>
          </cell>
          <cell r="C3070" t="str">
            <v>LUVA PASSANTE DE COBRE (REF 601) SEM ANEL DE SOLDA, BOLSA 15 MM</v>
          </cell>
          <cell r="D3070" t="str">
            <v xml:space="preserve">UN    </v>
          </cell>
          <cell r="E3070">
            <v>1.53</v>
          </cell>
        </row>
        <row r="3071">
          <cell r="B3071">
            <v>39856</v>
          </cell>
          <cell r="C3071" t="str">
            <v>LUVA PASSANTE DE COBRE (REF 601) SEM ANEL DE SOLDA, BOLSA 22 MM</v>
          </cell>
          <cell r="D3071" t="str">
            <v xml:space="preserve">UN    </v>
          </cell>
          <cell r="E3071">
            <v>3.61</v>
          </cell>
        </row>
        <row r="3072">
          <cell r="B3072">
            <v>39857</v>
          </cell>
          <cell r="C3072" t="str">
            <v>LUVA PASSANTE DE COBRE (REF 601) SEM ANEL DE SOLDA, BOLSA 28 MM</v>
          </cell>
          <cell r="D3072" t="str">
            <v xml:space="preserve">UN    </v>
          </cell>
          <cell r="E3072">
            <v>5.84</v>
          </cell>
        </row>
        <row r="3073">
          <cell r="B3073">
            <v>39858</v>
          </cell>
          <cell r="C3073" t="str">
            <v>LUVA PASSANTE DE COBRE (REF 601) SEM ANEL DE SOLDA, BOLSA 35 MM</v>
          </cell>
          <cell r="D3073" t="str">
            <v xml:space="preserve">UN    </v>
          </cell>
          <cell r="E3073">
            <v>12.97</v>
          </cell>
        </row>
        <row r="3074">
          <cell r="B3074">
            <v>39859</v>
          </cell>
          <cell r="C3074" t="str">
            <v>LUVA PASSANTE DE COBRE (REF 601) SEM ANEL DE SOLDA, BOLSA 42 MM</v>
          </cell>
          <cell r="D3074" t="str">
            <v xml:space="preserve">UN    </v>
          </cell>
          <cell r="E3074">
            <v>19.989999999999998</v>
          </cell>
        </row>
        <row r="3075">
          <cell r="B3075">
            <v>39860</v>
          </cell>
          <cell r="C3075" t="str">
            <v>LUVA PASSANTE DE COBRE (REF 601) SEM ANEL DE SOLDA, BOLSA 54 MM</v>
          </cell>
          <cell r="D3075" t="str">
            <v xml:space="preserve">UN    </v>
          </cell>
          <cell r="E3075">
            <v>30.69</v>
          </cell>
        </row>
        <row r="3076">
          <cell r="B3076">
            <v>39861</v>
          </cell>
          <cell r="C3076" t="str">
            <v>LUVA PASSANTE DE COBRE (REF 601) SEM ANEL DE SOLDA, BOLSA 66 MM</v>
          </cell>
          <cell r="D3076" t="str">
            <v xml:space="preserve">UN    </v>
          </cell>
          <cell r="E3076">
            <v>87.62</v>
          </cell>
        </row>
        <row r="3077">
          <cell r="B3077">
            <v>38447</v>
          </cell>
          <cell r="C3077" t="str">
            <v>LUVA PPR, SOLDAVEL, DN 110 MM, PARA AGUA QUENTE PREDIAL</v>
          </cell>
          <cell r="D3077" t="str">
            <v xml:space="preserve">UN    </v>
          </cell>
          <cell r="E3077">
            <v>66.11</v>
          </cell>
        </row>
        <row r="3078">
          <cell r="B3078">
            <v>36320</v>
          </cell>
          <cell r="C3078" t="str">
            <v>LUVA PPR, SOLDAVEL, DN 20 MM, PARA AGUA QUENTE PREDIAL</v>
          </cell>
          <cell r="D3078" t="str">
            <v xml:space="preserve">UN    </v>
          </cell>
          <cell r="E3078">
            <v>0.95</v>
          </cell>
        </row>
        <row r="3079">
          <cell r="B3079">
            <v>36324</v>
          </cell>
          <cell r="C3079" t="str">
            <v>LUVA PPR, SOLDAVEL, DN 25 MM, PARA AGUA QUENTE PREDIAL</v>
          </cell>
          <cell r="D3079" t="str">
            <v xml:space="preserve">UN    </v>
          </cell>
          <cell r="E3079">
            <v>1.45</v>
          </cell>
        </row>
        <row r="3080">
          <cell r="B3080">
            <v>38441</v>
          </cell>
          <cell r="C3080" t="str">
            <v>LUVA PPR, SOLDAVEL, DN 32 MM, PARA AGUA QUENTE PREDIAL</v>
          </cell>
          <cell r="D3080" t="str">
            <v xml:space="preserve">UN    </v>
          </cell>
          <cell r="E3080">
            <v>1.9</v>
          </cell>
        </row>
        <row r="3081">
          <cell r="B3081">
            <v>38442</v>
          </cell>
          <cell r="C3081" t="str">
            <v>LUVA PPR, SOLDAVEL, DN 40 MM, PARA AGUA QUENTE PREDIAL</v>
          </cell>
          <cell r="D3081" t="str">
            <v xml:space="preserve">UN    </v>
          </cell>
          <cell r="E3081">
            <v>4.84</v>
          </cell>
        </row>
        <row r="3082">
          <cell r="B3082">
            <v>38443</v>
          </cell>
          <cell r="C3082" t="str">
            <v>LUVA PPR, SOLDAVEL, DN 50 MM, PARA AGUA QUENTE PREDIAL</v>
          </cell>
          <cell r="D3082" t="str">
            <v xml:space="preserve">UN    </v>
          </cell>
          <cell r="E3082">
            <v>7.32</v>
          </cell>
        </row>
        <row r="3083">
          <cell r="B3083">
            <v>38444</v>
          </cell>
          <cell r="C3083" t="str">
            <v>LUVA PPR, SOLDAVEL, DN 63 MM, PARA AGUA QUENTE PREDIAL</v>
          </cell>
          <cell r="D3083" t="str">
            <v xml:space="preserve">UN    </v>
          </cell>
          <cell r="E3083">
            <v>10.9</v>
          </cell>
        </row>
        <row r="3084">
          <cell r="B3084">
            <v>38445</v>
          </cell>
          <cell r="C3084" t="str">
            <v>LUVA PPR, SOLDAVEL, DN 75 MM, PARA AGUA QUENTE PREDIAL</v>
          </cell>
          <cell r="D3084" t="str">
            <v xml:space="preserve">UN    </v>
          </cell>
          <cell r="E3084">
            <v>25.6</v>
          </cell>
        </row>
        <row r="3085">
          <cell r="B3085">
            <v>38446</v>
          </cell>
          <cell r="C3085" t="str">
            <v>LUVA PPR, SOLDAVEL, DN 90 MM, PARA AGUA QUENTE PREDIAL</v>
          </cell>
          <cell r="D3085" t="str">
            <v xml:space="preserve">UN    </v>
          </cell>
          <cell r="E3085">
            <v>41.31</v>
          </cell>
        </row>
        <row r="3086">
          <cell r="B3086">
            <v>3867</v>
          </cell>
          <cell r="C3086" t="str">
            <v>LUVA PVC SOLDAVEL, 110 MM, PARA AGUA FRIA PREDIAL</v>
          </cell>
          <cell r="D3086" t="str">
            <v xml:space="preserve">UN    </v>
          </cell>
          <cell r="E3086">
            <v>49.16</v>
          </cell>
        </row>
        <row r="3087">
          <cell r="B3087">
            <v>3861</v>
          </cell>
          <cell r="C3087" t="str">
            <v>LUVA PVC SOLDAVEL, 20 MM, PARA AGUA FRIA PREDIAL</v>
          </cell>
          <cell r="D3087" t="str">
            <v xml:space="preserve">UN    </v>
          </cell>
          <cell r="E3087">
            <v>0.41</v>
          </cell>
        </row>
        <row r="3088">
          <cell r="B3088">
            <v>3904</v>
          </cell>
          <cell r="C3088" t="str">
            <v>LUVA PVC SOLDAVEL, 25 MM, PARA AGUA FRIA PREDIAL</v>
          </cell>
          <cell r="D3088" t="str">
            <v xml:space="preserve">UN    </v>
          </cell>
          <cell r="E3088">
            <v>0.5</v>
          </cell>
        </row>
        <row r="3089">
          <cell r="B3089">
            <v>3903</v>
          </cell>
          <cell r="C3089" t="str">
            <v>LUVA PVC SOLDAVEL, 32 MM, PARA AGUA FRIA PREDIAL</v>
          </cell>
          <cell r="D3089" t="str">
            <v xml:space="preserve">UN    </v>
          </cell>
          <cell r="E3089">
            <v>1.22</v>
          </cell>
        </row>
        <row r="3090">
          <cell r="B3090">
            <v>3862</v>
          </cell>
          <cell r="C3090" t="str">
            <v>LUVA PVC SOLDAVEL, 40 MM, PARA AGUA FRIA PREDIAL</v>
          </cell>
          <cell r="D3090" t="str">
            <v xml:space="preserve">UN    </v>
          </cell>
          <cell r="E3090">
            <v>2.4900000000000002</v>
          </cell>
        </row>
        <row r="3091">
          <cell r="B3091">
            <v>3863</v>
          </cell>
          <cell r="C3091" t="str">
            <v>LUVA PVC SOLDAVEL, 50 MM, PARA AGUA FRIA PREDIAL</v>
          </cell>
          <cell r="D3091" t="str">
            <v xml:space="preserve">UN    </v>
          </cell>
          <cell r="E3091">
            <v>2.92</v>
          </cell>
        </row>
        <row r="3092">
          <cell r="B3092">
            <v>3864</v>
          </cell>
          <cell r="C3092" t="str">
            <v>LUVA PVC SOLDAVEL, 60 MM, PARA AGUA FRIA PREDIAL</v>
          </cell>
          <cell r="D3092" t="str">
            <v xml:space="preserve">UN    </v>
          </cell>
          <cell r="E3092">
            <v>7.61</v>
          </cell>
        </row>
        <row r="3093">
          <cell r="B3093">
            <v>3865</v>
          </cell>
          <cell r="C3093" t="str">
            <v>LUVA PVC SOLDAVEL, 75 MM, PARA AGUA FRIA PREDIAL</v>
          </cell>
          <cell r="D3093" t="str">
            <v xml:space="preserve">UN    </v>
          </cell>
          <cell r="E3093">
            <v>13.24</v>
          </cell>
        </row>
        <row r="3094">
          <cell r="B3094">
            <v>3866</v>
          </cell>
          <cell r="C3094" t="str">
            <v>LUVA PVC SOLDAVEL, 85 MM, PARA AGUA FRIA PREDIAL</v>
          </cell>
          <cell r="D3094" t="str">
            <v xml:space="preserve">UN    </v>
          </cell>
          <cell r="E3094">
            <v>30.3</v>
          </cell>
        </row>
        <row r="3095">
          <cell r="B3095">
            <v>3902</v>
          </cell>
          <cell r="C3095" t="str">
            <v>LUVA PVC, ROSCAVEL,  2 1/2",  AGUA FRIA PREDIAL</v>
          </cell>
          <cell r="D3095" t="str">
            <v xml:space="preserve">UN    </v>
          </cell>
          <cell r="E3095">
            <v>14.73</v>
          </cell>
        </row>
        <row r="3096">
          <cell r="B3096">
            <v>3878</v>
          </cell>
          <cell r="C3096" t="str">
            <v>LUVA PVC, ROSCAVEL, 1 1/2",  AGUA FRIA PREDIAL</v>
          </cell>
          <cell r="D3096" t="str">
            <v xml:space="preserve">UN    </v>
          </cell>
          <cell r="E3096">
            <v>4.6500000000000004</v>
          </cell>
        </row>
        <row r="3097">
          <cell r="B3097">
            <v>3877</v>
          </cell>
          <cell r="C3097" t="str">
            <v>LUVA PVC, ROSCAVEL, 1 1/4", AGUA FRIA PREDIAL</v>
          </cell>
          <cell r="D3097" t="str">
            <v xml:space="preserve">UN    </v>
          </cell>
          <cell r="E3097">
            <v>4.25</v>
          </cell>
        </row>
        <row r="3098">
          <cell r="B3098">
            <v>3879</v>
          </cell>
          <cell r="C3098" t="str">
            <v>LUVA PVC, ROSCAVEL, 2",  AGUA FRIA PREDIAL</v>
          </cell>
          <cell r="D3098" t="str">
            <v xml:space="preserve">UN    </v>
          </cell>
          <cell r="E3098">
            <v>9.39</v>
          </cell>
        </row>
        <row r="3099">
          <cell r="B3099">
            <v>3880</v>
          </cell>
          <cell r="C3099" t="str">
            <v>LUVA PVC, ROSCAVEL, 3", AGUA FRIA PREDIAL</v>
          </cell>
          <cell r="D3099" t="str">
            <v xml:space="preserve">UN    </v>
          </cell>
          <cell r="E3099">
            <v>21.19</v>
          </cell>
        </row>
        <row r="3100">
          <cell r="B3100">
            <v>12892</v>
          </cell>
          <cell r="C3100" t="str">
            <v>LUVA RASPA DE COURO, CANO CURTO (PUNHO *7* CM)</v>
          </cell>
          <cell r="D3100" t="str">
            <v xml:space="preserve">PAR   </v>
          </cell>
          <cell r="E3100">
            <v>8.82</v>
          </cell>
        </row>
        <row r="3101">
          <cell r="B3101">
            <v>3883</v>
          </cell>
          <cell r="C3101" t="str">
            <v>LUVA ROSCAVEL, PVC, 1/2", AGUA FRIA PREDIAL</v>
          </cell>
          <cell r="D3101" t="str">
            <v xml:space="preserve">UN    </v>
          </cell>
          <cell r="E3101">
            <v>0.98</v>
          </cell>
        </row>
        <row r="3102">
          <cell r="B3102">
            <v>3876</v>
          </cell>
          <cell r="C3102" t="str">
            <v>LUVA ROSCAVEL, PVC, 1", AGUA FRIA PREDIAL</v>
          </cell>
          <cell r="D3102" t="str">
            <v xml:space="preserve">UN    </v>
          </cell>
          <cell r="E3102">
            <v>2.4500000000000002</v>
          </cell>
        </row>
        <row r="3103">
          <cell r="B3103">
            <v>3884</v>
          </cell>
          <cell r="C3103" t="str">
            <v>LUVA ROSCAVEL, PVC, 3/4", AGUA FRIA PREDIAL</v>
          </cell>
          <cell r="D3103" t="str">
            <v xml:space="preserve">UN    </v>
          </cell>
          <cell r="E3103">
            <v>1.46</v>
          </cell>
        </row>
        <row r="3104">
          <cell r="B3104">
            <v>3837</v>
          </cell>
          <cell r="C3104" t="str">
            <v>LUVA SIMPLES, PVC PBA, JE, DN 100 / DE 110 MM, PARA REDE AGUA (NBR 10351)</v>
          </cell>
          <cell r="D3104" t="str">
            <v xml:space="preserve">UN    </v>
          </cell>
          <cell r="E3104">
            <v>32.619999999999997</v>
          </cell>
        </row>
        <row r="3105">
          <cell r="B3105">
            <v>3845</v>
          </cell>
          <cell r="C3105" t="str">
            <v>LUVA SIMPLES, PVC PBA, JE, DN 50 / DE 60 MM, PARA REDE AGUA (NBR 10351)</v>
          </cell>
          <cell r="D3105" t="str">
            <v xml:space="preserve">UN    </v>
          </cell>
          <cell r="E3105">
            <v>11.92</v>
          </cell>
        </row>
        <row r="3106">
          <cell r="B3106">
            <v>11045</v>
          </cell>
          <cell r="C3106" t="str">
            <v>LUVA SIMPLES, PVC PBA, JE, DN 75 / DE 85 MM, PARA REDE AGUA (NBR 10351)</v>
          </cell>
          <cell r="D3106" t="str">
            <v xml:space="preserve">UN    </v>
          </cell>
          <cell r="E3106">
            <v>22.99</v>
          </cell>
        </row>
        <row r="3107">
          <cell r="B3107">
            <v>20170</v>
          </cell>
          <cell r="C3107" t="str">
            <v>LUVA SIMPLES, PVC SERIE REFORCADA - R, 100 MM, PARA ESGOTO PREDIAL</v>
          </cell>
          <cell r="D3107" t="str">
            <v xml:space="preserve">UN    </v>
          </cell>
          <cell r="E3107">
            <v>8.17</v>
          </cell>
        </row>
        <row r="3108">
          <cell r="B3108">
            <v>20171</v>
          </cell>
          <cell r="C3108" t="str">
            <v>LUVA SIMPLES, PVC SERIE REFORCADA - R, 150 MM, PARA ESGOTO PREDIAL</v>
          </cell>
          <cell r="D3108" t="str">
            <v xml:space="preserve">UN    </v>
          </cell>
          <cell r="E3108">
            <v>24.26</v>
          </cell>
        </row>
        <row r="3109">
          <cell r="B3109">
            <v>20167</v>
          </cell>
          <cell r="C3109" t="str">
            <v>LUVA SIMPLES, PVC SERIE REFORCADA - R, 40 MM, PARA ESGOTO PREDIAL</v>
          </cell>
          <cell r="D3109" t="str">
            <v xml:space="preserve">UN    </v>
          </cell>
          <cell r="E3109">
            <v>3.03</v>
          </cell>
        </row>
        <row r="3110">
          <cell r="B3110">
            <v>20168</v>
          </cell>
          <cell r="C3110" t="str">
            <v>LUVA SIMPLES, PVC SERIE REFORCADA - R, 50 MM, PARA ESGOTO PREDIAL</v>
          </cell>
          <cell r="D3110" t="str">
            <v xml:space="preserve">UN    </v>
          </cell>
          <cell r="E3110">
            <v>4.76</v>
          </cell>
        </row>
        <row r="3111">
          <cell r="B3111">
            <v>20169</v>
          </cell>
          <cell r="C3111" t="str">
            <v>LUVA SIMPLES, PVC SERIE REFORCADA - R, 75 MM, PARA ESGOTO PREDIAL</v>
          </cell>
          <cell r="D3111" t="str">
            <v xml:space="preserve">UN    </v>
          </cell>
          <cell r="E3111">
            <v>6.73</v>
          </cell>
        </row>
        <row r="3112">
          <cell r="B3112">
            <v>3899</v>
          </cell>
          <cell r="C3112" t="str">
            <v>LUVA SIMPLES, PVC, SOLDAVEL, DN 100 MM, SERIE NORMAL, PARA ESGOTO PREDIAL</v>
          </cell>
          <cell r="D3112" t="str">
            <v xml:space="preserve">UN    </v>
          </cell>
          <cell r="E3112">
            <v>3.56</v>
          </cell>
        </row>
        <row r="3113">
          <cell r="B3113">
            <v>38676</v>
          </cell>
          <cell r="C3113" t="str">
            <v>LUVA SIMPLES, PVC, SOLDAVEL, DN 150 MM, SERIE NORMAL, PARA ESGOTO PREDIAL</v>
          </cell>
          <cell r="D3113" t="str">
            <v xml:space="preserve">UN    </v>
          </cell>
          <cell r="E3113">
            <v>17.260000000000002</v>
          </cell>
        </row>
        <row r="3114">
          <cell r="B3114">
            <v>3897</v>
          </cell>
          <cell r="C3114" t="str">
            <v>LUVA SIMPLES, PVC, SOLDAVEL, DN 40 MM, SERIE NORMAL, PARA ESGOTO PREDIAL</v>
          </cell>
          <cell r="D3114" t="str">
            <v xml:space="preserve">UN    </v>
          </cell>
          <cell r="E3114">
            <v>0.75</v>
          </cell>
        </row>
        <row r="3115">
          <cell r="B3115">
            <v>3875</v>
          </cell>
          <cell r="C3115" t="str">
            <v>LUVA SIMPLES, PVC, SOLDAVEL, DN 50 MM, SERIE NORMAL, PARA ESGOTO PREDIAL</v>
          </cell>
          <cell r="D3115" t="str">
            <v xml:space="preserve">UN    </v>
          </cell>
          <cell r="E3115">
            <v>1.62</v>
          </cell>
        </row>
        <row r="3116">
          <cell r="B3116">
            <v>3898</v>
          </cell>
          <cell r="C3116" t="str">
            <v>LUVA SIMPLES, PVC, SOLDAVEL, DN 75 MM, SERIE NORMAL, PARA ESGOTO PREDIAL</v>
          </cell>
          <cell r="D3116" t="str">
            <v xml:space="preserve">UN    </v>
          </cell>
          <cell r="E3116">
            <v>3.07</v>
          </cell>
        </row>
        <row r="3117">
          <cell r="B3117">
            <v>3855</v>
          </cell>
          <cell r="C3117" t="str">
            <v>LUVA SOLDAVEL COM BUCHA DE LATAO, PVC, 20 MM X 1/2"</v>
          </cell>
          <cell r="D3117" t="str">
            <v xml:space="preserve">UN    </v>
          </cell>
          <cell r="E3117">
            <v>3.25</v>
          </cell>
        </row>
        <row r="3118">
          <cell r="B3118">
            <v>3874</v>
          </cell>
          <cell r="C3118" t="str">
            <v>LUVA SOLDAVEL COM BUCHA DE LATAO, PVC, 25 MM X 1/2"</v>
          </cell>
          <cell r="D3118" t="str">
            <v xml:space="preserve">UN    </v>
          </cell>
          <cell r="E3118">
            <v>3.45</v>
          </cell>
        </row>
        <row r="3119">
          <cell r="B3119">
            <v>3870</v>
          </cell>
          <cell r="C3119" t="str">
            <v>LUVA SOLDAVEL COM BUCHA DE LATAO, PVC, 25 MM X 3/4"</v>
          </cell>
          <cell r="D3119" t="str">
            <v xml:space="preserve">UN    </v>
          </cell>
          <cell r="E3119">
            <v>4.29</v>
          </cell>
        </row>
        <row r="3120">
          <cell r="B3120">
            <v>38678</v>
          </cell>
          <cell r="C3120" t="str">
            <v>LUVA SOLDAVEL COM BUCHA DE LATAO, PVC, 32 MM X 1"</v>
          </cell>
          <cell r="D3120" t="str">
            <v xml:space="preserve">UN    </v>
          </cell>
          <cell r="E3120">
            <v>11.67</v>
          </cell>
        </row>
        <row r="3121">
          <cell r="B3121">
            <v>3859</v>
          </cell>
          <cell r="C3121" t="str">
            <v>LUVA SOLDAVEL COM ROSCA, PVC, 20 MM X 1/2", PARA AGUA FRIA PREDIAL</v>
          </cell>
          <cell r="D3121" t="str">
            <v xml:space="preserve">UN    </v>
          </cell>
          <cell r="E3121">
            <v>0.86</v>
          </cell>
        </row>
        <row r="3122">
          <cell r="B3122">
            <v>3856</v>
          </cell>
          <cell r="C3122" t="str">
            <v>LUVA SOLDAVEL COM ROSCA, PVC, 25 MM X 1/2", PARA AGUA FRIA PREDIAL</v>
          </cell>
          <cell r="D3122" t="str">
            <v xml:space="preserve">UN    </v>
          </cell>
          <cell r="E3122">
            <v>1.0900000000000001</v>
          </cell>
        </row>
        <row r="3123">
          <cell r="B3123">
            <v>3906</v>
          </cell>
          <cell r="C3123" t="str">
            <v>LUVA SOLDAVEL COM ROSCA, PVC, 25 MM X 3/4", PARA AGUA FRIA PREDIAL</v>
          </cell>
          <cell r="D3123" t="str">
            <v xml:space="preserve">UN    </v>
          </cell>
          <cell r="E3123">
            <v>1.03</v>
          </cell>
        </row>
        <row r="3124">
          <cell r="B3124">
            <v>3860</v>
          </cell>
          <cell r="C3124" t="str">
            <v>LUVA SOLDAVEL COM ROSCA, PVC, 32 MM X 1", PARA AGUA FRIA PREDIAL</v>
          </cell>
          <cell r="D3124" t="str">
            <v xml:space="preserve">UN    </v>
          </cell>
          <cell r="E3124">
            <v>3.39</v>
          </cell>
        </row>
        <row r="3125">
          <cell r="B3125">
            <v>3905</v>
          </cell>
          <cell r="C3125" t="str">
            <v>LUVA SOLDAVEL COM ROSCA, PVC, 40 MM X 1 1/4", PARA AGUA FRIA PREDIAL</v>
          </cell>
          <cell r="D3125" t="str">
            <v xml:space="preserve">UN    </v>
          </cell>
          <cell r="E3125">
            <v>7.51</v>
          </cell>
        </row>
        <row r="3126">
          <cell r="B3126">
            <v>3871</v>
          </cell>
          <cell r="C3126" t="str">
            <v>LUVA SOLDAVEL COM ROSCA, PVC, 50 MM X 1 1/2", PARA AGUA FRIA PREDIAL</v>
          </cell>
          <cell r="D3126" t="str">
            <v xml:space="preserve">UN    </v>
          </cell>
          <cell r="E3126">
            <v>15.58</v>
          </cell>
        </row>
        <row r="3127">
          <cell r="B3127">
            <v>37429</v>
          </cell>
          <cell r="C3127" t="str">
            <v>LUVA, PEAD PE 100,  DE 400 MM, PARA ELETROFUSAO</v>
          </cell>
          <cell r="D3127" t="str">
            <v xml:space="preserve">UN    </v>
          </cell>
          <cell r="E3127">
            <v>1691.86</v>
          </cell>
        </row>
        <row r="3128">
          <cell r="B3128">
            <v>37426</v>
          </cell>
          <cell r="C3128" t="str">
            <v>LUVA, PEAD PE 100,  DE 63 MM, PARA ELETROFUSAO</v>
          </cell>
          <cell r="D3128" t="str">
            <v xml:space="preserve">UN    </v>
          </cell>
          <cell r="E3128">
            <v>16.27</v>
          </cell>
        </row>
        <row r="3129">
          <cell r="B3129">
            <v>37427</v>
          </cell>
          <cell r="C3129" t="str">
            <v>LUVA, PEAD PE 100, DE 125 MM, PARA ELETROFUSAO</v>
          </cell>
          <cell r="D3129" t="str">
            <v xml:space="preserve">UN    </v>
          </cell>
          <cell r="E3129">
            <v>38.82</v>
          </cell>
        </row>
        <row r="3130">
          <cell r="B3130">
            <v>37424</v>
          </cell>
          <cell r="C3130" t="str">
            <v>LUVA, PEAD PE 100, DE 20 MM, PARA ELETROFUSAO</v>
          </cell>
          <cell r="D3130" t="str">
            <v xml:space="preserve">UN    </v>
          </cell>
          <cell r="E3130">
            <v>7.48</v>
          </cell>
        </row>
        <row r="3131">
          <cell r="B3131">
            <v>37428</v>
          </cell>
          <cell r="C3131" t="str">
            <v>LUVA, PEAD PE 100, DE 200 MM, PARA ELETROFUSAO</v>
          </cell>
          <cell r="D3131" t="str">
            <v xml:space="preserve">UN    </v>
          </cell>
          <cell r="E3131">
            <v>133.79</v>
          </cell>
        </row>
        <row r="3132">
          <cell r="B3132">
            <v>37425</v>
          </cell>
          <cell r="C3132" t="str">
            <v>LUVA, PEAD PE 100, DE 32 MM, PARA ELETROFUSAO</v>
          </cell>
          <cell r="D3132" t="str">
            <v xml:space="preserve">UN    </v>
          </cell>
          <cell r="E3132">
            <v>8.06</v>
          </cell>
        </row>
        <row r="3133">
          <cell r="B3133">
            <v>11519</v>
          </cell>
          <cell r="C3133" t="str">
            <v>MACANETA ALAVANCA, RETA OU CURVA, MACICA, CROMADA, COMPRIMENTO DE 10 A 16 CM, ACABAMENTO PADRAO MEDIO - SOMENTE MACANETAS</v>
          </cell>
          <cell r="D3133" t="str">
            <v xml:space="preserve">PAR   </v>
          </cell>
          <cell r="E3133">
            <v>23.74</v>
          </cell>
        </row>
        <row r="3134">
          <cell r="B3134">
            <v>11520</v>
          </cell>
          <cell r="C3134" t="str">
            <v>MACANETA ALAVANCA, RETA SIMPLES / OCA, CROMADA, COMPRIMENTO DE 10 A 16 CM, ACABAMENTO PADRAO POPULAR - SOMENTE MACANETAS</v>
          </cell>
          <cell r="D3134" t="str">
            <v xml:space="preserve">PAR   </v>
          </cell>
          <cell r="E3134">
            <v>9.41</v>
          </cell>
        </row>
        <row r="3135">
          <cell r="B3135">
            <v>11518</v>
          </cell>
          <cell r="C3135" t="str">
            <v>MACANETA TIPO BOLA, CROMADA,  DIAMETRO APROXIMADO DE *2 1/2*", (SOMENTE MACANETAS)</v>
          </cell>
          <cell r="D3135" t="str">
            <v xml:space="preserve">PAR   </v>
          </cell>
          <cell r="E3135">
            <v>27.4</v>
          </cell>
        </row>
        <row r="3136">
          <cell r="B3136">
            <v>38473</v>
          </cell>
          <cell r="C3136" t="str">
            <v>MACARICO DE SOLDA 201 PARA EXTENSAO GLP OU ACETILENO</v>
          </cell>
          <cell r="D3136" t="str">
            <v xml:space="preserve">UN    </v>
          </cell>
          <cell r="E3136">
            <v>70.67</v>
          </cell>
        </row>
        <row r="3137">
          <cell r="B3137">
            <v>4244</v>
          </cell>
          <cell r="C3137" t="str">
            <v>MACARIQUEIRO</v>
          </cell>
          <cell r="D3137" t="str">
            <v xml:space="preserve">H     </v>
          </cell>
          <cell r="E3137">
            <v>12.69</v>
          </cell>
        </row>
        <row r="3138">
          <cell r="B3138">
            <v>40977</v>
          </cell>
          <cell r="C3138" t="str">
            <v>MACARIQUEIRO (MENSALISTA)</v>
          </cell>
          <cell r="D3138" t="str">
            <v xml:space="preserve">MES   </v>
          </cell>
          <cell r="E3138">
            <v>2248.9499999999998</v>
          </cell>
        </row>
        <row r="3139">
          <cell r="B3139">
            <v>2742</v>
          </cell>
          <cell r="C3139" t="str">
            <v>MADEIRA ROLICA SEM TRATAMENTO, EUCALIPTO OU EQUIVALENTE DA REGIAO, H = 3 M, D = 12 A 15 CM (PARA ESCORAMENTO)</v>
          </cell>
          <cell r="D3139" t="str">
            <v xml:space="preserve">M     </v>
          </cell>
          <cell r="E3139">
            <v>2.0699999999999998</v>
          </cell>
        </row>
        <row r="3140">
          <cell r="B3140">
            <v>2748</v>
          </cell>
          <cell r="C3140" t="str">
            <v>MADEIRA ROLICA SEM TRATAMENTO, EUCALIPTO OU EQUIVALENTE DA REGIAO, H = 3 M, D = 16 A 19 CM (PARA ESCORAMENTO)</v>
          </cell>
          <cell r="D3140" t="str">
            <v xml:space="preserve">M     </v>
          </cell>
          <cell r="E3140">
            <v>6.07</v>
          </cell>
        </row>
        <row r="3141">
          <cell r="B3141">
            <v>2736</v>
          </cell>
          <cell r="C3141" t="str">
            <v>MADEIRA ROLICA SEM TRATAMENTO, EUCALIPTO OU EQUIVALENTE DA REGIAO, H = 3 M, D = 20 A 24 CM (PARA ESCORAMENTO)</v>
          </cell>
          <cell r="D3141" t="str">
            <v xml:space="preserve">M     </v>
          </cell>
          <cell r="E3141">
            <v>8.4700000000000006</v>
          </cell>
        </row>
        <row r="3142">
          <cell r="B3142">
            <v>2745</v>
          </cell>
          <cell r="C3142" t="str">
            <v>MADEIRA ROLICA SEM TRATAMENTO, EUCALIPTO OU EQUIVALENTE DA REGIAO, H = 3 M, D = 8 A 11 CM (PARA ESCORAMENTO)</v>
          </cell>
          <cell r="D3142" t="str">
            <v xml:space="preserve">M     </v>
          </cell>
          <cell r="E3142">
            <v>1.71</v>
          </cell>
        </row>
        <row r="3143">
          <cell r="B3143">
            <v>2751</v>
          </cell>
          <cell r="C3143" t="str">
            <v>MADEIRA ROLICA SEM TRATAMENTO, EUCALIPTO OU EQUIVALENTE DA REGIAO, H = 6 M, D = 12 A 15 CM (PARA ESCORAMENTO)</v>
          </cell>
          <cell r="D3143" t="str">
            <v xml:space="preserve">M     </v>
          </cell>
          <cell r="E3143">
            <v>2.19</v>
          </cell>
        </row>
        <row r="3144">
          <cell r="B3144">
            <v>14439</v>
          </cell>
          <cell r="C3144" t="str">
            <v>MADEIRA ROLICA SEM TRATAMENTO, EUCALIPTO OU EQUIVALENTE DA REGIAO, H = 6 M, D = 8 A 11 CM (PARA ESCORAMENTO)</v>
          </cell>
          <cell r="D3144" t="str">
            <v xml:space="preserve">M     </v>
          </cell>
          <cell r="E3144">
            <v>1.94</v>
          </cell>
        </row>
        <row r="3145">
          <cell r="B3145">
            <v>2731</v>
          </cell>
          <cell r="C3145" t="str">
            <v>MADEIRA ROLICA TRATADA, EUCALIPTO OU EQUIVALENTE DA REGIAO, H = 12 M, D = 20 A 24 CM (PARA POSTE)</v>
          </cell>
          <cell r="D3145" t="str">
            <v xml:space="preserve">M     </v>
          </cell>
          <cell r="E3145">
            <v>41.93</v>
          </cell>
        </row>
        <row r="3146">
          <cell r="B3146">
            <v>21138</v>
          </cell>
          <cell r="C3146" t="str">
            <v>MADEIRA ROLICA TRATADA, EUCALIPTO OU EQUIVALENTE DA REGIAO, H = 2,2 M, D = 8 A 11 CM (PARA CERCA)</v>
          </cell>
          <cell r="D3146" t="str">
            <v xml:space="preserve">M     </v>
          </cell>
          <cell r="E3146">
            <v>4.55</v>
          </cell>
        </row>
        <row r="3147">
          <cell r="B3147">
            <v>2747</v>
          </cell>
          <cell r="C3147" t="str">
            <v>MADEIRA ROLICA TRATADA, EUCALIPTO OU EQUIVALENTE DA REGIAO, H = 2,20 M, D = 16 A 19 CM (PARA CERCA)</v>
          </cell>
          <cell r="D3147" t="str">
            <v xml:space="preserve">M     </v>
          </cell>
          <cell r="E3147">
            <v>11.24</v>
          </cell>
        </row>
        <row r="3148">
          <cell r="B3148">
            <v>4115</v>
          </cell>
          <cell r="C3148" t="str">
            <v>MADEIRA ROLICA TRATADA, EUCALIPTO OU EQUIVALENTE DA REGIAO, H = 3 M, D = 12 A 15 CM</v>
          </cell>
          <cell r="D3148" t="str">
            <v xml:space="preserve">M     </v>
          </cell>
          <cell r="E3148">
            <v>8.8000000000000007</v>
          </cell>
        </row>
        <row r="3149">
          <cell r="B3149">
            <v>2729</v>
          </cell>
          <cell r="C3149" t="str">
            <v>MADEIRA ROLICA TRATADA, EUCALIPTO OU EQUIVALENTE DA REGIAO, H = 3 M, D = 4 A 7 CM (PARA CAIBRO)</v>
          </cell>
          <cell r="D3149" t="str">
            <v xml:space="preserve">UN    </v>
          </cell>
          <cell r="E3149">
            <v>10.6</v>
          </cell>
        </row>
        <row r="3150">
          <cell r="B3150">
            <v>4119</v>
          </cell>
          <cell r="C3150" t="str">
            <v>MADEIRA ROLICA TRATADA, EUCALIPTO OU EQUIVALENTE DA REGIAO, H = 6 M, D = 16 A 19 CM</v>
          </cell>
          <cell r="D3150" t="str">
            <v xml:space="preserve">M     </v>
          </cell>
          <cell r="E3150">
            <v>17.71</v>
          </cell>
        </row>
        <row r="3151">
          <cell r="B3151">
            <v>2794</v>
          </cell>
          <cell r="C3151" t="str">
            <v>MADEIRA ROLICA TRATADA, EUCALIPTO OU EQUIVALENTE DA REGIAO, H = 6,5 M, D = 25 A 29 CM</v>
          </cell>
          <cell r="D3151" t="str">
            <v xml:space="preserve">M     </v>
          </cell>
          <cell r="E3151">
            <v>43.73</v>
          </cell>
        </row>
        <row r="3152">
          <cell r="B3152">
            <v>2788</v>
          </cell>
          <cell r="C3152" t="str">
            <v>MADEIRA ROLICA TRATADA, EUCALIPTO OU EQUIVALENTE DA REGIAO, H = 6,5 M, D = 30 A 34 CM</v>
          </cell>
          <cell r="D3152" t="str">
            <v xml:space="preserve">M     </v>
          </cell>
          <cell r="E3152">
            <v>88.41</v>
          </cell>
        </row>
        <row r="3153">
          <cell r="B3153">
            <v>4006</v>
          </cell>
          <cell r="C3153" t="str">
            <v>MADEIRA SERRADA NAO APARELHADA DE PINUS, MISTA OU EQUIVALENTE DA REGIAO</v>
          </cell>
          <cell r="D3153" t="str">
            <v xml:space="preserve">M3    </v>
          </cell>
          <cell r="E3153">
            <v>938.16</v>
          </cell>
        </row>
        <row r="3154">
          <cell r="B3154">
            <v>36151</v>
          </cell>
          <cell r="C3154" t="str">
            <v>MANGOTE DE SEGURANCA EM RASPA DE COURO</v>
          </cell>
          <cell r="D3154" t="str">
            <v xml:space="preserve">UN    </v>
          </cell>
          <cell r="E3154">
            <v>19.600000000000001</v>
          </cell>
        </row>
        <row r="3155">
          <cell r="B3155">
            <v>37457</v>
          </cell>
          <cell r="C3155" t="str">
            <v>MANGUEIRA CRISTAL PARA NIVEL, LISA, PVC TRANSPARENTE, 3/8" X1,5 MM</v>
          </cell>
          <cell r="D3155" t="str">
            <v xml:space="preserve">M     </v>
          </cell>
          <cell r="E3155">
            <v>1.88</v>
          </cell>
        </row>
        <row r="3156">
          <cell r="B3156">
            <v>37456</v>
          </cell>
          <cell r="C3156" t="str">
            <v>MANGUEIRA CRISTAL PARA NIVEL, LISA, PVC TRANSPARENTE, 5/16" X1 MM</v>
          </cell>
          <cell r="D3156" t="str">
            <v xml:space="preserve">M     </v>
          </cell>
          <cell r="E3156">
            <v>0.99</v>
          </cell>
        </row>
        <row r="3157">
          <cell r="B3157">
            <v>37461</v>
          </cell>
          <cell r="C3157" t="str">
            <v>MANGUEIRA CRISTAL TRANCADA, PVC COM REFORCO, COM PRESSAO DE TRABALHO (PT) 250 LBS/POL2, DE 3/4" X *2,8* MM</v>
          </cell>
          <cell r="D3157" t="str">
            <v xml:space="preserve">M     </v>
          </cell>
          <cell r="E3157">
            <v>6.99</v>
          </cell>
        </row>
        <row r="3158">
          <cell r="B3158">
            <v>37460</v>
          </cell>
          <cell r="C3158" t="str">
            <v>MANGUEIRA CRISTAL TRANCADA, PVC COM REFORCO, PRESSAO DE TRABALHO (PT) 250 LBS/POL2, DE 1" X *3,4* MM</v>
          </cell>
          <cell r="D3158" t="str">
            <v xml:space="preserve">M     </v>
          </cell>
          <cell r="E3158">
            <v>9.5500000000000007</v>
          </cell>
        </row>
        <row r="3159">
          <cell r="B3159">
            <v>37458</v>
          </cell>
          <cell r="C3159" t="str">
            <v>MANGUEIRA CRISTAL, LISA, PVC TRANSPARENTE, 1/2" X 2 MM</v>
          </cell>
          <cell r="D3159" t="str">
            <v xml:space="preserve">M     </v>
          </cell>
          <cell r="E3159">
            <v>2.8</v>
          </cell>
        </row>
        <row r="3160">
          <cell r="B3160">
            <v>37454</v>
          </cell>
          <cell r="C3160" t="str">
            <v>MANGUEIRA CRISTAL, LISA, PVC TRANSPARENTE, 1/4" X1 MM</v>
          </cell>
          <cell r="D3160" t="str">
            <v xml:space="preserve">M     </v>
          </cell>
          <cell r="E3160">
            <v>0.73</v>
          </cell>
        </row>
        <row r="3161">
          <cell r="B3161">
            <v>37455</v>
          </cell>
          <cell r="C3161" t="str">
            <v>MANGUEIRA CRISTAL, LISA, PVC TRANSPARENTE, 1/4" X1,5 MM</v>
          </cell>
          <cell r="D3161" t="str">
            <v xml:space="preserve">M     </v>
          </cell>
          <cell r="E3161">
            <v>1.23</v>
          </cell>
        </row>
        <row r="3162">
          <cell r="B3162">
            <v>37459</v>
          </cell>
          <cell r="C3162" t="str">
            <v>MANGUEIRA CRISTAL, LISA, PVC TRANSPARENTE, 3/4" X 2 MM</v>
          </cell>
          <cell r="D3162" t="str">
            <v xml:space="preserve">M     </v>
          </cell>
          <cell r="E3162">
            <v>3.93</v>
          </cell>
        </row>
        <row r="3163">
          <cell r="B3163">
            <v>21029</v>
          </cell>
          <cell r="C3163" t="str">
            <v>MANGUEIRA DE INCENDIO, TIPO 1, DE 1 1/2", COMPRIMENTO = 15 M, TECIDO EM FIO DE POLIESTER E TUBO INTERNO EM BORRACHA SINTETICA, COM UNIOES ENGATE RAPIDO</v>
          </cell>
          <cell r="D3163" t="str">
            <v xml:space="preserve">UN    </v>
          </cell>
          <cell r="E3163">
            <v>220</v>
          </cell>
        </row>
        <row r="3164">
          <cell r="B3164">
            <v>21030</v>
          </cell>
          <cell r="C3164" t="str">
            <v>MANGUEIRA DE INCENDIO, TIPO 1, DE 1 1/2", COMPRIMENTO = 20 M, TECIDO EM FIO DE POLIESTER E TUBO INTERNO EM BORRACHA SINTETICA, COM UNIOES ENGATE RAPIDO</v>
          </cell>
          <cell r="D3164" t="str">
            <v xml:space="preserve">UN    </v>
          </cell>
          <cell r="E3164">
            <v>271.18</v>
          </cell>
        </row>
        <row r="3165">
          <cell r="B3165">
            <v>21031</v>
          </cell>
          <cell r="C3165" t="str">
            <v>MANGUEIRA DE INCENDIO, TIPO 1, DE 1 1/2", COMPRIMENTO = 25 M, TECIDO EM FIO DE POLIESTER E TUBO INTERNO EM BORRACHA SINTETICA, COM UNIOES ENGATE RAPIDO</v>
          </cell>
          <cell r="D3165" t="str">
            <v xml:space="preserve">UN    </v>
          </cell>
          <cell r="E3165">
            <v>337.62</v>
          </cell>
        </row>
        <row r="3166">
          <cell r="B3166">
            <v>21032</v>
          </cell>
          <cell r="C3166" t="str">
            <v>MANGUEIRA DE INCENDIO, TIPO 1, DE 1 1/2", COMPRIMENTO = 30 M, TECIDO EM FIO DE POLIESTER E TUBO INTERNO EM BORRACHA SINTETICA, COM UNIOES ENGATE RAPIDO</v>
          </cell>
          <cell r="D3166" t="str">
            <v xml:space="preserve">UN    </v>
          </cell>
          <cell r="E3166">
            <v>360.49</v>
          </cell>
        </row>
        <row r="3167">
          <cell r="B3167">
            <v>37527</v>
          </cell>
          <cell r="C3167" t="str">
            <v>MANGUEIRA DE INCENDIO, TIPO 2, DE 1 1/2", COMPRIMENTO = 15 M, TECIDO EM FIO DE POLIESTER E TUBO INTERNO EM BORRACHA SINTETICA, COM UNIOES ENGATE RAPIDO</v>
          </cell>
          <cell r="D3167" t="str">
            <v xml:space="preserve">UN    </v>
          </cell>
          <cell r="E3167">
            <v>325.64</v>
          </cell>
        </row>
        <row r="3168">
          <cell r="B3168">
            <v>37528</v>
          </cell>
          <cell r="C3168" t="str">
            <v>MANGUEIRA DE INCENDIO, TIPO 2, DE 1 1/2", COMPRIMENTO = 20 M, TECIDO EM FIO DE POLIESTER E TUBO INTERNO EM BORRACHA SINTETICA, COM UNIOES</v>
          </cell>
          <cell r="D3168" t="str">
            <v xml:space="preserve">UN    </v>
          </cell>
          <cell r="E3168">
            <v>388.26</v>
          </cell>
        </row>
        <row r="3169">
          <cell r="B3169">
            <v>37529</v>
          </cell>
          <cell r="C3169" t="str">
            <v>MANGUEIRA DE INCENDIO, TIPO 2, DE 1 1/2", COMPRIMENTO = 25 M, TECIDO EM FIO DE POLIESTER E TUBO INTERNO EM BORRACHA SINTETICA, COM UNIOES</v>
          </cell>
          <cell r="D3169" t="str">
            <v xml:space="preserve">UN    </v>
          </cell>
          <cell r="E3169">
            <v>392.07</v>
          </cell>
        </row>
        <row r="3170">
          <cell r="B3170">
            <v>37530</v>
          </cell>
          <cell r="C3170" t="str">
            <v>MANGUEIRA DE INCENDIO, TIPO 2, DE 1 1/2", COMPRIMENTO = 30 M, TECIDO EM FIO DE POLIESTER E TUBO INTERNO EM BORRACHA SINTETICA, COM UNIOES</v>
          </cell>
          <cell r="D3170" t="str">
            <v xml:space="preserve">UN    </v>
          </cell>
          <cell r="E3170">
            <v>511.88</v>
          </cell>
        </row>
        <row r="3171">
          <cell r="B3171">
            <v>21034</v>
          </cell>
          <cell r="C3171" t="str">
            <v>MANGUEIRA DE INCENDIO, TIPO 2, DE 2 1/2", COMPRIMENTO = 15 M, TECIDO EM FIO DE POLIESTER E TUBO INTERNO EM BORRACHA SINTETICA, COM UNIOES ENGATE RAPIDO</v>
          </cell>
          <cell r="D3171" t="str">
            <v xml:space="preserve">UN    </v>
          </cell>
          <cell r="E3171">
            <v>436.73</v>
          </cell>
        </row>
        <row r="3172">
          <cell r="B3172">
            <v>37531</v>
          </cell>
          <cell r="C3172" t="str">
            <v>MANGUEIRA DE INCENDIO, TIPO 2, DE 2 1/2", COMPRIMENTO = 20 M, TECIDO EM FIO DE POLIESTER E TUBO INTERNO EM BORRACHA SINTETICA, COM UNIOES</v>
          </cell>
          <cell r="D3172" t="str">
            <v xml:space="preserve">UN    </v>
          </cell>
          <cell r="E3172">
            <v>550</v>
          </cell>
        </row>
        <row r="3173">
          <cell r="B3173">
            <v>21036</v>
          </cell>
          <cell r="C3173" t="str">
            <v>MANGUEIRA DE INCENDIO, TIPO 2, DE 2 1/2", COMPRIMENTO = 25 M, TECIDO EM FIO DE POLIESTER E TUBO INTERNO EM BORRACHA SINTETICA, COM UNIOES ENGATE RAPIDO</v>
          </cell>
          <cell r="D3173" t="str">
            <v xml:space="preserve">UN    </v>
          </cell>
          <cell r="E3173">
            <v>668.71</v>
          </cell>
        </row>
        <row r="3174">
          <cell r="B3174">
            <v>21037</v>
          </cell>
          <cell r="C3174" t="str">
            <v>MANGUEIRA DE INCENDIO, TIPO 2, DE 2 1/2", COMPRIMENTO = 30 M, TECIDO EM FIO DE POLIESTER E TUBO INTERNO EM BORRACHA SINTETICA, COM UNIOES ENGATE RAPIDO</v>
          </cell>
          <cell r="D3174" t="str">
            <v xml:space="preserve">UN    </v>
          </cell>
          <cell r="E3174">
            <v>762.37</v>
          </cell>
        </row>
        <row r="3175">
          <cell r="B3175">
            <v>20185</v>
          </cell>
          <cell r="C3175" t="str">
            <v>MANGUEIRA DE PVC FLEXIVEL,TIPO FLAT/ACHATADA, COR LARANJA, D = 1 1/2" (40 MM), PARA CONDUCAO DE AGUA, SERVICOS LEVES E MEDIOS</v>
          </cell>
          <cell r="D3175" t="str">
            <v xml:space="preserve">M     </v>
          </cell>
          <cell r="E3175">
            <v>11.37</v>
          </cell>
        </row>
        <row r="3176">
          <cell r="B3176">
            <v>20260</v>
          </cell>
          <cell r="C3176" t="str">
            <v>MANGUEIRA PARA GAS - GLP, PVC, TRANCADA, DIAMETRO DE 3/8", COMPRIMENTO DE 1M (NORMATIZADA)</v>
          </cell>
          <cell r="D3176" t="str">
            <v xml:space="preserve">UN    </v>
          </cell>
          <cell r="E3176">
            <v>9.14</v>
          </cell>
        </row>
        <row r="3177">
          <cell r="B3177">
            <v>37523</v>
          </cell>
          <cell r="C3177" t="str">
            <v>MANIPULADOR TELESCOPICO, POTENCIA DE 101 HP, CAPACIDADE DE CARGA DE 3.500 KG, ALTURA MAXIMA DE ELEVACAO DE 12 M</v>
          </cell>
          <cell r="D3177" t="str">
            <v xml:space="preserve">UN    </v>
          </cell>
          <cell r="E3177">
            <v>480611.84000000003</v>
          </cell>
        </row>
        <row r="3178">
          <cell r="B3178">
            <v>37515</v>
          </cell>
          <cell r="C3178" t="str">
            <v>MANIPULADOR TELESCOPICO, POTENCIA DE 85 HP, CAPACIDADE DE CARGA DE 3.500 KG, ALTURA MAXIMA DE ELEVACAO DE 12,3 M</v>
          </cell>
          <cell r="D3178" t="str">
            <v xml:space="preserve">UN    </v>
          </cell>
          <cell r="E3178">
            <v>427288.5</v>
          </cell>
        </row>
        <row r="3179">
          <cell r="B3179">
            <v>12899</v>
          </cell>
          <cell r="C3179" t="str">
            <v>MANOMETRO COM CAIXA EM ACO PINTADO, ESCALA *10* KGF/CM2 (*10* BAR), DIAMETRO NOMINAL DE *63* MM, CONEXAO DE 1/4"</v>
          </cell>
          <cell r="D3179" t="str">
            <v xml:space="preserve">UN    </v>
          </cell>
          <cell r="E3179">
            <v>100.35</v>
          </cell>
        </row>
        <row r="3180">
          <cell r="B3180">
            <v>12898</v>
          </cell>
          <cell r="C3180" t="str">
            <v>MANOMETRO COM CAIXA EM ACO PINTADO, ESCALA *10* KGF/CM2 (*10* BAR), DIAMETRO NOMINAL DE 100 MM, CONEXAO DE 1/2"</v>
          </cell>
          <cell r="D3180" t="str">
            <v xml:space="preserve">UN    </v>
          </cell>
          <cell r="E3180">
            <v>159.18</v>
          </cell>
        </row>
        <row r="3181">
          <cell r="B3181">
            <v>42528</v>
          </cell>
          <cell r="C3181" t="str">
            <v>MANTA ALUMINIZADA NAS DUAS FACES, PARA SUBCOBERTURA,  E = *2* MM</v>
          </cell>
          <cell r="D3181" t="str">
            <v xml:space="preserve">M2    </v>
          </cell>
          <cell r="E3181">
            <v>7.04</v>
          </cell>
        </row>
        <row r="3182">
          <cell r="B3182">
            <v>39696</v>
          </cell>
          <cell r="C3182" t="str">
            <v>MANTA ALUMINIZADA 1 FACE PARA SUBCOBERTURA, E = *1* MM</v>
          </cell>
          <cell r="D3182" t="str">
            <v xml:space="preserve">M2    </v>
          </cell>
          <cell r="E3182">
            <v>4.95</v>
          </cell>
        </row>
        <row r="3183">
          <cell r="B3183">
            <v>39700</v>
          </cell>
          <cell r="C3183" t="str">
            <v>MANTA ANTIRRUIDO DE POLIESTER (PET) PARA CONTRAPISO E = *8* MM</v>
          </cell>
          <cell r="D3183" t="str">
            <v xml:space="preserve">M2    </v>
          </cell>
          <cell r="E3183">
            <v>16.78</v>
          </cell>
        </row>
        <row r="3184">
          <cell r="B3184">
            <v>11621</v>
          </cell>
          <cell r="C3184" t="str">
            <v>MANTA ASFALTICA ELASTOMERICA EM POLIESTER ALUMINIZADA 3 MM, TIPO III, CLASSE B (NBR 9952)</v>
          </cell>
          <cell r="D3184" t="str">
            <v xml:space="preserve">M2    </v>
          </cell>
          <cell r="E3184">
            <v>33.39</v>
          </cell>
        </row>
        <row r="3185">
          <cell r="B3185">
            <v>4014</v>
          </cell>
          <cell r="C3185" t="str">
            <v>MANTA ASFALTICA ELASTOMERICA EM POLIESTER 3 MM, TIPO III, CLASSE B, ACABAMENTO PP (NBR 9952)</v>
          </cell>
          <cell r="D3185" t="str">
            <v xml:space="preserve">M2    </v>
          </cell>
          <cell r="E3185">
            <v>34.54</v>
          </cell>
        </row>
        <row r="3186">
          <cell r="B3186">
            <v>4015</v>
          </cell>
          <cell r="C3186" t="str">
            <v>MANTA ASFALTICA ELASTOMERICA EM POLIESTER 4 MM, TIPO III, CLASSE B, ACABAMENTO PP (NBR 9952)</v>
          </cell>
          <cell r="D3186" t="str">
            <v xml:space="preserve">M2    </v>
          </cell>
          <cell r="E3186">
            <v>42.42</v>
          </cell>
        </row>
        <row r="3187">
          <cell r="B3187">
            <v>4017</v>
          </cell>
          <cell r="C3187" t="str">
            <v>MANTA ASFALTICA ELASTOMERICA EM POLIESTER 5 MM, TIPO III, CLASSE B, ACABAMENTO PP (NBR 9952)</v>
          </cell>
          <cell r="D3187" t="str">
            <v xml:space="preserve">M2    </v>
          </cell>
          <cell r="E3187">
            <v>61.72</v>
          </cell>
        </row>
        <row r="3188">
          <cell r="B3188">
            <v>4016</v>
          </cell>
          <cell r="C3188" t="str">
            <v>MANTA ASFALTICA ELASTOMERICA TIPO GLASS 3 MM, TIPO II, CLASSE C, ACABAMENTO PP (NBR 9952)</v>
          </cell>
          <cell r="D3188" t="str">
            <v xml:space="preserve">M2    </v>
          </cell>
          <cell r="E3188">
            <v>24.38</v>
          </cell>
        </row>
        <row r="3189">
          <cell r="B3189">
            <v>39699</v>
          </cell>
          <cell r="C3189" t="str">
            <v>MANTA DE BORRACHA ANTIRRUIDO 5 MM</v>
          </cell>
          <cell r="D3189" t="str">
            <v xml:space="preserve">M2    </v>
          </cell>
          <cell r="E3189">
            <v>9.2200000000000006</v>
          </cell>
        </row>
        <row r="3190">
          <cell r="B3190">
            <v>38544</v>
          </cell>
          <cell r="C3190" t="str">
            <v>MANTA DE POLIETILENO EXPANDIDO (PEBD) ANTICHAMAS, E = 8 MM</v>
          </cell>
          <cell r="D3190" t="str">
            <v xml:space="preserve">M2    </v>
          </cell>
          <cell r="E3190">
            <v>6.25</v>
          </cell>
        </row>
        <row r="3191">
          <cell r="B3191">
            <v>38545</v>
          </cell>
          <cell r="C3191" t="str">
            <v>MANTA DE POLIETILENO EXPANDIDO (PEBD), E = 5 MM</v>
          </cell>
          <cell r="D3191" t="str">
            <v xml:space="preserve">M2    </v>
          </cell>
          <cell r="E3191">
            <v>4.0199999999999996</v>
          </cell>
        </row>
        <row r="3192">
          <cell r="B3192">
            <v>42527</v>
          </cell>
          <cell r="C3192" t="str">
            <v>MANTA DE POLIETILENO EXPANDIDO, COM 1 FACE METALIZADA PARA SUBCOBERTURA,  E = *5* MM</v>
          </cell>
          <cell r="D3192" t="str">
            <v xml:space="preserve">M2    </v>
          </cell>
          <cell r="E3192">
            <v>18.600000000000001</v>
          </cell>
        </row>
        <row r="3193">
          <cell r="B3193">
            <v>39323</v>
          </cell>
          <cell r="C3193" t="str">
            <v>MANTA GEOTEXTIL TECIDO DE LAMINETES DE POLIPROPILENO, RESISTENCIA A TRACAO = *25* KN/M</v>
          </cell>
          <cell r="D3193" t="str">
            <v xml:space="preserve">M2    </v>
          </cell>
          <cell r="E3193">
            <v>15.33</v>
          </cell>
        </row>
        <row r="3194">
          <cell r="B3194">
            <v>626</v>
          </cell>
          <cell r="C3194" t="str">
            <v>MANTA LIQUIDA DE BASE ASFALTICA MODIFICADA COM A ADICAO DE ELASTOMEROS DILUIDOS EM SOLVENTE ORGANICO, APLICACAO A FRIO (MEMBRANA IMPERMEABILIZANTE ASFASTICA)</v>
          </cell>
          <cell r="D3194" t="str">
            <v xml:space="preserve">KG    </v>
          </cell>
          <cell r="E3194">
            <v>13.64</v>
          </cell>
        </row>
        <row r="3195">
          <cell r="B3195">
            <v>25860</v>
          </cell>
          <cell r="C3195" t="str">
            <v>MANTA TERMOPLASTICA, PEAD, GEOMEMBRANA LISA, E = 0,50 MM ( NBR 15352)</v>
          </cell>
          <cell r="D3195" t="str">
            <v xml:space="preserve">M2    </v>
          </cell>
          <cell r="E3195">
            <v>8.5399999999999991</v>
          </cell>
        </row>
        <row r="3196">
          <cell r="B3196">
            <v>25861</v>
          </cell>
          <cell r="C3196" t="str">
            <v>MANTA TERMOPLASTICA, PEAD, GEOMEMBRANA LISA, E = 0,75 MM ( NBR 15352)</v>
          </cell>
          <cell r="D3196" t="str">
            <v xml:space="preserve">M2    </v>
          </cell>
          <cell r="E3196">
            <v>12.88</v>
          </cell>
        </row>
        <row r="3197">
          <cell r="B3197">
            <v>25862</v>
          </cell>
          <cell r="C3197" t="str">
            <v>MANTA TERMOPLASTICA, PEAD, GEOMEMBRANA LISA, E = 0,80 MM ( NBR 15352)</v>
          </cell>
          <cell r="D3197" t="str">
            <v xml:space="preserve">M2    </v>
          </cell>
          <cell r="E3197">
            <v>13.67</v>
          </cell>
        </row>
        <row r="3198">
          <cell r="B3198">
            <v>25863</v>
          </cell>
          <cell r="C3198" t="str">
            <v>MANTA TERMOPLASTICA, PEAD, GEOMEMBRANA LISA, E = 1,00 MM ( NBR 15352)</v>
          </cell>
          <cell r="D3198" t="str">
            <v xml:space="preserve">M2    </v>
          </cell>
          <cell r="E3198">
            <v>17.09</v>
          </cell>
        </row>
        <row r="3199">
          <cell r="B3199">
            <v>25864</v>
          </cell>
          <cell r="C3199" t="str">
            <v>MANTA TERMOPLASTICA, PEAD, GEOMEMBRANA LISA, E = 1,50 MM ( NBR 15352)</v>
          </cell>
          <cell r="D3199" t="str">
            <v xml:space="preserve">M2    </v>
          </cell>
          <cell r="E3199">
            <v>25.63</v>
          </cell>
        </row>
        <row r="3200">
          <cell r="B3200">
            <v>25865</v>
          </cell>
          <cell r="C3200" t="str">
            <v>MANTA TERMOPLASTICA, PEAD, GEOMEMBRANA LISA, E = 2,00 MM ( NBR 15352)</v>
          </cell>
          <cell r="D3200" t="str">
            <v xml:space="preserve">M2    </v>
          </cell>
          <cell r="E3200">
            <v>34.340000000000003</v>
          </cell>
        </row>
        <row r="3201">
          <cell r="B3201">
            <v>25866</v>
          </cell>
          <cell r="C3201" t="str">
            <v>MANTA TERMOPLASTICA, PEAD, GEOMEMBRANA LISA, E = 2,50 MM ( NBR 15352)</v>
          </cell>
          <cell r="D3201" t="str">
            <v xml:space="preserve">M2    </v>
          </cell>
          <cell r="E3201">
            <v>42.64</v>
          </cell>
        </row>
        <row r="3202">
          <cell r="B3202">
            <v>25868</v>
          </cell>
          <cell r="C3202" t="str">
            <v>MANTA TERMOPLASTICA, PEAD, GEOMEMBRANA TEXTURIZADA EM AMBAS AS FACES, E = 0,50 MM (NBR 15352)</v>
          </cell>
          <cell r="D3202" t="str">
            <v xml:space="preserve">M2    </v>
          </cell>
          <cell r="E3202">
            <v>9.51</v>
          </cell>
        </row>
        <row r="3203">
          <cell r="B3203">
            <v>25869</v>
          </cell>
          <cell r="C3203" t="str">
            <v>MANTA TERMOPLASTICA, PEAD, GEOMEMBRANA TEXTURIZADA EM AMBAS AS FACES, E = 0,75 MM (NBR 15352)</v>
          </cell>
          <cell r="D3203" t="str">
            <v xml:space="preserve">M2    </v>
          </cell>
          <cell r="E3203">
            <v>13.43</v>
          </cell>
        </row>
        <row r="3204">
          <cell r="B3204">
            <v>25870</v>
          </cell>
          <cell r="C3204" t="str">
            <v>MANTA TERMOPLASTICA, PEAD, GEOMEMBRANA TEXTURIZADA EM AMBAS AS FACES, E = 0,80 MM (NBR 15352)</v>
          </cell>
          <cell r="D3204" t="str">
            <v xml:space="preserve">M2    </v>
          </cell>
          <cell r="E3204">
            <v>15.23</v>
          </cell>
        </row>
        <row r="3205">
          <cell r="B3205">
            <v>25871</v>
          </cell>
          <cell r="C3205" t="str">
            <v>MANTA TERMOPLASTICA, PEAD, GEOMEMBRANA TEXTURIZADA EM AMBAS AS FACES, E = 1,00 MM (NBR 15352)</v>
          </cell>
          <cell r="D3205" t="str">
            <v xml:space="preserve">M2    </v>
          </cell>
          <cell r="E3205">
            <v>18.7</v>
          </cell>
        </row>
        <row r="3206">
          <cell r="B3206">
            <v>25867</v>
          </cell>
          <cell r="C3206" t="str">
            <v>MANTA TERMOPLASTICA, PEAD, GEOMEMBRANA TEXTURIZADA EM AMBAS AS FACES, E = 1,50 MM (NBR 15352)</v>
          </cell>
          <cell r="D3206" t="str">
            <v xml:space="preserve">M2    </v>
          </cell>
          <cell r="E3206">
            <v>27.68</v>
          </cell>
        </row>
        <row r="3207">
          <cell r="B3207">
            <v>25872</v>
          </cell>
          <cell r="C3207" t="str">
            <v>MANTA TERMOPLASTICA, PEAD, GEOMEMBRANA TEXTURIZADA EM AMBAS AS FACES, E = 2,00 MM (NBR 15352)</v>
          </cell>
          <cell r="D3207" t="str">
            <v xml:space="preserve">M2    </v>
          </cell>
          <cell r="E3207">
            <v>37.409999999999997</v>
          </cell>
        </row>
        <row r="3208">
          <cell r="B3208">
            <v>25873</v>
          </cell>
          <cell r="C3208" t="str">
            <v>MANTA TERMOPLASTICA, PEAD, GEOMEMBRANA TEXTURIZADA EM AMBAS AS FACES, E = 2,50 MM (NBR 15352)</v>
          </cell>
          <cell r="D3208" t="str">
            <v xml:space="preserve">M2    </v>
          </cell>
          <cell r="E3208">
            <v>46.66</v>
          </cell>
        </row>
        <row r="3209">
          <cell r="B3209">
            <v>40637</v>
          </cell>
          <cell r="C3209" t="str">
            <v>MAQUINA DEMARCADORA DE FAIXA DE TRAFEGO A FRIO, AUTOPROPELIDA, MOTOR DIESEL 38 HP</v>
          </cell>
          <cell r="D3209" t="str">
            <v xml:space="preserve">UN    </v>
          </cell>
          <cell r="E3209">
            <v>505925.24</v>
          </cell>
        </row>
        <row r="3210">
          <cell r="B3210">
            <v>13836</v>
          </cell>
          <cell r="C3210" t="str">
            <v>MAQUINA EXTRUSORA DE CONCRETO PARA GUIAS E SARJETAS, COM MOTOR A DIESEL DE 14 CV</v>
          </cell>
          <cell r="D3210" t="str">
            <v xml:space="preserve">UN    </v>
          </cell>
          <cell r="E3210">
            <v>78291.97</v>
          </cell>
        </row>
        <row r="3211">
          <cell r="B3211">
            <v>14534</v>
          </cell>
          <cell r="C3211" t="str">
            <v>MAQUINA MANUAL TIPO PRENSA PARA PRODUCAO DE BLOCOS E PAVIMENTOS DE CONCRETO, COM MOTOR ELETRICO TRIFASICO PARA VIBRACAO, POTENCIA TOTAL INSTALADA DE 1,5 KW</v>
          </cell>
          <cell r="D3211" t="str">
            <v xml:space="preserve">UN    </v>
          </cell>
          <cell r="E3211">
            <v>32775.089999999997</v>
          </cell>
        </row>
        <row r="3212">
          <cell r="B3212">
            <v>14619</v>
          </cell>
          <cell r="C3212" t="str">
            <v>MAQUINA PARA CORTE COM DISCO ABRASIVO DE DIAMETRO DE 18'' (450 MM), COM MOTOR ELETRICO TRIFASICO DE 10 CV</v>
          </cell>
          <cell r="D3212" t="str">
            <v xml:space="preserve">UN    </v>
          </cell>
          <cell r="E3212">
            <v>10026.6</v>
          </cell>
        </row>
        <row r="3213">
          <cell r="B3213">
            <v>14535</v>
          </cell>
          <cell r="C3213" t="str">
            <v>MAQUINA TIPO PRENSA HIDRAULICA, PARA FABRICACAO DE TUBOS DE CONCRETO PARA AGUAS PLUVIAIS, DN 200 A DN 600 MM X 1000 MM DE COMPRIMENTO, COM MOTOR PRINCIPAL DE 20 CV</v>
          </cell>
          <cell r="D3213" t="str">
            <v xml:space="preserve">UN    </v>
          </cell>
          <cell r="E3213">
            <v>325295.92</v>
          </cell>
        </row>
        <row r="3214">
          <cell r="B3214">
            <v>39813</v>
          </cell>
          <cell r="C321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D3214" t="str">
            <v xml:space="preserve">UN    </v>
          </cell>
          <cell r="E3214">
            <v>17293.64</v>
          </cell>
        </row>
        <row r="3215">
          <cell r="B3215">
            <v>40403</v>
          </cell>
          <cell r="C3215" t="str">
            <v>MAQUINA TRANSFORMADORA MONOFASICA PARA SOLDA ELETRICA, TENSAO DE 220 V, FREQUENCIA DE 60 HZ, FAIXA DE CORRENTE ENTRE 80 A (+/- 10 A) E 250 A, POTENCIA ENTRE 14,00 KVA E 15,0 KVA, CICLO DE TRABALHO ENTRE 10% E 20% A 250 A</v>
          </cell>
          <cell r="D3215" t="str">
            <v xml:space="preserve">UN    </v>
          </cell>
          <cell r="E3215">
            <v>572.70000000000005</v>
          </cell>
        </row>
        <row r="3216">
          <cell r="B3216">
            <v>12868</v>
          </cell>
          <cell r="C3216" t="str">
            <v>MARCENEIRO</v>
          </cell>
          <cell r="D3216" t="str">
            <v xml:space="preserve">H     </v>
          </cell>
          <cell r="E3216">
            <v>14.83</v>
          </cell>
        </row>
        <row r="3217">
          <cell r="B3217">
            <v>40916</v>
          </cell>
          <cell r="C3217" t="str">
            <v>MARCENEIRO (MENSALISTA)</v>
          </cell>
          <cell r="D3217" t="str">
            <v xml:space="preserve">MES   </v>
          </cell>
          <cell r="E3217">
            <v>2625.35</v>
          </cell>
        </row>
        <row r="3218">
          <cell r="B3218">
            <v>4755</v>
          </cell>
          <cell r="C3218" t="str">
            <v>MARMORISTA / GRANITEIRO</v>
          </cell>
          <cell r="D3218" t="str">
            <v xml:space="preserve">H     </v>
          </cell>
          <cell r="E3218">
            <v>14.81</v>
          </cell>
        </row>
        <row r="3219">
          <cell r="B3219">
            <v>41067</v>
          </cell>
          <cell r="C3219" t="str">
            <v>MARMORISTA / GRANITEIRO (MENSALISTA)</v>
          </cell>
          <cell r="D3219" t="str">
            <v xml:space="preserve">MES   </v>
          </cell>
          <cell r="E3219">
            <v>2624.4</v>
          </cell>
        </row>
        <row r="3220">
          <cell r="B3220">
            <v>38463</v>
          </cell>
          <cell r="C3220" t="str">
            <v>MARTELO DE SOLDADOR/PICADOR DE SOLDA</v>
          </cell>
          <cell r="D3220" t="str">
            <v xml:space="preserve">UN    </v>
          </cell>
          <cell r="E3220">
            <v>17.170000000000002</v>
          </cell>
        </row>
        <row r="3221">
          <cell r="B3221">
            <v>40703</v>
          </cell>
          <cell r="C3221" t="str">
            <v>MARTELO DEMOLIDOR ELETRICO, COM POTENCIA DE 2.000 W, FREQUENCIA DE 1.000 IMPACTOS POR MINUTO, FORÇA DE IMPACTO ENTRE 60 E 65 J, PESO DE 30 KG</v>
          </cell>
          <cell r="D3221" t="str">
            <v xml:space="preserve">UN    </v>
          </cell>
          <cell r="E3221">
            <v>5400</v>
          </cell>
        </row>
        <row r="3222">
          <cell r="B3222">
            <v>14531</v>
          </cell>
          <cell r="C3222" t="str">
            <v>MARTELO DEMOLIDOR PNEUMATICO MANUAL, COM REDUCAO DE VIBRACAO, PESO DE 21 KG</v>
          </cell>
          <cell r="D3222" t="str">
            <v xml:space="preserve">UN    </v>
          </cell>
          <cell r="E3222">
            <v>10067.629999999999</v>
          </cell>
        </row>
        <row r="3223">
          <cell r="B3223">
            <v>36533</v>
          </cell>
          <cell r="C3223" t="str">
            <v>MARTELO DEMOLIDOR PNEUMATICO MANUAL, COM REDUCAO DE VIBRACAO, PESO DE 31,5 KG</v>
          </cell>
          <cell r="D3223" t="str">
            <v xml:space="preserve">UN    </v>
          </cell>
          <cell r="E3223">
            <v>11585.27</v>
          </cell>
        </row>
        <row r="3224">
          <cell r="B3224">
            <v>11616</v>
          </cell>
          <cell r="C3224" t="str">
            <v>MARTELO DEMOLIDOR PNEUMATICO MANUAL, PADRAO, PESO DE 32 KG</v>
          </cell>
          <cell r="D3224" t="str">
            <v xml:space="preserve">UN    </v>
          </cell>
          <cell r="E3224">
            <v>10942.12</v>
          </cell>
        </row>
        <row r="3225">
          <cell r="B3225">
            <v>41898</v>
          </cell>
          <cell r="C3225" t="str">
            <v>MARTELO DEMOLIDOR PNEUMATICO MANUAL, PESO  DE 28 KG, COM SILENCIADOR</v>
          </cell>
          <cell r="D3225" t="str">
            <v xml:space="preserve">UN    </v>
          </cell>
          <cell r="E3225">
            <v>12311.37</v>
          </cell>
        </row>
        <row r="3226">
          <cell r="B3226">
            <v>13447</v>
          </cell>
          <cell r="C3226" t="str">
            <v>MARTELO PERFURADOR PNEUMATICO MANUAL, DE SUPERFICIE, COM AVANCO DE COLUNA, PESO DE 22 KG</v>
          </cell>
          <cell r="D3226" t="str">
            <v xml:space="preserve">UN    </v>
          </cell>
          <cell r="E3226">
            <v>22653.77</v>
          </cell>
        </row>
        <row r="3227">
          <cell r="B3227">
            <v>14529</v>
          </cell>
          <cell r="C3227" t="str">
            <v>MARTELO PERFURADOR PNEUMATICO MANUAL, HASTE 25 X 75 MM, 21 KG</v>
          </cell>
          <cell r="D3227" t="str">
            <v xml:space="preserve">UN    </v>
          </cell>
          <cell r="E3227">
            <v>12669.68</v>
          </cell>
        </row>
        <row r="3228">
          <cell r="B3228">
            <v>10747</v>
          </cell>
          <cell r="C3228" t="str">
            <v>MARTELO PERFURADOR PNEUMATICO MANUAL, PESO DE 25 KG, COM SILENCIADOR</v>
          </cell>
          <cell r="D3228" t="str">
            <v xml:space="preserve">UN    </v>
          </cell>
          <cell r="E3228">
            <v>12430.89</v>
          </cell>
        </row>
        <row r="3229">
          <cell r="B3229">
            <v>36141</v>
          </cell>
          <cell r="C3229" t="str">
            <v>MASCARA DE SEGURANCA PARA SOLDA COM ESCUDO DE CELERON E CARNEIRA DE PLASTICO COM REGULAGEM</v>
          </cell>
          <cell r="D3229" t="str">
            <v xml:space="preserve">UN    </v>
          </cell>
          <cell r="E3229">
            <v>26.46</v>
          </cell>
        </row>
        <row r="3230">
          <cell r="B3230">
            <v>4053</v>
          </cell>
          <cell r="C3230" t="str">
            <v>MASSA A OLEO PARA MADEIRA</v>
          </cell>
          <cell r="D3230" t="str">
            <v xml:space="preserve">GL    </v>
          </cell>
          <cell r="E3230">
            <v>50.32</v>
          </cell>
        </row>
        <row r="3231">
          <cell r="B3231">
            <v>4052</v>
          </cell>
          <cell r="C3231" t="str">
            <v>MASSA ACRILICA</v>
          </cell>
          <cell r="D3231" t="str">
            <v xml:space="preserve">18L   </v>
          </cell>
          <cell r="E3231">
            <v>102.63</v>
          </cell>
        </row>
        <row r="3232">
          <cell r="B3232">
            <v>4056</v>
          </cell>
          <cell r="C3232" t="str">
            <v>MASSA ACRILICA PARA PAREDES INTERIOR/EXTERIOR</v>
          </cell>
          <cell r="D3232" t="str">
            <v xml:space="preserve">GL    </v>
          </cell>
          <cell r="E3232">
            <v>26.46</v>
          </cell>
        </row>
        <row r="3233">
          <cell r="B3233">
            <v>4051</v>
          </cell>
          <cell r="C3233" t="str">
            <v>MASSA CORRIDA PVA PARA PAREDES INTERNAS</v>
          </cell>
          <cell r="D3233" t="str">
            <v xml:space="preserve">18L   </v>
          </cell>
          <cell r="E3233">
            <v>66.05</v>
          </cell>
        </row>
        <row r="3234">
          <cell r="B3234">
            <v>4048</v>
          </cell>
          <cell r="C3234" t="str">
            <v>MASSA CORRIDA PVA PARA PAREDES INTERNAS</v>
          </cell>
          <cell r="D3234" t="str">
            <v xml:space="preserve">L     </v>
          </cell>
          <cell r="E3234">
            <v>3.66</v>
          </cell>
        </row>
        <row r="3235">
          <cell r="B3235">
            <v>4047</v>
          </cell>
          <cell r="C3235" t="str">
            <v>MASSA CORRIDA PVA PARA PAREDES INTERNAS</v>
          </cell>
          <cell r="D3235" t="str">
            <v xml:space="preserve">GL    </v>
          </cell>
          <cell r="E3235">
            <v>13.21</v>
          </cell>
        </row>
        <row r="3236">
          <cell r="B3236">
            <v>39434</v>
          </cell>
          <cell r="C3236" t="str">
            <v>MASSA DE REJUNTE EM PO PARA DRYWALL, A BASE DE GESSO, SECAGEM RAPIDA, PARA TRATAMENTO DE JUNTAS DE CHAPA DE GESSO (COM ADICAO DE AGUA)</v>
          </cell>
          <cell r="D3236" t="str">
            <v xml:space="preserve">KG    </v>
          </cell>
          <cell r="E3236">
            <v>4.0999999999999996</v>
          </cell>
        </row>
        <row r="3237">
          <cell r="B3237">
            <v>39433</v>
          </cell>
          <cell r="C3237" t="str">
            <v>MASSA DE REJUNTE PRONTA PARA TRATAMENTO DE JUNTAS DE CHAPA DE GESSO PARA DRYWALL, SEM ADICAO DE AGUA</v>
          </cell>
          <cell r="D3237" t="str">
            <v xml:space="preserve">KG    </v>
          </cell>
          <cell r="E3237">
            <v>2.94</v>
          </cell>
        </row>
        <row r="3238">
          <cell r="B3238">
            <v>4049</v>
          </cell>
          <cell r="C3238" t="str">
            <v>MASSA EPOXI BICOMPONENTE (MASSA + CATALIZADOR)</v>
          </cell>
          <cell r="D3238" t="str">
            <v xml:space="preserve">L     </v>
          </cell>
          <cell r="E3238">
            <v>41.38</v>
          </cell>
        </row>
        <row r="3239">
          <cell r="B3239">
            <v>38120</v>
          </cell>
          <cell r="C3239" t="str">
            <v>MASSA EPOXI BICOMPONENTE PARA REPAROS</v>
          </cell>
          <cell r="D3239" t="str">
            <v xml:space="preserve">KG    </v>
          </cell>
          <cell r="E3239">
            <v>97.07</v>
          </cell>
        </row>
        <row r="3240">
          <cell r="B3240">
            <v>38877</v>
          </cell>
          <cell r="C3240" t="str">
            <v>MASSA PARA TEXTURA LISA DE BASE ACRILICA, USO INTERNO E EXTERNO</v>
          </cell>
          <cell r="D3240" t="str">
            <v xml:space="preserve">KG    </v>
          </cell>
          <cell r="E3240">
            <v>5.05</v>
          </cell>
        </row>
        <row r="3241">
          <cell r="B3241">
            <v>34546</v>
          </cell>
          <cell r="C3241" t="str">
            <v>MASSA PARA TEXTURA RUSTICA DE BASE ACRILICA, COR BRANCA, USO INTERNO E EXTERNO</v>
          </cell>
          <cell r="D3241" t="str">
            <v xml:space="preserve">KG    </v>
          </cell>
          <cell r="E3241">
            <v>5.09</v>
          </cell>
        </row>
        <row r="3242">
          <cell r="B3242">
            <v>10498</v>
          </cell>
          <cell r="C3242" t="str">
            <v>MASSA PARA VIDRO</v>
          </cell>
          <cell r="D3242" t="str">
            <v xml:space="preserve">KG    </v>
          </cell>
          <cell r="E3242">
            <v>5.51</v>
          </cell>
        </row>
        <row r="3243">
          <cell r="B3243">
            <v>4823</v>
          </cell>
          <cell r="C3243" t="str">
            <v>MASSA PLASTICA PARA MARMORE/GRANITO</v>
          </cell>
          <cell r="D3243" t="str">
            <v xml:space="preserve">KG    </v>
          </cell>
          <cell r="E3243">
            <v>30.33</v>
          </cell>
        </row>
        <row r="3244">
          <cell r="B3244">
            <v>12357</v>
          </cell>
          <cell r="C3244" t="str">
            <v>MASTRO SIMPLES GALVANIZADO DIAMETRO NOMINAL 1 1/2", COMPRIMENTO 3 M</v>
          </cell>
          <cell r="D3244" t="str">
            <v xml:space="preserve">UN    </v>
          </cell>
          <cell r="E3244">
            <v>106.79</v>
          </cell>
        </row>
        <row r="3245">
          <cell r="B3245">
            <v>12358</v>
          </cell>
          <cell r="C3245" t="str">
            <v>MASTRO SIMPLES GALVANIZADO DIAMETRO NOMINAL 2", COMPRIMENTO 3 M</v>
          </cell>
          <cell r="D3245" t="str">
            <v xml:space="preserve">UN    </v>
          </cell>
          <cell r="E3245">
            <v>120.12</v>
          </cell>
        </row>
        <row r="3246">
          <cell r="B3246">
            <v>11079</v>
          </cell>
          <cell r="C3246" t="str">
            <v>MATERIAL FILTRANTE (PEDREGULHO) 0,6 A 25,46 MM (POSTO PEDREIRA/FORNECEDOR, SEM FRETE)</v>
          </cell>
          <cell r="D3246" t="str">
            <v xml:space="preserve">M3    </v>
          </cell>
          <cell r="E3246">
            <v>850.86</v>
          </cell>
        </row>
        <row r="3247">
          <cell r="B3247">
            <v>11082</v>
          </cell>
          <cell r="C3247" t="str">
            <v>MATERIAL FILTRANTE (PEDREGULHO) 38 A 25,4 MM (POSTO PEDREIRA/FORNECEDOR, SEM FRETE)</v>
          </cell>
          <cell r="D3247" t="str">
            <v xml:space="preserve">M3    </v>
          </cell>
          <cell r="E3247">
            <v>868.08</v>
          </cell>
        </row>
        <row r="3248">
          <cell r="B3248">
            <v>4058</v>
          </cell>
          <cell r="C3248" t="str">
            <v>MECANICO DE EQUIPAMENTOS PESADOS</v>
          </cell>
          <cell r="D3248" t="str">
            <v xml:space="preserve">H     </v>
          </cell>
          <cell r="E3248">
            <v>20.27</v>
          </cell>
        </row>
        <row r="3249">
          <cell r="B3249">
            <v>40974</v>
          </cell>
          <cell r="C3249" t="str">
            <v>MECANICO DE EQUIPAMENTOS PESADOS (MENSALISTA)</v>
          </cell>
          <cell r="D3249" t="str">
            <v xml:space="preserve">MES   </v>
          </cell>
          <cell r="E3249">
            <v>3589.56</v>
          </cell>
        </row>
        <row r="3250">
          <cell r="B3250">
            <v>34794</v>
          </cell>
          <cell r="C3250" t="str">
            <v>MECANICO DE REFRIGERACAO</v>
          </cell>
          <cell r="D3250" t="str">
            <v xml:space="preserve">H     </v>
          </cell>
          <cell r="E3250">
            <v>15.19</v>
          </cell>
        </row>
        <row r="3251">
          <cell r="B3251">
            <v>40925</v>
          </cell>
          <cell r="C3251" t="str">
            <v>MECANICO DE REFRIGERACAO (MENSALISTA)</v>
          </cell>
          <cell r="D3251" t="str">
            <v xml:space="preserve">MES   </v>
          </cell>
          <cell r="E3251">
            <v>2689.77</v>
          </cell>
        </row>
        <row r="3252">
          <cell r="B3252">
            <v>13741</v>
          </cell>
          <cell r="C3252" t="str">
            <v>MEDIDOR DE NIVEL ESTATICO E DINAMICO PARA POCO, COMPRIMENTO DE 200 M</v>
          </cell>
          <cell r="D3252" t="str">
            <v xml:space="preserve">UN    </v>
          </cell>
          <cell r="E3252">
            <v>2193.09</v>
          </cell>
        </row>
        <row r="3253">
          <cell r="B3253">
            <v>3288</v>
          </cell>
          <cell r="C3253" t="str">
            <v>MEIA CANA DE MADEIRA CEDRINHO OU EQUIVALENTE DA REGIAO, ACABAMENTO PARA FORRO PAULISTA, *2,5 X 2,5* CM</v>
          </cell>
          <cell r="D3253" t="str">
            <v xml:space="preserve">M     </v>
          </cell>
          <cell r="E3253">
            <v>3.88</v>
          </cell>
        </row>
        <row r="3254">
          <cell r="B3254">
            <v>13587</v>
          </cell>
          <cell r="C3254" t="str">
            <v>MEIA CANA DE MADEIRA PINUS OU EQUIVALENTE DA REGIAO, ACABAMENTO PARA FORRO PAULISTA, *2,5 X 2,5* CM</v>
          </cell>
          <cell r="D3254" t="str">
            <v xml:space="preserve">M     </v>
          </cell>
          <cell r="E3254">
            <v>2.34</v>
          </cell>
        </row>
        <row r="3255">
          <cell r="B3255">
            <v>38598</v>
          </cell>
          <cell r="C3255" t="str">
            <v>MEIA CANALETA CONCRETO ESTRUTURAL 14 X 19 X 19 CM, FBK 14 MPA (NBR 6136)</v>
          </cell>
          <cell r="D3255" t="str">
            <v xml:space="preserve">UN    </v>
          </cell>
          <cell r="E3255">
            <v>1.59</v>
          </cell>
        </row>
        <row r="3256">
          <cell r="B3256">
            <v>38595</v>
          </cell>
          <cell r="C3256" t="str">
            <v>MEIA CANALETA CONCRETO ESTRUTURAL 14 X 19 X 19 CM, FBK 4,5 MPA (NBR 6136)</v>
          </cell>
          <cell r="D3256" t="str">
            <v xml:space="preserve">UN    </v>
          </cell>
          <cell r="E3256">
            <v>1.1000000000000001</v>
          </cell>
        </row>
        <row r="3257">
          <cell r="B3257">
            <v>38592</v>
          </cell>
          <cell r="C3257" t="str">
            <v>MEIO BLOCO CONCRETO ESTRUTURAL 14 X 19 X 14 CM, FBK 14 MPA (NBR 6136)</v>
          </cell>
          <cell r="D3257" t="str">
            <v xml:space="preserve">UN    </v>
          </cell>
          <cell r="E3257">
            <v>1.43</v>
          </cell>
        </row>
        <row r="3258">
          <cell r="B3258">
            <v>38588</v>
          </cell>
          <cell r="C3258" t="str">
            <v>MEIO BLOCO CONCRETO ESTRUTURAL 14 X 19 X 14 CM, FBK 4,5 MPA (NBR 6136)</v>
          </cell>
          <cell r="D3258" t="str">
            <v xml:space="preserve">UN    </v>
          </cell>
          <cell r="E3258">
            <v>0.9</v>
          </cell>
        </row>
        <row r="3259">
          <cell r="B3259">
            <v>38593</v>
          </cell>
          <cell r="C3259" t="str">
            <v>MEIO BLOCO CONCRETO ESTRUTURAL 14 X 19 X 19 CM, FBK 14 MPA (NBR 6136)</v>
          </cell>
          <cell r="D3259" t="str">
            <v xml:space="preserve">UN    </v>
          </cell>
          <cell r="E3259">
            <v>1.54</v>
          </cell>
        </row>
        <row r="3260">
          <cell r="B3260">
            <v>38589</v>
          </cell>
          <cell r="C3260" t="str">
            <v>MEIO BLOCO CONCRETO ESTRUTURAL 14 X 19 X 19 CM, FBK 4,5 MPA (NBR 6136)</v>
          </cell>
          <cell r="D3260" t="str">
            <v xml:space="preserve">UN    </v>
          </cell>
          <cell r="E3260">
            <v>1.1000000000000001</v>
          </cell>
        </row>
        <row r="3261">
          <cell r="B3261">
            <v>38594</v>
          </cell>
          <cell r="C3261" t="str">
            <v>MEIO BLOCO CONCRETO ESTRUTURAL 14 X 19 X 34 CM, FBK 14 MPA (NBR 6136)</v>
          </cell>
          <cell r="D3261" t="str">
            <v xml:space="preserve">UN    </v>
          </cell>
          <cell r="E3261">
            <v>2.29</v>
          </cell>
        </row>
        <row r="3262">
          <cell r="B3262">
            <v>34787</v>
          </cell>
          <cell r="C3262" t="str">
            <v>MEIO BLOCO ESTRUTURAL CERAMICO 14 X 19 X 14 CM, 4,0 MPA (NBR 15270)</v>
          </cell>
          <cell r="D3262" t="str">
            <v xml:space="preserve">UN    </v>
          </cell>
          <cell r="E3262">
            <v>0.74</v>
          </cell>
        </row>
        <row r="3263">
          <cell r="B3263">
            <v>34788</v>
          </cell>
          <cell r="C3263" t="str">
            <v>MEIO BLOCO ESTRUTURAL CERAMICO 14 X 19 X 14 CM, 6,0 MPA (NBR 15270)</v>
          </cell>
          <cell r="D3263" t="str">
            <v xml:space="preserve">UN    </v>
          </cell>
          <cell r="E3263">
            <v>0.74</v>
          </cell>
        </row>
        <row r="3264">
          <cell r="B3264">
            <v>34784</v>
          </cell>
          <cell r="C3264" t="str">
            <v>MEIO BLOCO ESTRUTURAL CERAMICO 14 X 19 X 19 CM, 4,0 MPA (NBR 15270)</v>
          </cell>
          <cell r="D3264" t="str">
            <v xml:space="preserve">UN    </v>
          </cell>
          <cell r="E3264">
            <v>0.82</v>
          </cell>
        </row>
        <row r="3265">
          <cell r="B3265">
            <v>34781</v>
          </cell>
          <cell r="C3265" t="str">
            <v>MEIO BLOCO ESTRUTURAL CERAMICO 14 X 19 X 19 CM, 6,0 MPA (NBR 15270)</v>
          </cell>
          <cell r="D3265" t="str">
            <v xml:space="preserve">UN    </v>
          </cell>
          <cell r="E3265">
            <v>0.93</v>
          </cell>
        </row>
        <row r="3266">
          <cell r="B3266">
            <v>34773</v>
          </cell>
          <cell r="C3266" t="str">
            <v>MEIO BLOCO VEDACAO CONCRETO APARENTE 14 X 19 X 19 CM  (CLASSE C - NBR 6136)</v>
          </cell>
          <cell r="D3266" t="str">
            <v xml:space="preserve">UN    </v>
          </cell>
          <cell r="E3266">
            <v>1.1399999999999999</v>
          </cell>
        </row>
        <row r="3267">
          <cell r="B3267">
            <v>34769</v>
          </cell>
          <cell r="C3267" t="str">
            <v>MEIO BLOCO VEDACAO CONCRETO APARENTE 19 X 19 X 19 CM (CLASSE C - NBR 6136)</v>
          </cell>
          <cell r="D3267" t="str">
            <v xml:space="preserve">UN    </v>
          </cell>
          <cell r="E3267">
            <v>1.32</v>
          </cell>
        </row>
        <row r="3268">
          <cell r="B3268">
            <v>34763</v>
          </cell>
          <cell r="C3268" t="str">
            <v>MEIO BLOCO VEDACAO CONCRETO APARENTE 9  X 19 X 19 CM (CLASSE C - NBR 6136)</v>
          </cell>
          <cell r="D3268" t="str">
            <v xml:space="preserve">UN    </v>
          </cell>
          <cell r="E3268">
            <v>0.77</v>
          </cell>
        </row>
        <row r="3269">
          <cell r="B3269">
            <v>34774</v>
          </cell>
          <cell r="C3269" t="str">
            <v>MEIO BLOCO VEDACAO CONCRETO 14 X 19 X 19 CM (CLASSE C - NBR 6136)</v>
          </cell>
          <cell r="D3269" t="str">
            <v xml:space="preserve">UN    </v>
          </cell>
          <cell r="E3269">
            <v>1.02</v>
          </cell>
        </row>
        <row r="3270">
          <cell r="B3270">
            <v>34771</v>
          </cell>
          <cell r="C3270" t="str">
            <v>MEIO BLOCO VEDACAO CONCRETO 19 X 19 X 19 CM (CLASSE C - NBR 6136)</v>
          </cell>
          <cell r="D3270" t="str">
            <v xml:space="preserve">UN    </v>
          </cell>
          <cell r="E3270">
            <v>1.17</v>
          </cell>
        </row>
        <row r="3271">
          <cell r="B3271">
            <v>34764</v>
          </cell>
          <cell r="C3271" t="str">
            <v>MEIO BLOCO VEDACAO CONCRETO 9 X 19 X 19 CM (CLASSE C - NBR 6136)</v>
          </cell>
          <cell r="D3271" t="str">
            <v xml:space="preserve">UN    </v>
          </cell>
          <cell r="E3271">
            <v>0.71</v>
          </cell>
        </row>
        <row r="3272">
          <cell r="B3272">
            <v>4062</v>
          </cell>
          <cell r="C3272" t="str">
            <v>MEIO-FIO OU GUIA DE CONCRETO, PRE-MOLDADO, COMP 1 M, *30 X 15* CM (H X L)</v>
          </cell>
          <cell r="D3272" t="str">
            <v xml:space="preserve">UN    </v>
          </cell>
          <cell r="E3272">
            <v>18.05</v>
          </cell>
        </row>
        <row r="3273">
          <cell r="B3273">
            <v>4059</v>
          </cell>
          <cell r="C3273" t="str">
            <v>MEIO-FIO OU GUIA DE CONCRETO, PRE-MOLDADO, COMP 1 M, *30 X 15/ 12* CM (H X L1/L2)</v>
          </cell>
          <cell r="D3273" t="str">
            <v xml:space="preserve">M     </v>
          </cell>
          <cell r="E3273">
            <v>21.88</v>
          </cell>
        </row>
        <row r="3274">
          <cell r="B3274">
            <v>4061</v>
          </cell>
          <cell r="C3274" t="str">
            <v>MEIO-FIO OU GUIA DE CONCRETO, PRE-MOLDADO, COMP 80 CM, *45 X 18 /12* CM (H X L1/L2)</v>
          </cell>
          <cell r="D3274" t="str">
            <v xml:space="preserve">UN    </v>
          </cell>
          <cell r="E3274">
            <v>17.5</v>
          </cell>
        </row>
        <row r="3275">
          <cell r="B3275">
            <v>10608</v>
          </cell>
          <cell r="C3275" t="str">
            <v>MESA VIBRATORIA COM DIMENSOES DE 2,0 X 1,0 M, COM MOTOR ELETRICO DE 2 POLOS E POTENCIA DE 3 CV</v>
          </cell>
          <cell r="D3275" t="str">
            <v xml:space="preserve">UN    </v>
          </cell>
          <cell r="E3275">
            <v>11200</v>
          </cell>
        </row>
        <row r="3276">
          <cell r="B3276">
            <v>4069</v>
          </cell>
          <cell r="C3276" t="str">
            <v>MESTRE DE OBRAS</v>
          </cell>
          <cell r="D3276" t="str">
            <v xml:space="preserve">H     </v>
          </cell>
          <cell r="E3276">
            <v>42.52</v>
          </cell>
        </row>
        <row r="3277">
          <cell r="B3277">
            <v>40819</v>
          </cell>
          <cell r="C3277" t="str">
            <v>MESTRE DE OBRAS (MENSALISTA)</v>
          </cell>
          <cell r="D3277" t="str">
            <v xml:space="preserve">MES   </v>
          </cell>
          <cell r="E3277">
            <v>7523.94</v>
          </cell>
        </row>
        <row r="3278">
          <cell r="B3278">
            <v>34361</v>
          </cell>
          <cell r="C3278" t="str">
            <v>METACAULIM DE ALTA REATIVIDADE/CAULIM CALCINADO</v>
          </cell>
          <cell r="D3278" t="str">
            <v xml:space="preserve">KG    </v>
          </cell>
          <cell r="E3278">
            <v>1.61</v>
          </cell>
        </row>
        <row r="3279">
          <cell r="B3279">
            <v>36512</v>
          </cell>
          <cell r="C3279" t="str">
            <v>MICRO-TRATOR CORTADOR DE GRAMA COM LARGURA DO CORTE DE 107 CM, COM  2 LAMINAS E DESCARTE LATERAL</v>
          </cell>
          <cell r="D3279" t="str">
            <v xml:space="preserve">UN    </v>
          </cell>
          <cell r="E3279">
            <v>11003.25</v>
          </cell>
        </row>
        <row r="3280">
          <cell r="B3280">
            <v>25972</v>
          </cell>
          <cell r="C3280" t="str">
            <v>MICROESFERAS DE VIDRO PARA SINALIZACAO HORIZONTAL VIARIA, TIPO I-B (PREMIX) - NBR 16184</v>
          </cell>
          <cell r="D3280" t="str">
            <v xml:space="preserve">KG    </v>
          </cell>
          <cell r="E3280">
            <v>7.22</v>
          </cell>
        </row>
        <row r="3281">
          <cell r="B3281">
            <v>25973</v>
          </cell>
          <cell r="C3281" t="str">
            <v>MICROESFERAS DE VIDRO PARA SINALIZACAO HORIZONTAL VIARIA, TIPO II-A (DROP-ON) - NBR 16184</v>
          </cell>
          <cell r="D3281" t="str">
            <v xml:space="preserve">KG    </v>
          </cell>
          <cell r="E3281">
            <v>7.22</v>
          </cell>
        </row>
        <row r="3282">
          <cell r="B3282">
            <v>11697</v>
          </cell>
          <cell r="C3282" t="str">
            <v>MICTORIO COLETIVO ACO INOX (AISI 304), E = 0,8 MM, DE *100 X 40 X 30* CM (C X A X P)</v>
          </cell>
          <cell r="D3282" t="str">
            <v xml:space="preserve">UN    </v>
          </cell>
          <cell r="E3282">
            <v>445.62</v>
          </cell>
        </row>
        <row r="3283">
          <cell r="B3283">
            <v>11698</v>
          </cell>
          <cell r="C3283" t="str">
            <v>MICTORIO COLETIVO ACO INOX (AISI 304), E = 0,8 MM, DE *100 X 50 X 35* CM (C X A X P)</v>
          </cell>
          <cell r="D3283" t="str">
            <v xml:space="preserve">UN    </v>
          </cell>
          <cell r="E3283">
            <v>531.6</v>
          </cell>
        </row>
        <row r="3284">
          <cell r="B3284">
            <v>11699</v>
          </cell>
          <cell r="C3284" t="str">
            <v>MICTORIO INDIVIDUAL ACO INOX (AISI 304), E = 0,8 MM, DE *50  X 45  X 35* (C X A X P)</v>
          </cell>
          <cell r="D3284" t="str">
            <v xml:space="preserve">UN    </v>
          </cell>
          <cell r="E3284">
            <v>587.54</v>
          </cell>
        </row>
        <row r="3285">
          <cell r="B3285">
            <v>10432</v>
          </cell>
          <cell r="C3285" t="str">
            <v>MICTORIO SIFONADO LOUCA BRANCA SEM COMPLEMENTOS</v>
          </cell>
          <cell r="D3285" t="str">
            <v xml:space="preserve">UN    </v>
          </cell>
          <cell r="E3285">
            <v>279.39999999999998</v>
          </cell>
        </row>
        <row r="3286">
          <cell r="B3286">
            <v>10430</v>
          </cell>
          <cell r="C3286" t="str">
            <v>MICTORIO SIFONADO LOUCA COR SEM COMPLEMENTOS</v>
          </cell>
          <cell r="D3286" t="str">
            <v xml:space="preserve">UN    </v>
          </cell>
          <cell r="E3286">
            <v>300.89999999999998</v>
          </cell>
        </row>
        <row r="3287">
          <cell r="B3287">
            <v>37514</v>
          </cell>
          <cell r="C3287" t="str">
            <v>MINICARREGADEIRA SOBRE RODAS, POTENCIA LIQUIDA DE *47* HP, CAPACIDADE NOMINAL DE OPERACAO DE *646* KG</v>
          </cell>
          <cell r="D3287" t="str">
            <v xml:space="preserve">UN    </v>
          </cell>
          <cell r="E3287">
            <v>169000</v>
          </cell>
        </row>
        <row r="3288">
          <cell r="B3288">
            <v>37519</v>
          </cell>
          <cell r="C3288" t="str">
            <v>MINICARREGADEIRA SOBRE RODAS, POTENCIA LIQUIDA DE *72* HP, CAPACIDADE NOMINAL DE OPERACAO DE *1200* KG</v>
          </cell>
          <cell r="D3288" t="str">
            <v xml:space="preserve">UN    </v>
          </cell>
          <cell r="E3288">
            <v>260816.58</v>
          </cell>
        </row>
        <row r="3289">
          <cell r="B3289">
            <v>37520</v>
          </cell>
          <cell r="C3289" t="str">
            <v>MINIESCAVADEIRA SOBRE ESTEIRAS, POTENCIA LIQUIDA DE *30* HP, PESO OPERACIONAL DE *3.500* KG</v>
          </cell>
          <cell r="D3289" t="str">
            <v xml:space="preserve">UN    </v>
          </cell>
          <cell r="E3289">
            <v>256540.9</v>
          </cell>
        </row>
        <row r="3290">
          <cell r="B3290">
            <v>37521</v>
          </cell>
          <cell r="C3290" t="str">
            <v>MINIESCAVADEIRA SOBRE ESTEIRAS, POTENCIA LIQUIDA DE *42* HP, PESO OPERACIONAL DE *4.500* KG</v>
          </cell>
          <cell r="D3290" t="str">
            <v xml:space="preserve">UN    </v>
          </cell>
          <cell r="E3290">
            <v>312979.90000000002</v>
          </cell>
        </row>
        <row r="3291">
          <cell r="B3291">
            <v>37522</v>
          </cell>
          <cell r="C3291" t="str">
            <v>MINIESCAVADEIRA SOBRE ESTEIRAS, POTENCIA LIQUIDA DE *42* HP, PESO OPERACIONAL DE *5.300* KG</v>
          </cell>
          <cell r="D3291" t="str">
            <v xml:space="preserve">UN    </v>
          </cell>
          <cell r="E3291">
            <v>322396.14</v>
          </cell>
        </row>
        <row r="3292">
          <cell r="B3292">
            <v>21109</v>
          </cell>
          <cell r="C3292" t="str">
            <v>MINUTERIA ELETRONICA COLETIVA COM POTENCIA MAXIMA RESISTIVA PARA LAMPADAS FLUORESCENTES DE *300* W ( 110 V ) / *600* W ( 110 V )</v>
          </cell>
          <cell r="D3292" t="str">
            <v xml:space="preserve">UN    </v>
          </cell>
          <cell r="E3292">
            <v>75.38</v>
          </cell>
        </row>
        <row r="3293">
          <cell r="B3293">
            <v>36800</v>
          </cell>
          <cell r="C3293" t="str">
            <v>MISTURADOR BASE PARA CHUVEIRO/BANHEIRA, 1/2 " OU 3/4 ", SOLDAVEL OU ROSCAVEL</v>
          </cell>
          <cell r="D3293" t="str">
            <v xml:space="preserve">UN    </v>
          </cell>
          <cell r="E3293">
            <v>60.83</v>
          </cell>
        </row>
        <row r="3294">
          <cell r="B3294">
            <v>11769</v>
          </cell>
          <cell r="C3294" t="str">
            <v>MISTURADOR CROMADO DE MESA BICA BAIXA PARA LAVATORIO (REF 1875)</v>
          </cell>
          <cell r="D3294" t="str">
            <v xml:space="preserve">UN    </v>
          </cell>
          <cell r="E3294">
            <v>149.08000000000001</v>
          </cell>
        </row>
        <row r="3295">
          <cell r="B3295">
            <v>36793</v>
          </cell>
          <cell r="C3295" t="str">
            <v>MISTURADOR CROMADO DE PAREDE PARA LAVATORIO (REF 1178)</v>
          </cell>
          <cell r="D3295" t="str">
            <v xml:space="preserve">UN    </v>
          </cell>
          <cell r="E3295">
            <v>241.36</v>
          </cell>
        </row>
        <row r="3296">
          <cell r="B3296">
            <v>37546</v>
          </cell>
          <cell r="C3296" t="str">
            <v>MISTURADOR DE ARGAMASSA, EIXO HORIZONTAL, CAPACIDADE DE MISTURA 160 KG, MOTOR ELETRICO TRIFASICO 220/380 V, POTENCIA 3 CV</v>
          </cell>
          <cell r="D3296" t="str">
            <v xml:space="preserve">UN    </v>
          </cell>
          <cell r="E3296">
            <v>7708.84</v>
          </cell>
        </row>
        <row r="3297">
          <cell r="B3297">
            <v>37544</v>
          </cell>
          <cell r="C3297" t="str">
            <v>MISTURADOR DE ARGAMASSA, EIXO HORIZONTAL, CAPACIDADE DE MISTURA 300 KG, MOTOR ELETRICO TRIFASICO 220/380 V, POTENCIA 5 CV</v>
          </cell>
          <cell r="D3297" t="str">
            <v xml:space="preserve">UN    </v>
          </cell>
          <cell r="E3297">
            <v>8153.39</v>
          </cell>
        </row>
        <row r="3298">
          <cell r="B3298">
            <v>37545</v>
          </cell>
          <cell r="C3298" t="str">
            <v>MISTURADOR DE ARGAMASSA, EIXO HORIZONTAL, CAPACIDADE DE MISTURA 600 KG, MOTOR ELETRICO TRIFASICO 220/380 V, POTENCIA 7,5 CV</v>
          </cell>
          <cell r="D3298" t="str">
            <v xml:space="preserve">UN    </v>
          </cell>
          <cell r="E3298">
            <v>9701.44</v>
          </cell>
        </row>
        <row r="3299">
          <cell r="B3299">
            <v>11771</v>
          </cell>
          <cell r="C3299" t="str">
            <v>MISTURADOR DE PAREDE CROMADO PARA COZINHA BICA MOVEL COM AREJADOR (REF 1258)</v>
          </cell>
          <cell r="D3299" t="str">
            <v xml:space="preserve">UN    </v>
          </cell>
          <cell r="E3299">
            <v>184.91</v>
          </cell>
        </row>
        <row r="3300">
          <cell r="B3300">
            <v>39919</v>
          </cell>
          <cell r="C3300" t="str">
            <v>MISTURADOR DUPLO HORIZONTAL DE ALTA TURBULENCIA, CAPACIDADE / VOLUME 2 X 500 LITROS, MOTORES ELETRICOS MINIMO 5 CV CADA,  PARA NATA CIMENTO, ARGAMASSA E OUTROS</v>
          </cell>
          <cell r="D3300" t="str">
            <v xml:space="preserve">UN    </v>
          </cell>
          <cell r="E3300">
            <v>38587.01</v>
          </cell>
        </row>
        <row r="3301">
          <cell r="B3301">
            <v>38385</v>
          </cell>
          <cell r="C3301" t="str">
            <v>MISTURADOR MANUAL DE TINTAS PARA FURADEIRA, HASTE METALICA *60* CM, COM HELICE  (MEXEDOR DE TINTA)</v>
          </cell>
          <cell r="D3301" t="str">
            <v xml:space="preserve">UN    </v>
          </cell>
          <cell r="E3301">
            <v>36.1</v>
          </cell>
        </row>
        <row r="3302">
          <cell r="B3302">
            <v>37587</v>
          </cell>
          <cell r="C3302" t="str">
            <v>MISTURADOR MONOCOMANDO PARA CHUVEIRO, BASE BRUTA E ACABAMENTO CROMADO</v>
          </cell>
          <cell r="D3302" t="str">
            <v xml:space="preserve">UN    </v>
          </cell>
          <cell r="E3302">
            <v>168.19</v>
          </cell>
        </row>
        <row r="3303">
          <cell r="B3303">
            <v>11571</v>
          </cell>
          <cell r="C3303" t="str">
            <v>MOLA AEREA FECHA PORTA, PARA PORTAS COM LARGURA ACIMA DE 110 CM</v>
          </cell>
          <cell r="D3303" t="str">
            <v xml:space="preserve">UN    </v>
          </cell>
          <cell r="E3303">
            <v>177.74</v>
          </cell>
        </row>
        <row r="3304">
          <cell r="B3304">
            <v>11561</v>
          </cell>
          <cell r="C3304" t="str">
            <v>MOLA AEREA FECHA PORTA, PARA PORTAS COM LARGURA ATE 110 CM</v>
          </cell>
          <cell r="D3304" t="str">
            <v xml:space="preserve">UN    </v>
          </cell>
          <cell r="E3304">
            <v>137.47</v>
          </cell>
        </row>
        <row r="3305">
          <cell r="B3305">
            <v>11560</v>
          </cell>
          <cell r="C3305" t="str">
            <v>MOLA AEREA FECHA PORTA, PARA PORTAS COM LARGURA ATE 95 CM</v>
          </cell>
          <cell r="D3305" t="str">
            <v xml:space="preserve">UN    </v>
          </cell>
          <cell r="E3305">
            <v>117</v>
          </cell>
        </row>
        <row r="3306">
          <cell r="B3306">
            <v>11499</v>
          </cell>
          <cell r="C3306" t="str">
            <v>MOLA HIDRAULICA DE PISO P/ VIDRO TEMPERADO 10MM</v>
          </cell>
          <cell r="D3306" t="str">
            <v xml:space="preserve">UN    </v>
          </cell>
          <cell r="E3306">
            <v>944.63</v>
          </cell>
        </row>
        <row r="3307">
          <cell r="B3307">
            <v>34761</v>
          </cell>
          <cell r="C3307" t="str">
            <v>MONTADOR DE ELETROELETRONICOS</v>
          </cell>
          <cell r="D3307" t="str">
            <v xml:space="preserve">H     </v>
          </cell>
          <cell r="E3307">
            <v>13.14</v>
          </cell>
        </row>
        <row r="3308">
          <cell r="B3308">
            <v>40924</v>
          </cell>
          <cell r="C3308" t="str">
            <v>MONTADOR DE ELETROELETRONICOS (MENSALISTA)</v>
          </cell>
          <cell r="D3308" t="str">
            <v xml:space="preserve">MES   </v>
          </cell>
          <cell r="E3308">
            <v>2328.5</v>
          </cell>
        </row>
        <row r="3309">
          <cell r="B3309">
            <v>25957</v>
          </cell>
          <cell r="C3309" t="str">
            <v>MONTADOR DE ESTRUTURAS METALICAS</v>
          </cell>
          <cell r="D3309" t="str">
            <v xml:space="preserve">H     </v>
          </cell>
          <cell r="E3309">
            <v>14.44</v>
          </cell>
        </row>
        <row r="3310">
          <cell r="B3310">
            <v>40983</v>
          </cell>
          <cell r="C3310" t="str">
            <v>MONTADOR DE ESTRUTURAS METALICAS (MENSALISTA)</v>
          </cell>
          <cell r="D3310" t="str">
            <v xml:space="preserve">MES   </v>
          </cell>
          <cell r="E3310">
            <v>2556.46</v>
          </cell>
        </row>
        <row r="3311">
          <cell r="B3311">
            <v>2437</v>
          </cell>
          <cell r="C3311" t="str">
            <v>MONTADOR DE MAQUINAS</v>
          </cell>
          <cell r="D3311" t="str">
            <v xml:space="preserve">H     </v>
          </cell>
          <cell r="E3311">
            <v>15.85</v>
          </cell>
        </row>
        <row r="3312">
          <cell r="B3312">
            <v>40921</v>
          </cell>
          <cell r="C3312" t="str">
            <v>MONTADOR DE MAQUINAS (MENSALISTA)</v>
          </cell>
          <cell r="D3312" t="str">
            <v xml:space="preserve">MES   </v>
          </cell>
          <cell r="E3312">
            <v>2807.49</v>
          </cell>
        </row>
        <row r="3313">
          <cell r="B3313">
            <v>40534</v>
          </cell>
          <cell r="C3313" t="str">
            <v>MONTANTE EM BARRA CHATA ACO GALVANIZADO, *65 X 8* MM, ALTURA *1420* MM, PINTURA ELETROSTATICA, COR PRETA</v>
          </cell>
          <cell r="D3313" t="str">
            <v xml:space="preserve">UN    </v>
          </cell>
          <cell r="E3313">
            <v>222.93</v>
          </cell>
        </row>
        <row r="3314">
          <cell r="B3314">
            <v>14252</v>
          </cell>
          <cell r="C3314" t="str">
            <v>MOTOBOMBA AUTOESCORVANTE MOTOR A GASOLINA, POTENCIA 6,0HP, BOCAIS 3" X 3", HM/Q = 5 MCA / 24 M3/H A 52,5 MCA / 5,0 M3/H</v>
          </cell>
          <cell r="D3314" t="str">
            <v xml:space="preserve">UN    </v>
          </cell>
          <cell r="E3314">
            <v>2126</v>
          </cell>
        </row>
        <row r="3315">
          <cell r="B3315">
            <v>730</v>
          </cell>
          <cell r="C3315" t="str">
            <v>MOTOBOMBA AUTOESCORVANTE MOTOR ELETRICO TRIFASICO 7,4HP BOCA DIAMETRO DE SUCCAO X RECLAQUE: 2"X2", HM/ Q = 10 M / 73,5 M3/H A 28 M / 8,2 M3 /H</v>
          </cell>
          <cell r="D3315" t="str">
            <v xml:space="preserve">UN    </v>
          </cell>
          <cell r="E3315">
            <v>5680.28</v>
          </cell>
        </row>
        <row r="3316">
          <cell r="B3316">
            <v>723</v>
          </cell>
          <cell r="C3316" t="str">
            <v>MOTOBOMBA AUTOESCORVANTE POTENCIA 5,42 HP, BOCAIS SUCCAO X RECALQUE 2" X 2", A GASOLINA, DIAMETRO DO ROTOR 122 MM HM/Q = 6 MCA / 33,0 M3/H A 28 MCA / 8,0 M3/H</v>
          </cell>
          <cell r="D3316" t="str">
            <v xml:space="preserve">UN    </v>
          </cell>
          <cell r="E3316">
            <v>2823.3</v>
          </cell>
        </row>
        <row r="3317">
          <cell r="B3317">
            <v>36502</v>
          </cell>
          <cell r="C3317" t="str">
            <v>MOTOBOMBA CENTRIFUGA, MOTOR A GASOLINA, POTENCIA 5,42 HP, BOCAIS 1 1/2" X 1", DIAMETRO ROTOR 143 MM HM/Q = 6 MCA / 16,8 M3/H A 38 MCA / 6,6 M3/H</v>
          </cell>
          <cell r="D3317" t="str">
            <v xml:space="preserve">UN    </v>
          </cell>
          <cell r="E3317">
            <v>2653.56</v>
          </cell>
        </row>
        <row r="3318">
          <cell r="B3318">
            <v>36503</v>
          </cell>
          <cell r="C3318" t="str">
            <v>MOTOBOMBA TRASH (PARA AGUA SUJA) AUTO ESCORVANTE, MOTOR GASOLINA DE 6,41 HP, DIAMETROS DE SUCCAO X RECALQUE: 3" X 3", HM/Q: 10/60 A 23/0</v>
          </cell>
          <cell r="D3318" t="str">
            <v xml:space="preserve">UN    </v>
          </cell>
          <cell r="E3318">
            <v>3272.16</v>
          </cell>
        </row>
        <row r="3319">
          <cell r="B3319">
            <v>4090</v>
          </cell>
          <cell r="C3319" t="str">
            <v>MOTONIVELADORA POTENCIA BASICA LIQUIDA (PRIMEIRA MARCHA) 125 HP , PESO BRUTO 13843 KG, LARGURA DA LAMINA DE 3,7 M</v>
          </cell>
          <cell r="D3319" t="str">
            <v xml:space="preserve">UN    </v>
          </cell>
          <cell r="E3319">
            <v>555000</v>
          </cell>
        </row>
        <row r="3320">
          <cell r="B3320">
            <v>13227</v>
          </cell>
          <cell r="C3320" t="str">
            <v>MOTONIVELADORA POTENCIA BASICA LIQUIDA (PRIMEIRA MARCHA) 171 HP, PESO BRUTO 14768 KG, LARGURA DA LAMINA DE 3,7 M</v>
          </cell>
          <cell r="D3320" t="str">
            <v xml:space="preserve">UN    </v>
          </cell>
          <cell r="E3320">
            <v>689656.7</v>
          </cell>
        </row>
        <row r="3321">
          <cell r="B3321">
            <v>10597</v>
          </cell>
          <cell r="C3321" t="str">
            <v>MOTONIVELADORA POTENCIA BASICA LIQUIDA (PRIMEIRA MARCHA) 186 HP, PESO BRUTO 15785 KG, LARGURA DA LAMINA DE 4,3 M</v>
          </cell>
          <cell r="D3321" t="str">
            <v xml:space="preserve">UN    </v>
          </cell>
          <cell r="E3321">
            <v>725952.65</v>
          </cell>
        </row>
        <row r="3322">
          <cell r="B3322">
            <v>39628</v>
          </cell>
          <cell r="C3322" t="str">
            <v>MOTOR A DIESEL PARA VIBRADOR DE IMERSAO, DE *4,7* CV</v>
          </cell>
          <cell r="D3322" t="str">
            <v xml:space="preserve">UN    </v>
          </cell>
          <cell r="E3322">
            <v>2579.9299999999998</v>
          </cell>
        </row>
        <row r="3323">
          <cell r="B3323">
            <v>39404</v>
          </cell>
          <cell r="C3323" t="str">
            <v>MOTOR A GASOLINA PARA VIBRADOR DE IMERSAO, 4 TEMPOS, DE 5,5 CV</v>
          </cell>
          <cell r="D3323" t="str">
            <v xml:space="preserve">UN    </v>
          </cell>
          <cell r="E3323">
            <v>1279.3</v>
          </cell>
        </row>
        <row r="3324">
          <cell r="B3324">
            <v>39402</v>
          </cell>
          <cell r="C3324" t="str">
            <v>MOTOR ELETRICO PARA VIBRADOR DE IMERSAO, DE 2 CV, MONOFASICO, 110/220 V</v>
          </cell>
          <cell r="D3324" t="str">
            <v xml:space="preserve">UN    </v>
          </cell>
          <cell r="E3324">
            <v>1053.9000000000001</v>
          </cell>
        </row>
        <row r="3325">
          <cell r="B3325">
            <v>39403</v>
          </cell>
          <cell r="C3325" t="str">
            <v>MOTOR ELETRICO PARA VIBRADOR DE IMERSAO, DE 2 CV, TRIFASICO, 220/380 V</v>
          </cell>
          <cell r="D3325" t="str">
            <v xml:space="preserve">UN    </v>
          </cell>
          <cell r="E3325">
            <v>1030.98</v>
          </cell>
        </row>
        <row r="3326">
          <cell r="B3326">
            <v>4093</v>
          </cell>
          <cell r="C3326" t="str">
            <v>MOTORISTA DE CAMINHAO</v>
          </cell>
          <cell r="D3326" t="str">
            <v xml:space="preserve">H     </v>
          </cell>
          <cell r="E3326">
            <v>14.72</v>
          </cell>
        </row>
        <row r="3327">
          <cell r="B3327">
            <v>10512</v>
          </cell>
          <cell r="C3327" t="str">
            <v>MOTORISTA DE CAMINHAO (MENSALISTA)</v>
          </cell>
          <cell r="D3327" t="str">
            <v xml:space="preserve">MES   </v>
          </cell>
          <cell r="E3327">
            <v>3167.36</v>
          </cell>
        </row>
        <row r="3328">
          <cell r="B3328">
            <v>20020</v>
          </cell>
          <cell r="C3328" t="str">
            <v>MOTORISTA DE CAMINHAO-BASCULANTE</v>
          </cell>
          <cell r="D3328" t="str">
            <v xml:space="preserve">H     </v>
          </cell>
          <cell r="E3328">
            <v>13.87</v>
          </cell>
        </row>
        <row r="3329">
          <cell r="B3329">
            <v>41038</v>
          </cell>
          <cell r="C3329" t="str">
            <v>MOTORISTA DE CAMINHAO-BASCULANTE (MENSALISTA)</v>
          </cell>
          <cell r="D3329" t="str">
            <v xml:space="preserve">MES   </v>
          </cell>
          <cell r="E3329">
            <v>2987.62</v>
          </cell>
        </row>
        <row r="3330">
          <cell r="B3330">
            <v>4094</v>
          </cell>
          <cell r="C3330" t="str">
            <v>MOTORISTA DE CAMINHAO-CARRETA</v>
          </cell>
          <cell r="D3330" t="str">
            <v xml:space="preserve">H     </v>
          </cell>
          <cell r="E3330">
            <v>19.649999999999999</v>
          </cell>
        </row>
        <row r="3331">
          <cell r="B3331">
            <v>40988</v>
          </cell>
          <cell r="C3331" t="str">
            <v>MOTORISTA DE CAMINHAO-CARRETA (MENSALISTA)</v>
          </cell>
          <cell r="D3331" t="str">
            <v xml:space="preserve">MES   </v>
          </cell>
          <cell r="E3331">
            <v>4229.79</v>
          </cell>
        </row>
        <row r="3332">
          <cell r="B3332">
            <v>4095</v>
          </cell>
          <cell r="C3332" t="str">
            <v>MOTORISTA DE CARRO DE PASSEIO</v>
          </cell>
          <cell r="D3332" t="str">
            <v xml:space="preserve">H     </v>
          </cell>
          <cell r="E3332">
            <v>13.31</v>
          </cell>
        </row>
        <row r="3333">
          <cell r="B3333">
            <v>40990</v>
          </cell>
          <cell r="C3333" t="str">
            <v>MOTORISTA DE CARRO DE PASSEIO (MENSALISTA)</v>
          </cell>
          <cell r="D3333" t="str">
            <v xml:space="preserve">MES   </v>
          </cell>
          <cell r="E3333">
            <v>2931.82</v>
          </cell>
        </row>
        <row r="3334">
          <cell r="B3334">
            <v>4097</v>
          </cell>
          <cell r="C3334" t="str">
            <v>MOTORISTA DE ONIBUS / MICRO-ONIBUS</v>
          </cell>
          <cell r="D3334" t="str">
            <v xml:space="preserve">H     </v>
          </cell>
          <cell r="E3334">
            <v>17.350000000000001</v>
          </cell>
        </row>
        <row r="3335">
          <cell r="B3335">
            <v>40994</v>
          </cell>
          <cell r="C3335" t="str">
            <v>MOTORISTA DE ONIBUS / MICRO-ONIBUS (MENSALISTA)</v>
          </cell>
          <cell r="D3335" t="str">
            <v xml:space="preserve">MES   </v>
          </cell>
          <cell r="E3335">
            <v>3823.8</v>
          </cell>
        </row>
        <row r="3336">
          <cell r="B3336">
            <v>4096</v>
          </cell>
          <cell r="C3336" t="str">
            <v>MOTORISTA OPERADOR DE CAMINHAO COM MUNCK</v>
          </cell>
          <cell r="D3336" t="str">
            <v xml:space="preserve">H     </v>
          </cell>
          <cell r="E3336">
            <v>15.17</v>
          </cell>
        </row>
        <row r="3337">
          <cell r="B3337">
            <v>40992</v>
          </cell>
          <cell r="C3337" t="str">
            <v>MOTORISTA OPERADOR DE CAMINHAO COM MUNCK (MENSALISTA)</v>
          </cell>
          <cell r="D3337" t="str">
            <v xml:space="preserve">MES   </v>
          </cell>
          <cell r="E3337">
            <v>3343.96</v>
          </cell>
        </row>
        <row r="3338">
          <cell r="B3338">
            <v>13955</v>
          </cell>
          <cell r="C3338" t="str">
            <v>MOTOSSERRA PORTATIL COM MOTOR A GASOLINA DE *60* CC</v>
          </cell>
          <cell r="D3338" t="str">
            <v xml:space="preserve">UN    </v>
          </cell>
          <cell r="E3338">
            <v>2078.33</v>
          </cell>
        </row>
        <row r="3339">
          <cell r="B3339">
            <v>4114</v>
          </cell>
          <cell r="C3339" t="str">
            <v>MOURAO CONCRETO CURVO, SECAO "T", H = 2,80 M + CURVA COM 0,45 M, COM FUROS PARA FIOS</v>
          </cell>
          <cell r="D3339" t="str">
            <v xml:space="preserve">UN    </v>
          </cell>
          <cell r="E3339">
            <v>36.25</v>
          </cell>
        </row>
        <row r="3340">
          <cell r="B3340">
            <v>36797</v>
          </cell>
          <cell r="C3340" t="str">
            <v>MOURAO DE CONCRETO CURVO,10 X 10 CM, H= *2,60* M + CURVA DE 0,40 M</v>
          </cell>
          <cell r="D3340" t="str">
            <v xml:space="preserve">UN    </v>
          </cell>
          <cell r="E3340">
            <v>31.7</v>
          </cell>
        </row>
        <row r="3341">
          <cell r="B3341">
            <v>4107</v>
          </cell>
          <cell r="C3341" t="str">
            <v>MOURAO DE CONCRETO RETO, *10 X 10* CM, H= 2,30 M</v>
          </cell>
          <cell r="D3341" t="str">
            <v xml:space="preserve">UN    </v>
          </cell>
          <cell r="E3341">
            <v>30.52</v>
          </cell>
        </row>
        <row r="3342">
          <cell r="B3342">
            <v>36799</v>
          </cell>
          <cell r="C3342" t="str">
            <v>MOURAO DE CONCRETO RETO, TIPO ESTICADOR, *10 X 10* CM, H= 2,50 M</v>
          </cell>
          <cell r="D3342" t="str">
            <v xml:space="preserve">UN    </v>
          </cell>
          <cell r="E3342">
            <v>29.14</v>
          </cell>
        </row>
        <row r="3343">
          <cell r="B3343">
            <v>4108</v>
          </cell>
          <cell r="C3343" t="str">
            <v>MOURAO DE CONCRETO RETO, 10 X 10 CM, H= 2,00 M</v>
          </cell>
          <cell r="D3343" t="str">
            <v xml:space="preserve">UN    </v>
          </cell>
          <cell r="E3343">
            <v>24.54</v>
          </cell>
        </row>
        <row r="3344">
          <cell r="B3344">
            <v>4102</v>
          </cell>
          <cell r="C3344" t="str">
            <v>MOURAO DE CONCRETO RETO, 10 X 10 CM, H= 3,00 M</v>
          </cell>
          <cell r="D3344" t="str">
            <v xml:space="preserve">UN    </v>
          </cell>
          <cell r="E3344">
            <v>36.51</v>
          </cell>
        </row>
        <row r="3345">
          <cell r="B3345">
            <v>10826</v>
          </cell>
          <cell r="C3345" t="str">
            <v>MUDA DE ARBUSTO FLORIFERO, CLUSIA/GARDENIA/MOREIA BRANCA/ AZALEIA OU EQUIVALENTE DA REGIAO, H= *50 A 70* CM</v>
          </cell>
          <cell r="D3345" t="str">
            <v xml:space="preserve">UN    </v>
          </cell>
          <cell r="E3345">
            <v>54.59</v>
          </cell>
        </row>
        <row r="3346">
          <cell r="B3346">
            <v>365</v>
          </cell>
          <cell r="C3346" t="str">
            <v>MUDA DE ARBUSTO FOLHAGEM, SANSAO-DO-CAMPO OU EQUIVALENTE DA REGIAO, H= *50 A 70* CM</v>
          </cell>
          <cell r="D3346" t="str">
            <v xml:space="preserve">UN    </v>
          </cell>
          <cell r="E3346">
            <v>33.85</v>
          </cell>
        </row>
        <row r="3347">
          <cell r="B3347">
            <v>38639</v>
          </cell>
          <cell r="C3347" t="str">
            <v>MUDA DE ARBUSTO, BUXINHO, H= *50* M</v>
          </cell>
          <cell r="D3347" t="str">
            <v xml:space="preserve">UN    </v>
          </cell>
          <cell r="E3347">
            <v>131.03</v>
          </cell>
        </row>
        <row r="3348">
          <cell r="B3348">
            <v>38640</v>
          </cell>
          <cell r="C3348" t="str">
            <v>MUDA DE ARBUSTO, PINGO DE OURO/ VIOLETEIRA, H = *10 A 20* CM</v>
          </cell>
          <cell r="D3348" t="str">
            <v xml:space="preserve">UN    </v>
          </cell>
          <cell r="E3348">
            <v>1.96</v>
          </cell>
        </row>
        <row r="3349">
          <cell r="B3349">
            <v>358</v>
          </cell>
          <cell r="C3349" t="str">
            <v>MUDA DE ARVORE ORNAMENTAL, OITI/AROEIRA SALSA/ANGICO/IPE/JACARANDA OU EQUIVALENTE  DA REGIAO, H= *1* M</v>
          </cell>
          <cell r="D3349" t="str">
            <v xml:space="preserve">UN    </v>
          </cell>
          <cell r="E3349">
            <v>40.4</v>
          </cell>
        </row>
        <row r="3350">
          <cell r="B3350">
            <v>359</v>
          </cell>
          <cell r="C3350" t="str">
            <v>MUDA DE ARVORE ORNAMENTAL, OITI/AROEIRA SALSA/ANGICO/IPE/JACARANDA OU EQUIVALENTE  DA REGIAO, H= *2* M</v>
          </cell>
          <cell r="D3350" t="str">
            <v xml:space="preserve">UN    </v>
          </cell>
          <cell r="E3350">
            <v>82.98</v>
          </cell>
        </row>
        <row r="3351">
          <cell r="B3351">
            <v>38641</v>
          </cell>
          <cell r="C3351" t="str">
            <v>MUDA DE PALMEIRA, ARECA, H= *1,50* CM</v>
          </cell>
          <cell r="D3351" t="str">
            <v xml:space="preserve">UN    </v>
          </cell>
          <cell r="E3351">
            <v>81.89</v>
          </cell>
        </row>
        <row r="3352">
          <cell r="B3352">
            <v>360</v>
          </cell>
          <cell r="C3352" t="str">
            <v>MUDA DE RASTEIRA/FORRACAO, AMENDOIM RASTEIRO/ONZE HORAS/AZULZINHA/IMPATIENS OU EQUIVALENTE DA REGIAO</v>
          </cell>
          <cell r="D3352" t="str">
            <v xml:space="preserve">UN    </v>
          </cell>
          <cell r="E3352">
            <v>1.9</v>
          </cell>
        </row>
        <row r="3353">
          <cell r="B3353">
            <v>4127</v>
          </cell>
          <cell r="C3353" t="str">
            <v>MUFLA TERMINAL PRIMARIA UNIPOLAR USO EXTERNO PARA CABO 25/70MM2 ISOL, 3,6/6KV EM EPR - BORRACHA DE SILICONE</v>
          </cell>
          <cell r="D3353" t="str">
            <v xml:space="preserve">UN    </v>
          </cell>
          <cell r="E3353">
            <v>210.82</v>
          </cell>
        </row>
        <row r="3354">
          <cell r="B3354">
            <v>4154</v>
          </cell>
          <cell r="C3354" t="str">
            <v>MUFLA TERMINAL PRIMARIA UNIPOLAR USO INTERNO PARA CABO 25/70MM2 ISOL 6/10KV EM EPR- BORRACHA DE SILICONE</v>
          </cell>
          <cell r="D3354" t="str">
            <v xml:space="preserve">UN    </v>
          </cell>
          <cell r="E3354">
            <v>257.57</v>
          </cell>
        </row>
        <row r="3355">
          <cell r="B3355">
            <v>4168</v>
          </cell>
          <cell r="C3355" t="str">
            <v>MUFLA TERMINAL PRIMARIA UNIPOLAR USO INTERNO PARA CABO 35/120MM2 ISOLACAO 15/25KV EM EPR - BORRACHA DE SILICONE</v>
          </cell>
          <cell r="D3355" t="str">
            <v xml:space="preserve">UN    </v>
          </cell>
          <cell r="E3355">
            <v>272.02</v>
          </cell>
        </row>
        <row r="3356">
          <cell r="B3356">
            <v>4161</v>
          </cell>
          <cell r="C3356" t="str">
            <v>MUFLA TERMINAL PRIMARIA UNIPOLAR USO INTERNO PARA CABO 35/70MM2 ISOLACAO 8,7/15KV EM EPR - BORRACHA DE SILICONE</v>
          </cell>
          <cell r="D3356" t="str">
            <v xml:space="preserve">UN    </v>
          </cell>
          <cell r="E3356">
            <v>261.82</v>
          </cell>
        </row>
        <row r="3357">
          <cell r="B3357">
            <v>42430</v>
          </cell>
          <cell r="C3357" t="str">
            <v>MULTIEXERCITADOR COM SEIS FUNCOES, EM TUBO DE ACO CARBONO, PINTURA NO PROCESSO ELETROSTATICO - EQUIPAMENTO DE GINASTICA PARA ACADEMIA AO AR LIVRE / ACADEMIA DA TERCEIRA IDADE - ATI</v>
          </cell>
          <cell r="D3357" t="str">
            <v xml:space="preserve">UN    </v>
          </cell>
          <cell r="E3357">
            <v>3654.84</v>
          </cell>
        </row>
        <row r="3358">
          <cell r="B3358">
            <v>4214</v>
          </cell>
          <cell r="C3358" t="str">
            <v>NIPEL PVC, ROSCAVEL, 1 1/2",  AGUA FRIA PREDIAL</v>
          </cell>
          <cell r="D3358" t="str">
            <v xml:space="preserve">UN    </v>
          </cell>
          <cell r="E3358">
            <v>5.83</v>
          </cell>
        </row>
        <row r="3359">
          <cell r="B3359">
            <v>4215</v>
          </cell>
          <cell r="C3359" t="str">
            <v>NIPEL PVC, ROSCAVEL, 1 1/4",  AGUA FRIA PREDIAL</v>
          </cell>
          <cell r="D3359" t="str">
            <v xml:space="preserve">UN    </v>
          </cell>
          <cell r="E3359">
            <v>3.83</v>
          </cell>
        </row>
        <row r="3360">
          <cell r="B3360">
            <v>4210</v>
          </cell>
          <cell r="C3360" t="str">
            <v>NIPEL PVC, ROSCAVEL, 1/2",  AGUA FRIA PREDIAL</v>
          </cell>
          <cell r="D3360" t="str">
            <v xml:space="preserve">UN    </v>
          </cell>
          <cell r="E3360">
            <v>0.64</v>
          </cell>
        </row>
        <row r="3361">
          <cell r="B3361">
            <v>4212</v>
          </cell>
          <cell r="C3361" t="str">
            <v>NIPEL PVC, ROSCAVEL, 1",  AGUA FRIA PREDIAL</v>
          </cell>
          <cell r="D3361" t="str">
            <v xml:space="preserve">UN    </v>
          </cell>
          <cell r="E3361">
            <v>1.85</v>
          </cell>
        </row>
        <row r="3362">
          <cell r="B3362">
            <v>4213</v>
          </cell>
          <cell r="C3362" t="str">
            <v>NIPEL PVC, ROSCAVEL, 2",  AGUA FRIA PREDIAL</v>
          </cell>
          <cell r="D3362" t="str">
            <v xml:space="preserve">UN    </v>
          </cell>
          <cell r="E3362">
            <v>8.2799999999999994</v>
          </cell>
        </row>
        <row r="3363">
          <cell r="B3363">
            <v>4211</v>
          </cell>
          <cell r="C3363" t="str">
            <v>NIPEL PVC, ROSCAVEL, 3/4",  AGUA FRIA PREDIAL</v>
          </cell>
          <cell r="D3363" t="str">
            <v xml:space="preserve">UN    </v>
          </cell>
          <cell r="E3363">
            <v>0.92</v>
          </cell>
        </row>
        <row r="3364">
          <cell r="B3364">
            <v>4209</v>
          </cell>
          <cell r="C3364" t="str">
            <v>NIPLE DE FERRO GALVANIZADO, COM ROSCA BSP, DE 1 1/2"</v>
          </cell>
          <cell r="D3364" t="str">
            <v xml:space="preserve">UN    </v>
          </cell>
          <cell r="E3364">
            <v>13.87</v>
          </cell>
        </row>
        <row r="3365">
          <cell r="B3365">
            <v>4180</v>
          </cell>
          <cell r="C3365" t="str">
            <v>NIPLE DE FERRO GALVANIZADO, COM ROSCA BSP, DE 1 1/4"</v>
          </cell>
          <cell r="D3365" t="str">
            <v xml:space="preserve">UN    </v>
          </cell>
          <cell r="E3365">
            <v>10.44</v>
          </cell>
        </row>
        <row r="3366">
          <cell r="B3366">
            <v>4177</v>
          </cell>
          <cell r="C3366" t="str">
            <v>NIPLE DE FERRO GALVANIZADO, COM ROSCA BSP, DE 1/2"</v>
          </cell>
          <cell r="D3366" t="str">
            <v xml:space="preserve">UN    </v>
          </cell>
          <cell r="E3366">
            <v>3.46</v>
          </cell>
        </row>
        <row r="3367">
          <cell r="B3367">
            <v>4179</v>
          </cell>
          <cell r="C3367" t="str">
            <v>NIPLE DE FERRO GALVANIZADO, COM ROSCA BSP, DE 1"</v>
          </cell>
          <cell r="D3367" t="str">
            <v xml:space="preserve">UN    </v>
          </cell>
          <cell r="E3367">
            <v>7.09</v>
          </cell>
        </row>
        <row r="3368">
          <cell r="B3368">
            <v>4208</v>
          </cell>
          <cell r="C3368" t="str">
            <v>NIPLE DE FERRO GALVANIZADO, COM ROSCA BSP, DE 2 1/2"</v>
          </cell>
          <cell r="D3368" t="str">
            <v xml:space="preserve">UN    </v>
          </cell>
          <cell r="E3368">
            <v>33.01</v>
          </cell>
        </row>
        <row r="3369">
          <cell r="B3369">
            <v>4181</v>
          </cell>
          <cell r="C3369" t="str">
            <v>NIPLE DE FERRO GALVANIZADO, COM ROSCA BSP, DE 2"</v>
          </cell>
          <cell r="D3369" t="str">
            <v xml:space="preserve">UN    </v>
          </cell>
          <cell r="E3369">
            <v>21.57</v>
          </cell>
        </row>
        <row r="3370">
          <cell r="B3370">
            <v>4178</v>
          </cell>
          <cell r="C3370" t="str">
            <v>NIPLE DE FERRO GALVANIZADO, COM ROSCA BSP, DE 3/4"</v>
          </cell>
          <cell r="D3370" t="str">
            <v xml:space="preserve">UN    </v>
          </cell>
          <cell r="E3370">
            <v>4.8</v>
          </cell>
        </row>
        <row r="3371">
          <cell r="B3371">
            <v>4182</v>
          </cell>
          <cell r="C3371" t="str">
            <v>NIPLE DE FERRO GALVANIZADO, COM ROSCA BSP, DE 3"</v>
          </cell>
          <cell r="D3371" t="str">
            <v xml:space="preserve">UN    </v>
          </cell>
          <cell r="E3371">
            <v>53.7</v>
          </cell>
        </row>
        <row r="3372">
          <cell r="B3372">
            <v>4183</v>
          </cell>
          <cell r="C3372" t="str">
            <v>NIPLE DE FERRO GALVANIZADO, COM ROSCA BSP, DE 4"</v>
          </cell>
          <cell r="D3372" t="str">
            <v xml:space="preserve">UN    </v>
          </cell>
          <cell r="E3372">
            <v>86.46</v>
          </cell>
        </row>
        <row r="3373">
          <cell r="B3373">
            <v>4184</v>
          </cell>
          <cell r="C3373" t="str">
            <v>NIPLE DE FERRO GALVANIZADO, COM ROSCA BSP, DE 5"</v>
          </cell>
          <cell r="D3373" t="str">
            <v xml:space="preserve">UN    </v>
          </cell>
          <cell r="E3373">
            <v>190.86</v>
          </cell>
        </row>
        <row r="3374">
          <cell r="B3374">
            <v>4185</v>
          </cell>
          <cell r="C3374" t="str">
            <v>NIPLE DE FERRO GALVANIZADO, COM ROSCA BSP, DE 6"</v>
          </cell>
          <cell r="D3374" t="str">
            <v xml:space="preserve">UN    </v>
          </cell>
          <cell r="E3374">
            <v>317.12</v>
          </cell>
        </row>
        <row r="3375">
          <cell r="B3375">
            <v>4205</v>
          </cell>
          <cell r="C3375" t="str">
            <v>NIPLE DE REDUCAO DE FERRO GALVANIZADO, COM ROSCA BSP, DE 1 1/2" X 1 1/4"</v>
          </cell>
          <cell r="D3375" t="str">
            <v xml:space="preserve">UN    </v>
          </cell>
          <cell r="E3375">
            <v>18.309999999999999</v>
          </cell>
        </row>
        <row r="3376">
          <cell r="B3376">
            <v>4192</v>
          </cell>
          <cell r="C3376" t="str">
            <v>NIPLE DE REDUCAO DE FERRO GALVANIZADO, COM ROSCA BSP, DE 1 1/2" X 1"</v>
          </cell>
          <cell r="D3376" t="str">
            <v xml:space="preserve">UN    </v>
          </cell>
          <cell r="E3376">
            <v>18.309999999999999</v>
          </cell>
        </row>
        <row r="3377">
          <cell r="B3377">
            <v>4191</v>
          </cell>
          <cell r="C3377" t="str">
            <v>NIPLE DE REDUCAO DE FERRO GALVANIZADO, COM ROSCA BSP, DE 1 1/2" X 3/4"</v>
          </cell>
          <cell r="D3377" t="str">
            <v xml:space="preserve">UN    </v>
          </cell>
          <cell r="E3377">
            <v>18.309999999999999</v>
          </cell>
        </row>
        <row r="3378">
          <cell r="B3378">
            <v>4207</v>
          </cell>
          <cell r="C3378" t="str">
            <v>NIPLE DE REDUCAO DE FERRO GALVANIZADO, COM ROSCA BSP, DE 1 1/4" X 1/2"</v>
          </cell>
          <cell r="D3378" t="str">
            <v xml:space="preserve">UN    </v>
          </cell>
          <cell r="E3378">
            <v>14.73</v>
          </cell>
        </row>
        <row r="3379">
          <cell r="B3379">
            <v>4206</v>
          </cell>
          <cell r="C3379" t="str">
            <v>NIPLE DE REDUCAO DE FERRO GALVANIZADO, COM ROSCA BSP, DE 1 1/4" X 1"</v>
          </cell>
          <cell r="D3379" t="str">
            <v xml:space="preserve">UN    </v>
          </cell>
          <cell r="E3379">
            <v>14.31</v>
          </cell>
        </row>
        <row r="3380">
          <cell r="B3380">
            <v>4190</v>
          </cell>
          <cell r="C3380" t="str">
            <v>NIPLE DE REDUCAO DE FERRO GALVANIZADO, COM ROSCA BSP, DE 1 1/4" X 3/4"</v>
          </cell>
          <cell r="D3380" t="str">
            <v xml:space="preserve">UN    </v>
          </cell>
          <cell r="E3380">
            <v>14.31</v>
          </cell>
        </row>
        <row r="3381">
          <cell r="B3381">
            <v>4186</v>
          </cell>
          <cell r="C3381" t="str">
            <v>NIPLE DE REDUCAO DE FERRO GALVANIZADO, COM ROSCA BSP, DE 1/2" X 1/4"</v>
          </cell>
          <cell r="D3381" t="str">
            <v xml:space="preserve">UN    </v>
          </cell>
          <cell r="E3381">
            <v>4.2300000000000004</v>
          </cell>
        </row>
        <row r="3382">
          <cell r="B3382">
            <v>4188</v>
          </cell>
          <cell r="C3382" t="str">
            <v>NIPLE DE REDUCAO DE FERRO GALVANIZADO, COM ROSCA BSP, DE 1" X 1/2"</v>
          </cell>
          <cell r="D3382" t="str">
            <v xml:space="preserve">UN    </v>
          </cell>
          <cell r="E3382">
            <v>8.6300000000000008</v>
          </cell>
        </row>
        <row r="3383">
          <cell r="B3383">
            <v>4189</v>
          </cell>
          <cell r="C3383" t="str">
            <v>NIPLE DE REDUCAO DE FERRO GALVANIZADO, COM ROSCA BSP, DE 1" X 3/4"</v>
          </cell>
          <cell r="D3383" t="str">
            <v xml:space="preserve">UN    </v>
          </cell>
          <cell r="E3383">
            <v>8.6300000000000008</v>
          </cell>
        </row>
        <row r="3384">
          <cell r="B3384">
            <v>4197</v>
          </cell>
          <cell r="C3384" t="str">
            <v>NIPLE DE REDUCAO DE FERRO GALVANIZADO, COM ROSCA BSP, DE 2 1/2" X 2"</v>
          </cell>
          <cell r="D3384" t="str">
            <v xml:space="preserve">UN    </v>
          </cell>
          <cell r="E3384">
            <v>45.73</v>
          </cell>
        </row>
        <row r="3385">
          <cell r="B3385">
            <v>4194</v>
          </cell>
          <cell r="C3385" t="str">
            <v>NIPLE DE REDUCAO DE FERRO GALVANIZADO, COM ROSCA BSP, DE 2" X 1 1/2"</v>
          </cell>
          <cell r="D3385" t="str">
            <v xml:space="preserve">UN    </v>
          </cell>
          <cell r="E3385">
            <v>27.63</v>
          </cell>
        </row>
        <row r="3386">
          <cell r="B3386">
            <v>4193</v>
          </cell>
          <cell r="C3386" t="str">
            <v>NIPLE DE REDUCAO DE FERRO GALVANIZADO, COM ROSCA BSP, DE 2" X 1 1/4"</v>
          </cell>
          <cell r="D3386" t="str">
            <v xml:space="preserve">UN    </v>
          </cell>
          <cell r="E3386">
            <v>27.63</v>
          </cell>
        </row>
        <row r="3387">
          <cell r="B3387">
            <v>4204</v>
          </cell>
          <cell r="C3387" t="str">
            <v>NIPLE DE REDUCAO DE FERRO GALVANIZADO, COM ROSCA BSP, DE 2" X 1"</v>
          </cell>
          <cell r="D3387" t="str">
            <v xml:space="preserve">UN    </v>
          </cell>
          <cell r="E3387">
            <v>27.63</v>
          </cell>
        </row>
        <row r="3388">
          <cell r="B3388">
            <v>4187</v>
          </cell>
          <cell r="C3388" t="str">
            <v>NIPLE DE REDUCAO DE FERRO GALVANIZADO, COM ROSCA BSP, DE 3/4" X 1/2"</v>
          </cell>
          <cell r="D3388" t="str">
            <v xml:space="preserve">UN    </v>
          </cell>
          <cell r="E3388">
            <v>5.5</v>
          </cell>
        </row>
        <row r="3389">
          <cell r="B3389">
            <v>4202</v>
          </cell>
          <cell r="C3389" t="str">
            <v>NIPLE DE REDUCAO DE FERRO GALVANIZADO, COM ROSCA BSP, DE 3" X 2 1/2"</v>
          </cell>
          <cell r="D3389" t="str">
            <v xml:space="preserve">UN    </v>
          </cell>
          <cell r="E3389">
            <v>83.51</v>
          </cell>
        </row>
        <row r="3390">
          <cell r="B3390">
            <v>4203</v>
          </cell>
          <cell r="C3390" t="str">
            <v>NIPLE DE REDUCAO DE FERRO GALVANIZADO, COM ROSCA BSP, DE 3" X 2"</v>
          </cell>
          <cell r="D3390" t="str">
            <v xml:space="preserve">UN    </v>
          </cell>
          <cell r="E3390">
            <v>73.75</v>
          </cell>
        </row>
        <row r="3391">
          <cell r="B3391">
            <v>40368</v>
          </cell>
          <cell r="C3391" t="str">
            <v>NIPLE SEXTAVADO EM ACO CARBONO, COM ROSCA BSP, PRESSAO 3.000 LBS, DN 1 1/2"</v>
          </cell>
          <cell r="D3391" t="str">
            <v xml:space="preserve">UN    </v>
          </cell>
          <cell r="E3391">
            <v>26.3</v>
          </cell>
        </row>
        <row r="3392">
          <cell r="B3392">
            <v>40365</v>
          </cell>
          <cell r="C3392" t="str">
            <v>NIPLE SEXTAVADO EM ACO CARBONO, COM ROSCA BSP, PRESSAO 3.000 LBS, DN 1 1/4"</v>
          </cell>
          <cell r="D3392" t="str">
            <v xml:space="preserve">UN    </v>
          </cell>
          <cell r="E3392">
            <v>17.739999999999998</v>
          </cell>
        </row>
        <row r="3393">
          <cell r="B3393">
            <v>40356</v>
          </cell>
          <cell r="C3393" t="str">
            <v>NIPLE SEXTAVADO EM ACO CARBONO, COM ROSCA BSP, PRESSAO 3.000 LBS, DN 1/2"</v>
          </cell>
          <cell r="D3393" t="str">
            <v xml:space="preserve">UN    </v>
          </cell>
          <cell r="E3393">
            <v>6.06</v>
          </cell>
        </row>
        <row r="3394">
          <cell r="B3394">
            <v>40362</v>
          </cell>
          <cell r="C3394" t="str">
            <v>NIPLE SEXTAVADO EM ACO CARBONO, COM ROSCA BSP, PRESSAO 3.000 LBS, DN 1"</v>
          </cell>
          <cell r="D3394" t="str">
            <v xml:space="preserve">UN    </v>
          </cell>
          <cell r="E3394">
            <v>11.75</v>
          </cell>
        </row>
        <row r="3395">
          <cell r="B3395">
            <v>40374</v>
          </cell>
          <cell r="C3395" t="str">
            <v>NIPLE SEXTAVADO EM ACO CARBONO, COM ROSCA BSP, PRESSAO 3.000 LBS, DN 2 1/2"</v>
          </cell>
          <cell r="D3395" t="str">
            <v xml:space="preserve">UN    </v>
          </cell>
          <cell r="E3395">
            <v>68.73</v>
          </cell>
        </row>
        <row r="3396">
          <cell r="B3396">
            <v>40371</v>
          </cell>
          <cell r="C3396" t="str">
            <v>NIPLE SEXTAVADO EM ACO CARBONO, COM ROSCA BSP, PRESSAO 3.000 LBS, DN 2"</v>
          </cell>
          <cell r="D3396" t="str">
            <v xml:space="preserve">UN    </v>
          </cell>
          <cell r="E3396">
            <v>43.27</v>
          </cell>
        </row>
        <row r="3397">
          <cell r="B3397">
            <v>40359</v>
          </cell>
          <cell r="C3397" t="str">
            <v>NIPLE SEXTAVADO EM ACO CARBONO, COM ROSCA BSP, PRESSAO 3.000 LBS, DN 3/4"</v>
          </cell>
          <cell r="D3397" t="str">
            <v xml:space="preserve">UN    </v>
          </cell>
          <cell r="E3397">
            <v>7.83</v>
          </cell>
        </row>
        <row r="3398">
          <cell r="B3398">
            <v>7595</v>
          </cell>
          <cell r="C3398" t="str">
            <v>NIVELADOR</v>
          </cell>
          <cell r="D3398" t="str">
            <v xml:space="preserve">H     </v>
          </cell>
          <cell r="E3398">
            <v>15.47</v>
          </cell>
        </row>
        <row r="3399">
          <cell r="B3399">
            <v>41094</v>
          </cell>
          <cell r="C3399" t="str">
            <v>NIVELADOR (MENSALISTA)</v>
          </cell>
          <cell r="D3399" t="str">
            <v xml:space="preserve">MES   </v>
          </cell>
          <cell r="E3399">
            <v>2873.44</v>
          </cell>
        </row>
        <row r="3400">
          <cell r="B3400">
            <v>38175</v>
          </cell>
          <cell r="C3400" t="str">
            <v>NUMERO / ALGARISMO PARA PORTA, TAMANHO *40* MM, EM ZAMAC, (MODELO DE 0 A 9), FIXACAO POR PARAFUSOS</v>
          </cell>
          <cell r="D3400" t="str">
            <v xml:space="preserve">UN    </v>
          </cell>
          <cell r="E3400">
            <v>2.37</v>
          </cell>
        </row>
        <row r="3401">
          <cell r="B3401">
            <v>38176</v>
          </cell>
          <cell r="C3401" t="str">
            <v>NUMERO / ALGARISMO PARA RESIDENCIA (FACHADA), TAMANHO *120* MM, EM ZAMAC, (MODELO DE 0 A 9), FIXACAO POR PARAFUSOS</v>
          </cell>
          <cell r="D3401" t="str">
            <v xml:space="preserve">UN    </v>
          </cell>
          <cell r="E3401">
            <v>6.42</v>
          </cell>
        </row>
        <row r="3402">
          <cell r="B3402">
            <v>36152</v>
          </cell>
          <cell r="C3402" t="str">
            <v>OCULOS DE SEGURANCA CONTRA IMPACTOS COM LENTE INCOLOR, ARMACAO NYLON, COM PROTECAO UVA E UVB</v>
          </cell>
          <cell r="D3402" t="str">
            <v xml:space="preserve">UN    </v>
          </cell>
          <cell r="E3402">
            <v>3.82</v>
          </cell>
        </row>
        <row r="3403">
          <cell r="B3403">
            <v>11138</v>
          </cell>
          <cell r="C3403" t="str">
            <v>OLEO COMBUSTIVEL BPF A GRANEL</v>
          </cell>
          <cell r="D3403" t="str">
            <v xml:space="preserve">L     </v>
          </cell>
          <cell r="E3403">
            <v>2.38</v>
          </cell>
        </row>
        <row r="3404">
          <cell r="B3404">
            <v>5333</v>
          </cell>
          <cell r="C3404" t="str">
            <v>OLEO DE LINHACA</v>
          </cell>
          <cell r="D3404" t="str">
            <v xml:space="preserve">L     </v>
          </cell>
          <cell r="E3404">
            <v>22.03</v>
          </cell>
        </row>
        <row r="3405">
          <cell r="B3405">
            <v>4221</v>
          </cell>
          <cell r="C3405" t="str">
            <v>OLEO DIESEL COMBUSTIVEL COMUM</v>
          </cell>
          <cell r="D3405" t="str">
            <v xml:space="preserve">L     </v>
          </cell>
          <cell r="E3405">
            <v>3.7</v>
          </cell>
        </row>
        <row r="3406">
          <cell r="B3406">
            <v>4227</v>
          </cell>
          <cell r="C3406" t="str">
            <v>OLEO LUBRIFICANTE PARA MOTORES DE EQUIPAMENTOS PESADOS (CAMINHOES, TRATORES, RETROS E ETC)</v>
          </cell>
          <cell r="D3406" t="str">
            <v xml:space="preserve">L     </v>
          </cell>
          <cell r="E3406">
            <v>15</v>
          </cell>
        </row>
        <row r="3407">
          <cell r="B3407">
            <v>38170</v>
          </cell>
          <cell r="C3407" t="str">
            <v>OLHO MAGICO / VISOR PARA PORTA DE *25 A 46* MM DE ESPESSURA, ANGULO DE VISAO APROXIMADO DE 200 GRAUS, LATAO CROMADO, COM FECHO JANELA</v>
          </cell>
          <cell r="D3407" t="str">
            <v xml:space="preserve">UN    </v>
          </cell>
          <cell r="E3407">
            <v>10.83</v>
          </cell>
        </row>
        <row r="3408">
          <cell r="B3408">
            <v>4252</v>
          </cell>
          <cell r="C3408" t="str">
            <v>OPERADOR DE BATE-ESTACAS</v>
          </cell>
          <cell r="D3408" t="str">
            <v xml:space="preserve">H     </v>
          </cell>
          <cell r="E3408">
            <v>18.260000000000002</v>
          </cell>
        </row>
        <row r="3409">
          <cell r="B3409">
            <v>40980</v>
          </cell>
          <cell r="C3409" t="str">
            <v>OPERADOR DE BATE-ESTACAS (MENSALISTA)</v>
          </cell>
          <cell r="D3409" t="str">
            <v xml:space="preserve">MES   </v>
          </cell>
          <cell r="E3409">
            <v>3231.08</v>
          </cell>
        </row>
        <row r="3410">
          <cell r="B3410">
            <v>4243</v>
          </cell>
          <cell r="C3410" t="str">
            <v>OPERADOR DE BETONEIRA (CAMINHAO)</v>
          </cell>
          <cell r="D3410" t="str">
            <v xml:space="preserve">H     </v>
          </cell>
          <cell r="E3410">
            <v>13.27</v>
          </cell>
        </row>
        <row r="3411">
          <cell r="B3411">
            <v>41031</v>
          </cell>
          <cell r="C3411" t="str">
            <v>OPERADOR DE BETONEIRA (CAMINHAO) (MENSALISTA)</v>
          </cell>
          <cell r="D3411" t="str">
            <v xml:space="preserve">MES   </v>
          </cell>
          <cell r="E3411">
            <v>2349.2199999999998</v>
          </cell>
        </row>
        <row r="3412">
          <cell r="B3412">
            <v>40986</v>
          </cell>
          <cell r="C3412" t="str">
            <v>OPERADOR DE BETONEIRA ESTACIONARIA / MISTURADOR (MENSALISTA)</v>
          </cell>
          <cell r="D3412" t="str">
            <v xml:space="preserve">MES   </v>
          </cell>
          <cell r="E3412">
            <v>2267.08</v>
          </cell>
        </row>
        <row r="3413">
          <cell r="B3413">
            <v>37666</v>
          </cell>
          <cell r="C3413" t="str">
            <v>OPERADOR DE BETONEIRA ESTACIONARIA/MISTURADOR</v>
          </cell>
          <cell r="D3413" t="str">
            <v xml:space="preserve">H     </v>
          </cell>
          <cell r="E3413">
            <v>12.8</v>
          </cell>
        </row>
        <row r="3414">
          <cell r="B3414">
            <v>4250</v>
          </cell>
          <cell r="C3414" t="str">
            <v>OPERADOR DE COMPRESSOR DE AR OU COMPRESSORISTA</v>
          </cell>
          <cell r="D3414" t="str">
            <v xml:space="preserve">H     </v>
          </cell>
          <cell r="E3414">
            <v>14.17</v>
          </cell>
        </row>
        <row r="3415">
          <cell r="B3415">
            <v>40978</v>
          </cell>
          <cell r="C3415" t="str">
            <v>OPERADOR DE COMPRESSOR DE AR OU COMPRESSORISTA (MENSALISTA)</v>
          </cell>
          <cell r="D3415" t="str">
            <v xml:space="preserve">MES   </v>
          </cell>
          <cell r="E3415">
            <v>2510.31</v>
          </cell>
        </row>
        <row r="3416">
          <cell r="B3416">
            <v>25960</v>
          </cell>
          <cell r="C3416" t="str">
            <v>OPERADOR DE DEMARCADORA DE FAIXAS DE TRAFEGO</v>
          </cell>
          <cell r="D3416" t="str">
            <v xml:space="preserve">H     </v>
          </cell>
          <cell r="E3416">
            <v>16.34</v>
          </cell>
        </row>
        <row r="3417">
          <cell r="B3417">
            <v>41043</v>
          </cell>
          <cell r="C3417" t="str">
            <v>OPERADOR DE DEMARCADORA DE FAIXAS DE TRAFEGO (MENSALISTA)</v>
          </cell>
          <cell r="D3417" t="str">
            <v xml:space="preserve">MES   </v>
          </cell>
          <cell r="E3417">
            <v>2891.36</v>
          </cell>
        </row>
        <row r="3418">
          <cell r="B3418">
            <v>4234</v>
          </cell>
          <cell r="C3418" t="str">
            <v>OPERADOR DE ESCAVADEIRA</v>
          </cell>
          <cell r="D3418" t="str">
            <v xml:space="preserve">H     </v>
          </cell>
          <cell r="E3418">
            <v>17.899999999999999</v>
          </cell>
        </row>
        <row r="3419">
          <cell r="B3419">
            <v>40987</v>
          </cell>
          <cell r="C3419" t="str">
            <v>OPERADOR DE ESCAVADEIRA (MENSALISTA)</v>
          </cell>
          <cell r="D3419" t="str">
            <v xml:space="preserve">MES   </v>
          </cell>
          <cell r="E3419">
            <v>3167.36</v>
          </cell>
        </row>
        <row r="3420">
          <cell r="B3420">
            <v>4253</v>
          </cell>
          <cell r="C3420" t="str">
            <v>OPERADOR DE GUINCHO</v>
          </cell>
          <cell r="D3420" t="str">
            <v xml:space="preserve">H     </v>
          </cell>
          <cell r="E3420">
            <v>14.44</v>
          </cell>
        </row>
        <row r="3421">
          <cell r="B3421">
            <v>40981</v>
          </cell>
          <cell r="C3421" t="str">
            <v>OPERADOR DE GUINCHO OU GUINCHEIRO (MENSALISTA)</v>
          </cell>
          <cell r="D3421" t="str">
            <v xml:space="preserve">MES   </v>
          </cell>
          <cell r="E3421">
            <v>2556.46</v>
          </cell>
        </row>
        <row r="3422">
          <cell r="B3422">
            <v>4254</v>
          </cell>
          <cell r="C3422" t="str">
            <v>OPERADOR DE GUINDASTE</v>
          </cell>
          <cell r="D3422" t="str">
            <v xml:space="preserve">H     </v>
          </cell>
          <cell r="E3422">
            <v>13.48</v>
          </cell>
        </row>
        <row r="3423">
          <cell r="B3423">
            <v>41036</v>
          </cell>
          <cell r="C3423" t="str">
            <v>OPERADOR DE GUINDASTE (MENSALISTA)</v>
          </cell>
          <cell r="D3423" t="str">
            <v xml:space="preserve">MES   </v>
          </cell>
          <cell r="E3423">
            <v>2386.0300000000002</v>
          </cell>
        </row>
        <row r="3424">
          <cell r="B3424">
            <v>4251</v>
          </cell>
          <cell r="C3424" t="str">
            <v>OPERADOR DE JATO ABRASIVO OU JATISTA</v>
          </cell>
          <cell r="D3424" t="str">
            <v xml:space="preserve">H     </v>
          </cell>
          <cell r="E3424">
            <v>20.53</v>
          </cell>
        </row>
        <row r="3425">
          <cell r="B3425">
            <v>40979</v>
          </cell>
          <cell r="C3425" t="str">
            <v>OPERADOR DE JATO ABRASIVO OU JATISTA (MENSALISTA)</v>
          </cell>
          <cell r="D3425" t="str">
            <v xml:space="preserve">MES   </v>
          </cell>
          <cell r="E3425">
            <v>3635.85</v>
          </cell>
        </row>
        <row r="3426">
          <cell r="B3426">
            <v>4230</v>
          </cell>
          <cell r="C3426" t="str">
            <v>OPERADOR DE MAQUINAS E TRATORES DIVERSOS (TERRAPLANAGEM)</v>
          </cell>
          <cell r="D3426" t="str">
            <v xml:space="preserve">H     </v>
          </cell>
          <cell r="E3426">
            <v>15.27</v>
          </cell>
        </row>
        <row r="3427">
          <cell r="B3427">
            <v>40998</v>
          </cell>
          <cell r="C3427" t="str">
            <v>OPERADOR DE MAQUINAS E TRATORES DIVERSOS (TERRAPLANAGEM) (MENSALISTA)</v>
          </cell>
          <cell r="D3427" t="str">
            <v xml:space="preserve">MES   </v>
          </cell>
          <cell r="E3427">
            <v>2702.04</v>
          </cell>
        </row>
        <row r="3428">
          <cell r="B3428">
            <v>4257</v>
          </cell>
          <cell r="C3428" t="str">
            <v>OPERADOR DE MARTELETE OU MARTELETEIRO</v>
          </cell>
          <cell r="D3428" t="str">
            <v xml:space="preserve">H     </v>
          </cell>
          <cell r="E3428">
            <v>12.67</v>
          </cell>
        </row>
        <row r="3429">
          <cell r="B3429">
            <v>40982</v>
          </cell>
          <cell r="C3429" t="str">
            <v>OPERADOR DE MARTELETE OU MARTELETEIRO (MENSALISTA)</v>
          </cell>
          <cell r="D3429" t="str">
            <v xml:space="preserve">MES   </v>
          </cell>
          <cell r="E3429">
            <v>2244.0100000000002</v>
          </cell>
        </row>
        <row r="3430">
          <cell r="B3430">
            <v>4240</v>
          </cell>
          <cell r="C3430" t="str">
            <v>OPERADOR DE MOTO SCRAPER</v>
          </cell>
          <cell r="D3430" t="str">
            <v xml:space="preserve">H     </v>
          </cell>
          <cell r="E3430">
            <v>16.600000000000001</v>
          </cell>
        </row>
        <row r="3431">
          <cell r="B3431">
            <v>41026</v>
          </cell>
          <cell r="C3431" t="str">
            <v>OPERADOR DE MOTO SCRAPER (MENSALISTA)</v>
          </cell>
          <cell r="D3431" t="str">
            <v xml:space="preserve">MES   </v>
          </cell>
          <cell r="E3431">
            <v>2940.63</v>
          </cell>
        </row>
        <row r="3432">
          <cell r="B3432">
            <v>4239</v>
          </cell>
          <cell r="C3432" t="str">
            <v>OPERADOR DE MOTONIVELADORA</v>
          </cell>
          <cell r="D3432" t="str">
            <v xml:space="preserve">H     </v>
          </cell>
          <cell r="E3432">
            <v>20.38</v>
          </cell>
        </row>
        <row r="3433">
          <cell r="B3433">
            <v>41024</v>
          </cell>
          <cell r="C3433" t="str">
            <v>OPERADOR DE MOTONIVELADORA (MENSALISTA)</v>
          </cell>
          <cell r="D3433" t="str">
            <v xml:space="preserve">MES   </v>
          </cell>
          <cell r="E3433">
            <v>3607.63</v>
          </cell>
        </row>
        <row r="3434">
          <cell r="B3434">
            <v>4248</v>
          </cell>
          <cell r="C3434" t="str">
            <v>OPERADOR DE PA CARREGADEIRA</v>
          </cell>
          <cell r="D3434" t="str">
            <v xml:space="preserve">H     </v>
          </cell>
          <cell r="E3434">
            <v>17.82</v>
          </cell>
        </row>
        <row r="3435">
          <cell r="B3435">
            <v>41033</v>
          </cell>
          <cell r="C3435" t="str">
            <v>OPERADOR DE PA CARREGADEIRA (MENSALISTA)</v>
          </cell>
          <cell r="D3435" t="str">
            <v xml:space="preserve">MES   </v>
          </cell>
          <cell r="E3435">
            <v>3155.23</v>
          </cell>
        </row>
        <row r="3436">
          <cell r="B3436">
            <v>25959</v>
          </cell>
          <cell r="C3436" t="str">
            <v>OPERADOR DE PAVIMENTADORA</v>
          </cell>
          <cell r="D3436" t="str">
            <v xml:space="preserve">H     </v>
          </cell>
          <cell r="E3436">
            <v>17.149999999999999</v>
          </cell>
        </row>
        <row r="3437">
          <cell r="B3437">
            <v>41040</v>
          </cell>
          <cell r="C3437" t="str">
            <v>OPERADOR DE PAVIMENTADORA/MESA VIBROACABADORA (MENSALISTA)</v>
          </cell>
          <cell r="D3437" t="str">
            <v xml:space="preserve">MES   </v>
          </cell>
          <cell r="E3437">
            <v>3035.92</v>
          </cell>
        </row>
        <row r="3438">
          <cell r="B3438">
            <v>4238</v>
          </cell>
          <cell r="C3438" t="str">
            <v>OPERADOR DE ROLO COMPACTADOR</v>
          </cell>
          <cell r="D3438" t="str">
            <v xml:space="preserve">H     </v>
          </cell>
          <cell r="E3438">
            <v>13.2</v>
          </cell>
        </row>
        <row r="3439">
          <cell r="B3439">
            <v>41012</v>
          </cell>
          <cell r="C3439" t="str">
            <v>OPERADOR DE ROLO COMPACTADOR (MENSALISTA)</v>
          </cell>
          <cell r="D3439" t="str">
            <v xml:space="preserve">MES   </v>
          </cell>
          <cell r="E3439">
            <v>2335.67</v>
          </cell>
        </row>
        <row r="3440">
          <cell r="B3440">
            <v>4237</v>
          </cell>
          <cell r="C3440" t="str">
            <v>OPERADOR DE TRATOR - EXCLUSIVE AGROPECUARIA</v>
          </cell>
          <cell r="D3440" t="str">
            <v xml:space="preserve">H     </v>
          </cell>
          <cell r="E3440">
            <v>16.04</v>
          </cell>
        </row>
        <row r="3441">
          <cell r="B3441">
            <v>41002</v>
          </cell>
          <cell r="C3441" t="str">
            <v>OPERADOR DE TRATOR - EXCLUSIVE AGROPECUARIA (MENSALISTA)</v>
          </cell>
          <cell r="D3441" t="str">
            <v xml:space="preserve">MES   </v>
          </cell>
          <cell r="E3441">
            <v>2840.52</v>
          </cell>
        </row>
        <row r="3442">
          <cell r="B3442">
            <v>4233</v>
          </cell>
          <cell r="C3442" t="str">
            <v>OPERADOR DE USINA DE ASFALTO, DE SOLOS OU DE CONCRETO</v>
          </cell>
          <cell r="D3442" t="str">
            <v xml:space="preserve">H     </v>
          </cell>
          <cell r="E3442">
            <v>14.72</v>
          </cell>
        </row>
        <row r="3443">
          <cell r="B3443">
            <v>41001</v>
          </cell>
          <cell r="C3443" t="str">
            <v>OPERADOR DE USINA DE ASFALTO, DE SOLOS OU DE CONCRETO (MENSALISTA)</v>
          </cell>
          <cell r="D3443" t="str">
            <v xml:space="preserve">MES   </v>
          </cell>
          <cell r="E3443">
            <v>2607.14</v>
          </cell>
        </row>
        <row r="3444">
          <cell r="B3444">
            <v>2</v>
          </cell>
          <cell r="C3444" t="str">
            <v>OXIGENIO, RECARGA PARA CILINDRO DE CONJUNTO OXICORTE GRANDE</v>
          </cell>
          <cell r="D3444" t="str">
            <v xml:space="preserve">M3    </v>
          </cell>
          <cell r="E3444">
            <v>11.72</v>
          </cell>
        </row>
        <row r="3445">
          <cell r="B3445">
            <v>36517</v>
          </cell>
          <cell r="C3445" t="str">
            <v>PA CARREGADEIRA SOBRE RODAS, POTENCIA BRUTA *127* CV, CAPACIDADE DA CACAMBA DE 2,0 A 2,4 M3, PESO OPERACIONAL DE 10330 KG</v>
          </cell>
          <cell r="D3445" t="str">
            <v xml:space="preserve">UN    </v>
          </cell>
          <cell r="E3445">
            <v>337440</v>
          </cell>
        </row>
        <row r="3446">
          <cell r="B3446">
            <v>4262</v>
          </cell>
          <cell r="C3446" t="str">
            <v>PA CARREGADEIRA SOBRE RODAS, POTENCIA LIQUIDA 128 HP, CAPACIDADE DA CACAMBA DE 1,7 A 2,8 M3, PESO OPERACIONAL DE 11632 KG</v>
          </cell>
          <cell r="D3446" t="str">
            <v xml:space="preserve">UN    </v>
          </cell>
          <cell r="E3446">
            <v>380000</v>
          </cell>
        </row>
        <row r="3447">
          <cell r="B3447">
            <v>4263</v>
          </cell>
          <cell r="C3447" t="str">
            <v>PA CARREGADEIRA SOBRE RODAS, POTENCIA LIQUIDA 197 HP, CAPACIDADE DA CACAMBA DE 2,5 A 3,5 M3, PESO OPERACIONAL DE 18338 KG</v>
          </cell>
          <cell r="D3447" t="str">
            <v xml:space="preserve">UN    </v>
          </cell>
          <cell r="E3447">
            <v>526933.30000000005</v>
          </cell>
        </row>
        <row r="3448">
          <cell r="B3448">
            <v>36518</v>
          </cell>
          <cell r="C3448" t="str">
            <v>PA CARREGADEIRA SOBRE RODAS, POTENCIA LIQUIDA 213 HP, CAPACIDADE DA CACAMBA DE 1,9 A 3,5 M3, PESO OPERACIONAL DE 19234 KG</v>
          </cell>
          <cell r="D3448" t="str">
            <v xml:space="preserve">UN    </v>
          </cell>
          <cell r="E3448">
            <v>599893.30000000005</v>
          </cell>
        </row>
        <row r="3449">
          <cell r="B3449">
            <v>14221</v>
          </cell>
          <cell r="C3449" t="str">
            <v>PA CARREGADEIRA SOBRE RODAS, POTENCIA 152 HP, CAPACIDADE DA CACAMBA DE 1,53 A 2,30 M3, PESO OPERACIONAL DE 10216 KG</v>
          </cell>
          <cell r="D3449" t="str">
            <v xml:space="preserve">UN    </v>
          </cell>
          <cell r="E3449">
            <v>350106.65</v>
          </cell>
        </row>
        <row r="3450">
          <cell r="B3450">
            <v>38402</v>
          </cell>
          <cell r="C3450" t="str">
            <v>PA DE LIXO PLASTICA, CABO LONGO</v>
          </cell>
          <cell r="D3450" t="str">
            <v xml:space="preserve">UN    </v>
          </cell>
          <cell r="E3450">
            <v>7.21</v>
          </cell>
        </row>
        <row r="3451">
          <cell r="B3451">
            <v>3412</v>
          </cell>
          <cell r="C3451" t="str">
            <v>PAINEL DE LA DE VIDRO SEM REVESTIMENTO PSI 20, E = 25 MM, DE 1200 X 600 MM</v>
          </cell>
          <cell r="D3451" t="str">
            <v xml:space="preserve">M2    </v>
          </cell>
          <cell r="E3451">
            <v>9.1199999999999992</v>
          </cell>
        </row>
        <row r="3452">
          <cell r="B3452">
            <v>3413</v>
          </cell>
          <cell r="C3452" t="str">
            <v>PAINEL DE LA DE VIDRO SEM REVESTIMENTO PSI 20, E = 50 MM, DE 1200 X 600 MM</v>
          </cell>
          <cell r="D3452" t="str">
            <v xml:space="preserve">M2    </v>
          </cell>
          <cell r="E3452">
            <v>20.54</v>
          </cell>
        </row>
        <row r="3453">
          <cell r="B3453">
            <v>39744</v>
          </cell>
          <cell r="C3453" t="str">
            <v>PAINEL DE LA DE VIDRO SEM REVESTIMENTO PSI 40, E = 25 MM, DE 1200 X 600 MM</v>
          </cell>
          <cell r="D3453" t="str">
            <v xml:space="preserve">M2    </v>
          </cell>
          <cell r="E3453">
            <v>15.95</v>
          </cell>
        </row>
        <row r="3454">
          <cell r="B3454">
            <v>39745</v>
          </cell>
          <cell r="C3454" t="str">
            <v>PAINEL DE LA DE VIDRO SEM REVESTIMENTO PSI 40, E = 50 MM, DE 1200 X 600 MM</v>
          </cell>
          <cell r="D3454" t="str">
            <v xml:space="preserve">M2    </v>
          </cell>
          <cell r="E3454">
            <v>33.67</v>
          </cell>
        </row>
        <row r="3455">
          <cell r="B3455">
            <v>39637</v>
          </cell>
          <cell r="C3455" t="str">
            <v>PAINEL ESTRUTURAL PARA LAJE SECA REVESTIDO EM PLACA CIMENTICIA, DE 1,20 X 2,50 M, E = 23 MM</v>
          </cell>
          <cell r="D3455" t="str">
            <v xml:space="preserve">M2    </v>
          </cell>
          <cell r="E3455">
            <v>57.86</v>
          </cell>
        </row>
        <row r="3456">
          <cell r="B3456">
            <v>39638</v>
          </cell>
          <cell r="C3456" t="str">
            <v>PAINEL ESTRUTURAL PARA LAJE SECA REVESTIDO EM PLACA CIMENTICIA, DE 1,20 X 2,50 M, E = 40 MM</v>
          </cell>
          <cell r="D3456" t="str">
            <v xml:space="preserve">M2    </v>
          </cell>
          <cell r="E3456">
            <v>107.74</v>
          </cell>
        </row>
        <row r="3457">
          <cell r="B3457">
            <v>39639</v>
          </cell>
          <cell r="C3457" t="str">
            <v>PAINEL ESTRUTURAL PARA LAJE SECA REVESTIDO EM PLACA CIMENTICIA, DE 1,20 X 2,50 M, E = 55 MM</v>
          </cell>
          <cell r="D3457" t="str">
            <v xml:space="preserve">M2    </v>
          </cell>
          <cell r="E3457">
            <v>142.04</v>
          </cell>
        </row>
        <row r="3458">
          <cell r="B3458">
            <v>39517</v>
          </cell>
          <cell r="C3458" t="str">
            <v>PAINEL ISOLANTE REVESTIDO EM ACO GALVALUME *0,5* MM COM PRE-PINTURA NAS DUAS FACES, NUCLEO EM POLIURETANO (PUR), E = 40/50 MM, PARA FECHAMENTOS VERTICAIS (INCLUI PARAFUSOS DE FIXACAO)</v>
          </cell>
          <cell r="D3458" t="str">
            <v xml:space="preserve">M2    </v>
          </cell>
          <cell r="E3458">
            <v>132.97999999999999</v>
          </cell>
        </row>
        <row r="3459">
          <cell r="B3459">
            <v>39518</v>
          </cell>
          <cell r="C3459" t="str">
            <v>PAINEL ISOLANTE REVESTIDO EM ACO GALVALUME *0,5* MM COM PRE-PINTURA NAS DUAS FACES, NUCLEO EM POLIURETANO (PUR), E = 70/80 MM, PARA FECHAMENTOS VERTICAIS (INCLUI PARAFUSOS DE FIXACAO)</v>
          </cell>
          <cell r="D3459" t="str">
            <v xml:space="preserve">M2    </v>
          </cell>
          <cell r="E3459">
            <v>157.29</v>
          </cell>
        </row>
        <row r="3460">
          <cell r="B3460">
            <v>38366</v>
          </cell>
          <cell r="C3460" t="str">
            <v>PAPEL KRAFT BETUMADO</v>
          </cell>
          <cell r="D3460" t="str">
            <v xml:space="preserve">M2    </v>
          </cell>
          <cell r="E3460">
            <v>3.54</v>
          </cell>
        </row>
        <row r="3461">
          <cell r="B3461">
            <v>11703</v>
          </cell>
          <cell r="C3461" t="str">
            <v>PAPELEIRA DE PAREDE EM METAL CROMADO SEM TAMPA</v>
          </cell>
          <cell r="D3461" t="str">
            <v xml:space="preserve">UN    </v>
          </cell>
          <cell r="E3461">
            <v>23.65</v>
          </cell>
        </row>
        <row r="3462">
          <cell r="B3462">
            <v>37400</v>
          </cell>
          <cell r="C3462" t="str">
            <v>PAPELEIRA PLASTICA TIPO DISPENSER PARA PAPEL HIGIENICO ROLAO</v>
          </cell>
          <cell r="D3462" t="str">
            <v xml:space="preserve">UN    </v>
          </cell>
          <cell r="E3462">
            <v>49.87</v>
          </cell>
        </row>
        <row r="3463">
          <cell r="B3463">
            <v>25400</v>
          </cell>
          <cell r="C3463" t="str">
            <v>PAR DE TABELAS DE BASQUETE EM COMPENSADO NAVAL DE *1,80 X 1,20* M, COM ARO DE METAL E REDE (SEM SUPORTE DE FIXACAO)</v>
          </cell>
          <cell r="D3463" t="str">
            <v xml:space="preserve">UN    </v>
          </cell>
          <cell r="E3463">
            <v>1223.4000000000001</v>
          </cell>
        </row>
        <row r="3464">
          <cell r="B3464">
            <v>4272</v>
          </cell>
          <cell r="C3464" t="str">
            <v>PARA-RAIOS DE BAIXA TENSAO, TENSAO DE OPERACAO *280* V , CORRENTE MAXIMA *20* KA</v>
          </cell>
          <cell r="D3464" t="str">
            <v xml:space="preserve">UN    </v>
          </cell>
          <cell r="E3464">
            <v>61.31</v>
          </cell>
        </row>
        <row r="3465">
          <cell r="B3465">
            <v>4276</v>
          </cell>
          <cell r="C3465" t="str">
            <v>PARA-RAIOS DE DISTRIBUICAO, TENSAO NOMINAL 15 KV, CORRENTE NOMINAL DE DESCARGA 5 KA</v>
          </cell>
          <cell r="D3465" t="str">
            <v xml:space="preserve">UN    </v>
          </cell>
          <cell r="E3465">
            <v>180.97</v>
          </cell>
        </row>
        <row r="3466">
          <cell r="B3466">
            <v>4273</v>
          </cell>
          <cell r="C3466" t="str">
            <v>PARA-RAIOS DE DISTRIBUICAO, TENSAO NOMINAL 30 KV, CORRENTE NOMINAL DE DESCARGA 10 KA</v>
          </cell>
          <cell r="D3466" t="str">
            <v xml:space="preserve">UN    </v>
          </cell>
          <cell r="E3466">
            <v>300.62</v>
          </cell>
        </row>
        <row r="3467">
          <cell r="B3467">
            <v>4274</v>
          </cell>
          <cell r="C3467" t="str">
            <v>PARA-RAIOS TIPO FRANKLIN 350 MM, EM LATAO CROMADO, DUAS DESCIDAS, PARA PROTECAO DE EDIFICACOES CONTRA DESCARGAS ATMOSFERICAS</v>
          </cell>
          <cell r="D3467" t="str">
            <v xml:space="preserve">UN    </v>
          </cell>
          <cell r="E3467">
            <v>69.709999999999994</v>
          </cell>
        </row>
        <row r="3468">
          <cell r="B3468">
            <v>39438</v>
          </cell>
          <cell r="C3468" t="str">
            <v>PARAFUSO CABECA TROMBETA E PONTA AGULHA (GN55), COMPRIMENTO 55 MM, EM ACO FOSFATIZADO, PARA FIXAR CHAPA DE GESSO EM PERFIL DRYWALL METALICO MAXIMO 0,7 MM</v>
          </cell>
          <cell r="D3468" t="str">
            <v xml:space="preserve">UN    </v>
          </cell>
          <cell r="E3468">
            <v>0.15</v>
          </cell>
        </row>
        <row r="3469">
          <cell r="B3469">
            <v>11963</v>
          </cell>
          <cell r="C3469" t="str">
            <v>PARAFUSO DE ACO TIPO CHUMBADOR PARABOLT, DIAMETRO 1/2", COMPRIMENTO 75 MM</v>
          </cell>
          <cell r="D3469" t="str">
            <v xml:space="preserve">UN    </v>
          </cell>
          <cell r="E3469">
            <v>5.68</v>
          </cell>
        </row>
        <row r="3470">
          <cell r="B3470">
            <v>11964</v>
          </cell>
          <cell r="C3470" t="str">
            <v>PARAFUSO DE ACO TIPO CHUMBADOR PARABOLT, DIAMETRO 3/8", COMPRIMENTO 75 MM</v>
          </cell>
          <cell r="D3470" t="str">
            <v xml:space="preserve">UN    </v>
          </cell>
          <cell r="E3470">
            <v>1.43</v>
          </cell>
        </row>
        <row r="3471">
          <cell r="B3471">
            <v>4379</v>
          </cell>
          <cell r="C3471" t="str">
            <v>PARAFUSO DE ACO ZINCADO COM ROSCA SOBERBA, CABECA CHATA E FENDA SIMPLES, DIAMETRO 2,5 MM, COMPRIMENTO * 9,5 * MM</v>
          </cell>
          <cell r="D3471" t="str">
            <v xml:space="preserve">UN    </v>
          </cell>
          <cell r="E3471">
            <v>0.03</v>
          </cell>
        </row>
        <row r="3472">
          <cell r="B3472">
            <v>4377</v>
          </cell>
          <cell r="C3472" t="str">
            <v>PARAFUSO DE ACO ZINCADO COM ROSCA SOBERBA, CABECA CHATA E FENDA SIMPLES, DIAMETRO 4,2 MM, COMPRIMENTO * 32 * MM</v>
          </cell>
          <cell r="D3472" t="str">
            <v xml:space="preserve">UN    </v>
          </cell>
          <cell r="E3472">
            <v>0.11</v>
          </cell>
        </row>
        <row r="3473">
          <cell r="B3473">
            <v>4356</v>
          </cell>
          <cell r="C3473" t="str">
            <v>PARAFUSO DE ACO ZINCADO COM ROSCA SOBERBA, CABECA CHATA E FENDA SIMPLES, DIAMETRO 4,8 MM, COMPRIMENTO 45 MM</v>
          </cell>
          <cell r="D3473" t="str">
            <v xml:space="preserve">UN    </v>
          </cell>
          <cell r="E3473">
            <v>0.15</v>
          </cell>
        </row>
        <row r="3474">
          <cell r="B3474">
            <v>13246</v>
          </cell>
          <cell r="C3474" t="str">
            <v>PARAFUSO DE FERRO POLIDO, SEXTAVADO, COM ROSCA INTEIRA, DIAMETRO 5/16", COMPRIMENTO 3/4", COM PORCA E ARRUELA LISA LEVE</v>
          </cell>
          <cell r="D3474" t="str">
            <v xml:space="preserve">UN    </v>
          </cell>
          <cell r="E3474">
            <v>0.27</v>
          </cell>
        </row>
        <row r="3475">
          <cell r="B3475">
            <v>4346</v>
          </cell>
          <cell r="C3475" t="str">
            <v>PARAFUSO DE FERRO POLIDO, SEXTAVADO, COM ROSCA PARCIAL, DIAMETRO 5/8", COMPRIMENTO 6", COM PORCA E ARRUELA DE PRESSAO MEDIA</v>
          </cell>
          <cell r="D3475" t="str">
            <v xml:space="preserve">UN    </v>
          </cell>
          <cell r="E3475">
            <v>6.09</v>
          </cell>
        </row>
        <row r="3476">
          <cell r="B3476">
            <v>11955</v>
          </cell>
          <cell r="C3476" t="str">
            <v>PARAFUSO DE LATAO COM ACABAMENTO CROMADO PARA FIXAR PECA SANITARIA, INCLUI PORCA CEGA, ARRUELA E BUCHA DE NYLON TAMANHO S-10</v>
          </cell>
          <cell r="D3476" t="str">
            <v xml:space="preserve">UN    </v>
          </cell>
          <cell r="E3476">
            <v>2.66</v>
          </cell>
        </row>
        <row r="3477">
          <cell r="B3477">
            <v>11960</v>
          </cell>
          <cell r="C3477" t="str">
            <v>PARAFUSO DE LATAO COM ROSCA SOBERBA, CABECA CHATA E FENDA SIMPLES, DIAMETRO 2,5 MM, COMPRIMENTO 12 MM</v>
          </cell>
          <cell r="D3477" t="str">
            <v xml:space="preserve">UN    </v>
          </cell>
          <cell r="E3477">
            <v>0.09</v>
          </cell>
        </row>
        <row r="3478">
          <cell r="B3478">
            <v>4333</v>
          </cell>
          <cell r="C3478" t="str">
            <v>PARAFUSO DE LATAO COM ROSCA SOBERBA, CABECA CHATA E FENDA SIMPLES, DIAMETRO 3,2 MM, COMPRIMENTO 16 MM</v>
          </cell>
          <cell r="D3478" t="str">
            <v xml:space="preserve">UN    </v>
          </cell>
          <cell r="E3478">
            <v>0.15</v>
          </cell>
        </row>
        <row r="3479">
          <cell r="B3479">
            <v>4358</v>
          </cell>
          <cell r="C3479" t="str">
            <v>PARAFUSO DE LATAO COM ROSCA SOBERBA, CABECA CHATA E FENDA SIMPLES, DIAMETRO 4,8 MM, COMPRIMENTO 65 MM</v>
          </cell>
          <cell r="D3479" t="str">
            <v xml:space="preserve">UN    </v>
          </cell>
          <cell r="E3479">
            <v>1.22</v>
          </cell>
        </row>
        <row r="3480">
          <cell r="B3480">
            <v>39435</v>
          </cell>
          <cell r="C3480" t="str">
            <v>PARAFUSO DRY WALL, EM ACO FOSFATIZADO, CABECA TROMBETA E PONTA AGULHA (TA), COMPRIMENTO 25 MM</v>
          </cell>
          <cell r="D3480" t="str">
            <v xml:space="preserve">UN    </v>
          </cell>
          <cell r="E3480">
            <v>0.06</v>
          </cell>
        </row>
        <row r="3481">
          <cell r="B3481">
            <v>39436</v>
          </cell>
          <cell r="C3481" t="str">
            <v>PARAFUSO DRY WALL, EM ACO FOSFATIZADO, CABECA TROMBETA E PONTA AGULHA (TA), COMPRIMENTO 35 MM</v>
          </cell>
          <cell r="D3481" t="str">
            <v xml:space="preserve">UN    </v>
          </cell>
          <cell r="E3481">
            <v>0.1</v>
          </cell>
        </row>
        <row r="3482">
          <cell r="B3482">
            <v>39437</v>
          </cell>
          <cell r="C3482" t="str">
            <v>PARAFUSO DRY WALL, EM ACO FOSFATIZADO, CABECA TROMBETA E PONTA AGULHA (TA), COMPRIMENTO 45 MM</v>
          </cell>
          <cell r="D3482" t="str">
            <v xml:space="preserve">UN    </v>
          </cell>
          <cell r="E3482">
            <v>0.13</v>
          </cell>
        </row>
        <row r="3483">
          <cell r="B3483">
            <v>39439</v>
          </cell>
          <cell r="C3483" t="str">
            <v>PARAFUSO DRY WALL, EM ACO FOSFATIZADO, CABECA TROMBETA E PONTA BROCA (TB), COMPRIMENTO 25 MM</v>
          </cell>
          <cell r="D3483" t="str">
            <v xml:space="preserve">UN    </v>
          </cell>
          <cell r="E3483">
            <v>0.09</v>
          </cell>
        </row>
        <row r="3484">
          <cell r="B3484">
            <v>39440</v>
          </cell>
          <cell r="C3484" t="str">
            <v>PARAFUSO DRY WALL, EM ACO FOSFATIZADO, CABECA TROMBETA E PONTA BROCA (TB), COMPRIMENTO 35 MM</v>
          </cell>
          <cell r="D3484" t="str">
            <v xml:space="preserve">UN    </v>
          </cell>
          <cell r="E3484">
            <v>0.12</v>
          </cell>
        </row>
        <row r="3485">
          <cell r="B3485">
            <v>39441</v>
          </cell>
          <cell r="C3485" t="str">
            <v>PARAFUSO DRY WALL, EM ACO FOSFATIZADO, CABECA TROMBETA E PONTA BROCA (TB), COMPRIMENTO 45 MM</v>
          </cell>
          <cell r="D3485" t="str">
            <v xml:space="preserve">UN    </v>
          </cell>
          <cell r="E3485">
            <v>0.15</v>
          </cell>
        </row>
        <row r="3486">
          <cell r="B3486">
            <v>39442</v>
          </cell>
          <cell r="C3486" t="str">
            <v>PARAFUSO DRY WALL, EM ACO ZINCADO, CABECA LENTILHA E PONTA AGULHA (LA), LARGURA 4,2 MM, COMPRIMENTO 13 MM</v>
          </cell>
          <cell r="D3486" t="str">
            <v xml:space="preserve">UN    </v>
          </cell>
          <cell r="E3486">
            <v>0.11</v>
          </cell>
        </row>
        <row r="3487">
          <cell r="B3487">
            <v>39443</v>
          </cell>
          <cell r="C3487" t="str">
            <v>PARAFUSO DRY WALL, EM ACO ZINCADO, CABECA LENTILHA E PONTA BROCA (LB), LARGURA 4,2 MM, COMPRIMENTO 13 MM</v>
          </cell>
          <cell r="D3487" t="str">
            <v xml:space="preserve">UN    </v>
          </cell>
          <cell r="E3487">
            <v>0.14000000000000001</v>
          </cell>
        </row>
        <row r="3488">
          <cell r="B3488">
            <v>4329</v>
          </cell>
          <cell r="C3488" t="str">
            <v>PARAFUSO EM ACO GALVANIZADO, TIPO MAQUINA, SEXTAVADO, SEM PORCA, DIAMETRO 1/2", COMPRIMENTO 2"</v>
          </cell>
          <cell r="D3488" t="str">
            <v xml:space="preserve">UN    </v>
          </cell>
          <cell r="E3488">
            <v>1.3</v>
          </cell>
        </row>
        <row r="3489">
          <cell r="B3489">
            <v>4383</v>
          </cell>
          <cell r="C3489" t="str">
            <v>PARAFUSO FRANCES METRICO ZINCADO, DIAMETRO 12 MM, COMPRIMENTO 140MM, COM PORCA SEXTAVADA E ARRUELA DE PRESSAO MEDIA</v>
          </cell>
          <cell r="D3489" t="str">
            <v xml:space="preserve">UN    </v>
          </cell>
          <cell r="E3489">
            <v>11.75</v>
          </cell>
        </row>
        <row r="3490">
          <cell r="B3490">
            <v>4344</v>
          </cell>
          <cell r="C3490" t="str">
            <v>PARAFUSO FRANCES METRICO ZINCADO, DIAMETRO 12 MM, COMPRIMENTO 150 MM, COM PORCA SEXTAVADA E ARRUELA DE PRESSAO MEDIA</v>
          </cell>
          <cell r="D3490" t="str">
            <v xml:space="preserve">UN    </v>
          </cell>
          <cell r="E3490">
            <v>12.32</v>
          </cell>
        </row>
        <row r="3491">
          <cell r="B3491">
            <v>436</v>
          </cell>
          <cell r="C3491" t="str">
            <v>PARAFUSO FRANCES M16 EM ACO GALVANIZADO, COMPRIMENTO = 150 MM, DIAMETRO = 16 MM, CABECA ABAULADA</v>
          </cell>
          <cell r="D3491" t="str">
            <v xml:space="preserve">UN    </v>
          </cell>
          <cell r="E3491">
            <v>6.16</v>
          </cell>
        </row>
        <row r="3492">
          <cell r="B3492">
            <v>442</v>
          </cell>
          <cell r="C3492" t="str">
            <v>PARAFUSO FRANCES M16 EM ACO GALVANIZADO, COMPRIMENTO = 45 MM, DIAMETRO = 16 MM, CABECA ABAULADA</v>
          </cell>
          <cell r="D3492" t="str">
            <v xml:space="preserve">UN    </v>
          </cell>
          <cell r="E3492">
            <v>3.64</v>
          </cell>
        </row>
        <row r="3493">
          <cell r="B3493">
            <v>11953</v>
          </cell>
          <cell r="C3493" t="str">
            <v>PARAFUSO FRANCES ZINCADO, DIAMETRO 1/2'', COMPRIMENTO 2'', COM PORCA E ARRUELA</v>
          </cell>
          <cell r="D3493" t="str">
            <v xml:space="preserve">UN    </v>
          </cell>
          <cell r="E3493">
            <v>1.95</v>
          </cell>
        </row>
        <row r="3494">
          <cell r="B3494">
            <v>4335</v>
          </cell>
          <cell r="C3494" t="str">
            <v>PARAFUSO FRANCES ZINCADO, DIAMETRO 1/2", COMPRIMENTO 12", COM PORCA E ARRUELA LISA MEDIA</v>
          </cell>
          <cell r="D3494" t="str">
            <v xml:space="preserve">UN    </v>
          </cell>
          <cell r="E3494">
            <v>8.27</v>
          </cell>
        </row>
        <row r="3495">
          <cell r="B3495">
            <v>4334</v>
          </cell>
          <cell r="C3495" t="str">
            <v>PARAFUSO FRANCES ZINCADO, DIAMETRO 1/2", COMPRIMENTO 15", COM PORCA E ARRUELA LISA MEDIA</v>
          </cell>
          <cell r="D3495" t="str">
            <v xml:space="preserve">UN    </v>
          </cell>
          <cell r="E3495">
            <v>11.34</v>
          </cell>
        </row>
        <row r="3496">
          <cell r="B3496">
            <v>4343</v>
          </cell>
          <cell r="C3496" t="str">
            <v>PARAFUSO FRANCES ZINCADO, DIAMETRO 1/2", COMPRIMENTO 4", COM PORCA E ARRUELA</v>
          </cell>
          <cell r="D3496" t="str">
            <v xml:space="preserve">UN    </v>
          </cell>
          <cell r="E3496">
            <v>2.79</v>
          </cell>
        </row>
        <row r="3497">
          <cell r="B3497">
            <v>430</v>
          </cell>
          <cell r="C3497" t="str">
            <v>PARAFUSO M16 EM ACO GALVANIZADO, COMPRIMENTO = 125 MM, DIAMETRO = 16 MM, ROSCA MAQUINA, CABECA QUADRADA</v>
          </cell>
          <cell r="D3497" t="str">
            <v xml:space="preserve">UN    </v>
          </cell>
          <cell r="E3497">
            <v>5.51</v>
          </cell>
        </row>
        <row r="3498">
          <cell r="B3498">
            <v>441</v>
          </cell>
          <cell r="C3498" t="str">
            <v>PARAFUSO M16 EM ACO GALVANIZADO, COMPRIMENTO = 150 MM, DIAMETRO = 16 MM, ROSCA MAQUINA, CABECA QUADRADA</v>
          </cell>
          <cell r="D3498" t="str">
            <v xml:space="preserve">UN    </v>
          </cell>
          <cell r="E3498">
            <v>6.07</v>
          </cell>
        </row>
        <row r="3499">
          <cell r="B3499">
            <v>431</v>
          </cell>
          <cell r="C3499" t="str">
            <v>PARAFUSO M16 EM ACO GALVANIZADO, COMPRIMENTO = 200 MM, DIAMETRO = 16 MM, ROSCA MAQUINA, CABECA QUADRADA</v>
          </cell>
          <cell r="D3499" t="str">
            <v xml:space="preserve">UN    </v>
          </cell>
          <cell r="E3499">
            <v>7.33</v>
          </cell>
        </row>
        <row r="3500">
          <cell r="B3500">
            <v>432</v>
          </cell>
          <cell r="C3500" t="str">
            <v>PARAFUSO M16 EM ACO GALVANIZADO, COMPRIMENTO = 250 MM, DIAMETRO = 16 MM, ROSCA MAQUINA, CABECA QUADRADA</v>
          </cell>
          <cell r="D3500" t="str">
            <v xml:space="preserve">UN    </v>
          </cell>
          <cell r="E3500">
            <v>8.08</v>
          </cell>
        </row>
        <row r="3501">
          <cell r="B3501">
            <v>429</v>
          </cell>
          <cell r="C3501" t="str">
            <v>PARAFUSO M16 EM ACO GALVANIZADO, COMPRIMENTO = 300 MM, DIAMETRO = 16 MM, ROSCA DUPLA</v>
          </cell>
          <cell r="D3501" t="str">
            <v xml:space="preserve">UN    </v>
          </cell>
          <cell r="E3501">
            <v>10.9</v>
          </cell>
        </row>
        <row r="3502">
          <cell r="B3502">
            <v>439</v>
          </cell>
          <cell r="C3502" t="str">
            <v>PARAFUSO M16 EM ACO GALVANIZADO, COMPRIMENTO = 300 MM, DIAMETRO = 16 MM, ROSCA MAQUINA, CABECA QUADRADA</v>
          </cell>
          <cell r="D3502" t="str">
            <v xml:space="preserve">UN    </v>
          </cell>
          <cell r="E3502">
            <v>9.2899999999999991</v>
          </cell>
        </row>
        <row r="3503">
          <cell r="B3503">
            <v>433</v>
          </cell>
          <cell r="C3503" t="str">
            <v>PARAFUSO M16 EM ACO GALVANIZADO, COMPRIMENTO = 350 MM, DIAMETRO = 16 MM, ROSCA MAQUINA, CABECA QUADRADA</v>
          </cell>
          <cell r="D3503" t="str">
            <v xml:space="preserve">UN    </v>
          </cell>
          <cell r="E3503">
            <v>10.84</v>
          </cell>
        </row>
        <row r="3504">
          <cell r="B3504">
            <v>437</v>
          </cell>
          <cell r="C3504" t="str">
            <v>PARAFUSO M16 EM ACO GALVANIZADO, COMPRIMENTO = 400 MM, DIAMETRO = 16 MM, ROSCA DUPLA</v>
          </cell>
          <cell r="D3504" t="str">
            <v xml:space="preserve">UN    </v>
          </cell>
          <cell r="E3504">
            <v>14.41</v>
          </cell>
        </row>
        <row r="3505">
          <cell r="B3505">
            <v>11790</v>
          </cell>
          <cell r="C3505" t="str">
            <v>PARAFUSO M16 EM ACO GALVANIZADO, COMPRIMENTO = 450 MM, DIAMETRO = 16 MM, ROSCA MAQUINA, CABECA QUADRADA</v>
          </cell>
          <cell r="D3505" t="str">
            <v xml:space="preserve">UN    </v>
          </cell>
          <cell r="E3505">
            <v>16.34</v>
          </cell>
        </row>
        <row r="3506">
          <cell r="B3506">
            <v>428</v>
          </cell>
          <cell r="C3506" t="str">
            <v>PARAFUSO M16 EM ACO GALVANIZADO, COMPRIMENTO = 500 MM, DIAMETRO = 16 MM, ROSCA MAQUINA, COM CABECA SEXTAVADA E PORCA</v>
          </cell>
          <cell r="D3506" t="str">
            <v xml:space="preserve">UN    </v>
          </cell>
          <cell r="E3506">
            <v>17.77</v>
          </cell>
        </row>
        <row r="3507">
          <cell r="B3507">
            <v>4384</v>
          </cell>
          <cell r="C3507" t="str">
            <v>PARAFUSO NIQUELADO COM ACABAMENTO CROMADO PARA FIXAR PECA SANITARIA, INCLUI PORCA CEGA, ARRUELA E BUCHA DE NYLON TAMANHO S-10</v>
          </cell>
          <cell r="D3507" t="str">
            <v xml:space="preserve">UN    </v>
          </cell>
          <cell r="E3507">
            <v>13.5</v>
          </cell>
        </row>
        <row r="3508">
          <cell r="B3508">
            <v>4351</v>
          </cell>
          <cell r="C3508" t="str">
            <v>PARAFUSO NIQUELADO 3 1/2" COM ACABAMENTO CROMADO PARA FIXAR PECA SANITARIA, INCLUI PORCA CEGA, ARRUELA E BUCHA DE NYLON TAMANHO S-8</v>
          </cell>
          <cell r="D3508" t="str">
            <v xml:space="preserve">UN    </v>
          </cell>
          <cell r="E3508">
            <v>10.01</v>
          </cell>
        </row>
        <row r="3509">
          <cell r="B3509">
            <v>11054</v>
          </cell>
          <cell r="C3509" t="str">
            <v>PARAFUSO ROSCA SOBERBA ZINCADO CABECA CHATA FENDA SIMPLES 3,2 X 20 MM (3/4 ")</v>
          </cell>
          <cell r="D3509" t="str">
            <v xml:space="preserve">UN    </v>
          </cell>
          <cell r="E3509">
            <v>0.02</v>
          </cell>
        </row>
        <row r="3510">
          <cell r="B3510">
            <v>11055</v>
          </cell>
          <cell r="C3510" t="str">
            <v>PARAFUSO ROSCA SOBERBA ZINCADO CABECA CHATA FENDA SIMPLES 3,5 X 25 MM (1 ")</v>
          </cell>
          <cell r="D3510" t="str">
            <v xml:space="preserve">UN    </v>
          </cell>
          <cell r="E3510">
            <v>0.04</v>
          </cell>
        </row>
        <row r="3511">
          <cell r="B3511">
            <v>11056</v>
          </cell>
          <cell r="C3511" t="str">
            <v>PARAFUSO ROSCA SOBERBA ZINCADO CABECA CHATA FENDA SIMPLES 3,8 X 30 MM (1.1/4 ")</v>
          </cell>
          <cell r="D3511" t="str">
            <v xml:space="preserve">UN    </v>
          </cell>
          <cell r="E3511">
            <v>0.04</v>
          </cell>
        </row>
        <row r="3512">
          <cell r="B3512">
            <v>11057</v>
          </cell>
          <cell r="C3512" t="str">
            <v>PARAFUSO ROSCA SOBERBA ZINCADO CABECA CHATA FENDA SIMPLES 4,8 X 40 MM (1.1/2 ")</v>
          </cell>
          <cell r="D3512" t="str">
            <v xml:space="preserve">UN    </v>
          </cell>
          <cell r="E3512">
            <v>0.09</v>
          </cell>
        </row>
        <row r="3513">
          <cell r="B3513">
            <v>11059</v>
          </cell>
          <cell r="C3513" t="str">
            <v>PARAFUSO ROSCA SOBERBA ZINCADO CABECA CHATA FENDA SIMPLES 5,5 X 50 MM (2 ")</v>
          </cell>
          <cell r="D3513" t="str">
            <v xml:space="preserve">UN    </v>
          </cell>
          <cell r="E3513">
            <v>0.18</v>
          </cell>
        </row>
        <row r="3514">
          <cell r="B3514">
            <v>11058</v>
          </cell>
          <cell r="C3514" t="str">
            <v>PARAFUSO ROSCA SOBERBA ZINCADO CABECA CHATA FENDA SIMPLES 5,5 X 65 MM (2.1/2 ")</v>
          </cell>
          <cell r="D3514" t="str">
            <v xml:space="preserve">UN    </v>
          </cell>
          <cell r="E3514">
            <v>0.23</v>
          </cell>
        </row>
        <row r="3515">
          <cell r="B3515">
            <v>4380</v>
          </cell>
          <cell r="C3515" t="str">
            <v>PARAFUSO ZINCADO ROSCA SOBERBA 5/16 " X 120 MM PARA TELHA FIBROCIMENTO</v>
          </cell>
          <cell r="D3515" t="str">
            <v xml:space="preserve">UN    </v>
          </cell>
          <cell r="E3515">
            <v>0.79</v>
          </cell>
        </row>
        <row r="3516">
          <cell r="B3516">
            <v>4299</v>
          </cell>
          <cell r="C3516" t="str">
            <v>PARAFUSO ZINCADO ROSCA SOBERBA, CABECA SEXTAVADA, 5/16 " X 110 MM, PARA FIXACAO DE TELHA EM MADEIRA</v>
          </cell>
          <cell r="D3516" t="str">
            <v xml:space="preserve">UN    </v>
          </cell>
          <cell r="E3516">
            <v>0.75</v>
          </cell>
        </row>
        <row r="3517">
          <cell r="B3517">
            <v>4304</v>
          </cell>
          <cell r="C3517" t="str">
            <v>PARAFUSO ZINCADO ROSCA SOBERBA, CABECA SEXTAVADA, 5/16 " X 150 MM, PARA FIXACAO DE TELHA EM MADEIRA</v>
          </cell>
          <cell r="D3517" t="str">
            <v xml:space="preserve">UN    </v>
          </cell>
          <cell r="E3517">
            <v>1.02</v>
          </cell>
        </row>
        <row r="3518">
          <cell r="B3518">
            <v>4305</v>
          </cell>
          <cell r="C3518" t="str">
            <v>PARAFUSO ZINCADO ROSCA SOBERBA, CABECA SEXTAVADA, 5/16 " X 180 MM, PARA FIXACAO DE TELHA EM MADEIRA</v>
          </cell>
          <cell r="D3518" t="str">
            <v xml:space="preserve">UN    </v>
          </cell>
          <cell r="E3518">
            <v>1.19</v>
          </cell>
        </row>
        <row r="3519">
          <cell r="B3519">
            <v>4306</v>
          </cell>
          <cell r="C3519" t="str">
            <v>PARAFUSO ZINCADO ROSCA SOBERBA, CABECA SEXTAVADA, 5/16 " X 200 MM, PARA FIXACAO DE TELHA EM MADEIRA</v>
          </cell>
          <cell r="D3519" t="str">
            <v xml:space="preserve">UN    </v>
          </cell>
          <cell r="E3519">
            <v>1.38</v>
          </cell>
        </row>
        <row r="3520">
          <cell r="B3520">
            <v>4308</v>
          </cell>
          <cell r="C3520" t="str">
            <v>PARAFUSO ZINCADO ROSCA SOBERBA, CABECA SEXTAVADA, 5/16 " X 230 MM, PARA FIXACAO DE TELHA EM MADEIRA</v>
          </cell>
          <cell r="D3520" t="str">
            <v xml:space="preserve">UN    </v>
          </cell>
          <cell r="E3520">
            <v>2.85</v>
          </cell>
        </row>
        <row r="3521">
          <cell r="B3521">
            <v>4302</v>
          </cell>
          <cell r="C3521" t="str">
            <v>PARAFUSO ZINCADO ROSCA SOBERBA, CABECA SEXTAVADA, 5/16 " X 250 MM, PARA FIXACAO DE TELHA EM MADEIRA</v>
          </cell>
          <cell r="D3521" t="str">
            <v xml:space="preserve">UN    </v>
          </cell>
          <cell r="E3521">
            <v>2.14</v>
          </cell>
        </row>
        <row r="3522">
          <cell r="B3522">
            <v>4300</v>
          </cell>
          <cell r="C3522" t="str">
            <v>PARAFUSO ZINCADO ROSCA SOBERBA, CABECA SEXTAVADA, 5/16 " X 50 MM, PARA FIXACAO DE TELHA EM MADEIRA</v>
          </cell>
          <cell r="D3522" t="str">
            <v xml:space="preserve">UN    </v>
          </cell>
          <cell r="E3522">
            <v>0.51</v>
          </cell>
        </row>
        <row r="3523">
          <cell r="B3523">
            <v>4301</v>
          </cell>
          <cell r="C3523" t="str">
            <v>PARAFUSO ZINCADO ROSCA SOBERBA, CABECA SEXTAVADA, 5/16 " X 85 MM, PARA FIXACAO DE TELHA EM MADEIRA</v>
          </cell>
          <cell r="D3523" t="str">
            <v xml:space="preserve">UN    </v>
          </cell>
          <cell r="E3523">
            <v>0.62</v>
          </cell>
        </row>
        <row r="3524">
          <cell r="B3524">
            <v>4320</v>
          </cell>
          <cell r="C3524" t="str">
            <v>PARAFUSO ZINCADO 5/16 " X 250 MM PARA FIXACAO DE TELHA DE FIBROCIMENTO CANALETE 49, INCLUI BUCHA NYLON S-10</v>
          </cell>
          <cell r="D3524" t="str">
            <v xml:space="preserve">UN    </v>
          </cell>
          <cell r="E3524">
            <v>1.89</v>
          </cell>
        </row>
        <row r="3525">
          <cell r="B3525">
            <v>4318</v>
          </cell>
          <cell r="C3525" t="str">
            <v>PARAFUSO ZINCADO 5/16 " X 85 MM PARA FIXACAO DE TELHA DE FIBROCIMENTO CANALETE 90, INCLUI BUCHA NYLON S-10</v>
          </cell>
          <cell r="D3525" t="str">
            <v xml:space="preserve">UN    </v>
          </cell>
          <cell r="E3525">
            <v>0.92</v>
          </cell>
        </row>
        <row r="3526">
          <cell r="B3526">
            <v>40547</v>
          </cell>
          <cell r="C3526" t="str">
            <v>PARAFUSO ZINCADO, AUTOBROCANTE, FLANGEADO, 4,2 X 19"</v>
          </cell>
          <cell r="D3526" t="str">
            <v xml:space="preserve">CENTO </v>
          </cell>
          <cell r="E3526">
            <v>16.41</v>
          </cell>
        </row>
        <row r="3527">
          <cell r="B3527">
            <v>11962</v>
          </cell>
          <cell r="C3527" t="str">
            <v>PARAFUSO ZINCADO, SEXTAVADO, COM ROSCA INTEIRA, DIAMETRO 1/4", COMPRIMENTO 1/2"</v>
          </cell>
          <cell r="D3527" t="str">
            <v xml:space="preserve">UN    </v>
          </cell>
          <cell r="E3527">
            <v>0.13</v>
          </cell>
        </row>
        <row r="3528">
          <cell r="B3528">
            <v>4332</v>
          </cell>
          <cell r="C3528" t="str">
            <v>PARAFUSO ZINCADO, SEXTAVADO, COM ROSCA INTEIRA, DIAMETRO 3/8", COMPRIMENTO 2"</v>
          </cell>
          <cell r="D3528" t="str">
            <v xml:space="preserve">UN    </v>
          </cell>
          <cell r="E3528">
            <v>0.65</v>
          </cell>
        </row>
        <row r="3529">
          <cell r="B3529">
            <v>4331</v>
          </cell>
          <cell r="C3529" t="str">
            <v>PARAFUSO ZINCADO, SEXTAVADO, COM ROSCA INTEIRA, DIAMETRO 5/8", COMPRIMENTO 2 1/4"</v>
          </cell>
          <cell r="D3529" t="str">
            <v xml:space="preserve">UN    </v>
          </cell>
          <cell r="E3529">
            <v>2.46</v>
          </cell>
        </row>
        <row r="3530">
          <cell r="B3530">
            <v>4336</v>
          </cell>
          <cell r="C3530" t="str">
            <v>PARAFUSO ZINCADO, SEXTAVADO, COM ROSCA INTEIRA, DIAMETRO 5/8", COMPRIMENTO 3", COM PORCA E ARRUELA DE PRESSAO MEDIA</v>
          </cell>
          <cell r="D3530" t="str">
            <v xml:space="preserve">UN    </v>
          </cell>
          <cell r="E3530">
            <v>3.15</v>
          </cell>
        </row>
        <row r="3531">
          <cell r="B3531">
            <v>13294</v>
          </cell>
          <cell r="C3531" t="str">
            <v>PARAFUSO ZINCADO, SEXTAVADO, COM ROSCA SOBERBA, DIAMETRO 3/8", COMPRIMENTO 80 MM</v>
          </cell>
          <cell r="D3531" t="str">
            <v xml:space="preserve">UN    </v>
          </cell>
          <cell r="E3531">
            <v>0.9</v>
          </cell>
        </row>
        <row r="3532">
          <cell r="B3532">
            <v>11948</v>
          </cell>
          <cell r="C3532" t="str">
            <v>PARAFUSO ZINCADO, SEXTAVADO, COM ROSCA SOBERBA, DIAMETRO 5/16", COMPRIMENTO 40 MM</v>
          </cell>
          <cell r="D3532" t="str">
            <v xml:space="preserve">UN    </v>
          </cell>
          <cell r="E3532">
            <v>0.4</v>
          </cell>
        </row>
        <row r="3533">
          <cell r="B3533">
            <v>4382</v>
          </cell>
          <cell r="C3533" t="str">
            <v>PARAFUSO ZINCADO, SEXTAVADO, COM ROSCA SOBERBA, DIAMETRO 5/16", COMPRIMENTO 80 MM</v>
          </cell>
          <cell r="D3533" t="str">
            <v xml:space="preserve">UN    </v>
          </cell>
          <cell r="E3533">
            <v>0.67</v>
          </cell>
        </row>
        <row r="3534">
          <cell r="B3534">
            <v>4354</v>
          </cell>
          <cell r="C3534" t="str">
            <v>PARAFUSO ZINCADO, SEXTAVADO, GRAU 5, ROSCA INTEIRA, DIAMETRO 1 1/2", COMPRIMENTO 4"</v>
          </cell>
          <cell r="D3534" t="str">
            <v xml:space="preserve">UN    </v>
          </cell>
          <cell r="E3534">
            <v>28.26</v>
          </cell>
        </row>
        <row r="3535">
          <cell r="B3535">
            <v>40839</v>
          </cell>
          <cell r="C3535" t="str">
            <v>PARAFUSO, ASTM A307 - GRAU A, SEXTAVADO, ZINCADO, DIAMETRO 3/8" (9,52 MM), COMPRIMENTO 1 " (25,4 MM)</v>
          </cell>
          <cell r="D3535" t="str">
            <v xml:space="preserve">CENTO </v>
          </cell>
          <cell r="E3535">
            <v>68</v>
          </cell>
        </row>
        <row r="3536">
          <cell r="B3536">
            <v>40552</v>
          </cell>
          <cell r="C3536" t="str">
            <v>PARAFUSO, AUTO ATARRACHANTE, CABECA CHATA, FENDA SIMPLES, 1/4 (6,35 MM) X 25 MM</v>
          </cell>
          <cell r="D3536" t="str">
            <v xml:space="preserve">CENTO </v>
          </cell>
          <cell r="E3536">
            <v>28.13</v>
          </cell>
        </row>
        <row r="3537">
          <cell r="B3537">
            <v>40549</v>
          </cell>
          <cell r="C3537" t="str">
            <v>PARAFUSO, COMUM, ASTM A307, SEXTAVADO, DIAMETRO 1/2" (12,7 MM), COMPRIMENTO 1" (25,4 MM)</v>
          </cell>
          <cell r="D3537" t="str">
            <v xml:space="preserve">CENTO </v>
          </cell>
          <cell r="E3537">
            <v>111.38</v>
          </cell>
        </row>
        <row r="3538">
          <cell r="B3538">
            <v>4385</v>
          </cell>
          <cell r="C3538" t="str">
            <v>PARALELEPIPEDO GRANITICO OU BASALTICO, PARA PAVIMENTACAO, SEM FRETE,  *30 A 35* PECAS POR M2</v>
          </cell>
          <cell r="D3538" t="str">
            <v xml:space="preserve">MIL   </v>
          </cell>
          <cell r="E3538">
            <v>1142.8599999999999</v>
          </cell>
        </row>
        <row r="3539">
          <cell r="B3539">
            <v>4386</v>
          </cell>
          <cell r="C3539" t="str">
            <v>PARALELEPIPEDO GRANITICO OU BASALTICO, PARA PAVIMENTACAO, SEM FRETE,  *30 A 35* PECAS POR M2</v>
          </cell>
          <cell r="D3539" t="str">
            <v xml:space="preserve">M2    </v>
          </cell>
          <cell r="E3539">
            <v>48.32</v>
          </cell>
        </row>
        <row r="3540">
          <cell r="B3540">
            <v>38397</v>
          </cell>
          <cell r="C3540" t="str">
            <v>PASTA DESENGRAXANTE PARA MAOS</v>
          </cell>
          <cell r="D3540" t="str">
            <v xml:space="preserve">KG    </v>
          </cell>
          <cell r="E3540">
            <v>5.91</v>
          </cell>
        </row>
        <row r="3541">
          <cell r="B3541">
            <v>20078</v>
          </cell>
          <cell r="C3541" t="str">
            <v>PASTA LUBRIFICANTE PARA TUBOS E CONEXOES COM JUNTA ELASTICA (USO EM PVC, ACO, POLIETILENO E OUTROS) ( DE *400* G)</v>
          </cell>
          <cell r="D3541" t="str">
            <v xml:space="preserve">UN    </v>
          </cell>
          <cell r="E3541">
            <v>14.88</v>
          </cell>
        </row>
        <row r="3542">
          <cell r="B3542">
            <v>20079</v>
          </cell>
          <cell r="C3542" t="str">
            <v>PASTA LUBRIFICANTE PARA TUBOS E CONEXOES COM JUNTA ELASTICA (USO EM PVC, ACO, POLIETILENO E OUTROS) (POTE DE 3.500* G)</v>
          </cell>
          <cell r="D3542" t="str">
            <v xml:space="preserve">UN    </v>
          </cell>
          <cell r="E3542">
            <v>92.83</v>
          </cell>
        </row>
        <row r="3543">
          <cell r="B3543">
            <v>39897</v>
          </cell>
          <cell r="C3543" t="str">
            <v>PASTA PARA SOLDA DE TUBOS E CONEXOES DE COBRE (EMBALAGEM COM 250 G)</v>
          </cell>
          <cell r="D3543" t="str">
            <v xml:space="preserve">UN    </v>
          </cell>
          <cell r="E3543">
            <v>28.13</v>
          </cell>
        </row>
        <row r="3544">
          <cell r="B3544">
            <v>118</v>
          </cell>
          <cell r="C3544" t="str">
            <v>PASTA VEDA JUNTAS/ROSCA, LATA DE *500* G, PARA INSTALACOES DE GAS E OUTROS</v>
          </cell>
          <cell r="D3544" t="str">
            <v xml:space="preserve">UN    </v>
          </cell>
          <cell r="E3544">
            <v>56.26</v>
          </cell>
        </row>
        <row r="3545">
          <cell r="B3545">
            <v>4396</v>
          </cell>
          <cell r="C3545" t="str">
            <v>PASTILHA CERAMICA/PORCELANA, REVEST INT/EXT E  PISCINA, CORES BRANCA OU FRIAS, *2,5 X 2,5* CM</v>
          </cell>
          <cell r="D3545" t="str">
            <v xml:space="preserve">M2    </v>
          </cell>
          <cell r="E3545">
            <v>152.91</v>
          </cell>
        </row>
        <row r="3546">
          <cell r="B3546">
            <v>36881</v>
          </cell>
          <cell r="C3546" t="str">
            <v>PASTILHA CERAMICA/PORCELANA, REVEST INT/EXT E  PISCINA, CORES FRIAS *5 X 5* CM</v>
          </cell>
          <cell r="D3546" t="str">
            <v xml:space="preserve">M2    </v>
          </cell>
          <cell r="E3546">
            <v>136.63999999999999</v>
          </cell>
        </row>
        <row r="3547">
          <cell r="B3547">
            <v>36882</v>
          </cell>
          <cell r="C3547" t="str">
            <v>PASTILHA CERAMICA/PORCELANA, REVEST INT/EXT E  PISCINA, CORES QUENTES *5 X 5* CM</v>
          </cell>
          <cell r="D3547" t="str">
            <v xml:space="preserve">M2    </v>
          </cell>
          <cell r="E3547">
            <v>159.41</v>
          </cell>
        </row>
        <row r="3548">
          <cell r="B3548">
            <v>4397</v>
          </cell>
          <cell r="C3548" t="str">
            <v>PASTILHA CERAMICA/PORCELANA, REVEST INT/EXT E  PISCINA, CORES QUENTES, *2,5 X 2,5* CM</v>
          </cell>
          <cell r="D3548" t="str">
            <v xml:space="preserve">M2    </v>
          </cell>
          <cell r="E3548">
            <v>247.96</v>
          </cell>
        </row>
        <row r="3549">
          <cell r="B3549">
            <v>34754</v>
          </cell>
          <cell r="C3549" t="str">
            <v>PASTILHA DE VIDRO CRISTAL, NACIONAL, REVEST INT/EXT E PISCINA, TODAS AS CORES, E MAIOR OU IGUAL A 5 MM  *2,0 X 2,0* CM</v>
          </cell>
          <cell r="D3549" t="str">
            <v xml:space="preserve">M2    </v>
          </cell>
          <cell r="E3549">
            <v>459.14</v>
          </cell>
        </row>
        <row r="3550">
          <cell r="B3550">
            <v>25962</v>
          </cell>
          <cell r="C3550" t="str">
            <v>PASTILHA DE VIDRO PIGMENTADA *2,0 X 2,0* CM, NACIONAL, PARA REVESTIMENTO INTERNO/EXTERNO E PISCINA, BRANCA OU CORES FRIAS, ESPESSURA MAIOR OU IGUAL A 5 MM</v>
          </cell>
          <cell r="D3550" t="str">
            <v xml:space="preserve">M2    </v>
          </cell>
          <cell r="E3550">
            <v>290.8</v>
          </cell>
        </row>
        <row r="3551">
          <cell r="B3551">
            <v>34752</v>
          </cell>
          <cell r="C3551" t="str">
            <v>PASTILHA DE VIDRO PIGMENTADA, NACIONAL, REVEST INT/EXT E PISCINA, CORES QUENTES, ESPESSURA MAIOR OU IGUAL A 5 MM  *2,0 X 2,0* CM</v>
          </cell>
          <cell r="D3551" t="str">
            <v xml:space="preserve">M2    </v>
          </cell>
          <cell r="E3551">
            <v>512.09</v>
          </cell>
        </row>
        <row r="3552">
          <cell r="B3552">
            <v>4751</v>
          </cell>
          <cell r="C3552" t="str">
            <v>PASTILHEIRO</v>
          </cell>
          <cell r="D3552" t="str">
            <v xml:space="preserve">H     </v>
          </cell>
          <cell r="E3552">
            <v>16.260000000000002</v>
          </cell>
        </row>
        <row r="3553">
          <cell r="B3553">
            <v>41066</v>
          </cell>
          <cell r="C3553" t="str">
            <v>PASTILHEIRO (MENSALISTA)</v>
          </cell>
          <cell r="D3553" t="str">
            <v xml:space="preserve">MES   </v>
          </cell>
          <cell r="E3553">
            <v>2879.5</v>
          </cell>
        </row>
        <row r="3554">
          <cell r="B3554">
            <v>39604</v>
          </cell>
          <cell r="C3554" t="str">
            <v>PATCH CORD, CATEGORIA 5 E, EXTENSAO DE 1,50 M</v>
          </cell>
          <cell r="D3554" t="str">
            <v xml:space="preserve">UN    </v>
          </cell>
          <cell r="E3554">
            <v>8.8699999999999992</v>
          </cell>
        </row>
        <row r="3555">
          <cell r="B3555">
            <v>39605</v>
          </cell>
          <cell r="C3555" t="str">
            <v>PATCH CORD, CATEGORIA 5 E, EXTENSAO DE 2,50 M</v>
          </cell>
          <cell r="D3555" t="str">
            <v xml:space="preserve">UN    </v>
          </cell>
          <cell r="E3555">
            <v>12.31</v>
          </cell>
        </row>
        <row r="3556">
          <cell r="B3556">
            <v>39606</v>
          </cell>
          <cell r="C3556" t="str">
            <v>PATCH CORD, CATEGORIA 6, EXTENSAO DE 1,50 M</v>
          </cell>
          <cell r="D3556" t="str">
            <v xml:space="preserve">UN    </v>
          </cell>
          <cell r="E3556">
            <v>15.64</v>
          </cell>
        </row>
        <row r="3557">
          <cell r="B3557">
            <v>39607</v>
          </cell>
          <cell r="C3557" t="str">
            <v>PATCH CORD, CATEGORIA 6, EXTENSAO DE 2,50 M</v>
          </cell>
          <cell r="D3557" t="str">
            <v xml:space="preserve">UN    </v>
          </cell>
          <cell r="E3557">
            <v>17.940000000000001</v>
          </cell>
        </row>
        <row r="3558">
          <cell r="B3558">
            <v>39594</v>
          </cell>
          <cell r="C3558" t="str">
            <v>PATCH PANEL, 24 PORTAS, CATEGORIA 5E, COM RACKS DE 19" E 1 U DE ALTURA</v>
          </cell>
          <cell r="D3558" t="str">
            <v xml:space="preserve">UN    </v>
          </cell>
          <cell r="E3558">
            <v>169.9</v>
          </cell>
        </row>
        <row r="3559">
          <cell r="B3559">
            <v>39596</v>
          </cell>
          <cell r="C3559" t="str">
            <v>PATCH PANEL, 24 PORTAS, CATEGORIA 6, COM RACKS DE 19" E 1 U DE ALTURA</v>
          </cell>
          <cell r="D3559" t="str">
            <v xml:space="preserve">UN    </v>
          </cell>
          <cell r="E3559">
            <v>296.13</v>
          </cell>
        </row>
        <row r="3560">
          <cell r="B3560">
            <v>39595</v>
          </cell>
          <cell r="C3560" t="str">
            <v>PATCH PANEL, 48 PORTAS, CATEGORIA 5E, COM RACKS DE 19" E 2 U DE ALTURA</v>
          </cell>
          <cell r="D3560" t="str">
            <v xml:space="preserve">UN    </v>
          </cell>
          <cell r="E3560">
            <v>248.57</v>
          </cell>
        </row>
        <row r="3561">
          <cell r="B3561">
            <v>39597</v>
          </cell>
          <cell r="C3561" t="str">
            <v>PATCH PANEL, 48 PORTAS, CATEGORIA 6, COM RACKS DE 19" E 2 U DE ALTURA</v>
          </cell>
          <cell r="D3561" t="str">
            <v xml:space="preserve">UN    </v>
          </cell>
          <cell r="E3561">
            <v>399.34</v>
          </cell>
        </row>
        <row r="3562">
          <cell r="B3562">
            <v>20209</v>
          </cell>
          <cell r="C3562" t="str">
            <v>PECA DE MADEIRA APARELHADA *7,5 X 7,5* CM (3 X 3 ") MACARANDUBA, ANGELIM OU EQUIVALENTE DA REGIAO</v>
          </cell>
          <cell r="D3562" t="str">
            <v xml:space="preserve">M     </v>
          </cell>
          <cell r="E3562">
            <v>16.59</v>
          </cell>
        </row>
        <row r="3563">
          <cell r="B3563">
            <v>4433</v>
          </cell>
          <cell r="C3563" t="str">
            <v>PECA DE MADEIRA NAO APARELHADA *7,5 X 7,5* CM (3 X 3 ") MACARANDUBA, ANGELIM OU EQUIVALENTE DA REGIAO</v>
          </cell>
          <cell r="D3563" t="str">
            <v xml:space="preserve">M     </v>
          </cell>
          <cell r="E3563">
            <v>12.08</v>
          </cell>
        </row>
        <row r="3564">
          <cell r="B3564">
            <v>10731</v>
          </cell>
          <cell r="C3564" t="str">
            <v>PEDRA ARDOSIA, CINZA, *40 X 40* CM, E= *1 CM</v>
          </cell>
          <cell r="D3564" t="str">
            <v xml:space="preserve">M2    </v>
          </cell>
          <cell r="E3564">
            <v>11</v>
          </cell>
        </row>
        <row r="3565">
          <cell r="B3565">
            <v>4704</v>
          </cell>
          <cell r="C3565" t="str">
            <v>PEDRA ARDOSIA, CINZA, 20  X  40 CM,  E=  *1 CM</v>
          </cell>
          <cell r="D3565" t="str">
            <v xml:space="preserve">M2    </v>
          </cell>
          <cell r="E3565">
            <v>9.92</v>
          </cell>
        </row>
        <row r="3566">
          <cell r="B3566">
            <v>10730</v>
          </cell>
          <cell r="C3566" t="str">
            <v>PEDRA ARDOSIA, CINZA, 30  X  30,  E= *1 CM</v>
          </cell>
          <cell r="D3566" t="str">
            <v xml:space="preserve">M2    </v>
          </cell>
          <cell r="E3566">
            <v>10.63</v>
          </cell>
        </row>
        <row r="3567">
          <cell r="B3567">
            <v>4729</v>
          </cell>
          <cell r="C3567" t="str">
            <v>PEDRA BRITADA GRADUADA, CLASSIFICADA (POSTO PEDREIRA/FORNECEDOR, SEM FRETE)</v>
          </cell>
          <cell r="D3567" t="str">
            <v xml:space="preserve">M3    </v>
          </cell>
          <cell r="E3567">
            <v>79.64</v>
          </cell>
        </row>
        <row r="3568">
          <cell r="B3568">
            <v>4720</v>
          </cell>
          <cell r="C3568" t="str">
            <v>PEDRA BRITADA N. 0, OU PEDRISCO (4,8 A 9,5 MM) POSTO PEDREIRA/FORNECEDOR, SEM FRETE</v>
          </cell>
          <cell r="D3568" t="str">
            <v xml:space="preserve">M3    </v>
          </cell>
          <cell r="E3568">
            <v>87.08</v>
          </cell>
        </row>
        <row r="3569">
          <cell r="B3569">
            <v>4721</v>
          </cell>
          <cell r="C3569" t="str">
            <v>PEDRA BRITADA N. 1 (9,5 a 19 MM) POSTO PEDREIRA/FORNECEDOR, SEM FRETE</v>
          </cell>
          <cell r="D3569" t="str">
            <v xml:space="preserve">M3    </v>
          </cell>
          <cell r="E3569">
            <v>68.2</v>
          </cell>
        </row>
        <row r="3570">
          <cell r="B3570">
            <v>4718</v>
          </cell>
          <cell r="C3570" t="str">
            <v>PEDRA BRITADA N. 2 (19 A 38 MM) POSTO PEDREIRA/FORNECEDOR, SEM FRETE</v>
          </cell>
          <cell r="D3570" t="str">
            <v xml:space="preserve">M3    </v>
          </cell>
          <cell r="E3570">
            <v>68.2</v>
          </cell>
        </row>
        <row r="3571">
          <cell r="B3571">
            <v>4722</v>
          </cell>
          <cell r="C3571" t="str">
            <v>PEDRA BRITADA N. 3 (38 A 50 MM) POSTO PEDREIRA/FORNECEDOR, SEM FRETE</v>
          </cell>
          <cell r="D3571" t="str">
            <v xml:space="preserve">M3    </v>
          </cell>
          <cell r="E3571">
            <v>68.2</v>
          </cell>
        </row>
        <row r="3572">
          <cell r="B3572">
            <v>4723</v>
          </cell>
          <cell r="C3572" t="str">
            <v>PEDRA BRITADA N. 4 (50 A 76 MM) POSTO PEDREIRA/FORNECEDOR, SEM FRETE</v>
          </cell>
          <cell r="D3572" t="str">
            <v xml:space="preserve">M3    </v>
          </cell>
          <cell r="E3572">
            <v>74.400000000000006</v>
          </cell>
        </row>
        <row r="3573">
          <cell r="B3573">
            <v>4727</v>
          </cell>
          <cell r="C3573" t="str">
            <v>PEDRA BRITADA N. 5 (76 A 100 MM) POSTO PEDREIRA/FORNECEDOR, SEM FRETE</v>
          </cell>
          <cell r="D3573" t="str">
            <v xml:space="preserve">M3    </v>
          </cell>
          <cell r="E3573">
            <v>76.47</v>
          </cell>
        </row>
        <row r="3574">
          <cell r="B3574">
            <v>4748</v>
          </cell>
          <cell r="C3574" t="str">
            <v>PEDRA BRITADA OU BICA CORRIDA, NAO CLASSIFICADA (POSTO PEDREIRA/FORNECEDOR, SEM FRETE)</v>
          </cell>
          <cell r="D3574" t="str">
            <v xml:space="preserve">M3    </v>
          </cell>
          <cell r="E3574">
            <v>73.78</v>
          </cell>
        </row>
        <row r="3575">
          <cell r="B3575">
            <v>4730</v>
          </cell>
          <cell r="C3575" t="str">
            <v>PEDRA DE MAO OU PEDRA RACHAO PARA ARRIMO/FUNDACAO (POSTO PEDREIRA/FORNECEDOR, SEM FRETE)</v>
          </cell>
          <cell r="D3575" t="str">
            <v xml:space="preserve">M3    </v>
          </cell>
          <cell r="E3575">
            <v>71.3</v>
          </cell>
        </row>
        <row r="3576">
          <cell r="B3576">
            <v>13186</v>
          </cell>
          <cell r="C3576" t="str">
            <v>PEDRA GRANITICA OU BASALTICA IRREGULAR, FAIXA GRANULOMETRICA 100 A 150 MM PARA PAVIMENTACAO OU CALCAMENTO POLIEDRICO, POSTO PEDREIRA / FORNECEDOR (SEM FRETE)</v>
          </cell>
          <cell r="D3576" t="str">
            <v xml:space="preserve">M3    </v>
          </cell>
          <cell r="E3576">
            <v>67.97</v>
          </cell>
        </row>
        <row r="3577">
          <cell r="B3577">
            <v>10737</v>
          </cell>
          <cell r="C3577" t="str">
            <v>PEDRA GRANITICA OU BASALTO, CACO, RETALHO, CAVACO, TIPO MIRACEMA, MADEIRA, PADUANA, RACHINHA, SANTA ISABEL OU OUTRAS SIMILARES, E=  *1,0 A *2,0 CM</v>
          </cell>
          <cell r="D3577" t="str">
            <v xml:space="preserve">M2    </v>
          </cell>
          <cell r="E3577">
            <v>34.56</v>
          </cell>
        </row>
        <row r="3578">
          <cell r="B3578">
            <v>10734</v>
          </cell>
          <cell r="C3578" t="str">
            <v>PEDRA GRANITICA, SERRADA, TIPO MIRACEMA, MADEIRA, PADUANA, RACHINHA, SANTA ISABEL OU OUTRAS SIMILARES, *11,5 X  *23 CM, E=  *1,0 A *2,0 CM</v>
          </cell>
          <cell r="D3578" t="str">
            <v xml:space="preserve">M2    </v>
          </cell>
          <cell r="E3578">
            <v>20.56</v>
          </cell>
        </row>
        <row r="3579">
          <cell r="B3579">
            <v>4708</v>
          </cell>
          <cell r="C3579" t="str">
            <v>PEDRA PORTUGUESA  OU PETIT PAVE, BRANCA OU PRETA</v>
          </cell>
          <cell r="D3579" t="str">
            <v xml:space="preserve">M2    </v>
          </cell>
          <cell r="E3579">
            <v>39.880000000000003</v>
          </cell>
        </row>
        <row r="3580">
          <cell r="B3580">
            <v>4712</v>
          </cell>
          <cell r="C3580" t="str">
            <v>PEDRA QUARTZITO OU CALCARIO LAMINADO, CACO, TIPO CARIRI, ITACOLOMI, LAGOA SANTA, LUMINARIA, PIRENOPOLIS, SAO TOME OU OUTRAS SIMILARES DA REGIAO, E=  *1,5 A *2,5 CM</v>
          </cell>
          <cell r="D3580" t="str">
            <v xml:space="preserve">M2    </v>
          </cell>
          <cell r="E3580">
            <v>19.5</v>
          </cell>
        </row>
        <row r="3581">
          <cell r="B3581">
            <v>4710</v>
          </cell>
          <cell r="C3581" t="str">
            <v>PEDRA QUARTZITO OU CALCARIO LAMINADO, SERRADA, TIPO CARIRI, ITACOLOMI, LAGOA SANTA, LUMINARIA, PIRENOPOLIS, SAO TOME OU OUTRAS SIMILARES DA REGIAO, *20 X *40 CM, E=  *1,5 A *2,5 CM</v>
          </cell>
          <cell r="D3581" t="str">
            <v xml:space="preserve">M2    </v>
          </cell>
          <cell r="E3581">
            <v>62.53</v>
          </cell>
        </row>
        <row r="3582">
          <cell r="B3582">
            <v>4746</v>
          </cell>
          <cell r="C3582" t="str">
            <v>PEDREGULHO OU PICARRA DE JAZIDA, AO NATURAL, PARA BASE DE PAVIMENTACAO (RETIRADO NA JAZIDA, SEM TRANSPORTE)</v>
          </cell>
          <cell r="D3582" t="str">
            <v xml:space="preserve">M3    </v>
          </cell>
          <cell r="E3582">
            <v>66.14</v>
          </cell>
        </row>
        <row r="3583">
          <cell r="B3583">
            <v>4750</v>
          </cell>
          <cell r="C3583" t="str">
            <v>PEDREIRO</v>
          </cell>
          <cell r="D3583" t="str">
            <v xml:space="preserve">H     </v>
          </cell>
          <cell r="E3583">
            <v>14.51</v>
          </cell>
        </row>
        <row r="3584">
          <cell r="B3584">
            <v>41065</v>
          </cell>
          <cell r="C3584" t="str">
            <v>PEDREIRO (MENSALISTA)</v>
          </cell>
          <cell r="D3584" t="str">
            <v xml:space="preserve">MES   </v>
          </cell>
          <cell r="E3584">
            <v>2568.4899999999998</v>
          </cell>
        </row>
        <row r="3585">
          <cell r="B3585">
            <v>34747</v>
          </cell>
          <cell r="C3585" t="str">
            <v>PEITORIL EM MARMORE, POLIDO, BRANCO COMUM, L= *15* CM, E=  *2,0* CM, COM PINGADEIRA</v>
          </cell>
          <cell r="D3585" t="str">
            <v xml:space="preserve">M     </v>
          </cell>
          <cell r="E3585">
            <v>64.94</v>
          </cell>
        </row>
        <row r="3586">
          <cell r="B3586">
            <v>4826</v>
          </cell>
          <cell r="C3586" t="str">
            <v>PEITORIL EM MARMORE, POLIDO, BRANCO COMUM, L= *15* CM, E=  *3* CM, CORTE RETO</v>
          </cell>
          <cell r="D3586" t="str">
            <v xml:space="preserve">M     </v>
          </cell>
          <cell r="E3586">
            <v>69.83</v>
          </cell>
        </row>
        <row r="3587">
          <cell r="B3587">
            <v>41975</v>
          </cell>
          <cell r="C3587" t="str">
            <v>PEITORIL PRE-MOLDADO EM GRANILITE, MARMORITE OU GRANITINA, L = *15* CM</v>
          </cell>
          <cell r="D3587" t="str">
            <v xml:space="preserve">M2    </v>
          </cell>
          <cell r="E3587">
            <v>47.82</v>
          </cell>
        </row>
        <row r="3588">
          <cell r="B3588">
            <v>4825</v>
          </cell>
          <cell r="C3588" t="str">
            <v>PEITORIL/ SOLEIRA EM MARMORE, POLIDO, BRANCO COMUM, L= *25* CM, E=  *3* CM, CORTE RETO</v>
          </cell>
          <cell r="D3588" t="str">
            <v xml:space="preserve">M     </v>
          </cell>
          <cell r="E3588">
            <v>96.65</v>
          </cell>
        </row>
        <row r="3589">
          <cell r="B3589">
            <v>34744</v>
          </cell>
          <cell r="C3589" t="str">
            <v>PELICULA REFLETIVA, GT 7 ANOS PARA SINALIZACAO VERTICAL</v>
          </cell>
          <cell r="D3589" t="str">
            <v xml:space="preserve">M2    </v>
          </cell>
          <cell r="E3589">
            <v>22.32</v>
          </cell>
        </row>
        <row r="3590">
          <cell r="B3590">
            <v>39430</v>
          </cell>
          <cell r="C3590" t="str">
            <v>PENDURAL OU PRESILHA REGULADORA, EM ACO GALVANIZADO, COM CORPO, MOLA E REBITE, PARA PERFIL TIPO CANALETA DE ESTRUTURA EM FORROS DRYWALL</v>
          </cell>
          <cell r="D3590" t="str">
            <v xml:space="preserve">UN    </v>
          </cell>
          <cell r="E3590">
            <v>1.05</v>
          </cell>
        </row>
        <row r="3591">
          <cell r="B3591">
            <v>39573</v>
          </cell>
          <cell r="C3591" t="str">
            <v>PENDURAL OU REGULADOR, COM MOLA, EM ACO GALVANIZADO, PARA PERFIL TIPO T CLICADO DE FORROS REMOVIVEL</v>
          </cell>
          <cell r="D3591" t="str">
            <v xml:space="preserve">UN    </v>
          </cell>
          <cell r="E3591">
            <v>1.04</v>
          </cell>
        </row>
        <row r="3592">
          <cell r="B3592">
            <v>38410</v>
          </cell>
          <cell r="C3592" t="str">
            <v>PENEIRA ROTATIVA COM MOTOR ELETRICO TRIFASICO DE 2 CV, CILINDRO DE 1 M X 0,60 M, COM FUROS DE 3,17 MM</v>
          </cell>
          <cell r="D3592" t="str">
            <v xml:space="preserve">UN    </v>
          </cell>
          <cell r="E3592">
            <v>9026.94</v>
          </cell>
        </row>
        <row r="3593">
          <cell r="B3593">
            <v>4765</v>
          </cell>
          <cell r="C3593" t="str">
            <v>PERFIL "I" DE ACO LAMINADO, "I" 102 X 12,7</v>
          </cell>
          <cell r="D3593" t="str">
            <v xml:space="preserve">M     </v>
          </cell>
          <cell r="E3593">
            <v>73.02</v>
          </cell>
        </row>
        <row r="3594">
          <cell r="B3594">
            <v>4766</v>
          </cell>
          <cell r="C3594" t="str">
            <v>PERFIL "I" DE ACO LAMINADO, "I" 152 X 22</v>
          </cell>
          <cell r="D3594" t="str">
            <v xml:space="preserve">KG    </v>
          </cell>
          <cell r="E3594">
            <v>5.82</v>
          </cell>
        </row>
        <row r="3595">
          <cell r="B3595">
            <v>4767</v>
          </cell>
          <cell r="C3595" t="str">
            <v>PERFIL "I" DE ACO LAMINADO, "I" 152 X 22</v>
          </cell>
          <cell r="D3595" t="str">
            <v xml:space="preserve">M     </v>
          </cell>
          <cell r="E3595">
            <v>125.82</v>
          </cell>
        </row>
        <row r="3596">
          <cell r="B3596">
            <v>10963</v>
          </cell>
          <cell r="C3596" t="str">
            <v>PERFIL "I" DE ACO LAMINADO, "I" 203  X  34,3</v>
          </cell>
          <cell r="D3596" t="str">
            <v xml:space="preserve">M     </v>
          </cell>
          <cell r="E3596">
            <v>199.4</v>
          </cell>
        </row>
        <row r="3597">
          <cell r="B3597">
            <v>10962</v>
          </cell>
          <cell r="C3597" t="str">
            <v>PERFIL "I" DE ACO LAMINADO, "W" 150 X 22,5</v>
          </cell>
          <cell r="D3597" t="str">
            <v xml:space="preserve">KG    </v>
          </cell>
          <cell r="E3597">
            <v>6.19</v>
          </cell>
        </row>
        <row r="3598">
          <cell r="B3598">
            <v>34742</v>
          </cell>
          <cell r="C3598" t="str">
            <v>PERFIL "I" DE ACO LAMINADO, "W" 250 X 32,7</v>
          </cell>
          <cell r="D3598" t="str">
            <v xml:space="preserve">KG    </v>
          </cell>
          <cell r="E3598">
            <v>5.8</v>
          </cell>
        </row>
        <row r="3599">
          <cell r="B3599">
            <v>4773</v>
          </cell>
          <cell r="C3599" t="str">
            <v>PERFIL "I" DE ACO LAMINADO, "W" 250 X 44,8</v>
          </cell>
          <cell r="D3599" t="str">
            <v xml:space="preserve">M     </v>
          </cell>
          <cell r="E3599">
            <v>251.7</v>
          </cell>
        </row>
        <row r="3600">
          <cell r="B3600">
            <v>34740</v>
          </cell>
          <cell r="C3600" t="str">
            <v>PERFIL "I" DE ACO LAMINADO, "W" 310 X 52,0</v>
          </cell>
          <cell r="D3600" t="str">
            <v xml:space="preserve">KG    </v>
          </cell>
          <cell r="E3600">
            <v>5.8</v>
          </cell>
        </row>
        <row r="3601">
          <cell r="B3601">
            <v>4776</v>
          </cell>
          <cell r="C3601" t="str">
            <v>PERFIL "I" DE ACO LAMINADO, "W" 410 X 67</v>
          </cell>
          <cell r="D3601" t="str">
            <v xml:space="preserve">M     </v>
          </cell>
          <cell r="E3601">
            <v>390.24</v>
          </cell>
        </row>
        <row r="3602">
          <cell r="B3602">
            <v>4774</v>
          </cell>
          <cell r="C3602" t="str">
            <v>PERFIL "I" DE ACO LAMINADO, "W" 410 X 67</v>
          </cell>
          <cell r="D3602" t="str">
            <v xml:space="preserve">KG    </v>
          </cell>
          <cell r="E3602">
            <v>5.82</v>
          </cell>
        </row>
        <row r="3603">
          <cell r="B3603">
            <v>40313</v>
          </cell>
          <cell r="C3603" t="str">
            <v>PERFIL "I" DE ACO LAMINADO, W 250 X 38,50</v>
          </cell>
          <cell r="D3603" t="str">
            <v xml:space="preserve">KG    </v>
          </cell>
          <cell r="E3603">
            <v>5.8</v>
          </cell>
        </row>
        <row r="3604">
          <cell r="B3604">
            <v>13340</v>
          </cell>
          <cell r="C3604" t="str">
            <v>PERFIL "U" CHAPA ACO DOBRADA,  E = 3,04 MM , H = 20 CM, ABAS = 5 CM (4,47 KG/M)</v>
          </cell>
          <cell r="D3604" t="str">
            <v xml:space="preserve">M     </v>
          </cell>
          <cell r="E3604">
            <v>24.6</v>
          </cell>
        </row>
        <row r="3605">
          <cell r="B3605">
            <v>10965</v>
          </cell>
          <cell r="C3605" t="str">
            <v>PERFIL "U" DE ACO LAMINADO, "U" 102 X 9,3</v>
          </cell>
          <cell r="D3605" t="str">
            <v xml:space="preserve">M     </v>
          </cell>
          <cell r="E3605">
            <v>52.49</v>
          </cell>
        </row>
        <row r="3606">
          <cell r="B3606">
            <v>10966</v>
          </cell>
          <cell r="C3606" t="str">
            <v>PERFIL "U" DE ACO LAMINADO, "U" 152 X 15,6</v>
          </cell>
          <cell r="D3606" t="str">
            <v xml:space="preserve">KG    </v>
          </cell>
          <cell r="E3606">
            <v>5.86</v>
          </cell>
        </row>
        <row r="3607">
          <cell r="B3607">
            <v>40537</v>
          </cell>
          <cell r="C3607" t="str">
            <v>PERFIL "U" ENRIJECIDO DE  ACO GALVANIZADO, DOBRADO, 200 X 75 X 25 MM, E = 3,75 MM</v>
          </cell>
          <cell r="D3607" t="str">
            <v xml:space="preserve">KG    </v>
          </cell>
          <cell r="E3607">
            <v>6.41</v>
          </cell>
        </row>
        <row r="3608">
          <cell r="B3608">
            <v>40536</v>
          </cell>
          <cell r="C3608" t="str">
            <v>PERFIL "U" ENRIJECIDO DE ACO GALVANIZADO, DOBRADO, 150 X 60 X 20 MM, E = 3,00 MM</v>
          </cell>
          <cell r="D3608" t="str">
            <v xml:space="preserve">KG    </v>
          </cell>
          <cell r="E3608">
            <v>6.41</v>
          </cell>
        </row>
        <row r="3609">
          <cell r="B3609">
            <v>40535</v>
          </cell>
          <cell r="C3609" t="str">
            <v>PERFIL "U" SIMPLES DE ACO GALVANIZADO DOBRADO 75 X *40* MM, E = 2,65 MM</v>
          </cell>
          <cell r="D3609" t="str">
            <v xml:space="preserve">KG    </v>
          </cell>
          <cell r="E3609">
            <v>6.41</v>
          </cell>
        </row>
        <row r="3610">
          <cell r="B3610">
            <v>39427</v>
          </cell>
          <cell r="C3610" t="str">
            <v>PERFIL CANALETA, FORMATO C, EM ACO ZINCADO, PARA ESTRUTURA FORRO DRYWALL, E = 0,5 MM, *46 X 18* (L X H), COMPRIMENTO 3 M</v>
          </cell>
          <cell r="D3610" t="str">
            <v xml:space="preserve">M     </v>
          </cell>
          <cell r="E3610">
            <v>2.8</v>
          </cell>
        </row>
        <row r="3611">
          <cell r="B3611">
            <v>39424</v>
          </cell>
          <cell r="C3611" t="str">
            <v>PERFIL CANTONEIRA L, LISA, EM ACO, 25 X 30 MM, E = 0,5 MM, PARA ESTRUTURA DRYWALL</v>
          </cell>
          <cell r="D3611" t="str">
            <v xml:space="preserve">M     </v>
          </cell>
          <cell r="E3611">
            <v>1.67</v>
          </cell>
        </row>
        <row r="3612">
          <cell r="B3612">
            <v>39425</v>
          </cell>
          <cell r="C3612" t="str">
            <v>PERFIL CANTONEIRA L, PERFURADA, EM ACO, 23 X 23 MM, E = 0,5 MM, PARA ESTRUTURA DRYWALL</v>
          </cell>
          <cell r="D3612" t="str">
            <v xml:space="preserve">M     </v>
          </cell>
          <cell r="E3612">
            <v>1.64</v>
          </cell>
        </row>
        <row r="3613">
          <cell r="B3613">
            <v>40664</v>
          </cell>
          <cell r="C3613" t="str">
            <v>PERFIL CARTOLA DE ACO GALVANIZADO, *20 X 30 X 10* MM, E =  0,8 MM</v>
          </cell>
          <cell r="D3613" t="str">
            <v xml:space="preserve">KG    </v>
          </cell>
          <cell r="E3613">
            <v>5.5</v>
          </cell>
        </row>
        <row r="3614">
          <cell r="B3614">
            <v>34360</v>
          </cell>
          <cell r="C3614" t="str">
            <v>PERFIL DE ALUMINIO ANODIZADO</v>
          </cell>
          <cell r="D3614" t="str">
            <v xml:space="preserve">KG    </v>
          </cell>
          <cell r="E3614">
            <v>35.71</v>
          </cell>
        </row>
        <row r="3615">
          <cell r="B3615">
            <v>20259</v>
          </cell>
          <cell r="C3615" t="str">
            <v>PERFIL DE BORRACHA EPDM MACICO *12 X 15* MM PARA ESQUADRIAS</v>
          </cell>
          <cell r="D3615" t="str">
            <v xml:space="preserve">M     </v>
          </cell>
          <cell r="E3615">
            <v>9</v>
          </cell>
        </row>
        <row r="3616">
          <cell r="B3616">
            <v>14077</v>
          </cell>
          <cell r="C3616" t="str">
            <v>PERFIL ELASTOMERICO PRE-FORMADO EM EPMD, PARA JUNTA DE DILATACAO DE PISOS COM POUCA SOLICITACAO, 15 MM DE LARGURA, MOVIMENTACAO DE *11 A 19* MM</v>
          </cell>
          <cell r="D3616" t="str">
            <v xml:space="preserve">M     </v>
          </cell>
          <cell r="E3616">
            <v>137.75</v>
          </cell>
        </row>
        <row r="3617">
          <cell r="B3617">
            <v>3678</v>
          </cell>
          <cell r="C3617" t="str">
            <v>PERFIL ELASTOMERICO PRE-FORMADO EM EPMD, PARA JUNTA DE DILATACAO DE USO GERAL EM MEDIAS SOLICITACOES, 8 MM DE LARGURA, MOVIMENTACAO DE *5 A 11* MM</v>
          </cell>
          <cell r="D3617" t="str">
            <v xml:space="preserve">M     </v>
          </cell>
          <cell r="E3617">
            <v>62.26</v>
          </cell>
        </row>
        <row r="3618">
          <cell r="B3618">
            <v>39418</v>
          </cell>
          <cell r="C3618" t="str">
            <v>PERFIL GUIA, FORMATO U, EM ACO ZINCADO, PARA ESTRUTURA PAREDE DRYWALL, E = 0,5 MM, 48  X 3000 MM (L X C)</v>
          </cell>
          <cell r="D3618" t="str">
            <v xml:space="preserve">M     </v>
          </cell>
          <cell r="E3618">
            <v>3.13</v>
          </cell>
        </row>
        <row r="3619">
          <cell r="B3619">
            <v>39419</v>
          </cell>
          <cell r="C3619" t="str">
            <v>PERFIL GUIA, FORMATO U, EM ACO ZINCADO, PARA ESTRUTURA PAREDE DRYWALL, E = 0,5 MM, 70 X 3000 MM (L X C)</v>
          </cell>
          <cell r="D3619" t="str">
            <v xml:space="preserve">M     </v>
          </cell>
          <cell r="E3619">
            <v>3.81</v>
          </cell>
        </row>
        <row r="3620">
          <cell r="B3620">
            <v>39420</v>
          </cell>
          <cell r="C3620" t="str">
            <v>PERFIL GUIA, FORMATO U, EM ACO ZINCADO, PARA ESTRUTURA PAREDE DRYWALL, E = 0,5 MM, 90 X 3000 MM (L X C)</v>
          </cell>
          <cell r="D3620" t="str">
            <v xml:space="preserve">M     </v>
          </cell>
          <cell r="E3620">
            <v>4.21</v>
          </cell>
        </row>
        <row r="3621">
          <cell r="B3621">
            <v>39571</v>
          </cell>
          <cell r="C3621" t="str">
            <v>PERFIL LONGARINA (PRINCIPAL), T CLICADO, EM ACO, BRANCO, PARA FORRO REMOVIVEL, 24 X 3750 MM (L X C)</v>
          </cell>
          <cell r="D3621" t="str">
            <v xml:space="preserve">M     </v>
          </cell>
          <cell r="E3621">
            <v>2.54</v>
          </cell>
        </row>
        <row r="3622">
          <cell r="B3622">
            <v>39421</v>
          </cell>
          <cell r="C3622" t="str">
            <v>PERFIL MONTANTE, FORMATO C, EM ACO ZINCADO, PARA ESTRUTURA PAREDE DRYWALL, E = 0,5 MM, 48 X 3000 MM (L X C)</v>
          </cell>
          <cell r="D3622" t="str">
            <v xml:space="preserve">M     </v>
          </cell>
          <cell r="E3622">
            <v>3.71</v>
          </cell>
        </row>
        <row r="3623">
          <cell r="B3623">
            <v>39422</v>
          </cell>
          <cell r="C3623" t="str">
            <v>PERFIL MONTANTE, FORMATO C, EM ACO ZINCADO, PARA ESTRUTURA PAREDE DRYWALL, E = 0,5 MM, 70 X 3000 MM (L X C)</v>
          </cell>
          <cell r="D3623" t="str">
            <v xml:space="preserve">M     </v>
          </cell>
          <cell r="E3623">
            <v>4.33</v>
          </cell>
        </row>
        <row r="3624">
          <cell r="B3624">
            <v>39423</v>
          </cell>
          <cell r="C3624" t="str">
            <v>PERFIL MONTANTE, FORMATO C, EM ACO ZINCADO, PARA ESTRUTURA PAREDE DRYWALL, E = 0,5 MM, 90 X 3000 MM (L X C)</v>
          </cell>
          <cell r="D3624" t="str">
            <v xml:space="preserve">M     </v>
          </cell>
          <cell r="E3624">
            <v>5.0199999999999996</v>
          </cell>
        </row>
        <row r="3625">
          <cell r="B3625">
            <v>39426</v>
          </cell>
          <cell r="C3625" t="str">
            <v>PERFIL RODAPE DE IMPERMEABILIZACAO, FORMATO L, EM ACO ZINCADO, PARA ESTRUTURA DRYWALL, E = 0,5 MM, 220 X 3000 MM (H X C)</v>
          </cell>
          <cell r="D3625" t="str">
            <v xml:space="preserve">M     </v>
          </cell>
          <cell r="E3625">
            <v>11.3</v>
          </cell>
        </row>
        <row r="3626">
          <cell r="B3626">
            <v>39429</v>
          </cell>
          <cell r="C3626" t="str">
            <v>PERFIL TABICA ABERTA, PERFURADA, FORMATO Z, EM ACO GALVANIZADO NATURAL, LARGURA APROXIMADA 40 MM, PARA ESTRUTURA FORRO DRYWALL</v>
          </cell>
          <cell r="D3626" t="str">
            <v xml:space="preserve">M     </v>
          </cell>
          <cell r="E3626">
            <v>3.56</v>
          </cell>
        </row>
        <row r="3627">
          <cell r="B3627">
            <v>39428</v>
          </cell>
          <cell r="C3627" t="str">
            <v>PERFIL TABICA FECHADA, LISA, FORMATO Z, EM ACO GALVANIZADO NATURAL, LARGURA TOTAL NA HORIZONTAL *40* MM, PARA ESTRUTURA FORRO DRYWALL</v>
          </cell>
          <cell r="D3627" t="str">
            <v xml:space="preserve">M     </v>
          </cell>
          <cell r="E3627">
            <v>2.72</v>
          </cell>
        </row>
        <row r="3628">
          <cell r="B3628">
            <v>39572</v>
          </cell>
          <cell r="C3628" t="str">
            <v>PERFIL TIPO CANTONEIRA EM L, EM ACO GALVANIZADO, BRANCO, PARA FORRO REMOVIVEL, *23* X 3000 MM (L X C)</v>
          </cell>
          <cell r="D3628" t="str">
            <v xml:space="preserve">M     </v>
          </cell>
          <cell r="E3628">
            <v>2.35</v>
          </cell>
        </row>
        <row r="3629">
          <cell r="B3629">
            <v>39570</v>
          </cell>
          <cell r="C3629" t="str">
            <v>PERFIL TRAVESSA (SECUNDARIO), T CLICADO, EM ACO GALVANIZADO , BRANCO, PARA FORRO REMOVIVEL, 24 X 1250 MM (L X C)</v>
          </cell>
          <cell r="D3629" t="str">
            <v xml:space="preserve">M     </v>
          </cell>
          <cell r="E3629">
            <v>2.5</v>
          </cell>
        </row>
        <row r="3630">
          <cell r="B3630">
            <v>39569</v>
          </cell>
          <cell r="C3630" t="str">
            <v>PERFIL TRAVESSA (SECUNDARIO), T CLICADO, EM ACO GALVANIZADO, BRANCO, PARA FORRO REMOVIVEL, 24 X 625 MM (L X C)</v>
          </cell>
          <cell r="D3630" t="str">
            <v xml:space="preserve">M     </v>
          </cell>
          <cell r="E3630">
            <v>2.4700000000000002</v>
          </cell>
        </row>
        <row r="3631">
          <cell r="B3631">
            <v>11552</v>
          </cell>
          <cell r="C3631" t="str">
            <v>PERFIL U / CANALETA DE ALUMINIO, DE ABAS IGUAIS, 1/2" (1,27 X 1,27 CM), PARA PORTA OU JANELA DE CORRER</v>
          </cell>
          <cell r="D3631" t="str">
            <v xml:space="preserve">M     </v>
          </cell>
          <cell r="E3631">
            <v>8.18</v>
          </cell>
        </row>
        <row r="3632">
          <cell r="B3632">
            <v>40598</v>
          </cell>
          <cell r="C3632" t="str">
            <v>PERFIL UDC ("U" DOBRADO DE CHAPA) SIMPLES DE ACO LAMINADO, GALVANIZADO, ASTM A36, 127 X 50 MM, E= 3 MM</v>
          </cell>
          <cell r="D3632" t="str">
            <v xml:space="preserve">KG    </v>
          </cell>
          <cell r="E3632">
            <v>6.41</v>
          </cell>
        </row>
        <row r="3633">
          <cell r="B3633">
            <v>39029</v>
          </cell>
          <cell r="C3633" t="str">
            <v>PERFILADO PERFURADO DUPLO 38 X 76 MM, CHAPA 22</v>
          </cell>
          <cell r="D3633" t="str">
            <v xml:space="preserve">M     </v>
          </cell>
          <cell r="E3633">
            <v>7.98</v>
          </cell>
        </row>
        <row r="3634">
          <cell r="B3634">
            <v>39028</v>
          </cell>
          <cell r="C3634" t="str">
            <v>PERFILADO PERFURADO SIMPLES 38 X 38 MM, CHAPA 22</v>
          </cell>
          <cell r="D3634" t="str">
            <v xml:space="preserve">M     </v>
          </cell>
          <cell r="E3634">
            <v>4.6399999999999997</v>
          </cell>
        </row>
        <row r="3635">
          <cell r="B3635">
            <v>39328</v>
          </cell>
          <cell r="C3635" t="str">
            <v>PERFILADO PERFURADO 19 X 38 MM, CHAPA 22</v>
          </cell>
          <cell r="D3635" t="str">
            <v xml:space="preserve">M     </v>
          </cell>
          <cell r="E3635">
            <v>2.5499999999999998</v>
          </cell>
        </row>
        <row r="3636">
          <cell r="B3636">
            <v>38541</v>
          </cell>
          <cell r="C3636" t="str">
            <v>PERFURATRIZ COM TORRE METALICA PARA EXECUCAO DE ESTACA HELICE CONTINUA, PROFUNDIDADE MAXIMA DE 30 M, DIAMETRO MAXIMO DE 800 MM, POTENCIA INSTALADA DE 268 HP, MESA ROTATIVA COM TORQUE MAXIMO DE 170 KNM</v>
          </cell>
          <cell r="D3636" t="str">
            <v xml:space="preserve">UN    </v>
          </cell>
          <cell r="E3636">
            <v>1931256.56</v>
          </cell>
        </row>
        <row r="3637">
          <cell r="B3637">
            <v>38542</v>
          </cell>
          <cell r="C3637" t="str">
            <v>PERFURATRIZ COM TORRE METALICA PARA EXECUCAO DE ESTACA HELICE CONTINUA, PROFUNDIDADE MAXIMA DE 32 M, DIAMETRO MAXIMO DE 1000 MM, POTENCIA INSTALADA DE 350 HP, MESA ROTATIVA COM TORQUE MAXIMO DE 263 KNM</v>
          </cell>
          <cell r="D3637" t="str">
            <v xml:space="preserve">UN    </v>
          </cell>
          <cell r="E3637">
            <v>3003026.29</v>
          </cell>
        </row>
        <row r="3638">
          <cell r="B3638">
            <v>38543</v>
          </cell>
          <cell r="C3638" t="str">
            <v>PERFURATRIZ HIDRAULICA COM TRADO CURTO ACOPLADO, PROFUNDIDADE MAXIMA DE 20 M, DIAMETRO MAXIMO DE 1500 MM, POTENCIA INSTALADA DE 137 HP, MESA ROTATIVA COM TORQUE MAXIMO DE 30 KNM (INCLUI MONTAGEM, NAO INCLUI CAMINHAO)</v>
          </cell>
          <cell r="D3638" t="str">
            <v xml:space="preserve">UN    </v>
          </cell>
          <cell r="E3638">
            <v>735223.7</v>
          </cell>
        </row>
        <row r="3639">
          <cell r="B3639">
            <v>40406</v>
          </cell>
          <cell r="C3639" t="str">
            <v>PERFURATRIZ MANUAL, TORQUE MAXIMO 55 KGF.M, POTENCIA 5 CV, COM DIAMETRO MAXIMO 8 1/2" (INCLUI SUPORTE/CHASSI TIPO MESA)</v>
          </cell>
          <cell r="D3639" t="str">
            <v xml:space="preserve">UN    </v>
          </cell>
          <cell r="E3639">
            <v>36364.86</v>
          </cell>
        </row>
        <row r="3640">
          <cell r="B3640">
            <v>40789</v>
          </cell>
          <cell r="C3640" t="str">
            <v>PERFURATRIZ MANUAL, TORQUE MAXIMO 83 N.M, POTENCIA 5 CV, COM DIAMETRO MAXIMO 4" (NAO INCLUI SUPORTE / CHASSI)</v>
          </cell>
          <cell r="D3640" t="str">
            <v xml:space="preserve">UN    </v>
          </cell>
          <cell r="E3640">
            <v>5240.55</v>
          </cell>
        </row>
        <row r="3641">
          <cell r="B3641">
            <v>40791</v>
          </cell>
          <cell r="C3641" t="str">
            <v>PERFURATRIZ MANUAL, TORQUE MAXIMO 83 N.M, POTENCIA 5 CV, COM DIAMETRO MAXIMO 4", PARA SOLO GRAMPEADO (INCLUI SUPORTE OU CHASSI TIPO MESA)</v>
          </cell>
          <cell r="D3641" t="str">
            <v xml:space="preserve">UN    </v>
          </cell>
          <cell r="E3641">
            <v>16405.2</v>
          </cell>
        </row>
        <row r="3642">
          <cell r="B3642">
            <v>11651</v>
          </cell>
          <cell r="C3642" t="str">
            <v>PERFURATRIZ PNEUMATICA MANUAL DE PESO MEDIO, 18KG, COMPRIMENTO DE CURSO DE 6 M, DIAMETRO DO PISTAO DE 5,5 CM</v>
          </cell>
          <cell r="D3642" t="str">
            <v xml:space="preserve">UN    </v>
          </cell>
          <cell r="E3642">
            <v>8972.23</v>
          </cell>
        </row>
        <row r="3643">
          <cell r="B3643">
            <v>42002</v>
          </cell>
          <cell r="C3643" t="str">
            <v>PERFURATRIZ ROTATIVA SOBRE ESTEIRA, TORQUE MAXIMO 2500 KGM, POTENCIA 110 HP, MOTOR DIESEL  (COLETADO CAIXA)</v>
          </cell>
          <cell r="D3643" t="str">
            <v xml:space="preserve">UN    </v>
          </cell>
          <cell r="E3643">
            <v>629700.97</v>
          </cell>
        </row>
        <row r="3644">
          <cell r="B3644">
            <v>40435</v>
          </cell>
          <cell r="C3644" t="str">
            <v>PERFURATRIZ SOBRE ESTEIRA, TORQUE MAXIMO DE 600 KGF, POTENCIA ENTRE 50 E 60 HP, DIAMETRO MAXIMO DE 10"</v>
          </cell>
          <cell r="D3644" t="str">
            <v xml:space="preserve">UN    </v>
          </cell>
          <cell r="E3644">
            <v>403337.5</v>
          </cell>
        </row>
        <row r="3645">
          <cell r="B3645">
            <v>39012</v>
          </cell>
          <cell r="C3645" t="str">
            <v>PERFURATRIZ SOBRE ESTEIRA, TORQUE MAXIMO 600 KGF, PESO MEDIO 1000 KG, POTENCIA 20 HP, DIAMETRO MAXIMO 10"</v>
          </cell>
          <cell r="D3645" t="str">
            <v xml:space="preserve">UN    </v>
          </cell>
          <cell r="E3645">
            <v>420826.92</v>
          </cell>
        </row>
        <row r="3646">
          <cell r="B3646">
            <v>13617</v>
          </cell>
          <cell r="C3646" t="str">
            <v>PICAPE CABINE SIMPLES COM MOTOR 1.6 FLEX, CAMBIO MANUAL, POTENCIA 101/104 CV, 2 PORTAS</v>
          </cell>
          <cell r="D3646" t="str">
            <v xml:space="preserve">UN    </v>
          </cell>
          <cell r="E3646">
            <v>46194.01</v>
          </cell>
        </row>
        <row r="3647">
          <cell r="B3647">
            <v>5327</v>
          </cell>
          <cell r="C3647" t="str">
            <v>PIGMENTO EM PO PARA ARGAMASSAS, CIMENTOS E OUTROS</v>
          </cell>
          <cell r="D3647" t="str">
            <v xml:space="preserve">KG    </v>
          </cell>
          <cell r="E3647">
            <v>34.950000000000003</v>
          </cell>
        </row>
        <row r="3648">
          <cell r="B3648">
            <v>35274</v>
          </cell>
          <cell r="C3648" t="str">
            <v>PILAR DE MADEIRA NAO APARELHADA *10 X 10* CM, MACARANDUBA, ANGELIM OU EQUIVALENTE DA REGIAO</v>
          </cell>
          <cell r="D3648" t="str">
            <v xml:space="preserve">M     </v>
          </cell>
          <cell r="E3648">
            <v>37.14</v>
          </cell>
        </row>
        <row r="3649">
          <cell r="B3649">
            <v>35275</v>
          </cell>
          <cell r="C3649" t="str">
            <v>PILAR DE MADEIRA NAO APARELHADA *15 X 15* CM, MACARANDUBA, ANGELIM OU EQUIVALENTE DA REGIAO</v>
          </cell>
          <cell r="D3649" t="str">
            <v xml:space="preserve">M     </v>
          </cell>
          <cell r="E3649">
            <v>79.31</v>
          </cell>
        </row>
        <row r="3650">
          <cell r="B3650">
            <v>35276</v>
          </cell>
          <cell r="C3650" t="str">
            <v>PILAR DE MADEIRA NAO APARELHADA *20 X 20* CM, MACARANDUBA, ANGELIM OU EQUIVALENTE DA REGIAO</v>
          </cell>
          <cell r="D3650" t="str">
            <v xml:space="preserve">M     </v>
          </cell>
          <cell r="E3650">
            <v>129.68</v>
          </cell>
        </row>
        <row r="3651">
          <cell r="B3651">
            <v>38386</v>
          </cell>
          <cell r="C3651" t="str">
            <v>PINCEL CHATO (TRINCHA) CERDAS GRIS 1.1/2 " (38 MM)</v>
          </cell>
          <cell r="D3651" t="str">
            <v xml:space="preserve">UN    </v>
          </cell>
          <cell r="E3651">
            <v>3.87</v>
          </cell>
        </row>
        <row r="3652">
          <cell r="B3652">
            <v>11091</v>
          </cell>
          <cell r="C3652" t="str">
            <v>PINGADEIRA PLASTICA PARA TELHA DE FIBROCIMENTO CANALETE 49/KALHETA OU CANALETE 90/KALHETAO</v>
          </cell>
          <cell r="D3652" t="str">
            <v xml:space="preserve">UN    </v>
          </cell>
          <cell r="E3652">
            <v>0.91</v>
          </cell>
        </row>
        <row r="3653">
          <cell r="B3653">
            <v>37586</v>
          </cell>
          <cell r="C3653" t="str">
            <v>PINO DE ACO COM ARRUELA CONICA, DIAMETRO ARRUELA = *23* MM E COMP HASTE = *27* MM (ACAO INDIRETA)</v>
          </cell>
          <cell r="D3653" t="str">
            <v xml:space="preserve">CENTO </v>
          </cell>
          <cell r="E3653">
            <v>45.67</v>
          </cell>
        </row>
        <row r="3654">
          <cell r="B3654">
            <v>37395</v>
          </cell>
          <cell r="C3654" t="str">
            <v>PINO DE ACO COM FURO, HASTE = 27 MM (ACAO DIRETA)</v>
          </cell>
          <cell r="D3654" t="str">
            <v xml:space="preserve">CENTO </v>
          </cell>
          <cell r="E3654">
            <v>39.270000000000003</v>
          </cell>
        </row>
        <row r="3655">
          <cell r="B3655">
            <v>14147</v>
          </cell>
          <cell r="C3655" t="str">
            <v>PINO DE ACO COM ROSCA 1/4 ", COMPRIMENTO DA HASTE = 30 MM E ROSCA = 20 MM (ACAO DIRETA)</v>
          </cell>
          <cell r="D3655" t="str">
            <v xml:space="preserve">CENTO </v>
          </cell>
          <cell r="E3655">
            <v>52.09</v>
          </cell>
        </row>
        <row r="3656">
          <cell r="B3656">
            <v>37396</v>
          </cell>
          <cell r="C3656" t="str">
            <v>PINO DE ACO LISO 1/4 ", HASTE = *36,5* MM (ACAO DIRETA)</v>
          </cell>
          <cell r="D3656" t="str">
            <v xml:space="preserve">CENTO </v>
          </cell>
          <cell r="E3656">
            <v>32.130000000000003</v>
          </cell>
        </row>
        <row r="3657">
          <cell r="B3657">
            <v>37397</v>
          </cell>
          <cell r="C3657" t="str">
            <v>PINO DE ACO LISO 1/4 ", HASTE = *53* MM (ACAO DIRETA)</v>
          </cell>
          <cell r="D3657" t="str">
            <v xml:space="preserve">CENTO </v>
          </cell>
          <cell r="E3657">
            <v>33.659999999999997</v>
          </cell>
        </row>
        <row r="3658">
          <cell r="B3658">
            <v>11559</v>
          </cell>
          <cell r="C3658" t="str">
            <v>PINO GUIA, RETO, COM CHAPA DE LATAO CROMADO, 3/4", PARA PORTA / JANELA DE CORRER</v>
          </cell>
          <cell r="D3658" t="str">
            <v xml:space="preserve">UN    </v>
          </cell>
          <cell r="E3658">
            <v>3.76</v>
          </cell>
        </row>
        <row r="3659">
          <cell r="B3659">
            <v>444</v>
          </cell>
          <cell r="C3659" t="str">
            <v>PINO ROSCA EXTERNA, EM ACO GALVANIZADO, PARA ISOLADOR DE 15KV, DIAMETRO 25 MM, COMPRIMENTO *290* MM</v>
          </cell>
          <cell r="D3659" t="str">
            <v xml:space="preserve">UN    </v>
          </cell>
          <cell r="E3659">
            <v>17.88</v>
          </cell>
        </row>
        <row r="3660">
          <cell r="B3660">
            <v>445</v>
          </cell>
          <cell r="C3660" t="str">
            <v>PINO ROSCA EXTERNA, EM ACO GALVANIZADO, PARA ISOLADOR DE 25KV, DIAMETRO 35MM, COMPRIMENTO *320* MM</v>
          </cell>
          <cell r="D3660" t="str">
            <v xml:space="preserve">UN    </v>
          </cell>
          <cell r="E3660">
            <v>24.47</v>
          </cell>
        </row>
        <row r="3661">
          <cell r="B3661">
            <v>4783</v>
          </cell>
          <cell r="C3661" t="str">
            <v>PINTOR</v>
          </cell>
          <cell r="D3661" t="str">
            <v xml:space="preserve">H     </v>
          </cell>
          <cell r="E3661">
            <v>14.51</v>
          </cell>
        </row>
        <row r="3662">
          <cell r="B3662">
            <v>41079</v>
          </cell>
          <cell r="C3662" t="str">
            <v>PINTOR (MENSALISTA)</v>
          </cell>
          <cell r="D3662" t="str">
            <v xml:space="preserve">MES   </v>
          </cell>
          <cell r="E3662">
            <v>2568.4899999999998</v>
          </cell>
        </row>
        <row r="3663">
          <cell r="B3663">
            <v>12874</v>
          </cell>
          <cell r="C3663" t="str">
            <v>PINTOR DE LETREIROS</v>
          </cell>
          <cell r="D3663" t="str">
            <v xml:space="preserve">H     </v>
          </cell>
          <cell r="E3663">
            <v>14.51</v>
          </cell>
        </row>
        <row r="3664">
          <cell r="B3664">
            <v>41082</v>
          </cell>
          <cell r="C3664" t="str">
            <v>PINTOR DE LETREIROS (MENSALISTA)</v>
          </cell>
          <cell r="D3664" t="str">
            <v xml:space="preserve">MES   </v>
          </cell>
          <cell r="E3664">
            <v>2568.4899999999998</v>
          </cell>
        </row>
        <row r="3665">
          <cell r="B3665">
            <v>4785</v>
          </cell>
          <cell r="C3665" t="str">
            <v>PINTOR PARA TINTA EPOXI</v>
          </cell>
          <cell r="D3665" t="str">
            <v xml:space="preserve">H     </v>
          </cell>
          <cell r="E3665">
            <v>15.6</v>
          </cell>
        </row>
        <row r="3666">
          <cell r="B3666">
            <v>41081</v>
          </cell>
          <cell r="C3666" t="str">
            <v>PINTOR PARA TINTA EPOXI (MENSALISTA)</v>
          </cell>
          <cell r="D3666" t="str">
            <v xml:space="preserve">MES   </v>
          </cell>
          <cell r="E3666">
            <v>2762.66</v>
          </cell>
        </row>
        <row r="3667">
          <cell r="B3667">
            <v>4801</v>
          </cell>
          <cell r="C3667" t="str">
            <v>PISO DE BORRACHA CANELADO EM PLACAS 50 X 50 CM, E = *3,5* MM, PARA COLA</v>
          </cell>
          <cell r="D3667" t="str">
            <v xml:space="preserve">M2    </v>
          </cell>
          <cell r="E3667">
            <v>43.95</v>
          </cell>
        </row>
        <row r="3668">
          <cell r="B3668">
            <v>4794</v>
          </cell>
          <cell r="C3668" t="str">
            <v>PISO DE BORRACHA ESPORTIVO EM PLACAS 50 X 50 CM, E = 15 MM, PARA ARGAMASSA, PRETO</v>
          </cell>
          <cell r="D3668" t="str">
            <v xml:space="preserve">M2    </v>
          </cell>
          <cell r="E3668">
            <v>200.18</v>
          </cell>
        </row>
        <row r="3669">
          <cell r="B3669">
            <v>4796</v>
          </cell>
          <cell r="C3669" t="str">
            <v>PISO DE BORRACHA FRISADO OU PASTILHADO, PRETO, EM PLACAS 50 X 50 CM, E = 7 MM, PARA ARGAMASSA</v>
          </cell>
          <cell r="D3669" t="str">
            <v xml:space="preserve">M2    </v>
          </cell>
          <cell r="E3669">
            <v>121.59</v>
          </cell>
        </row>
        <row r="3670">
          <cell r="B3670">
            <v>4800</v>
          </cell>
          <cell r="C3670" t="str">
            <v>PISO DE BORRACHA PASTILHADO EM PLACAS 50 X 50 CM, E = *3,5* MM, PARA COLA, PRETO</v>
          </cell>
          <cell r="D3670" t="str">
            <v xml:space="preserve">M2    </v>
          </cell>
          <cell r="E3670">
            <v>33.43</v>
          </cell>
        </row>
        <row r="3671">
          <cell r="B3671">
            <v>4795</v>
          </cell>
          <cell r="C3671" t="str">
            <v>PISO DE BORRACHA PASTILHADO EM PLACAS 50 X 50 CM, E = 15 MM, PARA ARGAMASSA, PRETO</v>
          </cell>
          <cell r="D3671" t="str">
            <v xml:space="preserve">M2    </v>
          </cell>
          <cell r="E3671">
            <v>194.86</v>
          </cell>
        </row>
        <row r="3672">
          <cell r="B3672">
            <v>39694</v>
          </cell>
          <cell r="C3672" t="str">
            <v>PISO ELEVADO COM 2 PLACAS DE ACO COM ENCHIMENTO DE CONCRETO CELULAR, INCLUSO BASE/HASTE/CRUZETAS, 60 X 60 CM, H = *28* CM, RESISTENCIA CARGA CONCENTRADA 496 KG (COM COLOCACAO)</v>
          </cell>
          <cell r="D3672" t="str">
            <v xml:space="preserve">M2    </v>
          </cell>
          <cell r="E3672">
            <v>216.75</v>
          </cell>
        </row>
        <row r="3673">
          <cell r="B3673">
            <v>1292</v>
          </cell>
          <cell r="C3673" t="str">
            <v>PISO EM CERAMICA ESMALTADA EXTRA, PEI MAIOR OU IGUAL A 4, FORMATO MAIOR QUE 2025 CM2</v>
          </cell>
          <cell r="D3673" t="str">
            <v xml:space="preserve">M2    </v>
          </cell>
          <cell r="E3673">
            <v>58.09</v>
          </cell>
        </row>
        <row r="3674">
          <cell r="B3674">
            <v>1287</v>
          </cell>
          <cell r="C3674" t="str">
            <v>PISO EM CERAMICA ESMALTADA EXTRA, PEI MAIOR OU IGUAL A 4, FORMATO MENOR OU IGUAL A 2025 CM2</v>
          </cell>
          <cell r="D3674" t="str">
            <v xml:space="preserve">M2    </v>
          </cell>
          <cell r="E3674">
            <v>28.5</v>
          </cell>
        </row>
        <row r="3675">
          <cell r="B3675">
            <v>1297</v>
          </cell>
          <cell r="C3675" t="str">
            <v>PISO EM CERAMICA ESMALTADA, COMERCIAL (PADRAO POPULAR), PEI MAIOR OU IGUAL A 3, FORMATO MENOR OU IGUAL A  2025 CM2</v>
          </cell>
          <cell r="D3675" t="str">
            <v xml:space="preserve">M2    </v>
          </cell>
          <cell r="E3675">
            <v>23.64</v>
          </cell>
        </row>
        <row r="3676">
          <cell r="B3676">
            <v>4786</v>
          </cell>
          <cell r="C3676" t="str">
            <v>PISO EM GRANILITE, MARMORITE OU GRANITINA, AGREGADO COR PRETO, CINZA, PALHA OU BRANCO, E=  *8* MM (INCLUSO EXECUCAO)</v>
          </cell>
          <cell r="D3676" t="str">
            <v xml:space="preserve">M2    </v>
          </cell>
          <cell r="E3676">
            <v>55</v>
          </cell>
        </row>
        <row r="3677">
          <cell r="B3677">
            <v>10840</v>
          </cell>
          <cell r="C3677" t="str">
            <v>PISO EM GRANITO, POLIDO, TIPO AMENDOA/ AMARELO CAPRI/ AMARELO DOURADO CARIOCA OU OUTROS EQUIVALENTES DA REGIAO, FORMATO MENOR OU IGUAL A 3025 CM2, E=  *2* CM</v>
          </cell>
          <cell r="D3677" t="str">
            <v xml:space="preserve">M2    </v>
          </cell>
          <cell r="E3677">
            <v>280</v>
          </cell>
        </row>
        <row r="3678">
          <cell r="B3678">
            <v>10841</v>
          </cell>
          <cell r="C3678" t="str">
            <v>PISO EM GRANITO, POLIDO, TIPO ANDORINHA/ QUARTZ/ CASTELO/ CORUMBA OU OUTROS EQUIVALENTES DA REGIAO, FORMATO MENOR OU IGUAL A 3025 CM2, E=  *2* CM</v>
          </cell>
          <cell r="D3678" t="str">
            <v xml:space="preserve">M2    </v>
          </cell>
          <cell r="E3678">
            <v>211.32</v>
          </cell>
        </row>
        <row r="3679">
          <cell r="B3679">
            <v>25980</v>
          </cell>
          <cell r="C3679" t="str">
            <v>PISO EM GRANITO, POLIDO, TIPO MARFIM, DALLAS, CARAVELAS OU OUTROS EQUIVALENTES DA REGIAO, FORMATO MENOR OU IGUAL A 3025 CM2, E=  *2* CM</v>
          </cell>
          <cell r="D3679" t="str">
            <v xml:space="preserve">M2    </v>
          </cell>
          <cell r="E3679">
            <v>270.02</v>
          </cell>
        </row>
        <row r="3680">
          <cell r="B3680">
            <v>10842</v>
          </cell>
          <cell r="C3680" t="str">
            <v>PISO EM GRANITO, POLIDO, TIPO PRETO SAO GABRIEL/ TIJUCA OU OUTROS EQUIVALENTES DA REGIAO, FORMATO MENOR OU IGUAL A 3025 CM2, E=  *2* CM</v>
          </cell>
          <cell r="D3680" t="str">
            <v xml:space="preserve">M2    </v>
          </cell>
          <cell r="E3680">
            <v>305.24</v>
          </cell>
        </row>
        <row r="3681">
          <cell r="B3681">
            <v>21108</v>
          </cell>
          <cell r="C3681" t="str">
            <v>PISO EM PORCELANATO RETIFICADO EXTRA, FORMATO MENOR OU IGUAL A 2025 CM2</v>
          </cell>
          <cell r="D3681" t="str">
            <v xml:space="preserve">M2    </v>
          </cell>
          <cell r="E3681">
            <v>77.430000000000007</v>
          </cell>
        </row>
        <row r="3682">
          <cell r="B3682">
            <v>38180</v>
          </cell>
          <cell r="C3682" t="str">
            <v>PISO EM REGUA VINILICA SEMIFLEXIVEL, ENCAIXE CLICADO, E = 4 MM (SEM COLOCACAO)</v>
          </cell>
          <cell r="D3682" t="str">
            <v xml:space="preserve">M2    </v>
          </cell>
          <cell r="E3682">
            <v>97.89</v>
          </cell>
        </row>
        <row r="3683">
          <cell r="B3683">
            <v>40648</v>
          </cell>
          <cell r="C3683" t="str">
            <v>PISO EPOXI AUTONIVELANTE, ESPESSURA *4* MM (INCLUSO EXECUCAO)</v>
          </cell>
          <cell r="D3683" t="str">
            <v xml:space="preserve">M2    </v>
          </cell>
          <cell r="E3683">
            <v>105.6</v>
          </cell>
        </row>
        <row r="3684">
          <cell r="B3684">
            <v>40649</v>
          </cell>
          <cell r="C3684" t="str">
            <v>PISO EPOXI MULTILAYER, ESPESSURA *2* MM (INCLUSO EXECUCAO)</v>
          </cell>
          <cell r="D3684" t="str">
            <v xml:space="preserve">M2    </v>
          </cell>
          <cell r="E3684">
            <v>61.51</v>
          </cell>
        </row>
        <row r="3685">
          <cell r="B3685">
            <v>40650</v>
          </cell>
          <cell r="C3685" t="str">
            <v>PISO FULGET (GRANITO LAVADO) EM PLACAS DE *40 X 40* CM (SEM COLOCACAO)</v>
          </cell>
          <cell r="D3685" t="str">
            <v xml:space="preserve">M2    </v>
          </cell>
          <cell r="E3685">
            <v>79.2</v>
          </cell>
        </row>
        <row r="3686">
          <cell r="B3686">
            <v>40651</v>
          </cell>
          <cell r="C3686" t="str">
            <v>PISO FULGET (GRANITO LAVADO) EM PLACAS DE *75 X 75* CM (SEM COLOCACAO)</v>
          </cell>
          <cell r="D3686" t="str">
            <v xml:space="preserve">M2    </v>
          </cell>
          <cell r="E3686">
            <v>146.08000000000001</v>
          </cell>
        </row>
        <row r="3687">
          <cell r="B3687">
            <v>40652</v>
          </cell>
          <cell r="C3687" t="str">
            <v>PISO FULGET (GRANITO LAVADO) MOLDADO IN LOCO (INCLUSO EXECUCAO)</v>
          </cell>
          <cell r="D3687" t="str">
            <v xml:space="preserve">M2    </v>
          </cell>
          <cell r="E3687">
            <v>78.319999999999993</v>
          </cell>
        </row>
        <row r="3688">
          <cell r="B3688">
            <v>40647</v>
          </cell>
          <cell r="C3688" t="str">
            <v>PISO INDUSTRIAL EM CONCRETO ARMADO DE ACABAMENTO POLIDO, ESPESSURA 12 CM (CIMENTO QUEIMADO) (INCLUSO EXECUCAO)</v>
          </cell>
          <cell r="D3688" t="str">
            <v xml:space="preserve">M2    </v>
          </cell>
          <cell r="E3688">
            <v>86.24</v>
          </cell>
        </row>
        <row r="3689">
          <cell r="B3689">
            <v>40653</v>
          </cell>
          <cell r="C3689" t="str">
            <v>PISO KORODUR (INCLUSO EXECUCAO)</v>
          </cell>
          <cell r="D3689" t="str">
            <v xml:space="preserve">M2    </v>
          </cell>
          <cell r="E3689">
            <v>66</v>
          </cell>
        </row>
        <row r="3690">
          <cell r="B3690">
            <v>36178</v>
          </cell>
          <cell r="C3690" t="str">
            <v>PISO PODOTATIL DE CONCRETO - DIRECIONAL E ALERTA, *40 X 40 X 2,5* CM</v>
          </cell>
          <cell r="D3690" t="str">
            <v xml:space="preserve">UN    </v>
          </cell>
          <cell r="E3690">
            <v>7.56</v>
          </cell>
        </row>
        <row r="3691">
          <cell r="B3691">
            <v>38195</v>
          </cell>
          <cell r="C3691" t="str">
            <v>PISO PORCELANATO, BORDA RETA, EXTRA, FORMATO MAIOR QUE 2025 CM2</v>
          </cell>
          <cell r="D3691" t="str">
            <v xml:space="preserve">M2    </v>
          </cell>
          <cell r="E3691">
            <v>91.45</v>
          </cell>
        </row>
        <row r="3692">
          <cell r="B3692">
            <v>38181</v>
          </cell>
          <cell r="C3692" t="str">
            <v>PISO TATIL ALERTA OU DIRECIONAL, DE BORRACHA, COLORIDO, 25 X 25 CM, E = 5 MM, PARA COLA</v>
          </cell>
          <cell r="D3692" t="str">
            <v xml:space="preserve">M2    </v>
          </cell>
          <cell r="E3692">
            <v>133.63</v>
          </cell>
        </row>
        <row r="3693">
          <cell r="B3693">
            <v>38182</v>
          </cell>
          <cell r="C3693" t="str">
            <v>PISO TATIL DE ALERTA OU DIRECIONAL DE BORRACHA, PRETO, 25 X 25 CM, E = 5 MM, PARA COLA</v>
          </cell>
          <cell r="D3693" t="str">
            <v xml:space="preserve">M2    </v>
          </cell>
          <cell r="E3693">
            <v>127.29</v>
          </cell>
        </row>
        <row r="3694">
          <cell r="B3694">
            <v>38186</v>
          </cell>
          <cell r="C3694" t="str">
            <v>PISO TATIL DE ALERTA OU DIRECIONAL, DE BORRACHA, COLORIDO, 25 X 25 CM, E = 12 MM, PARA ARGAMASSA</v>
          </cell>
          <cell r="D3694" t="str">
            <v xml:space="preserve">M2    </v>
          </cell>
          <cell r="E3694">
            <v>330.88</v>
          </cell>
        </row>
        <row r="3695">
          <cell r="B3695">
            <v>38185</v>
          </cell>
          <cell r="C3695" t="str">
            <v>PISO TATIL DE ALERTA OU DIRECIONAL, DE BORRACHA, PRETO, 25 X 25 CM, E = 12 MM, PARA ARGAMASSA</v>
          </cell>
          <cell r="D3695" t="str">
            <v xml:space="preserve">M2    </v>
          </cell>
          <cell r="E3695">
            <v>294.60000000000002</v>
          </cell>
        </row>
        <row r="3696">
          <cell r="B3696">
            <v>40654</v>
          </cell>
          <cell r="C3696" t="str">
            <v>PISO URETANO, VERSAO REVESTIMENTO AUTONIVELANTE, ESPESSURA VARIÁVEL DE 3 A 4 MM (INCLUSO EXECUCAO)</v>
          </cell>
          <cell r="D3696" t="str">
            <v xml:space="preserve">M2    </v>
          </cell>
          <cell r="E3696">
            <v>102.52</v>
          </cell>
        </row>
        <row r="3697">
          <cell r="B3697">
            <v>25981</v>
          </cell>
          <cell r="C3697" t="str">
            <v>PISO/ REVESTIMENTO EM GRANITO, POLIDO, TIPO ANDORINHA/ QUARTZ/ CASTELO/ CORUMBA OU OUTROS EQUIVALENTES DA REGIAO, FORMATO MAIOR OU IGUAL A 3025 CM2, E = *2* CM</v>
          </cell>
          <cell r="D3697" t="str">
            <v xml:space="preserve">M2    </v>
          </cell>
          <cell r="E3697">
            <v>223.06</v>
          </cell>
        </row>
        <row r="3698">
          <cell r="B3698">
            <v>4822</v>
          </cell>
          <cell r="C3698" t="str">
            <v>PISO/ REVESTIMENTO EM MARMORE, POLIDO, BRANCO COMUM, FORMATO MAIOR OU IGUAL A 3025 CM2, E = *2* CM</v>
          </cell>
          <cell r="D3698" t="str">
            <v xml:space="preserve">M2    </v>
          </cell>
          <cell r="E3698">
            <v>267.54000000000002</v>
          </cell>
        </row>
        <row r="3699">
          <cell r="B3699">
            <v>4818</v>
          </cell>
          <cell r="C3699" t="str">
            <v>PISO/ REVESTIMENTO EM MARMORE, POLIDO, BRANCO COMUM, FORMATO MENOR OU IGUAL A 3025 CM2, E = *2* CM</v>
          </cell>
          <cell r="D3699" t="str">
            <v xml:space="preserve">M2    </v>
          </cell>
          <cell r="E3699">
            <v>275</v>
          </cell>
        </row>
        <row r="3700">
          <cell r="B3700">
            <v>39567</v>
          </cell>
          <cell r="C3700" t="str">
            <v>PLACA / CHAPA DE GESSO ACARTONADO, ACABAMENTO VINILICO LISO EM UMA DAS FACES, COR BRANCA, BORDA QUADRADA, E = 9,5 MM, 625 X 1250 MM (L X C), PARA FORRO REMOVIVEL</v>
          </cell>
          <cell r="D3700" t="str">
            <v xml:space="preserve">M2    </v>
          </cell>
          <cell r="E3700">
            <v>48.75</v>
          </cell>
        </row>
        <row r="3701">
          <cell r="B3701">
            <v>39566</v>
          </cell>
          <cell r="C3701" t="str">
            <v>PLACA / CHAPA DE GESSO ACARTONADO, ACABAMENTO VINILICO LISO EM UMA DAS FACES, COR BRANCA, BORDA QUADRADA, E = 9,5 MM, 625 X 625 MM (L X C), PARA FORRO REMOVIVEL</v>
          </cell>
          <cell r="D3701" t="str">
            <v xml:space="preserve">M2    </v>
          </cell>
          <cell r="E3701">
            <v>56.31</v>
          </cell>
        </row>
        <row r="3702">
          <cell r="B3702">
            <v>11062</v>
          </cell>
          <cell r="C3702" t="str">
            <v>PLACA CIMENTICIA LISA E = 10 MM, DE 1,20 X 3,00 M (SEM AMIANTO)</v>
          </cell>
          <cell r="D3702" t="str">
            <v xml:space="preserve">M2    </v>
          </cell>
          <cell r="E3702">
            <v>41.37</v>
          </cell>
        </row>
        <row r="3703">
          <cell r="B3703">
            <v>11063</v>
          </cell>
          <cell r="C3703" t="str">
            <v>PLACA CIMENTICIA LISA E = 6 MM, DE 1,20 X 3,00 M (SEM AMIANTO)</v>
          </cell>
          <cell r="D3703" t="str">
            <v xml:space="preserve">M2    </v>
          </cell>
          <cell r="E3703">
            <v>40.06</v>
          </cell>
        </row>
        <row r="3704">
          <cell r="B3704">
            <v>13521</v>
          </cell>
          <cell r="C3704" t="str">
            <v>PLACA DE ACO ESMALTADA PARA  IDENTIFICACAO DE RUA, *45 CM X 20* CM</v>
          </cell>
          <cell r="D3704" t="str">
            <v xml:space="preserve">UN    </v>
          </cell>
          <cell r="E3704">
            <v>79.2</v>
          </cell>
        </row>
        <row r="3705">
          <cell r="B3705">
            <v>10851</v>
          </cell>
          <cell r="C3705" t="str">
            <v>PLACA DE ACRILICO TRANSPARENTE ADESIVADA PARA SINALIZACAO DE PORTAS, BORDA POLIDA, DE *25 X 8*, E = 6 MM (NAO INCLUI ACESSORIOS PARA FIXACAO)</v>
          </cell>
          <cell r="D3705" t="str">
            <v xml:space="preserve">UN    </v>
          </cell>
          <cell r="E3705">
            <v>43.79</v>
          </cell>
        </row>
        <row r="3706">
          <cell r="B3706">
            <v>39515</v>
          </cell>
          <cell r="C3706" t="str">
            <v>PLACA DE FIBRA MINERAL PARA FORRO, DE 1250 X 625 MM, E = 15 MM, BORDA RETA, COM PINTURA ANTIMOFO (NAO INCLUI PERFIS)</v>
          </cell>
          <cell r="D3706" t="str">
            <v xml:space="preserve">UN    </v>
          </cell>
          <cell r="E3706">
            <v>30.69</v>
          </cell>
        </row>
        <row r="3707">
          <cell r="B3707">
            <v>39516</v>
          </cell>
          <cell r="C3707" t="str">
            <v>PLACA DE FIBRA MINERAL PARA FORRO, DE 625 X 625 MM, E = 15 MM, BORDA REBAIXADA PARA PERFIL 24 MM, COM PINTURA ANTIMOFO (NAO INCLUI PERFIS)</v>
          </cell>
          <cell r="D3707" t="str">
            <v xml:space="preserve">UN    </v>
          </cell>
          <cell r="E3707">
            <v>25.88</v>
          </cell>
        </row>
        <row r="3708">
          <cell r="B3708">
            <v>39514</v>
          </cell>
          <cell r="C3708" t="str">
            <v>PLACA DE FIBRA MINERAL PARA FORRO, DE 625 X 625 MM, E = 15 MM, BORDA RETA, COM PINTURA ANTIMOFO (NAO INCLUI PERFIS)</v>
          </cell>
          <cell r="D3708" t="str">
            <v xml:space="preserve">UN    </v>
          </cell>
          <cell r="E3708">
            <v>16.100000000000001</v>
          </cell>
        </row>
        <row r="3709">
          <cell r="B3709">
            <v>4812</v>
          </cell>
          <cell r="C3709" t="str">
            <v>PLACA DE GESSO PARA FORRO, DE  *60 X 60* CM E ESPESSURA DE 12 MM (30 MM NAS BORDAS) SEM COLOCACAO</v>
          </cell>
          <cell r="D3709" t="str">
            <v xml:space="preserve">M2    </v>
          </cell>
          <cell r="E3709">
            <v>13.47</v>
          </cell>
        </row>
        <row r="3710">
          <cell r="B3710">
            <v>10849</v>
          </cell>
          <cell r="C3710" t="str">
            <v>PLACA DE INAUGURACAO EM BRONZE *35X 50*CM</v>
          </cell>
          <cell r="D3710" t="str">
            <v xml:space="preserve">UN    </v>
          </cell>
          <cell r="E3710">
            <v>1152.01</v>
          </cell>
        </row>
        <row r="3711">
          <cell r="B3711">
            <v>10848</v>
          </cell>
          <cell r="C3711" t="str">
            <v>PLACA DE INAUGURACAO METALICA, *40* CM X *60* CM</v>
          </cell>
          <cell r="D3711" t="str">
            <v xml:space="preserve">UN    </v>
          </cell>
          <cell r="E3711">
            <v>723.6</v>
          </cell>
        </row>
        <row r="3712">
          <cell r="B3712">
            <v>4813</v>
          </cell>
          <cell r="C3712" t="str">
            <v>PLACA DE OBRA (PARA CONSTRUCAO CIVIL) EM CHAPA GALVANIZADA *N. 22*, DE *2,0 X 1,125* M</v>
          </cell>
          <cell r="D3712" t="str">
            <v xml:space="preserve">M2    </v>
          </cell>
          <cell r="E3712">
            <v>240</v>
          </cell>
        </row>
        <row r="3713">
          <cell r="B3713">
            <v>37560</v>
          </cell>
          <cell r="C3713" t="str">
            <v>PLACA DE SINALIZACAO DE SEGURANCA CONTRA INCENDIO - ALERTA, TRIANGULAR, BASE DE *30* CM, EM PVC *2* MM ANTI-CHAMAS (SIMBOLOS, CORES E PICTOGRAMAS CONFORME NBR 13434)</v>
          </cell>
          <cell r="D3713" t="str">
            <v xml:space="preserve">UN    </v>
          </cell>
          <cell r="E3713">
            <v>19.68</v>
          </cell>
        </row>
        <row r="3714">
          <cell r="B3714">
            <v>37557</v>
          </cell>
          <cell r="C3714" t="str">
            <v>PLACA DE SINALIZACAO DE SEGURANCA CONTRA INCENDIO, FOTOLUMINESCENTE, QUADRADA, *14 X 14* CM, EM PVC *2* MM ANTI-CHAMAS (SIMBOLOS, CORES E PICTOGRAMAS CONFORME NBR 13434)</v>
          </cell>
          <cell r="D3714" t="str">
            <v xml:space="preserve">UN    </v>
          </cell>
          <cell r="E3714">
            <v>5.97</v>
          </cell>
        </row>
        <row r="3715">
          <cell r="B3715">
            <v>37556</v>
          </cell>
          <cell r="C3715" t="str">
            <v>PLACA DE SINALIZACAO DE SEGURANCA CONTRA INCENDIO, FOTOLUMINESCENTE, QUADRADA, *20 X 20* CM, EM PVC *2* MM ANTI-CHAMAS (SIMBOLOS, CORES E PICTOGRAMAS CONFORME NBR 13434)</v>
          </cell>
          <cell r="D3715" t="str">
            <v xml:space="preserve">UN    </v>
          </cell>
          <cell r="E3715">
            <v>11.56</v>
          </cell>
        </row>
        <row r="3716">
          <cell r="B3716">
            <v>37559</v>
          </cell>
          <cell r="C3716" t="str">
            <v>PLACA DE SINALIZACAO DE SEGURANCA CONTRA INCENDIO, FOTOLUMINESCENTE, RETANGULAR, *12 X 40* CM, EM PVC *2* MM ANTI-CHAMAS (SIMBOLOS, CORES E PICTOGRAMAS CONFORME NBR 13434)</v>
          </cell>
          <cell r="D3716" t="str">
            <v xml:space="preserve">UN    </v>
          </cell>
          <cell r="E3716">
            <v>14.18</v>
          </cell>
        </row>
        <row r="3717">
          <cell r="B3717">
            <v>37539</v>
          </cell>
          <cell r="C3717" t="str">
            <v>PLACA DE SINALIZACAO DE SEGURANCA CONTRA INCENDIO, FOTOLUMINESCENTE, RETANGULAR, *13 X 26* CM, EM PVC *2* MM ANTI-CHAMAS (SIMBOLOS, CORES E PICTOGRAMAS CONFORME NBR 13434)</v>
          </cell>
          <cell r="D3717" t="str">
            <v xml:space="preserve">UN    </v>
          </cell>
          <cell r="E3717">
            <v>10</v>
          </cell>
        </row>
        <row r="3718">
          <cell r="B3718">
            <v>37558</v>
          </cell>
          <cell r="C3718" t="str">
            <v>PLACA DE SINALIZACAO DE SEGURANCA CONTRA INCENDIO, FOTOLUMINESCENTE, RETANGULAR, *20 X 40* CM, EM PVC *2* MM ANTI-CHAMAS (SIMBOLOS, CORES E PICTOGRAMAS CONFORME NBR 13434)</v>
          </cell>
          <cell r="D3718" t="str">
            <v xml:space="preserve">UN    </v>
          </cell>
          <cell r="E3718">
            <v>18.64</v>
          </cell>
        </row>
        <row r="3719">
          <cell r="B3719">
            <v>34723</v>
          </cell>
          <cell r="C3719" t="str">
            <v>PLACA DE SINALIZACAO EM CHAPA DE ACO NUM 16 COM PINTURA REFLETIVA</v>
          </cell>
          <cell r="D3719" t="str">
            <v xml:space="preserve">M2    </v>
          </cell>
          <cell r="E3719">
            <v>554.4</v>
          </cell>
        </row>
        <row r="3720">
          <cell r="B3720">
            <v>34721</v>
          </cell>
          <cell r="C3720" t="str">
            <v>PLACA DE SINALIZACAO EM CHAPA DE ALUMINIO COM PINTURA REFLETIVA, E = 2 MM</v>
          </cell>
          <cell r="D3720" t="str">
            <v xml:space="preserve">M2    </v>
          </cell>
          <cell r="E3720">
            <v>691.2</v>
          </cell>
        </row>
        <row r="3721">
          <cell r="B3721">
            <v>4309</v>
          </cell>
          <cell r="C3721" t="str">
            <v>PLACA DE VENTILACAO PARA TELHA DE FIBROCIMENTO CANALETE 49 KALHETA</v>
          </cell>
          <cell r="D3721" t="str">
            <v xml:space="preserve">UN    </v>
          </cell>
          <cell r="E3721">
            <v>4.0999999999999996</v>
          </cell>
        </row>
        <row r="3722">
          <cell r="B3722">
            <v>4307</v>
          </cell>
          <cell r="C3722" t="str">
            <v>PLACA DE VENTILACAO PARA TELHA DE FIBROCIMENTO, CANALETE 90 OU KALHETAO</v>
          </cell>
          <cell r="D3722" t="str">
            <v xml:space="preserve">UN    </v>
          </cell>
          <cell r="E3722">
            <v>7.02</v>
          </cell>
        </row>
        <row r="3723">
          <cell r="B3723">
            <v>10850</v>
          </cell>
          <cell r="C3723" t="str">
            <v>PLACA NUMERACAO RESIDENCIAL EM CHAPA GALVANIZADA ESMALTADA 12 X 18 CM</v>
          </cell>
          <cell r="D3723" t="str">
            <v xml:space="preserve">UN    </v>
          </cell>
          <cell r="E3723">
            <v>36</v>
          </cell>
        </row>
        <row r="3724">
          <cell r="B3724">
            <v>42438</v>
          </cell>
          <cell r="C3724" t="str">
            <v>PLACA ORIENTATIVA SOBRE EXERCÍCIOS, 2,00M X 1,00M, EM TUBO DE ACO CARBONO, PINTURA NO PROCESSO ELETROSTATICO - PARA ACADEMIA AO AR LIVRE / ACADEMIA DA TERCEIRA IDADE - ATI</v>
          </cell>
          <cell r="D3724" t="str">
            <v xml:space="preserve">UN    </v>
          </cell>
          <cell r="E3724">
            <v>1187.6099999999999</v>
          </cell>
        </row>
        <row r="3725">
          <cell r="B3725">
            <v>4792</v>
          </cell>
          <cell r="C3725" t="str">
            <v>PLACA VINILICA SEMIFLEXIVEL PARA PISOS, E = 3,2 MM, 30 X 30 CM (SEM COLOCACAO)</v>
          </cell>
          <cell r="D3725" t="str">
            <v xml:space="preserve">M2    </v>
          </cell>
          <cell r="E3725">
            <v>93.97</v>
          </cell>
        </row>
        <row r="3726">
          <cell r="B3726">
            <v>4790</v>
          </cell>
          <cell r="C3726" t="str">
            <v>PLACA VINILICA SEMIFLEXIVEL PARA REVESTIMENTO DE PISOS E PAREDES, E = 2 MM (SEM COLOCACAO)</v>
          </cell>
          <cell r="D3726" t="str">
            <v xml:space="preserve">M2    </v>
          </cell>
          <cell r="E3726">
            <v>56.5</v>
          </cell>
        </row>
        <row r="3727">
          <cell r="B3727">
            <v>40671</v>
          </cell>
          <cell r="C3727" t="str">
            <v>PLACA/PISO DE CONCRETO POROSO/ PAVIMENTO PERMEAVEL/BLOCO DRENANTE DE CONCRETO, 40 CM X 40 CM, E = 6 CM, COR NATURAL</v>
          </cell>
          <cell r="D3727" t="str">
            <v xml:space="preserve">M2    </v>
          </cell>
          <cell r="E3727">
            <v>43.13</v>
          </cell>
        </row>
        <row r="3728">
          <cell r="B3728">
            <v>7552</v>
          </cell>
          <cell r="C3728" t="str">
            <v>PLACA/TAMPA CEGA EM LATAO ESCOVADO PARA CONDULETE EM LIGA DE ALUMINIO 4 X 4"</v>
          </cell>
          <cell r="D3728" t="str">
            <v xml:space="preserve">UN    </v>
          </cell>
          <cell r="E3728">
            <v>14.62</v>
          </cell>
        </row>
        <row r="3729">
          <cell r="B3729">
            <v>4893</v>
          </cell>
          <cell r="C3729" t="str">
            <v>PLUG OU BUJAO DE FERRO GALVANIZADO, DE 1 1/2"</v>
          </cell>
          <cell r="D3729" t="str">
            <v xml:space="preserve">UN    </v>
          </cell>
          <cell r="E3729">
            <v>8.65</v>
          </cell>
        </row>
        <row r="3730">
          <cell r="B3730">
            <v>4894</v>
          </cell>
          <cell r="C3730" t="str">
            <v>PLUG OU BUJAO DE FERRO GALVANIZADO, DE 1 1/4"</v>
          </cell>
          <cell r="D3730" t="str">
            <v xml:space="preserve">UN    </v>
          </cell>
          <cell r="E3730">
            <v>7.42</v>
          </cell>
        </row>
        <row r="3731">
          <cell r="B3731">
            <v>4888</v>
          </cell>
          <cell r="C3731" t="str">
            <v>PLUG OU BUJAO DE FERRO GALVANIZADO, DE 1/2"</v>
          </cell>
          <cell r="D3731" t="str">
            <v xml:space="preserve">UN    </v>
          </cell>
          <cell r="E3731">
            <v>2.5299999999999998</v>
          </cell>
        </row>
        <row r="3732">
          <cell r="B3732">
            <v>4890</v>
          </cell>
          <cell r="C3732" t="str">
            <v>PLUG OU BUJAO DE FERRO GALVANIZADO, DE 1"</v>
          </cell>
          <cell r="D3732" t="str">
            <v xml:space="preserve">UN    </v>
          </cell>
          <cell r="E3732">
            <v>4.75</v>
          </cell>
        </row>
        <row r="3733">
          <cell r="B3733">
            <v>12411</v>
          </cell>
          <cell r="C3733" t="str">
            <v>PLUG OU BUJAO DE FERRO GALVANIZADO, DE 2 1/2"</v>
          </cell>
          <cell r="D3733" t="str">
            <v xml:space="preserve">UN    </v>
          </cell>
          <cell r="E3733">
            <v>25.58</v>
          </cell>
        </row>
        <row r="3734">
          <cell r="B3734">
            <v>4891</v>
          </cell>
          <cell r="C3734" t="str">
            <v>PLUG OU BUJAO DE FERRO GALVANIZADO, DE 2"</v>
          </cell>
          <cell r="D3734" t="str">
            <v xml:space="preserve">UN    </v>
          </cell>
          <cell r="E3734">
            <v>12.79</v>
          </cell>
        </row>
        <row r="3735">
          <cell r="B3735">
            <v>4889</v>
          </cell>
          <cell r="C3735" t="str">
            <v>PLUG OU BUJAO DE FERRO GALVANIZADO, DE 3/4"</v>
          </cell>
          <cell r="D3735" t="str">
            <v xml:space="preserve">UN    </v>
          </cell>
          <cell r="E3735">
            <v>3.42</v>
          </cell>
        </row>
        <row r="3736">
          <cell r="B3736">
            <v>4892</v>
          </cell>
          <cell r="C3736" t="str">
            <v>PLUG OU BUJAO DE FERRO GALVANIZADO, DE 3"</v>
          </cell>
          <cell r="D3736" t="str">
            <v xml:space="preserve">UN    </v>
          </cell>
          <cell r="E3736">
            <v>35.82</v>
          </cell>
        </row>
        <row r="3737">
          <cell r="B3737">
            <v>12412</v>
          </cell>
          <cell r="C3737" t="str">
            <v>PLUG OU BUJAO DE FERRO GALVANIZADO, DE 4"</v>
          </cell>
          <cell r="D3737" t="str">
            <v xml:space="preserve">UN    </v>
          </cell>
          <cell r="E3737">
            <v>66.569999999999993</v>
          </cell>
        </row>
        <row r="3738">
          <cell r="B3738">
            <v>11073</v>
          </cell>
          <cell r="C3738" t="str">
            <v>PLUG PVC P/ ESG PREDIAL  75MM</v>
          </cell>
          <cell r="D3738" t="str">
            <v xml:space="preserve">UN    </v>
          </cell>
          <cell r="E3738">
            <v>3.07</v>
          </cell>
        </row>
        <row r="3739">
          <cell r="B3739">
            <v>11071</v>
          </cell>
          <cell r="C3739" t="str">
            <v>PLUG PVC P/ ESG PREDIAL 100MM</v>
          </cell>
          <cell r="D3739" t="str">
            <v xml:space="preserve">UN    </v>
          </cell>
          <cell r="E3739">
            <v>4.97</v>
          </cell>
        </row>
        <row r="3740">
          <cell r="B3740">
            <v>11072</v>
          </cell>
          <cell r="C3740" t="str">
            <v>PLUG PVC P/ ESG PREDIAL 50MM</v>
          </cell>
          <cell r="D3740" t="str">
            <v xml:space="preserve">UN    </v>
          </cell>
          <cell r="E3740">
            <v>1.73</v>
          </cell>
        </row>
        <row r="3741">
          <cell r="B3741">
            <v>4895</v>
          </cell>
          <cell r="C3741" t="str">
            <v>PLUG PVC ROSCAVEL,  1/2",  AGUA FRIA PREDIAL (NBR 5648)</v>
          </cell>
          <cell r="D3741" t="str">
            <v xml:space="preserve">UN    </v>
          </cell>
          <cell r="E3741">
            <v>0.34</v>
          </cell>
        </row>
        <row r="3742">
          <cell r="B3742">
            <v>4907</v>
          </cell>
          <cell r="C3742" t="str">
            <v>PLUG PVC,  JE, DN 100 MM, PARA REDE COLETORA ESGOTO (NBR 10569)</v>
          </cell>
          <cell r="D3742" t="str">
            <v xml:space="preserve">UN    </v>
          </cell>
          <cell r="E3742">
            <v>13.69</v>
          </cell>
        </row>
        <row r="3743">
          <cell r="B3743">
            <v>4902</v>
          </cell>
          <cell r="C3743" t="str">
            <v>PLUG PVC, JE, DN 150 MM, PARA REDE COLETORA ESGOTO (NBR 10569)</v>
          </cell>
          <cell r="D3743" t="str">
            <v xml:space="preserve">UN    </v>
          </cell>
          <cell r="E3743">
            <v>30.98</v>
          </cell>
        </row>
        <row r="3744">
          <cell r="B3744">
            <v>4908</v>
          </cell>
          <cell r="C3744" t="str">
            <v>PLUG PVC, JE, DN 200 MM, PARA REDE COLETORA ESGOTO (NBR 10569)</v>
          </cell>
          <cell r="D3744" t="str">
            <v xml:space="preserve">UN    </v>
          </cell>
          <cell r="E3744">
            <v>62.92</v>
          </cell>
        </row>
        <row r="3745">
          <cell r="B3745">
            <v>4909</v>
          </cell>
          <cell r="C3745" t="str">
            <v>PLUG PVC, JE, DN 250 MM, PARA REDE COLETORA ESGOTO (NBR 10569)</v>
          </cell>
          <cell r="D3745" t="str">
            <v xml:space="preserve">UN    </v>
          </cell>
          <cell r="E3745">
            <v>121.51</v>
          </cell>
        </row>
        <row r="3746">
          <cell r="B3746">
            <v>4903</v>
          </cell>
          <cell r="C3746" t="str">
            <v>PLUG PVC, JE, DN 350 MM, PARA REDE COLETORA ESGOTO (NBR 10569)</v>
          </cell>
          <cell r="D3746" t="str">
            <v xml:space="preserve">UN    </v>
          </cell>
          <cell r="E3746">
            <v>357.29</v>
          </cell>
        </row>
        <row r="3747">
          <cell r="B3747">
            <v>4897</v>
          </cell>
          <cell r="C3747" t="str">
            <v>PLUG PVC, ROSCAVEL 1", PARA AGUA FRIA PREDIAL</v>
          </cell>
          <cell r="D3747" t="str">
            <v xml:space="preserve">UN    </v>
          </cell>
          <cell r="E3747">
            <v>1.47</v>
          </cell>
        </row>
        <row r="3748">
          <cell r="B3748">
            <v>4896</v>
          </cell>
          <cell r="C3748" t="str">
            <v>PLUG PVC, ROSCAVEL 3/4", PARA  AGUA FRIA PREDIAL</v>
          </cell>
          <cell r="D3748" t="str">
            <v xml:space="preserve">UN    </v>
          </cell>
          <cell r="E3748">
            <v>0.52</v>
          </cell>
        </row>
        <row r="3749">
          <cell r="B3749">
            <v>4900</v>
          </cell>
          <cell r="C3749" t="str">
            <v>PLUG PVC, ROSCAVEL, 1 1/2",  AGUA FRIA PREDIAL</v>
          </cell>
          <cell r="D3749" t="str">
            <v xml:space="preserve">UN    </v>
          </cell>
          <cell r="E3749">
            <v>4.37</v>
          </cell>
        </row>
        <row r="3750">
          <cell r="B3750">
            <v>4898</v>
          </cell>
          <cell r="C3750" t="str">
            <v>PLUG PVC, ROSCAVEL, 1 1/4",  AGUA FRIA PREDIAL</v>
          </cell>
          <cell r="D3750" t="str">
            <v xml:space="preserve">UN    </v>
          </cell>
          <cell r="E3750">
            <v>1.63</v>
          </cell>
        </row>
        <row r="3751">
          <cell r="B3751">
            <v>4899</v>
          </cell>
          <cell r="C3751" t="str">
            <v>PLUG PVC, ROSCAVEL, 2",  AGUA FRIA PREDIAL</v>
          </cell>
          <cell r="D3751" t="str">
            <v xml:space="preserve">UN    </v>
          </cell>
          <cell r="E3751">
            <v>6</v>
          </cell>
        </row>
        <row r="3752">
          <cell r="B3752">
            <v>11096</v>
          </cell>
          <cell r="C3752" t="str">
            <v>PO DE MARMORE (POSTO PEDREIRA/FORNECEDOR, SEM FRETE)</v>
          </cell>
          <cell r="D3752" t="str">
            <v xml:space="preserve">KG    </v>
          </cell>
          <cell r="E3752">
            <v>0.35</v>
          </cell>
        </row>
        <row r="3753">
          <cell r="B3753">
            <v>4741</v>
          </cell>
          <cell r="C3753" t="str">
            <v>PO DE PEDRA (POSTO PEDREIRA/FORNECEDOR, SEM FRETE)</v>
          </cell>
          <cell r="D3753" t="str">
            <v xml:space="preserve">M3    </v>
          </cell>
          <cell r="E3753">
            <v>65.099999999999994</v>
          </cell>
        </row>
        <row r="3754">
          <cell r="B3754">
            <v>4752</v>
          </cell>
          <cell r="C3754" t="str">
            <v>POCEIRO / ESCAVADOR DE VALAS E TUBULOES</v>
          </cell>
          <cell r="D3754" t="str">
            <v xml:space="preserve">H     </v>
          </cell>
          <cell r="E3754">
            <v>13.48</v>
          </cell>
        </row>
        <row r="3755">
          <cell r="B3755">
            <v>41091</v>
          </cell>
          <cell r="C3755" t="str">
            <v>POCEIRO / ESCAVADOR DE VALAS E TUBULOES (MENSALISTA)</v>
          </cell>
          <cell r="D3755" t="str">
            <v xml:space="preserve">MES   </v>
          </cell>
          <cell r="E3755">
            <v>2386.0300000000002</v>
          </cell>
        </row>
        <row r="3756">
          <cell r="B3756">
            <v>13954</v>
          </cell>
          <cell r="C3756" t="str">
            <v>POLIDORA DE PISO (POLITRIZ) ELETRICA, MOTOR MONOFASICO DE 4 HP, PESO DE 100 KG, DIAMETRO DO TRABALHO DE 450 MM</v>
          </cell>
          <cell r="D3756" t="str">
            <v xml:space="preserve">UN    </v>
          </cell>
          <cell r="E3756">
            <v>8508.09</v>
          </cell>
        </row>
        <row r="3757">
          <cell r="B3757">
            <v>3411</v>
          </cell>
          <cell r="C3757" t="str">
            <v>POLIESTIRENO EXPANDIDO/EPS (ISOPOR), PEROLAS, PARA CONCRETO LEVE</v>
          </cell>
          <cell r="D3757" t="str">
            <v xml:space="preserve">KG    </v>
          </cell>
          <cell r="E3757">
            <v>25.62</v>
          </cell>
        </row>
        <row r="3758">
          <cell r="B3758">
            <v>39995</v>
          </cell>
          <cell r="C3758" t="str">
            <v>POLIESTIRENO EXPANDIDO/EPS (ISOPOR), TIPO 2F, BLOCO</v>
          </cell>
          <cell r="D3758" t="str">
            <v xml:space="preserve">M3    </v>
          </cell>
          <cell r="E3758">
            <v>197.1</v>
          </cell>
        </row>
        <row r="3759">
          <cell r="B3759">
            <v>11615</v>
          </cell>
          <cell r="C3759" t="str">
            <v>POLIESTIRENO EXPANDIDO/EPS (ISOPOR), TIPO 2F, PLACA, ISOLAMENTO TERMOACUSTICO, E = 10 MM, 1000 X 500 MM</v>
          </cell>
          <cell r="D3759" t="str">
            <v xml:space="preserve">M2    </v>
          </cell>
          <cell r="E3759">
            <v>1.67</v>
          </cell>
        </row>
        <row r="3760">
          <cell r="B3760">
            <v>3408</v>
          </cell>
          <cell r="C3760" t="str">
            <v>POLIESTIRENO EXPANDIDO/EPS (ISOPOR), TIPO 2F, PLACA, ISOLAMENTO TERMOACUSTICO, E = 20 MM, 1000 X 500 MM</v>
          </cell>
          <cell r="D3760" t="str">
            <v xml:space="preserve">M2    </v>
          </cell>
          <cell r="E3760">
            <v>4.4400000000000004</v>
          </cell>
        </row>
        <row r="3761">
          <cell r="B3761">
            <v>3409</v>
          </cell>
          <cell r="C3761" t="str">
            <v>POLIESTIRENO EXPANDIDO/EPS (ISOPOR), TIPO 2F, PLACA, ISOLAMENTO TERMOACUSTICO, E = 50 MM, 1000 X 500 MM</v>
          </cell>
          <cell r="D3761" t="str">
            <v xml:space="preserve">M2    </v>
          </cell>
          <cell r="E3761">
            <v>11.1</v>
          </cell>
        </row>
        <row r="3762">
          <cell r="B3762">
            <v>11427</v>
          </cell>
          <cell r="C3762" t="str">
            <v>POLVORA NEGRA</v>
          </cell>
          <cell r="D3762" t="str">
            <v xml:space="preserve">KG    </v>
          </cell>
          <cell r="E3762">
            <v>79.989999999999995</v>
          </cell>
        </row>
        <row r="3763">
          <cell r="B3763">
            <v>4491</v>
          </cell>
          <cell r="C3763" t="str">
            <v>PONTALETE DE MADEIRA NAO APARELHADA *7,5 X 7,5* CM (3 X 3 ") PINUS, MISTA OU EQUIVALENTE DA REGIAO</v>
          </cell>
          <cell r="D3763" t="str">
            <v xml:space="preserve">M     </v>
          </cell>
          <cell r="E3763">
            <v>3.11</v>
          </cell>
        </row>
        <row r="3764">
          <cell r="B3764">
            <v>26022</v>
          </cell>
          <cell r="C3764" t="str">
            <v>PONTEIRO PARA MARTELO ROMPEDOR, DIAMETRO = *28* MM, COMPRIMENTO = *520* MM, ENCAIXE SEXTAVADO</v>
          </cell>
          <cell r="D3764" t="str">
            <v xml:space="preserve">UN    </v>
          </cell>
          <cell r="E3764">
            <v>192.02</v>
          </cell>
        </row>
        <row r="3765">
          <cell r="B3765">
            <v>421</v>
          </cell>
          <cell r="C3765" t="str">
            <v>PORCA OLHAL EM ACO GALVANIZADO, DIAMETRO NOMINAL DE 16 MM</v>
          </cell>
          <cell r="D3765" t="str">
            <v xml:space="preserve">UN    </v>
          </cell>
          <cell r="E3765">
            <v>10.73</v>
          </cell>
        </row>
        <row r="3766">
          <cell r="B3766">
            <v>12362</v>
          </cell>
          <cell r="C3766" t="str">
            <v>PORCA OLHAL EM ACO GALVANIZADO, ESPESSURA 16MM, ABERTURA 21MM</v>
          </cell>
          <cell r="D3766" t="str">
            <v xml:space="preserve">UN    </v>
          </cell>
          <cell r="E3766">
            <v>9.7100000000000009</v>
          </cell>
        </row>
        <row r="3767">
          <cell r="B3767">
            <v>14148</v>
          </cell>
          <cell r="C3767" t="str">
            <v>PORCA UNIAO/JUNCAO ZINCADA SEXTAVADA 1/4 ", CHAVE 7/16 ", COMPRIMENTO = 25 MM</v>
          </cell>
          <cell r="D3767" t="str">
            <v xml:space="preserve">UN    </v>
          </cell>
          <cell r="E3767">
            <v>0.88</v>
          </cell>
        </row>
        <row r="3768">
          <cell r="B3768">
            <v>4341</v>
          </cell>
          <cell r="C3768" t="str">
            <v>PORCA ZINCADA, QUADRADA, DIAMETRO 3/8"</v>
          </cell>
          <cell r="D3768" t="str">
            <v xml:space="preserve">UN    </v>
          </cell>
          <cell r="E3768">
            <v>0.61</v>
          </cell>
        </row>
        <row r="3769">
          <cell r="B3769">
            <v>4337</v>
          </cell>
          <cell r="C3769" t="str">
            <v>PORCA ZINCADA, QUADRADA, DIAMETRO 5/8"</v>
          </cell>
          <cell r="D3769" t="str">
            <v xml:space="preserve">UN    </v>
          </cell>
          <cell r="E3769">
            <v>1.53</v>
          </cell>
        </row>
        <row r="3770">
          <cell r="B3770">
            <v>4339</v>
          </cell>
          <cell r="C3770" t="str">
            <v>PORCA ZINCADA, SEXTAVADA, DIAMETRO 1/2"</v>
          </cell>
          <cell r="D3770" t="str">
            <v xml:space="preserve">UN    </v>
          </cell>
          <cell r="E3770">
            <v>0.32</v>
          </cell>
        </row>
        <row r="3771">
          <cell r="B3771">
            <v>39997</v>
          </cell>
          <cell r="C3771" t="str">
            <v>PORCA ZINCADA, SEXTAVADA, DIAMETRO 1/4"</v>
          </cell>
          <cell r="D3771" t="str">
            <v xml:space="preserve">UN    </v>
          </cell>
          <cell r="E3771">
            <v>0.18</v>
          </cell>
        </row>
        <row r="3772">
          <cell r="B3772">
            <v>11971</v>
          </cell>
          <cell r="C3772" t="str">
            <v>PORCA ZINCADA, SEXTAVADA, DIAMETRO 1"</v>
          </cell>
          <cell r="D3772" t="str">
            <v xml:space="preserve">UN    </v>
          </cell>
          <cell r="E3772">
            <v>2.54</v>
          </cell>
        </row>
        <row r="3773">
          <cell r="B3773">
            <v>4342</v>
          </cell>
          <cell r="C3773" t="str">
            <v>PORCA ZINCADA, SEXTAVADA, DIAMETRO 3/8"</v>
          </cell>
          <cell r="D3773" t="str">
            <v xml:space="preserve">UN    </v>
          </cell>
          <cell r="E3773">
            <v>0.13</v>
          </cell>
        </row>
        <row r="3774">
          <cell r="B3774">
            <v>4330</v>
          </cell>
          <cell r="C3774" t="str">
            <v>PORCA ZINCADA, SEXTAVADA, DIAMETRO 5/16"</v>
          </cell>
          <cell r="D3774" t="str">
            <v xml:space="preserve">UN    </v>
          </cell>
          <cell r="E3774">
            <v>0.09</v>
          </cell>
        </row>
        <row r="3775">
          <cell r="B3775">
            <v>4340</v>
          </cell>
          <cell r="C3775" t="str">
            <v>PORCA ZINCADA, SEXTAVADA, DIAMETRO 5/8"</v>
          </cell>
          <cell r="D3775" t="str">
            <v xml:space="preserve">UN    </v>
          </cell>
          <cell r="E3775">
            <v>0.71</v>
          </cell>
        </row>
        <row r="3776">
          <cell r="B3776">
            <v>5088</v>
          </cell>
          <cell r="C3776" t="str">
            <v>PORTA CADEADO,  3 1/2", EM ACO ZINCADO, PRETO, PARA PORTAO E JANELA</v>
          </cell>
          <cell r="D3776" t="str">
            <v xml:space="preserve">UN    </v>
          </cell>
          <cell r="E3776">
            <v>2.4</v>
          </cell>
        </row>
        <row r="3777">
          <cell r="B3777">
            <v>11154</v>
          </cell>
          <cell r="C3777" t="str">
            <v>PORTA CORTA-FOGO PARA SAIDA DE EMERGENCIA, COM FECHADURA, VAO LUZ DE 90 X 210 CM, CLASSE P-90 (NBR 11742)</v>
          </cell>
          <cell r="D3777" t="str">
            <v xml:space="preserve">UN    </v>
          </cell>
          <cell r="E3777">
            <v>1024.48</v>
          </cell>
        </row>
        <row r="3778">
          <cell r="B3778">
            <v>39021</v>
          </cell>
          <cell r="C3778" t="str">
            <v>PORTA DE ABRIR EM ACO COM DIVISAO HORIZONTAL  PARA VIDROS, COM FUNDO ANTICORROSIVO/PRIMER DE PROTECAO, SEM GUARNICAO/ALIZAR/VISTA, VIDROS NAO INCLUSOS, 87 X 210 CM</v>
          </cell>
          <cell r="D3778" t="str">
            <v xml:space="preserve">UN    </v>
          </cell>
          <cell r="E3778">
            <v>460.8</v>
          </cell>
        </row>
        <row r="3779">
          <cell r="B3779">
            <v>39022</v>
          </cell>
          <cell r="C3779" t="str">
            <v>PORTA DE ABRIR EM ACO TIPO VENEZIANA, COM FUNDO ANTICORROSIVO / PRIMER DE PROTECAO, SEM GUARNICAO/ALIZAR/VISTA, 87 X 210 CM</v>
          </cell>
          <cell r="D3779" t="str">
            <v xml:space="preserve">UN    </v>
          </cell>
          <cell r="E3779">
            <v>569.88</v>
          </cell>
        </row>
        <row r="3780">
          <cell r="B3780">
            <v>39024</v>
          </cell>
          <cell r="C3780" t="str">
            <v>PORTA DE ABRIR EM ALUMINIO COM DIVISAO HORIZONTAL  PARA VIDROS,  ACABAMENTO ANODIZADO NATURAL, VIDROS INCLUSOS, SEM GUARNICAO/ALIZAR/VISTA , 87 X 210 CM</v>
          </cell>
          <cell r="D3780" t="str">
            <v xml:space="preserve">UN    </v>
          </cell>
          <cell r="E3780">
            <v>609.34</v>
          </cell>
        </row>
        <row r="3781">
          <cell r="B3781">
            <v>4914</v>
          </cell>
          <cell r="C3781" t="str">
            <v>PORTA DE ABRIR EM ALUMINIO COM LAMBRI HORIZONTAL/LAMINADA, ACABAMENTO ANODIZADO NATURAL, SEM GUARNICAO/ALIZAR/VISTA</v>
          </cell>
          <cell r="D3781" t="str">
            <v xml:space="preserve">M2    </v>
          </cell>
          <cell r="E3781">
            <v>494.07</v>
          </cell>
        </row>
        <row r="3782">
          <cell r="B3782">
            <v>4917</v>
          </cell>
          <cell r="C3782" t="str">
            <v>PORTA DE ABRIR EM ALUMINIO TIPO VENEZIANA, ACABAMENTO ANODIZADO NATURAL, SEM GUARNICAO/ALIZAR/VISTA</v>
          </cell>
          <cell r="D3782" t="str">
            <v xml:space="preserve">M2    </v>
          </cell>
          <cell r="E3782">
            <v>341.21</v>
          </cell>
        </row>
        <row r="3783">
          <cell r="B3783">
            <v>39025</v>
          </cell>
          <cell r="C3783" t="str">
            <v>PORTA DE ABRIR EM ALUMINIO TIPO VENEZIANA, ACABAMENTO ANODIZADO NATURAL, SEM GUARNICAO/ALIZAR/VISTA, 87 X 210 CM</v>
          </cell>
          <cell r="D3783" t="str">
            <v xml:space="preserve">UN    </v>
          </cell>
          <cell r="E3783">
            <v>624.82000000000005</v>
          </cell>
        </row>
        <row r="3784">
          <cell r="B3784">
            <v>4930</v>
          </cell>
          <cell r="C3784" t="str">
            <v>PORTA DE ABRIR EM GRADIL COM BARRA CHATA 3 CM X 1/4", COM REQUADRO E GUARNICAO - COMPLETO - ACABAMENTO NATURAL</v>
          </cell>
          <cell r="D3784" t="str">
            <v xml:space="preserve">M2    </v>
          </cell>
          <cell r="E3784">
            <v>495.23</v>
          </cell>
        </row>
        <row r="3785">
          <cell r="B3785">
            <v>4922</v>
          </cell>
          <cell r="C3785" t="str">
            <v>PORTA DE CORRER EM ALUMINIO, DUAS FOLHAS MOVEIS COM VIDRO, FECHADURA E PUXADOR EMBUTIDO, ACABAMENTO ANODIZADO NATURAL, SEM GUARNICAO/ALIZAR/VISTA</v>
          </cell>
          <cell r="D3785" t="str">
            <v xml:space="preserve">M2    </v>
          </cell>
          <cell r="E3785">
            <v>316.5</v>
          </cell>
        </row>
        <row r="3786">
          <cell r="B3786">
            <v>4911</v>
          </cell>
          <cell r="C3786" t="str">
            <v>PORTA DE ENROLAR MANUAL COMPLETA, ARTICULADA RAIADA LARGA, EM ACO GALVANIZADO NATURAL, CHAPA NUMERO 24 (SEM INSTALACAO)</v>
          </cell>
          <cell r="D3786" t="str">
            <v xml:space="preserve">M2    </v>
          </cell>
          <cell r="E3786">
            <v>333</v>
          </cell>
        </row>
        <row r="3787">
          <cell r="B3787">
            <v>37518</v>
          </cell>
          <cell r="C3787" t="str">
            <v>PORTA DE ENROLAR MANUAL COMPLETA, PERFIL MEIA CANA CEGA, EM ACO GALVANIZADO COM PINTURA ELETROSTATICA, CHAPA NUMERO 24 " (SEM INSTALACAO)</v>
          </cell>
          <cell r="D3787" t="str">
            <v xml:space="preserve">M2    </v>
          </cell>
          <cell r="E3787">
            <v>425.1</v>
          </cell>
        </row>
        <row r="3788">
          <cell r="B3788">
            <v>4910</v>
          </cell>
          <cell r="C3788" t="str">
            <v>PORTA DE ENROLAR MANUAL COMPLETA, PERFIL MEIA CANA CEGA, EM ACO GALVANIZADO NATURAL, CHAPA NUMERO 24 (SEM INSTALACAO)</v>
          </cell>
          <cell r="D3788" t="str">
            <v xml:space="preserve">M2    </v>
          </cell>
          <cell r="E3788">
            <v>333</v>
          </cell>
        </row>
        <row r="3789">
          <cell r="B3789">
            <v>4943</v>
          </cell>
          <cell r="C3789" t="str">
            <v>PORTA DE ENROLAR MANUAL COMPLETA, PERFIL MEIA CANA VAZADA TIJOLINHO, EM ACO GALVANIZADO NATURAL, CHAPA NUMERO 24 (SEM INSTALACAO)</v>
          </cell>
          <cell r="D3789" t="str">
            <v xml:space="preserve">M2    </v>
          </cell>
          <cell r="E3789">
            <v>528.54</v>
          </cell>
        </row>
        <row r="3790">
          <cell r="B3790">
            <v>5002</v>
          </cell>
          <cell r="C3790" t="str">
            <v>PORTA DE MADEIRA QUADRICULADA PARA VIDRO, DE CORRER (EUCALIPTO OU EQUIVALENTE REGIONAL), E = *3,5* CM</v>
          </cell>
          <cell r="D3790" t="str">
            <v xml:space="preserve">M2    </v>
          </cell>
          <cell r="E3790">
            <v>358.62</v>
          </cell>
        </row>
        <row r="3791">
          <cell r="B3791">
            <v>4977</v>
          </cell>
          <cell r="C3791" t="str">
            <v>PORTA DE MADEIRA TIPO VENEZIANA (EUCALIPTO OU EQUIVALENTE REGIONAL), E = *3,5* CM</v>
          </cell>
          <cell r="D3791" t="str">
            <v xml:space="preserve">M2    </v>
          </cell>
          <cell r="E3791">
            <v>242.08</v>
          </cell>
        </row>
        <row r="3792">
          <cell r="B3792">
            <v>5028</v>
          </cell>
          <cell r="C3792" t="str">
            <v>PORTA DE MADEIRA-DE-LEI QUADRICULADA PARA VIDRO, DE CORRER (ANGELIM OU EQUIVALENTE REGIONAL), E = *3,5* CM</v>
          </cell>
          <cell r="D3792" t="str">
            <v xml:space="preserve">M2    </v>
          </cell>
          <cell r="E3792">
            <v>592.34</v>
          </cell>
        </row>
        <row r="3793">
          <cell r="B3793">
            <v>4998</v>
          </cell>
          <cell r="C3793" t="str">
            <v>PORTA DE MADEIRA-DE-LEI TIPO MEXICANA SEM EMENDA (ANGELIM OU EQUIVALENTE REGIONAL), E = *3,5* CM</v>
          </cell>
          <cell r="D3793" t="str">
            <v xml:space="preserve">M2    </v>
          </cell>
          <cell r="E3793">
            <v>491.95</v>
          </cell>
        </row>
        <row r="3794">
          <cell r="B3794">
            <v>4969</v>
          </cell>
          <cell r="C3794" t="str">
            <v>PORTA DE MADEIRA-DE-LEI TIPO VENEZIANA (ANGELIM OU EQUIVALENTE REGIONAL), E = *3,5* CM</v>
          </cell>
          <cell r="D3794" t="str">
            <v xml:space="preserve">M2    </v>
          </cell>
          <cell r="E3794">
            <v>342.38</v>
          </cell>
        </row>
        <row r="3795">
          <cell r="B3795">
            <v>11364</v>
          </cell>
          <cell r="C3795" t="str">
            <v>PORTA DE MADEIRA, FOLHA LEVE (NBR 15930) DE 60 X 210 CM, E = *35* MM, NUCLEO COLMEIA, CAPA LISA EM HDF, ACABAMENTO EM PRIMER PARA PINTURA</v>
          </cell>
          <cell r="D3795" t="str">
            <v xml:space="preserve">UN    </v>
          </cell>
          <cell r="E3795">
            <v>88.47</v>
          </cell>
        </row>
        <row r="3796">
          <cell r="B3796">
            <v>11365</v>
          </cell>
          <cell r="C3796" t="str">
            <v>PORTA DE MADEIRA, FOLHA LEVE (NBR 15930) DE 70 X 210 CM, E = *35* MM, NUCLEO COLMEIA, CAPA LISA EM HDF, ACABAMENTO EM PRIMER PARA PINTURA</v>
          </cell>
          <cell r="D3796" t="str">
            <v xml:space="preserve">UN    </v>
          </cell>
          <cell r="E3796">
            <v>95.28</v>
          </cell>
        </row>
        <row r="3797">
          <cell r="B3797">
            <v>11366</v>
          </cell>
          <cell r="C3797" t="str">
            <v>PORTA DE MADEIRA, FOLHA LEVE (NBR 15930) DE 80 X 210 CM, E = *35* MM, NUCLEO COLMEIA, CAPA LISA EM HDF, ACABAMENTO EM PRIMER PARA PINTURA</v>
          </cell>
          <cell r="D3797" t="str">
            <v xml:space="preserve">UN    </v>
          </cell>
          <cell r="E3797">
            <v>100.83</v>
          </cell>
        </row>
        <row r="3798">
          <cell r="B3798">
            <v>11367</v>
          </cell>
          <cell r="C3798" t="str">
            <v>PORTA DE MADEIRA, FOLHA LEVE (NBR 15930), E = *35* MM, NUCLEO COLMEIA, CAPA LISA EM HDF, ACABAMENTO MELAMINICO EM PADRAO MADEIRA</v>
          </cell>
          <cell r="D3798" t="str">
            <v xml:space="preserve">M2    </v>
          </cell>
          <cell r="E3798">
            <v>77.67</v>
          </cell>
        </row>
        <row r="3799">
          <cell r="B3799">
            <v>4989</v>
          </cell>
          <cell r="C3799" t="str">
            <v>PORTA DE MADEIRA, FOLHA MEDIA (NBR 15930) DE 100 X 210 CM, E = 35 MM, NUCLEO SARRAFEADO, CAPA LISA EM HDF, ACABAMENTO EM LAMINADO NATURAL PARA VERNIZ</v>
          </cell>
          <cell r="D3799" t="str">
            <v xml:space="preserve">UN    </v>
          </cell>
          <cell r="E3799">
            <v>201.54</v>
          </cell>
        </row>
        <row r="3800">
          <cell r="B3800">
            <v>4982</v>
          </cell>
          <cell r="C3800" t="str">
            <v>PORTA DE MADEIRA, FOLHA MEDIA (NBR 15930) DE 100 X 210 CM, E = 35 MM, NUCLEO SARRAFEADO, CAPA LISA EM HDF, ACABAMENTO EM PRIMER PARA PINTURA</v>
          </cell>
          <cell r="D3800" t="str">
            <v xml:space="preserve">UN    </v>
          </cell>
          <cell r="E3800">
            <v>174.97</v>
          </cell>
        </row>
        <row r="3801">
          <cell r="B3801">
            <v>20322</v>
          </cell>
          <cell r="C3801" t="str">
            <v>PORTA DE MADEIRA, FOLHA MEDIA (NBR 15930) DE 60 X 210 CM, E = 35 MM, NUCLEO SARRAFEADO, CAPA FRISADA EM HDF, ACABAMENTO MELAMINICO EM PADRAO MADEIRA</v>
          </cell>
          <cell r="D3801" t="str">
            <v xml:space="preserve">UN    </v>
          </cell>
          <cell r="E3801">
            <v>154.21</v>
          </cell>
        </row>
        <row r="3802">
          <cell r="B3802">
            <v>10553</v>
          </cell>
          <cell r="C3802" t="str">
            <v>PORTA DE MADEIRA, FOLHA MEDIA (NBR 15930) DE 60 X 210 CM, E = 35 MM, NUCLEO SARRAFEADO, CAPA LISA EM HDF, ACABAMENTO EM PRIMER PARA PINTURA</v>
          </cell>
          <cell r="D3802" t="str">
            <v xml:space="preserve">UN    </v>
          </cell>
          <cell r="E3802">
            <v>164.41</v>
          </cell>
        </row>
        <row r="3803">
          <cell r="B3803">
            <v>5020</v>
          </cell>
          <cell r="C3803" t="str">
            <v>PORTA DE MADEIRA, FOLHA MEDIA (NBR 15930) DE 60 X 210 CM, E = 35 MM, NUCLEO SARRAFEADO, CAPA LISA EM HDF, ACABAMENTO LAMINADO NATURAL PARA VERNIZ</v>
          </cell>
          <cell r="D3803" t="str">
            <v xml:space="preserve">UN    </v>
          </cell>
          <cell r="E3803">
            <v>170.46</v>
          </cell>
        </row>
        <row r="3804">
          <cell r="B3804">
            <v>4962</v>
          </cell>
          <cell r="C3804" t="str">
            <v>PORTA DE MADEIRA, FOLHA MEDIA (NBR 15930) DE 70 X 210 CM, E = 35 MM, NUCLEO SARRAFEADO, CAPA FRISADA EM HDF, ACABAMENTO MELAMINICO EM PADRAO MADEIRA</v>
          </cell>
          <cell r="D3804" t="str">
            <v xml:space="preserve">UN    </v>
          </cell>
          <cell r="E3804">
            <v>166.07</v>
          </cell>
        </row>
        <row r="3805">
          <cell r="B3805">
            <v>4981</v>
          </cell>
          <cell r="C3805" t="str">
            <v>PORTA DE MADEIRA, FOLHA MEDIA (NBR 15930) DE 70 X 210 CM, E = 35 MM, NUCLEO SARRAFEADO, CAPA LISA EM HDF, ACABAMENTO EM LAMINADO NATURAL PARA VERNIZ</v>
          </cell>
          <cell r="D3805" t="str">
            <v xml:space="preserve">UN    </v>
          </cell>
          <cell r="E3805">
            <v>117.44</v>
          </cell>
        </row>
        <row r="3806">
          <cell r="B3806">
            <v>10554</v>
          </cell>
          <cell r="C3806" t="str">
            <v>PORTA DE MADEIRA, FOLHA MEDIA (NBR 15930) DE 70 X 210 CM, E = 35 MM, NUCLEO SARRAFEADO, CAPA LISA EM HDF, ACABAMENTO EM PRIMER PARA PINTURA</v>
          </cell>
          <cell r="D3806" t="str">
            <v xml:space="preserve">UN    </v>
          </cell>
          <cell r="E3806">
            <v>183.75</v>
          </cell>
        </row>
        <row r="3807">
          <cell r="B3807">
            <v>4964</v>
          </cell>
          <cell r="C3807" t="str">
            <v>PORTA DE MADEIRA, FOLHA MEDIA (NBR 15930) DE 80 X 210 CM, E = 35 MM, NUCLEO SARRAFEADO, CAPA FRISADA EM HDF, ACABAMENTO MELAMINICO EM PADRAO MADEIRA</v>
          </cell>
          <cell r="D3807" t="str">
            <v xml:space="preserve">UN    </v>
          </cell>
          <cell r="E3807">
            <v>201.66</v>
          </cell>
        </row>
        <row r="3808">
          <cell r="B3808">
            <v>4992</v>
          </cell>
          <cell r="C3808" t="str">
            <v>PORTA DE MADEIRA, FOLHA MEDIA (NBR 15930) DE 80 X 210 CM, E = 35 MM, NUCLEO SARRAFEADO, CAPA LISA EM HDF, ACABAMENTO EM LAMINADO NATURAL PARA VERNIZ</v>
          </cell>
          <cell r="D3808" t="str">
            <v xml:space="preserve">UN    </v>
          </cell>
          <cell r="E3808">
            <v>200</v>
          </cell>
        </row>
        <row r="3809">
          <cell r="B3809">
            <v>10555</v>
          </cell>
          <cell r="C3809" t="str">
            <v>PORTA DE MADEIRA, FOLHA MEDIA (NBR 15930) DE 80 X 210 CM, E = 35 MM, NUCLEO SARRAFEADO, CAPA LISA EM HDF, ACABAMENTO EM PRIMER PARA PINTURA</v>
          </cell>
          <cell r="D3809" t="str">
            <v xml:space="preserve">UN    </v>
          </cell>
          <cell r="E3809">
            <v>177.34</v>
          </cell>
        </row>
        <row r="3810">
          <cell r="B3810">
            <v>4987</v>
          </cell>
          <cell r="C3810" t="str">
            <v>PORTA DE MADEIRA, FOLHA MEDIA (NBR 15930) DE 90 X 210 CM, E = 35 MM, NUCLEO SARRAFEADO, CAPA LISA EM HDF, ACABAMENTO EM LAMINADO NATURAL PARA VERNIZ</v>
          </cell>
          <cell r="D3810" t="str">
            <v xml:space="preserve">UN    </v>
          </cell>
          <cell r="E3810">
            <v>183.75</v>
          </cell>
        </row>
        <row r="3811">
          <cell r="B3811">
            <v>10556</v>
          </cell>
          <cell r="C3811" t="str">
            <v>PORTA DE MADEIRA, FOLHA MEDIA (NBR 15930) DE 90 X 210 CM, E = 35 MM, NUCLEO SARRAFEADO, CAPA LISA EM HDF, ACABAMENTO EM PRIMER PARA PINTURA</v>
          </cell>
          <cell r="D3811" t="str">
            <v xml:space="preserve">UN    </v>
          </cell>
          <cell r="E3811">
            <v>188.4</v>
          </cell>
        </row>
        <row r="3812">
          <cell r="B3812">
            <v>4958</v>
          </cell>
          <cell r="C3812" t="str">
            <v>PORTA DE MADEIRA, FOLHA MEDIA (NBR 15930), E = 35 MM, NUCLEO SARRAFEADO, CAPA FRISADA EM HDF, ACABAMENTO MELAMINICO EM PADRAO MADEIRA</v>
          </cell>
          <cell r="D3812" t="str">
            <v xml:space="preserve">M2    </v>
          </cell>
          <cell r="E3812">
            <v>107.68</v>
          </cell>
        </row>
        <row r="3813">
          <cell r="B3813">
            <v>39502</v>
          </cell>
          <cell r="C3813" t="str">
            <v>PORTA DE MADEIRA, FOLHA PESADA (NBR 15930) DE 80 X 210 CM, E = 35 MM, NUCLEO SOLIDO, CAPA LISA EM HDF, ACABAMENTO EM LAMINADO NATURAL PARA VERNIZ</v>
          </cell>
          <cell r="D3813" t="str">
            <v xml:space="preserve">UN    </v>
          </cell>
          <cell r="E3813">
            <v>260.97000000000003</v>
          </cell>
        </row>
        <row r="3814">
          <cell r="B3814">
            <v>39504</v>
          </cell>
          <cell r="C3814" t="str">
            <v>PORTA DE MADEIRA, FOLHA PESADA (NBR 15930) DE 80 X 210 CM, E = 35 MM, NUCLEO SOLIDO, CAPA LISA EM HDF, ACABAMENTO EM PRIMER PARA PINTURA</v>
          </cell>
          <cell r="D3814" t="str">
            <v xml:space="preserve">UN    </v>
          </cell>
          <cell r="E3814">
            <v>185.05</v>
          </cell>
        </row>
        <row r="3815">
          <cell r="B3815">
            <v>39503</v>
          </cell>
          <cell r="C3815" t="str">
            <v>PORTA DE MADEIRA, FOLHA PESADA (NBR 15930) DE 90 X 210 CM, E = 35 MM, NUCLEO SOLIDO, CAPA LISA EM HDF, ACABAMENTO EM LAMINADO NATURAL PARA VERNIZ</v>
          </cell>
          <cell r="D3815" t="str">
            <v xml:space="preserve">UN    </v>
          </cell>
          <cell r="E3815">
            <v>283.51</v>
          </cell>
        </row>
        <row r="3816">
          <cell r="B3816">
            <v>39505</v>
          </cell>
          <cell r="C3816" t="str">
            <v>PORTA DE MADEIRA, FOLHA PESADA (NBR 15930) DE 90 X 210 CM, E = 35 MM, NUCLEO SOLIDO, CAPA LISA EM HDF, ACABAMENTO EM PRIMER PARA PINTURA</v>
          </cell>
          <cell r="D3816" t="str">
            <v xml:space="preserve">UN    </v>
          </cell>
          <cell r="E3816">
            <v>201.66</v>
          </cell>
        </row>
        <row r="3817">
          <cell r="B3817">
            <v>25969</v>
          </cell>
          <cell r="C3817" t="str">
            <v>PORTA DENTE PARA FRESADORA</v>
          </cell>
          <cell r="D3817" t="str">
            <v xml:space="preserve">UN    </v>
          </cell>
          <cell r="E3817">
            <v>359.62</v>
          </cell>
        </row>
        <row r="3818">
          <cell r="B3818">
            <v>4944</v>
          </cell>
          <cell r="C3818" t="str">
            <v>PORTA GRADE DE ENROLAR MANUAL COMPLETA, PERFIL TUBULAR TIJOLINHO 3/4 ", EM ACO GALVANIZADO NATURAL (SEM INSTALACAO)</v>
          </cell>
          <cell r="D3818" t="str">
            <v xml:space="preserve">M2    </v>
          </cell>
          <cell r="E3818">
            <v>648.19000000000005</v>
          </cell>
        </row>
        <row r="3819">
          <cell r="B3819">
            <v>21102</v>
          </cell>
          <cell r="C3819" t="str">
            <v>PORTA TOALHA BANHO EM METAL CROMADO, TIPO BARRA</v>
          </cell>
          <cell r="D3819" t="str">
            <v xml:space="preserve">UN    </v>
          </cell>
          <cell r="E3819">
            <v>28.14</v>
          </cell>
        </row>
        <row r="3820">
          <cell r="B3820">
            <v>21101</v>
          </cell>
          <cell r="C3820" t="str">
            <v>PORTA TOALHA ROSTO EM METAL CROMADO, TIPO ARGOLA</v>
          </cell>
          <cell r="D3820" t="str">
            <v xml:space="preserve">UN    </v>
          </cell>
          <cell r="E3820">
            <v>18.07</v>
          </cell>
        </row>
        <row r="3821">
          <cell r="B3821">
            <v>34713</v>
          </cell>
          <cell r="C3821" t="str">
            <v>PORTA VIDRO TEMPERADO INCOLOR, 2 FOLHAS DE CORRER, E = 10 MM (SEM FERRAGENS E SEM COLOCACAO)</v>
          </cell>
          <cell r="D3821" t="str">
            <v xml:space="preserve">M2    </v>
          </cell>
          <cell r="E3821">
            <v>195.99</v>
          </cell>
        </row>
        <row r="3822">
          <cell r="B3822">
            <v>4947</v>
          </cell>
          <cell r="C3822" t="str">
            <v>PORTAO BASCULANTE MANUAL EM ACO GALVANIZADO NATURAL, TIPO LAMBRIL COM REQUADRO/BATENTE, CHAPA NUMERO 26, INCLUI FECHADURA (SEM INSTALACAO)</v>
          </cell>
          <cell r="D3822" t="str">
            <v xml:space="preserve">M2    </v>
          </cell>
          <cell r="E3822">
            <v>636.41</v>
          </cell>
        </row>
        <row r="3823">
          <cell r="B3823">
            <v>37563</v>
          </cell>
          <cell r="C3823" t="str">
            <v>PORTAO BASCULANTE, MANUAL, EM CHAPA TIPO LAMBRIL QUADRADO, COM REQUADRO, ACABAMENTO NATURAL</v>
          </cell>
          <cell r="D3823" t="str">
            <v xml:space="preserve">M2    </v>
          </cell>
          <cell r="E3823">
            <v>488.66</v>
          </cell>
        </row>
        <row r="3824">
          <cell r="B3824">
            <v>4948</v>
          </cell>
          <cell r="C3824" t="str">
            <v>PORTAO DE ABRIR EM GRADIL DE METALON REDONDO DE 3/4"  VERTICAL, COM REQUADRO, ACABAMENTO NATURAL - COMPLETO</v>
          </cell>
          <cell r="D3824" t="str">
            <v xml:space="preserve">M2    </v>
          </cell>
          <cell r="E3824">
            <v>443.48</v>
          </cell>
        </row>
        <row r="3825">
          <cell r="B3825">
            <v>37561</v>
          </cell>
          <cell r="C3825" t="str">
            <v>PORTAO DE CORRER EM CHAPA TIPO PAINEL LAMBRIL QUADRADO, COM PORTA SOCIAL COMPLETA INCLUIDA, COM REQUADRO, ACABAMENTO NATURAL, COM TRILHOS E ROLDANAS</v>
          </cell>
          <cell r="D3825" t="str">
            <v xml:space="preserve">M2    </v>
          </cell>
          <cell r="E3825">
            <v>912.21</v>
          </cell>
        </row>
        <row r="3826">
          <cell r="B3826">
            <v>37562</v>
          </cell>
          <cell r="C3826" t="str">
            <v>PORTAO DE CORRER EM GRADIL FIXO DE BARRA DE FERRO CHATA DE 3 X 1/4" NA VERTICAL, SEM REQUADRO, ACABAMENTO NATURAL, COM TRILHOS E ROLDANAS</v>
          </cell>
          <cell r="D3826" t="str">
            <v xml:space="preserve">M2    </v>
          </cell>
          <cell r="E3826">
            <v>585.09</v>
          </cell>
        </row>
        <row r="3827">
          <cell r="B3827">
            <v>37585</v>
          </cell>
          <cell r="C3827" t="str">
            <v>PORTINHOLA DE ABRIR EM ALUMINIO DE 60 X 80 CM, VENEZIANA VENTILADA 1 FOLHA, ACABAMENTO ANODIZADO NATURAL</v>
          </cell>
          <cell r="D3827" t="str">
            <v xml:space="preserve">UN    </v>
          </cell>
          <cell r="E3827">
            <v>170.13</v>
          </cell>
        </row>
        <row r="3828">
          <cell r="B3828">
            <v>14164</v>
          </cell>
          <cell r="C3828" t="str">
            <v>POSTE CONICO CONTINUO EM ACO GALVANIZADO, CURVO, BRACO DUPLO, ENGASTADO,  H = 9 M, DIAMETRO INFERIOR = *135* MM</v>
          </cell>
          <cell r="D3828" t="str">
            <v xml:space="preserve">UN    </v>
          </cell>
          <cell r="E3828">
            <v>1131.6300000000001</v>
          </cell>
        </row>
        <row r="3829">
          <cell r="B3829">
            <v>14163</v>
          </cell>
          <cell r="C3829" t="str">
            <v>POSTE CONICO CONTINUO EM ACO GALVANIZADO, CURVO, BRACO DUPLO, FLANGEADO,  H = 9 M, DIAMETRO INFERIOR = *135* MM</v>
          </cell>
          <cell r="D3829" t="str">
            <v xml:space="preserve">UN    </v>
          </cell>
          <cell r="E3829">
            <v>1286.17</v>
          </cell>
        </row>
        <row r="3830">
          <cell r="B3830">
            <v>5051</v>
          </cell>
          <cell r="C3830" t="str">
            <v>POSTE CONICO CONTINUO EM ACO GALVANIZADO, CURVO, BRACO SIMPLES, ENGASTADO,  H = 9 M, DIAMETRO INFERIOR = *135* MM</v>
          </cell>
          <cell r="D3830" t="str">
            <v xml:space="preserve">UN    </v>
          </cell>
          <cell r="E3830">
            <v>1093.8699999999999</v>
          </cell>
        </row>
        <row r="3831">
          <cell r="B3831">
            <v>14162</v>
          </cell>
          <cell r="C3831" t="str">
            <v>POSTE CONICO CONTINUO EM ACO GALVANIZADO, CURVO, BRACO SIMPLES, FLANGEADO,  H = 9 M, DIAMETRO INFERIOR = *135* MM</v>
          </cell>
          <cell r="D3831" t="str">
            <v xml:space="preserve">UN    </v>
          </cell>
          <cell r="E3831">
            <v>1092.28</v>
          </cell>
        </row>
        <row r="3832">
          <cell r="B3832">
            <v>5052</v>
          </cell>
          <cell r="C3832" t="str">
            <v>POSTE CONICO CONTINUO EM ACO GALVANIZADO, CURVO, BRACO SIMPLES, FLANGEADO, H = 7 M, DIAMETRO INFERIOR = *125* MM</v>
          </cell>
          <cell r="D3832" t="str">
            <v xml:space="preserve">UN    </v>
          </cell>
          <cell r="E3832">
            <v>815</v>
          </cell>
        </row>
        <row r="3833">
          <cell r="B3833">
            <v>14166</v>
          </cell>
          <cell r="C3833" t="str">
            <v>POSTE CONICO CONTINUO EM ACO GALVANIZADO, RETO, ENGASTADO,  H = 7 M, DIAMETRO INFERIOR = *125* MM</v>
          </cell>
          <cell r="D3833" t="str">
            <v xml:space="preserve">UN    </v>
          </cell>
          <cell r="E3833">
            <v>825.35</v>
          </cell>
        </row>
        <row r="3834">
          <cell r="B3834">
            <v>14165</v>
          </cell>
          <cell r="C3834" t="str">
            <v>POSTE CONICO CONTINUO EM ACO GALVANIZADO, RETO, ENGASTADO,  H = 9 M, DIAMETRO INFERIOR = *145* MM</v>
          </cell>
          <cell r="D3834" t="str">
            <v xml:space="preserve">UN    </v>
          </cell>
          <cell r="E3834">
            <v>1143.4000000000001</v>
          </cell>
        </row>
        <row r="3835">
          <cell r="B3835">
            <v>5050</v>
          </cell>
          <cell r="C3835" t="str">
            <v>POSTE CONICO CONTINUO EM ACO GALVANIZADO, RETO, FLANGEADO,  H = 3 M, DIAMETRO INFERIOR = *95* MM</v>
          </cell>
          <cell r="D3835" t="str">
            <v xml:space="preserve">UN    </v>
          </cell>
          <cell r="E3835">
            <v>281.42</v>
          </cell>
        </row>
        <row r="3836">
          <cell r="B3836">
            <v>12378</v>
          </cell>
          <cell r="C3836" t="str">
            <v>POSTE CONICO CONTINUO EM ACO GALVANIZADO, RETO, FLANGEADO, H = 6 M, DIAMETRO INFERIOR = *90* CM</v>
          </cell>
          <cell r="D3836" t="str">
            <v xml:space="preserve">UN    </v>
          </cell>
          <cell r="E3836">
            <v>668.92</v>
          </cell>
        </row>
        <row r="3837">
          <cell r="B3837">
            <v>12366</v>
          </cell>
          <cell r="C3837" t="str">
            <v>POSTE DE CONCRETO CIRCULAR, 150 KG, H = 10 M (NBR 8451)</v>
          </cell>
          <cell r="D3837" t="str">
            <v xml:space="preserve">UN    </v>
          </cell>
          <cell r="E3837">
            <v>550.19000000000005</v>
          </cell>
        </row>
        <row r="3838">
          <cell r="B3838">
            <v>5045</v>
          </cell>
          <cell r="C3838" t="str">
            <v>POSTE DE CONCRETO CIRCULAR, 200 KG, H = 11 M (NBR 8451)</v>
          </cell>
          <cell r="D3838" t="str">
            <v xml:space="preserve">UN    </v>
          </cell>
          <cell r="E3838">
            <v>766.16</v>
          </cell>
        </row>
        <row r="3839">
          <cell r="B3839">
            <v>5044</v>
          </cell>
          <cell r="C3839" t="str">
            <v>POSTE DE CONCRETO CIRCULAR, 200 KG, H = 9 M (NBR 8451)</v>
          </cell>
          <cell r="D3839" t="str">
            <v xml:space="preserve">UN    </v>
          </cell>
          <cell r="E3839">
            <v>540.54</v>
          </cell>
        </row>
        <row r="3840">
          <cell r="B3840">
            <v>5055</v>
          </cell>
          <cell r="C3840" t="str">
            <v>POSTE DE CONCRETO CIRCULAR, 300 KG, H = 11 M (NBR 8451)</v>
          </cell>
          <cell r="D3840" t="str">
            <v xml:space="preserve">UN    </v>
          </cell>
          <cell r="E3840">
            <v>768.5</v>
          </cell>
        </row>
        <row r="3841">
          <cell r="B3841">
            <v>5053</v>
          </cell>
          <cell r="C3841" t="str">
            <v>POSTE DE CONCRETO CIRCULAR, 300 KG, H = 9 M (NBR 8451)</v>
          </cell>
          <cell r="D3841" t="str">
            <v xml:space="preserve">UN    </v>
          </cell>
          <cell r="E3841">
            <v>598.15</v>
          </cell>
        </row>
        <row r="3842">
          <cell r="B3842">
            <v>5035</v>
          </cell>
          <cell r="C3842" t="str">
            <v>POSTE DE CONCRETO CIRCULAR, 400 KG, H = 11 M (NBR 8451)</v>
          </cell>
          <cell r="D3842" t="str">
            <v xml:space="preserve">UN    </v>
          </cell>
          <cell r="E3842">
            <v>977.96</v>
          </cell>
        </row>
        <row r="3843">
          <cell r="B3843">
            <v>5036</v>
          </cell>
          <cell r="C3843" t="str">
            <v>POSTE DE CONCRETO CIRCULAR, 400 KG, H = 14 M (NBR 8451)</v>
          </cell>
          <cell r="D3843" t="str">
            <v xml:space="preserve">UN    </v>
          </cell>
          <cell r="E3843">
            <v>1632.54</v>
          </cell>
        </row>
        <row r="3844">
          <cell r="B3844">
            <v>5059</v>
          </cell>
          <cell r="C3844" t="str">
            <v>POSTE DE CONCRETO CIRCULAR, 400 KG, H = 9 M (NBR 8451)</v>
          </cell>
          <cell r="D3844" t="str">
            <v xml:space="preserve">UN    </v>
          </cell>
          <cell r="E3844">
            <v>764.85</v>
          </cell>
        </row>
        <row r="3845">
          <cell r="B3845">
            <v>5034</v>
          </cell>
          <cell r="C3845" t="str">
            <v>POSTE DE CONCRETO CIRCULAR, 600 KG, H = 10 M (NBR 8451)</v>
          </cell>
          <cell r="D3845" t="str">
            <v xml:space="preserve">UN    </v>
          </cell>
          <cell r="E3845">
            <v>1055.43</v>
          </cell>
        </row>
        <row r="3846">
          <cell r="B3846">
            <v>5056</v>
          </cell>
          <cell r="C3846" t="str">
            <v>POSTE DE CONCRETO DUPLO T ,TIPO B, 500 KG, H = 9 M (NBR 8451)</v>
          </cell>
          <cell r="D3846" t="str">
            <v xml:space="preserve">UN    </v>
          </cell>
          <cell r="E3846">
            <v>820.09</v>
          </cell>
        </row>
        <row r="3847">
          <cell r="B3847">
            <v>5057</v>
          </cell>
          <cell r="C3847" t="str">
            <v>POSTE DE CONCRETO DUPLO T, TIPO B, 300 KG, H = 10 M (NBR 8451)</v>
          </cell>
          <cell r="D3847" t="str">
            <v xml:space="preserve">UN    </v>
          </cell>
          <cell r="E3847">
            <v>657.71</v>
          </cell>
        </row>
        <row r="3848">
          <cell r="B3848">
            <v>5033</v>
          </cell>
          <cell r="C3848" t="str">
            <v>POSTE DE CONCRETO DUPLO T, TIPO B, 300 KG, H = 9 M (NBR 8451)</v>
          </cell>
          <cell r="D3848" t="str">
            <v xml:space="preserve">UN    </v>
          </cell>
          <cell r="E3848">
            <v>546</v>
          </cell>
        </row>
        <row r="3849">
          <cell r="B3849">
            <v>5038</v>
          </cell>
          <cell r="C3849" t="str">
            <v>POSTE DE CONCRETO DUPLO T, TIPO D, 200 KG, H = 9 M (NBR 8451)</v>
          </cell>
          <cell r="D3849" t="str">
            <v xml:space="preserve">UN    </v>
          </cell>
          <cell r="E3849">
            <v>444.99</v>
          </cell>
        </row>
        <row r="3850">
          <cell r="B3850">
            <v>12372</v>
          </cell>
          <cell r="C3850" t="str">
            <v>POSTE DE CONCRETO DUPLO T, 200 KG, H = 11 M (NBR 8451)</v>
          </cell>
          <cell r="D3850" t="str">
            <v xml:space="preserve">UN    </v>
          </cell>
          <cell r="E3850">
            <v>586.4</v>
          </cell>
        </row>
        <row r="3851">
          <cell r="B3851">
            <v>13339</v>
          </cell>
          <cell r="C3851" t="str">
            <v>POSTE DE CONCRETO DUPLO T, 300 KG, H = 12 M (NBR 8451)</v>
          </cell>
          <cell r="D3851" t="str">
            <v xml:space="preserve">UN    </v>
          </cell>
          <cell r="E3851">
            <v>871.75</v>
          </cell>
        </row>
        <row r="3852">
          <cell r="B3852">
            <v>12373</v>
          </cell>
          <cell r="C3852" t="str">
            <v>POSTE DE CONCRETO DUPLO T, 400 KG,H = 12 M (NBR 8451)</v>
          </cell>
          <cell r="D3852" t="str">
            <v xml:space="preserve">UN    </v>
          </cell>
          <cell r="E3852">
            <v>912.91</v>
          </cell>
        </row>
        <row r="3853">
          <cell r="B3853">
            <v>12388</v>
          </cell>
          <cell r="C3853" t="str">
            <v>POSTE DECORATIVO PARA JARDIM EM ACO TUBULAR, SEM LUMINARIA, H = *2,5* M</v>
          </cell>
          <cell r="D3853" t="str">
            <v xml:space="preserve">UN    </v>
          </cell>
          <cell r="E3853">
            <v>166.58</v>
          </cell>
        </row>
        <row r="3854">
          <cell r="B3854">
            <v>34695</v>
          </cell>
          <cell r="C3854" t="str">
            <v>POSTE PADRAO SUBTERRANEO 100 A, H = 2,5 M</v>
          </cell>
          <cell r="D3854" t="str">
            <v xml:space="preserve">UN    </v>
          </cell>
          <cell r="E3854">
            <v>627.9</v>
          </cell>
        </row>
        <row r="3855">
          <cell r="B3855">
            <v>34692</v>
          </cell>
          <cell r="C3855" t="str">
            <v>POSTE PADRAO SUBTERRANEO 200 A, H = 2,5 M</v>
          </cell>
          <cell r="D3855" t="str">
            <v xml:space="preserve">UN    </v>
          </cell>
          <cell r="E3855">
            <v>1506.96</v>
          </cell>
        </row>
        <row r="3856">
          <cell r="B3856">
            <v>26028</v>
          </cell>
          <cell r="C3856" t="str">
            <v>POZOLANA DE CLASSE C</v>
          </cell>
          <cell r="D3856" t="str">
            <v xml:space="preserve">T     </v>
          </cell>
          <cell r="E3856">
            <v>236.46</v>
          </cell>
        </row>
        <row r="3857">
          <cell r="B3857">
            <v>11844</v>
          </cell>
          <cell r="C3857" t="str">
            <v>PRANCHA DE MADEIRA APARELHADA *4 X 30* CM, MACARANDUBA, ANGELIM OU EQUIVALENTE DA REGIAO</v>
          </cell>
          <cell r="D3857" t="str">
            <v xml:space="preserve">M     </v>
          </cell>
          <cell r="E3857">
            <v>50.42</v>
          </cell>
        </row>
        <row r="3858">
          <cell r="B3858">
            <v>4465</v>
          </cell>
          <cell r="C3858" t="str">
            <v>PRANCHA DE MADEIRA NAO APARELHADA *6 X 25* CM, MACARANDUBA, ANGELIM OU EQUIVALENTE DA REGIAO</v>
          </cell>
          <cell r="D3858" t="str">
            <v xml:space="preserve">M     </v>
          </cell>
          <cell r="E3858">
            <v>48.32</v>
          </cell>
        </row>
        <row r="3859">
          <cell r="B3859">
            <v>35273</v>
          </cell>
          <cell r="C3859" t="str">
            <v>PRANCHA DE MADEIRA NAO APARELHADA *6 X 30* CM, MACARANDUBA, ANGELIM OU EQUIVALENTE DA REGIAO</v>
          </cell>
          <cell r="D3859" t="str">
            <v xml:space="preserve">M     </v>
          </cell>
          <cell r="E3859">
            <v>53.39</v>
          </cell>
        </row>
        <row r="3860">
          <cell r="B3860">
            <v>4470</v>
          </cell>
          <cell r="C3860" t="str">
            <v>PRANCHA DE MADEIRA NAO APARELHADA *6 X 40* CM, MACARANDUBA, ANGELIM OU EQUIVALENTE DA REGIAO</v>
          </cell>
          <cell r="D3860" t="str">
            <v xml:space="preserve">M     </v>
          </cell>
          <cell r="E3860">
            <v>79.78</v>
          </cell>
        </row>
        <row r="3861">
          <cell r="B3861">
            <v>20204</v>
          </cell>
          <cell r="C3861" t="str">
            <v>PRANCHAO DE MADEIRA APARELHADA *7,5 X 23* CM (3 X 9 ") MACARANDUBA, ANGELIM OU EQUIVALENTE DA REGIAO</v>
          </cell>
          <cell r="D3861" t="str">
            <v xml:space="preserve">M     </v>
          </cell>
          <cell r="E3861">
            <v>71.2</v>
          </cell>
        </row>
        <row r="3862">
          <cell r="B3862">
            <v>20208</v>
          </cell>
          <cell r="C3862" t="str">
            <v>PRANCHAO DE MADEIRA APARELHADA *8 X 30* CM, MACARANDUBA, ANGELIM OU EQUIVALENTE DA REGIAO</v>
          </cell>
          <cell r="D3862" t="str">
            <v xml:space="preserve">M     </v>
          </cell>
          <cell r="E3862">
            <v>83.6</v>
          </cell>
        </row>
        <row r="3863">
          <cell r="B3863">
            <v>4437</v>
          </cell>
          <cell r="C3863" t="str">
            <v>PRANCHAO DE MADEIRA NAO APARELHADA *7,5 X 23* CM (3 x 9 ") MACARANDUBA, ANGELIM OU EQUIVALENTE DA REGIAO</v>
          </cell>
          <cell r="D3863" t="str">
            <v xml:space="preserve">M     </v>
          </cell>
          <cell r="E3863">
            <v>57.77</v>
          </cell>
        </row>
        <row r="3864">
          <cell r="B3864">
            <v>14580</v>
          </cell>
          <cell r="C3864" t="str">
            <v>PRANCHAO DE MADEIRA NAO APARELHADA *8 X 30* CM, MACARANDUBA, ANGELIM OU EQUIVALENTE DA REGIAO</v>
          </cell>
          <cell r="D3864" t="str">
            <v xml:space="preserve">M     </v>
          </cell>
          <cell r="E3864">
            <v>62.92</v>
          </cell>
        </row>
        <row r="3865">
          <cell r="B3865">
            <v>40304</v>
          </cell>
          <cell r="C3865" t="str">
            <v>PREGO DE ACO POLIDO COM CABECA DUPLA 17 X 27 (2 1/2 X 11)</v>
          </cell>
          <cell r="D3865" t="str">
            <v xml:space="preserve">KG    </v>
          </cell>
          <cell r="E3865">
            <v>12.43</v>
          </cell>
        </row>
        <row r="3866">
          <cell r="B3866">
            <v>5065</v>
          </cell>
          <cell r="C3866" t="str">
            <v>PREGO DE ACO POLIDO COM CABECA 10 X 10 (7/8 X 17)</v>
          </cell>
          <cell r="D3866" t="str">
            <v xml:space="preserve">KG    </v>
          </cell>
          <cell r="E3866">
            <v>19.149999999999999</v>
          </cell>
        </row>
        <row r="3867">
          <cell r="B3867">
            <v>5072</v>
          </cell>
          <cell r="C3867" t="str">
            <v>PREGO DE ACO POLIDO COM CABECA 10 X 11 (1 X 17)</v>
          </cell>
          <cell r="D3867" t="str">
            <v xml:space="preserve">KG    </v>
          </cell>
          <cell r="E3867">
            <v>17.72</v>
          </cell>
        </row>
        <row r="3868">
          <cell r="B3868">
            <v>5066</v>
          </cell>
          <cell r="C3868" t="str">
            <v>PREGO DE ACO POLIDO COM CABECA 12 X 12</v>
          </cell>
          <cell r="D3868" t="str">
            <v xml:space="preserve">KG    </v>
          </cell>
          <cell r="E3868">
            <v>13.27</v>
          </cell>
        </row>
        <row r="3869">
          <cell r="B3869">
            <v>5063</v>
          </cell>
          <cell r="C3869" t="str">
            <v>PREGO DE ACO POLIDO COM CABECA 14 X 18 (1 1/2 X 14)</v>
          </cell>
          <cell r="D3869" t="str">
            <v xml:space="preserve">KG    </v>
          </cell>
          <cell r="E3869">
            <v>12.01</v>
          </cell>
        </row>
        <row r="3870">
          <cell r="B3870">
            <v>20247</v>
          </cell>
          <cell r="C3870" t="str">
            <v>PREGO DE ACO POLIDO COM CABECA 15 X 15 (1 1/4 X 13)</v>
          </cell>
          <cell r="D3870" t="str">
            <v xml:space="preserve">KG    </v>
          </cell>
          <cell r="E3870">
            <v>11.15</v>
          </cell>
        </row>
        <row r="3871">
          <cell r="B3871">
            <v>5074</v>
          </cell>
          <cell r="C3871" t="str">
            <v>PREGO DE ACO POLIDO COM CABECA 15 X 18 (1 1/2 X 13)</v>
          </cell>
          <cell r="D3871" t="str">
            <v xml:space="preserve">KG    </v>
          </cell>
          <cell r="E3871">
            <v>11.28</v>
          </cell>
        </row>
        <row r="3872">
          <cell r="B3872">
            <v>5067</v>
          </cell>
          <cell r="C3872" t="str">
            <v>PREGO DE ACO POLIDO COM CABECA 16 X 24 (2 1/4 X 12)</v>
          </cell>
          <cell r="D3872" t="str">
            <v xml:space="preserve">KG    </v>
          </cell>
          <cell r="E3872">
            <v>10.73</v>
          </cell>
        </row>
        <row r="3873">
          <cell r="B3873">
            <v>5078</v>
          </cell>
          <cell r="C3873" t="str">
            <v>PREGO DE ACO POLIDO COM CABECA 16 X 27 (2 1/2 X 12)</v>
          </cell>
          <cell r="D3873" t="str">
            <v xml:space="preserve">KG    </v>
          </cell>
          <cell r="E3873">
            <v>10.61</v>
          </cell>
        </row>
        <row r="3874">
          <cell r="B3874">
            <v>5068</v>
          </cell>
          <cell r="C3874" t="str">
            <v>PREGO DE ACO POLIDO COM CABECA 17 X 21 (2 X 11)</v>
          </cell>
          <cell r="D3874" t="str">
            <v xml:space="preserve">KG    </v>
          </cell>
          <cell r="E3874">
            <v>10.07</v>
          </cell>
        </row>
        <row r="3875">
          <cell r="B3875">
            <v>5073</v>
          </cell>
          <cell r="C3875" t="str">
            <v>PREGO DE ACO POLIDO COM CABECA 17 X 24 (2 1/4 X 11)</v>
          </cell>
          <cell r="D3875" t="str">
            <v xml:space="preserve">KG    </v>
          </cell>
          <cell r="E3875">
            <v>10.26</v>
          </cell>
        </row>
        <row r="3876">
          <cell r="B3876">
            <v>5069</v>
          </cell>
          <cell r="C3876" t="str">
            <v>PREGO DE ACO POLIDO COM CABECA 17 X 27 (2 1/2 X 11)</v>
          </cell>
          <cell r="D3876" t="str">
            <v xml:space="preserve">KG    </v>
          </cell>
          <cell r="E3876">
            <v>10.26</v>
          </cell>
        </row>
        <row r="3877">
          <cell r="B3877">
            <v>5070</v>
          </cell>
          <cell r="C3877" t="str">
            <v>PREGO DE ACO POLIDO COM CABECA 17 X 30 (2 3/4 X 11)</v>
          </cell>
          <cell r="D3877" t="str">
            <v xml:space="preserve">KG    </v>
          </cell>
          <cell r="E3877">
            <v>10.37</v>
          </cell>
        </row>
        <row r="3878">
          <cell r="B3878">
            <v>5071</v>
          </cell>
          <cell r="C3878" t="str">
            <v>PREGO DE ACO POLIDO COM CABECA 18 X 24 (2 1/4 X 10)</v>
          </cell>
          <cell r="D3878" t="str">
            <v xml:space="preserve">KG    </v>
          </cell>
          <cell r="E3878">
            <v>10.07</v>
          </cell>
        </row>
        <row r="3879">
          <cell r="B3879">
            <v>5061</v>
          </cell>
          <cell r="C3879" t="str">
            <v>PREGO DE ACO POLIDO COM CABECA 18 X 27 (2 1/2 X 10)</v>
          </cell>
          <cell r="D3879" t="str">
            <v xml:space="preserve">KG    </v>
          </cell>
          <cell r="E3879">
            <v>9.9</v>
          </cell>
        </row>
        <row r="3880">
          <cell r="B3880">
            <v>5075</v>
          </cell>
          <cell r="C3880" t="str">
            <v>PREGO DE ACO POLIDO COM CABECA 18 X 30 (2 3/4 X 10)</v>
          </cell>
          <cell r="D3880" t="str">
            <v xml:space="preserve">KG    </v>
          </cell>
          <cell r="E3880">
            <v>10.07</v>
          </cell>
        </row>
        <row r="3881">
          <cell r="B3881">
            <v>39027</v>
          </cell>
          <cell r="C3881" t="str">
            <v>PREGO DE ACO POLIDO COM CABECA 19  X 36 (3 1/4  X  9)</v>
          </cell>
          <cell r="D3881" t="str">
            <v xml:space="preserve">KG    </v>
          </cell>
          <cell r="E3881">
            <v>10.06</v>
          </cell>
        </row>
        <row r="3882">
          <cell r="B3882">
            <v>5062</v>
          </cell>
          <cell r="C3882" t="str">
            <v>PREGO DE ACO POLIDO COM CABECA 19 X 33 (3 X 9)</v>
          </cell>
          <cell r="D3882" t="str">
            <v xml:space="preserve">KG    </v>
          </cell>
          <cell r="E3882">
            <v>10.199999999999999</v>
          </cell>
        </row>
        <row r="3883">
          <cell r="B3883">
            <v>40568</v>
          </cell>
          <cell r="C3883" t="str">
            <v>PREGO DE ACO POLIDO COM CABECA 22 X 48 (4 1/4 X 5)</v>
          </cell>
          <cell r="D3883" t="str">
            <v xml:space="preserve">KG    </v>
          </cell>
          <cell r="E3883">
            <v>10.14</v>
          </cell>
        </row>
        <row r="3884">
          <cell r="B3884">
            <v>39026</v>
          </cell>
          <cell r="C3884" t="str">
            <v>PREGO DE ACO POLIDO SEM CABECA 15 X 15 (1 1/4 X 13)</v>
          </cell>
          <cell r="D3884" t="str">
            <v xml:space="preserve">KG    </v>
          </cell>
          <cell r="E3884">
            <v>11.32</v>
          </cell>
        </row>
        <row r="3885">
          <cell r="B3885">
            <v>11572</v>
          </cell>
          <cell r="C3885" t="str">
            <v>PRENDEDOR / TRAVA DE PORTA, MONTAGEM PISO / PORTA, EM LATAO / ZAMAC, CROMADO</v>
          </cell>
          <cell r="D3885" t="str">
            <v xml:space="preserve">UN    </v>
          </cell>
          <cell r="E3885">
            <v>15.08</v>
          </cell>
        </row>
        <row r="3886">
          <cell r="B3886">
            <v>42431</v>
          </cell>
          <cell r="C3886" t="str">
            <v>PRESSAO DE PERNAS TRIPLO, EM TUBO DE ACO CARBONO, PINTURA NO PROCESSO ELETROSTATICO - EQUIPAMENTO DE GINASTICA PARA ACADEMIA AO AR LIVRE / ACADEMIA DA TERCEIRA IDADE - ATI</v>
          </cell>
          <cell r="D3886" t="str">
            <v xml:space="preserve">UN    </v>
          </cell>
          <cell r="E3886">
            <v>2248.1799999999998</v>
          </cell>
        </row>
        <row r="3887">
          <cell r="B3887">
            <v>11149</v>
          </cell>
          <cell r="C3887" t="str">
            <v>PRIMER EPOXI</v>
          </cell>
          <cell r="D3887" t="str">
            <v xml:space="preserve">GL    </v>
          </cell>
          <cell r="E3887">
            <v>205.13</v>
          </cell>
        </row>
        <row r="3888">
          <cell r="B3888">
            <v>511</v>
          </cell>
          <cell r="C3888" t="str">
            <v>PRIMER PARA MANTA ASFALTICA A BASE DE ASFALTO MODIFICADO DILUIDO EM SOLVENTE, APLICACAO A FRIO</v>
          </cell>
          <cell r="D3888" t="str">
            <v xml:space="preserve">L     </v>
          </cell>
          <cell r="E3888">
            <v>13.77</v>
          </cell>
        </row>
        <row r="3889">
          <cell r="B3889">
            <v>11174</v>
          </cell>
          <cell r="C3889" t="str">
            <v>PRIMER UNIVERSAL, FUNDO ANTICORROSIVO TIPO ZARCAO</v>
          </cell>
          <cell r="D3889" t="str">
            <v xml:space="preserve">18L   </v>
          </cell>
          <cell r="E3889">
            <v>582.41999999999996</v>
          </cell>
        </row>
        <row r="3890">
          <cell r="B3890">
            <v>37540</v>
          </cell>
          <cell r="C3890" t="str">
            <v>PROJETOR DE ARGAMASSA, CAPACIDADE DE PROJECAO 1,5 M3/H, ALCANCE DA PROJECAO 30 ATE 60 M, MOTOR ELETRICO TRIFASICO</v>
          </cell>
          <cell r="D3890" t="str">
            <v xml:space="preserve">UN    </v>
          </cell>
          <cell r="E3890">
            <v>50158.32</v>
          </cell>
        </row>
        <row r="3891">
          <cell r="B3891">
            <v>37548</v>
          </cell>
          <cell r="C3891" t="str">
            <v>PROJETOR DE ARGAMASSA, CAPACIDADE DE PROJECAO 2,0 M3/H, ALCANCE DA PROJECAO ATE 50 M, MOTOR ELETRICO TRIFASICO</v>
          </cell>
          <cell r="D3891" t="str">
            <v xml:space="preserve">UN    </v>
          </cell>
          <cell r="E3891">
            <v>66484.600000000006</v>
          </cell>
        </row>
        <row r="3892">
          <cell r="B3892">
            <v>39828</v>
          </cell>
          <cell r="C3892" t="str">
            <v>PROJETOR PNEUMATICO DE ARGAMASSA PARA CHAPISCO E REBOCO COM RECIPIENTE ACOPLADO, TIPO CANEQUNHA, COM VOLUME DE 1,50 L, SEM COMPRESSOR</v>
          </cell>
          <cell r="D3892" t="str">
            <v xml:space="preserve">UN    </v>
          </cell>
          <cell r="E3892">
            <v>398.84</v>
          </cell>
        </row>
        <row r="3893">
          <cell r="B3893">
            <v>12273</v>
          </cell>
          <cell r="C3893" t="str">
            <v>PROJETOR RETANGULAR FECHADO PARA LAMPADA VAPOR DE MERCURIO/SODIO 250 W A 500 W, CABECEIRAS EM ALUMINIO FUNDIDO, CORPO EM ALUMINIO ANODIZADO, PARA LAMPADA E40 FECHAMENTO EM VIDRO TEMPERADO.</v>
          </cell>
          <cell r="D3893" t="str">
            <v xml:space="preserve">UN    </v>
          </cell>
          <cell r="E3893">
            <v>51.43</v>
          </cell>
        </row>
        <row r="3894">
          <cell r="B3894">
            <v>38392</v>
          </cell>
          <cell r="C3894" t="str">
            <v>PROLONGADOR/EXTENSOR PARA ROLO DE PINTURA 3 M</v>
          </cell>
          <cell r="D3894" t="str">
            <v xml:space="preserve">UN    </v>
          </cell>
          <cell r="E3894">
            <v>42.73</v>
          </cell>
        </row>
        <row r="3895">
          <cell r="B3895">
            <v>11735</v>
          </cell>
          <cell r="C3895" t="str">
            <v>PROLONGAMENTO PVC PARA CAIXA SIFONADA  100 MM X 200 MM (NBR 5688)</v>
          </cell>
          <cell r="D3895" t="str">
            <v xml:space="preserve">UN    </v>
          </cell>
          <cell r="E3895">
            <v>3.43</v>
          </cell>
        </row>
        <row r="3896">
          <cell r="B3896">
            <v>11733</v>
          </cell>
          <cell r="C3896" t="str">
            <v>PROLONGAMENTO PVC PARA CAIXA SIFONADA 100 MM X 100 MM (NBR 5688)</v>
          </cell>
          <cell r="D3896" t="str">
            <v xml:space="preserve">UN    </v>
          </cell>
          <cell r="E3896">
            <v>1.68</v>
          </cell>
        </row>
        <row r="3897">
          <cell r="B3897">
            <v>11734</v>
          </cell>
          <cell r="C3897" t="str">
            <v>PROLONGAMENTO PVC PARA CAIXA SIFONADA, 100 MM X 150 MM (NBR 5688)</v>
          </cell>
          <cell r="D3897" t="str">
            <v xml:space="preserve">UN    </v>
          </cell>
          <cell r="E3897">
            <v>2.59</v>
          </cell>
        </row>
        <row r="3898">
          <cell r="B3898">
            <v>11737</v>
          </cell>
          <cell r="C3898" t="str">
            <v>PROLONGAMENTO PVC PARA CAIXA SIFONADA, 150 MM X 150 MM (NBR 5688)</v>
          </cell>
          <cell r="D3898" t="str">
            <v xml:space="preserve">UN    </v>
          </cell>
          <cell r="E3898">
            <v>4.59</v>
          </cell>
        </row>
        <row r="3899">
          <cell r="B3899">
            <v>11738</v>
          </cell>
          <cell r="C3899" t="str">
            <v>PROLONGAMENTO PVC PARA CAIXA SIFONADA, 150 MM X 200 MM (NBR 5688)</v>
          </cell>
          <cell r="D3899" t="str">
            <v xml:space="preserve">UN    </v>
          </cell>
          <cell r="E3899">
            <v>7.46</v>
          </cell>
        </row>
        <row r="3900">
          <cell r="B3900">
            <v>36143</v>
          </cell>
          <cell r="C3900" t="str">
            <v>PROTETOR AUDITIVO TIPO CONCHA COM ABAFADOR DE RUIDOS, ATENUACAO ACIMA DE 22 DB</v>
          </cell>
          <cell r="D3900" t="str">
            <v xml:space="preserve">UN    </v>
          </cell>
          <cell r="E3900">
            <v>20.09</v>
          </cell>
        </row>
        <row r="3901">
          <cell r="B3901">
            <v>36142</v>
          </cell>
          <cell r="C3901" t="str">
            <v>PROTETOR AUDITIVO TIPO PLUG DE INSERCAO COM CORDAO, ATENUACAO SUPERIOR A 15 DB</v>
          </cell>
          <cell r="D3901" t="str">
            <v xml:space="preserve">UN    </v>
          </cell>
          <cell r="E3901">
            <v>1.47</v>
          </cell>
        </row>
        <row r="3902">
          <cell r="B3902">
            <v>36146</v>
          </cell>
          <cell r="C3902" t="str">
            <v>PROTETOR SOLAR FPS 30, EMBALAGEM 2 LITROS</v>
          </cell>
          <cell r="D3902" t="str">
            <v xml:space="preserve">UN    </v>
          </cell>
          <cell r="E3902">
            <v>166.6</v>
          </cell>
        </row>
        <row r="3903">
          <cell r="B3903">
            <v>39015</v>
          </cell>
          <cell r="C3903" t="str">
            <v>PROTETOR/PONTEIRA PLASTICA PARA PONTA DE VERGALHAO DE ATE 1", TIPO PROTETOR DE ESPERA</v>
          </cell>
          <cell r="D3903" t="str">
            <v xml:space="preserve">UN    </v>
          </cell>
          <cell r="E3903">
            <v>0.63</v>
          </cell>
        </row>
        <row r="3904">
          <cell r="B3904">
            <v>38377</v>
          </cell>
          <cell r="C3904" t="str">
            <v>PRUMO DE CENTRO EM ACO *400* G</v>
          </cell>
          <cell r="D3904" t="str">
            <v xml:space="preserve">UN    </v>
          </cell>
          <cell r="E3904">
            <v>24.91</v>
          </cell>
        </row>
        <row r="3905">
          <cell r="B3905">
            <v>38376</v>
          </cell>
          <cell r="C3905" t="str">
            <v>PRUMO DE PAREDE EM ACO 700 A 750 G</v>
          </cell>
          <cell r="D3905" t="str">
            <v xml:space="preserve">UN    </v>
          </cell>
          <cell r="E3905">
            <v>28.4</v>
          </cell>
        </row>
        <row r="3906">
          <cell r="B3906">
            <v>38116</v>
          </cell>
          <cell r="C3906" t="str">
            <v>PULSADOR CAMPAINHA 10A, 250V (APENAS MODULO)</v>
          </cell>
          <cell r="D3906" t="str">
            <v xml:space="preserve">UN    </v>
          </cell>
          <cell r="E3906">
            <v>3.94</v>
          </cell>
        </row>
        <row r="3907">
          <cell r="B3907">
            <v>38066</v>
          </cell>
          <cell r="C3907" t="str">
            <v>PULSADOR CAMPAINHA 10A, 250V, CONJUNTO MONTADO PARA EMBUTIR 4" X 2" (PLACA + SUPORTE + MODULO)</v>
          </cell>
          <cell r="D3907" t="str">
            <v xml:space="preserve">UN    </v>
          </cell>
          <cell r="E3907">
            <v>6.5</v>
          </cell>
        </row>
        <row r="3908">
          <cell r="B3908">
            <v>38117</v>
          </cell>
          <cell r="C3908" t="str">
            <v>PULSADOR MINUTERIA 10A, 250V (APENAS MODULO)</v>
          </cell>
          <cell r="D3908" t="str">
            <v xml:space="preserve">UN    </v>
          </cell>
          <cell r="E3908">
            <v>6.71</v>
          </cell>
        </row>
        <row r="3909">
          <cell r="B3909">
            <v>38067</v>
          </cell>
          <cell r="C3909" t="str">
            <v>PULSADOR MINUTERIA 10A, 250V, CONJUNTO MONTADO PARA EMBUTIR 4" X 2" (PLACA + SUPORTE + MODULO)</v>
          </cell>
          <cell r="D3909" t="str">
            <v xml:space="preserve">UN    </v>
          </cell>
          <cell r="E3909">
            <v>9.16</v>
          </cell>
        </row>
        <row r="3910">
          <cell r="B3910">
            <v>41757</v>
          </cell>
          <cell r="C3910" t="str">
            <v>PULVERIZADOR DE TINTA ELETRICO / MAQUINA DE PINTURA AIRLESS, VAZAO *2* L/MIN (COLETADO CAIXA)</v>
          </cell>
          <cell r="D3910" t="str">
            <v xml:space="preserve">UN    </v>
          </cell>
          <cell r="E3910">
            <v>2936.39</v>
          </cell>
        </row>
        <row r="3911">
          <cell r="B3911">
            <v>5080</v>
          </cell>
          <cell r="C3911" t="str">
            <v>PUXADOR CENTRAL, TIPO ALCA, EM ZAMAC CROMADO, COM ROSETAS, COMPRIMENTO *100* MM, PARA PORTA / JANELA EM MADEIRA OU METALICA - INCLUI PARAFUSOS</v>
          </cell>
          <cell r="D3911" t="str">
            <v xml:space="preserve">UN    </v>
          </cell>
          <cell r="E3911">
            <v>10.69</v>
          </cell>
        </row>
        <row r="3912">
          <cell r="B3912">
            <v>11522</v>
          </cell>
          <cell r="C3912" t="str">
            <v>PUXADOR CONCHA DE EMBUTIR PARA JANELA / PORTA DE CORRER, EM LATAO CROMADO, COM FURO CENTRAL PARA CHAVE E FUROS PARA PARAFUSOS, *40 X 100* MM  (LARGURA X ALTURA) - SEM FECHADURA</v>
          </cell>
          <cell r="D3912" t="str">
            <v xml:space="preserve">UN    </v>
          </cell>
          <cell r="E3912">
            <v>13.37</v>
          </cell>
        </row>
        <row r="3913">
          <cell r="B3913">
            <v>11523</v>
          </cell>
          <cell r="C3913" t="str">
            <v>PUXADOR CONCHA DE EMBUTIR, EM LATAO CROMADO, PARA PORTA / JANELA DE CORRER, LISO, SEM FURO PARA CHAVE, COM FUROS PARA FIXAR PARAFUSOS, *30 X 90* MM (LARGURA X ALTURA)</v>
          </cell>
          <cell r="D3913" t="str">
            <v xml:space="preserve">UN    </v>
          </cell>
          <cell r="E3913">
            <v>12.51</v>
          </cell>
        </row>
        <row r="3914">
          <cell r="B3914">
            <v>11524</v>
          </cell>
          <cell r="C3914" t="str">
            <v>PUXADOR TIPO PUNHO REDONDO, CENTRAL, EM LATAO CROMADO, COMPRIMENTO DE *110* MM, PARA JANELAS / PORTAS DE CORRER - INCLUI PARAFUSOS</v>
          </cell>
          <cell r="D3914" t="str">
            <v xml:space="preserve">UN    </v>
          </cell>
          <cell r="E3914">
            <v>25.76</v>
          </cell>
        </row>
        <row r="3915">
          <cell r="B3915">
            <v>38168</v>
          </cell>
          <cell r="C3915" t="str">
            <v>PUXADOR TUBULAR RETO, DUPLO, EM ALUMINIO POLIDO, DIAMETRO APROX.DE 1", COMPRIMENTO APROX. DE 400 MM, PARA PORTAS DE MADEIRA OU VIDRO</v>
          </cell>
          <cell r="D3915" t="str">
            <v xml:space="preserve">UN    </v>
          </cell>
          <cell r="E3915">
            <v>124.33</v>
          </cell>
        </row>
        <row r="3916">
          <cell r="B3916">
            <v>13393</v>
          </cell>
          <cell r="C3916" t="str">
            <v>QUADRO DE DISTRIBUICAO COM BARRAMENTO TRIFASICO, DE EMBUTIR, EM CHAPA DE ACO GALVANIZADO, PARA 12 DISJUNTORES DIN, 100 A</v>
          </cell>
          <cell r="D3916" t="str">
            <v xml:space="preserve">UN    </v>
          </cell>
          <cell r="E3916">
            <v>153.46</v>
          </cell>
        </row>
        <row r="3917">
          <cell r="B3917">
            <v>13395</v>
          </cell>
          <cell r="C3917" t="str">
            <v>QUADRO DE DISTRIBUICAO COM BARRAMENTO TRIFASICO, DE EMBUTIR, EM CHAPA DE ACO GALVANIZADO, PARA 18 DISJUNTORES DIN, 100 A</v>
          </cell>
          <cell r="D3917" t="str">
            <v xml:space="preserve">UN    </v>
          </cell>
          <cell r="E3917">
            <v>184.02</v>
          </cell>
        </row>
        <row r="3918">
          <cell r="B3918">
            <v>12039</v>
          </cell>
          <cell r="C3918" t="str">
            <v>QUADRO DE DISTRIBUICAO COM BARRAMENTO TRIFASICO, DE EMBUTIR, EM CHAPA DE ACO GALVANIZADO, PARA 24 DISJUNTORES DIN, 100 A</v>
          </cell>
          <cell r="D3918" t="str">
            <v xml:space="preserve">UN    </v>
          </cell>
          <cell r="E3918">
            <v>246.23</v>
          </cell>
        </row>
        <row r="3919">
          <cell r="B3919">
            <v>13396</v>
          </cell>
          <cell r="C3919" t="str">
            <v>QUADRO DE DISTRIBUICAO COM BARRAMENTO TRIFASICO, DE EMBUTIR, EM CHAPA DE ACO GALVANIZADO, PARA 28 DISJUNTORES DIN, 100 A</v>
          </cell>
          <cell r="D3919" t="str">
            <v xml:space="preserve">UN    </v>
          </cell>
          <cell r="E3919">
            <v>393.84</v>
          </cell>
        </row>
        <row r="3920">
          <cell r="B3920">
            <v>13397</v>
          </cell>
          <cell r="C3920" t="str">
            <v>QUADRO DE DISTRIBUICAO COM BARRAMENTO TRIFASICO, DE EMBUTIR, EM CHAPA DE ACO GALVANIZADO, PARA 30 DISJUNTORES DIN, 100 A</v>
          </cell>
          <cell r="D3920" t="str">
            <v xml:space="preserve">UN    </v>
          </cell>
          <cell r="E3920">
            <v>398.06</v>
          </cell>
        </row>
        <row r="3921">
          <cell r="B3921">
            <v>12041</v>
          </cell>
          <cell r="C3921" t="str">
            <v>QUADRO DE DISTRIBUICAO COM BARRAMENTO TRIFASICO, DE EMBUTIR, EM CHAPA DE ACO GALVANIZADO, PARA 30 DISJUNTORES DIN, 150 A</v>
          </cell>
          <cell r="D3921" t="str">
            <v xml:space="preserve">UN    </v>
          </cell>
          <cell r="E3921">
            <v>538.70000000000005</v>
          </cell>
        </row>
        <row r="3922">
          <cell r="B3922">
            <v>12043</v>
          </cell>
          <cell r="C3922" t="str">
            <v>QUADRO DE DISTRIBUICAO COM BARRAMENTO TRIFASICO, DE EMBUTIR, EM CHAPA DE ACO GALVANIZADO, PARA 30 DISJUNTORES DIN, 225 A</v>
          </cell>
          <cell r="D3922" t="str">
            <v xml:space="preserve">UN    </v>
          </cell>
          <cell r="E3922">
            <v>621.16999999999996</v>
          </cell>
        </row>
        <row r="3923">
          <cell r="B3923">
            <v>39762</v>
          </cell>
          <cell r="C3923" t="str">
            <v>QUADRO DE DISTRIBUICAO COM BARRAMENTO TRIFASICO, DE EMBUTIR, EM CHAPA DE ACO GALVANIZADO, PARA 36 DISJUNTORES DIN, 100 A</v>
          </cell>
          <cell r="D3923" t="str">
            <v xml:space="preserve">UN    </v>
          </cell>
          <cell r="E3923">
            <v>419.67</v>
          </cell>
        </row>
        <row r="3924">
          <cell r="B3924">
            <v>12042</v>
          </cell>
          <cell r="C3924" t="str">
            <v>QUADRO DE DISTRIBUICAO COM BARRAMENTO TRIFASICO, DE EMBUTIR, EM CHAPA DE ACO GALVANIZADO, PARA 40 DISJUNTORES DIN, 100 A</v>
          </cell>
          <cell r="D3924" t="str">
            <v xml:space="preserve">UN    </v>
          </cell>
          <cell r="E3924">
            <v>419.77</v>
          </cell>
        </row>
        <row r="3925">
          <cell r="B3925">
            <v>39763</v>
          </cell>
          <cell r="C3925" t="str">
            <v>QUADRO DE DISTRIBUICAO COM BARRAMENTO TRIFASICO, DE EMBUTIR, EM CHAPA DE ACO GALVANIZADO, PARA 48 DISJUNTORES DIN, 100 A</v>
          </cell>
          <cell r="D3925" t="str">
            <v xml:space="preserve">UN    </v>
          </cell>
          <cell r="E3925">
            <v>633.36</v>
          </cell>
        </row>
        <row r="3926">
          <cell r="B3926">
            <v>39756</v>
          </cell>
          <cell r="C3926" t="str">
            <v>QUADRO DE DISTRIBUICAO COM BARRAMENTO TRIFASICO, DE SOBREPOR, EM CHAPA DE ACO GALVANIZADO, PARA 12 DISJUNTORES DIN, 100 A</v>
          </cell>
          <cell r="D3926" t="str">
            <v xml:space="preserve">UN    </v>
          </cell>
          <cell r="E3926">
            <v>192.02</v>
          </cell>
        </row>
        <row r="3927">
          <cell r="B3927">
            <v>12038</v>
          </cell>
          <cell r="C3927" t="str">
            <v>QUADRO DE DISTRIBUICAO COM BARRAMENTO TRIFASICO, DE SOBREPOR, EM CHAPA DE ACO GALVANIZADO, PARA 18 DISJUNTORES DIN, 100 A</v>
          </cell>
          <cell r="D3927" t="str">
            <v xml:space="preserve">UN    </v>
          </cell>
          <cell r="E3927">
            <v>214.37</v>
          </cell>
        </row>
        <row r="3928">
          <cell r="B3928">
            <v>12040</v>
          </cell>
          <cell r="C3928" t="str">
            <v>QUADRO DE DISTRIBUICAO COM BARRAMENTO TRIFASICO, DE SOBREPOR, EM CHAPA DE ACO GALVANIZADO, PARA 24 DISJUNTORES DIN, 100 A</v>
          </cell>
          <cell r="D3928" t="str">
            <v xml:space="preserve">UN    </v>
          </cell>
          <cell r="E3928">
            <v>273.91000000000003</v>
          </cell>
        </row>
        <row r="3929">
          <cell r="B3929">
            <v>39757</v>
          </cell>
          <cell r="C3929" t="str">
            <v>QUADRO DE DISTRIBUICAO COM BARRAMENTO TRIFASICO, DE SOBREPOR, EM CHAPA DE ACO GALVANIZADO, PARA 28 DISJUNTORES DIN, 100 A</v>
          </cell>
          <cell r="D3929" t="str">
            <v xml:space="preserve">UN    </v>
          </cell>
          <cell r="E3929">
            <v>292.89</v>
          </cell>
        </row>
        <row r="3930">
          <cell r="B3930">
            <v>39758</v>
          </cell>
          <cell r="C3930" t="str">
            <v>QUADRO DE DISTRIBUICAO COM BARRAMENTO TRIFASICO, DE SOBREPOR, EM CHAPA DE ACO GALVANIZADO, PARA 30 DISJUNTORES DIN, 100 A</v>
          </cell>
          <cell r="D3930" t="str">
            <v xml:space="preserve">UN    </v>
          </cell>
          <cell r="E3930">
            <v>380.19</v>
          </cell>
        </row>
        <row r="3931">
          <cell r="B3931">
            <v>39759</v>
          </cell>
          <cell r="C3931" t="str">
            <v>QUADRO DE DISTRIBUICAO COM BARRAMENTO TRIFASICO, DE SOBREPOR, EM CHAPA DE ACO GALVANIZADO, PARA 36 DISJUNTORES DIN, 100 A</v>
          </cell>
          <cell r="D3931" t="str">
            <v xml:space="preserve">UN    </v>
          </cell>
          <cell r="E3931">
            <v>519.45000000000005</v>
          </cell>
        </row>
        <row r="3932">
          <cell r="B3932">
            <v>39760</v>
          </cell>
          <cell r="C3932" t="str">
            <v>QUADRO DE DISTRIBUICAO COM BARRAMENTO TRIFASICO, DE SOBREPOR, EM CHAPA DE ACO GALVANIZADO, PARA 40 DISJUNTORES DIN, 100 A</v>
          </cell>
          <cell r="D3932" t="str">
            <v xml:space="preserve">UN    </v>
          </cell>
          <cell r="E3932">
            <v>521.83000000000004</v>
          </cell>
        </row>
        <row r="3933">
          <cell r="B3933">
            <v>39761</v>
          </cell>
          <cell r="C3933" t="str">
            <v>QUADRO DE DISTRIBUICAO COM BARRAMENTO TRIFASICO, DE SOBREPOR, EM CHAPA DE ACO GALVANIZADO, PARA 48 DISJUNTORES DIN, 100 A</v>
          </cell>
          <cell r="D3933" t="str">
            <v xml:space="preserve">UN    </v>
          </cell>
          <cell r="E3933">
            <v>667.87</v>
          </cell>
        </row>
        <row r="3934">
          <cell r="B3934">
            <v>39765</v>
          </cell>
          <cell r="C3934" t="str">
            <v>QUADRO DE DISTRIBUICAO SEM BARRAMENTO, COM PORTA, DE EMBUTIR, EM CHAPA DE ACO GALVANIZADO, PARA 12 DISJUNTORES NEMA</v>
          </cell>
          <cell r="D3934" t="str">
            <v xml:space="preserve">UN    </v>
          </cell>
          <cell r="E3934">
            <v>29.65</v>
          </cell>
        </row>
        <row r="3935">
          <cell r="B3935">
            <v>13399</v>
          </cell>
          <cell r="C3935" t="str">
            <v>QUADRO DE DISTRIBUICAO SEM BARRAMENTO, COM PORTA, DE EMBUTIR, EM CHAPA DE ACO GALVANIZADO, PARA 3 DISJUNTORES NEMA</v>
          </cell>
          <cell r="D3935" t="str">
            <v xml:space="preserve">UN    </v>
          </cell>
          <cell r="E3935">
            <v>16.86</v>
          </cell>
        </row>
        <row r="3936">
          <cell r="B3936">
            <v>39764</v>
          </cell>
          <cell r="C3936" t="str">
            <v>QUADRO DE DISTRIBUICAO SEM BARRAMENTO, COM PORTA, DE EMBUTIR, EM CHAPA DE ACO GALVANIZADO, PARA 6 DISJUNTORES NEMA</v>
          </cell>
          <cell r="D3936" t="str">
            <v xml:space="preserve">UN    </v>
          </cell>
          <cell r="E3936">
            <v>23.19</v>
          </cell>
        </row>
        <row r="3937">
          <cell r="B3937">
            <v>39805</v>
          </cell>
          <cell r="C3937" t="str">
            <v>QUADRO DE DISTRIBUICAO, COM BARRAMENTO TERRA / NEUTRO, DE EMBUTIR, PARA 16 DISJUNTORES DIN</v>
          </cell>
          <cell r="D3937" t="str">
            <v xml:space="preserve">UN    </v>
          </cell>
          <cell r="E3937">
            <v>105.16</v>
          </cell>
        </row>
        <row r="3938">
          <cell r="B3938">
            <v>39806</v>
          </cell>
          <cell r="C3938" t="str">
            <v>QUADRO DE DISTRIBUICAO, COM BARRAMENTO TERRA / NEUTRO, DE EMBUTIR, PARA 24 DISJUNTORES DIN</v>
          </cell>
          <cell r="D3938" t="str">
            <v xml:space="preserve">UN    </v>
          </cell>
          <cell r="E3938">
            <v>198.58</v>
          </cell>
        </row>
        <row r="3939">
          <cell r="B3939">
            <v>39807</v>
          </cell>
          <cell r="C3939" t="str">
            <v>QUADRO DE DISTRIBUICAO, COM BARRAMENTO TERRA / NEUTRO, DE EMBUTIR, PARA 36 DISJUNTORES DIN</v>
          </cell>
          <cell r="D3939" t="str">
            <v xml:space="preserve">UN    </v>
          </cell>
          <cell r="E3939">
            <v>279.95</v>
          </cell>
        </row>
        <row r="3940">
          <cell r="B3940">
            <v>39804</v>
          </cell>
          <cell r="C3940" t="str">
            <v>QUADRO DE DISTRIBUICAO, COM BARRAMENTO TERRA / NEUTRO, DE EMBUTIR, PARA 8 DISJUNTORES DIN</v>
          </cell>
          <cell r="D3940" t="str">
            <v xml:space="preserve">UN    </v>
          </cell>
          <cell r="E3940">
            <v>59.05</v>
          </cell>
        </row>
        <row r="3941">
          <cell r="B3941">
            <v>39796</v>
          </cell>
          <cell r="C3941" t="str">
            <v>QUADRO DE DISTRIBUICAO, SEM BARRAMENTO, EM PVC, DE EMBUTIR, PARA 16 DISJUNTORES DIN</v>
          </cell>
          <cell r="D3941" t="str">
            <v xml:space="preserve">UN    </v>
          </cell>
          <cell r="E3941">
            <v>60.17</v>
          </cell>
        </row>
        <row r="3942">
          <cell r="B3942">
            <v>39797</v>
          </cell>
          <cell r="C3942" t="str">
            <v>QUADRO DE DISTRIBUICAO, SEM BARRAMENTO, EM PVC, DE EMBUTIR, PARA 24 DISJUNTORES DIN</v>
          </cell>
          <cell r="D3942" t="str">
            <v xml:space="preserve">UN    </v>
          </cell>
          <cell r="E3942">
            <v>79.900000000000006</v>
          </cell>
        </row>
        <row r="3943">
          <cell r="B3943">
            <v>39798</v>
          </cell>
          <cell r="C3943" t="str">
            <v>QUADRO DE DISTRIBUICAO, SEM BARRAMENTO, EM PVC, DE EMBUTIR, PARA 36 DISJUNTORES DIN</v>
          </cell>
          <cell r="D3943" t="str">
            <v xml:space="preserve">UN    </v>
          </cell>
          <cell r="E3943">
            <v>133.19999999999999</v>
          </cell>
        </row>
        <row r="3944">
          <cell r="B3944">
            <v>39794</v>
          </cell>
          <cell r="C3944" t="str">
            <v>QUADRO DE DISTRIBUICAO, SEM BARRAMENTO, EM PVC, DE EMBUTIR, PARA 4 DISJUNTORES DIN</v>
          </cell>
          <cell r="D3944" t="str">
            <v xml:space="preserve">UN    </v>
          </cell>
          <cell r="E3944">
            <v>18.93</v>
          </cell>
        </row>
        <row r="3945">
          <cell r="B3945">
            <v>39795</v>
          </cell>
          <cell r="C3945" t="str">
            <v>QUADRO DE DISTRIBUICAO, SEM BARRAMENTO, EM PVC, DE EMBUTIR, PARA 8 DISJUNTORES DIN</v>
          </cell>
          <cell r="D3945" t="str">
            <v xml:space="preserve">UN    </v>
          </cell>
          <cell r="E3945">
            <v>26.51</v>
          </cell>
        </row>
        <row r="3946">
          <cell r="B3946">
            <v>39801</v>
          </cell>
          <cell r="C3946" t="str">
            <v>QUADRO DE DISTRIBUICAO, SEM BARRAMENTO, EM PVC, DE SOBREPOR, PARA 16 DISJUNTORES DIN</v>
          </cell>
          <cell r="D3946" t="str">
            <v xml:space="preserve">UN    </v>
          </cell>
          <cell r="E3946">
            <v>67.83</v>
          </cell>
        </row>
        <row r="3947">
          <cell r="B3947">
            <v>39802</v>
          </cell>
          <cell r="C3947" t="str">
            <v>QUADRO DE DISTRIBUICAO, SEM BARRAMENTO, EM PVC, DE SOBREPOR, PARA 24 DISJUNTORES DIN</v>
          </cell>
          <cell r="D3947" t="str">
            <v xml:space="preserve">UN    </v>
          </cell>
          <cell r="E3947">
            <v>112.65</v>
          </cell>
        </row>
        <row r="3948">
          <cell r="B3948">
            <v>39803</v>
          </cell>
          <cell r="C3948" t="str">
            <v>QUADRO DE DISTRIBUICAO, SEM BARRAMENTO, EM PVC, DE SOBREPOR, PARA 36 DISJUNTORES DIN</v>
          </cell>
          <cell r="D3948" t="str">
            <v xml:space="preserve">UN    </v>
          </cell>
          <cell r="E3948">
            <v>156.1</v>
          </cell>
        </row>
        <row r="3949">
          <cell r="B3949">
            <v>39799</v>
          </cell>
          <cell r="C3949" t="str">
            <v>QUADRO DE DISTRIBUICAO, SEM BARRAMENTO, EM PVC, DE SOBREPOR, PARA 4 DISJUNTORES DIN</v>
          </cell>
          <cell r="D3949" t="str">
            <v xml:space="preserve">UN    </v>
          </cell>
          <cell r="E3949">
            <v>25.65</v>
          </cell>
        </row>
        <row r="3950">
          <cell r="B3950">
            <v>39800</v>
          </cell>
          <cell r="C3950" t="str">
            <v>QUADRO DE DISTRIBUICAO, SEM BARRAMENTO, EM PVC, DE SOBREPOR, PARA 8 DISJUNTORES DIN</v>
          </cell>
          <cell r="D3950" t="str">
            <v xml:space="preserve">UN    </v>
          </cell>
          <cell r="E3950">
            <v>43.16</v>
          </cell>
        </row>
        <row r="3951">
          <cell r="B3951">
            <v>4224</v>
          </cell>
          <cell r="C3951" t="str">
            <v>QUEROSENE</v>
          </cell>
          <cell r="D3951" t="str">
            <v xml:space="preserve">L     </v>
          </cell>
          <cell r="E3951">
            <v>15.25</v>
          </cell>
        </row>
        <row r="3952">
          <cell r="B3952">
            <v>21059</v>
          </cell>
          <cell r="C3952" t="str">
            <v>RALO FOFO COM REQUADRO, QUADRADO 150 X 150 MM</v>
          </cell>
          <cell r="D3952" t="str">
            <v xml:space="preserve">UN    </v>
          </cell>
          <cell r="E3952">
            <v>29.41</v>
          </cell>
        </row>
        <row r="3953">
          <cell r="B3953">
            <v>11234</v>
          </cell>
          <cell r="C3953" t="str">
            <v>RALO FOFO COM REQUADRO, QUADRADO 200 X 200 MM</v>
          </cell>
          <cell r="D3953" t="str">
            <v xml:space="preserve">UN    </v>
          </cell>
          <cell r="E3953">
            <v>44.34</v>
          </cell>
        </row>
        <row r="3954">
          <cell r="B3954">
            <v>21060</v>
          </cell>
          <cell r="C3954" t="str">
            <v>RALO FOFO COM REQUADRO, QUADRADO 250 X 250 MM</v>
          </cell>
          <cell r="D3954" t="str">
            <v xml:space="preserve">UN    </v>
          </cell>
          <cell r="E3954">
            <v>54.57</v>
          </cell>
        </row>
        <row r="3955">
          <cell r="B3955">
            <v>21061</v>
          </cell>
          <cell r="C3955" t="str">
            <v>RALO FOFO COM REQUADRO, QUADRADO 300 X 300 MM</v>
          </cell>
          <cell r="D3955" t="str">
            <v xml:space="preserve">UN    </v>
          </cell>
          <cell r="E3955">
            <v>68.209999999999994</v>
          </cell>
        </row>
        <row r="3956">
          <cell r="B3956">
            <v>21062</v>
          </cell>
          <cell r="C3956" t="str">
            <v>RALO FOFO COM REQUADRO, QUADRADO 400 X 400 MM</v>
          </cell>
          <cell r="D3956" t="str">
            <v xml:space="preserve">UN    </v>
          </cell>
          <cell r="E3956">
            <v>107.44</v>
          </cell>
        </row>
        <row r="3957">
          <cell r="B3957">
            <v>11708</v>
          </cell>
          <cell r="C3957" t="str">
            <v>RALO FOFO SEMIESFERICO, 100 MM, PARA LAJES/ CALHAS</v>
          </cell>
          <cell r="D3957" t="str">
            <v xml:space="preserve">UN    </v>
          </cell>
          <cell r="E3957">
            <v>11.72</v>
          </cell>
        </row>
        <row r="3958">
          <cell r="B3958">
            <v>11709</v>
          </cell>
          <cell r="C3958" t="str">
            <v>RALO FOFO SEMIESFERICO, 150 MM, PARA LAJES/ CALHAS</v>
          </cell>
          <cell r="D3958" t="str">
            <v xml:space="preserve">UN    </v>
          </cell>
          <cell r="E3958">
            <v>27.54</v>
          </cell>
        </row>
        <row r="3959">
          <cell r="B3959">
            <v>11710</v>
          </cell>
          <cell r="C3959" t="str">
            <v>RALO FOFO SEMIESFERICO, 200 MM, PARA LAJES/ CALHAS</v>
          </cell>
          <cell r="D3959" t="str">
            <v xml:space="preserve">UN    </v>
          </cell>
          <cell r="E3959">
            <v>63.31</v>
          </cell>
        </row>
        <row r="3960">
          <cell r="B3960">
            <v>11707</v>
          </cell>
          <cell r="C3960" t="str">
            <v>RALO FOFO SEMIESFERICO, 75 MM, PARA LAJES/ CALHAS</v>
          </cell>
          <cell r="D3960" t="str">
            <v xml:space="preserve">UN    </v>
          </cell>
          <cell r="E3960">
            <v>8.7799999999999994</v>
          </cell>
        </row>
        <row r="3961">
          <cell r="B3961">
            <v>11739</v>
          </cell>
          <cell r="C3961" t="str">
            <v>RALO SECO PVC CONICO, 100 X 40 MM,  COM GRELHA REDONDA BRANCA</v>
          </cell>
          <cell r="D3961" t="str">
            <v xml:space="preserve">UN    </v>
          </cell>
          <cell r="E3961">
            <v>5</v>
          </cell>
        </row>
        <row r="3962">
          <cell r="B3962">
            <v>11711</v>
          </cell>
          <cell r="C3962" t="str">
            <v>RALO SECO PVC CONICO, 100 X 40 MM, COM GRELHA QUADRADA</v>
          </cell>
          <cell r="D3962" t="str">
            <v xml:space="preserve">UN    </v>
          </cell>
          <cell r="E3962">
            <v>7.32</v>
          </cell>
        </row>
        <row r="3963">
          <cell r="B3963">
            <v>5102</v>
          </cell>
          <cell r="C3963" t="str">
            <v>RALO SECO PVC QUADRADO, 100 X 100 X 53 MM, SAIDA 40 MM, COM GRELHA BRANCA</v>
          </cell>
          <cell r="D3963" t="str">
            <v xml:space="preserve">UN    </v>
          </cell>
          <cell r="E3963">
            <v>7.08</v>
          </cell>
        </row>
        <row r="3964">
          <cell r="B3964">
            <v>11741</v>
          </cell>
          <cell r="C3964" t="str">
            <v>RALO SIFONADO PVC CILINDRICO, 100 X 40 MM,  COM GRELHA REDONDA BRANCA</v>
          </cell>
          <cell r="D3964" t="str">
            <v xml:space="preserve">UN    </v>
          </cell>
          <cell r="E3964">
            <v>5.15</v>
          </cell>
        </row>
        <row r="3965">
          <cell r="B3965">
            <v>11743</v>
          </cell>
          <cell r="C3965" t="str">
            <v>RALO SIFONADO PVC REDONDO CONICO, 100 X 40 MM, COM GRELHA  BRANCA REDONDA</v>
          </cell>
          <cell r="D3965" t="str">
            <v xml:space="preserve">UN    </v>
          </cell>
          <cell r="E3965">
            <v>4.68</v>
          </cell>
        </row>
        <row r="3966">
          <cell r="B3966">
            <v>11745</v>
          </cell>
          <cell r="C3966" t="str">
            <v>RALO SIFONADO PVC, QUADRADO, 100 X 100 X 53 MM, SAIDA 40 MM, COM GRELHA BRANCA</v>
          </cell>
          <cell r="D3966" t="str">
            <v xml:space="preserve">UN    </v>
          </cell>
          <cell r="E3966">
            <v>6.65</v>
          </cell>
        </row>
        <row r="3967">
          <cell r="B3967">
            <v>25961</v>
          </cell>
          <cell r="C3967" t="str">
            <v>RASTELEIRO</v>
          </cell>
          <cell r="D3967" t="str">
            <v xml:space="preserve">H     </v>
          </cell>
          <cell r="E3967">
            <v>11.6</v>
          </cell>
        </row>
        <row r="3968">
          <cell r="B3968">
            <v>40985</v>
          </cell>
          <cell r="C3968" t="str">
            <v>RASTELEIRO (MENSALISTA)</v>
          </cell>
          <cell r="D3968" t="str">
            <v xml:space="preserve">MES   </v>
          </cell>
          <cell r="E3968">
            <v>2053.52</v>
          </cell>
        </row>
        <row r="3969">
          <cell r="B3969">
            <v>1088</v>
          </cell>
          <cell r="C3969" t="str">
            <v>REATOR ELETRONICO BIVOLT PARA 1 LAMPADA FLUORESCENTE DE 18/20 W</v>
          </cell>
          <cell r="D3969" t="str">
            <v xml:space="preserve">UN    </v>
          </cell>
          <cell r="E3969">
            <v>13.66</v>
          </cell>
        </row>
        <row r="3970">
          <cell r="B3970">
            <v>1087</v>
          </cell>
          <cell r="C3970" t="str">
            <v>REATOR ELETRONICO BIVOLT PARA 1 LAMPADA FLUORESCENTE DE 36/40 W</v>
          </cell>
          <cell r="D3970" t="str">
            <v xml:space="preserve">UN    </v>
          </cell>
          <cell r="E3970">
            <v>17.07</v>
          </cell>
        </row>
        <row r="3971">
          <cell r="B3971">
            <v>38777</v>
          </cell>
          <cell r="C3971" t="str">
            <v>REATOR ELETRONICO BIVOLT PARA 2 LAMPADAS FLUORESCENTES DE 14 W</v>
          </cell>
          <cell r="D3971" t="str">
            <v xml:space="preserve">UN    </v>
          </cell>
          <cell r="E3971">
            <v>33.99</v>
          </cell>
        </row>
        <row r="3972">
          <cell r="B3972">
            <v>1086</v>
          </cell>
          <cell r="C3972" t="str">
            <v>REATOR ELETRONICO BIVOLT PARA 2 LAMPADAS FLUORESCENTES DE 18/20 W</v>
          </cell>
          <cell r="D3972" t="str">
            <v xml:space="preserve">UN    </v>
          </cell>
          <cell r="E3972">
            <v>17.940000000000001</v>
          </cell>
        </row>
        <row r="3973">
          <cell r="B3973">
            <v>1079</v>
          </cell>
          <cell r="C3973" t="str">
            <v>REATOR ELETRONICO BIVOLT PARA 2 LAMPADAS FLUORESCENTES DE 36/40 W</v>
          </cell>
          <cell r="D3973" t="str">
            <v xml:space="preserve">UN    </v>
          </cell>
          <cell r="E3973">
            <v>18.54</v>
          </cell>
        </row>
        <row r="3974">
          <cell r="B3974">
            <v>39374</v>
          </cell>
          <cell r="C3974" t="str">
            <v>REATOR INTERNO/INTEGRADO PARA LAMPADA VAPOR METALICO 400 W, ALTO FATOR DE POTENCIA</v>
          </cell>
          <cell r="D3974" t="str">
            <v xml:space="preserve">UN    </v>
          </cell>
          <cell r="E3974">
            <v>84.35</v>
          </cell>
        </row>
        <row r="3975">
          <cell r="B3975">
            <v>1082</v>
          </cell>
          <cell r="C3975" t="str">
            <v>REATOR P/ LAMPADA VAPOR DE SODIO 250W USO EXT</v>
          </cell>
          <cell r="D3975" t="str">
            <v xml:space="preserve">UN    </v>
          </cell>
          <cell r="E3975">
            <v>116.59</v>
          </cell>
        </row>
        <row r="3976">
          <cell r="B3976">
            <v>12316</v>
          </cell>
          <cell r="C3976" t="str">
            <v>REATOR P/ 1 LAMPADA VAPOR DE MERCURIO 125W USO EXT</v>
          </cell>
          <cell r="D3976" t="str">
            <v xml:space="preserve">UN    </v>
          </cell>
          <cell r="E3976">
            <v>53.43</v>
          </cell>
        </row>
        <row r="3977">
          <cell r="B3977">
            <v>12317</v>
          </cell>
          <cell r="C3977" t="str">
            <v>REATOR P/ 1 LAMPADA VAPOR DE MERCURIO 250W USO EXT</v>
          </cell>
          <cell r="D3977" t="str">
            <v xml:space="preserve">UN    </v>
          </cell>
          <cell r="E3977">
            <v>63.72</v>
          </cell>
        </row>
        <row r="3978">
          <cell r="B3978">
            <v>12318</v>
          </cell>
          <cell r="C3978" t="str">
            <v>REATOR P/ 1 LAMPADA VAPOR DE MERCURIO 400W USO EXT</v>
          </cell>
          <cell r="D3978" t="str">
            <v xml:space="preserve">UN    </v>
          </cell>
          <cell r="E3978">
            <v>73.41</v>
          </cell>
        </row>
        <row r="3979">
          <cell r="B3979">
            <v>5104</v>
          </cell>
          <cell r="C3979" t="str">
            <v>REBITE DE ALUMINIO VAZADO DE REPUXO, 3,2 X 8 MM (1KG = 1025 UNIDADES)</v>
          </cell>
          <cell r="D3979" t="str">
            <v xml:space="preserve">KG    </v>
          </cell>
          <cell r="E3979">
            <v>58.22</v>
          </cell>
        </row>
        <row r="3980">
          <cell r="B3980">
            <v>26023</v>
          </cell>
          <cell r="C3980" t="str">
            <v>REBOLO ABRASIVO RETO DE USO GERAL GRAO 36, DE 6 X 1 " (DIAMETRO X ALTURA)</v>
          </cell>
          <cell r="D3980" t="str">
            <v xml:space="preserve">UN    </v>
          </cell>
          <cell r="E3980">
            <v>68.209999999999994</v>
          </cell>
        </row>
        <row r="3981">
          <cell r="B3981">
            <v>2710</v>
          </cell>
          <cell r="C3981" t="str">
            <v>REBOLO ABRASIVO RETO DE USO GERAL GRAO 36, DE 6 X 3/4 " (DIAMETRO X ALTURA)</v>
          </cell>
          <cell r="D3981" t="str">
            <v xml:space="preserve">UN    </v>
          </cell>
          <cell r="E3981">
            <v>54.47</v>
          </cell>
        </row>
        <row r="3982">
          <cell r="B3982">
            <v>14575</v>
          </cell>
          <cell r="C3982" t="str">
            <v>RECICLADORA DE ASFALTO A FRIO SOBRE RODAS, LARG. FRESAGEM 2,00 M, POT. 315 KW/422 HP</v>
          </cell>
          <cell r="D3982" t="str">
            <v xml:space="preserve">UN    </v>
          </cell>
          <cell r="E3982">
            <v>3632431.75</v>
          </cell>
        </row>
        <row r="3983">
          <cell r="B3983">
            <v>20034</v>
          </cell>
          <cell r="C3983" t="str">
            <v>REDUCAO EXCENTRICA PVC NBR 10569 P/REDE COLET ESG PB JE 150 X 100MM</v>
          </cell>
          <cell r="D3983" t="str">
            <v xml:space="preserve">UN    </v>
          </cell>
          <cell r="E3983">
            <v>44.76</v>
          </cell>
        </row>
        <row r="3984">
          <cell r="B3984">
            <v>20036</v>
          </cell>
          <cell r="C3984" t="str">
            <v>REDUCAO EXCENTRICA PVC NBR 10569 P/REDE COLET ESG PB JE 200 X 150MM</v>
          </cell>
          <cell r="D3984" t="str">
            <v xml:space="preserve">UN    </v>
          </cell>
          <cell r="E3984">
            <v>86.1</v>
          </cell>
        </row>
        <row r="3985">
          <cell r="B3985">
            <v>20037</v>
          </cell>
          <cell r="C3985" t="str">
            <v>REDUCAO EXCENTRICA PVC NBR 10569 P/REDE COLET ESG PB JE 250 X 200MM</v>
          </cell>
          <cell r="D3985" t="str">
            <v xml:space="preserve">UN    </v>
          </cell>
          <cell r="E3985">
            <v>162.41</v>
          </cell>
        </row>
        <row r="3986">
          <cell r="B3986">
            <v>20043</v>
          </cell>
          <cell r="C3986" t="str">
            <v>REDUCAO EXCENTRICA PVC P/ ESG PREDIAL DN 100 X 50MM</v>
          </cell>
          <cell r="D3986" t="str">
            <v xml:space="preserve">UN    </v>
          </cell>
          <cell r="E3986">
            <v>4.17</v>
          </cell>
        </row>
        <row r="3987">
          <cell r="B3987">
            <v>20044</v>
          </cell>
          <cell r="C3987" t="str">
            <v>REDUCAO EXCENTRICA PVC P/ ESG PREDIAL DN 100 X 75MM</v>
          </cell>
          <cell r="D3987" t="str">
            <v xml:space="preserve">UN    </v>
          </cell>
          <cell r="E3987">
            <v>4.87</v>
          </cell>
        </row>
        <row r="3988">
          <cell r="B3988">
            <v>20042</v>
          </cell>
          <cell r="C3988" t="str">
            <v>REDUCAO EXCENTRICA PVC P/ ESG PREDIAL DN 75 X 50MM</v>
          </cell>
          <cell r="D3988" t="str">
            <v xml:space="preserve">UN    </v>
          </cell>
          <cell r="E3988">
            <v>3.53</v>
          </cell>
        </row>
        <row r="3989">
          <cell r="B3989">
            <v>20046</v>
          </cell>
          <cell r="C3989" t="str">
            <v>REDUCAO EXCENTRICA PVC, SERIE R, DN 100 X 75 MM, PARA ESGOTO PREDIAL</v>
          </cell>
          <cell r="D3989" t="str">
            <v xml:space="preserve">UN    </v>
          </cell>
          <cell r="E3989">
            <v>10.34</v>
          </cell>
        </row>
        <row r="3990">
          <cell r="B3990">
            <v>20047</v>
          </cell>
          <cell r="C3990" t="str">
            <v>REDUCAO EXCENTRICA PVC, SERIE R, DN 150 X 100 MM, PARA ESGOTO PREDIAL</v>
          </cell>
          <cell r="D3990" t="str">
            <v xml:space="preserve">UN    </v>
          </cell>
          <cell r="E3990">
            <v>28.27</v>
          </cell>
        </row>
        <row r="3991">
          <cell r="B3991">
            <v>20045</v>
          </cell>
          <cell r="C3991" t="str">
            <v>REDUCAO EXCENTRICA PVC, SERIE R, DN 75 X 50 MM, PARA ESGOTO PREDIAL</v>
          </cell>
          <cell r="D3991" t="str">
            <v xml:space="preserve">UN    </v>
          </cell>
          <cell r="E3991">
            <v>4.25</v>
          </cell>
        </row>
        <row r="3992">
          <cell r="B3992">
            <v>20972</v>
          </cell>
          <cell r="C3992" t="str">
            <v>REDUCAO FIXA TIPO STORZ, ENGATE RAPIDO 2.1/2" X 1.1/2", EM LATAO, PARA INSTALACAO PREDIAL COMBATE A INCENDIO PREDIAL</v>
          </cell>
          <cell r="D3992" t="str">
            <v xml:space="preserve">UN    </v>
          </cell>
          <cell r="E3992">
            <v>71.42</v>
          </cell>
        </row>
        <row r="3993">
          <cell r="B3993">
            <v>20032</v>
          </cell>
          <cell r="C3993" t="str">
            <v>REDUCAO PVC PBA, JE, BB, DN 75 X 50 / DE 85 X 60 MM, PARA REDE DE AGUA</v>
          </cell>
          <cell r="D3993" t="str">
            <v xml:space="preserve">UN    </v>
          </cell>
          <cell r="E3993">
            <v>46.51</v>
          </cell>
        </row>
        <row r="3994">
          <cell r="B3994">
            <v>11321</v>
          </cell>
          <cell r="C3994" t="str">
            <v>REDUCAO PVC PBA, JE, PB, DN 100 X 50 / DE 110 X 60 MM, PARA REDE DE AGUA</v>
          </cell>
          <cell r="D3994" t="str">
            <v xml:space="preserve">UN    </v>
          </cell>
          <cell r="E3994">
            <v>21.2</v>
          </cell>
        </row>
        <row r="3995">
          <cell r="B3995">
            <v>11323</v>
          </cell>
          <cell r="C3995" t="str">
            <v>REDUCAO PVC PBA, JE, PB, DN 100 X 75 / DE 110 X 85 MM, PARA REDE DE AGUA</v>
          </cell>
          <cell r="D3995" t="str">
            <v xml:space="preserve">UN    </v>
          </cell>
          <cell r="E3995">
            <v>24.38</v>
          </cell>
        </row>
        <row r="3996">
          <cell r="B3996">
            <v>20327</v>
          </cell>
          <cell r="C3996" t="str">
            <v>REDUCAO PVC PBA, JE, PB, DN 75 X 50 / DE 85 X 60 MM, PARA REDE DE AGUA</v>
          </cell>
          <cell r="D3996" t="str">
            <v xml:space="preserve">UN    </v>
          </cell>
          <cell r="E3996">
            <v>13.84</v>
          </cell>
        </row>
        <row r="3997">
          <cell r="B3997">
            <v>25966</v>
          </cell>
          <cell r="C3997" t="str">
            <v>REDUTOR TIPO THINNER PARA ACABAMENTO</v>
          </cell>
          <cell r="D3997" t="str">
            <v xml:space="preserve">L     </v>
          </cell>
          <cell r="E3997">
            <v>19.489999999999998</v>
          </cell>
        </row>
        <row r="3998">
          <cell r="B3998">
            <v>13390</v>
          </cell>
          <cell r="C3998" t="str">
            <v>REFLETOR REDONDO EM ALUMINIO ANODIZADO PARA LAMPADA VAPOR DE MERCURIO/SODIO, CORPO EM ALUMINIO COM PINTURA EPOXI, PARA LAMPADA E-27 DE 300 W, COM SUPORTE REDONDO E ALCA REGULAVEL PARA FIXACAO.</v>
          </cell>
          <cell r="D3998" t="str">
            <v xml:space="preserve">UN    </v>
          </cell>
          <cell r="E3998">
            <v>67.44</v>
          </cell>
        </row>
        <row r="3999">
          <cell r="B3999">
            <v>6034</v>
          </cell>
          <cell r="C3999" t="str">
            <v>REGISTRO DE ESFERA DE PASSEIO, PVC PARA POLIETILENO, 20 MM</v>
          </cell>
          <cell r="D3999" t="str">
            <v xml:space="preserve">UN    </v>
          </cell>
          <cell r="E3999">
            <v>7.5</v>
          </cell>
        </row>
        <row r="4000">
          <cell r="B4000">
            <v>6036</v>
          </cell>
          <cell r="C4000" t="str">
            <v>REGISTRO DE ESFERA PVC, COM BORBOLETA, COM ROSCA EXTERNA, DE 1/2"</v>
          </cell>
          <cell r="D4000" t="str">
            <v xml:space="preserve">UN    </v>
          </cell>
          <cell r="E4000">
            <v>10.210000000000001</v>
          </cell>
        </row>
        <row r="4001">
          <cell r="B4001">
            <v>6031</v>
          </cell>
          <cell r="C4001" t="str">
            <v>REGISTRO DE ESFERA PVC, COM BORBOLETA, COM ROSCA EXTERNA, DE 3/4"</v>
          </cell>
          <cell r="D4001" t="str">
            <v xml:space="preserve">UN    </v>
          </cell>
          <cell r="E4001">
            <v>12</v>
          </cell>
        </row>
        <row r="4002">
          <cell r="B4002">
            <v>6029</v>
          </cell>
          <cell r="C4002" t="str">
            <v>REGISTRO DE ESFERA PVC, COM CABECA QUADRADA, COM ROSCA EXTERNA, 1/2"</v>
          </cell>
          <cell r="D4002" t="str">
            <v xml:space="preserve">UN    </v>
          </cell>
          <cell r="E4002">
            <v>12.12</v>
          </cell>
        </row>
        <row r="4003">
          <cell r="B4003">
            <v>6033</v>
          </cell>
          <cell r="C4003" t="str">
            <v>REGISTRO DE ESFERA PVC, COM CABECA QUADRADA, COM ROSCA EXTERNA, 3/4"</v>
          </cell>
          <cell r="D4003" t="str">
            <v xml:space="preserve">UN    </v>
          </cell>
          <cell r="E4003">
            <v>15.98</v>
          </cell>
        </row>
        <row r="4004">
          <cell r="B4004">
            <v>11672</v>
          </cell>
          <cell r="C4004" t="str">
            <v>REGISTRO DE ESFERA, PVC, COM VOLANTE, VS, ROSCAVEL, DN 1 1/2", COM CORPO DIVIDIDO</v>
          </cell>
          <cell r="D4004" t="str">
            <v xml:space="preserve">UN    </v>
          </cell>
          <cell r="E4004">
            <v>34.770000000000003</v>
          </cell>
        </row>
        <row r="4005">
          <cell r="B4005">
            <v>11669</v>
          </cell>
          <cell r="C4005" t="str">
            <v>REGISTRO DE ESFERA, PVC, COM VOLANTE, VS, ROSCAVEL, DN 1 1/4", COM CORPO DIVIDIDO</v>
          </cell>
          <cell r="D4005" t="str">
            <v xml:space="preserve">UN    </v>
          </cell>
          <cell r="E4005">
            <v>33.11</v>
          </cell>
        </row>
        <row r="4006">
          <cell r="B4006">
            <v>11670</v>
          </cell>
          <cell r="C4006" t="str">
            <v>REGISTRO DE ESFERA, PVC, COM VOLANTE, VS, ROSCAVEL, DN 1/2", COM CORPO DIVIDIDO</v>
          </cell>
          <cell r="D4006" t="str">
            <v xml:space="preserve">UN    </v>
          </cell>
          <cell r="E4006">
            <v>12.68</v>
          </cell>
        </row>
        <row r="4007">
          <cell r="B4007">
            <v>20055</v>
          </cell>
          <cell r="C4007" t="str">
            <v>REGISTRO DE ESFERA, PVC, COM VOLANTE, VS, ROSCAVEL, DN 1", COM CORPO DIVIDIDO</v>
          </cell>
          <cell r="D4007" t="str">
            <v xml:space="preserve">UN    </v>
          </cell>
          <cell r="E4007">
            <v>24.8</v>
          </cell>
        </row>
        <row r="4008">
          <cell r="B4008">
            <v>11671</v>
          </cell>
          <cell r="C4008" t="str">
            <v>REGISTRO DE ESFERA, PVC, COM VOLANTE, VS, ROSCAVEL, DN 2", COM CORPO DIVIDIDO</v>
          </cell>
          <cell r="D4008" t="str">
            <v xml:space="preserve">UN    </v>
          </cell>
          <cell r="E4008">
            <v>53.21</v>
          </cell>
        </row>
        <row r="4009">
          <cell r="B4009">
            <v>6032</v>
          </cell>
          <cell r="C4009" t="str">
            <v>REGISTRO DE ESFERA, PVC, COM VOLANTE, VS, ROSCAVEL, DN 3/4", COM CORPO DIVIDIDO</v>
          </cell>
          <cell r="D4009" t="str">
            <v xml:space="preserve">UN    </v>
          </cell>
          <cell r="E4009">
            <v>15.2</v>
          </cell>
        </row>
        <row r="4010">
          <cell r="B4010">
            <v>11673</v>
          </cell>
          <cell r="C4010" t="str">
            <v>REGISTRO DE ESFERA, PVC, COM VOLANTE, VS, SOLDAVEL, DN 20 MM, COM CORPO DIVIDIDO</v>
          </cell>
          <cell r="D4010" t="str">
            <v xml:space="preserve">UN    </v>
          </cell>
          <cell r="E4010">
            <v>11.97</v>
          </cell>
        </row>
        <row r="4011">
          <cell r="B4011">
            <v>11674</v>
          </cell>
          <cell r="C4011" t="str">
            <v>REGISTRO DE ESFERA, PVC, COM VOLANTE, VS, SOLDAVEL, DN 25 MM, COM CORPO DIVIDIDO</v>
          </cell>
          <cell r="D4011" t="str">
            <v xml:space="preserve">UN    </v>
          </cell>
          <cell r="E4011">
            <v>15.41</v>
          </cell>
        </row>
        <row r="4012">
          <cell r="B4012">
            <v>11675</v>
          </cell>
          <cell r="C4012" t="str">
            <v>REGISTRO DE ESFERA, PVC, COM VOLANTE, VS, SOLDAVEL, DN 32 MM, COM CORPO DIVIDIDO</v>
          </cell>
          <cell r="D4012" t="str">
            <v xml:space="preserve">UN    </v>
          </cell>
          <cell r="E4012">
            <v>24.47</v>
          </cell>
        </row>
        <row r="4013">
          <cell r="B4013">
            <v>11676</v>
          </cell>
          <cell r="C4013" t="str">
            <v>REGISTRO DE ESFERA, PVC, COM VOLANTE, VS, SOLDAVEL, DN 40 MM, COM CORPO DIVIDIDO</v>
          </cell>
          <cell r="D4013" t="str">
            <v xml:space="preserve">UN    </v>
          </cell>
          <cell r="E4013">
            <v>32.72</v>
          </cell>
        </row>
        <row r="4014">
          <cell r="B4014">
            <v>11677</v>
          </cell>
          <cell r="C4014" t="str">
            <v>REGISTRO DE ESFERA, PVC, COM VOLANTE, VS, SOLDAVEL, DN 50 MM, COM CORPO DIVIDIDO</v>
          </cell>
          <cell r="D4014" t="str">
            <v xml:space="preserve">UN    </v>
          </cell>
          <cell r="E4014">
            <v>33.799999999999997</v>
          </cell>
        </row>
        <row r="4015">
          <cell r="B4015">
            <v>11678</v>
          </cell>
          <cell r="C4015" t="str">
            <v>REGISTRO DE ESFERA, PVC, COM VOLANTE, VS, SOLDAVEL, DN 60 MM, COM CORPO DIVIDIDO</v>
          </cell>
          <cell r="D4015" t="str">
            <v xml:space="preserve">UN    </v>
          </cell>
          <cell r="E4015">
            <v>61.89</v>
          </cell>
        </row>
        <row r="4016">
          <cell r="B4016">
            <v>6038</v>
          </cell>
          <cell r="C4016" t="str">
            <v>REGISTRO DE PRESSAO PVC, ROSCAVEL, VOLANTE SIMPLES, DE 1/2"</v>
          </cell>
          <cell r="D4016" t="str">
            <v xml:space="preserve">UN    </v>
          </cell>
          <cell r="E4016">
            <v>3.92</v>
          </cell>
        </row>
        <row r="4017">
          <cell r="B4017">
            <v>11718</v>
          </cell>
          <cell r="C4017" t="str">
            <v>REGISTRO DE PRESSAO PVC, ROSCAVEL, VOLANTE SIMPLES, DE 3/4"</v>
          </cell>
          <cell r="D4017" t="str">
            <v xml:space="preserve">UN    </v>
          </cell>
          <cell r="E4017">
            <v>11.19</v>
          </cell>
        </row>
        <row r="4018">
          <cell r="B4018">
            <v>6037</v>
          </cell>
          <cell r="C4018" t="str">
            <v>REGISTRO DE PRESSAO PVC, SOLDAVEL, VOLANTE SIMPLES, DE 20 MM</v>
          </cell>
          <cell r="D4018" t="str">
            <v xml:space="preserve">UN    </v>
          </cell>
          <cell r="E4018">
            <v>8.17</v>
          </cell>
        </row>
        <row r="4019">
          <cell r="B4019">
            <v>11719</v>
          </cell>
          <cell r="C4019" t="str">
            <v>REGISTRO DE PRESSAO PVC, SOLDAVEL, VOLANTE SIMPLES, DE 25 MM</v>
          </cell>
          <cell r="D4019" t="str">
            <v xml:space="preserve">UN    </v>
          </cell>
          <cell r="E4019">
            <v>9.08</v>
          </cell>
        </row>
        <row r="4020">
          <cell r="B4020">
            <v>6019</v>
          </cell>
          <cell r="C4020" t="str">
            <v>REGISTRO GAVETA BRUTO EM LATAO FORJADO, BITOLA 1 " (REF 1509)</v>
          </cell>
          <cell r="D4020" t="str">
            <v xml:space="preserve">UN    </v>
          </cell>
          <cell r="E4020">
            <v>33.58</v>
          </cell>
        </row>
        <row r="4021">
          <cell r="B4021">
            <v>6010</v>
          </cell>
          <cell r="C4021" t="str">
            <v>REGISTRO GAVETA BRUTO EM LATAO FORJADO, BITOLA 1 1/2 " (REF 1509)</v>
          </cell>
          <cell r="D4021" t="str">
            <v xml:space="preserve">UN    </v>
          </cell>
          <cell r="E4021">
            <v>57.78</v>
          </cell>
        </row>
        <row r="4022">
          <cell r="B4022">
            <v>6017</v>
          </cell>
          <cell r="C4022" t="str">
            <v>REGISTRO GAVETA BRUTO EM LATAO FORJADO, BITOLA 1 1/4 " (REF 1509)</v>
          </cell>
          <cell r="D4022" t="str">
            <v xml:space="preserve">UN    </v>
          </cell>
          <cell r="E4022">
            <v>45.76</v>
          </cell>
        </row>
        <row r="4023">
          <cell r="B4023">
            <v>6020</v>
          </cell>
          <cell r="C4023" t="str">
            <v>REGISTRO GAVETA BRUTO EM LATAO FORJADO, BITOLA 1/2 " (REF 1509)</v>
          </cell>
          <cell r="D4023" t="str">
            <v xml:space="preserve">UN    </v>
          </cell>
          <cell r="E4023">
            <v>20.170000000000002</v>
          </cell>
        </row>
        <row r="4024">
          <cell r="B4024">
            <v>6028</v>
          </cell>
          <cell r="C4024" t="str">
            <v>REGISTRO GAVETA BRUTO EM LATAO FORJADO, BITOLA 2 " (REF 1509)</v>
          </cell>
          <cell r="D4024" t="str">
            <v xml:space="preserve">UN    </v>
          </cell>
          <cell r="E4024">
            <v>80.47</v>
          </cell>
        </row>
        <row r="4025">
          <cell r="B4025">
            <v>6011</v>
          </cell>
          <cell r="C4025" t="str">
            <v>REGISTRO GAVETA BRUTO EM LATAO FORJADO, BITOLA 2 1/2 " (REF 1509)</v>
          </cell>
          <cell r="D4025" t="str">
            <v xml:space="preserve">UN    </v>
          </cell>
          <cell r="E4025">
            <v>166.9</v>
          </cell>
        </row>
        <row r="4026">
          <cell r="B4026">
            <v>6012</v>
          </cell>
          <cell r="C4026" t="str">
            <v>REGISTRO GAVETA BRUTO EM LATAO FORJADO, BITOLA 3 " (REF 1509)</v>
          </cell>
          <cell r="D4026" t="str">
            <v xml:space="preserve">UN    </v>
          </cell>
          <cell r="E4026">
            <v>202.06</v>
          </cell>
        </row>
        <row r="4027">
          <cell r="B4027">
            <v>6016</v>
          </cell>
          <cell r="C4027" t="str">
            <v>REGISTRO GAVETA BRUTO EM LATAO FORJADO, BITOLA 3/4 " (REF 1509)</v>
          </cell>
          <cell r="D4027" t="str">
            <v xml:space="preserve">UN    </v>
          </cell>
          <cell r="E4027">
            <v>21.27</v>
          </cell>
        </row>
        <row r="4028">
          <cell r="B4028">
            <v>6027</v>
          </cell>
          <cell r="C4028" t="str">
            <v>REGISTRO GAVETA BRUTO EM LATAO FORJADO, BITOLA 4 " (REF 1509)</v>
          </cell>
          <cell r="D4028" t="str">
            <v xml:space="preserve">UN    </v>
          </cell>
          <cell r="E4028">
            <v>421.03</v>
          </cell>
        </row>
        <row r="4029">
          <cell r="B4029">
            <v>6013</v>
          </cell>
          <cell r="C4029" t="str">
            <v>REGISTRO GAVETA COM ACABAMENTO E CANOPLA CROMADOS, SIMPLES, BITOLA 1 " (REF 1509)</v>
          </cell>
          <cell r="D4029" t="str">
            <v xml:space="preserve">UN    </v>
          </cell>
          <cell r="E4029">
            <v>63.53</v>
          </cell>
        </row>
        <row r="4030">
          <cell r="B4030">
            <v>6015</v>
          </cell>
          <cell r="C4030" t="str">
            <v>REGISTRO GAVETA COM ACABAMENTO E CANOPLA CROMADOS, SIMPLES, BITOLA 1 1/2 " (REF 1509)</v>
          </cell>
          <cell r="D4030" t="str">
            <v xml:space="preserve">UN    </v>
          </cell>
          <cell r="E4030">
            <v>92.39</v>
          </cell>
        </row>
        <row r="4031">
          <cell r="B4031">
            <v>6014</v>
          </cell>
          <cell r="C4031" t="str">
            <v>REGISTRO GAVETA COM ACABAMENTO E CANOPLA CROMADOS, SIMPLES, BITOLA 1 1/4 " (REF 1509)</v>
          </cell>
          <cell r="D4031" t="str">
            <v xml:space="preserve">UN    </v>
          </cell>
          <cell r="E4031">
            <v>88.33</v>
          </cell>
        </row>
        <row r="4032">
          <cell r="B4032">
            <v>6006</v>
          </cell>
          <cell r="C4032" t="str">
            <v>REGISTRO GAVETA COM ACABAMENTO E CANOPLA CROMADOS, SIMPLES, BITOLA 1/2 " (REF 1509)</v>
          </cell>
          <cell r="D4032" t="str">
            <v xml:space="preserve">UN    </v>
          </cell>
          <cell r="E4032">
            <v>46</v>
          </cell>
        </row>
        <row r="4033">
          <cell r="B4033">
            <v>6005</v>
          </cell>
          <cell r="C4033" t="str">
            <v>REGISTRO GAVETA COM ACABAMENTO E CANOPLA CROMADOS, SIMPLES, BITOLA 3/4 " (REF 1509)</v>
          </cell>
          <cell r="D4033" t="str">
            <v xml:space="preserve">UN    </v>
          </cell>
          <cell r="E4033">
            <v>51.9</v>
          </cell>
        </row>
        <row r="4034">
          <cell r="B4034">
            <v>11756</v>
          </cell>
          <cell r="C4034" t="str">
            <v>REGISTRO OU REGULADOR DE GAS COZINHA, VAZAO DE 2 KG/H, 2,8 KPA</v>
          </cell>
          <cell r="D4034" t="str">
            <v xml:space="preserve">UN    </v>
          </cell>
          <cell r="E4034">
            <v>24.78</v>
          </cell>
        </row>
        <row r="4035">
          <cell r="B4035">
            <v>10904</v>
          </cell>
          <cell r="C4035" t="str">
            <v>REGISTRO OU VALVULA GLOBO ANGULAR EM LATAO, PARA HIDRANTES EM INSTALACAO PREDIAL DE INCENDIO, 45 GRAUS, DIAMETRO DE 2 1/2", COM VOLANTE, CLASSE DE PRESSAO DE ATE 200 PSI</v>
          </cell>
          <cell r="D4035" t="str">
            <v xml:space="preserve">UN    </v>
          </cell>
          <cell r="E4035">
            <v>100</v>
          </cell>
        </row>
        <row r="4036">
          <cell r="B4036">
            <v>11752</v>
          </cell>
          <cell r="C4036" t="str">
            <v>REGISTRO PRESSAO BRUTO EM LATAO FORJADO, BITOLA 1/2 " (REF 1400)</v>
          </cell>
          <cell r="D4036" t="str">
            <v xml:space="preserve">UN    </v>
          </cell>
          <cell r="E4036">
            <v>14.29</v>
          </cell>
        </row>
        <row r="4037">
          <cell r="B4037">
            <v>11753</v>
          </cell>
          <cell r="C4037" t="str">
            <v>REGISTRO PRESSAO BRUTO EM LATAO FORJADO, BITOLA 3/4 " (REF 1400)</v>
          </cell>
          <cell r="D4037" t="str">
            <v xml:space="preserve">UN    </v>
          </cell>
          <cell r="E4037">
            <v>17.059999999999999</v>
          </cell>
        </row>
        <row r="4038">
          <cell r="B4038">
            <v>6021</v>
          </cell>
          <cell r="C4038" t="str">
            <v>REGISTRO PRESSAO COM ACABAMENTO E CANOPLA CROMADA, SIMPLES, BITOLA 1/2 " (REF 1416)</v>
          </cell>
          <cell r="D4038" t="str">
            <v xml:space="preserve">UN    </v>
          </cell>
          <cell r="E4038">
            <v>47.35</v>
          </cell>
        </row>
        <row r="4039">
          <cell r="B4039">
            <v>6024</v>
          </cell>
          <cell r="C4039" t="str">
            <v>REGISTRO PRESSAO COM ACABAMENTO E CANOPLA CROMADA, SIMPLES, BITOLA 3/4 " (REF 1416)</v>
          </cell>
          <cell r="D4039" t="str">
            <v xml:space="preserve">UN    </v>
          </cell>
          <cell r="E4039">
            <v>48.95</v>
          </cell>
        </row>
        <row r="4040">
          <cell r="B4040">
            <v>38379</v>
          </cell>
          <cell r="C4040" t="str">
            <v>REGUA DE ALUMINIO PARA PEDREIRO 2 X 1 "</v>
          </cell>
          <cell r="D4040" t="str">
            <v xml:space="preserve">M     </v>
          </cell>
          <cell r="E4040">
            <v>33.33</v>
          </cell>
        </row>
        <row r="4041">
          <cell r="B4041">
            <v>13897</v>
          </cell>
          <cell r="C4041" t="str">
            <v>REGUA VIBRADORA DUPLA PARA CONCRETO A GASOLINA 5,5 HP, PESO DE 60 KG, COMPRIMENTO 4 M</v>
          </cell>
          <cell r="D4041" t="str">
            <v xml:space="preserve">UN    </v>
          </cell>
          <cell r="E4041">
            <v>7759.38</v>
          </cell>
        </row>
        <row r="4042">
          <cell r="B4042">
            <v>10640</v>
          </cell>
          <cell r="C4042" t="str">
            <v>REGUA VIBRATORIA DE CONCRETO TRELICADA, EQUIPADA COM MOTOR A GASOLINA DE 9 HP</v>
          </cell>
          <cell r="D4042" t="str">
            <v xml:space="preserve">UN    </v>
          </cell>
          <cell r="E4042">
            <v>16805.18</v>
          </cell>
        </row>
        <row r="4043">
          <cell r="B4043">
            <v>11086</v>
          </cell>
          <cell r="C4043" t="str">
            <v>REJEITO DE MINERIO DE FERRO PARA PAVIMENTACAO (POSTO PEDREIRA/FORNECEDOR, SEM FRETE)</v>
          </cell>
          <cell r="D4043" t="str">
            <v xml:space="preserve">M3    </v>
          </cell>
          <cell r="E4043">
            <v>61.31</v>
          </cell>
        </row>
        <row r="4044">
          <cell r="B4044">
            <v>34356</v>
          </cell>
          <cell r="C4044" t="str">
            <v>REJUNTE BRANCO, CIMENTICIO</v>
          </cell>
          <cell r="D4044" t="str">
            <v xml:space="preserve">KG    </v>
          </cell>
          <cell r="E4044">
            <v>2.29</v>
          </cell>
        </row>
        <row r="4045">
          <cell r="B4045">
            <v>34357</v>
          </cell>
          <cell r="C4045" t="str">
            <v>REJUNTE COLORIDO, CIMENTICIO</v>
          </cell>
          <cell r="D4045" t="str">
            <v xml:space="preserve">KG    </v>
          </cell>
          <cell r="E4045">
            <v>2.54</v>
          </cell>
        </row>
        <row r="4046">
          <cell r="B4046">
            <v>37329</v>
          </cell>
          <cell r="C4046" t="str">
            <v>REJUNTE EPOXI BRANCO</v>
          </cell>
          <cell r="D4046" t="str">
            <v xml:space="preserve">KG    </v>
          </cell>
          <cell r="E4046">
            <v>35.44</v>
          </cell>
        </row>
        <row r="4047">
          <cell r="B4047">
            <v>37398</v>
          </cell>
          <cell r="C4047" t="str">
            <v>REJUNTE EPOXI COR</v>
          </cell>
          <cell r="D4047" t="str">
            <v xml:space="preserve">KG    </v>
          </cell>
          <cell r="E4047">
            <v>45.36</v>
          </cell>
        </row>
        <row r="4048">
          <cell r="B4048">
            <v>2510</v>
          </cell>
          <cell r="C4048" t="str">
            <v>RELE FOTOELETRICO INTERNO E EXTERNO BIVOLT 1000 W, DE CONECTOR, SEM BASE</v>
          </cell>
          <cell r="D4048" t="str">
            <v xml:space="preserve">UN    </v>
          </cell>
          <cell r="E4048">
            <v>16.89</v>
          </cell>
        </row>
        <row r="4049">
          <cell r="B4049">
            <v>12359</v>
          </cell>
          <cell r="C4049" t="str">
            <v>RELE TERMICO BIMETAL PARA USO EM MOTORES TRIFASICOS, TENSAO 380 V, POTENCIA ATE 15 CV, CORRENTE NOMINAL MAXIMA 22 A</v>
          </cell>
          <cell r="D4049" t="str">
            <v xml:space="preserve">UN    </v>
          </cell>
          <cell r="E4049">
            <v>153.66999999999999</v>
          </cell>
        </row>
        <row r="4050">
          <cell r="B4050">
            <v>5320</v>
          </cell>
          <cell r="C4050" t="str">
            <v>REMOVEDOR DE TINTA OLEO/ESMALTE VERNIZ</v>
          </cell>
          <cell r="D4050" t="str">
            <v xml:space="preserve">L     </v>
          </cell>
          <cell r="E4050">
            <v>38.99</v>
          </cell>
        </row>
        <row r="4051">
          <cell r="B4051">
            <v>7353</v>
          </cell>
          <cell r="C4051" t="str">
            <v>RESINA ACRILICA BASE AGUA - COR BRANCA</v>
          </cell>
          <cell r="D4051" t="str">
            <v xml:space="preserve">L     </v>
          </cell>
          <cell r="E4051">
            <v>19.010000000000002</v>
          </cell>
        </row>
        <row r="4052">
          <cell r="B4052">
            <v>36144</v>
          </cell>
          <cell r="C4052" t="str">
            <v>RESPIRADOR DESCARTAVEL SEM VALVULA DE EXALACAO, PFF 1</v>
          </cell>
          <cell r="D4052" t="str">
            <v xml:space="preserve">UN    </v>
          </cell>
          <cell r="E4052">
            <v>1.0900000000000001</v>
          </cell>
        </row>
        <row r="4053">
          <cell r="B4053">
            <v>10518</v>
          </cell>
          <cell r="C4053" t="str">
            <v>RETARDO PARA CORDEL DETONANTE</v>
          </cell>
          <cell r="D4053" t="str">
            <v xml:space="preserve">UN    </v>
          </cell>
          <cell r="E4053">
            <v>57.99</v>
          </cell>
        </row>
        <row r="4054">
          <cell r="B4054">
            <v>36530</v>
          </cell>
          <cell r="C4054" t="str">
            <v>RETROESCAVADEIRA SOBRE RODAS COM CARREGADEIRA, TRACAO 4 X 2, POTENCIA LIQUIDA 79 HP, PESO OPERACIONAL MINIMO DE 6570 KG, CAPACIDADE DA CARREGADEIRA DE 1,00 M3 E DA  RETROESCAVADEIRA MINIMA DE 0,20 M3, PROFUNDIDADE DE ESCAVACAO MAXIMA DE 4,37 M</v>
          </cell>
          <cell r="D4054" t="str">
            <v xml:space="preserve">UN    </v>
          </cell>
          <cell r="E4054">
            <v>200985.36</v>
          </cell>
        </row>
        <row r="4055">
          <cell r="B4055">
            <v>6046</v>
          </cell>
          <cell r="C4055" t="str">
            <v>RETROESCAVADEIRA SOBRE RODAS COM CARREGADEIRA, TRACAO 4 X 4, POTENCIA LIQUIDA 72 HP, PESO OPERACIONAL MINIMO DE 7140 KG, CAPACIDADE MINIMA DA CARREGADEIRA DE 0,79 M3 E DA RETROESCAVADEIRA MINIMA DE 0,18 M3, PROFUNDIDADE DE ESCAVACAO MAXIMA DE 4,50 M</v>
          </cell>
          <cell r="D4055" t="str">
            <v xml:space="preserve">UN    </v>
          </cell>
          <cell r="E4055">
            <v>218000</v>
          </cell>
        </row>
        <row r="4056">
          <cell r="B4056">
            <v>36531</v>
          </cell>
          <cell r="C4056" t="str">
            <v>RETROESCAVADEIRA SOBRE RODAS COM CARREGADEIRA, TRACAO 4 X 4, POTENCIA LIQUIDA 88 HP, PESO OPERACIONAL MINIMO DE 6674 KG, CAPACIDADE DA CARREGADEIRA DE 1,00 M3 E DA  RETROESCAVADEIRA MINIMA DE 0,26 M3, PROFUNDIDADE DE ESCAVACAO MAXIMA DE 4,37 M</v>
          </cell>
          <cell r="D4056" t="str">
            <v xml:space="preserve">UN    </v>
          </cell>
          <cell r="E4056">
            <v>225975.59</v>
          </cell>
        </row>
        <row r="4057">
          <cell r="B4057">
            <v>34684</v>
          </cell>
          <cell r="C4057" t="str">
            <v>REVESTIMENTO DE PAREDE EM GRANILITE, MARMORITE OU GRANITINA - ESP = 5 MM (INCLUSO EXECUCAO)</v>
          </cell>
          <cell r="D4057" t="str">
            <v xml:space="preserve">M2    </v>
          </cell>
          <cell r="E4057">
            <v>130.08000000000001</v>
          </cell>
        </row>
        <row r="4058">
          <cell r="B4058">
            <v>34683</v>
          </cell>
          <cell r="C4058" t="str">
            <v>REVESTIMENTO DE PAREDE EM GRANILITE, MARMORITE OU GRANITINA COLORIDO - ESP = 5 MM (INCLUSO EXECUCAO)</v>
          </cell>
          <cell r="D4058" t="str">
            <v xml:space="preserve">M2    </v>
          </cell>
          <cell r="E4058">
            <v>81.3</v>
          </cell>
        </row>
        <row r="4059">
          <cell r="B4059">
            <v>533</v>
          </cell>
          <cell r="C4059" t="str">
            <v>REVESTIMENTO EM CERAMICA ESMALTADA COMERCIAL, PEI MENOR OU IGUAL A 3, FORMATO MENOR OU IGUAL A 2025 CM2</v>
          </cell>
          <cell r="D4059" t="str">
            <v xml:space="preserve">M2    </v>
          </cell>
          <cell r="E4059">
            <v>13.87</v>
          </cell>
        </row>
        <row r="4060">
          <cell r="B4060">
            <v>10515</v>
          </cell>
          <cell r="C4060" t="str">
            <v>REVESTIMENTO EM CERAMICA ESMALTADA EXTRA, PEI MAIOR OU IGUAL 4, FORMATO MAIOR A 2025 CM2</v>
          </cell>
          <cell r="D4060" t="str">
            <v xml:space="preserve">M2    </v>
          </cell>
          <cell r="E4060">
            <v>35.76</v>
          </cell>
        </row>
        <row r="4061">
          <cell r="B4061">
            <v>536</v>
          </cell>
          <cell r="C4061" t="str">
            <v>REVESTIMENTO EM CERAMICA ESMALTADA EXTRA, PEI MENOR OU IGUAL A 3, FORMATO MENOR OU IGUAL A 2025 CM2</v>
          </cell>
          <cell r="D4061" t="str">
            <v xml:space="preserve">M2    </v>
          </cell>
          <cell r="E4061">
            <v>23.5</v>
          </cell>
        </row>
        <row r="4062">
          <cell r="B4062">
            <v>153</v>
          </cell>
          <cell r="C4062" t="str">
            <v>REVESTIMENTO EPOXI DE ALTA RESISTENCIA QUIMICA, ISENTO DE SOLVENTES, BICOMPONENTE</v>
          </cell>
          <cell r="D4062" t="str">
            <v xml:space="preserve">L     </v>
          </cell>
          <cell r="E4062">
            <v>80.2</v>
          </cell>
        </row>
        <row r="4063">
          <cell r="B4063">
            <v>34682</v>
          </cell>
          <cell r="C4063" t="str">
            <v>REVESTIMENTO PARA ESCADA EM GRANILITE, MARMORITE OU GRANITINA ESP = 8 MM (INCLUSO EXECUCAO)</v>
          </cell>
          <cell r="D4063" t="str">
            <v xml:space="preserve">M2    </v>
          </cell>
          <cell r="E4063">
            <v>62.17</v>
          </cell>
        </row>
        <row r="4064">
          <cell r="B4064">
            <v>20205</v>
          </cell>
          <cell r="C4064" t="str">
            <v>RIPA DE MADEIRA APARELHADA *1,5 X 5* CM, MACARANDUBA, ANGELIM OU EQUIVALENTE DA REGIAO</v>
          </cell>
          <cell r="D4064" t="str">
            <v xml:space="preserve">M     </v>
          </cell>
          <cell r="E4064">
            <v>2.57</v>
          </cell>
        </row>
        <row r="4065">
          <cell r="B4065">
            <v>4412</v>
          </cell>
          <cell r="C4065" t="str">
            <v>RIPA DE MADEIRA NAO APARELHADA *1 X 3* CM, MACARANDUBA, ANGELIM OU EQUIVALENTE DA REGIAO</v>
          </cell>
          <cell r="D4065" t="str">
            <v xml:space="preserve">M     </v>
          </cell>
          <cell r="E4065">
            <v>1.62</v>
          </cell>
        </row>
        <row r="4066">
          <cell r="B4066">
            <v>4408</v>
          </cell>
          <cell r="C4066" t="str">
            <v>RIPA DE MADEIRA NAO APARELHADA *1,5 X 5* CM, MACARANDUBA, ANGELIM OU EQUIVALENTE DA REGIAO</v>
          </cell>
          <cell r="D4066" t="str">
            <v xml:space="preserve">M     </v>
          </cell>
          <cell r="E4066">
            <v>2.2000000000000002</v>
          </cell>
        </row>
        <row r="4067">
          <cell r="B4067">
            <v>4505</v>
          </cell>
          <cell r="C4067" t="str">
            <v>RIPA DE MADEIRA NAO APARELHADA *2 X 7* CM, PINUS, MISTA OU EQUIVALENTE DA REGIAO</v>
          </cell>
          <cell r="D4067" t="str">
            <v xml:space="preserve">M     </v>
          </cell>
          <cell r="E4067">
            <v>1.39</v>
          </cell>
        </row>
        <row r="4068">
          <cell r="B4068">
            <v>10559</v>
          </cell>
          <cell r="C4068" t="str">
            <v>ROCADEIRA COSTAL COM MOTOR A GASOLINA DE *32* CC</v>
          </cell>
          <cell r="D4068" t="str">
            <v xml:space="preserve">UN    </v>
          </cell>
          <cell r="E4068">
            <v>2121.0500000000002</v>
          </cell>
        </row>
        <row r="4069">
          <cell r="B4069">
            <v>10664</v>
          </cell>
          <cell r="C4069" t="str">
            <v>ROCADEIRA DESLOCAVEL, LARGURA DE TRABALHO DE 1,3 M</v>
          </cell>
          <cell r="D4069" t="str">
            <v xml:space="preserve">UN    </v>
          </cell>
          <cell r="E4069">
            <v>5764.56</v>
          </cell>
        </row>
        <row r="4070">
          <cell r="B4070">
            <v>36250</v>
          </cell>
          <cell r="C4070" t="str">
            <v>RODAFORRO EM PVC, PARA FORRO DE PVC, COMPRIMENTO 6 M</v>
          </cell>
          <cell r="D4070" t="str">
            <v xml:space="preserve">M     </v>
          </cell>
          <cell r="E4070">
            <v>2.56</v>
          </cell>
        </row>
        <row r="4071">
          <cell r="B4071">
            <v>10857</v>
          </cell>
          <cell r="C4071" t="str">
            <v>RODAPE ARDOSIA, CINZA, 10 CM, E= *1CM</v>
          </cell>
          <cell r="D4071" t="str">
            <v xml:space="preserve">M     </v>
          </cell>
          <cell r="E4071">
            <v>4.28</v>
          </cell>
        </row>
        <row r="4072">
          <cell r="B4072">
            <v>4803</v>
          </cell>
          <cell r="C4072" t="str">
            <v>RODAPE DE BORRACHA LISO, H = 70 MM, E = *2* MM, PARA ARGAMASSA, PRETO</v>
          </cell>
          <cell r="D4072" t="str">
            <v xml:space="preserve">M     </v>
          </cell>
          <cell r="E4072">
            <v>17.87</v>
          </cell>
        </row>
        <row r="4073">
          <cell r="B4073">
            <v>6186</v>
          </cell>
          <cell r="C4073" t="str">
            <v>RODAPE DE MADEIRA MACICA CUMARU/IPE CHAMPANHE OU EQUIVALENTE DA REGIAO, *1,5 X 7 CM</v>
          </cell>
          <cell r="D4073" t="str">
            <v xml:space="preserve">M     </v>
          </cell>
          <cell r="E4073">
            <v>9.57</v>
          </cell>
        </row>
        <row r="4074">
          <cell r="B4074">
            <v>4829</v>
          </cell>
          <cell r="C4074" t="str">
            <v>RODAPE EM MARMORE, POLIDO, BRANCO COMUM, L= *7* CM, E=  *2* CM, CORTE RETO</v>
          </cell>
          <cell r="D4074" t="str">
            <v xml:space="preserve">M     </v>
          </cell>
          <cell r="E4074">
            <v>32.74</v>
          </cell>
        </row>
        <row r="4075">
          <cell r="B4075">
            <v>39829</v>
          </cell>
          <cell r="C4075" t="str">
            <v>RODAPE EM POLIESTIRENO, BRANCO, H = *5* CM, E = *1,5* CM</v>
          </cell>
          <cell r="D4075" t="str">
            <v xml:space="preserve">M     </v>
          </cell>
          <cell r="E4075">
            <v>24.96</v>
          </cell>
        </row>
        <row r="4076">
          <cell r="B4076">
            <v>20231</v>
          </cell>
          <cell r="C4076" t="str">
            <v>RODAPE OU RODABANCADA EM GRANITO, POLIDO, TIPO ANDORINHA/ QUARTZ/ CASTELO/ CORUMBA OU OUTROS EQUIVALENTES DA REGIAO, H= 10 CM, E=  *2,0* CM</v>
          </cell>
          <cell r="D4076" t="str">
            <v xml:space="preserve">M     </v>
          </cell>
          <cell r="E4076">
            <v>41.67</v>
          </cell>
        </row>
        <row r="4077">
          <cell r="B4077">
            <v>4804</v>
          </cell>
          <cell r="C4077" t="str">
            <v>RODAPE PLANO PARA PISO VINILICO, H = 5 CM</v>
          </cell>
          <cell r="D4077" t="str">
            <v xml:space="preserve">M     </v>
          </cell>
          <cell r="E4077">
            <v>13.72</v>
          </cell>
        </row>
        <row r="4078">
          <cell r="B4078">
            <v>34680</v>
          </cell>
          <cell r="C4078" t="str">
            <v>RODAPE PRE-MOLDADO DE GRANILITE, MARMORITE OU GRANITINA L = 10 CM</v>
          </cell>
          <cell r="D4078" t="str">
            <v xml:space="preserve">M     </v>
          </cell>
          <cell r="E4078">
            <v>19.13</v>
          </cell>
        </row>
        <row r="4079">
          <cell r="B4079">
            <v>11573</v>
          </cell>
          <cell r="C4079" t="str">
            <v>RODIZIO PARA TRILHO (TIPO NAPOLEAO),  EM LATAO, COM ROLAMENTO EM ACO, 6 MM, PARA JANELA DE CORRER</v>
          </cell>
          <cell r="D4079" t="str">
            <v xml:space="preserve">UN    </v>
          </cell>
          <cell r="E4079">
            <v>6.05</v>
          </cell>
        </row>
        <row r="4080">
          <cell r="B4080">
            <v>38401</v>
          </cell>
          <cell r="C4080" t="str">
            <v>RODO PARA CHAO 40 CM COM CABO</v>
          </cell>
          <cell r="D4080" t="str">
            <v xml:space="preserve">UN    </v>
          </cell>
          <cell r="E4080">
            <v>8.58</v>
          </cell>
        </row>
        <row r="4081">
          <cell r="B4081">
            <v>38179</v>
          </cell>
          <cell r="C4081" t="str">
            <v>ROLDANA CONCOVA DUPLA, EM CHAPA DE ACO, ROLAMENTO INTERNO BLINDADO DE ACO REVESTIDO EM NYLON, PARA PORTA DE CORRER</v>
          </cell>
          <cell r="D4081" t="str">
            <v xml:space="preserve">UN    </v>
          </cell>
          <cell r="E4081">
            <v>26.52</v>
          </cell>
        </row>
        <row r="4082">
          <cell r="B4082">
            <v>11575</v>
          </cell>
          <cell r="C4082" t="str">
            <v>ROLDANA DUPLA, EM ZAMAC COM CHAPA DE LATAO, ROLAMENTOS EM ACO, PARA PORTA E JANELA DE CORRER</v>
          </cell>
          <cell r="D4082" t="str">
            <v xml:space="preserve">UN    </v>
          </cell>
          <cell r="E4082">
            <v>28.61</v>
          </cell>
        </row>
        <row r="4083">
          <cell r="B4083">
            <v>20256</v>
          </cell>
          <cell r="C4083" t="str">
            <v>ROLDANA PLASTICA COM PREGO, TAMANHO 30 X 30 MM, PARA INSTALACAO ELETRICA APARENTE</v>
          </cell>
          <cell r="D4083" t="str">
            <v xml:space="preserve">UN    </v>
          </cell>
          <cell r="E4083">
            <v>0.26</v>
          </cell>
        </row>
        <row r="4084">
          <cell r="B4084">
            <v>14511</v>
          </cell>
          <cell r="C4084" t="str">
            <v>ROLO COMPACTADOR DE PNEUS, ESTATICO, PRESSAO VARIAVEL, POTENCIA 110 HP, PESO SEM/COM LASTRO 10,8/27 T, LARGURA DE ROLAGEM 2,30 M</v>
          </cell>
          <cell r="D4084" t="str">
            <v xml:space="preserve">UN    </v>
          </cell>
          <cell r="E4084">
            <v>477682.38</v>
          </cell>
        </row>
        <row r="4085">
          <cell r="B4085">
            <v>10642</v>
          </cell>
          <cell r="C4085" t="str">
            <v>ROLO COMPACTADOR DE PNEUS, ESTATICO, PRESSAO VARIAVEL, POTENCIA 111 HP, PESO SEM/COM LASTRO 9,5/26,0 T, LARGURA DE ROLAGEM 1,90 M</v>
          </cell>
          <cell r="D4085" t="str">
            <v xml:space="preserve">UN    </v>
          </cell>
          <cell r="E4085">
            <v>450000</v>
          </cell>
        </row>
        <row r="4086">
          <cell r="B4086">
            <v>14489</v>
          </cell>
          <cell r="C4086" t="str">
            <v>ROLO COMPACTADOR PE DE CARNEIRO VIBRATORIO, POTENCIA 125 HP, PESO OPERACIONAL SEM/COM LASTRO 11,95/13,30 T, IMPACTO DINAMICO 38,5/22,5 T, LARGURA DE TRABALHO 2,15 M</v>
          </cell>
          <cell r="D4086" t="str">
            <v xml:space="preserve">UN    </v>
          </cell>
          <cell r="E4086">
            <v>399141.63</v>
          </cell>
        </row>
        <row r="4087">
          <cell r="B4087">
            <v>14513</v>
          </cell>
          <cell r="C4087" t="str">
            <v>ROLO COMPACTADOR PE DE CARNEIRO VIBRATORIO, POTENCIA 80 HP, PESO OPERACIONAL SEM/COM LASTRO 7,4/8,8 T, LARGURA DE TRABALHO 1,68 M</v>
          </cell>
          <cell r="D4087" t="str">
            <v xml:space="preserve">UN    </v>
          </cell>
          <cell r="E4087">
            <v>299365.69</v>
          </cell>
        </row>
        <row r="4088">
          <cell r="B4088">
            <v>13600</v>
          </cell>
          <cell r="C4088" t="str">
            <v>ROLO COMPACTADOR VIBRATORIO DE UM CILINDRO LISO DE ACO, POTENCIA 125 HP, PESO SEM/COM LASTRO 10,75/12,92 T, IMPACTO DINAMICO 31,5/18,5 T, LARGURA TRABALHO 2,15 M</v>
          </cell>
          <cell r="D4088" t="str">
            <v xml:space="preserve">UN    </v>
          </cell>
          <cell r="E4088">
            <v>386266.05</v>
          </cell>
        </row>
        <row r="4089">
          <cell r="B4089">
            <v>10646</v>
          </cell>
          <cell r="C4089" t="str">
            <v>ROLO COMPACTADOR VIBRATORIO DE UM CILINDRO, ACO LISO, POTENCIA 80 HP, PESO OPERACIONAL MAXIMO 8,1 T, IMPACTO DINAMICO 16,15/9,5 T, LARGURA TRABALHO 1,68 M</v>
          </cell>
          <cell r="D4089" t="str">
            <v xml:space="preserve">UN    </v>
          </cell>
          <cell r="E4089">
            <v>287935.59999999998</v>
          </cell>
        </row>
        <row r="4090">
          <cell r="B4090">
            <v>6070</v>
          </cell>
          <cell r="C4090" t="str">
            <v>ROLO COMPACTADOR VIBRATORIO PE DE CARNEIRO, COM CONTROLE REMOTO POR RADIO, POTENCIA  12,5 KW, PESO OPERACIONAL DE 1,675 T, LARGURA DE TRABALHO 0,85 M</v>
          </cell>
          <cell r="D4090" t="str">
            <v xml:space="preserve">UN    </v>
          </cell>
          <cell r="E4090">
            <v>393428.56</v>
          </cell>
        </row>
        <row r="4091">
          <cell r="B4091">
            <v>6069</v>
          </cell>
          <cell r="C4091" t="str">
            <v>ROLO COMPACTADOR VIBRATORIO REBOCAVEL, CILINDRO DE ACO LISO, POTENCIA DE TRACAO DE 65 CV, PESO DE 4,7 T, IMPACTO DINAMICO TOTAL DE 18,3 T, LARGURA DO ROLO 1,67 M</v>
          </cell>
          <cell r="D4091" t="str">
            <v xml:space="preserve">UN    </v>
          </cell>
          <cell r="E4091">
            <v>86914.3</v>
          </cell>
        </row>
        <row r="4092">
          <cell r="B4092">
            <v>14626</v>
          </cell>
          <cell r="C4092" t="str">
            <v>ROLO COMPACTADOR VIBRATORIO TANDEM, ACO LISO, POTENCIA 125 HP, PESO SEM/COM LASTRO 10,20/11,65 T, LARGURA DE TRABALHO 1,73 M</v>
          </cell>
          <cell r="D4092" t="str">
            <v xml:space="preserve">UN    </v>
          </cell>
          <cell r="E4092">
            <v>430714.3</v>
          </cell>
        </row>
        <row r="4093">
          <cell r="B4093">
            <v>6067</v>
          </cell>
          <cell r="C4093" t="str">
            <v>ROLO COMPACTADOR VIBRATORIO TANDEM, ACO LISO, POTENCIA 58 CV, PESO SEM/COM LASTRO 6,5/9,4 T, LARGURA DE TRABALHO 1,20 M</v>
          </cell>
          <cell r="D4093" t="str">
            <v xml:space="preserve">UN    </v>
          </cell>
          <cell r="E4093">
            <v>353571.43</v>
          </cell>
        </row>
        <row r="4094">
          <cell r="B4094">
            <v>38393</v>
          </cell>
          <cell r="C4094" t="str">
            <v>ROLO DE ESPUMA POLIESTER 23 CM (SEM CABO)</v>
          </cell>
          <cell r="D4094" t="str">
            <v xml:space="preserve">UN    </v>
          </cell>
          <cell r="E4094">
            <v>11.97</v>
          </cell>
        </row>
        <row r="4095">
          <cell r="B4095">
            <v>38390</v>
          </cell>
          <cell r="C4095" t="str">
            <v>ROLO DE LA DE CARNEIRO 23 CM (SEM CABO)</v>
          </cell>
          <cell r="D4095" t="str">
            <v xml:space="preserve">UN    </v>
          </cell>
          <cell r="E4095">
            <v>26.55</v>
          </cell>
        </row>
        <row r="4096">
          <cell r="B4096">
            <v>36532</v>
          </cell>
          <cell r="C4096" t="str">
            <v>ROMPEDOR ELETRICO PESO 26 KG, POTENCIA OPERACIONAL DE 2,5 KW</v>
          </cell>
          <cell r="D4096" t="str">
            <v xml:space="preserve">UN    </v>
          </cell>
          <cell r="E4096">
            <v>14031.17</v>
          </cell>
        </row>
        <row r="4097">
          <cell r="B4097">
            <v>11578</v>
          </cell>
          <cell r="C4097" t="str">
            <v>ROSETA QUADRADA, SEM FUROS, EM ACO INOX POLIDO, LARGURA APROXIMADA DE 50 MM, PARA FECHADURA DE PORTA - PARAFUSOS INCLUIDOS</v>
          </cell>
          <cell r="D4097" t="str">
            <v xml:space="preserve">UN    </v>
          </cell>
          <cell r="E4097">
            <v>9.19</v>
          </cell>
        </row>
        <row r="4098">
          <cell r="B4098">
            <v>11577</v>
          </cell>
          <cell r="C4098" t="str">
            <v>ROSETA REDONDA DE SOBREPOR, SEM FUROS, EM ACO INOX POLIDO, DIAMETRO APROXIMADO DE 50 MM, PARA FECHADURA DE PORTA - PARAFUSOS INCLUIDOS</v>
          </cell>
          <cell r="D4098" t="str">
            <v xml:space="preserve">UN    </v>
          </cell>
          <cell r="E4098">
            <v>8.77</v>
          </cell>
        </row>
        <row r="4099">
          <cell r="B4099">
            <v>42432</v>
          </cell>
          <cell r="C4099" t="str">
            <v>ROTACAO DIAGONAL DUPLA, APARELHO TRIPLO, EM TUBO DE ACO CARBONO, PINTURA NO PROCESSO ELETROSTATICO - EQUIPAMENTO DE GINASTICA PARA ACADEMIA AO AR LIVRE / ACADEMIA DA TERCEIRA IDADE - ATI</v>
          </cell>
          <cell r="D4099" t="str">
            <v xml:space="preserve">UN    </v>
          </cell>
          <cell r="E4099">
            <v>1377.27</v>
          </cell>
        </row>
        <row r="4100">
          <cell r="B4100">
            <v>42437</v>
          </cell>
          <cell r="C4100" t="str">
            <v>ROTACAO VERTICAL DUPLO, EM TUBO DE ACO CARBONO, PINTURA NO PROCESSO ELETROSTATICO - EQUIPAMENTO DE GINASTICA PARA ACADEMIA AO AR LIVRE / ACADEMIA DA TERCEIRA IDADE - ATI</v>
          </cell>
          <cell r="D4100" t="str">
            <v xml:space="preserve">UN    </v>
          </cell>
          <cell r="E4100">
            <v>1047.0899999999999</v>
          </cell>
        </row>
        <row r="4101">
          <cell r="B4101">
            <v>1116</v>
          </cell>
          <cell r="C4101" t="str">
            <v>RUFO EXTERNO DE CHAPA DE ACO GALVANIZADA NUM 26, CORTE 25 CM</v>
          </cell>
          <cell r="D4101" t="str">
            <v xml:space="preserve">M     </v>
          </cell>
          <cell r="E4101">
            <v>16.16</v>
          </cell>
        </row>
        <row r="4102">
          <cell r="B4102">
            <v>1115</v>
          </cell>
          <cell r="C4102" t="str">
            <v>RUFO EXTERNO DE CHAPA DE ACO GALVANIZADA NUM 26, CORTE 28 CM</v>
          </cell>
          <cell r="D4102" t="str">
            <v xml:space="preserve">M     </v>
          </cell>
          <cell r="E4102">
            <v>19.64</v>
          </cell>
        </row>
        <row r="4103">
          <cell r="B4103">
            <v>1113</v>
          </cell>
          <cell r="C4103" t="str">
            <v>RUFO EXTERNO/INTERNO DE CHAPA DE ACO GALVANIZADA NUM 26, CORTE 33 CM</v>
          </cell>
          <cell r="D4103" t="str">
            <v xml:space="preserve">M     </v>
          </cell>
          <cell r="E4103">
            <v>21.54</v>
          </cell>
        </row>
        <row r="4104">
          <cell r="B4104">
            <v>1114</v>
          </cell>
          <cell r="C4104" t="str">
            <v>RUFO INTERNO DE CHAPA DE ACO GALVANIZADA NUM 26, CORTE 50 CM</v>
          </cell>
          <cell r="D4104" t="str">
            <v xml:space="preserve">M     </v>
          </cell>
          <cell r="E4104">
            <v>32.32</v>
          </cell>
        </row>
        <row r="4105">
          <cell r="B4105">
            <v>40872</v>
          </cell>
          <cell r="C4105" t="str">
            <v>RUFO INTERNO/EXTERNO DE CHAPA DE ACO GALVANIZADA NUM 24, CORTE 25 CM (COLETADO CAIXA)</v>
          </cell>
          <cell r="D4105" t="str">
            <v xml:space="preserve">M     </v>
          </cell>
          <cell r="E4105">
            <v>18.41</v>
          </cell>
        </row>
        <row r="4106">
          <cell r="B4106">
            <v>20214</v>
          </cell>
          <cell r="C4106" t="str">
            <v>RUFO PARA TELHA ESTRUTURAL DE FIBROCIMENTO 1 ABA (SEM AMIANTO)</v>
          </cell>
          <cell r="D4106" t="str">
            <v xml:space="preserve">UN    </v>
          </cell>
          <cell r="E4106">
            <v>27.19</v>
          </cell>
        </row>
        <row r="4107">
          <cell r="B4107">
            <v>11064</v>
          </cell>
          <cell r="C4107" t="str">
            <v>RUFO PARA TELHA ESTRUTURAL DE FIBROCIMENTO 2 ABAS, COMPRIMENTO DE 1031 MM (SEM AMIANTO)</v>
          </cell>
          <cell r="D4107" t="str">
            <v xml:space="preserve">UN    </v>
          </cell>
          <cell r="E4107">
            <v>11.53</v>
          </cell>
        </row>
        <row r="4108">
          <cell r="B4108">
            <v>7237</v>
          </cell>
          <cell r="C4108" t="str">
            <v>RUFO PARA TELHA ONDULADA DE FIBROCIMENTO, E = 6 MM, ABA *260* MM, COMPRIMENTO 1100 MM (SEM AMIANTO)</v>
          </cell>
          <cell r="D4108" t="str">
            <v xml:space="preserve">UN    </v>
          </cell>
          <cell r="E4108">
            <v>15.73</v>
          </cell>
        </row>
        <row r="4109">
          <cell r="B4109">
            <v>16</v>
          </cell>
          <cell r="C4109" t="str">
            <v>SABAO EM PO</v>
          </cell>
          <cell r="D4109" t="str">
            <v xml:space="preserve">KG    </v>
          </cell>
          <cell r="E4109">
            <v>8.1300000000000008</v>
          </cell>
        </row>
        <row r="4110">
          <cell r="B4110">
            <v>11757</v>
          </cell>
          <cell r="C4110" t="str">
            <v>SABONETEIRA DE PAREDE EM METAL CROMADO</v>
          </cell>
          <cell r="D4110" t="str">
            <v xml:space="preserve">UN    </v>
          </cell>
          <cell r="E4110">
            <v>23.06</v>
          </cell>
        </row>
        <row r="4111">
          <cell r="B4111">
            <v>11758</v>
          </cell>
          <cell r="C4111" t="str">
            <v>SABONETEIRA PLASTICA TIPO DISPENSER PARA SABONETE LIQUIDO COM RESERVATORIO 800 A 1500 ML</v>
          </cell>
          <cell r="D4111" t="str">
            <v xml:space="preserve">UN    </v>
          </cell>
          <cell r="E4111">
            <v>47.9</v>
          </cell>
        </row>
        <row r="4112">
          <cell r="B4112">
            <v>37526</v>
          </cell>
          <cell r="C4112" t="str">
            <v>SACO DE RAFIA PARA ENTULHO, NOVO, LISO (SEM CLICHE), *60 x 90* CM</v>
          </cell>
          <cell r="D4112" t="str">
            <v xml:space="preserve">UN    </v>
          </cell>
          <cell r="E4112">
            <v>2.2200000000000002</v>
          </cell>
        </row>
        <row r="4113">
          <cell r="B4113">
            <v>6076</v>
          </cell>
          <cell r="C4113" t="str">
            <v>SAIBRO PARA ARGAMASSA (COLETADO NO COMERCIO)</v>
          </cell>
          <cell r="D4113" t="str">
            <v xml:space="preserve">M3    </v>
          </cell>
          <cell r="E4113">
            <v>48.7</v>
          </cell>
        </row>
        <row r="4114">
          <cell r="B4114">
            <v>13109</v>
          </cell>
          <cell r="C4114" t="str">
            <v>SAPATA DE PVC ADITIVADO NERVURADO D = 6"</v>
          </cell>
          <cell r="D4114" t="str">
            <v xml:space="preserve">UN    </v>
          </cell>
          <cell r="E4114">
            <v>179.7</v>
          </cell>
        </row>
        <row r="4115">
          <cell r="B4115">
            <v>13110</v>
          </cell>
          <cell r="C4115" t="str">
            <v>SAPATA DE PVC ADITIVADO NERVURADO D = 8"</v>
          </cell>
          <cell r="D4115" t="str">
            <v xml:space="preserve">UN    </v>
          </cell>
          <cell r="E4115">
            <v>236.5</v>
          </cell>
        </row>
        <row r="4116">
          <cell r="B4116">
            <v>7581</v>
          </cell>
          <cell r="C4116" t="str">
            <v>SAPATILHA EM ACO GALVANIZADO PARA CABOS COM DIAMETRO NOMINAL ATE 5/8"</v>
          </cell>
          <cell r="D4116" t="str">
            <v xml:space="preserve">UN    </v>
          </cell>
          <cell r="E4116">
            <v>2.56</v>
          </cell>
        </row>
        <row r="4117">
          <cell r="B4117">
            <v>20206</v>
          </cell>
          <cell r="C4117" t="str">
            <v>SARRAFO DE MADEIRA APARELHADA *2 X 10* CM, MACARANDUBA, ANGELIM OU EQUIVALENTE DA REGIAO</v>
          </cell>
          <cell r="D4117" t="str">
            <v xml:space="preserve">M     </v>
          </cell>
          <cell r="E4117">
            <v>7.61</v>
          </cell>
        </row>
        <row r="4118">
          <cell r="B4118">
            <v>4460</v>
          </cell>
          <cell r="C4118" t="str">
            <v>SARRAFO DE MADEIRA NAO APARELHADA *2,5 X 10 CM, MACARANDUBA, ANGELIM OU EQUIVALENTE DA REGIAO</v>
          </cell>
          <cell r="D4118" t="str">
            <v xml:space="preserve">M     </v>
          </cell>
          <cell r="E4118">
            <v>9.1300000000000008</v>
          </cell>
        </row>
        <row r="4119">
          <cell r="B4119">
            <v>6204</v>
          </cell>
          <cell r="C4119" t="str">
            <v>SARRAFO DE MADEIRA NAO APARELHADA *2,5 X 15* CM, MACARANDUBA, ANGELIM OU EQUIVALENTE DA REGIAO</v>
          </cell>
          <cell r="D4119" t="str">
            <v xml:space="preserve">M     </v>
          </cell>
          <cell r="E4119">
            <v>13.65</v>
          </cell>
        </row>
        <row r="4120">
          <cell r="B4120">
            <v>4417</v>
          </cell>
          <cell r="C4120" t="str">
            <v>SARRAFO DE MADEIRA NAO APARELHADA *2,5 X 7* CM, MACARANDUBA, ANGELIM OU EQUIVALENTE DA REGIAO</v>
          </cell>
          <cell r="D4120" t="str">
            <v xml:space="preserve">M     </v>
          </cell>
          <cell r="E4120">
            <v>5.25</v>
          </cell>
        </row>
        <row r="4121">
          <cell r="B4121">
            <v>4517</v>
          </cell>
          <cell r="C4121" t="str">
            <v>SARRAFO DE MADEIRA NAO APARELHADA *2,5 X 7,5* CM (1 X 3 ") PINUS, MISTA OU EQUIVALENTE DA REGIAO</v>
          </cell>
          <cell r="D4121" t="str">
            <v xml:space="preserve">M     </v>
          </cell>
          <cell r="E4121">
            <v>1.1100000000000001</v>
          </cell>
        </row>
        <row r="4122">
          <cell r="B4122">
            <v>4512</v>
          </cell>
          <cell r="C4122" t="str">
            <v>SARRAFO DE MADEIRA NAO APARELHADA 2,5 X 5 CM (1 X 2 ") PINUS, MISTA OU EQUIVALENTE DA REGIAO</v>
          </cell>
          <cell r="D4122" t="str">
            <v xml:space="preserve">M     </v>
          </cell>
          <cell r="E4122">
            <v>0.81</v>
          </cell>
        </row>
        <row r="4123">
          <cell r="B4123">
            <v>4415</v>
          </cell>
          <cell r="C4123" t="str">
            <v>SARRAFO DE MADEIRA NAO APARELHADA 2,5 X 5 CM, MACARANDUBA, ANGELIM OU EQUIVALENTE DA REGIAO</v>
          </cell>
          <cell r="D4123" t="str">
            <v xml:space="preserve">M     </v>
          </cell>
          <cell r="E4123">
            <v>4.41</v>
          </cell>
        </row>
        <row r="4124">
          <cell r="B4124">
            <v>37373</v>
          </cell>
          <cell r="C4124" t="str">
            <v>SEGURO - HORISTA (COLETADO CAIXA)</v>
          </cell>
          <cell r="D4124" t="str">
            <v xml:space="preserve">H     </v>
          </cell>
          <cell r="E4124">
            <v>0.05</v>
          </cell>
        </row>
        <row r="4125">
          <cell r="B4125">
            <v>40864</v>
          </cell>
          <cell r="C4125" t="str">
            <v>SEGURO - MENSALISTA (COLETADO CAIXA)</v>
          </cell>
          <cell r="D4125" t="str">
            <v xml:space="preserve">MES   </v>
          </cell>
          <cell r="E4125">
            <v>9.76</v>
          </cell>
        </row>
        <row r="4126">
          <cell r="B4126">
            <v>4734</v>
          </cell>
          <cell r="C4126" t="str">
            <v>SEIXO ROLADO PARA APLICACAO EM CONCRETO (POSTO PEDREIRA/FORNECEDOR, SEM FRETE)</v>
          </cell>
          <cell r="D4126" t="str">
            <v xml:space="preserve">M3    </v>
          </cell>
          <cell r="E4126">
            <v>87.26</v>
          </cell>
        </row>
        <row r="4127">
          <cell r="B4127">
            <v>6085</v>
          </cell>
          <cell r="C4127" t="str">
            <v>SELADOR ACRILICO PAREDES INTERNAS/EXTERNAS</v>
          </cell>
          <cell r="D4127" t="str">
            <v xml:space="preserve">L     </v>
          </cell>
          <cell r="E4127">
            <v>7.51</v>
          </cell>
        </row>
        <row r="4128">
          <cell r="B4128">
            <v>38396</v>
          </cell>
          <cell r="C4128" t="str">
            <v>SELADOR HORIZONTAL PARA FITA DE ACO 1 "</v>
          </cell>
          <cell r="D4128" t="str">
            <v xml:space="preserve">UN    </v>
          </cell>
          <cell r="E4128">
            <v>289.89999999999998</v>
          </cell>
        </row>
        <row r="4129">
          <cell r="B4129">
            <v>6090</v>
          </cell>
          <cell r="C4129" t="str">
            <v>SELADOR PVA PAREDES INTERNAS</v>
          </cell>
          <cell r="D4129" t="str">
            <v xml:space="preserve">L     </v>
          </cell>
          <cell r="E4129">
            <v>14.27</v>
          </cell>
        </row>
        <row r="4130">
          <cell r="B4130">
            <v>11622</v>
          </cell>
          <cell r="C4130" t="str">
            <v>SELANTE A BASE DE ALCATRAO E POLIURETANO PARA JUNTAS HORIZONTAIS</v>
          </cell>
          <cell r="D4130" t="str">
            <v xml:space="preserve">KG    </v>
          </cell>
          <cell r="E4130">
            <v>51.87</v>
          </cell>
        </row>
        <row r="4131">
          <cell r="B4131">
            <v>6094</v>
          </cell>
          <cell r="C4131" t="str">
            <v>SELANTE A BASE DE RESINAS ACRILICAS PARA TRINCAS</v>
          </cell>
          <cell r="D4131" t="str">
            <v xml:space="preserve">KG    </v>
          </cell>
          <cell r="E4131">
            <v>24.13</v>
          </cell>
        </row>
        <row r="4132">
          <cell r="B4132">
            <v>7317</v>
          </cell>
          <cell r="C4132" t="str">
            <v>SELANTE DE BASE ASFALTICA PARA VEDACAO</v>
          </cell>
          <cell r="D4132" t="str">
            <v xml:space="preserve">KG    </v>
          </cell>
          <cell r="E4132">
            <v>28.75</v>
          </cell>
        </row>
        <row r="4133">
          <cell r="B4133">
            <v>142</v>
          </cell>
          <cell r="C4133" t="str">
            <v>SELANTE ELASTICO MONOCOMPONENTE A BASE DE POLIURETANO PARA JUNTAS DIVERSAS</v>
          </cell>
          <cell r="D4133" t="str">
            <v xml:space="preserve">310ML </v>
          </cell>
          <cell r="E4133">
            <v>27.23</v>
          </cell>
        </row>
        <row r="4134">
          <cell r="B4134">
            <v>38123</v>
          </cell>
          <cell r="C4134" t="str">
            <v>SELANTE TIPO VEDA CALHA PARA METAL E FIBROCIMENTO</v>
          </cell>
          <cell r="D4134" t="str">
            <v xml:space="preserve">KG    </v>
          </cell>
          <cell r="E4134">
            <v>45.71</v>
          </cell>
        </row>
        <row r="4135">
          <cell r="B4135">
            <v>42701</v>
          </cell>
          <cell r="C4135" t="str">
            <v>SELIM COMPACTO EM PVC, SEM TRAVA,  DN 150 X 100 MM, PARA REDE COLETORA ESGOTO (NBR 10569)</v>
          </cell>
          <cell r="D4135" t="str">
            <v xml:space="preserve">UN    </v>
          </cell>
          <cell r="E4135">
            <v>20.81</v>
          </cell>
        </row>
        <row r="4136">
          <cell r="B4136">
            <v>42702</v>
          </cell>
          <cell r="C4136" t="str">
            <v>SELIM COMPACTO EM PVC, SEM TRAVA,  DN 200 X 100 MM, PARA REDE COLETORA ESGOTO (NBR 10569)</v>
          </cell>
          <cell r="D4136" t="str">
            <v xml:space="preserve">UN    </v>
          </cell>
          <cell r="E4136">
            <v>36.99</v>
          </cell>
        </row>
        <row r="4137">
          <cell r="B4137">
            <v>37955</v>
          </cell>
          <cell r="C4137" t="str">
            <v>SELIM COMPACTO EM PVC, SEM TRAVAS,  DN 300 X 100 MM, PARA REDE COLETORA ESGOTO (NBR 10569)</v>
          </cell>
          <cell r="D4137" t="str">
            <v xml:space="preserve">UN    </v>
          </cell>
          <cell r="E4137">
            <v>47.94</v>
          </cell>
        </row>
        <row r="4138">
          <cell r="B4138">
            <v>42699</v>
          </cell>
          <cell r="C4138" t="str">
            <v>SELIM PVC, COM TRAVA, JE, 90 GRAUS,  DN 125 X 100 MM OU 150 X 100 MM, PARA REDE COLETORA ESGOTO (NBR 10569)</v>
          </cell>
          <cell r="D4138" t="str">
            <v xml:space="preserve">UN    </v>
          </cell>
          <cell r="E4138">
            <v>12.71</v>
          </cell>
        </row>
        <row r="4139">
          <cell r="B4139">
            <v>42700</v>
          </cell>
          <cell r="C4139" t="str">
            <v>SELIM PVC, SOLDAVEL, SEM TRAVA, JE, 90 GRAUS,  DN 200 X 100 MM, PARA REDE COLETORA ESGOTO (NBR 10569)</v>
          </cell>
          <cell r="D4139" t="str">
            <v xml:space="preserve">UN    </v>
          </cell>
          <cell r="E4139">
            <v>36.25</v>
          </cell>
        </row>
        <row r="4140">
          <cell r="B4140">
            <v>37743</v>
          </cell>
          <cell r="C4140" t="str">
            <v>SEMIRREBOQUE COM DOIS EIXOS EM TANDEM TIPO BASCULANTE COM CACAMBA METALICA 14 M3  (INCLUI MONTAGEM, NAO INCLUI CAVALO MECANICO)</v>
          </cell>
          <cell r="D4140" t="str">
            <v xml:space="preserve">UN    </v>
          </cell>
          <cell r="E4140">
            <v>99916.08</v>
          </cell>
        </row>
        <row r="4141">
          <cell r="B4141">
            <v>37744</v>
          </cell>
          <cell r="C4141" t="str">
            <v>SEMIRREBOQUE COM TRES EIXOS EM TANDEM TIPO BASCULANTE COM CACAMBA METALICA 18 M3 (INCLUI MONTAGEM, NAO INCLUI CAVALO MECANICO)</v>
          </cell>
          <cell r="D4141" t="str">
            <v xml:space="preserve">UN    </v>
          </cell>
          <cell r="E4141">
            <v>117482.51</v>
          </cell>
        </row>
        <row r="4142">
          <cell r="B4142">
            <v>37741</v>
          </cell>
          <cell r="C4142" t="str">
            <v>SEMIRREBOQUE COM TRES EIXOS, PARA TRANSPORTE DE CARGA SECA, DIMENSOES APROXIMADAS 2,60 X 12,50 X 0,50 M (NAO INCLUI CAVALO MECANICO)</v>
          </cell>
          <cell r="D4142" t="str">
            <v xml:space="preserve">UN    </v>
          </cell>
          <cell r="E4142">
            <v>90853.14</v>
          </cell>
        </row>
        <row r="4143">
          <cell r="B4143">
            <v>39396</v>
          </cell>
          <cell r="C4143" t="str">
            <v>SENSOR DE PRESENCA BIVOLT COM FOTOCELULA PARA QUALQUER TIPO DE LAMPADA, POTENCIA MAXIMA *1000* W, USO EXTERNO</v>
          </cell>
          <cell r="D4143" t="str">
            <v xml:space="preserve">UN    </v>
          </cell>
          <cell r="E4143">
            <v>33.07</v>
          </cell>
        </row>
        <row r="4144">
          <cell r="B4144">
            <v>39392</v>
          </cell>
          <cell r="C4144" t="str">
            <v>SENSOR DE PRESENCA BIVOLT DE PAREDE COM FOTOCELULA PARA QUALQUER TIPO DE LAMPADA POTENCIA MAXIMA *1000* W, USO INTERNO</v>
          </cell>
          <cell r="D4144" t="str">
            <v xml:space="preserve">UN    </v>
          </cell>
          <cell r="E4144">
            <v>37.31</v>
          </cell>
        </row>
        <row r="4145">
          <cell r="B4145">
            <v>39393</v>
          </cell>
          <cell r="C4145" t="str">
            <v>SENSOR DE PRESENCA BIVOLT DE PAREDE SEM FOTOCELULA PARA QUALQUER TIPO DE LAMPADA POTENCIA MAXIMA *1000* W, USO INTERNO</v>
          </cell>
          <cell r="D4145" t="str">
            <v xml:space="preserve">UN    </v>
          </cell>
          <cell r="E4145">
            <v>23.07</v>
          </cell>
        </row>
        <row r="4146">
          <cell r="B4146">
            <v>39394</v>
          </cell>
          <cell r="C4146" t="str">
            <v>SENSOR DE PRESENCA BIVOLT DE TETO COM FOTOCELULA PARA QUALQUER TIPO DE LAMPADA POTENCIA MAXIMA *1000* W, USO INTERNO</v>
          </cell>
          <cell r="D4146" t="str">
            <v xml:space="preserve">UN    </v>
          </cell>
          <cell r="E4146">
            <v>25.97</v>
          </cell>
        </row>
        <row r="4147">
          <cell r="B4147">
            <v>39395</v>
          </cell>
          <cell r="C4147" t="str">
            <v>SENSOR DE PRESENCA BIVOLT DE TETO SEM FOTOCELULA PARA QUALQUER TIPO DE LAMPADA POTENCIA MAXIMA *900* W, USO INTERNO</v>
          </cell>
          <cell r="D4147" t="str">
            <v xml:space="preserve">UN    </v>
          </cell>
          <cell r="E4147">
            <v>24.15</v>
          </cell>
        </row>
        <row r="4148">
          <cell r="B4148">
            <v>14618</v>
          </cell>
          <cell r="C4148" t="str">
            <v>SERRA CIRCULAR DE BANCADA COM MOTOR ELETRICO, POTENCIA DE *1600* W, PARA DISCO DE DIAMETRO DE 10" (250 MM)</v>
          </cell>
          <cell r="D4148" t="str">
            <v xml:space="preserve">UN    </v>
          </cell>
          <cell r="E4148">
            <v>856.19</v>
          </cell>
        </row>
        <row r="4149">
          <cell r="B4149">
            <v>40269</v>
          </cell>
          <cell r="C4149" t="str">
            <v>SERRA CIRCULAR DE BANCADA, MODELO PICA-PAU, DIAMETRO DE 350 MM. CARACTERISTICAS DO MOTOR: TRIFASICO, POTENCIA DE 5 HP, FREQUENCIA DE 60 HZ</v>
          </cell>
          <cell r="D4149" t="str">
            <v xml:space="preserve">UN    </v>
          </cell>
          <cell r="E4149">
            <v>3449.52</v>
          </cell>
        </row>
        <row r="4150">
          <cell r="B4150">
            <v>6110</v>
          </cell>
          <cell r="C4150" t="str">
            <v>SERRALHEIRO</v>
          </cell>
          <cell r="D4150" t="str">
            <v xml:space="preserve">H     </v>
          </cell>
          <cell r="E4150">
            <v>14.51</v>
          </cell>
        </row>
        <row r="4151">
          <cell r="B4151">
            <v>40910</v>
          </cell>
          <cell r="C4151" t="str">
            <v>SERRALHEIRO (MENSALISTA)</v>
          </cell>
          <cell r="D4151" t="str">
            <v xml:space="preserve">MES   </v>
          </cell>
          <cell r="E4151">
            <v>2568.4899999999998</v>
          </cell>
        </row>
        <row r="4152">
          <cell r="B4152">
            <v>6111</v>
          </cell>
          <cell r="C4152" t="str">
            <v>SERVENTE DE OBRAS</v>
          </cell>
          <cell r="D4152" t="str">
            <v xml:space="preserve">H     </v>
          </cell>
          <cell r="E4152">
            <v>9.49</v>
          </cell>
        </row>
        <row r="4153">
          <cell r="B4153">
            <v>41084</v>
          </cell>
          <cell r="C4153" t="str">
            <v>SERVENTE DE OBRAS (MENSALISTA)</v>
          </cell>
          <cell r="D4153" t="str">
            <v xml:space="preserve">MES   </v>
          </cell>
          <cell r="E4153">
            <v>1680.16</v>
          </cell>
        </row>
        <row r="4154">
          <cell r="B4154">
            <v>25950</v>
          </cell>
          <cell r="C4154" t="str">
            <v>SERVICO DE BOMBEAMENTO DE CONCRETO COM CONSUMO MINIMO DE 40 M3</v>
          </cell>
          <cell r="D4154" t="str">
            <v xml:space="preserve">M3    </v>
          </cell>
          <cell r="E4154">
            <v>29.47</v>
          </cell>
        </row>
        <row r="4155">
          <cell r="B4155">
            <v>38637</v>
          </cell>
          <cell r="C4155" t="str">
            <v>SIFAO EM METAL CROMADO PARA PIA AMERICANA, 1.1/2 X 1.1/2 "</v>
          </cell>
          <cell r="D4155" t="str">
            <v xml:space="preserve">UN    </v>
          </cell>
          <cell r="E4155">
            <v>133.36000000000001</v>
          </cell>
        </row>
        <row r="4156">
          <cell r="B4156">
            <v>6150</v>
          </cell>
          <cell r="C4156" t="str">
            <v>SIFAO EM METAL CROMADO PARA PIA AMERICANA, 1.1/2 X 2 "</v>
          </cell>
          <cell r="D4156" t="str">
            <v xml:space="preserve">UN    </v>
          </cell>
          <cell r="E4156">
            <v>134.99</v>
          </cell>
        </row>
        <row r="4157">
          <cell r="B4157">
            <v>6136</v>
          </cell>
          <cell r="C4157" t="str">
            <v>SIFAO EM METAL CROMADO PARA PIA OU LAVATORIO, 1 X 1.1/2 "</v>
          </cell>
          <cell r="D4157" t="str">
            <v xml:space="preserve">UN    </v>
          </cell>
          <cell r="E4157">
            <v>106.11</v>
          </cell>
        </row>
        <row r="4158">
          <cell r="B4158">
            <v>38638</v>
          </cell>
          <cell r="C4158" t="str">
            <v>SIFAO EM METAL CROMADO PARA TANQUE, 1.1/4 X 1.1/2 "</v>
          </cell>
          <cell r="D4158" t="str">
            <v xml:space="preserve">UN    </v>
          </cell>
          <cell r="E4158">
            <v>112.37</v>
          </cell>
        </row>
        <row r="4159">
          <cell r="B4159">
            <v>20262</v>
          </cell>
          <cell r="C4159" t="str">
            <v>SIFAO PLASTICO EXTENSIVEL UNIVERSAL, TIPO COPO</v>
          </cell>
          <cell r="D4159" t="str">
            <v xml:space="preserve">UN    </v>
          </cell>
          <cell r="E4159">
            <v>12</v>
          </cell>
        </row>
        <row r="4160">
          <cell r="B4160">
            <v>6148</v>
          </cell>
          <cell r="C4160" t="str">
            <v>SIFAO PLASTICO FLEXIVEL SAIDA VERTICAL PARA COLUNA LAVATORIO, 1 X 1.1/2 "</v>
          </cell>
          <cell r="D4160" t="str">
            <v xml:space="preserve">UN    </v>
          </cell>
          <cell r="E4160">
            <v>6.95</v>
          </cell>
        </row>
        <row r="4161">
          <cell r="B4161">
            <v>6145</v>
          </cell>
          <cell r="C4161" t="str">
            <v>SIFAO PLASTICO TIPO COPO PARA PIA AMERICANA 1.1/2 X 1.1/2 "</v>
          </cell>
          <cell r="D4161" t="str">
            <v xml:space="preserve">UN    </v>
          </cell>
          <cell r="E4161">
            <v>12.47</v>
          </cell>
        </row>
        <row r="4162">
          <cell r="B4162">
            <v>6149</v>
          </cell>
          <cell r="C4162" t="str">
            <v>SIFAO PLASTICO TIPO COPO PARA PIA OU LAVATORIO, 1 X 1.1/2 "</v>
          </cell>
          <cell r="D4162" t="str">
            <v xml:space="preserve">UN    </v>
          </cell>
          <cell r="E4162">
            <v>11.76</v>
          </cell>
        </row>
        <row r="4163">
          <cell r="B4163">
            <v>6146</v>
          </cell>
          <cell r="C4163" t="str">
            <v>SIFAO PLASTICO TIPO COPO PARA TANQUE, 1.1/4 X 1.1/2 "</v>
          </cell>
          <cell r="D4163" t="str">
            <v xml:space="preserve">UN    </v>
          </cell>
          <cell r="E4163">
            <v>12.48</v>
          </cell>
        </row>
        <row r="4164">
          <cell r="B4164">
            <v>26026</v>
          </cell>
          <cell r="C4164" t="str">
            <v>SILICA ATIVA PARA ADICAO EM CONCRETO E ARGAMASSA</v>
          </cell>
          <cell r="D4164" t="str">
            <v xml:space="preserve">KG    </v>
          </cell>
          <cell r="E4164">
            <v>2.2200000000000002</v>
          </cell>
        </row>
        <row r="4165">
          <cell r="B4165">
            <v>39961</v>
          </cell>
          <cell r="C4165" t="str">
            <v>SILICONE ACETICO USO GERAL INCOLOR 280 G</v>
          </cell>
          <cell r="D4165" t="str">
            <v xml:space="preserve">UN    </v>
          </cell>
          <cell r="E4165">
            <v>9.75</v>
          </cell>
        </row>
        <row r="4166">
          <cell r="B4166">
            <v>42433</v>
          </cell>
          <cell r="C4166" t="str">
            <v>SIMULADOR DE CAMINHADA TRIPLO, EM TUBO DE ACO CARBONO, PINTURA NO PROCESSO ELETROSTATICO - EQUIPAMENTO DE GINASTICA PARA ACADEMIA AO AR LIVRE / ACADEMIA DA TERCEIRA IDADE - ATI</v>
          </cell>
          <cell r="D4166" t="str">
            <v xml:space="preserve">UN    </v>
          </cell>
          <cell r="E4166">
            <v>2720.4</v>
          </cell>
        </row>
        <row r="4167">
          <cell r="B4167">
            <v>42434</v>
          </cell>
          <cell r="C4167" t="str">
            <v>SIMULADOR DE CAVALGADA TRIPLO, EM TUBO DE ACO CARBONO, PINTURA NO PROCESSO ELETROSTATICO - EQUIPAMENTO DE GINASTICA PARA ACADEMIA AO AR LIVRE / ACADEMIA DA TERCEIRA IDADE - ATI</v>
          </cell>
          <cell r="D4167" t="str">
            <v xml:space="preserve">UN    </v>
          </cell>
          <cell r="E4167">
            <v>2939.79</v>
          </cell>
        </row>
        <row r="4168">
          <cell r="B4168">
            <v>42435</v>
          </cell>
          <cell r="C4168" t="str">
            <v>SIMULADOR DE REMO INDIVIDUAL, EM TUBO DE ACO CARBONO, PINTURA NO PROCESSO ELETROSTATICO - EQUIPAMENTO DE GINASTICA PARA ACADEMIA AO AR LIVRE / ACADEMIA DA TERCEIRA IDADE - ATI</v>
          </cell>
          <cell r="D4168" t="str">
            <v xml:space="preserve">UN    </v>
          </cell>
          <cell r="E4168">
            <v>1465.96</v>
          </cell>
        </row>
        <row r="4169">
          <cell r="B4169">
            <v>38061</v>
          </cell>
          <cell r="C4169" t="str">
            <v>SINALIZADOR NOTURNO SIMPLES PARA PARA-RAIOS, SEM RELE FOTOELETRICO</v>
          </cell>
          <cell r="D4169" t="str">
            <v xml:space="preserve">UN    </v>
          </cell>
          <cell r="E4169">
            <v>37.659999999999997</v>
          </cell>
        </row>
        <row r="4170">
          <cell r="B4170">
            <v>20250</v>
          </cell>
          <cell r="C4170" t="str">
            <v>SISAL EM FIBRA</v>
          </cell>
          <cell r="D4170" t="str">
            <v xml:space="preserve">KG    </v>
          </cell>
          <cell r="E4170">
            <v>10</v>
          </cell>
        </row>
        <row r="4171">
          <cell r="B4171">
            <v>39965</v>
          </cell>
          <cell r="C4171" t="str">
            <v>SISTEMA DE FORMAS MANUSEAVEIS DE ALUMINIO, PARA BLOCO RESID. COM PAREDES DE CONCRETO MOLDADAS IN LOCO, BLOCO COM 4 PAV. E 4 UNIDADES POR PAV., UNIDADE HABITACIONALCOM 48 M2 E 2 QUARTOS; TELHA DE FIBROCIMENTO (COLETADO CAIXA)</v>
          </cell>
          <cell r="D4171" t="str">
            <v xml:space="preserve">M2    </v>
          </cell>
          <cell r="E4171">
            <v>1325.85</v>
          </cell>
        </row>
        <row r="4172">
          <cell r="B4172">
            <v>39964</v>
          </cell>
          <cell r="C4172" t="str">
            <v>SISTEMA DE FORMAS MANUSEAVEIS DE ALUMINIO, PARA EDIFICACAO RESIDENCIAL UNIFAMILIAR COM PAREDES DE CONCRETO MOLDADAS IN LOCO, UNIDADE HABITACIONAL TERREA COM 38 M2, COM SALA, CIRCULACAO, 2 QUARTOS, BANHEIRO, COZINHA E TANQUE EXTERNO (SEM COBERTURA) (COLETADO CAIXA)</v>
          </cell>
          <cell r="D4172" t="str">
            <v xml:space="preserve">M2    </v>
          </cell>
          <cell r="E4172">
            <v>1126.1600000000001</v>
          </cell>
        </row>
        <row r="4173">
          <cell r="B4173">
            <v>7</v>
          </cell>
          <cell r="C4173" t="str">
            <v>SODA CAUSTICA EM ESCAMAS</v>
          </cell>
          <cell r="D4173" t="str">
            <v xml:space="preserve">KG    </v>
          </cell>
          <cell r="E4173">
            <v>13.5</v>
          </cell>
        </row>
        <row r="4174">
          <cell r="B4174">
            <v>13388</v>
          </cell>
          <cell r="C4174" t="str">
            <v>SOLDA EM BARRA DE ESTANHO-CHUMBO 50/50</v>
          </cell>
          <cell r="D4174" t="str">
            <v xml:space="preserve">KG    </v>
          </cell>
          <cell r="E4174">
            <v>125.16</v>
          </cell>
        </row>
        <row r="4175">
          <cell r="B4175">
            <v>39914</v>
          </cell>
          <cell r="C4175" t="str">
            <v>SOLDA EM VARETA FOSCOPER, D = *2,5* MM  X COMPRIMENTO 500 MM</v>
          </cell>
          <cell r="D4175" t="str">
            <v xml:space="preserve">KG    </v>
          </cell>
          <cell r="E4175">
            <v>132.99</v>
          </cell>
        </row>
        <row r="4176">
          <cell r="B4176">
            <v>12732</v>
          </cell>
          <cell r="C4176" t="str">
            <v>SOLDA ESTANHO/COBRE PARA CONEXOES DE COBRE, FIO 2,5 MM, CARRETEL 500 GR (SEM CHUMBO)</v>
          </cell>
          <cell r="D4176" t="str">
            <v xml:space="preserve">UN    </v>
          </cell>
          <cell r="E4176">
            <v>153.44999999999999</v>
          </cell>
        </row>
        <row r="4177">
          <cell r="B4177">
            <v>6160</v>
          </cell>
          <cell r="C4177" t="str">
            <v>SOLDADOR</v>
          </cell>
          <cell r="D4177" t="str">
            <v xml:space="preserve">H     </v>
          </cell>
          <cell r="E4177">
            <v>14.51</v>
          </cell>
        </row>
        <row r="4178">
          <cell r="B4178">
            <v>41087</v>
          </cell>
          <cell r="C4178" t="str">
            <v>SOLDADOR (MENSALISTA)</v>
          </cell>
          <cell r="D4178" t="str">
            <v xml:space="preserve">MES   </v>
          </cell>
          <cell r="E4178">
            <v>2568.4899999999998</v>
          </cell>
        </row>
        <row r="4179">
          <cell r="B4179">
            <v>6166</v>
          </cell>
          <cell r="C4179" t="str">
            <v>SOLDADOR ELETRICO (PARA SOLDA A SER TESTADA COM RAIOS "X")</v>
          </cell>
          <cell r="D4179" t="str">
            <v xml:space="preserve">H     </v>
          </cell>
          <cell r="E4179">
            <v>17.260000000000002</v>
          </cell>
        </row>
        <row r="4180">
          <cell r="B4180">
            <v>41088</v>
          </cell>
          <cell r="C4180" t="str">
            <v>SOLDADOR ELETRICO (PARA SOLDA A SER TESTADA COM RAIOS "X") (MENSALISTA)</v>
          </cell>
          <cell r="D4180" t="str">
            <v xml:space="preserve">MES   </v>
          </cell>
          <cell r="E4180">
            <v>3055.72</v>
          </cell>
        </row>
        <row r="4181">
          <cell r="B4181">
            <v>20232</v>
          </cell>
          <cell r="C4181" t="str">
            <v>SOLEIRA EM GRANITO, POLIDO, TIPO ANDORINHA/ QUARTZ/ CASTELO/ CORUMBA OU OUTROS EQUIVALENTES DA REGIAO, L= *15* CM, E=  *2,0* CM</v>
          </cell>
          <cell r="D4181" t="str">
            <v xml:space="preserve">M     </v>
          </cell>
          <cell r="E4181">
            <v>58.99</v>
          </cell>
        </row>
        <row r="4182">
          <cell r="B4182">
            <v>10856</v>
          </cell>
          <cell r="C4182" t="str">
            <v>SOLEIRA PRE-MOLDADA EM GRANILITE, MARMORITE OU GRANITINA, L = *15 CM</v>
          </cell>
          <cell r="D4182" t="str">
            <v xml:space="preserve">M     </v>
          </cell>
          <cell r="E4182">
            <v>52.6</v>
          </cell>
        </row>
        <row r="4183">
          <cell r="B4183">
            <v>4828</v>
          </cell>
          <cell r="C4183" t="str">
            <v>SOLEIRA/ PEITORIL EM MARMORE, POLIDO, BRANCO COMUM, L= *15* CM, E=  *2* CM,  CORTE RETO</v>
          </cell>
          <cell r="D4183" t="str">
            <v xml:space="preserve">M     </v>
          </cell>
          <cell r="E4183">
            <v>48.86</v>
          </cell>
        </row>
        <row r="4184">
          <cell r="B4184">
            <v>20249</v>
          </cell>
          <cell r="C4184" t="str">
            <v>SOLEIRA/ TABEIRA EM MARMORE, POLIDO, BRANCO COMUM, L= 5 CM, E=  *2,0* CM</v>
          </cell>
          <cell r="D4184" t="str">
            <v xml:space="preserve">M     </v>
          </cell>
          <cell r="E4184">
            <v>26.75</v>
          </cell>
        </row>
        <row r="4185">
          <cell r="B4185">
            <v>11609</v>
          </cell>
          <cell r="C4185" t="str">
            <v>SOLUCAO ASFALTICA ELASTOMERICA PARA IMPRIMACAO, APLICACAO A FRIO</v>
          </cell>
          <cell r="D4185" t="str">
            <v xml:space="preserve">L     </v>
          </cell>
          <cell r="E4185">
            <v>8.99</v>
          </cell>
        </row>
        <row r="4186">
          <cell r="B4186">
            <v>20083</v>
          </cell>
          <cell r="C4186" t="str">
            <v>SOLUCAO LIMPADORA PARA PVC, FRASCO COM 1000 CM3</v>
          </cell>
          <cell r="D4186" t="str">
            <v xml:space="preserve">UN    </v>
          </cell>
          <cell r="E4186">
            <v>35.299999999999997</v>
          </cell>
        </row>
        <row r="4187">
          <cell r="B4187">
            <v>20082</v>
          </cell>
          <cell r="C4187" t="str">
            <v>SOLUCAO LIMPADORA PARA PVC, FRASCO COM 200 CM3</v>
          </cell>
          <cell r="D4187" t="str">
            <v xml:space="preserve">UN    </v>
          </cell>
          <cell r="E4187">
            <v>13.75</v>
          </cell>
        </row>
        <row r="4188">
          <cell r="B4188">
            <v>5318</v>
          </cell>
          <cell r="C4188" t="str">
            <v>SOLVENTE DILUENTE A BASE DE AGUARRAS</v>
          </cell>
          <cell r="D4188" t="str">
            <v xml:space="preserve">L     </v>
          </cell>
          <cell r="E4188">
            <v>14.5</v>
          </cell>
        </row>
        <row r="4189">
          <cell r="B4189">
            <v>10691</v>
          </cell>
          <cell r="C4189" t="str">
            <v>SOLVENTE PARA COLA (PARA LAMINADO MELAMINICO) A BASE DE RESINA SINTETICA</v>
          </cell>
          <cell r="D4189" t="str">
            <v xml:space="preserve">L     </v>
          </cell>
          <cell r="E4189">
            <v>38.06</v>
          </cell>
        </row>
        <row r="4190">
          <cell r="B4190">
            <v>12295</v>
          </cell>
          <cell r="C4190" t="str">
            <v>SOQUETE DE BAQUELITE BASE E27, PARA LAMPADAS</v>
          </cell>
          <cell r="D4190" t="str">
            <v xml:space="preserve">UN    </v>
          </cell>
          <cell r="E4190">
            <v>2.2599999999999998</v>
          </cell>
        </row>
        <row r="4191">
          <cell r="B4191">
            <v>12296</v>
          </cell>
          <cell r="C4191" t="str">
            <v>SOQUETE DE PORCELANA BASE E27, FIXO DE TETO, PARA LAMPADAS</v>
          </cell>
          <cell r="D4191" t="str">
            <v xml:space="preserve">UN    </v>
          </cell>
          <cell r="E4191">
            <v>2.93</v>
          </cell>
        </row>
        <row r="4192">
          <cell r="B4192">
            <v>12294</v>
          </cell>
          <cell r="C4192" t="str">
            <v>SOQUETE DE PORCELANA BASE E27, PARA USO AO TEMPO, PARA LAMPADAS</v>
          </cell>
          <cell r="D4192" t="str">
            <v xml:space="preserve">UN    </v>
          </cell>
          <cell r="E4192">
            <v>7.04</v>
          </cell>
        </row>
        <row r="4193">
          <cell r="B4193">
            <v>14543</v>
          </cell>
          <cell r="C4193" t="str">
            <v>SOQUETE DE PVC / TERMOPLASTICO BASE E27, COM CHAVE, PARA LAMPADAS</v>
          </cell>
          <cell r="D4193" t="str">
            <v xml:space="preserve">UN    </v>
          </cell>
          <cell r="E4193">
            <v>5.0199999999999996</v>
          </cell>
        </row>
        <row r="4194">
          <cell r="B4194">
            <v>13329</v>
          </cell>
          <cell r="C4194" t="str">
            <v>SOQUETE DE PVC / TERMOPLASTICO BASE E27, COM RABICHO, PARA LAMPADAS</v>
          </cell>
          <cell r="D4194" t="str">
            <v xml:space="preserve">UN    </v>
          </cell>
          <cell r="E4194">
            <v>2.95</v>
          </cell>
        </row>
        <row r="4195">
          <cell r="B4195">
            <v>21044</v>
          </cell>
          <cell r="C4195" t="str">
            <v>SPRINKLER TIPO PENDENTE, 68 GRAUS CELSIUS (BULBO VERMELHO), ACABAMENTO CROMADO, 1/2" - 15 MM</v>
          </cell>
          <cell r="D4195" t="str">
            <v xml:space="preserve">UN    </v>
          </cell>
          <cell r="E4195">
            <v>22.48</v>
          </cell>
        </row>
        <row r="4196">
          <cell r="B4196">
            <v>21045</v>
          </cell>
          <cell r="C4196" t="str">
            <v>SPRINKLER TIPO PENDENTE, 68 GRAUS CELSIUS (BULBO VERMELHO), ACABAMENTO CROMADO, 3/4" - 20 MM</v>
          </cell>
          <cell r="D4196" t="str">
            <v xml:space="preserve">UN    </v>
          </cell>
          <cell r="E4196">
            <v>30.79</v>
          </cell>
        </row>
        <row r="4197">
          <cell r="B4197">
            <v>21040</v>
          </cell>
          <cell r="C4197" t="str">
            <v>SPRINKLER TIPO PENDENTE, 68 GRAUS CELSIUS (BULBO VERMELHO), ACABAMENTO NATURAL, 1/2" - 15 MM</v>
          </cell>
          <cell r="D4197" t="str">
            <v xml:space="preserve">UN    </v>
          </cell>
          <cell r="E4197">
            <v>22</v>
          </cell>
        </row>
        <row r="4198">
          <cell r="B4198">
            <v>21041</v>
          </cell>
          <cell r="C4198" t="str">
            <v>SPRINKLER TIPO PENDENTE, 68 GRAUS CELSIUS (BULBO VERMELHO), ACABAMENTO NATURAL, 3/4" - 20 MM</v>
          </cell>
          <cell r="D4198" t="str">
            <v xml:space="preserve">UN    </v>
          </cell>
          <cell r="E4198">
            <v>26.55</v>
          </cell>
        </row>
        <row r="4199">
          <cell r="B4199">
            <v>21047</v>
          </cell>
          <cell r="C4199" t="str">
            <v>SPRINKLER TIPO PENDENTE, 79 GRAUS CELSIUS (BULBO AMARELO), ACABAMENTO CROMADO, 3/4" - 20 MM</v>
          </cell>
          <cell r="D4199" t="str">
            <v xml:space="preserve">UN    </v>
          </cell>
          <cell r="E4199">
            <v>33.14</v>
          </cell>
        </row>
        <row r="4200">
          <cell r="B4200">
            <v>21043</v>
          </cell>
          <cell r="C4200" t="str">
            <v>SPRINKLER TIPO PENDENTE, 79 GRAUS CELSIUS (BULBO AMARELO), ACABAMENTO NATURAL, 3/4" - 20 MM</v>
          </cell>
          <cell r="D4200" t="str">
            <v xml:space="preserve">UN    </v>
          </cell>
          <cell r="E4200">
            <v>32.270000000000003</v>
          </cell>
        </row>
        <row r="4201">
          <cell r="B4201">
            <v>21042</v>
          </cell>
          <cell r="C4201" t="str">
            <v>SPRINKLER TIPO PENDENTE, 79 GRAUS CELSIUS (BULBO AMARELO,) ACABAMENTO NATURAL OU CROMADO, 1/2" - 15 MM</v>
          </cell>
          <cell r="D4201" t="str">
            <v xml:space="preserve">UN    </v>
          </cell>
          <cell r="E4201">
            <v>25.55</v>
          </cell>
        </row>
        <row r="4202">
          <cell r="B4202">
            <v>11895</v>
          </cell>
          <cell r="C4202" t="str">
            <v>SUMIDOURO CONCRETO PRE MOLDADO, COMPLETO, PARA 10 CONTRIBUINTES</v>
          </cell>
          <cell r="D4202" t="str">
            <v xml:space="preserve">UN    </v>
          </cell>
          <cell r="E4202">
            <v>790.18</v>
          </cell>
        </row>
        <row r="4203">
          <cell r="B4203">
            <v>11896</v>
          </cell>
          <cell r="C4203" t="str">
            <v>SUMIDOURO CONCRETO PRE MOLDADO, COMPLETO, PARA 100 CONTRIBUINTES</v>
          </cell>
          <cell r="D4203" t="str">
            <v xml:space="preserve">UN    </v>
          </cell>
          <cell r="E4203">
            <v>4141.6499999999996</v>
          </cell>
        </row>
        <row r="4204">
          <cell r="B4204">
            <v>11897</v>
          </cell>
          <cell r="C4204" t="str">
            <v>SUMIDOURO CONCRETO PRE MOLDADO, COMPLETO, PARA 150 CONTRIBUINTES</v>
          </cell>
          <cell r="D4204" t="str">
            <v xml:space="preserve">UN    </v>
          </cell>
          <cell r="E4204">
            <v>5404.12</v>
          </cell>
        </row>
        <row r="4205">
          <cell r="B4205">
            <v>11898</v>
          </cell>
          <cell r="C4205" t="str">
            <v>SUMIDOURO CONCRETO PRE MOLDADO, COMPLETO, PARA 200 CONTRIBUINTES</v>
          </cell>
          <cell r="D4205" t="str">
            <v xml:space="preserve">UN    </v>
          </cell>
          <cell r="E4205">
            <v>5676.6</v>
          </cell>
        </row>
        <row r="4206">
          <cell r="B4206">
            <v>3282</v>
          </cell>
          <cell r="C4206" t="str">
            <v>SUMIDOURO CONCRETO PRE MOLDADO, COMPLETO, PARA 5 CONTRIBUINTES</v>
          </cell>
          <cell r="D4206" t="str">
            <v xml:space="preserve">UN    </v>
          </cell>
          <cell r="E4206">
            <v>574.47</v>
          </cell>
        </row>
        <row r="4207">
          <cell r="B4207">
            <v>11899</v>
          </cell>
          <cell r="C4207" t="str">
            <v>SUMIDOURO CONCRETO PRE MOLDADO, COMPLETO, PARA 50 CONTRIBUINTES</v>
          </cell>
          <cell r="D4207" t="str">
            <v xml:space="preserve">UN    </v>
          </cell>
          <cell r="E4207">
            <v>2801.97</v>
          </cell>
        </row>
        <row r="4208">
          <cell r="B4208">
            <v>11900</v>
          </cell>
          <cell r="C4208" t="str">
            <v>SUMIDOURO CONCRETO PRE MOLDADO, COMPLETO, PARA 75 CONTRIBUINTES</v>
          </cell>
          <cell r="D4208" t="str">
            <v xml:space="preserve">UN    </v>
          </cell>
          <cell r="E4208">
            <v>3841.92</v>
          </cell>
        </row>
        <row r="4209">
          <cell r="B4209">
            <v>14149</v>
          </cell>
          <cell r="C4209" t="str">
            <v>SUPORTE "Y" PARA FITA PERFURADA</v>
          </cell>
          <cell r="D4209" t="str">
            <v xml:space="preserve">CENTO </v>
          </cell>
          <cell r="E4209">
            <v>185.38</v>
          </cell>
        </row>
        <row r="4210">
          <cell r="B4210">
            <v>38099</v>
          </cell>
          <cell r="C4210" t="str">
            <v>SUPORTE DE FIXACAO PARA ESPELHO / PLACA 4" X 2", PARA 3 MODULOS, PARA INSTALACAO DE TOMADAS E INTERRUPTORES (SOMENTE SUPORTE)</v>
          </cell>
          <cell r="D4210" t="str">
            <v xml:space="preserve">UN    </v>
          </cell>
          <cell r="E4210">
            <v>1.03</v>
          </cell>
        </row>
        <row r="4211">
          <cell r="B4211">
            <v>38100</v>
          </cell>
          <cell r="C4211" t="str">
            <v>SUPORTE DE FIXACAO PARA ESPELHO / PLACA 4" X 4", PARA 6 MODULOS, PARA INSTALACAO DE TOMADAS E INTERRUPTORES (SOMENTE SUPORTE)</v>
          </cell>
          <cell r="D4211" t="str">
            <v xml:space="preserve">UN    </v>
          </cell>
          <cell r="E4211">
            <v>1.69</v>
          </cell>
        </row>
        <row r="4212">
          <cell r="B4212">
            <v>20061</v>
          </cell>
          <cell r="C4212" t="str">
            <v>SUPORTE DE PVC PARA CALHA PLUVIAL, DIAMETRO ENTRE 119 E 170 MM, PARA DRENAGEM PREDIAL</v>
          </cell>
          <cell r="D4212" t="str">
            <v xml:space="preserve">UN    </v>
          </cell>
          <cell r="E4212">
            <v>2.94</v>
          </cell>
        </row>
        <row r="4213">
          <cell r="B4213">
            <v>7576</v>
          </cell>
          <cell r="C4213" t="str">
            <v>SUPORTE EM ACO GALVANIZADO PARA TRANSFORMADOR PARA POSTE DUPLO T 185 X 95 MM, CHAPA DE 5/16"</v>
          </cell>
          <cell r="D4213" t="str">
            <v xml:space="preserve">UN    </v>
          </cell>
          <cell r="E4213">
            <v>105.27</v>
          </cell>
        </row>
        <row r="4214">
          <cell r="B4214">
            <v>3384</v>
          </cell>
          <cell r="C4214" t="str">
            <v>SUPORTE GUIA SIMPLES COM ROLDANA EM POLIPROPILENO PARA CHUMBAR, H = 20 CM</v>
          </cell>
          <cell r="D4214" t="str">
            <v xml:space="preserve">UN    </v>
          </cell>
          <cell r="E4214">
            <v>3.32</v>
          </cell>
        </row>
        <row r="4215">
          <cell r="B4215">
            <v>7572</v>
          </cell>
          <cell r="C4215" t="str">
            <v>SUPORTE ISOLADOR REFORCADO DIAMETRO NOMINAL 5/16", COM ROSCA SOBERBA E BUCHA</v>
          </cell>
          <cell r="D4215" t="str">
            <v xml:space="preserve">UN    </v>
          </cell>
          <cell r="E4215">
            <v>6.02</v>
          </cell>
        </row>
        <row r="4216">
          <cell r="B4216">
            <v>3396</v>
          </cell>
          <cell r="C4216" t="str">
            <v>SUPORTE ISOLADOR SIMPLES DIAMETRO NOMINAL 5/16", COM ROSCA SOBERBA E BUCHA</v>
          </cell>
          <cell r="D4216" t="str">
            <v xml:space="preserve">UN    </v>
          </cell>
          <cell r="E4216">
            <v>4.26</v>
          </cell>
        </row>
        <row r="4217">
          <cell r="B4217">
            <v>37590</v>
          </cell>
          <cell r="C4217" t="str">
            <v>SUPORTE MAO-FRANCESA EM ACO, ABAS IGUAIS 30 CM, CAPACIDADE MINIMA 60 KG, BRANCO</v>
          </cell>
          <cell r="D4217" t="str">
            <v xml:space="preserve">UN    </v>
          </cell>
          <cell r="E4217">
            <v>20.309999999999999</v>
          </cell>
        </row>
        <row r="4218">
          <cell r="B4218">
            <v>37591</v>
          </cell>
          <cell r="C4218" t="str">
            <v>SUPORTE MAO-FRANCESA EM ACO, ABAS IGUAIS 40 CM, CAPACIDADE MINIMA 70 KG, BRANCO</v>
          </cell>
          <cell r="D4218" t="str">
            <v xml:space="preserve">UN    </v>
          </cell>
          <cell r="E4218">
            <v>28.26</v>
          </cell>
        </row>
        <row r="4219">
          <cell r="B4219">
            <v>12626</v>
          </cell>
          <cell r="C4219" t="str">
            <v>SUPORTE METALICO PARA CALHA PLUVIAL,  ZINCADO, DOBRADO, DIAMETRO ENTRE 119 E 170 MM, PARA DRENAGEM PREDIAL</v>
          </cell>
          <cell r="D4219" t="str">
            <v xml:space="preserve">UN    </v>
          </cell>
          <cell r="E4219">
            <v>14.1</v>
          </cell>
        </row>
        <row r="4220">
          <cell r="B4220">
            <v>11033</v>
          </cell>
          <cell r="C4220" t="str">
            <v>SUPORTE PARA CALHA DE 150 MM EM FERRO GALVANIZADO</v>
          </cell>
          <cell r="D4220" t="str">
            <v xml:space="preserve">UN    </v>
          </cell>
          <cell r="E4220">
            <v>3.92</v>
          </cell>
        </row>
        <row r="4221">
          <cell r="B4221">
            <v>390</v>
          </cell>
          <cell r="C4221" t="str">
            <v>SUPORTE PARA TUBO DIAMETRO NOMINAL 2", COM ROSCA MECANICA</v>
          </cell>
          <cell r="D4221" t="str">
            <v xml:space="preserve">UN    </v>
          </cell>
          <cell r="E4221">
            <v>8.57</v>
          </cell>
        </row>
        <row r="4222">
          <cell r="B4222">
            <v>42436</v>
          </cell>
          <cell r="C4222" t="str">
            <v>SURF DUPLO, EM TUBO DE ACO CARBONO, PINTURA NO PROCESSO ELETROSTATICO - EQUIPAMENTO DE GINASTICA PARA ACADEMIA AO AR LIVRE / ACADEMIA DA TERCEIRA IDADE - ATI</v>
          </cell>
          <cell r="D4222" t="str">
            <v xml:space="preserve">UN    </v>
          </cell>
          <cell r="E4222">
            <v>1534.45</v>
          </cell>
        </row>
        <row r="4223">
          <cell r="B4223">
            <v>6178</v>
          </cell>
          <cell r="C4223" t="str">
            <v>TABUA DE  MADEIRA PARA PISO, CUMARU/IPE CHAMPANHE OU EQUIVALENTE DA REGIAO, ENCAIXE MACHO/FEMEA, *10 X 2* CM</v>
          </cell>
          <cell r="D4223" t="str">
            <v xml:space="preserve">M2    </v>
          </cell>
          <cell r="E4223">
            <v>159.68</v>
          </cell>
        </row>
        <row r="4224">
          <cell r="B4224">
            <v>6180</v>
          </cell>
          <cell r="C4224" t="str">
            <v>TABUA DE  MADEIRA PARA PISO, CUMARU/IPE CHAMPANHE OU EQUIVALENTE DA REGIAO, ENCAIXE MACHO/FEMEA, *15 X 2* CM</v>
          </cell>
          <cell r="D4224" t="str">
            <v xml:space="preserve">M2    </v>
          </cell>
          <cell r="E4224">
            <v>172.34</v>
          </cell>
        </row>
        <row r="4225">
          <cell r="B4225">
            <v>6182</v>
          </cell>
          <cell r="C4225" t="str">
            <v>TABUA DE  MADEIRA PARA PISO, IPE (CERNE) OU EQUIVALENTE DA REGIAO, ENCAIXE MACHO/FEMEA, *20 X 2* CM</v>
          </cell>
          <cell r="D4225" t="str">
            <v xml:space="preserve">M2    </v>
          </cell>
          <cell r="E4225">
            <v>213.91</v>
          </cell>
        </row>
        <row r="4226">
          <cell r="B4226">
            <v>3993</v>
          </cell>
          <cell r="C4226" t="str">
            <v>TABUA DE MADEIRA APARELHADA *2,5 X 15* CM, MACARANDUBA, ANGELIM OU EQUIVALENTE DA REGIAO</v>
          </cell>
          <cell r="D4226" t="str">
            <v xml:space="preserve">M2    </v>
          </cell>
          <cell r="E4226">
            <v>98.72</v>
          </cell>
        </row>
        <row r="4227">
          <cell r="B4227">
            <v>3990</v>
          </cell>
          <cell r="C4227" t="str">
            <v>TABUA DE MADEIRA APARELHADA *2,5 X 25* CM, MACARANDUBA, ANGELIM OU EQUIVALENTE DA REGIAO</v>
          </cell>
          <cell r="D4227" t="str">
            <v xml:space="preserve">M     </v>
          </cell>
          <cell r="E4227">
            <v>21.81</v>
          </cell>
        </row>
        <row r="4228">
          <cell r="B4228">
            <v>3992</v>
          </cell>
          <cell r="C4228" t="str">
            <v>TABUA DE MADEIRA APARELHADA *2,5 X 30* CM, MACARANDUBA, ANGELIM OU EQUIVALENTE DA REGIAO</v>
          </cell>
          <cell r="D4228" t="str">
            <v xml:space="preserve">M     </v>
          </cell>
          <cell r="E4228">
            <v>26.78</v>
          </cell>
        </row>
        <row r="4229">
          <cell r="B4229">
            <v>4509</v>
          </cell>
          <cell r="C4229" t="str">
            <v>TABUA DE MADEIRA NAO APARELHADA *2,5 X 10 CM (1 X 4 ") PINUS, MISTA OU EQUIVALENTE DA REGIAO</v>
          </cell>
          <cell r="D4229" t="str">
            <v xml:space="preserve">M     </v>
          </cell>
          <cell r="E4229">
            <v>1.7</v>
          </cell>
        </row>
        <row r="4230">
          <cell r="B4230">
            <v>6194</v>
          </cell>
          <cell r="C4230" t="str">
            <v>TABUA DE MADEIRA NAO APARELHADA *2,5 X 15 CM (1 X 6 ") PINUS, MISTA OU EQUIVALENTE DA REGIAO</v>
          </cell>
          <cell r="D4230" t="str">
            <v xml:space="preserve">M     </v>
          </cell>
          <cell r="E4230">
            <v>2.31</v>
          </cell>
        </row>
        <row r="4231">
          <cell r="B4231">
            <v>6193</v>
          </cell>
          <cell r="C4231" t="str">
            <v>TABUA DE MADEIRA NAO APARELHADA *2,5 X 20* CM, CEDRINHO OU EQUIVALENTE DA REGIAO</v>
          </cell>
          <cell r="D4231" t="str">
            <v xml:space="preserve">M     </v>
          </cell>
          <cell r="E4231">
            <v>10.4</v>
          </cell>
        </row>
        <row r="4232">
          <cell r="B4232">
            <v>10567</v>
          </cell>
          <cell r="C4232" t="str">
            <v>TABUA DE MADEIRA NAO APARELHADA *2,5 X 23* CM (1 x 9 ") PINUS, MISTA OU EQUIVALENTE DA REGIAO</v>
          </cell>
          <cell r="D4232" t="str">
            <v xml:space="preserve">M     </v>
          </cell>
          <cell r="E4232">
            <v>3.83</v>
          </cell>
        </row>
        <row r="4233">
          <cell r="B4233">
            <v>6212</v>
          </cell>
          <cell r="C4233" t="str">
            <v>TABUA DE MADEIRA NAO APARELHADA *2,5 X 30 CM (1 X 12 ") PINUS, MISTA OU EQUIVALENTE DA REGIAO</v>
          </cell>
          <cell r="D4233" t="str">
            <v xml:space="preserve">M     </v>
          </cell>
          <cell r="E4233">
            <v>6.29</v>
          </cell>
        </row>
        <row r="4234">
          <cell r="B4234">
            <v>6188</v>
          </cell>
          <cell r="C4234" t="str">
            <v>TABUA DE MADEIRA NAO APARELHADA *2,5 X 30 CM (1 X 12 ") PINUS, MISTA OU EQUIVALENTE DA REGIAO</v>
          </cell>
          <cell r="D4234" t="str">
            <v xml:space="preserve">M2    </v>
          </cell>
          <cell r="E4234">
            <v>20.96</v>
          </cell>
        </row>
        <row r="4235">
          <cell r="B4235">
            <v>6189</v>
          </cell>
          <cell r="C4235" t="str">
            <v>TABUA DE MADEIRA NAO APARELHADA *2,5 X 30* CM, CEDRINHO OU EQUIVALENTE DA REGIAO</v>
          </cell>
          <cell r="D4235" t="str">
            <v xml:space="preserve">M     </v>
          </cell>
          <cell r="E4235">
            <v>15.2</v>
          </cell>
        </row>
        <row r="4236">
          <cell r="B4236">
            <v>6214</v>
          </cell>
          <cell r="C4236" t="str">
            <v>TACO DE MADEIRA PARA PISO, IPE (CERNE) OU EQUIVALENTE DA REGIAO, 7 X 42 CM, E = 2 CM</v>
          </cell>
          <cell r="D4236" t="str">
            <v xml:space="preserve">M2    </v>
          </cell>
          <cell r="E4236">
            <v>100.02</v>
          </cell>
        </row>
        <row r="4237">
          <cell r="B4237">
            <v>36153</v>
          </cell>
          <cell r="C4237" t="str">
            <v>TALABARTE DE SEGURANCA, 2 MOSQUETOES TRAVA DUPLA *53* MM DE ABERTURA, COM ABSORVEDOR DE ENERGIA</v>
          </cell>
          <cell r="D4237" t="str">
            <v xml:space="preserve">UN    </v>
          </cell>
          <cell r="E4237">
            <v>131.07</v>
          </cell>
        </row>
        <row r="4238">
          <cell r="B4238">
            <v>10740</v>
          </cell>
          <cell r="C4238" t="str">
            <v>TALHA ELETRICA 3 T, VELOCIDADE  2,1 M / MIN, POTENCIA 1,3 KW</v>
          </cell>
          <cell r="D4238" t="str">
            <v xml:space="preserve">UN    </v>
          </cell>
          <cell r="E4238">
            <v>11276.52</v>
          </cell>
        </row>
        <row r="4239">
          <cell r="B4239">
            <v>13914</v>
          </cell>
          <cell r="C4239" t="str">
            <v>TALHA MANUAL DE CORRENTE, CAPACIDADE DE 1 T COM ELEVACAO DE 3 M</v>
          </cell>
          <cell r="D4239" t="str">
            <v xml:space="preserve">UN    </v>
          </cell>
          <cell r="E4239">
            <v>815.9</v>
          </cell>
        </row>
        <row r="4240">
          <cell r="B4240">
            <v>10742</v>
          </cell>
          <cell r="C4240" t="str">
            <v>TALHA MANUAL DE CORRENTE, CAPACIDADE DE 2 T COM ELEVACAO DE 3 M</v>
          </cell>
          <cell r="D4240" t="str">
            <v xml:space="preserve">UN    </v>
          </cell>
          <cell r="E4240">
            <v>1190</v>
          </cell>
        </row>
        <row r="4241">
          <cell r="B4241">
            <v>38465</v>
          </cell>
          <cell r="C4241" t="str">
            <v>TALHADEIRA COM PUNHO DE PROTECAO *20 X 250* MM</v>
          </cell>
          <cell r="D4241" t="str">
            <v xml:space="preserve">UN    </v>
          </cell>
          <cell r="E4241">
            <v>17.5</v>
          </cell>
        </row>
        <row r="4242">
          <cell r="B4242">
            <v>7543</v>
          </cell>
          <cell r="C4242" t="str">
            <v>TAMPA CEGA EM PVC PARA CONDULETE 4 X 2"</v>
          </cell>
          <cell r="D4242" t="str">
            <v xml:space="preserve">UN    </v>
          </cell>
          <cell r="E4242">
            <v>4.0599999999999996</v>
          </cell>
        </row>
        <row r="4243">
          <cell r="B4243">
            <v>13255</v>
          </cell>
          <cell r="C4243" t="str">
            <v>TAMPA DE CONCRETO PARA PV OU CAIXA DE INSPECAO, DIMENSOES 600 X 600 X 50 MM</v>
          </cell>
          <cell r="D4243" t="str">
            <v xml:space="preserve">UN    </v>
          </cell>
          <cell r="E4243">
            <v>44.76</v>
          </cell>
        </row>
        <row r="4244">
          <cell r="B4244">
            <v>39352</v>
          </cell>
          <cell r="C4244" t="str">
            <v>TAMPA PARA CONDULETE, EM PVC, PARA TOMADA HEXAGONAL</v>
          </cell>
          <cell r="D4244" t="str">
            <v xml:space="preserve">UN    </v>
          </cell>
          <cell r="E4244">
            <v>2.5</v>
          </cell>
        </row>
        <row r="4245">
          <cell r="B4245">
            <v>39346</v>
          </cell>
          <cell r="C4245" t="str">
            <v>TAMPA PARA CONDULETE, EM PVC, PARA 1 INTERRUPTOR</v>
          </cell>
          <cell r="D4245" t="str">
            <v xml:space="preserve">UN    </v>
          </cell>
          <cell r="E4245">
            <v>2.5</v>
          </cell>
        </row>
        <row r="4246">
          <cell r="B4246">
            <v>39350</v>
          </cell>
          <cell r="C4246" t="str">
            <v>TAMPA PARA CONDULETE, EM PVC, PARA 1 MODULO RJ</v>
          </cell>
          <cell r="D4246" t="str">
            <v xml:space="preserve">UN    </v>
          </cell>
          <cell r="E4246">
            <v>2.69</v>
          </cell>
        </row>
        <row r="4247">
          <cell r="B4247">
            <v>39351</v>
          </cell>
          <cell r="C4247" t="str">
            <v>TAMPA PARA CONDULETE, EM PVC, PARA 2 MODULOS RJ</v>
          </cell>
          <cell r="D4247" t="str">
            <v xml:space="preserve">UN    </v>
          </cell>
          <cell r="E4247">
            <v>3.12</v>
          </cell>
        </row>
        <row r="4248">
          <cell r="B4248">
            <v>38952</v>
          </cell>
          <cell r="C4248" t="str">
            <v>TAMPAO / CAP, ROSCA FEMEA, METALICO, PARA TUBO PEX, DN 1/2"</v>
          </cell>
          <cell r="D4248" t="str">
            <v xml:space="preserve">UN    </v>
          </cell>
          <cell r="E4248">
            <v>2.33</v>
          </cell>
        </row>
        <row r="4249">
          <cell r="B4249">
            <v>38953</v>
          </cell>
          <cell r="C4249" t="str">
            <v>TAMPAO / CAP, ROSCA FEMEA, METALICO, PARA TUBO PEX, DN 3/4"</v>
          </cell>
          <cell r="D4249" t="str">
            <v xml:space="preserve">UN    </v>
          </cell>
          <cell r="E4249">
            <v>3.68</v>
          </cell>
        </row>
        <row r="4250">
          <cell r="B4250">
            <v>38835</v>
          </cell>
          <cell r="C4250" t="str">
            <v>TAMPAO / CAP, ROSCA MACHO, PARA TUBO PEX, DN 1/2"</v>
          </cell>
          <cell r="D4250" t="str">
            <v xml:space="preserve">UN    </v>
          </cell>
          <cell r="E4250">
            <v>3.3</v>
          </cell>
        </row>
        <row r="4251">
          <cell r="B4251">
            <v>38837</v>
          </cell>
          <cell r="C4251" t="str">
            <v>TAMPAO / CAP, ROSCA MACHO, PARA TUBO PEX, DN 1"</v>
          </cell>
          <cell r="D4251" t="str">
            <v xml:space="preserve">UN    </v>
          </cell>
          <cell r="E4251">
            <v>8.6</v>
          </cell>
        </row>
        <row r="4252">
          <cell r="B4252">
            <v>38836</v>
          </cell>
          <cell r="C4252" t="str">
            <v>TAMPAO / CAP, ROSCA MACHO, PARA TUBO PEX, DN 3/4"</v>
          </cell>
          <cell r="D4252" t="str">
            <v xml:space="preserve">UN    </v>
          </cell>
          <cell r="E4252">
            <v>4.76</v>
          </cell>
        </row>
        <row r="4253">
          <cell r="B4253">
            <v>2666</v>
          </cell>
          <cell r="C4253" t="str">
            <v>TAMPAO / TERMINAL / PLUG, D = 1 1/4" , PARA DUTO CORRUGADO PEAD (CABEAMENTO SUBTERRANEO)</v>
          </cell>
          <cell r="D4253" t="str">
            <v xml:space="preserve">UN    </v>
          </cell>
          <cell r="E4253">
            <v>5.38</v>
          </cell>
        </row>
        <row r="4254">
          <cell r="B4254">
            <v>2668</v>
          </cell>
          <cell r="C4254" t="str">
            <v>TAMPAO / TERMINAL / PLUG, D = 2" , PARA DUTO CORRUGADO PEAD (CABEAMENTO SUBTERRANEO)</v>
          </cell>
          <cell r="D4254" t="str">
            <v xml:space="preserve">UN    </v>
          </cell>
          <cell r="E4254">
            <v>6.14</v>
          </cell>
        </row>
        <row r="4255">
          <cell r="B4255">
            <v>2664</v>
          </cell>
          <cell r="C4255" t="str">
            <v>TAMPAO / TERMINAL / PLUG, D = 3" , PARA DUTO CORRUGADO PEAD (CABEAMENTO SUBTERRANEO)</v>
          </cell>
          <cell r="D4255" t="str">
            <v xml:space="preserve">UN    </v>
          </cell>
          <cell r="E4255">
            <v>9.06</v>
          </cell>
        </row>
        <row r="4256">
          <cell r="B4256">
            <v>2662</v>
          </cell>
          <cell r="C4256" t="str">
            <v>TAMPAO / TERMINAL / PLUG, D = 4" , PARA DUTO CORRUGADO PEAD (CABEAMENTO SUBTERRANEO)</v>
          </cell>
          <cell r="D4256" t="str">
            <v xml:space="preserve">UN    </v>
          </cell>
          <cell r="E4256">
            <v>11.11</v>
          </cell>
        </row>
        <row r="4257">
          <cell r="B4257">
            <v>20964</v>
          </cell>
          <cell r="C4257" t="str">
            <v>TAMPAO COM CORRENTE, EM LATAO, ENGATE RAPIDO 1 1/2", PARA INSTALACAO PREDIAL DE COMBATE A INCENDIO</v>
          </cell>
          <cell r="D4257" t="str">
            <v xml:space="preserve">UN    </v>
          </cell>
          <cell r="E4257">
            <v>39.04</v>
          </cell>
        </row>
        <row r="4258">
          <cell r="B4258">
            <v>10905</v>
          </cell>
          <cell r="C4258" t="str">
            <v>TAMPAO COM CORRENTE, EM LATAO, ENGATE RAPIDO 2 1/2", PARA INSTALACAO PREDIAL DE COMBATE A INCENDIO</v>
          </cell>
          <cell r="D4258" t="str">
            <v xml:space="preserve">UN    </v>
          </cell>
          <cell r="E4258">
            <v>52.38</v>
          </cell>
        </row>
        <row r="4259">
          <cell r="B4259">
            <v>42703</v>
          </cell>
          <cell r="C4259" t="str">
            <v>TAMPAO COMPLETO PARA TIL, EM PVC, OCRE, DN 100 MM, PARA REDE COLETORA DE ESGOTO</v>
          </cell>
          <cell r="D4259" t="str">
            <v xml:space="preserve">UN    </v>
          </cell>
          <cell r="E4259">
            <v>40.729999999999997</v>
          </cell>
        </row>
        <row r="4260">
          <cell r="B4260">
            <v>42704</v>
          </cell>
          <cell r="C4260" t="str">
            <v>TAMPAO COMPLETO PARA TIL, EM PVC, OCRE, DN 150 MM, PARA REDE COLETORA DE ESGOTO</v>
          </cell>
          <cell r="D4260" t="str">
            <v xml:space="preserve">UN    </v>
          </cell>
          <cell r="E4260">
            <v>62.53</v>
          </cell>
        </row>
        <row r="4261">
          <cell r="B4261">
            <v>42705</v>
          </cell>
          <cell r="C4261" t="str">
            <v>TAMPAO COMPLETO PARA TIL, EM PVC, OCRE, DN 200 MM, PARA REDE COLETORA DE ESGOTO</v>
          </cell>
          <cell r="D4261" t="str">
            <v xml:space="preserve">UN    </v>
          </cell>
          <cell r="E4261">
            <v>79.790000000000006</v>
          </cell>
        </row>
        <row r="4262">
          <cell r="B4262">
            <v>42706</v>
          </cell>
          <cell r="C4262" t="str">
            <v>TAMPAO COMPLETO PARA TIL, EM PVC, OCRE, DN 250 MM, PARA REDE COLETORA DE ESGOTO</v>
          </cell>
          <cell r="D4262" t="str">
            <v xml:space="preserve">UN    </v>
          </cell>
          <cell r="E4262">
            <v>98.81</v>
          </cell>
        </row>
        <row r="4263">
          <cell r="B4263">
            <v>11289</v>
          </cell>
          <cell r="C4263" t="str">
            <v>TAMPAO FOFO ARTICULADO P/ REGISTRO, CLASSE A15 CARGA MAX 1,5 T, *200 X 200* MM</v>
          </cell>
          <cell r="D4263" t="str">
            <v xml:space="preserve">UN    </v>
          </cell>
          <cell r="E4263">
            <v>47.75</v>
          </cell>
        </row>
        <row r="4264">
          <cell r="B4264">
            <v>11241</v>
          </cell>
          <cell r="C4264" t="str">
            <v>TAMPAO FOFO ARTICULADO P/ REGISTRO, CLASSE A15 CARGA MAXIMA 1,5 T, *400 X 400* MM</v>
          </cell>
          <cell r="D4264" t="str">
            <v xml:space="preserve">UN    </v>
          </cell>
          <cell r="E4264">
            <v>119.37</v>
          </cell>
        </row>
        <row r="4265">
          <cell r="B4265">
            <v>11301</v>
          </cell>
          <cell r="C4265" t="str">
            <v>TAMPAO FOFO ARTICULADO, CLASSE B125 CARGA MAX 12,5 T, REDONDO TAMPA 600 MM, REDE PLUVIAL/ESGOTO</v>
          </cell>
          <cell r="D4265" t="str">
            <v xml:space="preserve">UN    </v>
          </cell>
          <cell r="E4265">
            <v>302.70999999999998</v>
          </cell>
        </row>
        <row r="4266">
          <cell r="B4266">
            <v>21090</v>
          </cell>
          <cell r="C4266" t="str">
            <v>TAMPAO FOFO ARTICULADO, CLASSE D400 CARGA MAX 40 T, REDONDO TAMPA *600 MM, REDE PLUVIAL/ESGOTO</v>
          </cell>
          <cell r="D4266" t="str">
            <v xml:space="preserve">UN    </v>
          </cell>
          <cell r="E4266">
            <v>370.93</v>
          </cell>
        </row>
        <row r="4267">
          <cell r="B4267">
            <v>14112</v>
          </cell>
          <cell r="C4267" t="str">
            <v>TAMPAO FOFO SIMPLES COM BASE, CLASSE A15 CARGA MAX 1,5 T, *400 X 600* MM, REDE TELEFONE</v>
          </cell>
          <cell r="D4267" t="str">
            <v xml:space="preserve">UN    </v>
          </cell>
          <cell r="E4267">
            <v>154.76</v>
          </cell>
        </row>
        <row r="4268">
          <cell r="B4268">
            <v>11315</v>
          </cell>
          <cell r="C4268" t="str">
            <v>TAMPAO FOFO SIMPLES COM BASE, CLASSE A15 CARGA MAX 1,5 T, 300 X 300 MM, REDE PLUVIAL/ESGOTO</v>
          </cell>
          <cell r="D4268" t="str">
            <v xml:space="preserve">UN    </v>
          </cell>
          <cell r="E4268">
            <v>72.48</v>
          </cell>
        </row>
        <row r="4269">
          <cell r="B4269">
            <v>11292</v>
          </cell>
          <cell r="C4269" t="str">
            <v>TAMPAO FOFO SIMPLES COM BASE, CLASSE A15 CARGA MAX 1,5 T, 300 X 400 MM</v>
          </cell>
          <cell r="D4269" t="str">
            <v xml:space="preserve">UN    </v>
          </cell>
          <cell r="E4269">
            <v>169.68</v>
          </cell>
        </row>
        <row r="4270">
          <cell r="B4270">
            <v>21071</v>
          </cell>
          <cell r="C4270" t="str">
            <v>TAMPAO FOFO SIMPLES COM BASE, CLASSE A15 CARGA MAX 1,5 T, 400 X 400 MM, REDE PLUVIAL/ESGOTO/ELETRICA</v>
          </cell>
          <cell r="D4270" t="str">
            <v xml:space="preserve">UN    </v>
          </cell>
          <cell r="E4270">
            <v>110.85</v>
          </cell>
        </row>
        <row r="4271">
          <cell r="B4271">
            <v>11293</v>
          </cell>
          <cell r="C4271" t="str">
            <v>TAMPAO FOFO SIMPLES COM BASE, CLASSE A15 CARGA MAX 1,5 T, 400 X 500 MM, COM INSCRICAO INCENDIO</v>
          </cell>
          <cell r="D4271" t="str">
            <v xml:space="preserve">UN    </v>
          </cell>
          <cell r="E4271">
            <v>187.59</v>
          </cell>
        </row>
        <row r="4272">
          <cell r="B4272">
            <v>11316</v>
          </cell>
          <cell r="C4272" t="str">
            <v>TAMPAO FOFO SIMPLES COM BASE, CLASSE B125 CARGA MAX 12,5 T, REDONDO TAMPA 500 MM, REDE PLUVIAL/ESGOTO</v>
          </cell>
          <cell r="D4272" t="str">
            <v xml:space="preserve">UN    </v>
          </cell>
          <cell r="E4272">
            <v>238.75</v>
          </cell>
        </row>
        <row r="4273">
          <cell r="B4273">
            <v>6243</v>
          </cell>
          <cell r="C4273" t="str">
            <v>TAMPAO FOFO SIMPLES COM BASE, CLASSE B125 CARGA MAX 12,5 T, REDONDO TAMPA 600 MM, REDE PLUVIAL/ESGOTO</v>
          </cell>
          <cell r="D4273" t="str">
            <v xml:space="preserve">UN    </v>
          </cell>
          <cell r="E4273">
            <v>275</v>
          </cell>
        </row>
        <row r="4274">
          <cell r="B4274">
            <v>21079</v>
          </cell>
          <cell r="C4274" t="str">
            <v>TAMPAO FOFO SIMPLES COM BASE, CLASSE D400 CARGA MAX 40 T, REDONDO TAMPA 500 MM, REDE PLUVIAL/ESGOTO</v>
          </cell>
          <cell r="D4274" t="str">
            <v xml:space="preserve">UN    </v>
          </cell>
          <cell r="E4274">
            <v>327.86</v>
          </cell>
        </row>
        <row r="4275">
          <cell r="B4275">
            <v>6240</v>
          </cell>
          <cell r="C4275" t="str">
            <v>TAMPAO FOFO SIMPLES COM BASE, CLASSE D400 CARGA MAX 40 T, REDONDO TAMPA 600 MM, REDE PLUVIAL/ESGOTO</v>
          </cell>
          <cell r="D4275" t="str">
            <v xml:space="preserve">UN    </v>
          </cell>
          <cell r="E4275">
            <v>364.1</v>
          </cell>
        </row>
        <row r="4276">
          <cell r="B4276">
            <v>11296</v>
          </cell>
          <cell r="C4276" t="str">
            <v>TAMPAO FOFO SIMPLES COM BASE, CLASSE D400 CARGA MAX 40 T, REDONDO TAMPA 900 MM, REDE PLUVIAL/ESGOTO</v>
          </cell>
          <cell r="D4276" t="str">
            <v xml:space="preserve">UN    </v>
          </cell>
          <cell r="E4276">
            <v>1160.1099999999999</v>
          </cell>
        </row>
        <row r="4277">
          <cell r="B4277">
            <v>11299</v>
          </cell>
          <cell r="C4277" t="str">
            <v>TAMPAO FOFO SIMPLES, CLASSE A15 CARGA MAX 1,5 T, *550 X 1100* MM, REDE TELEFONE</v>
          </cell>
          <cell r="D4277" t="str">
            <v xml:space="preserve">UN    </v>
          </cell>
          <cell r="E4277">
            <v>392.67</v>
          </cell>
        </row>
        <row r="4278">
          <cell r="B4278">
            <v>11066</v>
          </cell>
          <cell r="C4278" t="str">
            <v>TAMPAO PARA TELHA ESTRUTURAL DE FIBROCIMENTO 1 ABA, DE 370 X 155 X 76 MM (SEM AMIANTO)</v>
          </cell>
          <cell r="D4278" t="str">
            <v xml:space="preserve">UN    </v>
          </cell>
          <cell r="E4278">
            <v>9.57</v>
          </cell>
        </row>
        <row r="4279">
          <cell r="B4279">
            <v>11065</v>
          </cell>
          <cell r="C4279" t="str">
            <v>TAMPAO PARA TELHA ESTRUTURAL DE FIBROCIMENTO 2 ABAS, DE 787 X 215 X 60 MM (SEM AMIANTO)</v>
          </cell>
          <cell r="D4279" t="str">
            <v xml:space="preserve">UN    </v>
          </cell>
          <cell r="E4279">
            <v>10.97</v>
          </cell>
        </row>
        <row r="4280">
          <cell r="B4280">
            <v>11688</v>
          </cell>
          <cell r="C4280" t="str">
            <v>TANQUE ACO INOXIDAVEL (ACO 304) COM ESFREGADOR E VALVULA, DE *50 X 40 X 22* CM</v>
          </cell>
          <cell r="D4280" t="str">
            <v xml:space="preserve">UN    </v>
          </cell>
          <cell r="E4280">
            <v>319.06</v>
          </cell>
        </row>
        <row r="4281">
          <cell r="B4281">
            <v>37736</v>
          </cell>
          <cell r="C4281" t="str">
            <v>TANQUE DE ACO CARBONO NAO REVESTIDO, PARA TRANSPORTE DE AGUA COM CAPACIDADE DE 10 M3, COM BOMBA CENTRIFUGA POR TOMADA DE FORCA, VAZAO MAXIMA *75* M3/H (INCLUI MONTAGEM, NAO INCLUI CAMINHAO)</v>
          </cell>
          <cell r="D4281" t="str">
            <v xml:space="preserve">UN    </v>
          </cell>
          <cell r="E4281">
            <v>48000</v>
          </cell>
        </row>
        <row r="4282">
          <cell r="B4282">
            <v>37739</v>
          </cell>
          <cell r="C4282" t="str">
            <v>TANQUE DE ACO PARA TRANSPORTE DE AGUA COM CAPACIDADE DE 14 M3 (INCLUI MONTAGEM, NAO INCLUI CAMINHAO)</v>
          </cell>
          <cell r="D4282" t="str">
            <v xml:space="preserve">UN    </v>
          </cell>
          <cell r="E4282">
            <v>59076.92</v>
          </cell>
        </row>
        <row r="4283">
          <cell r="B4283">
            <v>37740</v>
          </cell>
          <cell r="C4283" t="str">
            <v>TANQUE DE ACO PARA TRANSPORTE DE AGUA COM CAPACIDADE DE 4 M3 (INCLUI MONTAGEM, NAO INCLUI CAMINHAO)</v>
          </cell>
          <cell r="D4283" t="str">
            <v xml:space="preserve">UN    </v>
          </cell>
          <cell r="E4283">
            <v>33712.370000000003</v>
          </cell>
        </row>
        <row r="4284">
          <cell r="B4284">
            <v>37738</v>
          </cell>
          <cell r="C4284" t="str">
            <v>TANQUE DE ACO PARA TRANSPORTE DE AGUA COM CAPACIDADE DE 6 M3 (INCLUI MONTAGEM, NAO INCLUI CAMINHAO)</v>
          </cell>
          <cell r="D4284" t="str">
            <v xml:space="preserve">UN    </v>
          </cell>
          <cell r="E4284">
            <v>40053.51</v>
          </cell>
        </row>
        <row r="4285">
          <cell r="B4285">
            <v>37737</v>
          </cell>
          <cell r="C4285" t="str">
            <v>TANQUE DE ACO PARA TRANSPORTE DE AGUA COM CAPACIDADE DE 8 M3 (INCLUI MONTAGEM, NAO INCLUI CAMINHAO)</v>
          </cell>
          <cell r="D4285" t="str">
            <v xml:space="preserve">UN    </v>
          </cell>
          <cell r="E4285">
            <v>31866.22</v>
          </cell>
        </row>
        <row r="4286">
          <cell r="B4286">
            <v>25014</v>
          </cell>
          <cell r="C4286" t="str">
            <v>TANQUE DE ASFALTO ESTACIONARIO COM MACARICO, CAPACIDADE 20.000 L</v>
          </cell>
          <cell r="D4286" t="str">
            <v xml:space="preserve">UN    </v>
          </cell>
          <cell r="E4286">
            <v>66742.47</v>
          </cell>
        </row>
        <row r="4287">
          <cell r="B4287">
            <v>25013</v>
          </cell>
          <cell r="C4287" t="str">
            <v>TANQUE DE ASFALTO ESTACIONARIO COM SERPENTINA, CAPACIDADE 20.000 L</v>
          </cell>
          <cell r="D4287" t="str">
            <v xml:space="preserve">UN    </v>
          </cell>
          <cell r="E4287">
            <v>69953.17</v>
          </cell>
        </row>
        <row r="4288">
          <cell r="B4288">
            <v>14405</v>
          </cell>
          <cell r="C4288" t="str">
            <v>TANQUE DE ASFALTO ESTACIONARIO COM SERPENTINA, CAPACIDADE 30.000 L</v>
          </cell>
          <cell r="D4288" t="str">
            <v xml:space="preserve">UN    </v>
          </cell>
          <cell r="E4288">
            <v>82113.710000000006</v>
          </cell>
        </row>
        <row r="4289">
          <cell r="B4289">
            <v>6253</v>
          </cell>
          <cell r="C4289" t="str">
            <v>TANQUE DE LAVAR ROUPAS EM CONCRETO PRE-MOLDADO, 1 BOCA, COM APOIO/PES, DE *60 X 65 X 80* CM (L X P X A)</v>
          </cell>
          <cell r="D4289" t="str">
            <v xml:space="preserve">UN    </v>
          </cell>
          <cell r="E4289">
            <v>65</v>
          </cell>
        </row>
        <row r="4290">
          <cell r="B4290">
            <v>36790</v>
          </cell>
          <cell r="C4290" t="str">
            <v>TANQUE DUPLO EM MARMORE SINTETICO COM CUBA LISA E ESFREGADOR, *110 X 60* CM</v>
          </cell>
          <cell r="D4290" t="str">
            <v xml:space="preserve">UN    </v>
          </cell>
          <cell r="E4290">
            <v>200.09</v>
          </cell>
        </row>
        <row r="4291">
          <cell r="B4291">
            <v>20271</v>
          </cell>
          <cell r="C4291" t="str">
            <v>TANQUE LOUCA BRANCA COM COLUNA *30* L</v>
          </cell>
          <cell r="D4291" t="str">
            <v xml:space="preserve">UN    </v>
          </cell>
          <cell r="E4291">
            <v>536.6</v>
          </cell>
        </row>
        <row r="4292">
          <cell r="B4292">
            <v>10423</v>
          </cell>
          <cell r="C4292" t="str">
            <v>TANQUE LOUCA BRANCA SUSPENSO *20* L</v>
          </cell>
          <cell r="D4292" t="str">
            <v xml:space="preserve">UN    </v>
          </cell>
          <cell r="E4292">
            <v>332.82</v>
          </cell>
        </row>
        <row r="4293">
          <cell r="B4293">
            <v>37589</v>
          </cell>
          <cell r="C4293" t="str">
            <v>TANQUE SIMPLES EM MARMORE SINTETICO COM COLUNA, CAPACIDADE *22* L, *60 X 46* CM</v>
          </cell>
          <cell r="D4293" t="str">
            <v xml:space="preserve">UN    </v>
          </cell>
          <cell r="E4293">
            <v>245.17</v>
          </cell>
        </row>
        <row r="4294">
          <cell r="B4294">
            <v>11690</v>
          </cell>
          <cell r="C4294" t="str">
            <v>TANQUE SIMPLES EM MARMORE SINTETICO DE FIXAR NA PAREDE, CAPACIDADE *22* L, *60 X 46* CM</v>
          </cell>
          <cell r="D4294" t="str">
            <v xml:space="preserve">UN    </v>
          </cell>
          <cell r="E4294">
            <v>130.24</v>
          </cell>
        </row>
        <row r="4295">
          <cell r="B4295">
            <v>20234</v>
          </cell>
          <cell r="C4295" t="str">
            <v>TANQUE SIMPLES EM MARMORE SINTETICO SUSPENSO, CAPACIDADE *38* L, *60 X 60* CM</v>
          </cell>
          <cell r="D4295" t="str">
            <v xml:space="preserve">UN    </v>
          </cell>
          <cell r="E4295">
            <v>164.82</v>
          </cell>
        </row>
        <row r="4296">
          <cell r="B4296">
            <v>4763</v>
          </cell>
          <cell r="C4296" t="str">
            <v>TAQUEADOR OU TAQUEIRO</v>
          </cell>
          <cell r="D4296" t="str">
            <v xml:space="preserve">H     </v>
          </cell>
          <cell r="E4296">
            <v>17.8</v>
          </cell>
        </row>
        <row r="4297">
          <cell r="B4297">
            <v>41070</v>
          </cell>
          <cell r="C4297" t="str">
            <v>TAQUEADOR OU TAQUEIRO (MENSALISTA)</v>
          </cell>
          <cell r="D4297" t="str">
            <v xml:space="preserve">MES   </v>
          </cell>
          <cell r="E4297">
            <v>3151.89</v>
          </cell>
        </row>
        <row r="4298">
          <cell r="B4298">
            <v>14583</v>
          </cell>
          <cell r="C4298" t="str">
            <v>TARIFA "A" ENTRE  0 E 20M3 FORNECIMENTO D'AGUA</v>
          </cell>
          <cell r="D4298" t="str">
            <v xml:space="preserve">M3    </v>
          </cell>
          <cell r="E4298">
            <v>16.46</v>
          </cell>
        </row>
        <row r="4299">
          <cell r="B4299">
            <v>11457</v>
          </cell>
          <cell r="C4299" t="str">
            <v>TARJETA TIPO LIVRE / OCUPADO, CROMADA, PARA PORTA DE BANHEIRO</v>
          </cell>
          <cell r="D4299" t="str">
            <v xml:space="preserve">UN    </v>
          </cell>
          <cell r="E4299">
            <v>24.45</v>
          </cell>
        </row>
        <row r="4300">
          <cell r="B4300">
            <v>21121</v>
          </cell>
          <cell r="C4300" t="str">
            <v>TE CPVC, SOLDAVEL, 90 GRAUS, 15 MM, PARA AGUA QUENTE PREDIAL</v>
          </cell>
          <cell r="D4300" t="str">
            <v xml:space="preserve">UN    </v>
          </cell>
          <cell r="E4300">
            <v>2.16</v>
          </cell>
        </row>
        <row r="4301">
          <cell r="B4301">
            <v>38010</v>
          </cell>
          <cell r="C4301" t="str">
            <v>TE CPVC, SOLDAVEL, 90 GRAUS, 22 MM, PARA AGUA QUENTE PREDIAL</v>
          </cell>
          <cell r="D4301" t="str">
            <v xml:space="preserve">UN    </v>
          </cell>
          <cell r="E4301">
            <v>3.54</v>
          </cell>
        </row>
        <row r="4302">
          <cell r="B4302">
            <v>38011</v>
          </cell>
          <cell r="C4302" t="str">
            <v>TE CPVC, SOLDAVEL, 90 GRAUS, 28 MM, PARA AGUA QUENTE PREDIAL</v>
          </cell>
          <cell r="D4302" t="str">
            <v xml:space="preserve">UN    </v>
          </cell>
          <cell r="E4302">
            <v>6.53</v>
          </cell>
        </row>
        <row r="4303">
          <cell r="B4303">
            <v>38012</v>
          </cell>
          <cell r="C4303" t="str">
            <v>TE CPVC, SOLDAVEL, 90 GRAUS, 35 MM, PARA AGUA QUENTE PREDIAL</v>
          </cell>
          <cell r="D4303" t="str">
            <v xml:space="preserve">UN    </v>
          </cell>
          <cell r="E4303">
            <v>22.33</v>
          </cell>
        </row>
        <row r="4304">
          <cell r="B4304">
            <v>38013</v>
          </cell>
          <cell r="C4304" t="str">
            <v>TE CPVC, SOLDAVEL, 90 GRAUS, 42 MM, PARA AGUA QUENTE PREDIAL</v>
          </cell>
          <cell r="D4304" t="str">
            <v xml:space="preserve">UN    </v>
          </cell>
          <cell r="E4304">
            <v>28.99</v>
          </cell>
        </row>
        <row r="4305">
          <cell r="B4305">
            <v>38014</v>
          </cell>
          <cell r="C4305" t="str">
            <v>TE CPVC, SOLDAVEL, 90 GRAUS, 54 MM, PARA AGUA QUENTE PREDIAL</v>
          </cell>
          <cell r="D4305" t="str">
            <v xml:space="preserve">UN    </v>
          </cell>
          <cell r="E4305">
            <v>47.18</v>
          </cell>
        </row>
        <row r="4306">
          <cell r="B4306">
            <v>38015</v>
          </cell>
          <cell r="C4306" t="str">
            <v>TE CPVC, SOLDAVEL, 90 GRAUS, 73 MM, PARA AGUA QUENTE PREDIAL</v>
          </cell>
          <cell r="D4306" t="str">
            <v xml:space="preserve">UN    </v>
          </cell>
          <cell r="E4306">
            <v>113.92</v>
          </cell>
        </row>
        <row r="4307">
          <cell r="B4307">
            <v>38016</v>
          </cell>
          <cell r="C4307" t="str">
            <v>TE CPVC, SOLDAVEL, 90 GRAUS, 89 MM, PARA AGUA QUENTE PREDIAL</v>
          </cell>
          <cell r="D4307" t="str">
            <v xml:space="preserve">UN    </v>
          </cell>
          <cell r="E4307">
            <v>138.62</v>
          </cell>
        </row>
        <row r="4308">
          <cell r="B4308">
            <v>12741</v>
          </cell>
          <cell r="C4308" t="str">
            <v>TE DE COBRE (REF 611) SEM ANEL DE SOLDA, BOLSA X BOLSA X BOLSA, 104 MM</v>
          </cell>
          <cell r="D4308" t="str">
            <v xml:space="preserve">UN    </v>
          </cell>
          <cell r="E4308">
            <v>736.82</v>
          </cell>
        </row>
        <row r="4309">
          <cell r="B4309">
            <v>12733</v>
          </cell>
          <cell r="C4309" t="str">
            <v>TE DE COBRE (REF 611) SEM ANEL DE SOLDA, BOLSA X BOLSA X BOLSA, 15 MM</v>
          </cell>
          <cell r="D4309" t="str">
            <v xml:space="preserve">UN    </v>
          </cell>
          <cell r="E4309">
            <v>3.7</v>
          </cell>
        </row>
        <row r="4310">
          <cell r="B4310">
            <v>12734</v>
          </cell>
          <cell r="C4310" t="str">
            <v>TE DE COBRE (REF 611) SEM ANEL DE SOLDA, BOLSA X BOLSA X BOLSA, 22 MM</v>
          </cell>
          <cell r="D4310" t="str">
            <v xml:space="preserve">UN    </v>
          </cell>
          <cell r="E4310">
            <v>7.9</v>
          </cell>
        </row>
        <row r="4311">
          <cell r="B4311">
            <v>12735</v>
          </cell>
          <cell r="C4311" t="str">
            <v>TE DE COBRE (REF 611) SEM ANEL DE SOLDA, BOLSA X BOLSA X BOLSA, 28 MM</v>
          </cell>
          <cell r="D4311" t="str">
            <v xml:space="preserve">UN    </v>
          </cell>
          <cell r="E4311">
            <v>13</v>
          </cell>
        </row>
        <row r="4312">
          <cell r="B4312">
            <v>12736</v>
          </cell>
          <cell r="C4312" t="str">
            <v>TE DE COBRE (REF 611) SEM ANEL DE SOLDA, BOLSA X BOLSA X BOLSA, 35 MM</v>
          </cell>
          <cell r="D4312" t="str">
            <v xml:space="preserve">UN    </v>
          </cell>
          <cell r="E4312">
            <v>29.71</v>
          </cell>
        </row>
        <row r="4313">
          <cell r="B4313">
            <v>12737</v>
          </cell>
          <cell r="C4313" t="str">
            <v>TE DE COBRE (REF 611) SEM ANEL DE SOLDA, BOLSA X BOLSA X BOLSA, 42 MM</v>
          </cell>
          <cell r="D4313" t="str">
            <v xml:space="preserve">UN    </v>
          </cell>
          <cell r="E4313">
            <v>38.28</v>
          </cell>
        </row>
        <row r="4314">
          <cell r="B4314">
            <v>12738</v>
          </cell>
          <cell r="C4314" t="str">
            <v>TE DE COBRE (REF 611) SEM ANEL DE SOLDA, BOLSA X BOLSA X BOLSA, 54 MM</v>
          </cell>
          <cell r="D4314" t="str">
            <v xml:space="preserve">UN    </v>
          </cell>
          <cell r="E4314">
            <v>75.66</v>
          </cell>
        </row>
        <row r="4315">
          <cell r="B4315">
            <v>12739</v>
          </cell>
          <cell r="C4315" t="str">
            <v>TE DE COBRE (REF 611) SEM ANEL DE SOLDA, BOLSA X BOLSA X BOLSA, 66 MM</v>
          </cell>
          <cell r="D4315" t="str">
            <v xml:space="preserve">UN    </v>
          </cell>
          <cell r="E4315">
            <v>215.39</v>
          </cell>
        </row>
        <row r="4316">
          <cell r="B4316">
            <v>12740</v>
          </cell>
          <cell r="C4316" t="str">
            <v>TE DE COBRE (REF 611) SEM ANEL DE SOLDA, BOLSA X BOLSA X BOLSA, 79 MM</v>
          </cell>
          <cell r="D4316" t="str">
            <v xml:space="preserve">UN    </v>
          </cell>
          <cell r="E4316">
            <v>336.99</v>
          </cell>
        </row>
        <row r="4317">
          <cell r="B4317">
            <v>6297</v>
          </cell>
          <cell r="C4317" t="str">
            <v>TE DE FERRO GALVANIZADO, DE 1 1/2"</v>
          </cell>
          <cell r="D4317" t="str">
            <v xml:space="preserve">UN    </v>
          </cell>
          <cell r="E4317">
            <v>25.7</v>
          </cell>
        </row>
        <row r="4318">
          <cell r="B4318">
            <v>6296</v>
          </cell>
          <cell r="C4318" t="str">
            <v>TE DE FERRO GALVANIZADO, DE 1 1/4"</v>
          </cell>
          <cell r="D4318" t="str">
            <v xml:space="preserve">UN    </v>
          </cell>
          <cell r="E4318">
            <v>20.28</v>
          </cell>
        </row>
        <row r="4319">
          <cell r="B4319">
            <v>6294</v>
          </cell>
          <cell r="C4319" t="str">
            <v>TE DE FERRO GALVANIZADO, DE 1/2"</v>
          </cell>
          <cell r="D4319" t="str">
            <v xml:space="preserve">UN    </v>
          </cell>
          <cell r="E4319">
            <v>5.78</v>
          </cell>
        </row>
        <row r="4320">
          <cell r="B4320">
            <v>6323</v>
          </cell>
          <cell r="C4320" t="str">
            <v>TE DE FERRO GALVANIZADO, DE 1"</v>
          </cell>
          <cell r="D4320" t="str">
            <v xml:space="preserve">UN    </v>
          </cell>
          <cell r="E4320">
            <v>13.25</v>
          </cell>
        </row>
        <row r="4321">
          <cell r="B4321">
            <v>6299</v>
          </cell>
          <cell r="C4321" t="str">
            <v>TE DE FERRO GALVANIZADO, DE 2 1/2"</v>
          </cell>
          <cell r="D4321" t="str">
            <v xml:space="preserve">UN    </v>
          </cell>
          <cell r="E4321">
            <v>77.290000000000006</v>
          </cell>
        </row>
        <row r="4322">
          <cell r="B4322">
            <v>6298</v>
          </cell>
          <cell r="C4322" t="str">
            <v>TE DE FERRO GALVANIZADO, DE 2"</v>
          </cell>
          <cell r="D4322" t="str">
            <v xml:space="preserve">UN    </v>
          </cell>
          <cell r="E4322">
            <v>40.71</v>
          </cell>
        </row>
        <row r="4323">
          <cell r="B4323">
            <v>6295</v>
          </cell>
          <cell r="C4323" t="str">
            <v>TE DE FERRO GALVANIZADO, DE 3/4"</v>
          </cell>
          <cell r="D4323" t="str">
            <v xml:space="preserve">UN    </v>
          </cell>
          <cell r="E4323">
            <v>8.23</v>
          </cell>
        </row>
        <row r="4324">
          <cell r="B4324">
            <v>6322</v>
          </cell>
          <cell r="C4324" t="str">
            <v>TE DE FERRO GALVANIZADO, DE 3"</v>
          </cell>
          <cell r="D4324" t="str">
            <v xml:space="preserve">UN    </v>
          </cell>
          <cell r="E4324">
            <v>103.52</v>
          </cell>
        </row>
        <row r="4325">
          <cell r="B4325">
            <v>6300</v>
          </cell>
          <cell r="C4325" t="str">
            <v>TE DE FERRO GALVANIZADO, DE 4"</v>
          </cell>
          <cell r="D4325" t="str">
            <v xml:space="preserve">UN    </v>
          </cell>
          <cell r="E4325">
            <v>190.86</v>
          </cell>
        </row>
        <row r="4326">
          <cell r="B4326">
            <v>6321</v>
          </cell>
          <cell r="C4326" t="str">
            <v>TE DE FERRO GALVANIZADO, DE 5"</v>
          </cell>
          <cell r="D4326" t="str">
            <v xml:space="preserve">UN    </v>
          </cell>
          <cell r="E4326">
            <v>272.64</v>
          </cell>
        </row>
        <row r="4327">
          <cell r="B4327">
            <v>6301</v>
          </cell>
          <cell r="C4327" t="str">
            <v>TE DE FERRO GALVANIZADO, DE 6"</v>
          </cell>
          <cell r="D4327" t="str">
            <v xml:space="preserve">UN    </v>
          </cell>
          <cell r="E4327">
            <v>639.04</v>
          </cell>
        </row>
        <row r="4328">
          <cell r="B4328">
            <v>7105</v>
          </cell>
          <cell r="C4328" t="str">
            <v>TE DE INSPECAO, PVC,  100 X 75 MM, SERIE NORMAL PARA ESGOTO PREDIAL</v>
          </cell>
          <cell r="D4328" t="str">
            <v xml:space="preserve">UN    </v>
          </cell>
          <cell r="E4328">
            <v>22.5</v>
          </cell>
        </row>
        <row r="4329">
          <cell r="B4329">
            <v>20183</v>
          </cell>
          <cell r="C4329" t="str">
            <v>TE DE INSPECAO, PVC, SERIE R, 100 X 75 MM, PARA ESGOTO PREDIAL</v>
          </cell>
          <cell r="D4329" t="str">
            <v xml:space="preserve">UN    </v>
          </cell>
          <cell r="E4329">
            <v>29.62</v>
          </cell>
        </row>
        <row r="4330">
          <cell r="B4330">
            <v>38448</v>
          </cell>
          <cell r="C4330" t="str">
            <v>TE DE INSPECAO, PVC, SERIE R, 150 X 100 MM, PARA ESGOTO PREDIAL</v>
          </cell>
          <cell r="D4330" t="str">
            <v xml:space="preserve">UN    </v>
          </cell>
          <cell r="E4330">
            <v>139.19999999999999</v>
          </cell>
        </row>
        <row r="4331">
          <cell r="B4331">
            <v>20182</v>
          </cell>
          <cell r="C4331" t="str">
            <v>TE DE INSPECAO, PVC, SERIE R, 75 X 75 MM, PARA ESGOTO PREDIAL</v>
          </cell>
          <cell r="D4331" t="str">
            <v xml:space="preserve">UN    </v>
          </cell>
          <cell r="E4331">
            <v>16.91</v>
          </cell>
        </row>
        <row r="4332">
          <cell r="B4332">
            <v>7119</v>
          </cell>
          <cell r="C4332" t="str">
            <v>TE DE REDUCAO COM ROSCA, PVC, 90 GRAUS, 1 X 3/4", PARA AGUA FRIA PREDIAL</v>
          </cell>
          <cell r="D4332" t="str">
            <v xml:space="preserve">UN    </v>
          </cell>
          <cell r="E4332">
            <v>6.11</v>
          </cell>
        </row>
        <row r="4333">
          <cell r="B4333">
            <v>7120</v>
          </cell>
          <cell r="C4333" t="str">
            <v>TE DE REDUCAO COM ROSCA, PVC, 90 GRAUS, 3/4 X 1/2", PARA AGUA FRIA PREDIAL</v>
          </cell>
          <cell r="D4333" t="str">
            <v xml:space="preserve">UN    </v>
          </cell>
          <cell r="E4333">
            <v>4.1900000000000004</v>
          </cell>
        </row>
        <row r="4334">
          <cell r="B4334">
            <v>6319</v>
          </cell>
          <cell r="C4334" t="str">
            <v>TE DE REDUCAO DE FERRO GALVANIZADO, COM ROSCA BSP, DE 1 1/2" X 1"</v>
          </cell>
          <cell r="D4334" t="str">
            <v xml:space="preserve">UN    </v>
          </cell>
          <cell r="E4334">
            <v>30.19</v>
          </cell>
        </row>
        <row r="4335">
          <cell r="B4335">
            <v>6304</v>
          </cell>
          <cell r="C4335" t="str">
            <v>TE DE REDUCAO DE FERRO GALVANIZADO, COM ROSCA BSP, DE 1 1/2" X 3/4"</v>
          </cell>
          <cell r="D4335" t="str">
            <v xml:space="preserve">UN    </v>
          </cell>
          <cell r="E4335">
            <v>30.19</v>
          </cell>
        </row>
        <row r="4336">
          <cell r="B4336">
            <v>21116</v>
          </cell>
          <cell r="C4336" t="str">
            <v>TE DE REDUCAO DE FERRO GALVANIZADO, COM ROSCA BSP, DE 1 1/4" X 3/4"</v>
          </cell>
          <cell r="D4336" t="str">
            <v xml:space="preserve">UN    </v>
          </cell>
          <cell r="E4336">
            <v>22.86</v>
          </cell>
        </row>
        <row r="4337">
          <cell r="B4337">
            <v>6320</v>
          </cell>
          <cell r="C4337" t="str">
            <v>TE DE REDUCAO DE FERRO GALVANIZADO, COM ROSCA BSP, DE 1" X 1/2"</v>
          </cell>
          <cell r="D4337" t="str">
            <v xml:space="preserve">UN    </v>
          </cell>
          <cell r="E4337">
            <v>15.55</v>
          </cell>
        </row>
        <row r="4338">
          <cell r="B4338">
            <v>6303</v>
          </cell>
          <cell r="C4338" t="str">
            <v>TE DE REDUCAO DE FERRO GALVANIZADO, COM ROSCA BSP, DE 1" X 3/4"</v>
          </cell>
          <cell r="D4338" t="str">
            <v xml:space="preserve">UN    </v>
          </cell>
          <cell r="E4338">
            <v>15.55</v>
          </cell>
        </row>
        <row r="4339">
          <cell r="B4339">
            <v>6308</v>
          </cell>
          <cell r="C4339" t="str">
            <v>TE DE REDUCAO DE FERRO GALVANIZADO, COM ROSCA BSP, DE 2 1/2" X 1 1/2"</v>
          </cell>
          <cell r="D4339" t="str">
            <v xml:space="preserve">UN    </v>
          </cell>
          <cell r="E4339">
            <v>83.54</v>
          </cell>
        </row>
        <row r="4340">
          <cell r="B4340">
            <v>6317</v>
          </cell>
          <cell r="C4340" t="str">
            <v>TE DE REDUCAO DE FERRO GALVANIZADO, COM ROSCA BSP, DE 2 1/2" X 1 1/4"</v>
          </cell>
          <cell r="D4340" t="str">
            <v xml:space="preserve">UN    </v>
          </cell>
          <cell r="E4340">
            <v>83.54</v>
          </cell>
        </row>
        <row r="4341">
          <cell r="B4341">
            <v>6307</v>
          </cell>
          <cell r="C4341" t="str">
            <v>TE DE REDUCAO DE FERRO GALVANIZADO, COM ROSCA BSP, DE 2 1/2" X 1"</v>
          </cell>
          <cell r="D4341" t="str">
            <v xml:space="preserve">UN    </v>
          </cell>
          <cell r="E4341">
            <v>83.54</v>
          </cell>
        </row>
        <row r="4342">
          <cell r="B4342">
            <v>6309</v>
          </cell>
          <cell r="C4342" t="str">
            <v>TE DE REDUCAO DE FERRO GALVANIZADO, COM ROSCA BSP, DE 2 1/2" X 2"</v>
          </cell>
          <cell r="D4342" t="str">
            <v xml:space="preserve">UN    </v>
          </cell>
          <cell r="E4342">
            <v>85.97</v>
          </cell>
        </row>
        <row r="4343">
          <cell r="B4343">
            <v>6318</v>
          </cell>
          <cell r="C4343" t="str">
            <v>TE DE REDUCAO DE FERRO GALVANIZADO, COM ROSCA BSP, DE 2" X 1 1/2"</v>
          </cell>
          <cell r="D4343" t="str">
            <v xml:space="preserve">UN    </v>
          </cell>
          <cell r="E4343">
            <v>45.06</v>
          </cell>
        </row>
        <row r="4344">
          <cell r="B4344">
            <v>6306</v>
          </cell>
          <cell r="C4344" t="str">
            <v>TE DE REDUCAO DE FERRO GALVANIZADO, COM ROSCA BSP, DE 2" X 1 1/4"</v>
          </cell>
          <cell r="D4344" t="str">
            <v xml:space="preserve">UN    </v>
          </cell>
          <cell r="E4344">
            <v>45.06</v>
          </cell>
        </row>
        <row r="4345">
          <cell r="B4345">
            <v>6305</v>
          </cell>
          <cell r="C4345" t="str">
            <v>TE DE REDUCAO DE FERRO GALVANIZADO, COM ROSCA BSP, DE 2" X 1"</v>
          </cell>
          <cell r="D4345" t="str">
            <v xml:space="preserve">UN    </v>
          </cell>
          <cell r="E4345">
            <v>45.06</v>
          </cell>
        </row>
        <row r="4346">
          <cell r="B4346">
            <v>6302</v>
          </cell>
          <cell r="C4346" t="str">
            <v>TE DE REDUCAO DE FERRO GALVANIZADO, COM ROSCA BSP, DE 3/4" X 1/2"</v>
          </cell>
          <cell r="D4346" t="str">
            <v xml:space="preserve">UN    </v>
          </cell>
          <cell r="E4346">
            <v>9.56</v>
          </cell>
        </row>
        <row r="4347">
          <cell r="B4347">
            <v>6312</v>
          </cell>
          <cell r="C4347" t="str">
            <v>TE DE REDUCAO DE FERRO GALVANIZADO, COM ROSCA BSP, DE 3" X 1 1/2"</v>
          </cell>
          <cell r="D4347" t="str">
            <v xml:space="preserve">UN    </v>
          </cell>
          <cell r="E4347">
            <v>120.17</v>
          </cell>
        </row>
        <row r="4348">
          <cell r="B4348">
            <v>6311</v>
          </cell>
          <cell r="C4348" t="str">
            <v>TE DE REDUCAO DE FERRO GALVANIZADO, COM ROSCA BSP, DE 3" X 1 1/4"</v>
          </cell>
          <cell r="D4348" t="str">
            <v xml:space="preserve">UN    </v>
          </cell>
          <cell r="E4348">
            <v>120.17</v>
          </cell>
        </row>
        <row r="4349">
          <cell r="B4349">
            <v>6310</v>
          </cell>
          <cell r="C4349" t="str">
            <v>TE DE REDUCAO DE FERRO GALVANIZADO, COM ROSCA BSP, DE 3" X 1"</v>
          </cell>
          <cell r="D4349" t="str">
            <v xml:space="preserve">UN    </v>
          </cell>
          <cell r="E4349">
            <v>120.17</v>
          </cell>
        </row>
        <row r="4350">
          <cell r="B4350">
            <v>6314</v>
          </cell>
          <cell r="C4350" t="str">
            <v>TE DE REDUCAO DE FERRO GALVANIZADO, COM ROSCA BSP, DE 3" X 2 1/2"</v>
          </cell>
          <cell r="D4350" t="str">
            <v xml:space="preserve">UN    </v>
          </cell>
          <cell r="E4350">
            <v>120.17</v>
          </cell>
        </row>
        <row r="4351">
          <cell r="B4351">
            <v>6313</v>
          </cell>
          <cell r="C4351" t="str">
            <v>TE DE REDUCAO DE FERRO GALVANIZADO, COM ROSCA BSP, DE 3" X 2"</v>
          </cell>
          <cell r="D4351" t="str">
            <v xml:space="preserve">UN    </v>
          </cell>
          <cell r="E4351">
            <v>120.17</v>
          </cell>
        </row>
        <row r="4352">
          <cell r="B4352">
            <v>6315</v>
          </cell>
          <cell r="C4352" t="str">
            <v>TE DE REDUCAO DE FERRO GALVANIZADO, COM ROSCA BSP, DE 4" X 2"</v>
          </cell>
          <cell r="D4352" t="str">
            <v xml:space="preserve">UN    </v>
          </cell>
          <cell r="E4352">
            <v>227.54</v>
          </cell>
        </row>
        <row r="4353">
          <cell r="B4353">
            <v>6316</v>
          </cell>
          <cell r="C4353" t="str">
            <v>TE DE REDUCAO DE FERRO GALVANIZADO, COM ROSCA BSP, DE 4" X 3"</v>
          </cell>
          <cell r="D4353" t="str">
            <v xml:space="preserve">UN    </v>
          </cell>
          <cell r="E4353">
            <v>227.54</v>
          </cell>
        </row>
        <row r="4354">
          <cell r="B4354">
            <v>38878</v>
          </cell>
          <cell r="C4354" t="str">
            <v>TE DE REDUCAO METALICO, PARA CONEXAO COM ANEL DESLIZANTE EM TUBO PEX, DN 16 X 20 X 16 MM</v>
          </cell>
          <cell r="D4354" t="str">
            <v xml:space="preserve">UN    </v>
          </cell>
          <cell r="E4354">
            <v>12.1</v>
          </cell>
        </row>
        <row r="4355">
          <cell r="B4355">
            <v>38879</v>
          </cell>
          <cell r="C4355" t="str">
            <v>TE DE REDUCAO METALICO, PARA CONEXAO COM ANEL DESLIZANTE EM TUBO PEX, DN 16 X 25 X 16 MM</v>
          </cell>
          <cell r="D4355" t="str">
            <v xml:space="preserve">UN    </v>
          </cell>
          <cell r="E4355">
            <v>22.68</v>
          </cell>
        </row>
        <row r="4356">
          <cell r="B4356">
            <v>38881</v>
          </cell>
          <cell r="C4356" t="str">
            <v>TE DE REDUCAO METALICO, PARA CONEXAO COM ANEL DESLIZANTE EM TUBO PEX, DN 20 X 16 X 16 MM</v>
          </cell>
          <cell r="D4356" t="str">
            <v xml:space="preserve">UN    </v>
          </cell>
          <cell r="E4356">
            <v>11.87</v>
          </cell>
        </row>
        <row r="4357">
          <cell r="B4357">
            <v>38880</v>
          </cell>
          <cell r="C4357" t="str">
            <v>TE DE REDUCAO METALICO, PARA CONEXAO COM ANEL DESLIZANTE EM TUBO PEX, DN 20 X 16 X 20 MM</v>
          </cell>
          <cell r="D4357" t="str">
            <v xml:space="preserve">UN    </v>
          </cell>
          <cell r="E4357">
            <v>12.43</v>
          </cell>
        </row>
        <row r="4358">
          <cell r="B4358">
            <v>38882</v>
          </cell>
          <cell r="C4358" t="str">
            <v>TE DE REDUCAO METALICO, PARA CONEXAO COM ANEL DESLIZANTE EM TUBO PEX, DN 20 X 20 X 16 MM</v>
          </cell>
          <cell r="D4358" t="str">
            <v xml:space="preserve">UN    </v>
          </cell>
          <cell r="E4358">
            <v>12.88</v>
          </cell>
        </row>
        <row r="4359">
          <cell r="B4359">
            <v>38883</v>
          </cell>
          <cell r="C4359" t="str">
            <v>TE DE REDUCAO METALICO, PARA CONEXAO COM ANEL DESLIZANTE EM TUBO PEX, DN 20 X 25 X 20 MM</v>
          </cell>
          <cell r="D4359" t="str">
            <v xml:space="preserve">UN    </v>
          </cell>
          <cell r="E4359">
            <v>19.05</v>
          </cell>
        </row>
        <row r="4360">
          <cell r="B4360">
            <v>38884</v>
          </cell>
          <cell r="C4360" t="str">
            <v>TE DE REDUCAO METALICO, PARA CONEXAO COM ANEL DESLIZANTE EM TUBO PEX, DN 25 X 16 X 16 MM</v>
          </cell>
          <cell r="D4360" t="str">
            <v xml:space="preserve">UN    </v>
          </cell>
          <cell r="E4360">
            <v>20.68</v>
          </cell>
        </row>
        <row r="4361">
          <cell r="B4361">
            <v>38885</v>
          </cell>
          <cell r="C4361" t="str">
            <v>TE DE REDUCAO METALICO, PARA CONEXAO COM ANEL DESLIZANTE EM TUBO PEX, DN 25 X 16 X 20 MM</v>
          </cell>
          <cell r="D4361" t="str">
            <v xml:space="preserve">UN    </v>
          </cell>
          <cell r="E4361">
            <v>20</v>
          </cell>
        </row>
        <row r="4362">
          <cell r="B4362">
            <v>38886</v>
          </cell>
          <cell r="C4362" t="str">
            <v>TE DE REDUCAO METALICO, PARA CONEXAO COM ANEL DESLIZANTE EM TUBO PEX, DN 25 X 16 X 25 MM</v>
          </cell>
          <cell r="D4362" t="str">
            <v xml:space="preserve">UN    </v>
          </cell>
          <cell r="E4362">
            <v>21.59</v>
          </cell>
        </row>
        <row r="4363">
          <cell r="B4363">
            <v>38887</v>
          </cell>
          <cell r="C4363" t="str">
            <v>TE DE REDUCAO METALICO, PARA CONEXAO COM ANEL DESLIZANTE EM TUBO PEX, DN 25 X 20 X 20 MM</v>
          </cell>
          <cell r="D4363" t="str">
            <v xml:space="preserve">UN    </v>
          </cell>
          <cell r="E4363">
            <v>19.39</v>
          </cell>
        </row>
        <row r="4364">
          <cell r="B4364">
            <v>38888</v>
          </cell>
          <cell r="C4364" t="str">
            <v>TE DE REDUCAO METALICO, PARA CONEXAO COM ANEL DESLIZANTE EM TUBO PEX, DN 25 X 20 X 25 MM</v>
          </cell>
          <cell r="D4364" t="str">
            <v xml:space="preserve">UN    </v>
          </cell>
          <cell r="E4364">
            <v>23.05</v>
          </cell>
        </row>
        <row r="4365">
          <cell r="B4365">
            <v>38890</v>
          </cell>
          <cell r="C4365" t="str">
            <v>TE DE REDUCAO METALICO, PARA CONEXAO COM ANEL DESLIZANTE EM TUBO PEX, DN 25 X 32 X 25 MM</v>
          </cell>
          <cell r="D4365" t="str">
            <v xml:space="preserve">UN    </v>
          </cell>
          <cell r="E4365">
            <v>34.26</v>
          </cell>
        </row>
        <row r="4366">
          <cell r="B4366">
            <v>38893</v>
          </cell>
          <cell r="C4366" t="str">
            <v>TE DE REDUCAO METALICO, PARA CONEXAO COM ANEL DESLIZANTE EM TUBO PEX, DN 32 X 20 X 32 MM</v>
          </cell>
          <cell r="D4366" t="str">
            <v xml:space="preserve">UN    </v>
          </cell>
          <cell r="E4366">
            <v>27.56</v>
          </cell>
        </row>
        <row r="4367">
          <cell r="B4367">
            <v>38894</v>
          </cell>
          <cell r="C4367" t="str">
            <v>TE DE REDUCAO METALICO, PARA CONEXAO COM ANEL DESLIZANTE EM TUBO PEX, DN 32 X 25 X 25 MM</v>
          </cell>
          <cell r="D4367" t="str">
            <v xml:space="preserve">UN    </v>
          </cell>
          <cell r="E4367">
            <v>34.99</v>
          </cell>
        </row>
        <row r="4368">
          <cell r="B4368">
            <v>38896</v>
          </cell>
          <cell r="C4368" t="str">
            <v>TE DE REDUCAO METALICO, PARA CONEXAO COM ANEL DESLIZANTE EM TUBO PEX, DN 32 X 25 X 32 MM</v>
          </cell>
          <cell r="D4368" t="str">
            <v xml:space="preserve">UN    </v>
          </cell>
          <cell r="E4368">
            <v>35.69</v>
          </cell>
        </row>
        <row r="4369">
          <cell r="B4369">
            <v>39324</v>
          </cell>
          <cell r="C4369" t="str">
            <v>TE DE REDUCAO, CPVC, 22 X 15 MM, PARA AGUA QUENTE PREDIAL</v>
          </cell>
          <cell r="D4369" t="str">
            <v xml:space="preserve">UN    </v>
          </cell>
          <cell r="E4369">
            <v>4.8</v>
          </cell>
        </row>
        <row r="4370">
          <cell r="B4370">
            <v>39325</v>
          </cell>
          <cell r="C4370" t="str">
            <v>TE DE REDUCAO, CPVC, 28 X 22 MM, PARA AGUA QUENTE PREDIAL</v>
          </cell>
          <cell r="D4370" t="str">
            <v xml:space="preserve">UN    </v>
          </cell>
          <cell r="E4370">
            <v>7.26</v>
          </cell>
        </row>
        <row r="4371">
          <cell r="B4371">
            <v>39326</v>
          </cell>
          <cell r="C4371" t="str">
            <v>TE DE REDUCAO, CPVC, 35 X 28 MM, PARA AGUA QUENTE PREDIAL</v>
          </cell>
          <cell r="D4371" t="str">
            <v xml:space="preserve">UN    </v>
          </cell>
          <cell r="E4371">
            <v>18.71</v>
          </cell>
        </row>
        <row r="4372">
          <cell r="B4372">
            <v>39327</v>
          </cell>
          <cell r="C4372" t="str">
            <v>TE DE REDUCAO, CPVC, 42 X 35 MM, PARA AGUA QUENTE PREDIAL</v>
          </cell>
          <cell r="D4372" t="str">
            <v xml:space="preserve">UN    </v>
          </cell>
          <cell r="E4372">
            <v>28.35</v>
          </cell>
        </row>
        <row r="4373">
          <cell r="B4373">
            <v>20176</v>
          </cell>
          <cell r="C4373" t="str">
            <v>TE DE REDUCAO, PVC LEVE, CURTO, 90 GRAUS, COM BOLSA PARA ANEL, 150 X 100 MM, PARA ESGOTO</v>
          </cell>
          <cell r="D4373" t="str">
            <v xml:space="preserve">UN    </v>
          </cell>
          <cell r="E4373">
            <v>25.53</v>
          </cell>
        </row>
        <row r="4374">
          <cell r="B4374">
            <v>11378</v>
          </cell>
          <cell r="C4374" t="str">
            <v>TE DE REDUCAO, PVC PBA, BBB, JE, DN 100 X 50 / DE 110 X 60 MM, PARA REDE AGUA (NBR 10351)</v>
          </cell>
          <cell r="D4374" t="str">
            <v xml:space="preserve">UN    </v>
          </cell>
          <cell r="E4374">
            <v>66.319999999999993</v>
          </cell>
        </row>
        <row r="4375">
          <cell r="B4375">
            <v>11379</v>
          </cell>
          <cell r="C4375" t="str">
            <v>TE DE REDUCAO, PVC PBA, BBB, JE, DN 100 X 75 / DE 110 X 85 MM, PARA REDE AGUA (NBR 10351)</v>
          </cell>
          <cell r="D4375" t="str">
            <v xml:space="preserve">UN    </v>
          </cell>
          <cell r="E4375">
            <v>56.04</v>
          </cell>
        </row>
        <row r="4376">
          <cell r="B4376">
            <v>11493</v>
          </cell>
          <cell r="C4376" t="str">
            <v>TE DE REDUCAO, PVC PBA, BBB, JE, DN 75 X 50 / DE 85 X 60 MM, PARA REDE AGUA (NBR 10351)</v>
          </cell>
          <cell r="D4376" t="str">
            <v xml:space="preserve">UN    </v>
          </cell>
          <cell r="E4376">
            <v>32.32</v>
          </cell>
        </row>
        <row r="4377">
          <cell r="B4377">
            <v>42717</v>
          </cell>
          <cell r="C4377" t="str">
            <v>TE DE REDUCAO, PVC, BBB, JE, 90 GRAUS, DN 200 X 150 MM, PARA TUBO CORRUGADO E/OU LISO, REDE COLETORA ESGOTO (NBR 10569)</v>
          </cell>
          <cell r="D4377" t="str">
            <v xml:space="preserve">UN    </v>
          </cell>
          <cell r="E4377">
            <v>242.43</v>
          </cell>
        </row>
        <row r="4378">
          <cell r="B4378">
            <v>42718</v>
          </cell>
          <cell r="C4378" t="str">
            <v>TE DE REDUCAO, PVC, BBB, JE, 90 GRAUS, DN 250 X 150 MM, PARA TUBO CORRUGADO E/OU LISO, REDE COLETORA ESGOTO (NBR 10569)</v>
          </cell>
          <cell r="D4378" t="str">
            <v xml:space="preserve">UN    </v>
          </cell>
          <cell r="E4378">
            <v>269.14</v>
          </cell>
        </row>
        <row r="4379">
          <cell r="B4379">
            <v>7106</v>
          </cell>
          <cell r="C4379" t="str">
            <v>TE DE REDUCAO, PVC, SOLDAVEL, 90 GRAUS, 110 MM X 60 MM, PARA AGUA FRIA PREDIAL</v>
          </cell>
          <cell r="D4379" t="str">
            <v xml:space="preserve">UN    </v>
          </cell>
          <cell r="E4379">
            <v>99.42</v>
          </cell>
        </row>
        <row r="4380">
          <cell r="B4380">
            <v>7104</v>
          </cell>
          <cell r="C4380" t="str">
            <v>TE DE REDUCAO, PVC, SOLDAVEL, 90 GRAUS, 25 MM X 20 MM, PARA AGUA FRIA PREDIAL</v>
          </cell>
          <cell r="D4380" t="str">
            <v xml:space="preserve">UN    </v>
          </cell>
          <cell r="E4380">
            <v>2.0699999999999998</v>
          </cell>
        </row>
        <row r="4381">
          <cell r="B4381">
            <v>7136</v>
          </cell>
          <cell r="C4381" t="str">
            <v>TE DE REDUCAO, PVC, SOLDAVEL, 90 GRAUS, 32 MM X 25 MM, PARA AGUA FRIA PREDIAL</v>
          </cell>
          <cell r="D4381" t="str">
            <v xml:space="preserve">UN    </v>
          </cell>
          <cell r="E4381">
            <v>3.89</v>
          </cell>
        </row>
        <row r="4382">
          <cell r="B4382">
            <v>7128</v>
          </cell>
          <cell r="C4382" t="str">
            <v>TE DE REDUCAO, PVC, SOLDAVEL, 90 GRAUS, 40 MM X 32 MM, PARA AGUA FRIA PREDIAL</v>
          </cell>
          <cell r="D4382" t="str">
            <v xml:space="preserve">UN    </v>
          </cell>
          <cell r="E4382">
            <v>6.38</v>
          </cell>
        </row>
        <row r="4383">
          <cell r="B4383">
            <v>7108</v>
          </cell>
          <cell r="C4383" t="str">
            <v>TE DE REDUCAO, PVC, SOLDAVEL, 90 GRAUS, 50 MM X 20 MM, PARA AGUA FRIA PREDIAL</v>
          </cell>
          <cell r="D4383" t="str">
            <v xml:space="preserve">UN    </v>
          </cell>
          <cell r="E4383">
            <v>6.83</v>
          </cell>
        </row>
        <row r="4384">
          <cell r="B4384">
            <v>7129</v>
          </cell>
          <cell r="C4384" t="str">
            <v>TE DE REDUCAO, PVC, SOLDAVEL, 90 GRAUS, 50 MM X 25 MM, PARA AGUA FRIA PREDIAL</v>
          </cell>
          <cell r="D4384" t="str">
            <v xml:space="preserve">UN    </v>
          </cell>
          <cell r="E4384">
            <v>5.68</v>
          </cell>
        </row>
        <row r="4385">
          <cell r="B4385">
            <v>7130</v>
          </cell>
          <cell r="C4385" t="str">
            <v>TE DE REDUCAO, PVC, SOLDAVEL, 90 GRAUS, 50 MM X 32 MM, PARA AGUA FRIA PREDIAL</v>
          </cell>
          <cell r="D4385" t="str">
            <v xml:space="preserve">UN    </v>
          </cell>
          <cell r="E4385">
            <v>9.26</v>
          </cell>
        </row>
        <row r="4386">
          <cell r="B4386">
            <v>7131</v>
          </cell>
          <cell r="C4386" t="str">
            <v>TE DE REDUCAO, PVC, SOLDAVEL, 90 GRAUS, 50 MM X 40 MM, PARA AGUA FRIA PREDIAL</v>
          </cell>
          <cell r="D4386" t="str">
            <v xml:space="preserve">UN    </v>
          </cell>
          <cell r="E4386">
            <v>11.36</v>
          </cell>
        </row>
        <row r="4387">
          <cell r="B4387">
            <v>7132</v>
          </cell>
          <cell r="C4387" t="str">
            <v>TE DE REDUCAO, PVC, SOLDAVEL, 90 GRAUS, 75 MM X 50 MM, PARA AGUA FRIA PREDIAL</v>
          </cell>
          <cell r="D4387" t="str">
            <v xml:space="preserve">UN    </v>
          </cell>
          <cell r="E4387">
            <v>31.55</v>
          </cell>
        </row>
        <row r="4388">
          <cell r="B4388">
            <v>7133</v>
          </cell>
          <cell r="C4388" t="str">
            <v>TE DE REDUCAO, PVC, SOLDAVEL, 90 GRAUS, 85 MM X 60 MM, PARA AGUA FRIA PREDIAL</v>
          </cell>
          <cell r="D4388" t="str">
            <v xml:space="preserve">UN    </v>
          </cell>
          <cell r="E4388">
            <v>49</v>
          </cell>
        </row>
        <row r="4389">
          <cell r="B4389">
            <v>37420</v>
          </cell>
          <cell r="C4389" t="str">
            <v>TE DE SERVICO INTEGRADO, EM POLIPROPILENO (PP), PARA TUBOS EM PEAD/PVC, 60 X 20 MM - LIGACAO PREDIAL DE AGUA</v>
          </cell>
          <cell r="D4389" t="str">
            <v xml:space="preserve">UN    </v>
          </cell>
          <cell r="E4389">
            <v>31.21</v>
          </cell>
        </row>
        <row r="4390">
          <cell r="B4390">
            <v>37421</v>
          </cell>
          <cell r="C4390" t="str">
            <v>TE DE SERVICO INTEGRADO, EM POLIPROPILENO (PP), PARA TUBOS EM PEAD/PVC, 60 X 32 MM - LIGACAO PREDIAL DE AGUA</v>
          </cell>
          <cell r="D4390" t="str">
            <v xml:space="preserve">UN    </v>
          </cell>
          <cell r="E4390">
            <v>42.65</v>
          </cell>
        </row>
        <row r="4391">
          <cell r="B4391">
            <v>37422</v>
          </cell>
          <cell r="C4391" t="str">
            <v>TE DE SERVICO INTEGRADO, EM POLIPROPILENO (PP), PARA TUBOS EM PEAD, 63 X 20 MM - LIGACAO PREDIAL DE AGUA</v>
          </cell>
          <cell r="D4391" t="str">
            <v xml:space="preserve">UN    </v>
          </cell>
          <cell r="E4391">
            <v>39.92</v>
          </cell>
        </row>
        <row r="4392">
          <cell r="B4392">
            <v>37443</v>
          </cell>
          <cell r="C4392" t="str">
            <v>TE DE SERVICO, PEAD PE 100, DE 125 X 20 MM, PARA ELETROFUSAO</v>
          </cell>
          <cell r="D4392" t="str">
            <v xml:space="preserve">UN    </v>
          </cell>
          <cell r="E4392">
            <v>121.47</v>
          </cell>
        </row>
        <row r="4393">
          <cell r="B4393">
            <v>37444</v>
          </cell>
          <cell r="C4393" t="str">
            <v>TE DE SERVICO, PEAD PE 100, DE 125 X 32 MM, PARA ELETROFUSAO</v>
          </cell>
          <cell r="D4393" t="str">
            <v xml:space="preserve">UN    </v>
          </cell>
          <cell r="E4393">
            <v>123.53</v>
          </cell>
        </row>
        <row r="4394">
          <cell r="B4394">
            <v>37445</v>
          </cell>
          <cell r="C4394" t="str">
            <v>TE DE SERVICO, PEAD PE 100, DE 125 X 63 MM, PARA ELETROFUSAO</v>
          </cell>
          <cell r="D4394" t="str">
            <v xml:space="preserve">UN    </v>
          </cell>
          <cell r="E4394">
            <v>187.24</v>
          </cell>
        </row>
        <row r="4395">
          <cell r="B4395">
            <v>37446</v>
          </cell>
          <cell r="C4395" t="str">
            <v>TE DE SERVICO, PEAD PE 100, DE 200 X 20 MM, PARA ELETROFUSAO</v>
          </cell>
          <cell r="D4395" t="str">
            <v xml:space="preserve">UN    </v>
          </cell>
          <cell r="E4395">
            <v>204.12</v>
          </cell>
        </row>
        <row r="4396">
          <cell r="B4396">
            <v>37447</v>
          </cell>
          <cell r="C4396" t="str">
            <v>TE DE SERVICO, PEAD PE 100, DE 200 X 32 MM, PARA ELETROFUSAO</v>
          </cell>
          <cell r="D4396" t="str">
            <v xml:space="preserve">UN    </v>
          </cell>
          <cell r="E4396">
            <v>207.31</v>
          </cell>
        </row>
        <row r="4397">
          <cell r="B4397">
            <v>37448</v>
          </cell>
          <cell r="C4397" t="str">
            <v>TE DE SERVICO, PEAD PE 100, DE 200 X 63 MM, PARA ELETROFUSAO</v>
          </cell>
          <cell r="D4397" t="str">
            <v xml:space="preserve">UN    </v>
          </cell>
          <cell r="E4397">
            <v>284.36</v>
          </cell>
        </row>
        <row r="4398">
          <cell r="B4398">
            <v>37440</v>
          </cell>
          <cell r="C4398" t="str">
            <v>TE DE SERVICO, PEAD PE 100, DE 63 X 20 MM, PARA ELETROFUSAO</v>
          </cell>
          <cell r="D4398" t="str">
            <v xml:space="preserve">UN    </v>
          </cell>
          <cell r="E4398">
            <v>96.41</v>
          </cell>
        </row>
        <row r="4399">
          <cell r="B4399">
            <v>37441</v>
          </cell>
          <cell r="C4399" t="str">
            <v>TE DE SERVICO, PEAD PE 100, DE 63 X 32 MM, PARA ELETROFUSAO</v>
          </cell>
          <cell r="D4399" t="str">
            <v xml:space="preserve">UN    </v>
          </cell>
          <cell r="E4399">
            <v>96.41</v>
          </cell>
        </row>
        <row r="4400">
          <cell r="B4400">
            <v>37442</v>
          </cell>
          <cell r="C4400" t="str">
            <v>TE DE SERVICO, PEAD PE 100, DE 63 X 63 MM, PARA ELETROFUSAO</v>
          </cell>
          <cell r="D4400" t="str">
            <v xml:space="preserve">UN    </v>
          </cell>
          <cell r="E4400">
            <v>116.12</v>
          </cell>
        </row>
        <row r="4401">
          <cell r="B4401">
            <v>38017</v>
          </cell>
          <cell r="C4401" t="str">
            <v>TE DE TRANSICAO, CPVC, SOLDAVEL, 15 MM X 1/2", PARA AGUA QUENTE</v>
          </cell>
          <cell r="D4401" t="str">
            <v xml:space="preserve">UN    </v>
          </cell>
          <cell r="E4401">
            <v>6.83</v>
          </cell>
        </row>
        <row r="4402">
          <cell r="B4402">
            <v>38018</v>
          </cell>
          <cell r="C4402" t="str">
            <v>TE DE TRANSICAO, CPVC, SOLDAVEL, 22 MM X 1/2", PARA AGUA QUENTE</v>
          </cell>
          <cell r="D4402" t="str">
            <v xml:space="preserve">UN    </v>
          </cell>
          <cell r="E4402">
            <v>7.53</v>
          </cell>
        </row>
        <row r="4403">
          <cell r="B4403">
            <v>39895</v>
          </cell>
          <cell r="C4403" t="str">
            <v>TE DUPLA CURVA BRONZE/LATAO (REF 764) SEM ANEL DE SOLDA, ROSCA F X BOLSA X ROSCA F, 1/2" X 15 X 1/2"</v>
          </cell>
          <cell r="D4403" t="str">
            <v xml:space="preserve">UN    </v>
          </cell>
          <cell r="E4403">
            <v>26.76</v>
          </cell>
        </row>
        <row r="4404">
          <cell r="B4404">
            <v>39896</v>
          </cell>
          <cell r="C4404" t="str">
            <v>TE DUPLA CURVA BRONZE/LATAO (REF 764) SEM ANEL DE SOLDA, ROSCA F X BOLSA X ROSCA F, 3/4" X 22 X 3/4"</v>
          </cell>
          <cell r="D4404" t="str">
            <v xml:space="preserve">UN    </v>
          </cell>
          <cell r="E4404">
            <v>39.229999999999997</v>
          </cell>
        </row>
        <row r="4405">
          <cell r="B4405">
            <v>38873</v>
          </cell>
          <cell r="C4405" t="str">
            <v>TE METALICO, PARA CONEXAO COM ANEL DESLIZANTE EM TUBO PEX, DN 16 MM</v>
          </cell>
          <cell r="D4405" t="str">
            <v xml:space="preserve">UN    </v>
          </cell>
          <cell r="E4405">
            <v>10.73</v>
          </cell>
        </row>
        <row r="4406">
          <cell r="B4406">
            <v>38874</v>
          </cell>
          <cell r="C4406" t="str">
            <v>TE METALICO, PARA CONEXAO COM ANEL DESLIZANTE EM TUBO PEX, DN 20 MM</v>
          </cell>
          <cell r="D4406" t="str">
            <v xml:space="preserve">UN    </v>
          </cell>
          <cell r="E4406">
            <v>13.05</v>
          </cell>
        </row>
        <row r="4407">
          <cell r="B4407">
            <v>38875</v>
          </cell>
          <cell r="C4407" t="str">
            <v>TE METALICO, PARA CONEXAO COM ANEL DESLIZANTE EM TUBO PEX, DN 25 MM</v>
          </cell>
          <cell r="D4407" t="str">
            <v xml:space="preserve">UN    </v>
          </cell>
          <cell r="E4407">
            <v>23.06</v>
          </cell>
        </row>
        <row r="4408">
          <cell r="B4408">
            <v>38876</v>
          </cell>
          <cell r="C4408" t="str">
            <v>TE METALICO, PARA CONEXAO COM ANEL DESLIZANTE EM TUBO PEX, DN 32 MM</v>
          </cell>
          <cell r="D4408" t="str">
            <v xml:space="preserve">UN    </v>
          </cell>
          <cell r="E4408">
            <v>31.03</v>
          </cell>
        </row>
        <row r="4409">
          <cell r="B4409">
            <v>39000</v>
          </cell>
          <cell r="C4409" t="str">
            <v>TE MISTURADOR COM INSERTO METALICO, FEMEA, PPR, DN 25 MM X 3/4", PARA AGUA QUENTE E FRIA PREDIAL</v>
          </cell>
          <cell r="D4409" t="str">
            <v xml:space="preserve">UN    </v>
          </cell>
          <cell r="E4409">
            <v>21.19</v>
          </cell>
        </row>
        <row r="4410">
          <cell r="B4410">
            <v>38674</v>
          </cell>
          <cell r="C4410" t="str">
            <v>TE MISTURADOR DE TRANSICAO, CPVC, COM ROSCA, 22 MM X 3/4", PARA AGUA QUENTE</v>
          </cell>
          <cell r="D4410" t="str">
            <v xml:space="preserve">UN    </v>
          </cell>
          <cell r="E4410">
            <v>23.74</v>
          </cell>
        </row>
        <row r="4411">
          <cell r="B4411">
            <v>38911</v>
          </cell>
          <cell r="C4411" t="str">
            <v>TE MISTURADOR METALICO, PARA CONEXAO COM ANEL DESLIZANTE EM TUBO PEX, DN 16 MM X 1/2"</v>
          </cell>
          <cell r="D4411" t="str">
            <v xml:space="preserve">UN    </v>
          </cell>
          <cell r="E4411">
            <v>38.479999999999997</v>
          </cell>
        </row>
        <row r="4412">
          <cell r="B4412">
            <v>38912</v>
          </cell>
          <cell r="C4412" t="str">
            <v>TE MISTURADOR METALICO, PARA CONEXAO COM ANEL DESLIZANTE EM TUBO PEX, DN 20 MM X 3/4"</v>
          </cell>
          <cell r="D4412" t="str">
            <v xml:space="preserve">UN    </v>
          </cell>
          <cell r="E4412">
            <v>48.91</v>
          </cell>
        </row>
        <row r="4413">
          <cell r="B4413">
            <v>38019</v>
          </cell>
          <cell r="C4413" t="str">
            <v>TE MISTURADOR, CPVC, SOLDAVEL, 15 MM, PARA AGUA QUENTE</v>
          </cell>
          <cell r="D4413" t="str">
            <v xml:space="preserve">UN    </v>
          </cell>
          <cell r="E4413">
            <v>5.95</v>
          </cell>
        </row>
        <row r="4414">
          <cell r="B4414">
            <v>38020</v>
          </cell>
          <cell r="C4414" t="str">
            <v>TE MISTURADOR, CPVC, SOLDAVEL, 22 MM, PARA AGUA QUENTE</v>
          </cell>
          <cell r="D4414" t="str">
            <v xml:space="preserve">UN    </v>
          </cell>
          <cell r="E4414">
            <v>7.53</v>
          </cell>
        </row>
        <row r="4415">
          <cell r="B4415">
            <v>38454</v>
          </cell>
          <cell r="C4415" t="str">
            <v>TE MISTURADOR, PPR, F M M, DN 20 X 20 MM, PARA AGUA QUENTE PREDIAL</v>
          </cell>
          <cell r="D4415" t="str">
            <v xml:space="preserve">UN    </v>
          </cell>
          <cell r="E4415">
            <v>3.86</v>
          </cell>
        </row>
        <row r="4416">
          <cell r="B4416">
            <v>38455</v>
          </cell>
          <cell r="C4416" t="str">
            <v>TE MISTURADOR, PPR, F M M, DN 25 X 25 MM, PARA AGUA QUENTE PREDIAL</v>
          </cell>
          <cell r="D4416" t="str">
            <v xml:space="preserve">UN    </v>
          </cell>
          <cell r="E4416">
            <v>3.54</v>
          </cell>
        </row>
        <row r="4417">
          <cell r="B4417">
            <v>38462</v>
          </cell>
          <cell r="C4417" t="str">
            <v>TE NORMAL, PPR, SOLDAVEL, 90 GRAUS, DN 110 X 110 X 110 MM, PARA AGUA QUENTE PREDIAL</v>
          </cell>
          <cell r="D4417" t="str">
            <v xml:space="preserve">UN    </v>
          </cell>
          <cell r="E4417">
            <v>99.93</v>
          </cell>
        </row>
        <row r="4418">
          <cell r="B4418">
            <v>36362</v>
          </cell>
          <cell r="C4418" t="str">
            <v>TE NORMAL, PPR, SOLDAVEL, 90 GRAUS, DN 20 X 20 X 20 MM, PARA AGUA QUENTE PREDIAL</v>
          </cell>
          <cell r="D4418" t="str">
            <v xml:space="preserve">UN    </v>
          </cell>
          <cell r="E4418">
            <v>1.52</v>
          </cell>
        </row>
        <row r="4419">
          <cell r="B4419">
            <v>36298</v>
          </cell>
          <cell r="C4419" t="str">
            <v>TE NORMAL, PPR, SOLDAVEL, 90 GRAUS, DN 25 X 25 X 25 MM, PARA AGUA QUENTE PREDIAL</v>
          </cell>
          <cell r="D4419" t="str">
            <v xml:space="preserve">UN    </v>
          </cell>
          <cell r="E4419">
            <v>2.25</v>
          </cell>
        </row>
        <row r="4420">
          <cell r="B4420">
            <v>38456</v>
          </cell>
          <cell r="C4420" t="str">
            <v>TE NORMAL, PPR, SOLDAVEL, 90 GRAUS, DN 32 X 32 X 32 MM, PARA AGUA QUENTE PREDIAL</v>
          </cell>
          <cell r="D4420" t="str">
            <v xml:space="preserve">UN    </v>
          </cell>
          <cell r="E4420">
            <v>3.67</v>
          </cell>
        </row>
        <row r="4421">
          <cell r="B4421">
            <v>38457</v>
          </cell>
          <cell r="C4421" t="str">
            <v>TE NORMAL, PPR, SOLDAVEL, 90 GRAUS, DN 40 X 40 X 40 MM, PARA AGUA QUENTE PREDIAL</v>
          </cell>
          <cell r="D4421" t="str">
            <v xml:space="preserve">UN    </v>
          </cell>
          <cell r="E4421">
            <v>8.2799999999999994</v>
          </cell>
        </row>
        <row r="4422">
          <cell r="B4422">
            <v>38458</v>
          </cell>
          <cell r="C4422" t="str">
            <v>TE NORMAL, PPR, SOLDAVEL, 90 GRAUS, DN 50 X 50 X 50 MM, PARA AGUA QUENTE PREDIAL</v>
          </cell>
          <cell r="D4422" t="str">
            <v xml:space="preserve">UN    </v>
          </cell>
          <cell r="E4422">
            <v>11.1</v>
          </cell>
        </row>
        <row r="4423">
          <cell r="B4423">
            <v>38459</v>
          </cell>
          <cell r="C4423" t="str">
            <v>TE NORMAL, PPR, SOLDAVEL, 90 GRAUS, DN 63 X 63 X 63 MM, PARA AGUA QUENTE PREDIAL</v>
          </cell>
          <cell r="D4423" t="str">
            <v xml:space="preserve">UN    </v>
          </cell>
          <cell r="E4423">
            <v>19.600000000000001</v>
          </cell>
        </row>
        <row r="4424">
          <cell r="B4424">
            <v>38460</v>
          </cell>
          <cell r="C4424" t="str">
            <v>TE NORMAL, PPR, SOLDAVEL, 90 GRAUS, DN 75 X 75 X 75 MM, PARA AGUA QUENTE PREDIAL</v>
          </cell>
          <cell r="D4424" t="str">
            <v xml:space="preserve">UN    </v>
          </cell>
          <cell r="E4424">
            <v>40.94</v>
          </cell>
        </row>
        <row r="4425">
          <cell r="B4425">
            <v>38461</v>
          </cell>
          <cell r="C4425" t="str">
            <v>TE NORMAL, PPR, SOLDAVEL, 90 GRAUS, DN 90 X 90 X 90 MM, PARA AGUA QUENTE PREDIAL</v>
          </cell>
          <cell r="D4425" t="str">
            <v xml:space="preserve">UN    </v>
          </cell>
          <cell r="E4425">
            <v>62.45</v>
          </cell>
        </row>
        <row r="4426">
          <cell r="B4426">
            <v>7094</v>
          </cell>
          <cell r="C4426" t="str">
            <v>TE PVC ROSCAVEL 90 GRAUS, 1", PARA  AGUA FRIA PREDIAL</v>
          </cell>
          <cell r="D4426" t="str">
            <v xml:space="preserve">UN    </v>
          </cell>
          <cell r="E4426">
            <v>7.16</v>
          </cell>
        </row>
        <row r="4427">
          <cell r="B4427">
            <v>7116</v>
          </cell>
          <cell r="C4427" t="str">
            <v>TE PVC SOLDAVEL, BBB, 90 GRAUS, DN 40 MM, PARA ESGOTO SECUNDARIO PREDIAL</v>
          </cell>
          <cell r="D4427" t="str">
            <v xml:space="preserve">UN    </v>
          </cell>
          <cell r="E4427">
            <v>1.91</v>
          </cell>
        </row>
        <row r="4428">
          <cell r="B4428">
            <v>7118</v>
          </cell>
          <cell r="C4428" t="str">
            <v>TE PVC, ROSCAVEL, 90 GRAUS, 1 1/2", AGUA FRIA PREDIAL</v>
          </cell>
          <cell r="D4428" t="str">
            <v xml:space="preserve">UN    </v>
          </cell>
          <cell r="E4428">
            <v>15.81</v>
          </cell>
        </row>
        <row r="4429">
          <cell r="B4429">
            <v>7117</v>
          </cell>
          <cell r="C4429" t="str">
            <v>TE PVC, ROSCAVEL, 90 GRAUS, 1 1/4", AGUA FRIA PREDIAL</v>
          </cell>
          <cell r="D4429" t="str">
            <v xml:space="preserve">UN    </v>
          </cell>
          <cell r="E4429">
            <v>14.05</v>
          </cell>
        </row>
        <row r="4430">
          <cell r="B4430">
            <v>7098</v>
          </cell>
          <cell r="C4430" t="str">
            <v>TE PVC, ROSCAVEL, 90 GRAUS, 1/2",  AGUA FRIA PREDIAL</v>
          </cell>
          <cell r="D4430" t="str">
            <v xml:space="preserve">UN    </v>
          </cell>
          <cell r="E4430">
            <v>1.96</v>
          </cell>
        </row>
        <row r="4431">
          <cell r="B4431">
            <v>7110</v>
          </cell>
          <cell r="C4431" t="str">
            <v>TE PVC, ROSCAVEL, 90 GRAUS, 2",  AGUA FRIA PREDIAL</v>
          </cell>
          <cell r="D4431" t="str">
            <v xml:space="preserve">UN    </v>
          </cell>
          <cell r="E4431">
            <v>34.380000000000003</v>
          </cell>
        </row>
        <row r="4432">
          <cell r="B4432">
            <v>7123</v>
          </cell>
          <cell r="C4432" t="str">
            <v>TE PVC, ROSCAVEL, 90 GRAUS, 3/4", AGUA FRIA PREDIAL</v>
          </cell>
          <cell r="D4432" t="str">
            <v xml:space="preserve">UN    </v>
          </cell>
          <cell r="E4432">
            <v>2.52</v>
          </cell>
        </row>
        <row r="4433">
          <cell r="B4433">
            <v>7121</v>
          </cell>
          <cell r="C4433" t="str">
            <v>TE PVC, SOLDAVEL, COM BUCHA DE LATAO NA BOLSA CENTRAL, 90 GRAUS, 20 MM X 1/2", PARA AGUA FRIA PREDIAL</v>
          </cell>
          <cell r="D4433" t="str">
            <v xml:space="preserve">UN    </v>
          </cell>
          <cell r="E4433">
            <v>6.21</v>
          </cell>
        </row>
        <row r="4434">
          <cell r="B4434">
            <v>7137</v>
          </cell>
          <cell r="C4434" t="str">
            <v>TE PVC, SOLDAVEL, COM BUCHA DE LATAO NA BOLSA CENTRAL, 90 GRAUS, 25 MM X 1/2", PARA AGUA FRIA PREDIAL</v>
          </cell>
          <cell r="D4434" t="str">
            <v xml:space="preserve">UN    </v>
          </cell>
          <cell r="E4434">
            <v>5.59</v>
          </cell>
        </row>
        <row r="4435">
          <cell r="B4435">
            <v>7122</v>
          </cell>
          <cell r="C4435" t="str">
            <v>TE PVC, SOLDAVEL, COM BUCHA DE LATAO NA BOLSA CENTRAL, 90 GRAUS, 25 MM X 3/4", PARA AGUA FRIA PREDIAL</v>
          </cell>
          <cell r="D4435" t="str">
            <v xml:space="preserve">UN    </v>
          </cell>
          <cell r="E4435">
            <v>6.99</v>
          </cell>
        </row>
        <row r="4436">
          <cell r="B4436">
            <v>7114</v>
          </cell>
          <cell r="C4436" t="str">
            <v>TE PVC, SOLDAVEL, COM BUCHA DE LATAO NA BOLSA CENTRAL, 90 GRAUS, 32 MM X 3/4", PARA AGUA FRIA PREDIAL</v>
          </cell>
          <cell r="D4436" t="str">
            <v xml:space="preserve">UN    </v>
          </cell>
          <cell r="E4436">
            <v>10.77</v>
          </cell>
        </row>
        <row r="4437">
          <cell r="B4437">
            <v>7109</v>
          </cell>
          <cell r="C4437" t="str">
            <v>TE PVC, SOLDAVEL, COM ROSCA NA BOLSA CENTRAL, 90 GRAUS, 20 MM X 1/2", PARA AGUA FRIA PREDIAL</v>
          </cell>
          <cell r="D4437" t="str">
            <v xml:space="preserve">UN    </v>
          </cell>
          <cell r="E4437">
            <v>1.88</v>
          </cell>
        </row>
        <row r="4438">
          <cell r="B4438">
            <v>7135</v>
          </cell>
          <cell r="C4438" t="str">
            <v>TE PVC, SOLDAVEL, COM ROSCA NA BOLSA CENTRAL, 90 GRAUS, 25 MM X 1/2", PARA AGUA FRIA PREDIAL</v>
          </cell>
          <cell r="D4438" t="str">
            <v xml:space="preserve">UN    </v>
          </cell>
          <cell r="E4438">
            <v>2.94</v>
          </cell>
        </row>
        <row r="4439">
          <cell r="B4439">
            <v>37947</v>
          </cell>
          <cell r="C4439" t="str">
            <v>TE PVC, SOLDAVEL, COM ROSCA NA BOLSA CENTRAL, 90 GRAUS, 25 MM X 3/4", PARA AGUA FRIA PREDIAL</v>
          </cell>
          <cell r="D4439" t="str">
            <v xml:space="preserve">UN    </v>
          </cell>
          <cell r="E4439">
            <v>2.98</v>
          </cell>
        </row>
        <row r="4440">
          <cell r="B4440">
            <v>7103</v>
          </cell>
          <cell r="C4440" t="str">
            <v>TE PVC, SOLDAVEL, COM ROSCA NA BOLSA CENTRAL, 90 GRAUS, 32 MM X 3/4", PARA AGUA FRIA PREDIAL</v>
          </cell>
          <cell r="D4440" t="str">
            <v xml:space="preserve">UN    </v>
          </cell>
          <cell r="E4440">
            <v>6.83</v>
          </cell>
        </row>
        <row r="4441">
          <cell r="B4441">
            <v>40419</v>
          </cell>
          <cell r="C4441" t="str">
            <v>TE RANHURADO EM FERRO FUNDIDO, DN 50 (2")</v>
          </cell>
          <cell r="D4441" t="str">
            <v xml:space="preserve">UN    </v>
          </cell>
          <cell r="E4441">
            <v>22.96</v>
          </cell>
        </row>
        <row r="4442">
          <cell r="B4442">
            <v>40420</v>
          </cell>
          <cell r="C4442" t="str">
            <v>TE RANHURADO EM FERRO FUNDIDO, DN 65 (2 1/2")</v>
          </cell>
          <cell r="D4442" t="str">
            <v xml:space="preserve">UN    </v>
          </cell>
          <cell r="E4442">
            <v>33.5</v>
          </cell>
        </row>
        <row r="4443">
          <cell r="B4443">
            <v>40421</v>
          </cell>
          <cell r="C4443" t="str">
            <v>TE RANHURADO EM FERRO FUNDIDO, DN 80 (3")</v>
          </cell>
          <cell r="D4443" t="str">
            <v xml:space="preserve">UN    </v>
          </cell>
          <cell r="E4443">
            <v>35.659999999999997</v>
          </cell>
        </row>
        <row r="4444">
          <cell r="B4444">
            <v>7126</v>
          </cell>
          <cell r="C4444" t="str">
            <v>TE REDUCAO PVC, ROSCAVEL, 90 GRAUS,  1.1/2" X 3/4",  AGUA FRIA PREDIAL</v>
          </cell>
          <cell r="D4444" t="str">
            <v xml:space="preserve">UN    </v>
          </cell>
          <cell r="E4444">
            <v>14.34</v>
          </cell>
        </row>
        <row r="4445">
          <cell r="B4445">
            <v>38905</v>
          </cell>
          <cell r="C4445" t="str">
            <v>TE ROSCA FEMEA, METALICO, PARA CONEXAO COM ANEL DESLIZANTE EM TUBO PEX, DN 16 MM X 1/2"</v>
          </cell>
          <cell r="D4445" t="str">
            <v xml:space="preserve">UN    </v>
          </cell>
          <cell r="E4445">
            <v>12.06</v>
          </cell>
        </row>
        <row r="4446">
          <cell r="B4446">
            <v>38907</v>
          </cell>
          <cell r="C4446" t="str">
            <v>TE ROSCA FEMEA, METALICO, PARA CONEXAO COM ANEL DESLIZANTE EM TUBO PEX, DN 20 MM X 1/2"</v>
          </cell>
          <cell r="D4446" t="str">
            <v xml:space="preserve">UN    </v>
          </cell>
          <cell r="E4446">
            <v>12.83</v>
          </cell>
        </row>
        <row r="4447">
          <cell r="B4447">
            <v>38908</v>
          </cell>
          <cell r="C4447" t="str">
            <v>TE ROSCA FEMEA, METALICO, PARA CONEXAO COM ANEL DESLIZANTE EM TUBO PEX, DN 20 MM X 3/4"</v>
          </cell>
          <cell r="D4447" t="str">
            <v xml:space="preserve">UN    </v>
          </cell>
          <cell r="E4447">
            <v>14.44</v>
          </cell>
        </row>
        <row r="4448">
          <cell r="B4448">
            <v>38909</v>
          </cell>
          <cell r="C4448" t="str">
            <v>TE ROSCA FEMEA, METALICO, PARA CONEXAO COM ANEL DESLIZANTE EM TUBO PEX, DN 25 MM X 1/2"</v>
          </cell>
          <cell r="D4448" t="str">
            <v xml:space="preserve">UN    </v>
          </cell>
          <cell r="E4448">
            <v>20.76</v>
          </cell>
        </row>
        <row r="4449">
          <cell r="B4449">
            <v>38910</v>
          </cell>
          <cell r="C4449" t="str">
            <v>TE ROSCA FEMEA, METALICO, PARA CONEXAO COM ANEL DESLIZANTE EM TUBO PEX, DN 25 MM X 3/4"</v>
          </cell>
          <cell r="D4449" t="str">
            <v xml:space="preserve">UN    </v>
          </cell>
          <cell r="E4449">
            <v>22.42</v>
          </cell>
        </row>
        <row r="4450">
          <cell r="B4450">
            <v>38897</v>
          </cell>
          <cell r="C4450" t="str">
            <v>TE ROSCA MACHO, METALICO, PARA CONEXAO COM ANEL DESLIZANTE EM TUBO PEX, DN 16 MM X 1/2"</v>
          </cell>
          <cell r="D4450" t="str">
            <v xml:space="preserve">UN    </v>
          </cell>
          <cell r="E4450">
            <v>12.11</v>
          </cell>
        </row>
        <row r="4451">
          <cell r="B4451">
            <v>38899</v>
          </cell>
          <cell r="C4451" t="str">
            <v>TE ROSCA MACHO, METALICO, PARA CONEXAO COM ANEL DESLIZANTE EM TUBO PEX, DN 20 MM X 1/2"</v>
          </cell>
          <cell r="D4451" t="str">
            <v xml:space="preserve">UN    </v>
          </cell>
          <cell r="E4451">
            <v>13.62</v>
          </cell>
        </row>
        <row r="4452">
          <cell r="B4452">
            <v>38900</v>
          </cell>
          <cell r="C4452" t="str">
            <v>TE ROSCA MACHO, METALICO, PARA CONEXAO COM ANEL DESLIZANTE EM TUBO PEX, DN 20 MM X 3/4"</v>
          </cell>
          <cell r="D4452" t="str">
            <v xml:space="preserve">UN    </v>
          </cell>
          <cell r="E4452">
            <v>14.2</v>
          </cell>
        </row>
        <row r="4453">
          <cell r="B4453">
            <v>38901</v>
          </cell>
          <cell r="C4453" t="str">
            <v>TE ROSCA MACHO, METALICO, PARA CONEXAO COM ANEL DESLIZANTE EM TUBO PEX, DN 25 MM X 3/4"</v>
          </cell>
          <cell r="D4453" t="str">
            <v xml:space="preserve">UN    </v>
          </cell>
          <cell r="E4453">
            <v>23.23</v>
          </cell>
        </row>
        <row r="4454">
          <cell r="B4454">
            <v>38904</v>
          </cell>
          <cell r="C4454" t="str">
            <v>TE ROSCA MACHO, METALICO, PARA CONEXAO COM ANEL DESLIZANTE EM TUBO PEX, DN 32 MM X 1"</v>
          </cell>
          <cell r="D4454" t="str">
            <v xml:space="preserve">UN    </v>
          </cell>
          <cell r="E4454">
            <v>37.74</v>
          </cell>
        </row>
        <row r="4455">
          <cell r="B4455">
            <v>38903</v>
          </cell>
          <cell r="C4455" t="str">
            <v>TE ROSCA MACHO, METALICO, PARA CONEXAO COM ANEL DESLIZANTE EM TUBO PEX, DN 32 MM X 3/4"</v>
          </cell>
          <cell r="D4455" t="str">
            <v xml:space="preserve">UN    </v>
          </cell>
          <cell r="E4455">
            <v>37.5</v>
          </cell>
        </row>
        <row r="4456">
          <cell r="B4456">
            <v>7091</v>
          </cell>
          <cell r="C4456" t="str">
            <v>TE SANITARIO, PVC, DN 100 X 100 MM, SERIE NORMAL, PARA ESGOTO PREDIAL</v>
          </cell>
          <cell r="D4456" t="str">
            <v xml:space="preserve">UN    </v>
          </cell>
          <cell r="E4456">
            <v>8.98</v>
          </cell>
        </row>
        <row r="4457">
          <cell r="B4457">
            <v>11655</v>
          </cell>
          <cell r="C4457" t="str">
            <v>TE SANITARIO, PVC, DN 100 X 50 MM, SERIE NORMAL, PARA ESGOTO PREDIAL</v>
          </cell>
          <cell r="D4457" t="str">
            <v xml:space="preserve">UN    </v>
          </cell>
          <cell r="E4457">
            <v>8.58</v>
          </cell>
        </row>
        <row r="4458">
          <cell r="B4458">
            <v>11656</v>
          </cell>
          <cell r="C4458" t="str">
            <v>TE SANITARIO, PVC, DN 100 X 75 MM, SERIE NORMAL PARA ESGOTO PREDIAL</v>
          </cell>
          <cell r="D4458" t="str">
            <v xml:space="preserve">UN    </v>
          </cell>
          <cell r="E4458">
            <v>8.98</v>
          </cell>
        </row>
        <row r="4459">
          <cell r="B4459">
            <v>37948</v>
          </cell>
          <cell r="C4459" t="str">
            <v>TE SANITARIO, PVC, DN 40 X 40 MM, SERIE NORMAL, PARA ESGOTO PREDIAL</v>
          </cell>
          <cell r="D4459" t="str">
            <v xml:space="preserve">UN    </v>
          </cell>
          <cell r="E4459">
            <v>1.82</v>
          </cell>
        </row>
        <row r="4460">
          <cell r="B4460">
            <v>7097</v>
          </cell>
          <cell r="C4460" t="str">
            <v>TE SANITARIO, PVC, DN 50 X 50 MM, SERIE NORMAL, PARA ESGOTO PREDIAL</v>
          </cell>
          <cell r="D4460" t="str">
            <v xml:space="preserve">UN    </v>
          </cell>
          <cell r="E4460">
            <v>3.99</v>
          </cell>
        </row>
        <row r="4461">
          <cell r="B4461">
            <v>11657</v>
          </cell>
          <cell r="C4461" t="str">
            <v>TE SANITARIO, PVC, DN 75 X 50 MM, SERIE NORMAL PARA ESGOTO PREDIAL</v>
          </cell>
          <cell r="D4461" t="str">
            <v xml:space="preserve">UN    </v>
          </cell>
          <cell r="E4461">
            <v>7.82</v>
          </cell>
        </row>
        <row r="4462">
          <cell r="B4462">
            <v>11658</v>
          </cell>
          <cell r="C4462" t="str">
            <v>TE SANITARIO, PVC, DN 75 X 75 MM, SERIE NORMAL PARA ESGOTO PREDIAL</v>
          </cell>
          <cell r="D4462" t="str">
            <v xml:space="preserve">UN    </v>
          </cell>
          <cell r="E4462">
            <v>7.97</v>
          </cell>
        </row>
        <row r="4463">
          <cell r="B4463">
            <v>7146</v>
          </cell>
          <cell r="C4463" t="str">
            <v>TE SOLDAVEL, PVC, 90 GRAUS, 110 MM, PARA AGUA FRIA PREDIAL (NBR 5648)</v>
          </cell>
          <cell r="D4463" t="str">
            <v xml:space="preserve">UN    </v>
          </cell>
          <cell r="E4463">
            <v>106.46</v>
          </cell>
        </row>
        <row r="4464">
          <cell r="B4464">
            <v>7138</v>
          </cell>
          <cell r="C4464" t="str">
            <v>TE SOLDAVEL, PVC, 90 GRAUS, 20 MM, PARA AGUA FRIA PREDIAL (NBR 5648)</v>
          </cell>
          <cell r="D4464" t="str">
            <v xml:space="preserve">UN    </v>
          </cell>
          <cell r="E4464">
            <v>0.6</v>
          </cell>
        </row>
        <row r="4465">
          <cell r="B4465">
            <v>7139</v>
          </cell>
          <cell r="C4465" t="str">
            <v>TE SOLDAVEL, PVC, 90 GRAUS, 25 MM, PARA AGUA FRIA PREDIAL (NBR 5648)</v>
          </cell>
          <cell r="D4465" t="str">
            <v xml:space="preserve">UN    </v>
          </cell>
          <cell r="E4465">
            <v>0.79</v>
          </cell>
        </row>
        <row r="4466">
          <cell r="B4466">
            <v>7140</v>
          </cell>
          <cell r="C4466" t="str">
            <v>TE SOLDAVEL, PVC, 90 GRAUS, 32 MM, PARA AGUA FRIA PREDIAL (NBR 5648)</v>
          </cell>
          <cell r="D4466" t="str">
            <v xml:space="preserve">UN    </v>
          </cell>
          <cell r="E4466">
            <v>2.62</v>
          </cell>
        </row>
        <row r="4467">
          <cell r="B4467">
            <v>7141</v>
          </cell>
          <cell r="C4467" t="str">
            <v>TE SOLDAVEL, PVC, 90 GRAUS, 40 MM, PARA AGUA FRIA PREDIAL (NBR 5648)</v>
          </cell>
          <cell r="D4467" t="str">
            <v xml:space="preserve">UN    </v>
          </cell>
          <cell r="E4467">
            <v>5.74</v>
          </cell>
        </row>
        <row r="4468">
          <cell r="B4468">
            <v>7143</v>
          </cell>
          <cell r="C4468" t="str">
            <v>TE SOLDAVEL, PVC, 90 GRAUS, 60 MM, PARA AGUA FRIA PREDIAL (NBR 5648)</v>
          </cell>
          <cell r="D4468" t="str">
            <v xml:space="preserve">UN    </v>
          </cell>
          <cell r="E4468">
            <v>19.13</v>
          </cell>
        </row>
        <row r="4469">
          <cell r="B4469">
            <v>7144</v>
          </cell>
          <cell r="C4469" t="str">
            <v>TE SOLDAVEL, PVC, 90 GRAUS, 75 MM, PARA AGUA FRIA PREDIAL (NBR 5648)</v>
          </cell>
          <cell r="D4469" t="str">
            <v xml:space="preserve">UN    </v>
          </cell>
          <cell r="E4469">
            <v>38.28</v>
          </cell>
        </row>
        <row r="4470">
          <cell r="B4470">
            <v>7145</v>
          </cell>
          <cell r="C4470" t="str">
            <v>TE SOLDAVEL, PVC, 90 GRAUS, 85 MM, PARA AGUA FRIA PREDIAL (NBR 5648)</v>
          </cell>
          <cell r="D4470" t="str">
            <v xml:space="preserve">UN    </v>
          </cell>
          <cell r="E4470">
            <v>62.77</v>
          </cell>
        </row>
        <row r="4471">
          <cell r="B4471">
            <v>7142</v>
          </cell>
          <cell r="C4471" t="str">
            <v>TE SOLDAVEL, PVC, 90 GRAUS,50 MM, PARA AGUA FRIA PREDIAL (NBR 5648)</v>
          </cell>
          <cell r="D4471" t="str">
            <v xml:space="preserve">UN    </v>
          </cell>
          <cell r="E4471">
            <v>6.42</v>
          </cell>
        </row>
        <row r="4472">
          <cell r="B4472">
            <v>3593</v>
          </cell>
          <cell r="C4472" t="str">
            <v>TE 45 GRAUS DE FERRO GALVANIZADO, COM ROSCA BSP, DE 1 1/2"</v>
          </cell>
          <cell r="D4472" t="str">
            <v xml:space="preserve">UN    </v>
          </cell>
          <cell r="E4472">
            <v>55.78</v>
          </cell>
        </row>
        <row r="4473">
          <cell r="B4473">
            <v>3588</v>
          </cell>
          <cell r="C4473" t="str">
            <v>TE 45 GRAUS DE FERRO GALVANIZADO, COM ROSCA BSP, DE 1 1/4"</v>
          </cell>
          <cell r="D4473" t="str">
            <v xml:space="preserve">UN    </v>
          </cell>
          <cell r="E4473">
            <v>42.99</v>
          </cell>
        </row>
        <row r="4474">
          <cell r="B4474">
            <v>3585</v>
          </cell>
          <cell r="C4474" t="str">
            <v>TE 45 GRAUS DE FERRO GALVANIZADO, COM ROSCA BSP, DE 1/2"</v>
          </cell>
          <cell r="D4474" t="str">
            <v xml:space="preserve">UN    </v>
          </cell>
          <cell r="E4474">
            <v>13.28</v>
          </cell>
        </row>
        <row r="4475">
          <cell r="B4475">
            <v>3587</v>
          </cell>
          <cell r="C4475" t="str">
            <v>TE 45 GRAUS DE FERRO GALVANIZADO, COM ROSCA BSP, DE 1"</v>
          </cell>
          <cell r="D4475" t="str">
            <v xml:space="preserve">UN    </v>
          </cell>
          <cell r="E4475">
            <v>26.68</v>
          </cell>
        </row>
        <row r="4476">
          <cell r="B4476">
            <v>3590</v>
          </cell>
          <cell r="C4476" t="str">
            <v>TE 45 GRAUS DE FERRO GALVANIZADO, COM ROSCA BSP, DE 2 1/2"</v>
          </cell>
          <cell r="D4476" t="str">
            <v xml:space="preserve">UN    </v>
          </cell>
          <cell r="E4476">
            <v>158.37</v>
          </cell>
        </row>
        <row r="4477">
          <cell r="B4477">
            <v>3589</v>
          </cell>
          <cell r="C4477" t="str">
            <v>TE 45 GRAUS DE FERRO GALVANIZADO, COM ROSCA BSP, DE 2"</v>
          </cell>
          <cell r="D4477" t="str">
            <v xml:space="preserve">UN    </v>
          </cell>
          <cell r="E4477">
            <v>85</v>
          </cell>
        </row>
        <row r="4478">
          <cell r="B4478">
            <v>3586</v>
          </cell>
          <cell r="C4478" t="str">
            <v>TE 45 GRAUS DE FERRO GALVANIZADO, COM ROSCA BSP, DE 3/4"</v>
          </cell>
          <cell r="D4478" t="str">
            <v xml:space="preserve">UN    </v>
          </cell>
          <cell r="E4478">
            <v>17.39</v>
          </cell>
        </row>
        <row r="4479">
          <cell r="B4479">
            <v>3592</v>
          </cell>
          <cell r="C4479" t="str">
            <v>TE 45 GRAUS DE FERRO GALVANIZADO, COM ROSCA BSP, DE 3"</v>
          </cell>
          <cell r="D4479" t="str">
            <v xml:space="preserve">UN    </v>
          </cell>
          <cell r="E4479">
            <v>250.33</v>
          </cell>
        </row>
        <row r="4480">
          <cell r="B4480">
            <v>3591</v>
          </cell>
          <cell r="C4480" t="str">
            <v>TE 45 GRAUS DE FERRO GALVANIZADO, COM ROSCA BSP, DE 4"</v>
          </cell>
          <cell r="D4480" t="str">
            <v xml:space="preserve">UN    </v>
          </cell>
          <cell r="E4480">
            <v>401.29</v>
          </cell>
        </row>
        <row r="4481">
          <cell r="B4481">
            <v>40396</v>
          </cell>
          <cell r="C4481" t="str">
            <v>TE 90 GRAUS EM ACO CARBONO, SOLDAVEL, PRESSAO 3.000 LBS, DN 1 1/2"</v>
          </cell>
          <cell r="D4481" t="str">
            <v xml:space="preserve">UN    </v>
          </cell>
          <cell r="E4481">
            <v>61.08</v>
          </cell>
        </row>
        <row r="4482">
          <cell r="B4482">
            <v>40395</v>
          </cell>
          <cell r="C4482" t="str">
            <v>TE 90 GRAUS EM ACO CARBONO, SOLDAVEL, PRESSAO 3.000 LBS, DN 1 1/4"</v>
          </cell>
          <cell r="D4482" t="str">
            <v xml:space="preserve">UN    </v>
          </cell>
          <cell r="E4482">
            <v>46.88</v>
          </cell>
        </row>
        <row r="4483">
          <cell r="B4483">
            <v>40392</v>
          </cell>
          <cell r="C4483" t="str">
            <v>TE 90 GRAUS EM ACO CARBONO, SOLDAVEL, PRESSAO 3.000 LBS, DN 1/2"</v>
          </cell>
          <cell r="D4483" t="str">
            <v xml:space="preserve">UN    </v>
          </cell>
          <cell r="E4483">
            <v>15.08</v>
          </cell>
        </row>
        <row r="4484">
          <cell r="B4484">
            <v>40394</v>
          </cell>
          <cell r="C4484" t="str">
            <v>TE 90 GRAUS EM ACO CARBONO, SOLDAVEL, PRESSAO 3.000 LBS, DN 1"</v>
          </cell>
          <cell r="D4484" t="str">
            <v xml:space="preserve">UN    </v>
          </cell>
          <cell r="E4484">
            <v>30.52</v>
          </cell>
        </row>
        <row r="4485">
          <cell r="B4485">
            <v>40398</v>
          </cell>
          <cell r="C4485" t="str">
            <v>TE 90 GRAUS EM ACO CARBONO, SOLDAVEL, PRESSAO 3.000 LBS, DN 2 1/2"</v>
          </cell>
          <cell r="D4485" t="str">
            <v xml:space="preserve">UN    </v>
          </cell>
          <cell r="E4485">
            <v>195.97</v>
          </cell>
        </row>
        <row r="4486">
          <cell r="B4486">
            <v>40397</v>
          </cell>
          <cell r="C4486" t="str">
            <v>TE 90 GRAUS EM ACO CARBONO, SOLDAVEL, PRESSAO 3.000 LBS, DN 2"</v>
          </cell>
          <cell r="D4486" t="str">
            <v xml:space="preserve">UN    </v>
          </cell>
          <cell r="E4486">
            <v>100.36</v>
          </cell>
        </row>
        <row r="4487">
          <cell r="B4487">
            <v>40393</v>
          </cell>
          <cell r="C4487" t="str">
            <v>TE 90 GRAUS EM ACO CARBONO, SOLDAVEL, PRESSAO 3.000 LBS, DN 3/4"</v>
          </cell>
          <cell r="D4487" t="str">
            <v xml:space="preserve">UN    </v>
          </cell>
          <cell r="E4487">
            <v>19.43</v>
          </cell>
        </row>
        <row r="4488">
          <cell r="B4488">
            <v>40399</v>
          </cell>
          <cell r="C4488" t="str">
            <v>TE 90 GRAUS EM ACO CARBONO, SOLDAVEL, PRESSAO 3.000 LBS, DN 3"</v>
          </cell>
          <cell r="D4488" t="str">
            <v xml:space="preserve">UN    </v>
          </cell>
          <cell r="E4488">
            <v>320.61</v>
          </cell>
        </row>
        <row r="4489">
          <cell r="B4489">
            <v>39322</v>
          </cell>
          <cell r="C4489" t="str">
            <v>TE, PLASTICO, DN 16 MM, PARA CONEXAO COM CRIMPAGEM EM TUBO PEX</v>
          </cell>
          <cell r="D4489" t="str">
            <v xml:space="preserve">UN    </v>
          </cell>
          <cell r="E4489">
            <v>14.63</v>
          </cell>
        </row>
        <row r="4490">
          <cell r="B4490">
            <v>39289</v>
          </cell>
          <cell r="C4490" t="str">
            <v>TE, PLASTICO, DN 20 MM, PARA CONEXAO COM CRIMPAGEM EM TUBO PEX</v>
          </cell>
          <cell r="D4490" t="str">
            <v xml:space="preserve">UN    </v>
          </cell>
          <cell r="E4490">
            <v>17.52</v>
          </cell>
        </row>
        <row r="4491">
          <cell r="B4491">
            <v>39290</v>
          </cell>
          <cell r="C4491" t="str">
            <v>TE, PLASTICO, DN 25 MM, PARA CONEXAO COM CRIMPAGEM EM TUBO PEX</v>
          </cell>
          <cell r="D4491" t="str">
            <v xml:space="preserve">UN    </v>
          </cell>
          <cell r="E4491">
            <v>29.74</v>
          </cell>
        </row>
        <row r="4492">
          <cell r="B4492">
            <v>39291</v>
          </cell>
          <cell r="C4492" t="str">
            <v>TE, PLASTICO, DN 32 MM, PARA CONEXAO COM CRIMPAGEM EM TUBO PEX</v>
          </cell>
          <cell r="D4492" t="str">
            <v xml:space="preserve">UN    </v>
          </cell>
          <cell r="E4492">
            <v>44.53</v>
          </cell>
        </row>
        <row r="4493">
          <cell r="B4493">
            <v>20174</v>
          </cell>
          <cell r="C4493" t="str">
            <v>TE, PVC LEVE, CURTO, 90 GRAUS, 150 MM, PARA ESGOTO</v>
          </cell>
          <cell r="D4493" t="str">
            <v xml:space="preserve">UN    </v>
          </cell>
          <cell r="E4493">
            <v>21.89</v>
          </cell>
        </row>
        <row r="4494">
          <cell r="B4494">
            <v>41892</v>
          </cell>
          <cell r="C4494" t="str">
            <v>TE, PVC PBA, BBB, 90 GRAUS, DN 100 / DE 110 MM, PARA REDE  AGUA (NBR 10351)</v>
          </cell>
          <cell r="D4494" t="str">
            <v xml:space="preserve">UN    </v>
          </cell>
          <cell r="E4494">
            <v>83.46</v>
          </cell>
        </row>
        <row r="4495">
          <cell r="B4495">
            <v>7048</v>
          </cell>
          <cell r="C4495" t="str">
            <v>TE, PVC PBA, BBB, 90 GRAUS, DN 50 / DE 60 MM, PARA REDE AGUA (NBR 10351)</v>
          </cell>
          <cell r="D4495" t="str">
            <v xml:space="preserve">UN    </v>
          </cell>
          <cell r="E4495">
            <v>18.010000000000002</v>
          </cell>
        </row>
        <row r="4496">
          <cell r="B4496">
            <v>7088</v>
          </cell>
          <cell r="C4496" t="str">
            <v>TE, PVC PBA, BBB, 90 GRAUS, DN 75 / DE 85 MM, PARA REDE AGUA (NBR 10351)</v>
          </cell>
          <cell r="D4496" t="str">
            <v xml:space="preserve">UN    </v>
          </cell>
          <cell r="E4496">
            <v>39.39</v>
          </cell>
        </row>
        <row r="4497">
          <cell r="B4497">
            <v>20179</v>
          </cell>
          <cell r="C4497" t="str">
            <v>TE, PVC, SERIE R, 100 X 100 MM, PARA ESGOTO PREDIAL</v>
          </cell>
          <cell r="D4497" t="str">
            <v xml:space="preserve">UN    </v>
          </cell>
          <cell r="E4497">
            <v>29.48</v>
          </cell>
        </row>
        <row r="4498">
          <cell r="B4498">
            <v>20178</v>
          </cell>
          <cell r="C4498" t="str">
            <v>TE, PVC, SERIE R, 100 X 75 MM, PARA ESGOTO PREDIAL</v>
          </cell>
          <cell r="D4498" t="str">
            <v xml:space="preserve">UN    </v>
          </cell>
          <cell r="E4498">
            <v>26.05</v>
          </cell>
        </row>
        <row r="4499">
          <cell r="B4499">
            <v>20180</v>
          </cell>
          <cell r="C4499" t="str">
            <v>TE, PVC, SERIE R, 150 X 100 MM, PARA ESGOTO PREDIAL</v>
          </cell>
          <cell r="D4499" t="str">
            <v xml:space="preserve">UN    </v>
          </cell>
          <cell r="E4499">
            <v>47.87</v>
          </cell>
        </row>
        <row r="4500">
          <cell r="B4500">
            <v>20181</v>
          </cell>
          <cell r="C4500" t="str">
            <v>TE, PVC, SERIE R, 150 X 150 MM, PARA ESGOTO PREDIAL</v>
          </cell>
          <cell r="D4500" t="str">
            <v xml:space="preserve">UN    </v>
          </cell>
          <cell r="E4500">
            <v>71.010000000000005</v>
          </cell>
        </row>
        <row r="4501">
          <cell r="B4501">
            <v>20177</v>
          </cell>
          <cell r="C4501" t="str">
            <v>TE, PVC, SERIE R, 75 X 75 MM, PARA ESGOTO PREDIAL</v>
          </cell>
          <cell r="D4501" t="str">
            <v xml:space="preserve">UN    </v>
          </cell>
          <cell r="E4501">
            <v>17.07</v>
          </cell>
        </row>
        <row r="4502">
          <cell r="B4502">
            <v>7082</v>
          </cell>
          <cell r="C4502" t="str">
            <v>TE, PVC, 90 GRAUS, BBB, JE, DN 100 MM, PARA REDE COLETORA ESGOTO (NBR 10569)</v>
          </cell>
          <cell r="D4502" t="str">
            <v xml:space="preserve">UN    </v>
          </cell>
          <cell r="E4502">
            <v>26.11</v>
          </cell>
        </row>
        <row r="4503">
          <cell r="B4503">
            <v>42707</v>
          </cell>
          <cell r="C4503" t="str">
            <v>TE, PVC, 90 GRAUS, BBB, JE, DN 100 MM, PARA TUBO CORRUGADO E/OU LISO, REDE COLETORA ESGOTO (NBR 10569</v>
          </cell>
          <cell r="D4503" t="str">
            <v xml:space="preserve">UN    </v>
          </cell>
          <cell r="E4503">
            <v>70.92</v>
          </cell>
        </row>
        <row r="4504">
          <cell r="B4504">
            <v>7069</v>
          </cell>
          <cell r="C4504" t="str">
            <v>TE, PVC, 90 GRAUS, BBB, JE, DN 150 MM, PARA REDE COLETORA ESGOTO (NBR 10569)</v>
          </cell>
          <cell r="D4504" t="str">
            <v xml:space="preserve">UN    </v>
          </cell>
          <cell r="E4504">
            <v>57.96</v>
          </cell>
        </row>
        <row r="4505">
          <cell r="B4505">
            <v>42708</v>
          </cell>
          <cell r="C4505" t="str">
            <v>TE, PVC, 90 GRAUS, BBB, JE, DN 150 MM, PARA TUBO CORRUGADO E/OU LISO, REDE COLETORA ESGOTO (NBR 10569)</v>
          </cell>
          <cell r="D4505" t="str">
            <v xml:space="preserve">UN    </v>
          </cell>
          <cell r="E4505">
            <v>186.14</v>
          </cell>
        </row>
        <row r="4506">
          <cell r="B4506">
            <v>7070</v>
          </cell>
          <cell r="C4506" t="str">
            <v>TE, PVC, 90 GRAUS, BBB, JE, DN 200 MM, PARA REDE COLETORA ESGOTO (NBR 10569)</v>
          </cell>
          <cell r="D4506" t="str">
            <v xml:space="preserve">UN    </v>
          </cell>
          <cell r="E4506">
            <v>82.99</v>
          </cell>
        </row>
        <row r="4507">
          <cell r="B4507">
            <v>42709</v>
          </cell>
          <cell r="C4507" t="str">
            <v>TE, PVC, 90 GRAUS, BBB, JE, DN 200 MM, PARA TUBO CORRUGADO E/OU LISO, REDE COLETORA ESGOTO (NBR 10569)</v>
          </cell>
          <cell r="D4507" t="str">
            <v xml:space="preserve">UN    </v>
          </cell>
          <cell r="E4507">
            <v>278.39</v>
          </cell>
        </row>
        <row r="4508">
          <cell r="B4508">
            <v>42710</v>
          </cell>
          <cell r="C4508" t="str">
            <v>TE, PVC, 90 GRAUS, BBB, JE, DN 250 MM, PARA TUBO CORRUGADO E/OU LISO, REDE COLETORA ESGOTO (NBR 10569)</v>
          </cell>
          <cell r="D4508" t="str">
            <v xml:space="preserve">UN    </v>
          </cell>
          <cell r="E4508">
            <v>800.24</v>
          </cell>
        </row>
        <row r="4509">
          <cell r="B4509">
            <v>42716</v>
          </cell>
          <cell r="C4509" t="str">
            <v>TE, PVC, 90 GRAUS, BBB, JE, DN 300 MM, PARA TUBO CORRUGADO E/OU LISO, REDE COLETORA ESGOTO (NBR 10569)</v>
          </cell>
          <cell r="D4509" t="str">
            <v xml:space="preserve">UN    </v>
          </cell>
          <cell r="E4509">
            <v>996.04</v>
          </cell>
        </row>
        <row r="4510">
          <cell r="B4510">
            <v>20172</v>
          </cell>
          <cell r="C4510" t="str">
            <v>TE, PVC, 90 GRAUS, BBP, JE, DN 100 MM, PARA REDE COLETORA ESGOTO (NBR 10569)</v>
          </cell>
          <cell r="D4510" t="str">
            <v xml:space="preserve">UN    </v>
          </cell>
          <cell r="E4510">
            <v>19.149999999999999</v>
          </cell>
        </row>
        <row r="4511">
          <cell r="B4511">
            <v>40945</v>
          </cell>
          <cell r="C4511" t="str">
            <v>TECNICO DE EDIFICACOES</v>
          </cell>
          <cell r="D4511" t="str">
            <v xml:space="preserve">H     </v>
          </cell>
          <cell r="E4511">
            <v>45.62</v>
          </cell>
        </row>
        <row r="4512">
          <cell r="B4512">
            <v>40946</v>
          </cell>
          <cell r="C4512" t="str">
            <v>TECNICO DE EDIFICACOES (MENSALISTA)</v>
          </cell>
          <cell r="D4512" t="str">
            <v xml:space="preserve">MES   </v>
          </cell>
          <cell r="E4512">
            <v>5326.62</v>
          </cell>
        </row>
        <row r="4513">
          <cell r="B4513">
            <v>7153</v>
          </cell>
          <cell r="C4513" t="str">
            <v>TECNICO EM LABORATORIO E CAMPO DE CONSTRUCAO CIVIL</v>
          </cell>
          <cell r="D4513" t="str">
            <v xml:space="preserve">H     </v>
          </cell>
          <cell r="E4513">
            <v>26.38</v>
          </cell>
        </row>
        <row r="4514">
          <cell r="B4514">
            <v>41089</v>
          </cell>
          <cell r="C4514" t="str">
            <v>TECNICO EM LABORATORIO E CAMPO DE CONSTRUCAO CIVIL (MENSALISTA)</v>
          </cell>
          <cell r="D4514" t="str">
            <v xml:space="preserve">MES   </v>
          </cell>
          <cell r="E4514">
            <v>4668.7700000000004</v>
          </cell>
        </row>
        <row r="4515">
          <cell r="B4515">
            <v>40943</v>
          </cell>
          <cell r="C4515" t="str">
            <v>TECNICO EM SEGURANCA DO TRABALHO</v>
          </cell>
          <cell r="D4515" t="str">
            <v xml:space="preserve">H     </v>
          </cell>
          <cell r="E4515">
            <v>25.23</v>
          </cell>
        </row>
        <row r="4516">
          <cell r="B4516">
            <v>40944</v>
          </cell>
          <cell r="C4516" t="str">
            <v>TECNICO EM SEGURANCA DO TRABALHO (MENSALISTA)</v>
          </cell>
          <cell r="D4516" t="str">
            <v xml:space="preserve">MES   </v>
          </cell>
          <cell r="E4516">
            <v>4465.7700000000004</v>
          </cell>
        </row>
        <row r="4517">
          <cell r="B4517">
            <v>6175</v>
          </cell>
          <cell r="C4517" t="str">
            <v>TECNICO EM SONDAGEM</v>
          </cell>
          <cell r="D4517" t="str">
            <v xml:space="preserve">H     </v>
          </cell>
          <cell r="E4517">
            <v>24.67</v>
          </cell>
        </row>
        <row r="4518">
          <cell r="B4518">
            <v>41092</v>
          </cell>
          <cell r="C4518" t="str">
            <v>TECNICO EM SONDAGEM (MENSALISTA)</v>
          </cell>
          <cell r="D4518" t="str">
            <v xml:space="preserve">MES   </v>
          </cell>
          <cell r="E4518">
            <v>4367.29</v>
          </cell>
        </row>
        <row r="4519">
          <cell r="B4519">
            <v>37712</v>
          </cell>
          <cell r="C4519" t="str">
            <v>TELA ARAME GALVANIZADO REVESTIDO COM POLIMERO, MALHA HEXAGONAL DUPLA TORCAO, 8 X 10 CM (ZN/AL REVESTIDO COM POLIMERO), FIO *2,4* MM</v>
          </cell>
          <cell r="D4519" t="str">
            <v xml:space="preserve">M2    </v>
          </cell>
          <cell r="E4519">
            <v>34.19</v>
          </cell>
        </row>
        <row r="4520">
          <cell r="B4520">
            <v>34547</v>
          </cell>
          <cell r="C4520" t="str">
            <v>TELA DE ACO SOLDADA GALVANIZADA/ZINCADA PARA ALVENARIA, FIO  D = *1,20 A 1,70* MM, MALHA 15 X 15 MM, (C X L) *50 X 12* CM</v>
          </cell>
          <cell r="D4520" t="str">
            <v xml:space="preserve">M     </v>
          </cell>
          <cell r="E4520">
            <v>2.82</v>
          </cell>
        </row>
        <row r="4521">
          <cell r="B4521">
            <v>34548</v>
          </cell>
          <cell r="C4521" t="str">
            <v>TELA DE ACO SOLDADA GALVANIZADA/ZINCADA PARA ALVENARIA, FIO  D = *1,20 A 1,70* MM, MALHA 15 X 15 MM, (C X L) *50 X 17,5* CM</v>
          </cell>
          <cell r="D4521" t="str">
            <v xml:space="preserve">M     </v>
          </cell>
          <cell r="E4521">
            <v>2.75</v>
          </cell>
        </row>
        <row r="4522">
          <cell r="B4522">
            <v>37411</v>
          </cell>
          <cell r="C4522" t="str">
            <v>TELA DE ACO SOLDADA GALVANIZADA/ZINCADA PARA ALVENARIA, FIO  D = *1,24 MM, MALHA 25 X 25 MM</v>
          </cell>
          <cell r="D4522" t="str">
            <v xml:space="preserve">M2    </v>
          </cell>
          <cell r="E4522">
            <v>13.81</v>
          </cell>
        </row>
        <row r="4523">
          <cell r="B4523">
            <v>34558</v>
          </cell>
          <cell r="C4523" t="str">
            <v>TELA DE ACO SOLDADA GALVANIZADA/ZINCADA PARA ALVENARIA, FIO D = *1,20 A 1,70* MM, MALHA 15 X 15 MM, (C X L) *50 X 10,5* CM</v>
          </cell>
          <cell r="D4523" t="str">
            <v xml:space="preserve">M     </v>
          </cell>
          <cell r="E4523">
            <v>1.84</v>
          </cell>
        </row>
        <row r="4524">
          <cell r="B4524">
            <v>34550</v>
          </cell>
          <cell r="C4524" t="str">
            <v>TELA DE ACO SOLDADA GALVANIZADA/ZINCADA PARA ALVENARIA, FIO D = *1,20 A 1,70* MM, MALHA 15 X 15 MM, (C X L) *50 X 6* CM</v>
          </cell>
          <cell r="D4524" t="str">
            <v xml:space="preserve">M     </v>
          </cell>
          <cell r="E4524">
            <v>0.98</v>
          </cell>
        </row>
        <row r="4525">
          <cell r="B4525">
            <v>34557</v>
          </cell>
          <cell r="C4525" t="str">
            <v>TELA DE ACO SOLDADA GALVANIZADA/ZINCADA PARA ALVENARIA, FIO D = *1,20 A 1,70* MM, MALHA 15 X 15 MM, (C X L) *50 X 7,5* CM</v>
          </cell>
          <cell r="D4525" t="str">
            <v xml:space="preserve">M     </v>
          </cell>
          <cell r="E4525">
            <v>1.73</v>
          </cell>
        </row>
        <row r="4526">
          <cell r="B4526">
            <v>7155</v>
          </cell>
          <cell r="C4526" t="str">
            <v>TELA DE ACO SOLDADA NERVURADA CA-60, Q-138, (2,20 KG/M2), DIAMETRO DO FIO = 4,2 MM, LARGURA =  2,45 X 120 M DE COMPRIMENTO, ESPACAMENTO DA MALHA = 10  X 10 CM</v>
          </cell>
          <cell r="D4526" t="str">
            <v xml:space="preserve">M2    </v>
          </cell>
          <cell r="E4526">
            <v>15.92</v>
          </cell>
        </row>
        <row r="4527">
          <cell r="B4527">
            <v>7154</v>
          </cell>
          <cell r="C4527" t="str">
            <v>TELA DE ACO SOLDADA NERVURADA CA-60, Q-138, (2,20 KG/M2), DIAMETRO DO FIO = 4,2 MM, LARGURA =  2,45 X 120 M DE COMPRIMENTO, ESPACAMENTO DA MALHA = 10 X 10 CM</v>
          </cell>
          <cell r="D4527" t="str">
            <v xml:space="preserve">KG    </v>
          </cell>
          <cell r="E4527">
            <v>7.16</v>
          </cell>
        </row>
        <row r="4528">
          <cell r="B4528">
            <v>10915</v>
          </cell>
          <cell r="C4528" t="str">
            <v>TELA DE ACO SOLDADA NERVURADA CA-60, Q-61, (0,97 KG/M2), DIAMETRO DO FIO = 3,4 MM, LARGURA =  2,45 X 120 M DE COMPRIMENTO, ESPACAMENTO DA MALHA = 15  X 15 CM</v>
          </cell>
          <cell r="D4528" t="str">
            <v xml:space="preserve">KG    </v>
          </cell>
          <cell r="E4528">
            <v>7.44</v>
          </cell>
        </row>
        <row r="4529">
          <cell r="B4529">
            <v>10917</v>
          </cell>
          <cell r="C4529" t="str">
            <v>TELA DE ACO SOLDADA NERVURADA CA-60, Q-61, (0,97 KG/M2), DIAMETRO DO FIO = 3,4 MM, LARGURA =  2,45 X 120 M DE COMPRIMENTO, ESPACAMENTO DA MALHA = 15 X 15 CM</v>
          </cell>
          <cell r="D4529" t="str">
            <v xml:space="preserve">M2    </v>
          </cell>
          <cell r="E4529">
            <v>7.22</v>
          </cell>
        </row>
        <row r="4530">
          <cell r="B4530">
            <v>21141</v>
          </cell>
          <cell r="C4530" t="str">
            <v>TELA DE ACO SOLDADA NERVURADA CA-60, Q-92, (1,48 KG/M2), DIAMETRO DO FIO = 4,2 MM, LARGURA =  2,45 X 60 M DE COMPRIMENTO, ESPACAMENTO DA MALHA = 15  X 15 CM</v>
          </cell>
          <cell r="D4530" t="str">
            <v xml:space="preserve">M2    </v>
          </cell>
          <cell r="E4530">
            <v>10.7</v>
          </cell>
        </row>
        <row r="4531">
          <cell r="B4531">
            <v>10916</v>
          </cell>
          <cell r="C4531" t="str">
            <v>TELA DE ACO SOLDADA NERVURADA CA-60, Q-92, (1,48 KG/M2), DIAMETRO DO FIO = 4,2 MM, LARGURA =  2,45 X 60 M DE COMPRIMENTO, ESPACAMENTO DA MALHA = 15 X 15 CM</v>
          </cell>
          <cell r="D4531" t="str">
            <v xml:space="preserve">KG    </v>
          </cell>
          <cell r="E4531">
            <v>7.22</v>
          </cell>
        </row>
        <row r="4532">
          <cell r="B4532">
            <v>39508</v>
          </cell>
          <cell r="C4532" t="str">
            <v>TELA DE ACO SOLDADA NERVURADA, CA-60, L-159, (1,69 KG/M2), DIAMETRO DO FIO = 4,5 MM, LARGURA =  2,45 M, ESPACAMENTO DA MALHA = 30 X 10 CM</v>
          </cell>
          <cell r="D4532" t="str">
            <v xml:space="preserve">M2    </v>
          </cell>
          <cell r="E4532">
            <v>12.7</v>
          </cell>
        </row>
        <row r="4533">
          <cell r="B4533">
            <v>39507</v>
          </cell>
          <cell r="C4533" t="str">
            <v>TELA DE ACO SOLDADA NERVURADA, CA-60, Q-113, (1,8 KG/M2), DIAMETRO DO FIO = 3,8 MM, LARGURA =  2,45 M, ESPACAMENTO DA MALHA = 10 X 10 CM</v>
          </cell>
          <cell r="D4533" t="str">
            <v xml:space="preserve">M2    </v>
          </cell>
          <cell r="E4533">
            <v>12.44</v>
          </cell>
        </row>
        <row r="4534">
          <cell r="B4534">
            <v>7156</v>
          </cell>
          <cell r="C4534" t="str">
            <v>TELA DE ACO SOLDADA NERVURADA, CA-60, Q-196, (3,11 KG/M2), DIAMETRO DO FIO = 5,0 MM, LARGURA =  2,45 M, ESPACAMENTO DA MALHA = 10 X 10 CM</v>
          </cell>
          <cell r="D4534" t="str">
            <v xml:space="preserve">M2    </v>
          </cell>
          <cell r="E4534">
            <v>21.51</v>
          </cell>
        </row>
        <row r="4535">
          <cell r="B4535">
            <v>39509</v>
          </cell>
          <cell r="C4535" t="str">
            <v>TELA DE ACO SOLDADA NERVURADA, CA-60, T-196, (2,11 KG/M2), DIAMETRO DO FIO = 5,0 MM, LARGURA =  2,45 M, ESPACAMENTO DA MALHA = 30 X 10 CM</v>
          </cell>
          <cell r="D4535" t="str">
            <v xml:space="preserve">M2    </v>
          </cell>
          <cell r="E4535">
            <v>10.02</v>
          </cell>
        </row>
        <row r="4536">
          <cell r="B4536">
            <v>25988</v>
          </cell>
          <cell r="C4536" t="str">
            <v>TELA DE ANIAGEM (JUTA)</v>
          </cell>
          <cell r="D4536" t="str">
            <v xml:space="preserve">M2    </v>
          </cell>
          <cell r="E4536">
            <v>8.98</v>
          </cell>
        </row>
        <row r="4537">
          <cell r="B4537">
            <v>10928</v>
          </cell>
          <cell r="C4537" t="str">
            <v>TELA DE ARAME GALV QUADRANGULAR / LOSANGULAR,  FIO 2,11 MM (14  BWG), MALHA  8 X 8 CM, H = 2 M</v>
          </cell>
          <cell r="D4537" t="str">
            <v xml:space="preserve">M2    </v>
          </cell>
          <cell r="E4537">
            <v>10.69</v>
          </cell>
        </row>
        <row r="4538">
          <cell r="B4538">
            <v>7167</v>
          </cell>
          <cell r="C4538" t="str">
            <v>TELA DE ARAME GALV QUADRANGULAR / LOSANGULAR,  FIO 2,11 MM (14 BWG), MALHA  5 X 5 CM, H = 2 M</v>
          </cell>
          <cell r="D4538" t="str">
            <v xml:space="preserve">M2    </v>
          </cell>
          <cell r="E4538">
            <v>14.6</v>
          </cell>
        </row>
        <row r="4539">
          <cell r="B4539">
            <v>10933</v>
          </cell>
          <cell r="C4539" t="str">
            <v>TELA DE ARAME GALV QUADRANGULAR / LOSANGULAR,  FIO 2,77 MM (12  BWG), MALHA  10 X 10 CM, H = 2 M</v>
          </cell>
          <cell r="D4539" t="str">
            <v xml:space="preserve">M2    </v>
          </cell>
          <cell r="E4539">
            <v>13.05</v>
          </cell>
        </row>
        <row r="4540">
          <cell r="B4540">
            <v>10927</v>
          </cell>
          <cell r="C4540" t="str">
            <v>TELA DE ARAME GALV QUADRANGULAR / LOSANGULAR,  FIO 2,77 MM (12  BWG), MALHA  8 X 8 CM, H = 2 M</v>
          </cell>
          <cell r="D4540" t="str">
            <v xml:space="preserve">M2    </v>
          </cell>
          <cell r="E4540">
            <v>15.76</v>
          </cell>
        </row>
        <row r="4541">
          <cell r="B4541">
            <v>7158</v>
          </cell>
          <cell r="C4541" t="str">
            <v>TELA DE ARAME GALV QUADRANGULAR / LOSANGULAR,  FIO 2,77 MM (12 BWG), MALHA  5 X 5 CM, H = 2 M</v>
          </cell>
          <cell r="D4541" t="str">
            <v xml:space="preserve">M2    </v>
          </cell>
          <cell r="E4541">
            <v>22</v>
          </cell>
        </row>
        <row r="4542">
          <cell r="B4542">
            <v>7162</v>
          </cell>
          <cell r="C4542" t="str">
            <v>TELA DE ARAME GALV QUADRANGULAR / LOSANGULAR,  FIO 3,4 MM (10  BWG), MALHA  5 X 5 CM, H = 2 M</v>
          </cell>
          <cell r="D4542" t="str">
            <v xml:space="preserve">M2    </v>
          </cell>
          <cell r="E4542">
            <v>33.08</v>
          </cell>
        </row>
        <row r="4543">
          <cell r="B4543">
            <v>10932</v>
          </cell>
          <cell r="C4543" t="str">
            <v>TELA DE ARAME GALV QUADRANGULAR / LOSANGULAR,  FIO 4,19 MM (8 BWG), MALHA  5 X 5 CM, H = 2 M</v>
          </cell>
          <cell r="D4543" t="str">
            <v xml:space="preserve">M2    </v>
          </cell>
          <cell r="E4543">
            <v>58.57</v>
          </cell>
        </row>
        <row r="4544">
          <cell r="B4544">
            <v>40706</v>
          </cell>
          <cell r="C4544" t="str">
            <v>TELA DE ARAME GALV REVESTIDO EM PVC, QUADRANGULAR / LOSANGULAR,  FIO 1,24 MM (18 BWG), BITOLA = *1,9* MM, MALHA  1,9 X 1,9  CM, H = 2 M</v>
          </cell>
          <cell r="D4544" t="str">
            <v xml:space="preserve">M2    </v>
          </cell>
          <cell r="E4544">
            <v>35.119999999999997</v>
          </cell>
        </row>
        <row r="4545">
          <cell r="B4545">
            <v>10937</v>
          </cell>
          <cell r="C4545" t="str">
            <v>TELA DE ARAME GALV REVESTIDO EM PVC, QUADRANGULAR / LOSANGULAR,  FIO 2,11 MM (14 BWG), BITOLA FINAL = *2,8* MM, MALHA  *8 X 8* CM, H = 2 M</v>
          </cell>
          <cell r="D4545" t="str">
            <v xml:space="preserve">M2    </v>
          </cell>
          <cell r="E4545">
            <v>23.02</v>
          </cell>
        </row>
        <row r="4546">
          <cell r="B4546">
            <v>10935</v>
          </cell>
          <cell r="C4546" t="str">
            <v>TELA DE ARAME GALV REVESTIDO EM PVC, QUADRANGULAR / LOSANGULAR,  FIO 2,77 MM (12 BWG), BITOLA FINAL = *3,8* MM, MALHA  7,5 X 7,5 CM, H = 2 M</v>
          </cell>
          <cell r="D4546" t="str">
            <v xml:space="preserve">M2    </v>
          </cell>
          <cell r="E4546">
            <v>30.32</v>
          </cell>
        </row>
        <row r="4547">
          <cell r="B4547">
            <v>40707</v>
          </cell>
          <cell r="C4547" t="str">
            <v>TELA DE ARAME GALV REVESTIDO EM PVC, QUADRANGULAR/LOSANGULAR, FIO 2,77 MM (12 BWG), MALHA 3 X 3 CM, H = 2 M</v>
          </cell>
          <cell r="D4547" t="str">
            <v xml:space="preserve">M2    </v>
          </cell>
          <cell r="E4547">
            <v>69.8</v>
          </cell>
        </row>
        <row r="4548">
          <cell r="B4548">
            <v>10931</v>
          </cell>
          <cell r="C4548" t="str">
            <v>TELA DE ARAME GALV, HEXAGONAL,  FIO 0,56 MM (24  BWG), MALHA  1/2", H = 1 M</v>
          </cell>
          <cell r="D4548" t="str">
            <v xml:space="preserve">M2    </v>
          </cell>
          <cell r="E4548">
            <v>9.76</v>
          </cell>
        </row>
        <row r="4549">
          <cell r="B4549">
            <v>7164</v>
          </cell>
          <cell r="C4549" t="str">
            <v>TELA DE ARAME ONDULADA, FIO *2,77* MM (12 BWG), MALHA 5 X 5 CM, H = 2 M</v>
          </cell>
          <cell r="D4549" t="str">
            <v xml:space="preserve">M2    </v>
          </cell>
          <cell r="E4549">
            <v>27.33</v>
          </cell>
        </row>
        <row r="4550">
          <cell r="B4550">
            <v>36887</v>
          </cell>
          <cell r="C4550" t="str">
            <v>TELA DE FIBRA DE VIDRO, ACABAMENTO ANTI-ALCALINO, MALHA 10 X 10 MM</v>
          </cell>
          <cell r="D4550" t="str">
            <v xml:space="preserve">M2    </v>
          </cell>
          <cell r="E4550">
            <v>13.65</v>
          </cell>
        </row>
        <row r="4551">
          <cell r="B4551">
            <v>34630</v>
          </cell>
          <cell r="C4551" t="str">
            <v>TELA EM MALHA HEXAGONAL DE DUPLA TORCAO 8 X 10 CM (ZN/AL REVESTIDO COM POLIMERO), FIO 2,7 MM, COM GEOMANTA OU BIOMANTA, DIMENSOES 4,0 X 2,0 X 0,6 M, COM INCLINACAO DE 70 GRAUS, PARA SOLO REFORCADO</v>
          </cell>
          <cell r="D4551" t="str">
            <v xml:space="preserve">UN    </v>
          </cell>
          <cell r="E4551">
            <v>555.69000000000005</v>
          </cell>
        </row>
        <row r="4552">
          <cell r="B4552">
            <v>7161</v>
          </cell>
          <cell r="C4552" t="str">
            <v>TELA EM METAL PARA ESTUQUE (DEPLOYE)</v>
          </cell>
          <cell r="D4552" t="str">
            <v xml:space="preserve">M2    </v>
          </cell>
          <cell r="E4552">
            <v>4.1399999999999997</v>
          </cell>
        </row>
        <row r="4553">
          <cell r="B4553">
            <v>7170</v>
          </cell>
          <cell r="C4553" t="str">
            <v>TELA FACHADEIRA EM POLIETILENO, ROLO DE 3 X 100 M (L X C), COR BRANCA, SEM LOGOMARCA - PARA PROTECAO DE OBRAS</v>
          </cell>
          <cell r="D4553" t="str">
            <v xml:space="preserve">M2    </v>
          </cell>
          <cell r="E4553">
            <v>1.94</v>
          </cell>
        </row>
        <row r="4554">
          <cell r="B4554">
            <v>37524</v>
          </cell>
          <cell r="C4554" t="str">
            <v>TELA PLASTICA LARANJA, TIPO TAPUME PARA SINALIZACAO, MALHA RETANGULAR, ROLO 1.20 X 50 M (L X C)</v>
          </cell>
          <cell r="D4554" t="str">
            <v xml:space="preserve">M     </v>
          </cell>
          <cell r="E4554">
            <v>1.85</v>
          </cell>
        </row>
        <row r="4555">
          <cell r="B4555">
            <v>37525</v>
          </cell>
          <cell r="C4555" t="str">
            <v>TELA PLASTICA TECIDA LISTRADA BRANCA E LARANJA, TIPO GUARDA CORPO, EM POLIETILENO MONOFILADO, ROLO 1,20 X 50 M (L X C)</v>
          </cell>
          <cell r="D4555" t="str">
            <v xml:space="preserve">M     </v>
          </cell>
          <cell r="E4555">
            <v>2.21</v>
          </cell>
        </row>
        <row r="4556">
          <cell r="B4556">
            <v>10920</v>
          </cell>
          <cell r="C4556" t="str">
            <v>TELA SOLDADA ARAME GALVANIZADO 12 BWG (2,77MM), MALHA 15 X 5 CM</v>
          </cell>
          <cell r="D4556" t="str">
            <v xml:space="preserve">M2    </v>
          </cell>
          <cell r="E4556">
            <v>14.34</v>
          </cell>
        </row>
        <row r="4557">
          <cell r="B4557">
            <v>7238</v>
          </cell>
          <cell r="C4557" t="str">
            <v>TELHA ALUMINIO ONDULADA, ALTURA = *18* MM, E = 0,5 MM</v>
          </cell>
          <cell r="D4557" t="str">
            <v xml:space="preserve">M2    </v>
          </cell>
          <cell r="E4557">
            <v>40</v>
          </cell>
        </row>
        <row r="4558">
          <cell r="B4558">
            <v>7239</v>
          </cell>
          <cell r="C4558" t="str">
            <v>TELHA ALUMINIO ONDULADA, ALTURA = *18* MM, E = 0,6 MM</v>
          </cell>
          <cell r="D4558" t="str">
            <v xml:space="preserve">M2    </v>
          </cell>
          <cell r="E4558">
            <v>49.73</v>
          </cell>
        </row>
        <row r="4559">
          <cell r="B4559">
            <v>7240</v>
          </cell>
          <cell r="C4559" t="str">
            <v>TELHA ALUMINIO ONDULADA, ALTURA = *18* MM, E = 0,7 MM</v>
          </cell>
          <cell r="D4559" t="str">
            <v xml:space="preserve">M2    </v>
          </cell>
          <cell r="E4559">
            <v>57.1</v>
          </cell>
        </row>
        <row r="4560">
          <cell r="B4560">
            <v>36789</v>
          </cell>
          <cell r="C4560" t="str">
            <v>TELHA CERAMICA TIPO AMERICANA, COMPRIMENTO DE *45* CM, RENDIMENTO DE *12* TELHAS/M2</v>
          </cell>
          <cell r="D4560" t="str">
            <v xml:space="preserve">UN    </v>
          </cell>
          <cell r="E4560">
            <v>1.43</v>
          </cell>
        </row>
        <row r="4561">
          <cell r="B4561">
            <v>25007</v>
          </cell>
          <cell r="C4561" t="str">
            <v>TELHA DE ACO ZINCADO ONDULADA, A = *17* MM, E = 0,5 MM, SEM PINTURA</v>
          </cell>
          <cell r="D4561" t="str">
            <v xml:space="preserve">M2    </v>
          </cell>
          <cell r="E4561">
            <v>26.25</v>
          </cell>
        </row>
        <row r="4562">
          <cell r="B4562">
            <v>14171</v>
          </cell>
          <cell r="C4562" t="str">
            <v>TELHA DE ACO ZINCADO TRAPEZOIDAL AUTOPORTANTE, A = 120 MM, E = 0,95 MM, COM PINTURA ELETROSTATICA BRANCA EM 1 FACE</v>
          </cell>
          <cell r="D4562" t="str">
            <v xml:space="preserve">M2    </v>
          </cell>
          <cell r="E4562">
            <v>70.180000000000007</v>
          </cell>
        </row>
        <row r="4563">
          <cell r="B4563">
            <v>14170</v>
          </cell>
          <cell r="C4563" t="str">
            <v>TELHA DE ACO ZINCADO TRAPEZOIDAL AUTOPORTANTE, A = 120 MM, E = 0,95 MM, SEM PINTURA</v>
          </cell>
          <cell r="D4563" t="str">
            <v xml:space="preserve">M2    </v>
          </cell>
          <cell r="E4563">
            <v>62.01</v>
          </cell>
        </row>
        <row r="4564">
          <cell r="B4564">
            <v>14173</v>
          </cell>
          <cell r="C4564" t="str">
            <v>TELHA DE ACO ZINCADO TRAPEZOIDAL AUTOPORTANTE, A = 259 MM, E = 0,95 MM, COM PINTURA ELETROSTATICA BRANCA EM 1 FACE</v>
          </cell>
          <cell r="D4564" t="str">
            <v xml:space="preserve">M2    </v>
          </cell>
          <cell r="E4564">
            <v>81.760000000000005</v>
          </cell>
        </row>
        <row r="4565">
          <cell r="B4565">
            <v>14172</v>
          </cell>
          <cell r="C4565" t="str">
            <v>TELHA DE ACO ZINCADO TRAPEZOIDAL AUTOPORTANTE, A = 259 MM, E = 0,95 MM, SEM PINTURA</v>
          </cell>
          <cell r="D4565" t="str">
            <v xml:space="preserve">M2    </v>
          </cell>
          <cell r="E4565">
            <v>66.180000000000007</v>
          </cell>
        </row>
        <row r="4566">
          <cell r="B4566">
            <v>7243</v>
          </cell>
          <cell r="C4566" t="str">
            <v>TELHA DE ACO ZINCADO TRAPEZOIDAL, A = *40* MM, E = 0,5 MM, SEM PINTURA</v>
          </cell>
          <cell r="D4566" t="str">
            <v xml:space="preserve">M2    </v>
          </cell>
          <cell r="E4566">
            <v>25.96</v>
          </cell>
        </row>
        <row r="4567">
          <cell r="B4567">
            <v>11067</v>
          </cell>
          <cell r="C4567" t="str">
            <v>TELHA DE ALUMINIO TRAPEZOIDAL, ALTURA = 38 MM, E = 0,5 MM (LARGURA = 1056 MM E COMPRIMENTO = 5000 MM)</v>
          </cell>
          <cell r="D4567" t="str">
            <v xml:space="preserve">UN    </v>
          </cell>
          <cell r="E4567">
            <v>198.97</v>
          </cell>
        </row>
        <row r="4568">
          <cell r="B4568">
            <v>11068</v>
          </cell>
          <cell r="C4568" t="str">
            <v>TELHA DE ALUMINIO TRAPEZOIDAL, ALTURA = 38 MM, E = 0,7 MM (LARGURA = 1056 MM E COMPRIMENTO = 5000 MM)</v>
          </cell>
          <cell r="D4568" t="str">
            <v xml:space="preserve">UN    </v>
          </cell>
          <cell r="E4568">
            <v>281.02</v>
          </cell>
        </row>
        <row r="4569">
          <cell r="B4569">
            <v>7173</v>
          </cell>
          <cell r="C4569" t="str">
            <v>TELHA DE BARRO / CERAMICA, NAO ESMALTADA, TIPO COLONIAL, CANAL, PLAN, PAULISTA, COMPRIMENTO DE *44 A 50* CM, RENDIMENTO DE COBERTURA DE *26* TELHAS/M2</v>
          </cell>
          <cell r="D4569" t="str">
            <v xml:space="preserve">MIL   </v>
          </cell>
          <cell r="E4569">
            <v>925</v>
          </cell>
        </row>
        <row r="4570">
          <cell r="B4570">
            <v>7175</v>
          </cell>
          <cell r="C4570" t="str">
            <v>TELHA DE BARRO / CERAMICA, TIPO ROMANA, AMERICANA, PORTUGUESA, FRANCESA, COMPRIMENTO DE *41* CM,  RENDIMENTO DE *16* TELHAS/M2</v>
          </cell>
          <cell r="D4570" t="str">
            <v xml:space="preserve">UN    </v>
          </cell>
          <cell r="E4570">
            <v>1.04</v>
          </cell>
        </row>
        <row r="4571">
          <cell r="B4571">
            <v>40865</v>
          </cell>
          <cell r="C4571" t="str">
            <v>TELHA DE CONCRETO TIPO CLASSICA, COR CINZA, COMPRIMENTO DE *42* CM, RENDIMENTO DE *10* TELHAS/M2 (COLETADO CAIXA)</v>
          </cell>
          <cell r="D4571" t="str">
            <v xml:space="preserve">UN    </v>
          </cell>
          <cell r="E4571">
            <v>1.37</v>
          </cell>
        </row>
        <row r="4572">
          <cell r="B4572">
            <v>7184</v>
          </cell>
          <cell r="C4572" t="str">
            <v>TELHA DE FIBRA DE VIDRO ONDULADA INCOLOR, E = 0,6 MM, DE *0,50 X 2,44* M</v>
          </cell>
          <cell r="D4572" t="str">
            <v xml:space="preserve">M2    </v>
          </cell>
          <cell r="E4572">
            <v>27.87</v>
          </cell>
        </row>
        <row r="4573">
          <cell r="B4573">
            <v>34458</v>
          </cell>
          <cell r="C4573" t="str">
            <v>TELHA DE FIBROCIMENTO E = 6 MM, DE 3,00 X 1,06 M (SEM AMIANTO)</v>
          </cell>
          <cell r="D4573" t="str">
            <v xml:space="preserve">UN    </v>
          </cell>
          <cell r="E4573">
            <v>92.38</v>
          </cell>
        </row>
        <row r="4574">
          <cell r="B4574">
            <v>34464</v>
          </cell>
          <cell r="C4574" t="str">
            <v>TELHA DE FIBROCIMENTO E = 6 MM, DE 4,10 X 1,06 M (SEM AMIANTO)</v>
          </cell>
          <cell r="D4574" t="str">
            <v xml:space="preserve">UN    </v>
          </cell>
          <cell r="E4574">
            <v>123.94</v>
          </cell>
        </row>
        <row r="4575">
          <cell r="B4575">
            <v>34468</v>
          </cell>
          <cell r="C4575" t="str">
            <v>TELHA DE FIBROCIMENTO E = 6 MM, DE 4,60 X 1,06 M (SEM AMIANTO)</v>
          </cell>
          <cell r="D4575" t="str">
            <v xml:space="preserve">UN    </v>
          </cell>
          <cell r="E4575">
            <v>143.04</v>
          </cell>
        </row>
        <row r="4576">
          <cell r="B4576">
            <v>34473</v>
          </cell>
          <cell r="C4576" t="str">
            <v>TELHA DE FIBROCIMENTO E = 8 MM, DE 3,00 X 1,06 M (SEM AMIANTO)</v>
          </cell>
          <cell r="D4576" t="str">
            <v xml:space="preserve">UN    </v>
          </cell>
          <cell r="E4576">
            <v>116.98</v>
          </cell>
        </row>
        <row r="4577">
          <cell r="B4577">
            <v>34480</v>
          </cell>
          <cell r="C4577" t="str">
            <v>TELHA DE FIBROCIMENTO E = 8 MM, DE 4,10 X 1,06 M (SEM AMIANTO)</v>
          </cell>
          <cell r="D4577" t="str">
            <v xml:space="preserve">UN    </v>
          </cell>
          <cell r="E4577">
            <v>159.53</v>
          </cell>
        </row>
        <row r="4578">
          <cell r="B4578">
            <v>34486</v>
          </cell>
          <cell r="C4578" t="str">
            <v>TELHA DE FIBROCIMENTO E = 8 MM, DE 4,60 X 1,06 M (SEM AMIANTO)</v>
          </cell>
          <cell r="D4578" t="str">
            <v xml:space="preserve">UN    </v>
          </cell>
          <cell r="E4578">
            <v>178.67</v>
          </cell>
        </row>
        <row r="4579">
          <cell r="B4579">
            <v>7202</v>
          </cell>
          <cell r="C4579" t="str">
            <v>TELHA DE FIBROCIMENTO E= 8 MM, DE *3,70 X 1,06* M (SEM AMIANTO)</v>
          </cell>
          <cell r="D4579" t="str">
            <v xml:space="preserve">M2    </v>
          </cell>
          <cell r="E4579">
            <v>36.61</v>
          </cell>
        </row>
        <row r="4580">
          <cell r="B4580">
            <v>7190</v>
          </cell>
          <cell r="C4580" t="str">
            <v>TELHA DE FIBROCIMENTO ONDULADA E = 4 MM, DE 1,22 X 0,50 M (SEM AMIANTO)</v>
          </cell>
          <cell r="D4580" t="str">
            <v xml:space="preserve">UN    </v>
          </cell>
          <cell r="E4580">
            <v>6.28</v>
          </cell>
        </row>
        <row r="4581">
          <cell r="B4581">
            <v>34417</v>
          </cell>
          <cell r="C4581" t="str">
            <v>TELHA DE FIBROCIMENTO ONDULADA E = 4 MM, DE 2,13 X 0,50 M (SEM AMIANTO)</v>
          </cell>
          <cell r="D4581" t="str">
            <v xml:space="preserve">UN    </v>
          </cell>
          <cell r="E4581">
            <v>10.92</v>
          </cell>
        </row>
        <row r="4582">
          <cell r="B4582">
            <v>7191</v>
          </cell>
          <cell r="C4582" t="str">
            <v>TELHA DE FIBROCIMENTO ONDULADA E = 4 MM, DE 2,44 X 0,50 M (SEM AMIANTO)</v>
          </cell>
          <cell r="D4582" t="str">
            <v xml:space="preserve">UN    </v>
          </cell>
          <cell r="E4582">
            <v>12.65</v>
          </cell>
        </row>
        <row r="4583">
          <cell r="B4583">
            <v>7213</v>
          </cell>
          <cell r="C4583" t="str">
            <v>TELHA DE FIBROCIMENTO ONDULADA E = 4 MM, DE 2,44 X 0,50 M (SEM AMIANTO)</v>
          </cell>
          <cell r="D4583" t="str">
            <v xml:space="preserve">M2    </v>
          </cell>
          <cell r="E4583">
            <v>10.37</v>
          </cell>
        </row>
        <row r="4584">
          <cell r="B4584">
            <v>7195</v>
          </cell>
          <cell r="C4584" t="str">
            <v>TELHA DE FIBROCIMENTO ONDULADA E = 6 MM, DE 1,53 X 1,10 M (SEM AMIANTO)</v>
          </cell>
          <cell r="D4584" t="str">
            <v xml:space="preserve">UN    </v>
          </cell>
          <cell r="E4584">
            <v>30.15</v>
          </cell>
        </row>
        <row r="4585">
          <cell r="B4585">
            <v>7186</v>
          </cell>
          <cell r="C4585" t="str">
            <v>TELHA DE FIBROCIMENTO ONDULADA E = 6 MM, DE 1,83 X 1,10 M (SEM AMIANTO)</v>
          </cell>
          <cell r="D4585" t="str">
            <v xml:space="preserve">UN    </v>
          </cell>
          <cell r="E4585">
            <v>36.07</v>
          </cell>
        </row>
        <row r="4586">
          <cell r="B4586">
            <v>7194</v>
          </cell>
          <cell r="C4586" t="str">
            <v>TELHA DE FIBROCIMENTO ONDULADA E = 6 MM, DE 2,44 X 1,10 M (SEM AMIANTO)</v>
          </cell>
          <cell r="D4586" t="str">
            <v xml:space="preserve">M2    </v>
          </cell>
          <cell r="E4586">
            <v>17.88</v>
          </cell>
        </row>
        <row r="4587">
          <cell r="B4587">
            <v>7207</v>
          </cell>
          <cell r="C4587" t="str">
            <v>TELHA DE FIBROCIMENTO ONDULADA E = 6 MM, DE 2,44 X 1,10 M (SEM AMIANTO)</v>
          </cell>
          <cell r="D4587" t="str">
            <v xml:space="preserve">UN    </v>
          </cell>
          <cell r="E4587">
            <v>48.01</v>
          </cell>
        </row>
        <row r="4588">
          <cell r="B4588">
            <v>7197</v>
          </cell>
          <cell r="C4588" t="str">
            <v>TELHA DE FIBROCIMENTO ONDULADA E = 6 MM, DE 3,66 X 1,10 M (SEM AMIANTO)</v>
          </cell>
          <cell r="D4588" t="str">
            <v xml:space="preserve">UN    </v>
          </cell>
          <cell r="E4588">
            <v>72.12</v>
          </cell>
        </row>
        <row r="4589">
          <cell r="B4589">
            <v>7192</v>
          </cell>
          <cell r="C4589" t="str">
            <v>TELHA DE FIBROCIMENTO ONDULADA E = 8 MM, DE 1,53 X 1,10 M (SEM AMIANTO)</v>
          </cell>
          <cell r="D4589" t="str">
            <v xml:space="preserve">UN    </v>
          </cell>
          <cell r="E4589">
            <v>39.67</v>
          </cell>
        </row>
        <row r="4590">
          <cell r="B4590">
            <v>7193</v>
          </cell>
          <cell r="C4590" t="str">
            <v>TELHA DE FIBROCIMENTO ONDULADA E = 8 MM, DE 1,83 X 1,10 M (SEM AMIANTO)</v>
          </cell>
          <cell r="D4590" t="str">
            <v xml:space="preserve">UN    </v>
          </cell>
          <cell r="E4590">
            <v>47.35</v>
          </cell>
        </row>
        <row r="4591">
          <cell r="B4591">
            <v>7189</v>
          </cell>
          <cell r="C4591" t="str">
            <v>TELHA DE FIBROCIMENTO ONDULADA E = 8 MM, DE 2,44 X 1,10 M (SEM AMIANTO)</v>
          </cell>
          <cell r="D4591" t="str">
            <v xml:space="preserve">UN    </v>
          </cell>
          <cell r="E4591">
            <v>66.510000000000005</v>
          </cell>
        </row>
        <row r="4592">
          <cell r="B4592">
            <v>7198</v>
          </cell>
          <cell r="C4592" t="str">
            <v>TELHA DE FIBROCIMENTO ONDULADA E = 8 MM, DE 3,66 X 1,10 M (SEM AMIANTO)</v>
          </cell>
          <cell r="D4592" t="str">
            <v xml:space="preserve">M2    </v>
          </cell>
          <cell r="E4592">
            <v>24.76</v>
          </cell>
        </row>
        <row r="4593">
          <cell r="B4593">
            <v>34402</v>
          </cell>
          <cell r="C4593" t="str">
            <v>TELHA DE FIBROCIMENTO ONDULADA E = 8 MM, DE 3,66 X 1,10 M (SEM AMIANTO)</v>
          </cell>
          <cell r="D4593" t="str">
            <v xml:space="preserve">UN    </v>
          </cell>
          <cell r="E4593">
            <v>99.69</v>
          </cell>
        </row>
        <row r="4594">
          <cell r="B4594">
            <v>7245</v>
          </cell>
          <cell r="C4594" t="str">
            <v>TELHA DE VIDRO TIPO FRANCESA, *39 X 23* CM</v>
          </cell>
          <cell r="D4594" t="str">
            <v xml:space="preserve">UN    </v>
          </cell>
          <cell r="E4594">
            <v>27.9</v>
          </cell>
        </row>
        <row r="4595">
          <cell r="B4595">
            <v>34425</v>
          </cell>
          <cell r="C4595" t="str">
            <v>TELHA ESTRUTURAL DE FIBROCIMENTO 1 ABA, DE 0,52 X 2,00 M (SEM AMIANTO)</v>
          </cell>
          <cell r="D4595" t="str">
            <v xml:space="preserve">UN    </v>
          </cell>
          <cell r="E4595">
            <v>61.64</v>
          </cell>
        </row>
        <row r="4596">
          <cell r="B4596">
            <v>7223</v>
          </cell>
          <cell r="C4596" t="str">
            <v>TELHA ESTRUTURAL DE FIBROCIMENTO 1 ABA, DE 0,52 X 2,50 M (SEM AMIANTO)</v>
          </cell>
          <cell r="D4596" t="str">
            <v xml:space="preserve">UN    </v>
          </cell>
          <cell r="E4596">
            <v>71.84</v>
          </cell>
        </row>
        <row r="4597">
          <cell r="B4597">
            <v>7234</v>
          </cell>
          <cell r="C4597" t="str">
            <v>TELHA ESTRUTURAL DE FIBROCIMENTO 1 ABA, DE 0,52 X 3,60 M (SEM AMIANTO)</v>
          </cell>
          <cell r="D4597" t="str">
            <v xml:space="preserve">UN    </v>
          </cell>
          <cell r="E4597">
            <v>103.63</v>
          </cell>
        </row>
        <row r="4598">
          <cell r="B4598">
            <v>7224</v>
          </cell>
          <cell r="C4598" t="str">
            <v>TELHA ESTRUTURAL DE FIBROCIMENTO 1 ABA, DE 0,52 X 4,00 M (SEM AMIANTO)</v>
          </cell>
          <cell r="D4598" t="str">
            <v xml:space="preserve">UN    </v>
          </cell>
          <cell r="E4598">
            <v>114.46</v>
          </cell>
        </row>
        <row r="4599">
          <cell r="B4599">
            <v>7221</v>
          </cell>
          <cell r="C4599" t="str">
            <v>TELHA ESTRUTURAL DE FIBROCIMENTO 1 ABA, DE 0,52 X 4,50 M (SEM AMIANTO)</v>
          </cell>
          <cell r="D4599" t="str">
            <v xml:space="preserve">M2    </v>
          </cell>
          <cell r="E4599">
            <v>55.65</v>
          </cell>
        </row>
        <row r="4600">
          <cell r="B4600">
            <v>7210</v>
          </cell>
          <cell r="C4600" t="str">
            <v>TELHA ESTRUTURAL DE FIBROCIMENTO 1 ABA, DE 0,52 X 4,50 M (SEM AMIANTO)</v>
          </cell>
          <cell r="D4600" t="str">
            <v xml:space="preserve">UN    </v>
          </cell>
          <cell r="E4600">
            <v>130.22999999999999</v>
          </cell>
        </row>
        <row r="4601">
          <cell r="B4601">
            <v>7225</v>
          </cell>
          <cell r="C4601" t="str">
            <v>TELHA ESTRUTURAL DE FIBROCIMENTO 1 ABA, DE 0,52 X 5,00 M (SEM AMIANTO)</v>
          </cell>
          <cell r="D4601" t="str">
            <v xml:space="preserve">UN    </v>
          </cell>
          <cell r="E4601">
            <v>144.71</v>
          </cell>
        </row>
        <row r="4602">
          <cell r="B4602">
            <v>7226</v>
          </cell>
          <cell r="C4602" t="str">
            <v>TELHA ESTRUTURAL DE FIBROCIMENTO 1 ABA, DE 0,52 X 5,50 M (SEM AMIANTO)</v>
          </cell>
          <cell r="D4602" t="str">
            <v xml:space="preserve">UN    </v>
          </cell>
          <cell r="E4602">
            <v>159.25</v>
          </cell>
        </row>
        <row r="4603">
          <cell r="B4603">
            <v>7236</v>
          </cell>
          <cell r="C4603" t="str">
            <v>TELHA ESTRUTURAL DE FIBROCIMENTO 1 ABA, DE 0,52 X 6,00 M (SEM AMIANTO)</v>
          </cell>
          <cell r="D4603" t="str">
            <v xml:space="preserve">UN    </v>
          </cell>
          <cell r="E4603">
            <v>173.68</v>
          </cell>
        </row>
        <row r="4604">
          <cell r="B4604">
            <v>7227</v>
          </cell>
          <cell r="C4604" t="str">
            <v>TELHA ESTRUTURAL DE FIBROCIMENTO 1 ABA, DE 0,52 X 6,50 M (SEM AMIANTO)</v>
          </cell>
          <cell r="D4604" t="str">
            <v xml:space="preserve">UN    </v>
          </cell>
          <cell r="E4604">
            <v>188.16</v>
          </cell>
        </row>
        <row r="4605">
          <cell r="B4605">
            <v>7212</v>
          </cell>
          <cell r="C4605" t="str">
            <v>TELHA ESTRUTURAL DE FIBROCIMENTO 1 ABA, DE 0,52 X 7,20 M (SEM AMIANTO)</v>
          </cell>
          <cell r="D4605" t="str">
            <v xml:space="preserve">UN    </v>
          </cell>
          <cell r="E4605">
            <v>208.34</v>
          </cell>
        </row>
        <row r="4606">
          <cell r="B4606">
            <v>7229</v>
          </cell>
          <cell r="C4606" t="str">
            <v>TELHA ESTRUTURAL DE FIBROCIMENTO 2 ABAS, DE 1,00 X 3,00 M (SEM AMIANTO)</v>
          </cell>
          <cell r="D4606" t="str">
            <v xml:space="preserve">UN    </v>
          </cell>
          <cell r="E4606">
            <v>137.77000000000001</v>
          </cell>
        </row>
        <row r="4607">
          <cell r="B4607">
            <v>7230</v>
          </cell>
          <cell r="C4607" t="str">
            <v>TELHA ESTRUTURAL DE FIBROCIMENTO 2 ABAS, DE 1,00 X 4,60 M (SEM AMIANTO)</v>
          </cell>
          <cell r="D4607" t="str">
            <v xml:space="preserve">UN    </v>
          </cell>
          <cell r="E4607">
            <v>219.55</v>
          </cell>
        </row>
        <row r="4608">
          <cell r="B4608">
            <v>7231</v>
          </cell>
          <cell r="C4608" t="str">
            <v>TELHA ESTRUTURAL DE FIBROCIMENTO 2 ABAS, DE 1,00 X 6,00 M (SEM AMIANTO)</v>
          </cell>
          <cell r="D4608" t="str">
            <v xml:space="preserve">UN    </v>
          </cell>
          <cell r="E4608">
            <v>288.33999999999997</v>
          </cell>
        </row>
        <row r="4609">
          <cell r="B4609">
            <v>7220</v>
          </cell>
          <cell r="C4609" t="str">
            <v>TELHA ESTRUTURAL DE FIBROCIMENTO 2 ABAS, DE 1,00 X 7,40 M (SEM AMIANTO)</v>
          </cell>
          <cell r="D4609" t="str">
            <v xml:space="preserve">UN    </v>
          </cell>
          <cell r="E4609">
            <v>354.48</v>
          </cell>
        </row>
        <row r="4610">
          <cell r="B4610">
            <v>34447</v>
          </cell>
          <cell r="C4610" t="str">
            <v>TELHA ESTRUTURAL DE FIBROCIMENTO 2 ABAS, DE 1,00 X 8,20 M (SEM AMIANTO)</v>
          </cell>
          <cell r="D4610" t="str">
            <v xml:space="preserve">UN    </v>
          </cell>
          <cell r="E4610">
            <v>394.55</v>
          </cell>
        </row>
        <row r="4611">
          <cell r="B4611">
            <v>7233</v>
          </cell>
          <cell r="C4611" t="str">
            <v>TELHA ESTRUTURAL DE FIBROCIMENTO 2 ABAS, DE 1,00 X 9,20 M (SEM AMIANTO)</v>
          </cell>
          <cell r="D4611" t="str">
            <v xml:space="preserve">UN    </v>
          </cell>
          <cell r="E4611">
            <v>441.71</v>
          </cell>
        </row>
        <row r="4612">
          <cell r="B4612">
            <v>42172</v>
          </cell>
          <cell r="C4612" t="str">
            <v>TELHA GALVALUME COM ISOLAMENTO TERMOACUSTICO EM ESPUMA RIGIDA DE POLIURETANO (PU) INJETADO, ESPESSURA DE 30 MM, DENSIDADE DE 35 KG/M3, COM DUAS FACES TRAPEZOIDAIS, ACABAMENTO NATURAL (NAO INCLUI ACESSORIOS DE FIXACAO) (COLETADO CAIXA)</v>
          </cell>
          <cell r="D4612" t="str">
            <v xml:space="preserve">M2    </v>
          </cell>
          <cell r="E4612">
            <v>138.44</v>
          </cell>
        </row>
        <row r="4613">
          <cell r="B4613">
            <v>39520</v>
          </cell>
          <cell r="C4613" t="str">
            <v>TELHA ISOLANTE COM NUCLEO EM POLIESTIRENO (EPS), E = 30 MM, REVESTIDA EM ACO ZINCADO *0,5* MM COM PRE-PINTURA NAS DUAS FACES, FACE SUPERIOR EM TELHA TRAPEZOIDAL E FACE INFERIOR EM CHAPA PLANA (NAO INCLUI ACESSORIOS DE FIXACAO)</v>
          </cell>
          <cell r="D4613" t="str">
            <v xml:space="preserve">M2    </v>
          </cell>
          <cell r="E4613">
            <v>104.79</v>
          </cell>
        </row>
        <row r="4614">
          <cell r="B4614">
            <v>39521</v>
          </cell>
          <cell r="C4614" t="str">
            <v>TELHA ISOLANTE COM NUCLEO EM POLIESTIRENO (EPS), E = 50 MM, REVESTIDA EM ACO ZINCADO *0,5* MM COM PRE-PINTURA NAS DUAS FACES, FACE SUPERIOR EM TELHA TRAPEZOIDAL E FACE INFERIOR EM CHAPA PLANA (NAO INCLUI ACESSORIOS DE FIXACAO)</v>
          </cell>
          <cell r="D4614" t="str">
            <v xml:space="preserve">M2    </v>
          </cell>
          <cell r="E4614">
            <v>112.24</v>
          </cell>
        </row>
        <row r="4615">
          <cell r="B4615">
            <v>39522</v>
          </cell>
          <cell r="C4615" t="str">
            <v>TELHA ISOLANTE COM NUCLEO EM POLIESTIRENO (EPS), E = 50 MM, REVESTIDA EM TELHA TRAPEZOIDAL DE ACO ZINCADO *0,5* MM COM PRE-PINTURA NAS DUAS FACES (NAO INCLUI ACESSORIOS DE FIXACAO)</v>
          </cell>
          <cell r="D4615" t="str">
            <v xml:space="preserve">M2    </v>
          </cell>
          <cell r="E4615">
            <v>89.74</v>
          </cell>
        </row>
        <row r="4616">
          <cell r="B4616">
            <v>7246</v>
          </cell>
          <cell r="C4616" t="str">
            <v>TELHA VIDRO TIPO CANAL OU COLONIAL, C = 46 A 50 CM</v>
          </cell>
          <cell r="D4616" t="str">
            <v xml:space="preserve">UN    </v>
          </cell>
          <cell r="E4616">
            <v>25.96</v>
          </cell>
        </row>
        <row r="4617">
          <cell r="B4617">
            <v>12869</v>
          </cell>
          <cell r="C4617" t="str">
            <v>TELHADOR</v>
          </cell>
          <cell r="D4617" t="str">
            <v xml:space="preserve">H     </v>
          </cell>
          <cell r="E4617">
            <v>16.260000000000002</v>
          </cell>
        </row>
        <row r="4618">
          <cell r="B4618">
            <v>41097</v>
          </cell>
          <cell r="C4618" t="str">
            <v>TELHADOR ( MENSALISTA )</v>
          </cell>
          <cell r="D4618" t="str">
            <v xml:space="preserve">MES   </v>
          </cell>
          <cell r="E4618">
            <v>2880.5</v>
          </cell>
        </row>
        <row r="4619">
          <cell r="B4619">
            <v>1574</v>
          </cell>
          <cell r="C4619" t="str">
            <v>TERMINAL A COMPRESSAO EM COBRE ESTANHADO PARA CABO 10 MM2, 1 FURO E 1 COMPRESSAO, PARA PARAFUSO DE FIXACAO M6</v>
          </cell>
          <cell r="D4619" t="str">
            <v xml:space="preserve">UN    </v>
          </cell>
          <cell r="E4619">
            <v>1.02</v>
          </cell>
        </row>
        <row r="4620">
          <cell r="B4620">
            <v>1581</v>
          </cell>
          <cell r="C4620" t="str">
            <v>TERMINAL A COMPRESSAO EM COBRE ESTANHADO PARA CABO 120 MM2, 1 FURO E 1 COMPRESSAO, PARA PARAFUSO DE FIXACAO M12</v>
          </cell>
          <cell r="D4620" t="str">
            <v xml:space="preserve">UN    </v>
          </cell>
          <cell r="E4620">
            <v>7.1</v>
          </cell>
        </row>
        <row r="4621">
          <cell r="B4621">
            <v>1575</v>
          </cell>
          <cell r="C4621" t="str">
            <v>TERMINAL A COMPRESSAO EM COBRE ESTANHADO PARA CABO 16 MM2, 1 FURO E 1 COMPRESSAO, PARA PARAFUSO DE FIXACAO M6</v>
          </cell>
          <cell r="D4621" t="str">
            <v xml:space="preserve">UN    </v>
          </cell>
          <cell r="E4621">
            <v>1.21</v>
          </cell>
        </row>
        <row r="4622">
          <cell r="B4622">
            <v>1570</v>
          </cell>
          <cell r="C4622" t="str">
            <v>TERMINAL A COMPRESSAO EM COBRE ESTANHADO PARA CABO 2,5 MM2, 1 FURO E 1 COMPRESSAO, PARA PARAFUSO DE FIXACAO M5</v>
          </cell>
          <cell r="D4622" t="str">
            <v xml:space="preserve">UN    </v>
          </cell>
          <cell r="E4622">
            <v>0.61</v>
          </cell>
        </row>
        <row r="4623">
          <cell r="B4623">
            <v>1576</v>
          </cell>
          <cell r="C4623" t="str">
            <v>TERMINAL A COMPRESSAO EM COBRE ESTANHADO PARA CABO 25 MM2, 1 FURO E 1 COMPRESSAO, PARA PARAFUSO DE FIXACAO M8</v>
          </cell>
          <cell r="D4623" t="str">
            <v xml:space="preserve">UN    </v>
          </cell>
          <cell r="E4623">
            <v>1.68</v>
          </cell>
        </row>
        <row r="4624">
          <cell r="B4624">
            <v>1577</v>
          </cell>
          <cell r="C4624" t="str">
            <v>TERMINAL A COMPRESSAO EM COBRE ESTANHADO PARA CABO 35 MM2, 1 FURO E 1 COMPRESSAO, PARA PARAFUSO DE FIXACAO M8</v>
          </cell>
          <cell r="D4624" t="str">
            <v xml:space="preserve">UN    </v>
          </cell>
          <cell r="E4624">
            <v>1.89</v>
          </cell>
        </row>
        <row r="4625">
          <cell r="B4625">
            <v>1571</v>
          </cell>
          <cell r="C4625" t="str">
            <v>TERMINAL A COMPRESSAO EM COBRE ESTANHADO PARA CABO 4 MM2, 1 FURO E 1 COMPRESSAO, PARA PARAFUSO DE FIXACAO M5</v>
          </cell>
          <cell r="D4625" t="str">
            <v xml:space="preserve">UN    </v>
          </cell>
          <cell r="E4625">
            <v>0.79</v>
          </cell>
        </row>
        <row r="4626">
          <cell r="B4626">
            <v>1578</v>
          </cell>
          <cell r="C4626" t="str">
            <v>TERMINAL A COMPRESSAO EM COBRE ESTANHADO PARA CABO 50 MM2, 1 FURO E 1 COMPRESSAO, PARA PARAFUSO DE FIXACAO M8</v>
          </cell>
          <cell r="D4626" t="str">
            <v xml:space="preserve">UN    </v>
          </cell>
          <cell r="E4626">
            <v>3.29</v>
          </cell>
        </row>
        <row r="4627">
          <cell r="B4627">
            <v>1573</v>
          </cell>
          <cell r="C4627" t="str">
            <v>TERMINAL A COMPRESSAO EM COBRE ESTANHADO PARA CABO 6 MM2, 1 FURO E 1 COMPRESSAO, PARA PARAFUSO DE FIXACAO M6</v>
          </cell>
          <cell r="D4627" t="str">
            <v xml:space="preserve">UN    </v>
          </cell>
          <cell r="E4627">
            <v>0.94</v>
          </cell>
        </row>
        <row r="4628">
          <cell r="B4628">
            <v>1579</v>
          </cell>
          <cell r="C4628" t="str">
            <v>TERMINAL A COMPRESSAO EM COBRE ESTANHADO PARA CABO 70 MM2, 1 FURO E 1 COMPRESSAO, PARA PARAFUSO DE FIXACAO M10</v>
          </cell>
          <cell r="D4628" t="str">
            <v xml:space="preserve">UN    </v>
          </cell>
          <cell r="E4628">
            <v>4.0999999999999996</v>
          </cell>
        </row>
        <row r="4629">
          <cell r="B4629">
            <v>1580</v>
          </cell>
          <cell r="C4629" t="str">
            <v>TERMINAL A COMPRESSAO EM COBRE ESTANHADO PARA CABO 95 MM2, 1 FURO E 1 COMPRESSAO, PARA PARAFUSO DE FIXACAO M12</v>
          </cell>
          <cell r="D4629" t="str">
            <v xml:space="preserve">UN    </v>
          </cell>
          <cell r="E4629">
            <v>5.05</v>
          </cell>
        </row>
        <row r="4630">
          <cell r="B4630">
            <v>7571</v>
          </cell>
          <cell r="C4630" t="str">
            <v>TERMINAL AEREO EM ACO GALVANIZADO DN 5/16", COMPRIMENTO DE 350MM, COM BASE DE FIXACAO HORIZONTAL</v>
          </cell>
          <cell r="D4630" t="str">
            <v xml:space="preserve">UN    </v>
          </cell>
          <cell r="E4630">
            <v>7.34</v>
          </cell>
        </row>
        <row r="4631">
          <cell r="B4631">
            <v>39321</v>
          </cell>
          <cell r="C4631" t="str">
            <v>TERMINAL DE VENTILACAO, 100 MM, SERIE NORMAL, ESGOTO PREDIAL</v>
          </cell>
          <cell r="D4631" t="str">
            <v xml:space="preserve">UN    </v>
          </cell>
          <cell r="E4631">
            <v>9.89</v>
          </cell>
        </row>
        <row r="4632">
          <cell r="B4632">
            <v>39319</v>
          </cell>
          <cell r="C4632" t="str">
            <v>TERMINAL DE VENTILACAO, 50 MM, SERIE NORMAL, ESGOTO PREDIAL</v>
          </cell>
          <cell r="D4632" t="str">
            <v xml:space="preserve">UN    </v>
          </cell>
          <cell r="E4632">
            <v>3.86</v>
          </cell>
        </row>
        <row r="4633">
          <cell r="B4633">
            <v>39320</v>
          </cell>
          <cell r="C4633" t="str">
            <v>TERMINAL DE VENTILACAO, 75 MM, SERIE NORMAL, ESGOTO PREDIAL</v>
          </cell>
          <cell r="D4633" t="str">
            <v xml:space="preserve">UN    </v>
          </cell>
          <cell r="E4633">
            <v>6.42</v>
          </cell>
        </row>
        <row r="4634">
          <cell r="B4634">
            <v>1591</v>
          </cell>
          <cell r="C4634" t="str">
            <v>TERMINAL METALICO A PRESSAO PARA 1 CABO DE 120 MM2, COM 1 FURO DE FIXACAO</v>
          </cell>
          <cell r="D4634" t="str">
            <v xml:space="preserve">UN    </v>
          </cell>
          <cell r="E4634">
            <v>15.65</v>
          </cell>
        </row>
        <row r="4635">
          <cell r="B4635">
            <v>1547</v>
          </cell>
          <cell r="C4635" t="str">
            <v>TERMINAL METALICO A PRESSAO PARA 1 CABO DE 150 A 185 MM2, COM 2 FUROS PARA FIXACAO</v>
          </cell>
          <cell r="D4635" t="str">
            <v xml:space="preserve">UN    </v>
          </cell>
          <cell r="E4635">
            <v>82.03</v>
          </cell>
        </row>
        <row r="4636">
          <cell r="B4636">
            <v>38196</v>
          </cell>
          <cell r="C4636" t="str">
            <v>TERMINAL METALICO A PRESSAO PARA 1 CABO DE 150 MM2, COM 1 FURO DE FIXACAO</v>
          </cell>
          <cell r="D4636" t="str">
            <v xml:space="preserve">UN    </v>
          </cell>
          <cell r="E4636">
            <v>15.97</v>
          </cell>
        </row>
        <row r="4637">
          <cell r="B4637">
            <v>1543</v>
          </cell>
          <cell r="C4637" t="str">
            <v>TERMINAL METALICO A PRESSAO PARA 1 CABO DE 16 A 25 MM2, COM 2 FUROS PARA FIXACAO</v>
          </cell>
          <cell r="D4637" t="str">
            <v xml:space="preserve">UN    </v>
          </cell>
          <cell r="E4637">
            <v>16.98</v>
          </cell>
        </row>
        <row r="4638">
          <cell r="B4638">
            <v>1585</v>
          </cell>
          <cell r="C4638" t="str">
            <v>TERMINAL METALICO A PRESSAO PARA 1 CABO DE 16 MM2, COM 1 FURO DE FIXACAO</v>
          </cell>
          <cell r="D4638" t="str">
            <v xml:space="preserve">UN    </v>
          </cell>
          <cell r="E4638">
            <v>3.29</v>
          </cell>
        </row>
        <row r="4639">
          <cell r="B4639">
            <v>1593</v>
          </cell>
          <cell r="C4639" t="str">
            <v>TERMINAL METALICO A PRESSAO PARA 1 CABO DE 185 MM2, COM 1 FURO DE FIXACAO</v>
          </cell>
          <cell r="D4639" t="str">
            <v xml:space="preserve">UN    </v>
          </cell>
          <cell r="E4639">
            <v>17.46</v>
          </cell>
        </row>
        <row r="4640">
          <cell r="B4640">
            <v>11838</v>
          </cell>
          <cell r="C4640" t="str">
            <v>TERMINAL METALICO A PRESSAO PARA 1 CABO DE 240 MM2, COM 1 FURO DE FIXACAO</v>
          </cell>
          <cell r="D4640" t="str">
            <v xml:space="preserve">UN    </v>
          </cell>
          <cell r="E4640">
            <v>23.04</v>
          </cell>
        </row>
        <row r="4641">
          <cell r="B4641">
            <v>1594</v>
          </cell>
          <cell r="C4641" t="str">
            <v>TERMINAL METALICO A PRESSAO PARA 1 CABO DE 25 A 35 MM2, COM 2 FUROS PARA FIXACAO</v>
          </cell>
          <cell r="D4641" t="str">
            <v xml:space="preserve">UN    </v>
          </cell>
          <cell r="E4641">
            <v>23.29</v>
          </cell>
        </row>
        <row r="4642">
          <cell r="B4642">
            <v>1586</v>
          </cell>
          <cell r="C4642" t="str">
            <v>TERMINAL METALICO A PRESSAO PARA 1 CABO DE 25 MM2, COM 1 FURO DE FIXACAO</v>
          </cell>
          <cell r="D4642" t="str">
            <v xml:space="preserve">UN    </v>
          </cell>
          <cell r="E4642">
            <v>4.16</v>
          </cell>
        </row>
        <row r="4643">
          <cell r="B4643">
            <v>11839</v>
          </cell>
          <cell r="C4643" t="str">
            <v>TERMINAL METALICO A PRESSAO PARA 1 CABO DE 300 MM2, COM 1 FURO DE FIXACAO</v>
          </cell>
          <cell r="D4643" t="str">
            <v xml:space="preserve">UN    </v>
          </cell>
          <cell r="E4643">
            <v>33.520000000000003</v>
          </cell>
        </row>
        <row r="4644">
          <cell r="B4644">
            <v>1587</v>
          </cell>
          <cell r="C4644" t="str">
            <v>TERMINAL METALICO A PRESSAO PARA 1 CABO DE 35 MM2, COM 1 FURO DE FIXACAO</v>
          </cell>
          <cell r="D4644" t="str">
            <v xml:space="preserve">UN    </v>
          </cell>
          <cell r="E4644">
            <v>4.2300000000000004</v>
          </cell>
        </row>
        <row r="4645">
          <cell r="B4645">
            <v>1545</v>
          </cell>
          <cell r="C4645" t="str">
            <v>TERMINAL METALICO A PRESSAO PARA 1 CABO DE 50 A 70 MM2, COM 2 FUROS PARA FIXACAO</v>
          </cell>
          <cell r="D4645" t="str">
            <v xml:space="preserve">UN    </v>
          </cell>
          <cell r="E4645">
            <v>40.229999999999997</v>
          </cell>
        </row>
        <row r="4646">
          <cell r="B4646">
            <v>1588</v>
          </cell>
          <cell r="C4646" t="str">
            <v>TERMINAL METALICO A PRESSAO PARA 1 CABO DE 50 MM2, COM 1 FURO DE FIXACAO</v>
          </cell>
          <cell r="D4646" t="str">
            <v xml:space="preserve">UN    </v>
          </cell>
          <cell r="E4646">
            <v>5.81</v>
          </cell>
        </row>
        <row r="4647">
          <cell r="B4647">
            <v>1535</v>
          </cell>
          <cell r="C4647" t="str">
            <v>TERMINAL METALICO A PRESSAO PARA 1 CABO DE 6 A 10 MM2, COM 1 FURO DE FIXACAO</v>
          </cell>
          <cell r="D4647" t="str">
            <v xml:space="preserve">UN    </v>
          </cell>
          <cell r="E4647">
            <v>3.35</v>
          </cell>
        </row>
        <row r="4648">
          <cell r="B4648">
            <v>1589</v>
          </cell>
          <cell r="C4648" t="str">
            <v>TERMINAL METALICO A PRESSAO PARA 1 CABO DE 70 MM2, COM 1 FURO DE FIXACAO</v>
          </cell>
          <cell r="D4648" t="str">
            <v xml:space="preserve">UN    </v>
          </cell>
          <cell r="E4648">
            <v>5.99</v>
          </cell>
        </row>
        <row r="4649">
          <cell r="B4649">
            <v>1546</v>
          </cell>
          <cell r="C4649" t="str">
            <v>TERMINAL METALICO A PRESSAO PARA 1 CABO DE 95 A 120 MM2, COM 2 FUROS PARA FIXACAO</v>
          </cell>
          <cell r="D4649" t="str">
            <v xml:space="preserve">UN    </v>
          </cell>
          <cell r="E4649">
            <v>67.88</v>
          </cell>
        </row>
        <row r="4650">
          <cell r="B4650">
            <v>1590</v>
          </cell>
          <cell r="C4650" t="str">
            <v>TERMINAL METALICO A PRESSAO PARA 1 CABO DE 95 MM2, COM 1 FURO DE FIXACAO</v>
          </cell>
          <cell r="D4650" t="str">
            <v xml:space="preserve">UN    </v>
          </cell>
          <cell r="E4650">
            <v>10.56</v>
          </cell>
        </row>
        <row r="4651">
          <cell r="B4651">
            <v>1542</v>
          </cell>
          <cell r="C4651" t="str">
            <v>TERMINAL METALICO A PRESSAO 1 CABO, PARA CABOS DE 4 A 10 MM2, COM 2 FUROS PARA FIXACAO</v>
          </cell>
          <cell r="D4651" t="str">
            <v xml:space="preserve">UN    </v>
          </cell>
          <cell r="E4651">
            <v>13.98</v>
          </cell>
        </row>
        <row r="4652">
          <cell r="B4652">
            <v>38415</v>
          </cell>
          <cell r="C4652" t="str">
            <v>TERMOFUSORA PARA TUBOS E CONEXOES EM PPR COM DIAMETROS DE 20 A 63 MM, POTENCIA DE 800 W, TENSAO 220 V</v>
          </cell>
          <cell r="D4652" t="str">
            <v xml:space="preserve">UN    </v>
          </cell>
          <cell r="E4652">
            <v>634.9</v>
          </cell>
        </row>
        <row r="4653">
          <cell r="B4653">
            <v>38414</v>
          </cell>
          <cell r="C4653" t="str">
            <v>TERMOFUSORA PARA TUBOS E CONEXOES EM PPR COM DIAMETROS DE 75 A 110 MM, POTENCIA DE *1100* W, TENSAO 220 V</v>
          </cell>
          <cell r="D4653" t="str">
            <v xml:space="preserve">UN    </v>
          </cell>
          <cell r="E4653">
            <v>891.09</v>
          </cell>
        </row>
        <row r="4654">
          <cell r="B4654">
            <v>38128</v>
          </cell>
          <cell r="C4654" t="str">
            <v>TERRA VEGETAL (ENSACADA)</v>
          </cell>
          <cell r="D4654" t="str">
            <v xml:space="preserve">KG    </v>
          </cell>
          <cell r="E4654">
            <v>0.4</v>
          </cell>
        </row>
        <row r="4655">
          <cell r="B4655">
            <v>7253</v>
          </cell>
          <cell r="C4655" t="str">
            <v>TERRA VEGETAL (GRANEL)</v>
          </cell>
          <cell r="D4655" t="str">
            <v xml:space="preserve">M3    </v>
          </cell>
          <cell r="E4655">
            <v>85.71</v>
          </cell>
        </row>
        <row r="4656">
          <cell r="B4656">
            <v>4806</v>
          </cell>
          <cell r="C4656" t="str">
            <v>TESTEIRA ANTIDERRAPANTE PARA PISO VINILICO *5 X 2,5* CM, E = 2 MM</v>
          </cell>
          <cell r="D4656" t="str">
            <v xml:space="preserve">M     </v>
          </cell>
          <cell r="E4656">
            <v>10.37</v>
          </cell>
        </row>
        <row r="4657">
          <cell r="B4657">
            <v>34401</v>
          </cell>
          <cell r="C4657" t="str">
            <v>TIJOLO CERAMICO LAMINADO 5,5 X 11 X 23 CM</v>
          </cell>
          <cell r="D4657" t="str">
            <v xml:space="preserve">UN    </v>
          </cell>
          <cell r="E4657">
            <v>0.87</v>
          </cell>
        </row>
        <row r="4658">
          <cell r="B4658">
            <v>7258</v>
          </cell>
          <cell r="C4658" t="str">
            <v>TIJOLO CERAMICO MACICO *5 X 10 X 20* CM</v>
          </cell>
          <cell r="D4658" t="str">
            <v xml:space="preserve">UN    </v>
          </cell>
          <cell r="E4658">
            <v>0.27</v>
          </cell>
        </row>
        <row r="4659">
          <cell r="B4659">
            <v>7260</v>
          </cell>
          <cell r="C4659" t="str">
            <v>TIJOLO CERAMICO MACICO APARENTE *6 X 12 X 24* CM</v>
          </cell>
          <cell r="D4659" t="str">
            <v xml:space="preserve">UN    </v>
          </cell>
          <cell r="E4659">
            <v>0.84</v>
          </cell>
        </row>
        <row r="4660">
          <cell r="B4660">
            <v>7256</v>
          </cell>
          <cell r="C4660" t="str">
            <v>TIJOLO CERAMICO MACICO APARENTE 2 FUROS, *6,5 X 10 X 20* CM</v>
          </cell>
          <cell r="D4660" t="str">
            <v xml:space="preserve">UN    </v>
          </cell>
          <cell r="E4660">
            <v>0.49</v>
          </cell>
        </row>
        <row r="4661">
          <cell r="B4661">
            <v>34400</v>
          </cell>
          <cell r="C4661" t="str">
            <v>TIJOLO CERAMICO REFRATARIO 2,5 X 11,4 X 22,9 CM</v>
          </cell>
          <cell r="D4661" t="str">
            <v xml:space="preserve">UN    </v>
          </cell>
          <cell r="E4661">
            <v>2.12</v>
          </cell>
        </row>
        <row r="4662">
          <cell r="B4662">
            <v>10617</v>
          </cell>
          <cell r="C4662" t="str">
            <v>TIJOLO CERAMICO REFRATARIO 6,3 X 11,4 X 22,9 CM</v>
          </cell>
          <cell r="D4662" t="str">
            <v xml:space="preserve">UN    </v>
          </cell>
          <cell r="E4662">
            <v>2.96</v>
          </cell>
        </row>
        <row r="4663">
          <cell r="B4663">
            <v>7274</v>
          </cell>
          <cell r="C4663" t="str">
            <v>TIL PARA LIGACAO PREDIAL, EM PVC, JE, BBB, DN 100 X 100 MM, PARA REDE COLETORA ESGOTO (NBR 10569)</v>
          </cell>
          <cell r="D4663" t="str">
            <v xml:space="preserve">UN    </v>
          </cell>
          <cell r="E4663">
            <v>23.04</v>
          </cell>
        </row>
        <row r="4664">
          <cell r="B4664">
            <v>7284</v>
          </cell>
          <cell r="C4664" t="str">
            <v>TIL RADIAL, PVC, JE, BBB, DN 300 X 200 MM, PARA REDE COLETORA DE ESGOTO (NBR 10569)</v>
          </cell>
          <cell r="D4664" t="str">
            <v xml:space="preserve">UN    </v>
          </cell>
          <cell r="E4664">
            <v>1755.04</v>
          </cell>
        </row>
        <row r="4665">
          <cell r="B4665">
            <v>11663</v>
          </cell>
          <cell r="C4665" t="str">
            <v>TIL TUBO QUEDA, EM PVC, JE, BBB, DN 100 X 100 MM, PARA REDE COLETORA DE ESGOTO (NBR 10569)</v>
          </cell>
          <cell r="D4665" t="str">
            <v xml:space="preserve">UN    </v>
          </cell>
          <cell r="E4665">
            <v>189.58</v>
          </cell>
        </row>
        <row r="4666">
          <cell r="B4666">
            <v>38121</v>
          </cell>
          <cell r="C4666" t="str">
            <v>TINTA A BASE DE RESINA ACRILICA EMULSIONADA EM AGUA, PARA SINALIZACAO HORIZONTAL VIARIA (NBR 13699)</v>
          </cell>
          <cell r="D4666" t="str">
            <v xml:space="preserve">L     </v>
          </cell>
          <cell r="E4666">
            <v>13.57</v>
          </cell>
        </row>
        <row r="4667">
          <cell r="B4667">
            <v>7343</v>
          </cell>
          <cell r="C4667" t="str">
            <v>TINTA A BASE DE RESINA ACRILICA, PARA SINALIZACAO HORIZONTAL VIARIA (NBR 11862)</v>
          </cell>
          <cell r="D4667" t="str">
            <v xml:space="preserve">L     </v>
          </cell>
          <cell r="E4667">
            <v>13.74</v>
          </cell>
        </row>
        <row r="4668">
          <cell r="B4668">
            <v>7287</v>
          </cell>
          <cell r="C4668" t="str">
            <v>TINTA A OLEO BRILHANTE PARA MADEIRA E METAIS</v>
          </cell>
          <cell r="D4668" t="str">
            <v xml:space="preserve">GL    </v>
          </cell>
          <cell r="E4668">
            <v>86.82</v>
          </cell>
        </row>
        <row r="4669">
          <cell r="B4669">
            <v>7350</v>
          </cell>
          <cell r="C4669" t="str">
            <v>TINTA ACRILICA PARA CERAMICA</v>
          </cell>
          <cell r="D4669" t="str">
            <v xml:space="preserve">L     </v>
          </cell>
          <cell r="E4669">
            <v>19.53</v>
          </cell>
        </row>
        <row r="4670">
          <cell r="B4670">
            <v>7348</v>
          </cell>
          <cell r="C4670" t="str">
            <v>TINTA ACRILICA PREMIUM PARA PISO</v>
          </cell>
          <cell r="D4670" t="str">
            <v xml:space="preserve">L     </v>
          </cell>
          <cell r="E4670">
            <v>10.95</v>
          </cell>
        </row>
        <row r="4671">
          <cell r="B4671">
            <v>7347</v>
          </cell>
          <cell r="C4671" t="str">
            <v>TINTA ACRILICA PREMIUM PARA PISO</v>
          </cell>
          <cell r="D4671" t="str">
            <v xml:space="preserve">GL    </v>
          </cell>
          <cell r="E4671">
            <v>39.43</v>
          </cell>
        </row>
        <row r="4672">
          <cell r="B4672">
            <v>7355</v>
          </cell>
          <cell r="C4672" t="str">
            <v>TINTA ACRILICA PREMIUM, COR BRANCO  FOSCO</v>
          </cell>
          <cell r="D4672" t="str">
            <v xml:space="preserve">GL    </v>
          </cell>
          <cell r="E4672">
            <v>59.1</v>
          </cell>
        </row>
        <row r="4673">
          <cell r="B4673">
            <v>7356</v>
          </cell>
          <cell r="C4673" t="str">
            <v>TINTA ACRILICA PREMIUM, COR BRANCO FOSCO</v>
          </cell>
          <cell r="D4673" t="str">
            <v xml:space="preserve">L     </v>
          </cell>
          <cell r="E4673">
            <v>16.420000000000002</v>
          </cell>
        </row>
        <row r="4674">
          <cell r="B4674">
            <v>7313</v>
          </cell>
          <cell r="C4674" t="str">
            <v>TINTA ASFALTICA IMPERMEABILIZANTE DILUIDA EM SOLVENTE, PARA MATERIAIS CIMENTICIOS, METAL E MADEIRA</v>
          </cell>
          <cell r="D4674" t="str">
            <v xml:space="preserve">L     </v>
          </cell>
          <cell r="E4674">
            <v>15.18</v>
          </cell>
        </row>
        <row r="4675">
          <cell r="B4675">
            <v>7319</v>
          </cell>
          <cell r="C4675" t="str">
            <v>TINTA ASFALTICA IMPERMEABILIZANTE DISPERSA EM AGUA, PARA MATERIAIS CIMENTICIOS</v>
          </cell>
          <cell r="D4675" t="str">
            <v xml:space="preserve">L     </v>
          </cell>
          <cell r="E4675">
            <v>8.69</v>
          </cell>
        </row>
        <row r="4676">
          <cell r="B4676">
            <v>38119</v>
          </cell>
          <cell r="C4676" t="str">
            <v>TINTA BORRACHA CLORADA, ACABAMENTO SEMIBRILHO, BRANCA</v>
          </cell>
          <cell r="D4676" t="str">
            <v xml:space="preserve">L     </v>
          </cell>
          <cell r="E4676">
            <v>66.34</v>
          </cell>
        </row>
        <row r="4677">
          <cell r="B4677">
            <v>7314</v>
          </cell>
          <cell r="C4677" t="str">
            <v>TINTA BORRACHA CLORADA, ACABAMENTO SEMIBRILHO, CORES VIVAS</v>
          </cell>
          <cell r="D4677" t="str">
            <v xml:space="preserve">L     </v>
          </cell>
          <cell r="E4677">
            <v>71.489999999999995</v>
          </cell>
        </row>
        <row r="4678">
          <cell r="B4678">
            <v>38131</v>
          </cell>
          <cell r="C4678" t="str">
            <v>TINTA BORRACHA, CLORADA, ACABAMENTO SEMIBRILHO, PRETA</v>
          </cell>
          <cell r="D4678" t="str">
            <v xml:space="preserve">L     </v>
          </cell>
          <cell r="E4678">
            <v>66.930000000000007</v>
          </cell>
        </row>
        <row r="4679">
          <cell r="B4679">
            <v>7304</v>
          </cell>
          <cell r="C4679" t="str">
            <v>TINTA EPOXI PREMIUM, BRANCA</v>
          </cell>
          <cell r="D4679" t="str">
            <v xml:space="preserve">L     </v>
          </cell>
          <cell r="E4679">
            <v>64.78</v>
          </cell>
        </row>
        <row r="4680">
          <cell r="B4680">
            <v>7293</v>
          </cell>
          <cell r="C4680" t="str">
            <v>TINTA ESMALTE SINTETICO GRAFITE COM PROTECAO PARA METAIS FERROSOS</v>
          </cell>
          <cell r="D4680" t="str">
            <v xml:space="preserve">L     </v>
          </cell>
          <cell r="E4680">
            <v>29.05</v>
          </cell>
        </row>
        <row r="4681">
          <cell r="B4681">
            <v>7311</v>
          </cell>
          <cell r="C4681" t="str">
            <v>TINTA ESMALTE SINTETICO PREMIUM ACETINADO</v>
          </cell>
          <cell r="D4681" t="str">
            <v xml:space="preserve">L     </v>
          </cell>
          <cell r="E4681">
            <v>28.1</v>
          </cell>
        </row>
        <row r="4682">
          <cell r="B4682">
            <v>7292</v>
          </cell>
          <cell r="C4682" t="str">
            <v>TINTA ESMALTE SINTETICO PREMIUM BRILHANTE</v>
          </cell>
          <cell r="D4682" t="str">
            <v xml:space="preserve">L     </v>
          </cell>
          <cell r="E4682">
            <v>27.28</v>
          </cell>
        </row>
        <row r="4683">
          <cell r="B4683">
            <v>7288</v>
          </cell>
          <cell r="C4683" t="str">
            <v>TINTA ESMALTE SINTETICO PREMIUM FOSCO</v>
          </cell>
          <cell r="D4683" t="str">
            <v xml:space="preserve">L     </v>
          </cell>
          <cell r="E4683">
            <v>30.92</v>
          </cell>
        </row>
        <row r="4684">
          <cell r="B4684">
            <v>35693</v>
          </cell>
          <cell r="C4684" t="str">
            <v>TINTA LATEX ACRILICA ECONOMICA, COR BRANCA</v>
          </cell>
          <cell r="D4684" t="str">
            <v xml:space="preserve">L     </v>
          </cell>
          <cell r="E4684">
            <v>7.53</v>
          </cell>
        </row>
        <row r="4685">
          <cell r="B4685">
            <v>35692</v>
          </cell>
          <cell r="C4685" t="str">
            <v>TINTA LATEX ACRILICA STANDARD, COR BRANCA</v>
          </cell>
          <cell r="D4685" t="str">
            <v xml:space="preserve">L     </v>
          </cell>
          <cell r="E4685">
            <v>40.369999999999997</v>
          </cell>
        </row>
        <row r="4686">
          <cell r="B4686">
            <v>7344</v>
          </cell>
          <cell r="C4686" t="str">
            <v>TINTA LATEX PVA PREMIUM,  COR BRANCA</v>
          </cell>
          <cell r="D4686" t="str">
            <v xml:space="preserve">GL    </v>
          </cell>
          <cell r="E4686">
            <v>51.09</v>
          </cell>
        </row>
        <row r="4687">
          <cell r="B4687">
            <v>7345</v>
          </cell>
          <cell r="C4687" t="str">
            <v>TINTA LATEX PVA PREMIUM, COR BRANCA</v>
          </cell>
          <cell r="D4687" t="str">
            <v xml:space="preserve">L     </v>
          </cell>
          <cell r="E4687">
            <v>14.19</v>
          </cell>
        </row>
        <row r="4688">
          <cell r="B4688">
            <v>35691</v>
          </cell>
          <cell r="C4688" t="str">
            <v>TINTA LATEX PVA STANDARD, COR BRANCA</v>
          </cell>
          <cell r="D4688" t="str">
            <v xml:space="preserve">L     </v>
          </cell>
          <cell r="E4688">
            <v>11.21</v>
          </cell>
        </row>
        <row r="4689">
          <cell r="B4689">
            <v>7342</v>
          </cell>
          <cell r="C4689" t="str">
            <v>TINTA MINERAL IMPERMEAVEL EM PO, BRANCA</v>
          </cell>
          <cell r="D4689" t="str">
            <v xml:space="preserve">KG    </v>
          </cell>
          <cell r="E4689">
            <v>1.66</v>
          </cell>
        </row>
        <row r="4690">
          <cell r="B4690">
            <v>7306</v>
          </cell>
          <cell r="C4690" t="str">
            <v>TINTA PROTETORA SUPERFICIE METALICA ALUMINIO</v>
          </cell>
          <cell r="D4690" t="str">
            <v xml:space="preserve">L     </v>
          </cell>
          <cell r="E4690">
            <v>33.31</v>
          </cell>
        </row>
        <row r="4691">
          <cell r="B4691">
            <v>154</v>
          </cell>
          <cell r="C4691" t="str">
            <v>TINTA/REVESTIMENTO  A BASE DE RESINA EPOXI COM ALCATRAO, BICOMPONENTE</v>
          </cell>
          <cell r="D4691" t="str">
            <v xml:space="preserve">L     </v>
          </cell>
          <cell r="E4691">
            <v>36.68</v>
          </cell>
        </row>
        <row r="4692">
          <cell r="B4692">
            <v>7338</v>
          </cell>
          <cell r="C4692" t="str">
            <v>TINTA/REVESTIMENTO A BASE DE RESINA EPOXI COM ALCATRAO, BICOMPONENTE</v>
          </cell>
          <cell r="D4692" t="str">
            <v xml:space="preserve">KG    </v>
          </cell>
          <cell r="E4692">
            <v>24.45</v>
          </cell>
        </row>
        <row r="4693">
          <cell r="B4693">
            <v>39574</v>
          </cell>
          <cell r="C4693" t="str">
            <v>TIRANTE COM ELO, EM ARAME GALVANIZADO RIGIDO, NUMERO 10, COMPRIMENTO 2000 MM, PARA PENDURAL DE FORRO REMOVIVEL</v>
          </cell>
          <cell r="D4693" t="str">
            <v xml:space="preserve">UN    </v>
          </cell>
          <cell r="E4693">
            <v>2.37</v>
          </cell>
        </row>
        <row r="4694">
          <cell r="B4694">
            <v>11060</v>
          </cell>
          <cell r="C4694" t="str">
            <v>TIRANTE EM FERRO GALVANIZADO PARA CONTRAVENTAMENTO DE TELHA CANALETE 90, 1/4 " X 400 MM</v>
          </cell>
          <cell r="D4694" t="str">
            <v xml:space="preserve">UN    </v>
          </cell>
          <cell r="E4694">
            <v>23.27</v>
          </cell>
        </row>
        <row r="4695">
          <cell r="B4695">
            <v>37401</v>
          </cell>
          <cell r="C4695" t="str">
            <v>TOALHEIRO PLASTICO TIPO DISPENSER PARA PAPEL TOALHA INTERFOLHADO</v>
          </cell>
          <cell r="D4695" t="str">
            <v xml:space="preserve">UN    </v>
          </cell>
          <cell r="E4695">
            <v>49.87</v>
          </cell>
        </row>
        <row r="4696">
          <cell r="B4696">
            <v>7525</v>
          </cell>
          <cell r="C4696" t="str">
            <v>TOMADA INDUSTRIAL DE EMBUTIR 3P+T 30 A, 440 V, COM TRAVA, COM PLACA</v>
          </cell>
          <cell r="D4696" t="str">
            <v xml:space="preserve">UN    </v>
          </cell>
          <cell r="E4696">
            <v>30.97</v>
          </cell>
        </row>
        <row r="4697">
          <cell r="B4697">
            <v>7524</v>
          </cell>
          <cell r="C4697" t="str">
            <v>TOMADA INDUSTRIAL DE EMBUTIR 3P+T 30 A, 440 V, COM TRAVA, SEM PLACA</v>
          </cell>
          <cell r="D4697" t="str">
            <v xml:space="preserve">UN    </v>
          </cell>
          <cell r="E4697">
            <v>29.18</v>
          </cell>
        </row>
        <row r="4698">
          <cell r="B4698">
            <v>38105</v>
          </cell>
          <cell r="C4698" t="str">
            <v>TOMADA PARA ANTENA DE TV, CABO COAXIAL DE 9 MM (APENAS MODULO)</v>
          </cell>
          <cell r="D4698" t="str">
            <v xml:space="preserve">UN    </v>
          </cell>
          <cell r="E4698">
            <v>7.49</v>
          </cell>
        </row>
        <row r="4699">
          <cell r="B4699">
            <v>38084</v>
          </cell>
          <cell r="C4699" t="str">
            <v>TOMADA PARA ANTENA DE TV, CABO COAXIAL DE 9 MM, CONJUNTO MONTADO PARA EMBUTIR 4" X 2" (PLACA + SUPORTE + MODULO)</v>
          </cell>
          <cell r="D4699" t="str">
            <v xml:space="preserve">UN    </v>
          </cell>
          <cell r="E4699">
            <v>10.65</v>
          </cell>
        </row>
        <row r="4700">
          <cell r="B4700">
            <v>38103</v>
          </cell>
          <cell r="C4700" t="str">
            <v>TOMADA RJ11, 2 FIOS (APENAS MODULO)</v>
          </cell>
          <cell r="D4700" t="str">
            <v xml:space="preserve">UN    </v>
          </cell>
          <cell r="E4700">
            <v>11.25</v>
          </cell>
        </row>
        <row r="4701">
          <cell r="B4701">
            <v>38082</v>
          </cell>
          <cell r="C4701" t="str">
            <v>TOMADA RJ11, 2 FIOS, CONJUNTO MONTADO PARA EMBUTIR 4" X 2" (PLACA + SUPORTE + MODULO)</v>
          </cell>
          <cell r="D4701" t="str">
            <v xml:space="preserve">UN    </v>
          </cell>
          <cell r="E4701">
            <v>13.86</v>
          </cell>
        </row>
        <row r="4702">
          <cell r="B4702">
            <v>38104</v>
          </cell>
          <cell r="C4702" t="str">
            <v>TOMADA RJ45, 8 FIOS, CAT 5E (APENAS MODULO)</v>
          </cell>
          <cell r="D4702" t="str">
            <v xml:space="preserve">UN    </v>
          </cell>
          <cell r="E4702">
            <v>22.03</v>
          </cell>
        </row>
        <row r="4703">
          <cell r="B4703">
            <v>38083</v>
          </cell>
          <cell r="C4703" t="str">
            <v>TOMADA RJ45, 8 FIOS, CAT 5E, CONJUNTO MONTADO PARA EMBUTIR 4" X 2" (PLACA + SUPORTE + MODULO)</v>
          </cell>
          <cell r="D4703" t="str">
            <v xml:space="preserve">UN    </v>
          </cell>
          <cell r="E4703">
            <v>24.46</v>
          </cell>
        </row>
        <row r="4704">
          <cell r="B4704">
            <v>38101</v>
          </cell>
          <cell r="C4704" t="str">
            <v>TOMADA 2P+T 10A, 250V  (APENAS MODULO)</v>
          </cell>
          <cell r="D4704" t="str">
            <v xml:space="preserve">UN    </v>
          </cell>
          <cell r="E4704">
            <v>5.35</v>
          </cell>
        </row>
        <row r="4705">
          <cell r="B4705">
            <v>7528</v>
          </cell>
          <cell r="C4705" t="str">
            <v>TOMADA 2P+T 10A, 250V, CONJUNTO MONTADO PARA EMBUTIR 4" X 2" (PLACA + SUPORTE + MODULO)</v>
          </cell>
          <cell r="D4705" t="str">
            <v xml:space="preserve">UN    </v>
          </cell>
          <cell r="E4705">
            <v>6.29</v>
          </cell>
        </row>
        <row r="4706">
          <cell r="B4706">
            <v>12147</v>
          </cell>
          <cell r="C4706" t="str">
            <v>TOMADA 2P+T 10A, 250V, CONJUNTO MONTADO PARA SOBREPOR 4" X 2" (CAIXA + MODULO)</v>
          </cell>
          <cell r="D4706" t="str">
            <v xml:space="preserve">UN    </v>
          </cell>
          <cell r="E4706">
            <v>9.59</v>
          </cell>
        </row>
        <row r="4707">
          <cell r="B4707">
            <v>38075</v>
          </cell>
          <cell r="C4707" t="str">
            <v>TOMADA 2P+T 20A 250V, CONJUNTO MONTADO PARA EMBUTIR 4" X 2" (PLACA + SUPORTE + MODULO)</v>
          </cell>
          <cell r="D4707" t="str">
            <v xml:space="preserve">UN    </v>
          </cell>
          <cell r="E4707">
            <v>10.89</v>
          </cell>
        </row>
        <row r="4708">
          <cell r="B4708">
            <v>38102</v>
          </cell>
          <cell r="C4708" t="str">
            <v>TOMADA 2P+T 20A, 250V  (APENAS MODULO)</v>
          </cell>
          <cell r="D4708" t="str">
            <v xml:space="preserve">UN    </v>
          </cell>
          <cell r="E4708">
            <v>6.84</v>
          </cell>
        </row>
        <row r="4709">
          <cell r="B4709">
            <v>38076</v>
          </cell>
          <cell r="C4709" t="str">
            <v>TOMADAS (2 MODULOS) 2P+T 10A, 250V, CONJUNTO MONTADO PARA EMBUTIR 4" X 2" (PLACA + SUPORTE + MODULOS)</v>
          </cell>
          <cell r="D4709" t="str">
            <v xml:space="preserve">UN    </v>
          </cell>
          <cell r="E4709">
            <v>12.21</v>
          </cell>
        </row>
        <row r="4710">
          <cell r="B4710">
            <v>7592</v>
          </cell>
          <cell r="C4710" t="str">
            <v>TOPOGRAFO</v>
          </cell>
          <cell r="D4710" t="str">
            <v xml:space="preserve">H     </v>
          </cell>
          <cell r="E4710">
            <v>30.1</v>
          </cell>
        </row>
        <row r="4711">
          <cell r="B4711">
            <v>40820</v>
          </cell>
          <cell r="C4711" t="str">
            <v>TOPOGRAFO (MENSALISTA)</v>
          </cell>
          <cell r="D4711" t="str">
            <v xml:space="preserve">MES   </v>
          </cell>
          <cell r="E4711">
            <v>5583.97</v>
          </cell>
        </row>
        <row r="4712">
          <cell r="B4712">
            <v>11762</v>
          </cell>
          <cell r="C4712" t="str">
            <v>TORNEIRA CROMADA COM BICO PARA JARDIM/TANQUE 1/2 " OU 3/4 " (REF 1153)</v>
          </cell>
          <cell r="D4712" t="str">
            <v xml:space="preserve">UN    </v>
          </cell>
          <cell r="E4712">
            <v>41.58</v>
          </cell>
        </row>
        <row r="4713">
          <cell r="B4713">
            <v>13418</v>
          </cell>
          <cell r="C4713" t="str">
            <v>TORNEIRA CROMADA CURTA SEM BICO PARA TANQUE, PADRAO POPULAR, 1/2 " OU 3/4 " (REF 1140)</v>
          </cell>
          <cell r="D4713" t="str">
            <v xml:space="preserve">UN    </v>
          </cell>
          <cell r="E4713">
            <v>11.61</v>
          </cell>
        </row>
        <row r="4714">
          <cell r="B4714">
            <v>13984</v>
          </cell>
          <cell r="C4714" t="str">
            <v>TORNEIRA CROMADA CURTA SEM BICO PARA USO GERAL  1/2 " OU 3/4 " (REF 1152)</v>
          </cell>
          <cell r="D4714" t="str">
            <v xml:space="preserve">UN    </v>
          </cell>
          <cell r="E4714">
            <v>29.06</v>
          </cell>
        </row>
        <row r="4715">
          <cell r="B4715">
            <v>11772</v>
          </cell>
          <cell r="C4715" t="str">
            <v>TORNEIRA CROMADA DE MESA PARA COZINHA BICA MOVEL COM AREJADOR 1/2 " OU 3/4 " (REF 1167)</v>
          </cell>
          <cell r="D4715" t="str">
            <v xml:space="preserve">UN    </v>
          </cell>
          <cell r="E4715">
            <v>70.569999999999993</v>
          </cell>
        </row>
        <row r="4716">
          <cell r="B4716">
            <v>36795</v>
          </cell>
          <cell r="C4716" t="str">
            <v>TORNEIRA CROMADA DE MESA PARA LAVATORIO COM SENSOR DE PRESENCA</v>
          </cell>
          <cell r="D4716" t="str">
            <v xml:space="preserve">UN    </v>
          </cell>
          <cell r="E4716">
            <v>453.89</v>
          </cell>
        </row>
        <row r="4717">
          <cell r="B4717">
            <v>36796</v>
          </cell>
          <cell r="C4717" t="str">
            <v>TORNEIRA CROMADA DE MESA PARA LAVATORIO TEMPORIZADA PRESSAO BICA BAIXA</v>
          </cell>
          <cell r="D4717" t="str">
            <v xml:space="preserve">UN    </v>
          </cell>
          <cell r="E4717">
            <v>116.86</v>
          </cell>
        </row>
        <row r="4718">
          <cell r="B4718">
            <v>36791</v>
          </cell>
          <cell r="C4718" t="str">
            <v>TORNEIRA CROMADA DE MESA PARA LAVATORIO, BICA ALTA (REF 1195)</v>
          </cell>
          <cell r="D4718" t="str">
            <v xml:space="preserve">UN    </v>
          </cell>
          <cell r="E4718">
            <v>60.21</v>
          </cell>
        </row>
        <row r="4719">
          <cell r="B4719">
            <v>13415</v>
          </cell>
          <cell r="C4719" t="str">
            <v>TORNEIRA CROMADA DE MESA PARA LAVATORIO, PADRAO POPULAR, 1/2 " OU 3/4 " (REF 1193)</v>
          </cell>
          <cell r="D4719" t="str">
            <v xml:space="preserve">UN    </v>
          </cell>
          <cell r="E4719">
            <v>35</v>
          </cell>
        </row>
        <row r="4720">
          <cell r="B4720">
            <v>36792</v>
          </cell>
          <cell r="C4720" t="str">
            <v>TORNEIRA CROMADA DE PAREDE LONGA PARA LAVATORIO (REF 1178)</v>
          </cell>
          <cell r="D4720" t="str">
            <v xml:space="preserve">UN    </v>
          </cell>
          <cell r="E4720">
            <v>115.1</v>
          </cell>
        </row>
        <row r="4721">
          <cell r="B4721">
            <v>11773</v>
          </cell>
          <cell r="C4721" t="str">
            <v>TORNEIRA CROMADA DE PAREDE PARA COZINHA BICA MOVEL COM AREJADOR 1/2 " OU 3/4 " (REF 1168)</v>
          </cell>
          <cell r="D4721" t="str">
            <v xml:space="preserve">UN    </v>
          </cell>
          <cell r="E4721">
            <v>67.37</v>
          </cell>
        </row>
        <row r="4722">
          <cell r="B4722">
            <v>11775</v>
          </cell>
          <cell r="C4722" t="str">
            <v>TORNEIRA CROMADA DE PAREDE PARA COZINHA COM AREJADOR 1/2 " OU 3/4 " (REF 1157)</v>
          </cell>
          <cell r="D4722" t="str">
            <v xml:space="preserve">UN    </v>
          </cell>
          <cell r="E4722">
            <v>70.349999999999994</v>
          </cell>
        </row>
        <row r="4723">
          <cell r="B4723">
            <v>13983</v>
          </cell>
          <cell r="C4723" t="str">
            <v>TORNEIRA CROMADA DE PAREDE PARA COZINHA COM AREJADOR, PADRAO POPULAR, 1/2 " OU 3/4 " (REF 1159)</v>
          </cell>
          <cell r="D4723" t="str">
            <v xml:space="preserve">UN    </v>
          </cell>
          <cell r="E4723">
            <v>35.94</v>
          </cell>
        </row>
        <row r="4724">
          <cell r="B4724">
            <v>13416</v>
          </cell>
          <cell r="C4724" t="str">
            <v>TORNEIRA CROMADA DE PAREDE PARA COZINHA SEM AREJADOR, PADRAO POPULAR, 1/2 " OU 3/4 " (REF 1158)</v>
          </cell>
          <cell r="D4724" t="str">
            <v xml:space="preserve">UN    </v>
          </cell>
          <cell r="E4724">
            <v>28.98</v>
          </cell>
        </row>
        <row r="4725">
          <cell r="B4725">
            <v>13417</v>
          </cell>
          <cell r="C4725" t="str">
            <v>TORNEIRA CROMADA SEM BICO PARA TANQUE 1/2 " OU 3/4 " (REF 1143)</v>
          </cell>
          <cell r="D4725" t="str">
            <v xml:space="preserve">UN    </v>
          </cell>
          <cell r="E4725">
            <v>25.57</v>
          </cell>
        </row>
        <row r="4726">
          <cell r="B4726">
            <v>7604</v>
          </cell>
          <cell r="C4726" t="str">
            <v>TORNEIRA CROMADA SEM BICO PARA TANQUE, PADRAO POPULAR, 1/2 " OU 3/4 " (REF 1126)</v>
          </cell>
          <cell r="D4726" t="str">
            <v xml:space="preserve">UN    </v>
          </cell>
          <cell r="E4726">
            <v>11.07</v>
          </cell>
        </row>
        <row r="4727">
          <cell r="B4727">
            <v>11763</v>
          </cell>
          <cell r="C4727" t="str">
            <v>TORNEIRA DE BOIA CONVENCIONAL PARA CAIXA D'AGUA, 1.1/2", COM HASTE E TORNEIRA METALICOS E BALAO PLASTICO</v>
          </cell>
          <cell r="D4727" t="str">
            <v xml:space="preserve">UN    </v>
          </cell>
          <cell r="E4727">
            <v>46.11</v>
          </cell>
        </row>
        <row r="4728">
          <cell r="B4728">
            <v>11764</v>
          </cell>
          <cell r="C4728" t="str">
            <v>TORNEIRA DE BOIA CONVENCIONAL PARA CAIXA D'AGUA, 1.1/4", COM HASTE E TORNEIRA METALICOS E BALAO PLASTICO</v>
          </cell>
          <cell r="D4728" t="str">
            <v xml:space="preserve">UN    </v>
          </cell>
          <cell r="E4728">
            <v>49.26</v>
          </cell>
        </row>
        <row r="4729">
          <cell r="B4729">
            <v>11829</v>
          </cell>
          <cell r="C4729" t="str">
            <v>TORNEIRA DE BOIA CONVENCIONAL PARA CAIXA D'AGUA, 1/2", COM HASTE E TORNEIRA METALICOS E BALAO PLASTICO</v>
          </cell>
          <cell r="D4729" t="str">
            <v xml:space="preserve">UN    </v>
          </cell>
          <cell r="E4729">
            <v>11.8</v>
          </cell>
        </row>
        <row r="4730">
          <cell r="B4730">
            <v>11825</v>
          </cell>
          <cell r="C4730" t="str">
            <v>TORNEIRA DE BOIA CONVENCIONAL PARA CAIXA D'AGUA, 1", COM HASTE E TORNEIRA METALICOS E BALAO PLASTICO</v>
          </cell>
          <cell r="D4730" t="str">
            <v xml:space="preserve">UN    </v>
          </cell>
          <cell r="E4730">
            <v>20.239999999999998</v>
          </cell>
        </row>
        <row r="4731">
          <cell r="B4731">
            <v>11767</v>
          </cell>
          <cell r="C4731" t="str">
            <v>TORNEIRA DE BOIA CONVENCIONAL PARA CAIXA D'AGUA, 2", COM HASTE E TORNEIRA METALICOS E BALAO PLASTICO</v>
          </cell>
          <cell r="D4731" t="str">
            <v xml:space="preserve">UN    </v>
          </cell>
          <cell r="E4731">
            <v>81.760000000000005</v>
          </cell>
        </row>
        <row r="4732">
          <cell r="B4732">
            <v>11830</v>
          </cell>
          <cell r="C4732" t="str">
            <v>TORNEIRA DE BOIA CONVENCIONAL PARA CAIXA D'AGUA, 3/4", COM HASTE E TORNEIRA METALICOS E BALAO PLASTICO</v>
          </cell>
          <cell r="D4732" t="str">
            <v xml:space="preserve">UN    </v>
          </cell>
          <cell r="E4732">
            <v>12.75</v>
          </cell>
        </row>
        <row r="4733">
          <cell r="B4733">
            <v>11766</v>
          </cell>
          <cell r="C4733" t="str">
            <v>TORNEIRA DE BOIA VAZAO TOTAL PARA CAIXA D'AGUA, 1/2", COM HASTE E TORNEIRA METALICOS E BALAO PLASTICO</v>
          </cell>
          <cell r="D4733" t="str">
            <v xml:space="preserve">UN    </v>
          </cell>
          <cell r="E4733">
            <v>22.67</v>
          </cell>
        </row>
        <row r="4734">
          <cell r="B4734">
            <v>11765</v>
          </cell>
          <cell r="C4734" t="str">
            <v>TORNEIRA DE BOIA VAZAO TOTAL PARA CAIXA D'AGUA, 1", COM HASTE E TORNEIRA METALICOS E BALAO PLASTICO</v>
          </cell>
          <cell r="D4734" t="str">
            <v xml:space="preserve">UN    </v>
          </cell>
          <cell r="E4734">
            <v>30.88</v>
          </cell>
        </row>
        <row r="4735">
          <cell r="B4735">
            <v>11824</v>
          </cell>
          <cell r="C4735" t="str">
            <v>TORNEIRA DE BOIA VAZAO TOTAL PARA CAIXA D'AGUA, 3/4", COM HASTE E TORNEIRA METALICOS E BALAO PLASTICO</v>
          </cell>
          <cell r="D4735" t="str">
            <v xml:space="preserve">UN    </v>
          </cell>
          <cell r="E4735">
            <v>23.39</v>
          </cell>
        </row>
        <row r="4736">
          <cell r="B4736">
            <v>11777</v>
          </cell>
          <cell r="C4736" t="str">
            <v>TORNEIRA ELETRICA DE PAREDE, BICA ALTA, PARA COZINHA, 5500 W (110/220 V)</v>
          </cell>
          <cell r="D4736" t="str">
            <v xml:space="preserve">UN    </v>
          </cell>
          <cell r="E4736">
            <v>120.13</v>
          </cell>
        </row>
        <row r="4737">
          <cell r="B4737">
            <v>7602</v>
          </cell>
          <cell r="C4737" t="str">
            <v>TORNEIRA METAL AMARELO COM BICO PARA JARDIM, PADRAO POPULAR, 1/2 " OU 3/4 " (REF 1128)</v>
          </cell>
          <cell r="D4737" t="str">
            <v xml:space="preserve">UN    </v>
          </cell>
          <cell r="E4737">
            <v>10.97</v>
          </cell>
        </row>
        <row r="4738">
          <cell r="B4738">
            <v>7603</v>
          </cell>
          <cell r="C4738" t="str">
            <v>TORNEIRA METAL AMARELO CURTA SEM BICO PARA TANQUE, PADRAO POPULAR, 1/2 " OU 3/4 " (REF 1120)</v>
          </cell>
          <cell r="D4738" t="str">
            <v xml:space="preserve">UN    </v>
          </cell>
          <cell r="E4738">
            <v>10.64</v>
          </cell>
        </row>
        <row r="4739">
          <cell r="B4739">
            <v>11826</v>
          </cell>
          <cell r="C4739" t="str">
            <v>TORNEIRA METALICA DE BOIA CONVENCIONAL PARA CAIXA D'AGUA, 1/2 ", COM HASTE, TORNEIRA E BALAO METALICOS</v>
          </cell>
          <cell r="D4739" t="str">
            <v xml:space="preserve">UN    </v>
          </cell>
          <cell r="E4739">
            <v>19.64</v>
          </cell>
        </row>
        <row r="4740">
          <cell r="B4740">
            <v>7606</v>
          </cell>
          <cell r="C4740" t="str">
            <v>TORNEIRA METALICA DE BOIA CONVENCIONAL PARA CAIXA D'AGUA, 3/4 ", COM HASTE, TORNEIRA E BALAO METALICOS</v>
          </cell>
          <cell r="D4740" t="str">
            <v xml:space="preserve">UN    </v>
          </cell>
          <cell r="E4740">
            <v>20.47</v>
          </cell>
        </row>
        <row r="4741">
          <cell r="B4741">
            <v>40329</v>
          </cell>
          <cell r="C4741" t="str">
            <v>TORNEIRA PLASTICA DE BOIA CONVENCIONAL PARA CAIXA DE AGUA, 3/4 ", COM HASTE METALICA E COM TORNEIRA E BALAO PLASTICOS (PADRAO POPULAR)</v>
          </cell>
          <cell r="D4741" t="str">
            <v xml:space="preserve">UN    </v>
          </cell>
          <cell r="E4741">
            <v>9.9</v>
          </cell>
        </row>
        <row r="4742">
          <cell r="B4742">
            <v>11823</v>
          </cell>
          <cell r="C4742" t="str">
            <v>TORNEIRA PLASTICA DE BOIA PARA CAIXA DE DESCARGA,  1/2", BALAO E TORNEIRA PLASTICOS, COM HASTE METALICA</v>
          </cell>
          <cell r="D4742" t="str">
            <v xml:space="preserve">UN    </v>
          </cell>
          <cell r="E4742">
            <v>4.2699999999999996</v>
          </cell>
        </row>
        <row r="4743">
          <cell r="B4743">
            <v>11822</v>
          </cell>
          <cell r="C4743" t="str">
            <v>TORNEIRA PLASTICA DE MESA, BICA MOVEL, PARA COZINHA 1/2 "</v>
          </cell>
          <cell r="D4743" t="str">
            <v xml:space="preserve">UN    </v>
          </cell>
          <cell r="E4743">
            <v>32.58</v>
          </cell>
        </row>
        <row r="4744">
          <cell r="B4744">
            <v>11831</v>
          </cell>
          <cell r="C4744" t="str">
            <v>TORNEIRA PLASTICA PARA TANQUE 1/2 " OU 3/4 " COM BICO PARA MANGUEIRA</v>
          </cell>
          <cell r="D4744" t="str">
            <v xml:space="preserve">UN    </v>
          </cell>
          <cell r="E4744">
            <v>24.74</v>
          </cell>
        </row>
        <row r="4745">
          <cell r="B4745">
            <v>7613</v>
          </cell>
          <cell r="C4745" t="str">
            <v>TRANSFORMADOR TRIFASICO DE DISTRIBUICAO, POTENCIA DE 1000 KVA, TENSAO NOMINAL DE 15 KV, TENSAO SECUNDARIA DE 220/127V, EM OLEO ISOLANTE TIPO MINERAL</v>
          </cell>
          <cell r="D4745" t="str">
            <v xml:space="preserve">UN    </v>
          </cell>
          <cell r="E4745">
            <v>52005.85</v>
          </cell>
        </row>
        <row r="4746">
          <cell r="B4746">
            <v>7619</v>
          </cell>
          <cell r="C4746" t="str">
            <v>TRANSFORMADOR TRIFASICO DE DISTRIBUICAO, POTENCIA DE 112,5 KVA, TENSAO NOMINAL DE 15 KV, TENSAO SECUNDARIA DE 220/127V, EM OLEO ISOLANTE TIPO MINERAL</v>
          </cell>
          <cell r="D4746" t="str">
            <v xml:space="preserve">UN    </v>
          </cell>
          <cell r="E4746">
            <v>8038.99</v>
          </cell>
        </row>
        <row r="4747">
          <cell r="B4747">
            <v>12076</v>
          </cell>
          <cell r="C4747" t="str">
            <v>TRANSFORMADOR TRIFASICO DE DISTRIBUICAO, POTENCIA DE 15 KVA, TENSAO NOMINAL DE 15 KV, TENSAO SECUNDARIA DE 220/127V, EM OLEO ISOLANTE TIPO MINERAL</v>
          </cell>
          <cell r="D4747" t="str">
            <v xml:space="preserve">UN    </v>
          </cell>
          <cell r="E4747">
            <v>3687.61</v>
          </cell>
        </row>
        <row r="4748">
          <cell r="B4748">
            <v>7614</v>
          </cell>
          <cell r="C4748" t="str">
            <v>TRANSFORMADOR TRIFASICO DE DISTRIBUICAO, POTENCIA DE 150 KVA, TENSAO NOMINAL DE 15 KV, TENSAO SECUNDARIA DE 220/127V, EM OLEO ISOLANTE TIPO MINERAL</v>
          </cell>
          <cell r="D4748" t="str">
            <v xml:space="preserve">UN    </v>
          </cell>
          <cell r="E4748">
            <v>10139.08</v>
          </cell>
        </row>
        <row r="4749">
          <cell r="B4749">
            <v>7618</v>
          </cell>
          <cell r="C4749" t="str">
            <v>TRANSFORMADOR TRIFASICO DE DISTRIBUICAO, POTENCIA DE 1500 KVA, TENSAO NOMINAL DE 15 KV, TENSAO SECUNDARIA DE 220/127V, EM OLEO ISOLANTE TIPO MINERAL</v>
          </cell>
          <cell r="D4749" t="str">
            <v xml:space="preserve">UN    </v>
          </cell>
          <cell r="E4749">
            <v>65759.59</v>
          </cell>
        </row>
        <row r="4750">
          <cell r="B4750">
            <v>7620</v>
          </cell>
          <cell r="C4750" t="str">
            <v>TRANSFORMADOR TRIFASICO DE DISTRIBUICAO, POTENCIA DE 225 KVA, TENSAO NOMINAL DE 15 KV, TENSAO SECUNDARIA DE 220/127V, EM OLEO ISOLANTE TIPO MINERAL</v>
          </cell>
          <cell r="D4750" t="str">
            <v xml:space="preserve">UN    </v>
          </cell>
          <cell r="E4750">
            <v>14223.64</v>
          </cell>
        </row>
        <row r="4751">
          <cell r="B4751">
            <v>7610</v>
          </cell>
          <cell r="C4751" t="str">
            <v>TRANSFORMADOR TRIFASICO DE DISTRIBUICAO, POTENCIA DE 30 KVA, TENSAO NOMINAL DE 15 KV, TENSAO SECUNDARIA DE 220/127V, EM OLEO ISOLANTE TIPO MINERAL</v>
          </cell>
          <cell r="D4751" t="str">
            <v xml:space="preserve">UN    </v>
          </cell>
          <cell r="E4751">
            <v>4504.1499999999996</v>
          </cell>
        </row>
        <row r="4752">
          <cell r="B4752">
            <v>7615</v>
          </cell>
          <cell r="C4752" t="str">
            <v>TRANSFORMADOR TRIFASICO DE DISTRIBUICAO, POTENCIA DE 300 KVA, TENSAO NOMINAL DE 15 KV, TENSAO SECUNDARIA DE 220/127V, EM OLEO ISOLANTE TIPO MINERAL</v>
          </cell>
          <cell r="D4752" t="str">
            <v xml:space="preserve">UN    </v>
          </cell>
          <cell r="E4752">
            <v>16594.25</v>
          </cell>
        </row>
        <row r="4753">
          <cell r="B4753">
            <v>7617</v>
          </cell>
          <cell r="C4753" t="str">
            <v>TRANSFORMADOR TRIFASICO DE DISTRIBUICAO, POTENCIA DE 45 KVA, TENSAO NOMINAL DE 15 KV, TENSAO SECUNDARIA DE 220/127V, EM OLEO ISOLANTE TIPO MINERAL</v>
          </cell>
          <cell r="D4753" t="str">
            <v xml:space="preserve">UN    </v>
          </cell>
          <cell r="E4753">
            <v>5030.95</v>
          </cell>
        </row>
        <row r="4754">
          <cell r="B4754">
            <v>7616</v>
          </cell>
          <cell r="C4754" t="str">
            <v>TRANSFORMADOR TRIFASICO DE DISTRIBUICAO, POTENCIA DE 500 KVA, TENSAO NOMINAL DE 15 KV, TENSAO SECUNDARIA DE 220/127V, EM OLEO ISOLANTE TIPO MINERAL</v>
          </cell>
          <cell r="D4754" t="str">
            <v xml:space="preserve">UN    </v>
          </cell>
          <cell r="E4754">
            <v>27079.18</v>
          </cell>
        </row>
        <row r="4755">
          <cell r="B4755">
            <v>7611</v>
          </cell>
          <cell r="C4755" t="str">
            <v>TRANSFORMADOR TRIFASICO DE DISTRIBUICAO, POTENCIA DE 75 KVA, TENSAO NOMINAL DE 15 KV, TENSAO SECUNDARIA DE 220/127V, EM OLEO ISOLANTE TIPO MINERAL</v>
          </cell>
          <cell r="D4755" t="str">
            <v xml:space="preserve">UN    </v>
          </cell>
          <cell r="E4755">
            <v>6506</v>
          </cell>
        </row>
        <row r="4756">
          <cell r="B4756">
            <v>7612</v>
          </cell>
          <cell r="C4756" t="str">
            <v>TRANSFORMADOR TRIFASICO DE DISTRIBUICAO, POTENCIA DE 750 KVA, TENSAO NOMINAL DE 15 KV, TENSAO SECUNDARIA DE 220/127V, EM OLEO ISOLANTE TIPO MINERAL</v>
          </cell>
          <cell r="D4756" t="str">
            <v xml:space="preserve">UN    </v>
          </cell>
          <cell r="E4756">
            <v>37143.72</v>
          </cell>
        </row>
        <row r="4757">
          <cell r="B4757">
            <v>37371</v>
          </cell>
          <cell r="C4757" t="str">
            <v>TRANSPORTE - HORISTA (COLETADO CAIXA)</v>
          </cell>
          <cell r="D4757" t="str">
            <v xml:space="preserve">H     </v>
          </cell>
          <cell r="E4757">
            <v>1.19</v>
          </cell>
        </row>
        <row r="4758">
          <cell r="B4758">
            <v>40861</v>
          </cell>
          <cell r="C4758" t="str">
            <v>TRANSPORTE - MENSALISTA (COLETADO CAIXA)</v>
          </cell>
          <cell r="D4758" t="str">
            <v xml:space="preserve">MES   </v>
          </cell>
          <cell r="E4758">
            <v>223.9</v>
          </cell>
        </row>
        <row r="4759">
          <cell r="B4759">
            <v>36510</v>
          </cell>
          <cell r="C4759" t="str">
            <v>TRATOR DE ESTEIRAS, POTENCIA BRUTA DE 133 HP, PESO OPERACIONAL DE 14 T, COM LAMINA COM CAPACIDADE DE 3,00 M3</v>
          </cell>
          <cell r="D4759" t="str">
            <v xml:space="preserve">UN    </v>
          </cell>
          <cell r="E4759">
            <v>548623.82999999996</v>
          </cell>
        </row>
        <row r="4760">
          <cell r="B4760">
            <v>25020</v>
          </cell>
          <cell r="C4760" t="str">
            <v>TRATOR DE ESTEIRAS, POTENCIA BRUTA DE 347 HP, PESO OPERACIONAL DE 38,5 T, COM ESCARIFICADOR E LAMINA COM CAPACIDADE DE 4,70M3</v>
          </cell>
          <cell r="D4760" t="str">
            <v xml:space="preserve">UN    </v>
          </cell>
          <cell r="E4760">
            <v>2260137.15</v>
          </cell>
        </row>
        <row r="4761">
          <cell r="B4761">
            <v>7622</v>
          </cell>
          <cell r="C4761" t="str">
            <v>TRATOR DE ESTEIRAS, POTENCIA DE 100 HP, PESO OPERACIONAL DE 9,4 T, COM LAMINA COM CAPACIDADE DE 2,19 M3</v>
          </cell>
          <cell r="D4761" t="str">
            <v xml:space="preserve">UN    </v>
          </cell>
          <cell r="E4761">
            <v>532245.30000000005</v>
          </cell>
        </row>
        <row r="4762">
          <cell r="B4762">
            <v>7624</v>
          </cell>
          <cell r="C4762" t="str">
            <v>TRATOR DE ESTEIRAS, POTENCIA DE 150 HP, PESO OPERACIONAL DE 16,7 T, COM RODA MOTRIZ ELEVADA E LAMINA COM CONTATO DE 3,18M3</v>
          </cell>
          <cell r="D4762" t="str">
            <v xml:space="preserve">UN    </v>
          </cell>
          <cell r="E4762">
            <v>690000</v>
          </cell>
        </row>
        <row r="4763">
          <cell r="B4763">
            <v>7625</v>
          </cell>
          <cell r="C4763" t="str">
            <v>TRATOR DE ESTEIRAS, POTENCIA DE 170 HP, PESO OPERACIONAL DE 19 T, COM LAMINA COM CAPACIDADE DE 5,2 M3</v>
          </cell>
          <cell r="D4763" t="str">
            <v xml:space="preserve">UN    </v>
          </cell>
          <cell r="E4763">
            <v>685779.75</v>
          </cell>
        </row>
        <row r="4764">
          <cell r="B4764">
            <v>7623</v>
          </cell>
          <cell r="C4764" t="str">
            <v>TRATOR DE ESTEIRAS, POTENCIA DE 347 HP, PESO OPERACIONAL DE 38,5 T, COM LAMINA COM CAPACIDADE DE 8,70M3</v>
          </cell>
          <cell r="D4764" t="str">
            <v xml:space="preserve">UN    </v>
          </cell>
          <cell r="E4764">
            <v>2260137.15</v>
          </cell>
        </row>
        <row r="4765">
          <cell r="B4765">
            <v>36508</v>
          </cell>
          <cell r="C4765" t="str">
            <v>TRATOR DE ESTEIRAS, POTENCIA NO VOLANTE DE 200 HP, PESO OPERACIONAL DE 20,1 T, COM RODA MOTRIZ ELEVADA E LAMINA COM CAPACIDADE DE 3,89 M3</v>
          </cell>
          <cell r="D4765" t="str">
            <v xml:space="preserve">UN    </v>
          </cell>
          <cell r="E4765">
            <v>1016473.36</v>
          </cell>
        </row>
        <row r="4766">
          <cell r="B4766">
            <v>36509</v>
          </cell>
          <cell r="C4766" t="str">
            <v>TRATOR DE ESTEIRAS, POTENCIA 125 HP, PESO OPERACIONAL DE 12,9 T, COM LAMINA COM CAPACIDADE DE 2,7 M3</v>
          </cell>
          <cell r="D4766" t="str">
            <v xml:space="preserve">UN    </v>
          </cell>
          <cell r="E4766">
            <v>557064.18000000005</v>
          </cell>
        </row>
        <row r="4767">
          <cell r="B4767">
            <v>13238</v>
          </cell>
          <cell r="C4767" t="str">
            <v>TRATOR DE PNEUS COM POTENCIA DE 105 CV, TRACAO 4 X 4, PESO COM LASTRO DE 5775 KG</v>
          </cell>
          <cell r="D4767" t="str">
            <v xml:space="preserve">UN    </v>
          </cell>
          <cell r="E4767">
            <v>166037.37</v>
          </cell>
        </row>
        <row r="4768">
          <cell r="B4768">
            <v>36511</v>
          </cell>
          <cell r="C4768" t="str">
            <v>TRATOR DE PNEUS COM POTENCIA DE 122 CV, TRACAO 4 X 4, PESO COM LASTRO DE 4510 KG</v>
          </cell>
          <cell r="D4768" t="str">
            <v xml:space="preserve">UN    </v>
          </cell>
          <cell r="E4768">
            <v>192392.51</v>
          </cell>
        </row>
        <row r="4769">
          <cell r="B4769">
            <v>36515</v>
          </cell>
          <cell r="C4769" t="str">
            <v>TRATOR DE PNEUS COM POTENCIA DE 15 CV, PESO COM LASTRO DE 1160 KG</v>
          </cell>
          <cell r="D4769" t="str">
            <v xml:space="preserve">UN    </v>
          </cell>
          <cell r="E4769">
            <v>56663.54</v>
          </cell>
        </row>
        <row r="4770">
          <cell r="B4770">
            <v>10598</v>
          </cell>
          <cell r="C4770" t="str">
            <v>TRATOR DE PNEUS COM POTENCIA DE 50 CV, TRACAO 4 X 2, PESO COM LASTRO DE 2714 KG</v>
          </cell>
          <cell r="D4770" t="str">
            <v xml:space="preserve">UN    </v>
          </cell>
          <cell r="E4770">
            <v>91888.5</v>
          </cell>
        </row>
        <row r="4771">
          <cell r="B4771">
            <v>7640</v>
          </cell>
          <cell r="C4771" t="str">
            <v>TRATOR DE PNEUS COM POTENCIA DE 85 CV, TRACAO 4 X 4, PESO COM LASTRO DE 4675 KG</v>
          </cell>
          <cell r="D4771" t="str">
            <v xml:space="preserve">UN    </v>
          </cell>
          <cell r="E4771">
            <v>141000</v>
          </cell>
        </row>
        <row r="4772">
          <cell r="B4772">
            <v>36513</v>
          </cell>
          <cell r="C4772" t="str">
            <v>TRATOR DE PNEUS COM POTENCIA DE 85 CV, TURBO,  PESO COM LASTRO DE 4900 KG</v>
          </cell>
          <cell r="D4772" t="str">
            <v xml:space="preserve">UN    </v>
          </cell>
          <cell r="E4772">
            <v>135827.79</v>
          </cell>
        </row>
        <row r="4773">
          <cell r="B4773">
            <v>36514</v>
          </cell>
          <cell r="C4773" t="str">
            <v>TRATOR DE PNEUS COM POTENCIA DE 95 CV, TRACAO 4 X 4, PESO MAXIMO DE 5225 KG</v>
          </cell>
          <cell r="D4773" t="str">
            <v xml:space="preserve">UN    </v>
          </cell>
          <cell r="E4773">
            <v>151542.04</v>
          </cell>
        </row>
        <row r="4774">
          <cell r="B4774">
            <v>36149</v>
          </cell>
          <cell r="C4774" t="str">
            <v>TRAVA-QUEDAS EM ACO PARA CORDA DE 12 MM, EXTENSOR DE 25 X 300 MM, COM MOSQUETAO TIPO GANCHO TRAVA DUPLA</v>
          </cell>
          <cell r="D4774" t="str">
            <v xml:space="preserve">UN    </v>
          </cell>
          <cell r="E4774">
            <v>115.15</v>
          </cell>
        </row>
        <row r="4775">
          <cell r="B4775">
            <v>43066</v>
          </cell>
          <cell r="C4775" t="str">
            <v>TRELICA NERVURADA (ESPACADOR), ALTURA = 120,0 MM, DIAMETRO DOS BANZOS INFERIORES E SUPERIOR = 6,0 MM, DIAMETRO DA DIAGONAL = 4,2 MM (COLETADO CAIXA)</v>
          </cell>
          <cell r="D4775" t="str">
            <v xml:space="preserve">M     </v>
          </cell>
          <cell r="E4775">
            <v>5.9</v>
          </cell>
        </row>
        <row r="4776">
          <cell r="B4776">
            <v>11581</v>
          </cell>
          <cell r="C4776" t="str">
            <v>TRILHO EM ALUMINIO "U", COM ABAULADO PARA ROLDANA DE PORTA DE CORRER, *40 X 40* MM</v>
          </cell>
          <cell r="D4776" t="str">
            <v xml:space="preserve">M     </v>
          </cell>
          <cell r="E4776">
            <v>23.4</v>
          </cell>
        </row>
        <row r="4777">
          <cell r="B4777">
            <v>11580</v>
          </cell>
          <cell r="C4777" t="str">
            <v>TRILHO QUADRADO, EM ALUMINIO (VERGALHAO MACICO), 1/4", (*6 X 6* CM), PARA RODIZIOS</v>
          </cell>
          <cell r="D4777" t="str">
            <v xml:space="preserve">M     </v>
          </cell>
          <cell r="E4777">
            <v>10.65</v>
          </cell>
        </row>
        <row r="4778">
          <cell r="B4778">
            <v>38177</v>
          </cell>
          <cell r="C4778" t="str">
            <v>TRINCO / FECHO TIPO AVIAO, EM ZAMAC CROMADO, *60* MM, PARA JANELAS - INCLUI PARAFUSOS</v>
          </cell>
          <cell r="D4778" t="str">
            <v xml:space="preserve">UN    </v>
          </cell>
          <cell r="E4778">
            <v>7.23</v>
          </cell>
        </row>
        <row r="4779">
          <cell r="B4779">
            <v>10743</v>
          </cell>
          <cell r="C4779" t="str">
            <v>TROLEY MANUAL CAPACIDADE 1 T</v>
          </cell>
          <cell r="D4779" t="str">
            <v xml:space="preserve">UN    </v>
          </cell>
          <cell r="E4779">
            <v>658.79</v>
          </cell>
        </row>
        <row r="4780">
          <cell r="B4780">
            <v>39848</v>
          </cell>
          <cell r="C4780" t="str">
            <v>TUBO / MANGUEIRA PRETA EM POLIETILENO, LINHA PESADA OU REFORCADA, TIPO ESPAGUETE, PARA INJECAO DE CALDA DE CIMENTO, D = 1/2", ESPESSURA 1,5 MM</v>
          </cell>
          <cell r="D4780" t="str">
            <v xml:space="preserve">M     </v>
          </cell>
          <cell r="E4780">
            <v>1.1499999999999999</v>
          </cell>
        </row>
        <row r="4781">
          <cell r="B4781">
            <v>20999</v>
          </cell>
          <cell r="C4781" t="str">
            <v>TUBO ACO CARBONO COM COSTURA, NBR 5580, CLASSE L, DN = 15 MM, E = 2,25 MM, 1,06 KG/M</v>
          </cell>
          <cell r="D4781" t="str">
            <v xml:space="preserve">M     </v>
          </cell>
          <cell r="E4781">
            <v>7.31</v>
          </cell>
        </row>
        <row r="4782">
          <cell r="B4782">
            <v>21001</v>
          </cell>
          <cell r="C4782" t="str">
            <v>TUBO ACO CARBONO COM COSTURA, NBR 5580, CLASSE L, DN = 25 MM, E = 2,65 MM, 2,02 KG/M</v>
          </cell>
          <cell r="D4782" t="str">
            <v xml:space="preserve">M     </v>
          </cell>
          <cell r="E4782">
            <v>13.65</v>
          </cell>
        </row>
        <row r="4783">
          <cell r="B4783">
            <v>21003</v>
          </cell>
          <cell r="C4783" t="str">
            <v>TUBO ACO CARBONO COM COSTURA, NBR 5580, CLASSE L, DN = 40 MM, E = 3,0 MM, 3,34 KG/M</v>
          </cell>
          <cell r="D4783" t="str">
            <v xml:space="preserve">M     </v>
          </cell>
          <cell r="E4783">
            <v>22.43</v>
          </cell>
        </row>
        <row r="4784">
          <cell r="B4784">
            <v>21006</v>
          </cell>
          <cell r="C4784" t="str">
            <v>TUBO ACO CARBONO COM COSTURA, NBR 5580, CLASSE L, DN = 80 MM, E = 3,35 MM, 7,07 KG/M</v>
          </cell>
          <cell r="D4784" t="str">
            <v xml:space="preserve">M     </v>
          </cell>
          <cell r="E4784">
            <v>47.6</v>
          </cell>
        </row>
        <row r="4785">
          <cell r="B4785">
            <v>21019</v>
          </cell>
          <cell r="C4785" t="str">
            <v>TUBO ACO CARBONO COM COSTURA, NBR 5580, CLASSE M, DN = 25 MM, E = 3,35 MM, *2,50* KG//M</v>
          </cell>
          <cell r="D4785" t="str">
            <v xml:space="preserve">M     </v>
          </cell>
          <cell r="E4785">
            <v>16.54</v>
          </cell>
        </row>
        <row r="4786">
          <cell r="B4786">
            <v>21021</v>
          </cell>
          <cell r="C4786" t="str">
            <v>TUBO ACO CARBONO COM COSTURA, NBR 5580, CLASSE M, DN = 40 MM, E = 3,35 MM, *3,71* KG//M</v>
          </cell>
          <cell r="D4786" t="str">
            <v xml:space="preserve">M     </v>
          </cell>
          <cell r="E4786">
            <v>26.15</v>
          </cell>
        </row>
        <row r="4787">
          <cell r="B4787">
            <v>21024</v>
          </cell>
          <cell r="C4787" t="str">
            <v>TUBO ACO CARBONO COM COSTURA, NBR 5580, CLASSE M, DN = 80 MM, E = 4,05 MM, *8,47* KG/M</v>
          </cell>
          <cell r="D4787" t="str">
            <v xml:space="preserve">M     </v>
          </cell>
          <cell r="E4787">
            <v>56.04</v>
          </cell>
        </row>
        <row r="4788">
          <cell r="B4788">
            <v>40624</v>
          </cell>
          <cell r="C4788" t="str">
            <v>TUBO ACO CARBONO SEM COSTURA 1 1/2", E= *3,68 MM, SCHEDULE 40, 4,05 KG/M</v>
          </cell>
          <cell r="D4788" t="str">
            <v xml:space="preserve">M     </v>
          </cell>
          <cell r="E4788">
            <v>42.48</v>
          </cell>
        </row>
        <row r="4789">
          <cell r="B4789">
            <v>13127</v>
          </cell>
          <cell r="C4789" t="str">
            <v>TUBO ACO CARBONO SEM COSTURA 1/2", E= *2,77 MM, SCHEDULE 40, *1,27 KG/M</v>
          </cell>
          <cell r="D4789" t="str">
            <v xml:space="preserve">M     </v>
          </cell>
          <cell r="E4789">
            <v>18.940000000000001</v>
          </cell>
        </row>
        <row r="4790">
          <cell r="B4790">
            <v>13137</v>
          </cell>
          <cell r="C4790" t="str">
            <v>TUBO ACO CARBONO SEM COSTURA 1/2", E= *3,73 MM, SCHEDULE 80, *1,62 KG/M</v>
          </cell>
          <cell r="D4790" t="str">
            <v xml:space="preserve">M     </v>
          </cell>
          <cell r="E4790">
            <v>25.14</v>
          </cell>
        </row>
        <row r="4791">
          <cell r="B4791">
            <v>20989</v>
          </cell>
          <cell r="C4791" t="str">
            <v>TUBO ACO CARBONO SEM COSTURA 14", E= *11,13 MM, SCHEDULE 40, *94,55 KG/M</v>
          </cell>
          <cell r="D4791" t="str">
            <v xml:space="preserve">M     </v>
          </cell>
          <cell r="E4791">
            <v>900.82</v>
          </cell>
        </row>
        <row r="4792">
          <cell r="B4792">
            <v>21147</v>
          </cell>
          <cell r="C4792" t="str">
            <v>TUBO ACO CARBONO SEM COSTURA 2 1/2", E = 5,16 MM, SCHEDULE 40 (8,62 KG/M)</v>
          </cell>
          <cell r="D4792" t="str">
            <v xml:space="preserve">M     </v>
          </cell>
          <cell r="E4792">
            <v>84.46</v>
          </cell>
        </row>
        <row r="4793">
          <cell r="B4793">
            <v>21148</v>
          </cell>
          <cell r="C4793" t="str">
            <v>TUBO ACO CARBONO SEM COSTURA 2", E= *3,91* MM, SCHEDULE 40, *5,43* KG/M</v>
          </cell>
          <cell r="D4793" t="str">
            <v xml:space="preserve">M     </v>
          </cell>
          <cell r="E4793">
            <v>52.13</v>
          </cell>
        </row>
        <row r="4794">
          <cell r="B4794">
            <v>20984</v>
          </cell>
          <cell r="C4794" t="str">
            <v>TUBO ACO CARBONO SEM COSTURA 20", E= *12,70 MM, SCHEDULE 30, *154,97 KG/M</v>
          </cell>
          <cell r="D4794" t="str">
            <v xml:space="preserve">M     </v>
          </cell>
          <cell r="E4794">
            <v>1728.49</v>
          </cell>
        </row>
        <row r="4795">
          <cell r="B4795">
            <v>13042</v>
          </cell>
          <cell r="C4795" t="str">
            <v>TUBO ACO CARBONO SEM COSTURA 20", E= *6,35 MM,  SCHEDULE 10, *78,46 KG/M</v>
          </cell>
          <cell r="D4795" t="str">
            <v xml:space="preserve">M     </v>
          </cell>
          <cell r="E4795">
            <v>957.84</v>
          </cell>
        </row>
        <row r="4796">
          <cell r="B4796">
            <v>21150</v>
          </cell>
          <cell r="C4796" t="str">
            <v>TUBO ACO CARBONO SEM COSTURA 3/4", E= *2,87 MM, SCHEDULE 40, *1,69 KG/M</v>
          </cell>
          <cell r="D4796" t="str">
            <v xml:space="preserve">M     </v>
          </cell>
          <cell r="E4796">
            <v>25.85</v>
          </cell>
        </row>
        <row r="4797">
          <cell r="B4797">
            <v>13141</v>
          </cell>
          <cell r="C4797" t="str">
            <v>TUBO ACO CARBONO SEM COSTURA 3/4", E= *3,91 MM, SCHEDULE 80, *2,19 KG/M.</v>
          </cell>
          <cell r="D4797" t="str">
            <v xml:space="preserve">M     </v>
          </cell>
          <cell r="E4797">
            <v>32.56</v>
          </cell>
        </row>
        <row r="4798">
          <cell r="B4798">
            <v>21151</v>
          </cell>
          <cell r="C4798" t="str">
            <v>TUBO ACO CARBONO SEM COSTURA 4", E= *6,02 MM, SCHEDULE 40, *16,06 KG/M</v>
          </cell>
          <cell r="D4798" t="str">
            <v xml:space="preserve">M     </v>
          </cell>
          <cell r="E4798">
            <v>154.72</v>
          </cell>
        </row>
        <row r="4799">
          <cell r="B4799">
            <v>13142</v>
          </cell>
          <cell r="C4799" t="str">
            <v>TUBO ACO CARBONO SEM COSTURA 4", E= *8,56 MM, SCHEDULE 80, *22,31 KG/M</v>
          </cell>
          <cell r="D4799" t="str">
            <v xml:space="preserve">M     </v>
          </cell>
          <cell r="E4799">
            <v>221.18</v>
          </cell>
        </row>
        <row r="4800">
          <cell r="B4800">
            <v>20994</v>
          </cell>
          <cell r="C4800" t="str">
            <v>TUBO ACO CARBONO SEM COSTURA 6", E= *10,97 MM, SCHEDULE 80, *42,56 KG/M</v>
          </cell>
          <cell r="D4800" t="str">
            <v xml:space="preserve">M     </v>
          </cell>
          <cell r="E4800">
            <v>417.03</v>
          </cell>
        </row>
        <row r="4801">
          <cell r="B4801">
            <v>7672</v>
          </cell>
          <cell r="C4801" t="str">
            <v>TUBO ACO CARBONO SEM COSTURA 6", E= 7,11 MM,  SCHEDULE 40, *28,26 KG/M</v>
          </cell>
          <cell r="D4801" t="str">
            <v xml:space="preserve">M     </v>
          </cell>
          <cell r="E4801">
            <v>273.2</v>
          </cell>
        </row>
        <row r="4802">
          <cell r="B4802">
            <v>20995</v>
          </cell>
          <cell r="C4802" t="str">
            <v>TUBO ACO CARBONO SEM COSTURA 8", E= *12,70 MM, SCHEDULE 80, *64,64 KG/M</v>
          </cell>
          <cell r="D4802" t="str">
            <v xml:space="preserve">M     </v>
          </cell>
          <cell r="E4802">
            <v>548.05999999999995</v>
          </cell>
        </row>
        <row r="4803">
          <cell r="B4803">
            <v>7690</v>
          </cell>
          <cell r="C4803" t="str">
            <v>TUBO ACO CARBONO SEM COSTURA 8", E= *6,35 MM,  SCHEDULE 20, *33,27 KG/M</v>
          </cell>
          <cell r="D4803" t="str">
            <v xml:space="preserve">M     </v>
          </cell>
          <cell r="E4803">
            <v>316.98</v>
          </cell>
        </row>
        <row r="4804">
          <cell r="B4804">
            <v>20980</v>
          </cell>
          <cell r="C4804" t="str">
            <v>TUBO ACO CARBONO SEM COSTURA 8", E= *7,04 MM, SCHEDULE 30, *36,75 KG/M</v>
          </cell>
          <cell r="D4804" t="str">
            <v xml:space="preserve">M     </v>
          </cell>
          <cell r="E4804">
            <v>345.79</v>
          </cell>
        </row>
        <row r="4805">
          <cell r="B4805">
            <v>7661</v>
          </cell>
          <cell r="C4805" t="str">
            <v>TUBO ACO CARBONO SEM COSTURA 8", E= *8,18 MM, SCHEDULE 40, *42,55 KG/M</v>
          </cell>
          <cell r="D4805" t="str">
            <v xml:space="preserve">M     </v>
          </cell>
          <cell r="E4805">
            <v>411.35</v>
          </cell>
        </row>
        <row r="4806">
          <cell r="B4806">
            <v>21016</v>
          </cell>
          <cell r="C4806" t="str">
            <v>TUBO ACO GALVANIZADO COM COSTURA, CLASSE LEVE, DN 100 MM ( 4"),  E = 3,75 MM,  *10,55* KG/M (NBR 5580)</v>
          </cell>
          <cell r="D4806" t="str">
            <v xml:space="preserve">M     </v>
          </cell>
          <cell r="E4806">
            <v>88.67</v>
          </cell>
        </row>
        <row r="4807">
          <cell r="B4807">
            <v>21008</v>
          </cell>
          <cell r="C4807" t="str">
            <v>TUBO ACO GALVANIZADO COM COSTURA, CLASSE LEVE, DN 15 MM ( 1/2"),  E = 2,25 MM,  *1,2* KG/M (NBR 5580)</v>
          </cell>
          <cell r="D4807" t="str">
            <v xml:space="preserve">M     </v>
          </cell>
          <cell r="E4807">
            <v>10.36</v>
          </cell>
        </row>
        <row r="4808">
          <cell r="B4808">
            <v>21009</v>
          </cell>
          <cell r="C4808" t="str">
            <v>TUBO ACO GALVANIZADO COM COSTURA, CLASSE LEVE, DN 20 MM ( 3/4"),  E = 2,25 MM,  *1,3* KG/M (NBR 5580)</v>
          </cell>
          <cell r="D4808" t="str">
            <v xml:space="preserve">M     </v>
          </cell>
          <cell r="E4808">
            <v>13.49</v>
          </cell>
        </row>
        <row r="4809">
          <cell r="B4809">
            <v>21010</v>
          </cell>
          <cell r="C4809" t="str">
            <v>TUBO ACO GALVANIZADO COM COSTURA, CLASSE LEVE, DN 25 MM ( 1"),  E = 2,65 MM,  *2,11* KG/M (NBR 5580)</v>
          </cell>
          <cell r="D4809" t="str">
            <v xml:space="preserve">M     </v>
          </cell>
          <cell r="E4809">
            <v>18.11</v>
          </cell>
        </row>
        <row r="4810">
          <cell r="B4810">
            <v>21011</v>
          </cell>
          <cell r="C4810" t="str">
            <v>TUBO ACO GALVANIZADO COM COSTURA, CLASSE LEVE, DN 32 MM ( 1 1/4"),  E = 2,65 MM,  *2,71* KG/M (NBR 5580)</v>
          </cell>
          <cell r="D4810" t="str">
            <v xml:space="preserve">M     </v>
          </cell>
          <cell r="E4810">
            <v>26.39</v>
          </cell>
        </row>
        <row r="4811">
          <cell r="B4811">
            <v>21012</v>
          </cell>
          <cell r="C4811" t="str">
            <v>TUBO ACO GALVANIZADO COM COSTURA, CLASSE LEVE, DN 40 MM ( 1 1/2"),  E = 3,00 MM,  *3,48* KG/M (NBR 5580)</v>
          </cell>
          <cell r="D4811" t="str">
            <v xml:space="preserve">M     </v>
          </cell>
          <cell r="E4811">
            <v>29.16</v>
          </cell>
        </row>
        <row r="4812">
          <cell r="B4812">
            <v>21013</v>
          </cell>
          <cell r="C4812" t="str">
            <v>TUBO ACO GALVANIZADO COM COSTURA, CLASSE LEVE, DN 50 MM ( 2"),  E = 3,00 MM,  *4,40* KG/M (NBR 5580)</v>
          </cell>
          <cell r="D4812" t="str">
            <v xml:space="preserve">M     </v>
          </cell>
          <cell r="E4812">
            <v>38.06</v>
          </cell>
        </row>
        <row r="4813">
          <cell r="B4813">
            <v>21014</v>
          </cell>
          <cell r="C4813" t="str">
            <v>TUBO ACO GALVANIZADO COM COSTURA, CLASSE LEVE, DN 65 MM ( 2 1/2"),  E = 3,35 MM, * 6,23* KG/M (NBR 5580)</v>
          </cell>
          <cell r="D4813" t="str">
            <v xml:space="preserve">M     </v>
          </cell>
          <cell r="E4813">
            <v>53.26</v>
          </cell>
        </row>
        <row r="4814">
          <cell r="B4814">
            <v>21015</v>
          </cell>
          <cell r="C4814" t="str">
            <v>TUBO ACO GALVANIZADO COM COSTURA, CLASSE LEVE, DN 80 MM ( 3"),  E = 3,35 MM, *7,32* KG/M (NBR 5580)</v>
          </cell>
          <cell r="D4814" t="str">
            <v xml:space="preserve">M     </v>
          </cell>
          <cell r="E4814">
            <v>61.18</v>
          </cell>
        </row>
        <row r="4815">
          <cell r="B4815">
            <v>7697</v>
          </cell>
          <cell r="C4815" t="str">
            <v>TUBO ACO GALVANIZADO COM COSTURA, CLASSE MEDIA, DN 1.1/2", E = *3,25* MM, PESO *3,61* KG/M (NBR 5580)</v>
          </cell>
          <cell r="D4815" t="str">
            <v xml:space="preserve">M     </v>
          </cell>
          <cell r="E4815">
            <v>29.19</v>
          </cell>
        </row>
        <row r="4816">
          <cell r="B4816">
            <v>7698</v>
          </cell>
          <cell r="C4816" t="str">
            <v>TUBO ACO GALVANIZADO COM COSTURA, CLASSE MEDIA, DN 1.1/4", E = *3,25* MM, PESO *3,14* KG/M (NBR 5580)</v>
          </cell>
          <cell r="D4816" t="str">
            <v xml:space="preserve">M     </v>
          </cell>
          <cell r="E4816">
            <v>25.13</v>
          </cell>
        </row>
        <row r="4817">
          <cell r="B4817">
            <v>7691</v>
          </cell>
          <cell r="C4817" t="str">
            <v>TUBO ACO GALVANIZADO COM COSTURA, CLASSE MEDIA, DN 1/2", E = *2,65* MM, PESO *1,22* KG/M (NBR 5580)</v>
          </cell>
          <cell r="D4817" t="str">
            <v xml:space="preserve">M     </v>
          </cell>
          <cell r="E4817">
            <v>10.62</v>
          </cell>
        </row>
        <row r="4818">
          <cell r="B4818">
            <v>40626</v>
          </cell>
          <cell r="C4818" t="str">
            <v>TUBO ACO GALVANIZADO COM COSTURA, CLASSE MEDIA, DN 1", E = 3,38 MM, PESO 2,50 KG/M (NBR 5580)</v>
          </cell>
          <cell r="D4818" t="str">
            <v xml:space="preserve">M     </v>
          </cell>
          <cell r="E4818">
            <v>19.93</v>
          </cell>
        </row>
        <row r="4819">
          <cell r="B4819">
            <v>7701</v>
          </cell>
          <cell r="C4819" t="str">
            <v>TUBO ACO GALVANIZADO COM COSTURA, CLASSE MEDIA, DN 2.1/2", E = *3,65* MM, PESO *6,51* KG/M (NBR 5580)</v>
          </cell>
          <cell r="D4819" t="str">
            <v xml:space="preserve">M     </v>
          </cell>
          <cell r="E4819">
            <v>52.25</v>
          </cell>
        </row>
        <row r="4820">
          <cell r="B4820">
            <v>7696</v>
          </cell>
          <cell r="C4820" t="str">
            <v>TUBO ACO GALVANIZADO COM COSTURA, CLASSE MEDIA, DN 2", E = *3,65* MM, PESO *5,10* KG/M (NBR 5580)</v>
          </cell>
          <cell r="D4820" t="str">
            <v xml:space="preserve">M     </v>
          </cell>
          <cell r="E4820">
            <v>42.1</v>
          </cell>
        </row>
        <row r="4821">
          <cell r="B4821">
            <v>7700</v>
          </cell>
          <cell r="C4821" t="str">
            <v>TUBO ACO GALVANIZADO COM COSTURA, CLASSE MEDIA, DN 3/4", E = *2,65* MM, PESO *1,58* KG/M (NBR 5580)</v>
          </cell>
          <cell r="D4821" t="str">
            <v xml:space="preserve">M     </v>
          </cell>
          <cell r="E4821">
            <v>13.43</v>
          </cell>
        </row>
        <row r="4822">
          <cell r="B4822">
            <v>7694</v>
          </cell>
          <cell r="C4822" t="str">
            <v>TUBO ACO GALVANIZADO COM COSTURA, CLASSE MEDIA, DN 3", E = *4,05* MM, PESO *8,47* KG/M (NBR 5580)</v>
          </cell>
          <cell r="D4822" t="str">
            <v xml:space="preserve">M     </v>
          </cell>
          <cell r="E4822">
            <v>70.31</v>
          </cell>
        </row>
        <row r="4823">
          <cell r="B4823">
            <v>7693</v>
          </cell>
          <cell r="C4823" t="str">
            <v>TUBO ACO GALVANIZADO COM COSTURA, CLASSE MEDIA, DN 4", E = 4,50* MM, PESO 12,10* KG/M (NBR 5580)</v>
          </cell>
          <cell r="D4823" t="str">
            <v xml:space="preserve">M     </v>
          </cell>
          <cell r="E4823">
            <v>96.83</v>
          </cell>
        </row>
        <row r="4824">
          <cell r="B4824">
            <v>7692</v>
          </cell>
          <cell r="C4824" t="str">
            <v>TUBO ACO GALVANIZADO COM COSTURA, CLASSE MEDIA, DN 5", E = *5,40* MM, PESO *17,80* KG/M (NBR 5580)</v>
          </cell>
          <cell r="D4824" t="str">
            <v xml:space="preserve">M     </v>
          </cell>
          <cell r="E4824">
            <v>144.97999999999999</v>
          </cell>
        </row>
        <row r="4825">
          <cell r="B4825">
            <v>7695</v>
          </cell>
          <cell r="C4825" t="str">
            <v>TUBO ACO GALVANIZADO COM COSTURA, CLASSE MEDIA, DN 6", E = 4,85* MM, PESO 19,68* KG/M (NBR 5580)</v>
          </cell>
          <cell r="D4825" t="str">
            <v xml:space="preserve">M     </v>
          </cell>
          <cell r="E4825">
            <v>157.22999999999999</v>
          </cell>
        </row>
        <row r="4826">
          <cell r="B4826">
            <v>13356</v>
          </cell>
          <cell r="C4826" t="str">
            <v>TUBO ACO INDUSTRIAL DN 2" (50,8 MM) E=1,50MM, PESO= 1,8237 KG/M</v>
          </cell>
          <cell r="D4826" t="str">
            <v xml:space="preserve">M     </v>
          </cell>
          <cell r="E4826">
            <v>11.4</v>
          </cell>
        </row>
        <row r="4827">
          <cell r="B4827">
            <v>36365</v>
          </cell>
          <cell r="C4827" t="str">
            <v>TUBO COLETOR DE ESGOTO PVC, JEI, DN 100 MM (NBR  7362)</v>
          </cell>
          <cell r="D4827" t="str">
            <v xml:space="preserve">M     </v>
          </cell>
          <cell r="E4827">
            <v>14.1</v>
          </cell>
        </row>
        <row r="4828">
          <cell r="B4828">
            <v>41930</v>
          </cell>
          <cell r="C4828" t="str">
            <v>TUBO COLETOR DE ESGOTO PVC, JEI, DN 200 MM (NBR 7362)</v>
          </cell>
          <cell r="D4828" t="str">
            <v xml:space="preserve">M     </v>
          </cell>
          <cell r="E4828">
            <v>45.64</v>
          </cell>
        </row>
        <row r="4829">
          <cell r="B4829">
            <v>41931</v>
          </cell>
          <cell r="C4829" t="str">
            <v>TUBO COLETOR DE ESGOTO PVC, JEI, DN 250 MM (NBR 7362)</v>
          </cell>
          <cell r="D4829" t="str">
            <v xml:space="preserve">M     </v>
          </cell>
          <cell r="E4829">
            <v>77.83</v>
          </cell>
        </row>
        <row r="4830">
          <cell r="B4830">
            <v>41932</v>
          </cell>
          <cell r="C4830" t="str">
            <v>TUBO COLETOR DE ESGOTO PVC, JEI, DN 300 MM (NBR 7362)</v>
          </cell>
          <cell r="D4830" t="str">
            <v xml:space="preserve">M     </v>
          </cell>
          <cell r="E4830">
            <v>125.71</v>
          </cell>
        </row>
        <row r="4831">
          <cell r="B4831">
            <v>41933</v>
          </cell>
          <cell r="C4831" t="str">
            <v>TUBO COLETOR DE ESGOTO PVC, JEI, DN 350 MM (NBR 7362)</v>
          </cell>
          <cell r="D4831" t="str">
            <v xml:space="preserve">M     </v>
          </cell>
          <cell r="E4831">
            <v>155.69</v>
          </cell>
        </row>
        <row r="4832">
          <cell r="B4832">
            <v>41934</v>
          </cell>
          <cell r="C4832" t="str">
            <v>TUBO COLETOR DE ESGOTO PVC, JEI, DN 400 MM (NBR 7362)</v>
          </cell>
          <cell r="D4832" t="str">
            <v xml:space="preserve">M     </v>
          </cell>
          <cell r="E4832">
            <v>201.66</v>
          </cell>
        </row>
        <row r="4833">
          <cell r="B4833">
            <v>41936</v>
          </cell>
          <cell r="C4833" t="str">
            <v>TUBO COLETOR DE ESGOTO, PVC, JEI, DN 150 MM  (NBR 7362)</v>
          </cell>
          <cell r="D4833" t="str">
            <v xml:space="preserve">M     </v>
          </cell>
          <cell r="E4833">
            <v>30.4</v>
          </cell>
        </row>
        <row r="4834">
          <cell r="B4834">
            <v>7720</v>
          </cell>
          <cell r="C4834" t="str">
            <v>TUBO CONCRETO ARMADO, CLASSE EA-2, PB JE, DN 1000 MM, PARA ESGOTO SANITARIO (NBR 8890)</v>
          </cell>
          <cell r="D4834" t="str">
            <v xml:space="preserve">M     </v>
          </cell>
          <cell r="E4834">
            <v>369.66</v>
          </cell>
        </row>
        <row r="4835">
          <cell r="B4835">
            <v>40335</v>
          </cell>
          <cell r="C4835" t="str">
            <v>TUBO CONCRETO ARMADO, CLASSE EA-2, PB JE, DN 300 MM, PARA ESGOTO SANITARIO (NBR 8890)</v>
          </cell>
          <cell r="D4835" t="str">
            <v xml:space="preserve">M     </v>
          </cell>
          <cell r="E4835">
            <v>75.290000000000006</v>
          </cell>
        </row>
        <row r="4836">
          <cell r="B4836">
            <v>7740</v>
          </cell>
          <cell r="C4836" t="str">
            <v>TUBO CONCRETO ARMADO, CLASSE EA-2, PB JE, DN 400 MM, PARA ESGOTO SANITARIO (NBR 8890)</v>
          </cell>
          <cell r="D4836" t="str">
            <v xml:space="preserve">M     </v>
          </cell>
          <cell r="E4836">
            <v>102.72</v>
          </cell>
        </row>
        <row r="4837">
          <cell r="B4837">
            <v>7741</v>
          </cell>
          <cell r="C4837" t="str">
            <v>TUBO CONCRETO ARMADO, CLASSE EA-2, PB JE, DN 500 MM, PARA ESGOTO SANITARIO (NBR 8890)</v>
          </cell>
          <cell r="D4837" t="str">
            <v xml:space="preserve">M     </v>
          </cell>
          <cell r="E4837">
            <v>129.63999999999999</v>
          </cell>
        </row>
        <row r="4838">
          <cell r="B4838">
            <v>7774</v>
          </cell>
          <cell r="C4838" t="str">
            <v>TUBO CONCRETO ARMADO, CLASSE EA-2, PB JE, DN 600 MM, PARA ESGOTO SANITARIO (NBR 8890)</v>
          </cell>
          <cell r="D4838" t="str">
            <v xml:space="preserve">M     </v>
          </cell>
          <cell r="E4838">
            <v>174.52</v>
          </cell>
        </row>
        <row r="4839">
          <cell r="B4839">
            <v>7744</v>
          </cell>
          <cell r="C4839" t="str">
            <v>TUBO CONCRETO ARMADO, CLASSE EA-2, PB JE, DN 700 MM, PARA ESGOTO SANITARIO (NBR 8890)</v>
          </cell>
          <cell r="D4839" t="str">
            <v xml:space="preserve">M     </v>
          </cell>
          <cell r="E4839">
            <v>201.17</v>
          </cell>
        </row>
        <row r="4840">
          <cell r="B4840">
            <v>7773</v>
          </cell>
          <cell r="C4840" t="str">
            <v>TUBO CONCRETO ARMADO, CLASSE EA-2, PB JE, DN 800 MM, PARA ESGOTO SANITARIO (NBR 8890)</v>
          </cell>
          <cell r="D4840" t="str">
            <v xml:space="preserve">M     </v>
          </cell>
          <cell r="E4840">
            <v>250.54</v>
          </cell>
        </row>
        <row r="4841">
          <cell r="B4841">
            <v>7754</v>
          </cell>
          <cell r="C4841" t="str">
            <v>TUBO CONCRETO ARMADO, CLASSE EA-2, PB JE, DN 900 MM, PARA ESGOTO SANITARIO (NBR 8890)</v>
          </cell>
          <cell r="D4841" t="str">
            <v xml:space="preserve">M     </v>
          </cell>
          <cell r="E4841">
            <v>340.46</v>
          </cell>
        </row>
        <row r="4842">
          <cell r="B4842">
            <v>7735</v>
          </cell>
          <cell r="C4842" t="str">
            <v>TUBO CONCRETO ARMADO, CLASSE EA-3, PB JE, DN 1000 MM, PARA ESGOTO SANITARIO (NBR 8890)</v>
          </cell>
          <cell r="D4842" t="str">
            <v xml:space="preserve">M     </v>
          </cell>
          <cell r="E4842">
            <v>466.65</v>
          </cell>
        </row>
        <row r="4843">
          <cell r="B4843">
            <v>7755</v>
          </cell>
          <cell r="C4843" t="str">
            <v>TUBO CONCRETO ARMADO, CLASSE EA-3, PB JE, DN 400 MM, PARA ESGOTO SANITARIO (NBR 8890)</v>
          </cell>
          <cell r="D4843" t="str">
            <v xml:space="preserve">M     </v>
          </cell>
          <cell r="E4843">
            <v>125.14</v>
          </cell>
        </row>
        <row r="4844">
          <cell r="B4844">
            <v>7776</v>
          </cell>
          <cell r="C4844" t="str">
            <v>TUBO CONCRETO ARMADO, CLASSE EA-3, PB JE, DN 500 MM, PARA ESGOTO SANITARIO (NBR 8890)</v>
          </cell>
          <cell r="D4844" t="str">
            <v xml:space="preserve">M     </v>
          </cell>
          <cell r="E4844">
            <v>162.88</v>
          </cell>
        </row>
        <row r="4845">
          <cell r="B4845">
            <v>7743</v>
          </cell>
          <cell r="C4845" t="str">
            <v>TUBO CONCRETO ARMADO, CLASSE EA-3, PB JE, DN 600 MM, PARA ESGOTO SANITARIO (NBR 8890)</v>
          </cell>
          <cell r="D4845" t="str">
            <v xml:space="preserve">M     </v>
          </cell>
          <cell r="E4845">
            <v>215.09</v>
          </cell>
        </row>
        <row r="4846">
          <cell r="B4846">
            <v>7733</v>
          </cell>
          <cell r="C4846" t="str">
            <v>TUBO CONCRETO ARMADO, CLASSE EA-3, PB JE, DN 700 MM, PARA ESGOTO SANITARIO (NBR 8890)</v>
          </cell>
          <cell r="D4846" t="str">
            <v xml:space="preserve">M     </v>
          </cell>
          <cell r="E4846">
            <v>239.85</v>
          </cell>
        </row>
        <row r="4847">
          <cell r="B4847">
            <v>7775</v>
          </cell>
          <cell r="C4847" t="str">
            <v>TUBO CONCRETO ARMADO, CLASSE EA-3, PB JE, DN 800 MM, PARA ESGOTO SANITARIO (NBR 8890)</v>
          </cell>
          <cell r="D4847" t="str">
            <v xml:space="preserve">M     </v>
          </cell>
          <cell r="E4847">
            <v>295.08999999999997</v>
          </cell>
        </row>
        <row r="4848">
          <cell r="B4848">
            <v>7734</v>
          </cell>
          <cell r="C4848" t="str">
            <v>TUBO CONCRETO ARMADO, CLASSE EA-3, PB JE, DN 900 MM, PARA ESGOTO SANITARIO (NBR 8890)</v>
          </cell>
          <cell r="D4848" t="str">
            <v xml:space="preserve">M     </v>
          </cell>
          <cell r="E4848">
            <v>426.61</v>
          </cell>
        </row>
        <row r="4849">
          <cell r="B4849">
            <v>7753</v>
          </cell>
          <cell r="C4849" t="str">
            <v>TUBO CONCRETO ARMADO, CLASSE PA-1, PB, DN 1000 MM, PARA AGUAS PLUVIAIS (NBR 8890)</v>
          </cell>
          <cell r="D4849" t="str">
            <v xml:space="preserve">M     </v>
          </cell>
          <cell r="E4849">
            <v>216.3</v>
          </cell>
        </row>
        <row r="4850">
          <cell r="B4850">
            <v>13256</v>
          </cell>
          <cell r="C4850" t="str">
            <v>TUBO CONCRETO ARMADO, CLASSE PA-1, PB, DN 1100 MM, PARA AGUAS PLUVIAIS (NBR 8890)</v>
          </cell>
          <cell r="D4850" t="str">
            <v xml:space="preserve">M     </v>
          </cell>
          <cell r="E4850">
            <v>252.49</v>
          </cell>
        </row>
        <row r="4851">
          <cell r="B4851">
            <v>7757</v>
          </cell>
          <cell r="C4851" t="str">
            <v>TUBO CONCRETO ARMADO, CLASSE PA-1, PB, DN 1200 MM, PARA AGUAS PLUVIAIS (NBR 8890)</v>
          </cell>
          <cell r="D4851" t="str">
            <v xml:space="preserve">M     </v>
          </cell>
          <cell r="E4851">
            <v>306.52999999999997</v>
          </cell>
        </row>
        <row r="4852">
          <cell r="B4852">
            <v>7758</v>
          </cell>
          <cell r="C4852" t="str">
            <v>TUBO CONCRETO ARMADO, CLASSE PA-1, PB, DN 1500 MM, PARA AGUAS PLUVIAIS (NBR 8890)</v>
          </cell>
          <cell r="D4852" t="str">
            <v xml:space="preserve">M     </v>
          </cell>
          <cell r="E4852">
            <v>455.94</v>
          </cell>
        </row>
        <row r="4853">
          <cell r="B4853">
            <v>7759</v>
          </cell>
          <cell r="C4853" t="str">
            <v>TUBO CONCRETO ARMADO, CLASSE PA-1, PB, DN 2000 MM, PARA AGUAS PLUVIAIS (NBR 8890)</v>
          </cell>
          <cell r="D4853" t="str">
            <v xml:space="preserve">M     </v>
          </cell>
          <cell r="E4853">
            <v>993.33</v>
          </cell>
        </row>
        <row r="4854">
          <cell r="B4854">
            <v>40334</v>
          </cell>
          <cell r="C4854" t="str">
            <v>TUBO CONCRETO ARMADO, CLASSE PA-1, PB, DN 300 MM, PARA AGUAS PLUVIAIS (NBR 8890)</v>
          </cell>
          <cell r="D4854" t="str">
            <v xml:space="preserve">M     </v>
          </cell>
          <cell r="E4854">
            <v>53.63</v>
          </cell>
        </row>
        <row r="4855">
          <cell r="B4855">
            <v>7745</v>
          </cell>
          <cell r="C4855" t="str">
            <v>TUBO CONCRETO ARMADO, CLASSE PA-1, PB, DN 400 MM, PARA AGUAS PLUVIAIS (NBR 8890)</v>
          </cell>
          <cell r="D4855" t="str">
            <v xml:space="preserve">M     </v>
          </cell>
          <cell r="E4855">
            <v>56.67</v>
          </cell>
        </row>
        <row r="4856">
          <cell r="B4856">
            <v>7714</v>
          </cell>
          <cell r="C4856" t="str">
            <v>TUBO CONCRETO ARMADO, CLASSE PA-1, PB, DN 500 MM, PARA AGUAS PLUVIAIS (NBR 8890)</v>
          </cell>
          <cell r="D4856" t="str">
            <v xml:space="preserve">M     </v>
          </cell>
          <cell r="E4856">
            <v>74.84</v>
          </cell>
        </row>
        <row r="4857">
          <cell r="B4857">
            <v>7725</v>
          </cell>
          <cell r="C4857" t="str">
            <v>TUBO CONCRETO ARMADO, CLASSE PA-1, PB, DN 600 MM, PARA AGUAS PLUVIAIS (NBR 8890)</v>
          </cell>
          <cell r="D4857" t="str">
            <v xml:space="preserve">M     </v>
          </cell>
          <cell r="E4857">
            <v>99</v>
          </cell>
        </row>
        <row r="4858">
          <cell r="B4858">
            <v>7742</v>
          </cell>
          <cell r="C4858" t="str">
            <v>TUBO CONCRETO ARMADO, CLASSE PA-1, PB, DN 700 MM, PARA AGUAS PLUVIAIS (NBR 8890)</v>
          </cell>
          <cell r="D4858" t="str">
            <v xml:space="preserve">M     </v>
          </cell>
          <cell r="E4858">
            <v>138.96</v>
          </cell>
        </row>
        <row r="4859">
          <cell r="B4859">
            <v>7750</v>
          </cell>
          <cell r="C4859" t="str">
            <v>TUBO CONCRETO ARMADO, CLASSE PA-1, PB, DN 800 MM, PARA AGUAS PLUVIAIS (NBR 8890)</v>
          </cell>
          <cell r="D4859" t="str">
            <v xml:space="preserve">M     </v>
          </cell>
          <cell r="E4859">
            <v>157.58000000000001</v>
          </cell>
        </row>
        <row r="4860">
          <cell r="B4860">
            <v>7756</v>
          </cell>
          <cell r="C4860" t="str">
            <v>TUBO CONCRETO ARMADO, CLASSE PA-1, PB, DN 900 MM, PARA AGUAS PLUVIAIS (NBR 8890)</v>
          </cell>
          <cell r="D4860" t="str">
            <v xml:space="preserve">M     </v>
          </cell>
          <cell r="E4860">
            <v>194.54</v>
          </cell>
        </row>
        <row r="4861">
          <cell r="B4861">
            <v>7765</v>
          </cell>
          <cell r="C4861" t="str">
            <v>TUBO CONCRETO ARMADO, CLASSE PA-2, PB, DN 1000 MM, PARA AGUAS PLUVIAIS (NBR 8890)</v>
          </cell>
          <cell r="D4861" t="str">
            <v xml:space="preserve">M     </v>
          </cell>
          <cell r="E4861">
            <v>238.87</v>
          </cell>
        </row>
        <row r="4862">
          <cell r="B4862">
            <v>12569</v>
          </cell>
          <cell r="C4862" t="str">
            <v>TUBO CONCRETO ARMADO, CLASSE PA-2, PB, DN 1100 MM, PARA AGUAS PLUVIAIS (NBR 8890)</v>
          </cell>
          <cell r="D4862" t="str">
            <v xml:space="preserve">M     </v>
          </cell>
          <cell r="E4862">
            <v>257.02999999999997</v>
          </cell>
        </row>
        <row r="4863">
          <cell r="B4863">
            <v>7766</v>
          </cell>
          <cell r="C4863" t="str">
            <v>TUBO CONCRETO ARMADO, CLASSE PA-2, PB, DN 1200 MM, PARA AGUAS PLUVIAIS (NBR 8890)</v>
          </cell>
          <cell r="D4863" t="str">
            <v xml:space="preserve">M     </v>
          </cell>
          <cell r="E4863">
            <v>347.4</v>
          </cell>
        </row>
        <row r="4864">
          <cell r="B4864">
            <v>7767</v>
          </cell>
          <cell r="C4864" t="str">
            <v>TUBO CONCRETO ARMADO, CLASSE PA-2, PB, DN 1500 MM, PARA AGUAS PLUVIAIS (NBR 8890)</v>
          </cell>
          <cell r="D4864" t="str">
            <v xml:space="preserve">M     </v>
          </cell>
          <cell r="E4864">
            <v>535.33000000000004</v>
          </cell>
        </row>
        <row r="4865">
          <cell r="B4865">
            <v>7727</v>
          </cell>
          <cell r="C4865" t="str">
            <v>TUBO CONCRETO ARMADO, CLASSE PA-2, PB, DN 2000 MM, PARA AGUAS PLUVIAIS (NBR 8890)</v>
          </cell>
          <cell r="D4865" t="str">
            <v xml:space="preserve">M     </v>
          </cell>
          <cell r="E4865">
            <v>1162.56</v>
          </cell>
        </row>
        <row r="4866">
          <cell r="B4866">
            <v>7760</v>
          </cell>
          <cell r="C4866" t="str">
            <v>TUBO CONCRETO ARMADO, CLASSE PA-2, PB, DN 300 MM, PARA AGUAS PLUVIAIS (NBR 8890)</v>
          </cell>
          <cell r="D4866" t="str">
            <v xml:space="preserve">M     </v>
          </cell>
          <cell r="E4866">
            <v>56.4</v>
          </cell>
        </row>
        <row r="4867">
          <cell r="B4867">
            <v>7761</v>
          </cell>
          <cell r="C4867" t="str">
            <v>TUBO CONCRETO ARMADO, CLASSE PA-2, PB, DN 400 MM, PARA AGUAS PLUVIAIS (NBR 8890)</v>
          </cell>
          <cell r="D4867" t="str">
            <v xml:space="preserve">M     </v>
          </cell>
          <cell r="E4867">
            <v>59.94</v>
          </cell>
        </row>
        <row r="4868">
          <cell r="B4868">
            <v>7752</v>
          </cell>
          <cell r="C4868" t="str">
            <v>TUBO CONCRETO ARMADO, CLASSE PA-2, PB, DN 500 MM, PARA AGUAS PLUVIAIS (NBR 8890)</v>
          </cell>
          <cell r="D4868" t="str">
            <v xml:space="preserve">M     </v>
          </cell>
          <cell r="E4868">
            <v>72.61</v>
          </cell>
        </row>
        <row r="4869">
          <cell r="B4869">
            <v>7762</v>
          </cell>
          <cell r="C4869" t="str">
            <v>TUBO CONCRETO ARMADO, CLASSE PA-2, PB, DN 600 MM, PARA AGUAS PLUVIAIS (NBR 8890)</v>
          </cell>
          <cell r="D4869" t="str">
            <v xml:space="preserve">M     </v>
          </cell>
          <cell r="E4869">
            <v>95</v>
          </cell>
        </row>
        <row r="4870">
          <cell r="B4870">
            <v>7722</v>
          </cell>
          <cell r="C4870" t="str">
            <v>TUBO CONCRETO ARMADO, CLASSE PA-2, PB, DN 700 MM, PARA AGUAS PLUVIAIS (NBR 8890)</v>
          </cell>
          <cell r="D4870" t="str">
            <v xml:space="preserve">M     </v>
          </cell>
          <cell r="E4870">
            <v>146.49</v>
          </cell>
        </row>
        <row r="4871">
          <cell r="B4871">
            <v>7763</v>
          </cell>
          <cell r="C4871" t="str">
            <v>TUBO CONCRETO ARMADO, CLASSE PA-2, PB, DN 800 MM, PARA AGUAS PLUVIAIS (NBR 8890)</v>
          </cell>
          <cell r="D4871" t="str">
            <v xml:space="preserve">M     </v>
          </cell>
          <cell r="E4871">
            <v>163.25</v>
          </cell>
        </row>
        <row r="4872">
          <cell r="B4872">
            <v>7764</v>
          </cell>
          <cell r="C4872" t="str">
            <v>TUBO CONCRETO ARMADO, CLASSE PA-2, PB, DN 900 MM, PARA AGUAS PLUVIAIS (NBR 8890)</v>
          </cell>
          <cell r="D4872" t="str">
            <v xml:space="preserve">M     </v>
          </cell>
          <cell r="E4872">
            <v>245.22</v>
          </cell>
        </row>
        <row r="4873">
          <cell r="B4873">
            <v>12572</v>
          </cell>
          <cell r="C4873" t="str">
            <v>TUBO CONCRETO ARMADO, CLASSE PA-3, PB, DN 1000 MM, PARA AGUAS PLUVIAIS (NBR 8890)</v>
          </cell>
          <cell r="D4873" t="str">
            <v xml:space="preserve">M     </v>
          </cell>
          <cell r="E4873">
            <v>321.52</v>
          </cell>
        </row>
        <row r="4874">
          <cell r="B4874">
            <v>12573</v>
          </cell>
          <cell r="C4874" t="str">
            <v>TUBO CONCRETO ARMADO, CLASSE PA-3, PB, DN 1100 MM, PARA AGUAS PLUVIAIS (NBR 8890)</v>
          </cell>
          <cell r="D4874" t="str">
            <v xml:space="preserve">M     </v>
          </cell>
          <cell r="E4874">
            <v>337.87</v>
          </cell>
        </row>
        <row r="4875">
          <cell r="B4875">
            <v>12574</v>
          </cell>
          <cell r="C4875" t="str">
            <v>TUBO CONCRETO ARMADO, CLASSE PA-3, PB, DN 1200 MM, PARA AGUAS PLUVIAIS (NBR 8890)</v>
          </cell>
          <cell r="D4875" t="str">
            <v xml:space="preserve">M     </v>
          </cell>
          <cell r="E4875">
            <v>439.03</v>
          </cell>
        </row>
        <row r="4876">
          <cell r="B4876">
            <v>12575</v>
          </cell>
          <cell r="C4876" t="str">
            <v>TUBO CONCRETO ARMADO, CLASSE PA-3, PB, DN 1500 MM, PARA AGUAS PLUVIAIS (NBR 8890)</v>
          </cell>
          <cell r="D4876" t="str">
            <v xml:space="preserve">M     </v>
          </cell>
          <cell r="E4876">
            <v>644.4</v>
          </cell>
        </row>
        <row r="4877">
          <cell r="B4877">
            <v>12576</v>
          </cell>
          <cell r="C4877" t="str">
            <v>TUBO CONCRETO ARMADO, CLASSE PA-3, PB, DN 400 MM, PARA AGUAS PLUVIAIS (NBR 8890)</v>
          </cell>
          <cell r="D4877" t="str">
            <v xml:space="preserve">M     </v>
          </cell>
          <cell r="E4877">
            <v>68.11</v>
          </cell>
        </row>
        <row r="4878">
          <cell r="B4878">
            <v>12577</v>
          </cell>
          <cell r="C4878" t="str">
            <v>TUBO CONCRETO ARMADO, CLASSE PA-3, PB, DN 500 MM, PARA AGUAS PLUVIAIS (NBR 8890)</v>
          </cell>
          <cell r="D4878" t="str">
            <v xml:space="preserve">M     </v>
          </cell>
          <cell r="E4878">
            <v>88.1</v>
          </cell>
        </row>
        <row r="4879">
          <cell r="B4879">
            <v>12578</v>
          </cell>
          <cell r="C4879" t="str">
            <v>TUBO CONCRETO ARMADO, CLASSE PA-3, PB, DN 600 MM, PARA AGUAS PLUVIAIS (NBR 8890)</v>
          </cell>
          <cell r="D4879" t="str">
            <v xml:space="preserve">M     </v>
          </cell>
          <cell r="E4879">
            <v>118.16</v>
          </cell>
        </row>
        <row r="4880">
          <cell r="B4880">
            <v>12579</v>
          </cell>
          <cell r="C4880" t="str">
            <v>TUBO CONCRETO ARMADO, CLASSE PA-3, PB, DN 700 MM, PARA AGUAS PLUVIAIS (NBR 8890)</v>
          </cell>
          <cell r="D4880" t="str">
            <v xml:space="preserve">M     </v>
          </cell>
          <cell r="E4880">
            <v>173.02</v>
          </cell>
        </row>
        <row r="4881">
          <cell r="B4881">
            <v>12580</v>
          </cell>
          <cell r="C4881" t="str">
            <v>TUBO CONCRETO ARMADO, CLASSE PA-3, PB, DN 800 MM, PARA AGUAS PLUVIAIS (NBR 8890)</v>
          </cell>
          <cell r="D4881" t="str">
            <v xml:space="preserve">M     </v>
          </cell>
          <cell r="E4881">
            <v>223.36</v>
          </cell>
        </row>
        <row r="4882">
          <cell r="B4882">
            <v>12581</v>
          </cell>
          <cell r="C4882" t="str">
            <v>TUBO CONCRETO ARMADO, CLASSE PA-3, PB, DN 900 MM, PARA AGUAS PLUVIAIS (NBR 8890)</v>
          </cell>
          <cell r="D4882" t="str">
            <v xml:space="preserve">M     </v>
          </cell>
          <cell r="E4882">
            <v>305.62</v>
          </cell>
        </row>
        <row r="4883">
          <cell r="B4883">
            <v>41785</v>
          </cell>
          <cell r="C4883" t="str">
            <v>TUBO CORRUGADO PEAD, PAREDE DUPLA, INTERNA LISA, JEI, DN/DI *1000* MM, PARA SANEAMENTO</v>
          </cell>
          <cell r="D4883" t="str">
            <v xml:space="preserve">M     </v>
          </cell>
          <cell r="E4883">
            <v>803.89</v>
          </cell>
        </row>
        <row r="4884">
          <cell r="B4884">
            <v>41781</v>
          </cell>
          <cell r="C4884" t="str">
            <v>TUBO CORRUGADO PEAD, PAREDE DUPLA, INTERNA LISA, JEI, DN/DI *400* MM, PARA SANEAMENTO</v>
          </cell>
          <cell r="D4884" t="str">
            <v xml:space="preserve">M     </v>
          </cell>
          <cell r="E4884">
            <v>229.19</v>
          </cell>
        </row>
        <row r="4885">
          <cell r="B4885">
            <v>41783</v>
          </cell>
          <cell r="C4885" t="str">
            <v>TUBO CORRUGADO PEAD, PAREDE DUPLA, INTERNA LISA, JEI, DN/DI *800* MM, PARA SANEAMENTO</v>
          </cell>
          <cell r="D4885" t="str">
            <v xml:space="preserve">M     </v>
          </cell>
          <cell r="E4885">
            <v>604.80999999999995</v>
          </cell>
        </row>
        <row r="4886">
          <cell r="B4886">
            <v>41786</v>
          </cell>
          <cell r="C4886" t="str">
            <v>TUBO CORRUGADO PEAD, PAREDE DUPLA, INTERNA LISA, JEI, DN/DI 1200 MM, PARA SANEAMENTO</v>
          </cell>
          <cell r="D4886" t="str">
            <v xml:space="preserve">M     </v>
          </cell>
          <cell r="E4886">
            <v>1261.71</v>
          </cell>
        </row>
        <row r="4887">
          <cell r="B4887">
            <v>41779</v>
          </cell>
          <cell r="C4887" t="str">
            <v>TUBO CORRUGADO PEAD, PAREDE DUPLA, INTERNA LISA, JEI, DN/DI 250 MM, PARA SANEAMENTO</v>
          </cell>
          <cell r="D4887" t="str">
            <v xml:space="preserve">M     </v>
          </cell>
          <cell r="E4887">
            <v>87.9</v>
          </cell>
        </row>
        <row r="4888">
          <cell r="B4888">
            <v>41780</v>
          </cell>
          <cell r="C4888" t="str">
            <v>TUBO CORRUGADO PEAD, PAREDE DUPLA, INTERNA LISA, JEI, DN/DI 300 MM, PARA SANEAMENTO</v>
          </cell>
          <cell r="D4888" t="str">
            <v xml:space="preserve">M     </v>
          </cell>
          <cell r="E4888">
            <v>103.96</v>
          </cell>
        </row>
        <row r="4889">
          <cell r="B4889">
            <v>41782</v>
          </cell>
          <cell r="C4889" t="str">
            <v>TUBO CORRUGADO PEAD, PAREDE DUPLA, INTERNA LISA, JEI, DN/DI 600 MM, PARA SANEAMENTO</v>
          </cell>
          <cell r="D4889" t="str">
            <v xml:space="preserve">M     </v>
          </cell>
          <cell r="E4889">
            <v>428.58</v>
          </cell>
        </row>
        <row r="4890">
          <cell r="B4890">
            <v>38130</v>
          </cell>
          <cell r="C4890" t="str">
            <v>TUBO CPVC SOLDAVEL, 35 MM, AGUA QUENTE PREDIAL (NBR 15884)</v>
          </cell>
          <cell r="D4890" t="str">
            <v xml:space="preserve">M     </v>
          </cell>
          <cell r="E4890">
            <v>23.18</v>
          </cell>
        </row>
        <row r="4891">
          <cell r="B4891">
            <v>21123</v>
          </cell>
          <cell r="C4891" t="str">
            <v>TUBO CPVC, SOLDAVEL, 15 MM, AGUA QUENTE PREDIAL (NBR 15884)</v>
          </cell>
          <cell r="D4891" t="str">
            <v xml:space="preserve">M     </v>
          </cell>
          <cell r="E4891">
            <v>6.58</v>
          </cell>
        </row>
        <row r="4892">
          <cell r="B4892">
            <v>21124</v>
          </cell>
          <cell r="C4892" t="str">
            <v>TUBO CPVC, SOLDAVEL, 22 MM, AGUA QUENTE PREDIAL (NBR 15884)</v>
          </cell>
          <cell r="D4892" t="str">
            <v xml:space="preserve">M     </v>
          </cell>
          <cell r="E4892">
            <v>11.66</v>
          </cell>
        </row>
        <row r="4893">
          <cell r="B4893">
            <v>21125</v>
          </cell>
          <cell r="C4893" t="str">
            <v>TUBO CPVC, SOLDAVEL, 28 MM, AGUA QUENTE PREDIAL (NBR 15884)</v>
          </cell>
          <cell r="D4893" t="str">
            <v xml:space="preserve">M     </v>
          </cell>
          <cell r="E4893">
            <v>18.72</v>
          </cell>
        </row>
        <row r="4894">
          <cell r="B4894">
            <v>38028</v>
          </cell>
          <cell r="C4894" t="str">
            <v>TUBO CPVC, SOLDAVEL, 42 MM, AGUA QUENTE PREDIAL (NBR 15884)</v>
          </cell>
          <cell r="D4894" t="str">
            <v xml:space="preserve">M     </v>
          </cell>
          <cell r="E4894">
            <v>31.77</v>
          </cell>
        </row>
        <row r="4895">
          <cell r="B4895">
            <v>38029</v>
          </cell>
          <cell r="C4895" t="str">
            <v>TUBO CPVC, SOLDAVEL, 54 MM, AGUA QUENTE PREDIAL (NBR 15884)</v>
          </cell>
          <cell r="D4895" t="str">
            <v xml:space="preserve">M     </v>
          </cell>
          <cell r="E4895">
            <v>48.44</v>
          </cell>
        </row>
        <row r="4896">
          <cell r="B4896">
            <v>38030</v>
          </cell>
          <cell r="C4896" t="str">
            <v>TUBO CPVC, SOLDAVEL, 73 MM, AGUA QUENTE PREDIAL (NBR 15884)</v>
          </cell>
          <cell r="D4896" t="str">
            <v xml:space="preserve">M     </v>
          </cell>
          <cell r="E4896">
            <v>74.400000000000006</v>
          </cell>
        </row>
        <row r="4897">
          <cell r="B4897">
            <v>38031</v>
          </cell>
          <cell r="C4897" t="str">
            <v>TUBO CPVC, SOLDAVEL, 89 MM, AGUA QUENTE PREDIAL (NBR 15884)</v>
          </cell>
          <cell r="D4897" t="str">
            <v xml:space="preserve">M     </v>
          </cell>
          <cell r="E4897">
            <v>117.9</v>
          </cell>
        </row>
        <row r="4898">
          <cell r="B4898">
            <v>39735</v>
          </cell>
          <cell r="C4898" t="str">
            <v>TUBO DE BORRACHA ELASTOMERICA FLEXIVEL, PRETA, PARA ISOLAMENTO TERMICO DE TUBULACAO, DN 1 1/8" (28 MM), E= 32 MM, COEFICIENTE DE CONDUTIVIDADE TERMICA 0,036W/mK, VAPOR DE AGUA MAIOR OU IGUAL A 10.000</v>
          </cell>
          <cell r="D4898" t="str">
            <v xml:space="preserve">M     </v>
          </cell>
          <cell r="E4898">
            <v>70.56</v>
          </cell>
        </row>
        <row r="4899">
          <cell r="B4899">
            <v>39734</v>
          </cell>
          <cell r="C4899" t="str">
            <v>TUBO DE BORRACHA ELASTOMERICA FLEXIVEL, PRETA, PARA ISOLAMENTO TERMICO DE TUBULACAO, DN 1 3/8" (35 MM), E= 32 MM, COEFICIENTE DE CONDUTIVIDADE TERMICA 0,036W/mK, VAPOR DE AGUA MAIOR OU IGUAL A 10.000</v>
          </cell>
          <cell r="D4899" t="str">
            <v xml:space="preserve">M     </v>
          </cell>
          <cell r="E4899">
            <v>83.7</v>
          </cell>
        </row>
        <row r="4900">
          <cell r="B4900">
            <v>39736</v>
          </cell>
          <cell r="C4900" t="str">
            <v>TUBO DE BORRACHA ELASTOMERICA FLEXIVEL, PRETA, PARA ISOLAMENTO TERMICO DE TUBULACAO, DN 1 5/8" (42 MM), E= 32 MM, COEFICIENTE DE CONDUTIVIDADE TERMICA 0,036W/mK, VAPOR DE AGUA MAIOR OU IGUAL A 10.000</v>
          </cell>
          <cell r="D4900" t="str">
            <v xml:space="preserve">M     </v>
          </cell>
          <cell r="E4900">
            <v>95.52</v>
          </cell>
        </row>
        <row r="4901">
          <cell r="B4901">
            <v>39737</v>
          </cell>
          <cell r="C4901" t="str">
            <v>TUBO DE BORRACHA ELASTOMERICA FLEXIVEL, PRETA, PARA ISOLAMENTO TERMICO DE TUBULACAO, DN 1/2" (12 MM), E= 19 MM, COEFICIENTE DE CONDUTIVIDADE TERMICA 0,036W/mK, VAPOR DE AGUA MAIOR OU IGUAL A 10.000</v>
          </cell>
          <cell r="D4901" t="str">
            <v xml:space="preserve">M     </v>
          </cell>
          <cell r="E4901">
            <v>12.85</v>
          </cell>
        </row>
        <row r="4902">
          <cell r="B4902">
            <v>39738</v>
          </cell>
          <cell r="C4902" t="str">
            <v>TUBO DE BORRACHA ELASTOMERICA FLEXIVEL, PRETA, PARA ISOLAMENTO TERMICO DE TUBULACAO, DN 1/4" (6 MM), E= 9 MM, COEFICIENTE DE CONDUTIVIDADE TERMICA 0,036W/mK, VAPOR DE AGUA MAIOR OU IGUAL A 10.000</v>
          </cell>
          <cell r="D4902" t="str">
            <v xml:space="preserve">M     </v>
          </cell>
          <cell r="E4902">
            <v>4.6399999999999997</v>
          </cell>
        </row>
        <row r="4903">
          <cell r="B4903">
            <v>39739</v>
          </cell>
          <cell r="C4903" t="str">
            <v>TUBO DE BORRACHA ELASTOMERICA FLEXIVEL, PRETA, PARA ISOLAMENTO TERMICO DE TUBULACAO, DN 1" (25 MM), E= 32 MM, COEFICIENTE DE CONDUTIVIDADE TERMICA 0,036W/mK, VAPOR DE AGUA MAIOR OU IGUAL A 10.000</v>
          </cell>
          <cell r="D4903" t="str">
            <v xml:space="preserve">M     </v>
          </cell>
          <cell r="E4903">
            <v>66.06</v>
          </cell>
        </row>
        <row r="4904">
          <cell r="B4904">
            <v>39733</v>
          </cell>
          <cell r="C4904" t="str">
            <v>TUBO DE BORRACHA ELASTOMERICA FLEXIVEL, PRETA, PARA ISOLAMENTO TERMICO DE TUBULACAO, DN 2 1/8" (54 MM), E= 32 MM, COEFICIENTE DE CONDUTIVIDADE TERMICA 0,036W/mK, VAPOR DE AGUA MAIOR OU IGUAL A 10.000</v>
          </cell>
          <cell r="D4904" t="str">
            <v xml:space="preserve">M     </v>
          </cell>
          <cell r="E4904">
            <v>114.31</v>
          </cell>
        </row>
        <row r="4905">
          <cell r="B4905">
            <v>39854</v>
          </cell>
          <cell r="C4905" t="str">
            <v>TUBO DE BORRACHA ELASTOMERICA FLEXIVEL, PRETA, PARA ISOLAMENTO TERMICO DE TUBULACAO, DN 2 5/8" (*64* MM), E= *32* MM, COEFICIENTE DE CONDUTIVIDADE TERMICA 0,036W/MK, VAPOR DE AGUA MAIOR OU IGUAL A 10.000</v>
          </cell>
          <cell r="D4905" t="str">
            <v xml:space="preserve">M     </v>
          </cell>
          <cell r="E4905">
            <v>115.93</v>
          </cell>
        </row>
        <row r="4906">
          <cell r="B4906">
            <v>39740</v>
          </cell>
          <cell r="C4906" t="str">
            <v>TUBO DE BORRACHA ELASTOMERICA FLEXIVEL, PRETA, PARA ISOLAMENTO TERMICO DE TUBULACAO, DN 3/4" (18 MM), E= 32 MM, COEFICIENTE DE CONDUTIVIDADE TERMICA 0,036W/mK, VAPOR DE AGUA MAIOR OU IGUAL A 10.000</v>
          </cell>
          <cell r="D4906" t="str">
            <v xml:space="preserve">M     </v>
          </cell>
          <cell r="E4906">
            <v>63.43</v>
          </cell>
        </row>
        <row r="4907">
          <cell r="B4907">
            <v>39741</v>
          </cell>
          <cell r="C4907" t="str">
            <v>TUBO DE BORRACHA ELASTOMERICA FLEXIVEL, PRETA, PARA ISOLAMENTO TERMICO DE TUBULACAO, DN 3/8" (10 MM), E= 19 MM, COEFICIENTE DE CONDUTIVIDADE TERMICA 0,036W/mK, VAPOR DE AGUA MAIOR OU IGUAL A 10.000</v>
          </cell>
          <cell r="D4907" t="str">
            <v xml:space="preserve">M     </v>
          </cell>
          <cell r="E4907">
            <v>11.69</v>
          </cell>
        </row>
        <row r="4908">
          <cell r="B4908">
            <v>39853</v>
          </cell>
          <cell r="C4908" t="str">
            <v>TUBO DE BORRACHA ELASTOMERICA FLEXIVEL, PRETA, PARA ISOLAMENTO TERMICO DE TUBULACAO, DN 5/8" (15 MM), E= 19 MM, COEFICIENTE DE CONDUTIVIDADE TERMICA 0,036W/MK, VAPOR DE AGUA MAIOR OU IGUAL A 10.000</v>
          </cell>
          <cell r="D4908" t="str">
            <v xml:space="preserve">M     </v>
          </cell>
          <cell r="E4908">
            <v>15.35</v>
          </cell>
        </row>
        <row r="4909">
          <cell r="B4909">
            <v>39742</v>
          </cell>
          <cell r="C4909" t="str">
            <v>TUBO DE BORRACHA ELASTOMERICA FLEXIVEL, PRETA, PARA ISOLAMENTO TERMICO DE TUBULACAO, DN 7/8" (22 MM), E= 32 MM, COEFICIENTE DE CONDUTIVIDADE TERMICA 0,036W/mK, VAPOR DE AGUA MAIOR OU IGUAL A 10.000</v>
          </cell>
          <cell r="D4909" t="str">
            <v xml:space="preserve">M     </v>
          </cell>
          <cell r="E4909">
            <v>50.99</v>
          </cell>
        </row>
        <row r="4910">
          <cell r="B4910">
            <v>39749</v>
          </cell>
          <cell r="C4910" t="str">
            <v>TUBO DE COBRE CLASSE "A", DN = 1 " (28 MM), PARA INSTALACOES DE MEDIA PRESSAO PARA GASES COMBUSTIVEIS E MEDICINAIS</v>
          </cell>
          <cell r="D4910" t="str">
            <v xml:space="preserve">M     </v>
          </cell>
          <cell r="E4910">
            <v>51.72</v>
          </cell>
        </row>
        <row r="4911">
          <cell r="B4911">
            <v>39751</v>
          </cell>
          <cell r="C4911" t="str">
            <v>TUBO DE COBRE CLASSE "A", DN = 1 1/2 " (42 MM), PARA INSTALACOES DE MEDIA PRESSAO PARA GASES COMBUSTIVEIS E MEDICINAIS</v>
          </cell>
          <cell r="D4911" t="str">
            <v xml:space="preserve">M     </v>
          </cell>
          <cell r="E4911">
            <v>93.99</v>
          </cell>
        </row>
        <row r="4912">
          <cell r="B4912">
            <v>39750</v>
          </cell>
          <cell r="C4912" t="str">
            <v>TUBO DE COBRE CLASSE "A", DN = 1 1/4 " (35 MM), PARA INSTALACOES DE MEDIA PRESSAO PARA GASES COMBUSTIVEIS E MEDICINAIS</v>
          </cell>
          <cell r="D4912" t="str">
            <v xml:space="preserve">M     </v>
          </cell>
          <cell r="E4912">
            <v>78.12</v>
          </cell>
        </row>
        <row r="4913">
          <cell r="B4913">
            <v>39747</v>
          </cell>
          <cell r="C4913" t="str">
            <v>TUBO DE COBRE CLASSE "A", DN = 1/2 " (15 MM), PARA INSTALACOES DE MEDIA PRESSAO PARA GASES COMBUSTIVEIS E MEDICINAIS</v>
          </cell>
          <cell r="D4913" t="str">
            <v xml:space="preserve">M     </v>
          </cell>
          <cell r="E4913">
            <v>25.13</v>
          </cell>
        </row>
        <row r="4914">
          <cell r="B4914">
            <v>39753</v>
          </cell>
          <cell r="C4914" t="str">
            <v>TUBO DE COBRE CLASSE "A", DN = 2 1/2 " (66 MM), PARA INSTALACOES DE MEDIA PRESSAO PARA GASES COMBUSTIVEIS E MEDICINAIS</v>
          </cell>
          <cell r="D4914" t="str">
            <v xml:space="preserve">M     </v>
          </cell>
          <cell r="E4914">
            <v>173.01</v>
          </cell>
        </row>
        <row r="4915">
          <cell r="B4915">
            <v>39754</v>
          </cell>
          <cell r="C4915" t="str">
            <v>TUBO DE COBRE CLASSE "A", DN = 3 " (79 MM), PARA INSTALACOES DE MEDIA PRESSAO PARA GASES COMBUSTIVEIS E MEDICINAIS</v>
          </cell>
          <cell r="D4915" t="str">
            <v xml:space="preserve">M     </v>
          </cell>
          <cell r="E4915">
            <v>254.89</v>
          </cell>
        </row>
        <row r="4916">
          <cell r="B4916">
            <v>39748</v>
          </cell>
          <cell r="C4916" t="str">
            <v>TUBO DE COBRE CLASSE "A", DN = 3/4 " (22 MM), PARA INSTALACOES DE MEDIA PRESSAO PARA GASES COMBUSTIVEIS E MEDICINAIS</v>
          </cell>
          <cell r="D4916" t="str">
            <v xml:space="preserve">M     </v>
          </cell>
          <cell r="E4916">
            <v>40.659999999999997</v>
          </cell>
        </row>
        <row r="4917">
          <cell r="B4917">
            <v>39755</v>
          </cell>
          <cell r="C4917" t="str">
            <v>TUBO DE COBRE CLASSE "A", DN = 4 " (104 MM), PARA INSTALACOES DE MEDIA PRESSAO PARA GASES COMBUSTIVEIS E MEDICINAIS</v>
          </cell>
          <cell r="D4917" t="str">
            <v xml:space="preserve">M     </v>
          </cell>
          <cell r="E4917">
            <v>386.47</v>
          </cell>
        </row>
        <row r="4918">
          <cell r="B4918">
            <v>12742</v>
          </cell>
          <cell r="C4918" t="str">
            <v>TUBO DE COBRE CLASSE "E", DN = 104 MM, PARA INSTALACAO HIDRAULICA PREDIAL</v>
          </cell>
          <cell r="D4918" t="str">
            <v xml:space="preserve">M     </v>
          </cell>
          <cell r="E4918">
            <v>306.01</v>
          </cell>
        </row>
        <row r="4919">
          <cell r="B4919">
            <v>12713</v>
          </cell>
          <cell r="C4919" t="str">
            <v>TUBO DE COBRE CLASSE "E", DN = 15 MM, PARA INSTALACAO HIDRAULICA PREDIAL</v>
          </cell>
          <cell r="D4919" t="str">
            <v xml:space="preserve">M     </v>
          </cell>
          <cell r="E4919">
            <v>16.23</v>
          </cell>
        </row>
        <row r="4920">
          <cell r="B4920">
            <v>12743</v>
          </cell>
          <cell r="C4920" t="str">
            <v>TUBO DE COBRE CLASSE "E", DN = 22 MM, PARA INSTALACAO HIDRAULICA PREDIAL</v>
          </cell>
          <cell r="D4920" t="str">
            <v xml:space="preserve">M     </v>
          </cell>
          <cell r="E4920">
            <v>27.92</v>
          </cell>
        </row>
        <row r="4921">
          <cell r="B4921">
            <v>12744</v>
          </cell>
          <cell r="C4921" t="str">
            <v>TUBO DE COBRE CLASSE "E", DN = 28 MM, PARA INSTALACAO HIDRAULICA PREDIAL</v>
          </cell>
          <cell r="D4921" t="str">
            <v xml:space="preserve">M     </v>
          </cell>
          <cell r="E4921">
            <v>35.43</v>
          </cell>
        </row>
        <row r="4922">
          <cell r="B4922">
            <v>12745</v>
          </cell>
          <cell r="C4922" t="str">
            <v>TUBO DE COBRE CLASSE "E", DN = 35 MM, PARA INSTALACAO HIDRAULICA PREDIAL</v>
          </cell>
          <cell r="D4922" t="str">
            <v xml:space="preserve">M     </v>
          </cell>
          <cell r="E4922">
            <v>51.45</v>
          </cell>
        </row>
        <row r="4923">
          <cell r="B4923">
            <v>12746</v>
          </cell>
          <cell r="C4923" t="str">
            <v>TUBO DE COBRE CLASSE "E", DN = 42 MM, PARA INSTALACAO HIDRAULICA PREDIAL</v>
          </cell>
          <cell r="D4923" t="str">
            <v xml:space="preserve">M     </v>
          </cell>
          <cell r="E4923">
            <v>69.48</v>
          </cell>
        </row>
        <row r="4924">
          <cell r="B4924">
            <v>12747</v>
          </cell>
          <cell r="C4924" t="str">
            <v>TUBO DE COBRE CLASSE "E", DN = 54 MM, PARA INSTALACAO HIDRAULICA PREDIAL</v>
          </cell>
          <cell r="D4924" t="str">
            <v xml:space="preserve">M     </v>
          </cell>
          <cell r="E4924">
            <v>100.77</v>
          </cell>
        </row>
        <row r="4925">
          <cell r="B4925">
            <v>12748</v>
          </cell>
          <cell r="C4925" t="str">
            <v>TUBO DE COBRE CLASSE "E", DN = 66 MM, PARA INSTALACAO HIDRAULICA PREDIAL</v>
          </cell>
          <cell r="D4925" t="str">
            <v xml:space="preserve">M     </v>
          </cell>
          <cell r="E4925">
            <v>141.96</v>
          </cell>
        </row>
        <row r="4926">
          <cell r="B4926">
            <v>12749</v>
          </cell>
          <cell r="C4926" t="str">
            <v>TUBO DE COBRE CLASSE "E", DN = 79 MM, PARA INSTALACAO HIDRAULICA PREDIAL</v>
          </cell>
          <cell r="D4926" t="str">
            <v xml:space="preserve">M     </v>
          </cell>
          <cell r="E4926">
            <v>207.53</v>
          </cell>
        </row>
        <row r="4927">
          <cell r="B4927">
            <v>39726</v>
          </cell>
          <cell r="C4927" t="str">
            <v>TUBO DE COBRE CLASSE "I", DN = 1 " (28 MM), PARA INSTALACOES INDUSTRIAIS DE ALTA PRESSAO E VAPOR</v>
          </cell>
          <cell r="D4927" t="str">
            <v xml:space="preserve">M     </v>
          </cell>
          <cell r="E4927">
            <v>68.16</v>
          </cell>
        </row>
        <row r="4928">
          <cell r="B4928">
            <v>39728</v>
          </cell>
          <cell r="C4928" t="str">
            <v>TUBO DE COBRE CLASSE "I", DN = 1 1/2 " (42 MM), PARA INSTALACOES INDUSTRIAIS DE ALTA PRESSAO E VAPOR</v>
          </cell>
          <cell r="D4928" t="str">
            <v xml:space="preserve">M     </v>
          </cell>
          <cell r="E4928">
            <v>119.8</v>
          </cell>
        </row>
        <row r="4929">
          <cell r="B4929">
            <v>39727</v>
          </cell>
          <cell r="C4929" t="str">
            <v>TUBO DE COBRE CLASSE "I", DN = 1 1/4 " (35 MM), PARA INSTALACOES INDUSTRIAIS DE ALTA PRESSAO E VAPOR</v>
          </cell>
          <cell r="D4929" t="str">
            <v xml:space="preserve">M     </v>
          </cell>
          <cell r="E4929">
            <v>98.59</v>
          </cell>
        </row>
        <row r="4930">
          <cell r="B4930">
            <v>39724</v>
          </cell>
          <cell r="C4930" t="str">
            <v>TUBO DE COBRE CLASSE "I", DN = 1/2 " (15 MM), PARA INSTALACOES INDUSTRIAIS DE ALTA PRESSAO E VAPOR</v>
          </cell>
          <cell r="D4930" t="str">
            <v xml:space="preserve">M     </v>
          </cell>
          <cell r="E4930">
            <v>30.18</v>
          </cell>
        </row>
        <row r="4931">
          <cell r="B4931">
            <v>39729</v>
          </cell>
          <cell r="C4931" t="str">
            <v>TUBO DE COBRE CLASSE "I", DN = 2 " (54 MM), PARA INSTALACOES INDUSTRIAIS DE ALTA PRESSAO E VAPOR</v>
          </cell>
          <cell r="D4931" t="str">
            <v xml:space="preserve">M     </v>
          </cell>
          <cell r="E4931">
            <v>165.9</v>
          </cell>
        </row>
        <row r="4932">
          <cell r="B4932">
            <v>39730</v>
          </cell>
          <cell r="C4932" t="str">
            <v>TUBO DE COBRE CLASSE "I", DN = 2 1/2 " (66 MM), PARA INSTALACOES INDUSTRIAIS DE ALTA PRESSAO E VAPOR</v>
          </cell>
          <cell r="D4932" t="str">
            <v xml:space="preserve">M     </v>
          </cell>
          <cell r="E4932">
            <v>215.25</v>
          </cell>
        </row>
        <row r="4933">
          <cell r="B4933">
            <v>39731</v>
          </cell>
          <cell r="C4933" t="str">
            <v>TUBO DE COBRE CLASSE "I", DN = 3 " (79 MM), PARA INSTALACOES INDUSTRIAIS DE ALTA PRESSAO E VAPOR</v>
          </cell>
          <cell r="D4933" t="str">
            <v xml:space="preserve">M     </v>
          </cell>
          <cell r="E4933">
            <v>318.8</v>
          </cell>
        </row>
        <row r="4934">
          <cell r="B4934">
            <v>39725</v>
          </cell>
          <cell r="C4934" t="str">
            <v>TUBO DE COBRE CLASSE "I", DN = 3/4 " (22 MM), PARA INSTALACOES INDUSTRIAIS DE ALTA PRESSAO E VAPOR</v>
          </cell>
          <cell r="D4934" t="str">
            <v xml:space="preserve">M     </v>
          </cell>
          <cell r="E4934">
            <v>49.2</v>
          </cell>
        </row>
        <row r="4935">
          <cell r="B4935">
            <v>39732</v>
          </cell>
          <cell r="C4935" t="str">
            <v>TUBO DE COBRE CLASSE "I", DN = 4" (104 MM), PARA INSTALACOES INDUSTRIAIS DE ALTA PRESSAO E VAPOR</v>
          </cell>
          <cell r="D4935" t="str">
            <v xml:space="preserve">M     </v>
          </cell>
          <cell r="E4935">
            <v>469.26</v>
          </cell>
        </row>
        <row r="4936">
          <cell r="B4936">
            <v>39660</v>
          </cell>
          <cell r="C4936" t="str">
            <v>TUBO DE COBRE FLEXIVEL, D = 1/2 ", E = 0,79 MM, PARA AR-CONDICIONADO/ INSTALACOES GAS RESIDENCIAIS E COMERCIAIS</v>
          </cell>
          <cell r="D4936" t="str">
            <v xml:space="preserve">M     </v>
          </cell>
          <cell r="E4936">
            <v>21.38</v>
          </cell>
        </row>
        <row r="4937">
          <cell r="B4937">
            <v>39662</v>
          </cell>
          <cell r="C4937" t="str">
            <v>TUBO DE COBRE FLEXIVEL, D = 1/4 ", E = 0,79 MM, PARA AR-CONDICIONADO/ INSTALACOES GAS RESIDENCIAIS E COMERCIAIS</v>
          </cell>
          <cell r="D4937" t="str">
            <v xml:space="preserve">M     </v>
          </cell>
          <cell r="E4937">
            <v>10.25</v>
          </cell>
        </row>
        <row r="4938">
          <cell r="B4938">
            <v>39661</v>
          </cell>
          <cell r="C4938" t="str">
            <v>TUBO DE COBRE FLEXIVEL, D = 3/16 ", E = 0,79 MM, PARA AR-CONDICIONADO/ INSTALACOES GAS RESIDENCIAIS E COMERCIAIS</v>
          </cell>
          <cell r="D4938" t="str">
            <v xml:space="preserve">M     </v>
          </cell>
          <cell r="E4938">
            <v>6.99</v>
          </cell>
        </row>
        <row r="4939">
          <cell r="B4939">
            <v>39666</v>
          </cell>
          <cell r="C4939" t="str">
            <v>TUBO DE COBRE FLEXIVEL, D = 3/4 ", E = 0,79 MM, PARA AR-CONDICIONADO/ INSTALACOES GAS RESIDENCIAIS E COMERCIAIS</v>
          </cell>
          <cell r="D4939" t="str">
            <v xml:space="preserve">M     </v>
          </cell>
          <cell r="E4939">
            <v>32.159999999999997</v>
          </cell>
        </row>
        <row r="4940">
          <cell r="B4940">
            <v>39664</v>
          </cell>
          <cell r="C4940" t="str">
            <v>TUBO DE COBRE FLEXIVEL, D = 3/8 ", E = 0,79 MM, PARA AR-CONDICIONADO/ INSTALACOES GAS RESIDENCIAIS E COMERCIAIS</v>
          </cell>
          <cell r="D4940" t="str">
            <v xml:space="preserve">M     </v>
          </cell>
          <cell r="E4940">
            <v>15.76</v>
          </cell>
        </row>
        <row r="4941">
          <cell r="B4941">
            <v>39663</v>
          </cell>
          <cell r="C4941" t="str">
            <v>TUBO DE COBRE FLEXIVEL, D = 5/16 ", E = 0,79 MM, PARA AR-CONDICIONADO/ INSTALACOES GAS RESIDENCIAIS E COMERCIAIS</v>
          </cell>
          <cell r="D4941" t="str">
            <v xml:space="preserve">M     </v>
          </cell>
          <cell r="E4941">
            <v>12.6</v>
          </cell>
        </row>
        <row r="4942">
          <cell r="B4942">
            <v>39665</v>
          </cell>
          <cell r="C4942" t="str">
            <v>TUBO DE COBRE FLEXIVEL, D = 5/8 ", E = 0,79 MM, PARA AR-CONDICIONADO/ INSTALACOES GAS RESIDENCIAIS E COMERCIAIS</v>
          </cell>
          <cell r="D4942" t="str">
            <v xml:space="preserve">M     </v>
          </cell>
          <cell r="E4942">
            <v>26.59</v>
          </cell>
        </row>
        <row r="4943">
          <cell r="B4943">
            <v>39752</v>
          </cell>
          <cell r="C4943" t="str">
            <v>TUBO DE COBRE, CLASSE "A", DN = 2" (54 MM), PARA INSTALACOES DE MEDIA PRESSAO PARA GASES COMBUSTIVEIS E MEDICINAIS</v>
          </cell>
          <cell r="D4943" t="str">
            <v xml:space="preserve">M     </v>
          </cell>
          <cell r="E4943">
            <v>133.72999999999999</v>
          </cell>
        </row>
        <row r="4944">
          <cell r="B4944">
            <v>12583</v>
          </cell>
          <cell r="C4944" t="str">
            <v>TUBO DE CONCRETO SIMPLES POROSO, MACHO/FEMEA, DN 200 MM</v>
          </cell>
          <cell r="D4944" t="str">
            <v xml:space="preserve">M     </v>
          </cell>
          <cell r="E4944">
            <v>37.44</v>
          </cell>
        </row>
        <row r="4945">
          <cell r="B4945">
            <v>12584</v>
          </cell>
          <cell r="C4945" t="str">
            <v>TUBO DE CONCRETO SIMPLES POROSO, MACHO/FEMEA, DN 300 MM</v>
          </cell>
          <cell r="D4945" t="str">
            <v xml:space="preserve">M     </v>
          </cell>
          <cell r="E4945">
            <v>36.03</v>
          </cell>
        </row>
        <row r="4946">
          <cell r="B4946">
            <v>13159</v>
          </cell>
          <cell r="C4946" t="str">
            <v>TUBO DE CONCRETO SIMPLES, CLASSE ES, PB JE, DN 400 MM, PARA ESGOTO SANITARIO (NBR 8890)</v>
          </cell>
          <cell r="D4946" t="str">
            <v xml:space="preserve">M     </v>
          </cell>
          <cell r="E4946">
            <v>109.13</v>
          </cell>
        </row>
        <row r="4947">
          <cell r="B4947">
            <v>13168</v>
          </cell>
          <cell r="C4947" t="str">
            <v>TUBO DE CONCRETO SIMPLES, CLASSE ES, PB JE, DN 500 MM, PARA ESGOTO SANITARIO (NBR 8890)</v>
          </cell>
          <cell r="D4947" t="str">
            <v xml:space="preserve">M     </v>
          </cell>
          <cell r="E4947">
            <v>164.1</v>
          </cell>
        </row>
        <row r="4948">
          <cell r="B4948">
            <v>13173</v>
          </cell>
          <cell r="C4948" t="str">
            <v>TUBO DE CONCRETO SIMPLES, CLASSE ES, PB JE, DN 600 MM, PARA ESGOTO SANITARIO (NBR 8890)</v>
          </cell>
          <cell r="D4948" t="str">
            <v xml:space="preserve">M     </v>
          </cell>
          <cell r="E4948">
            <v>202.33</v>
          </cell>
        </row>
        <row r="4949">
          <cell r="B4949">
            <v>37449</v>
          </cell>
          <cell r="C4949" t="str">
            <v>TUBO DE CONCRETO SIMPLES, CLASSE- PS1, MACHO/FEMEA, DN 200 MM, PARA AGUAS PLUVIAIS (NBR 8890)</v>
          </cell>
          <cell r="D4949" t="str">
            <v xml:space="preserve">M     </v>
          </cell>
          <cell r="E4949">
            <v>33.450000000000003</v>
          </cell>
        </row>
        <row r="4950">
          <cell r="B4950">
            <v>37450</v>
          </cell>
          <cell r="C4950" t="str">
            <v>TUBO DE CONCRETO SIMPLES, CLASSE- PS1, MACHO/FEMEA, DN 300 MM, PARA AGUAS PLUVIAIS (NBR 8890)</v>
          </cell>
          <cell r="D4950" t="str">
            <v xml:space="preserve">M     </v>
          </cell>
          <cell r="E4950">
            <v>40.78</v>
          </cell>
        </row>
        <row r="4951">
          <cell r="B4951">
            <v>37451</v>
          </cell>
          <cell r="C4951" t="str">
            <v>TUBO DE CONCRETO SIMPLES, CLASSE- PS1, MACHO/FEMEA, DN 400 MM, PARA AGUAS PLUVIAIS (NBR 8890)</v>
          </cell>
          <cell r="D4951" t="str">
            <v xml:space="preserve">M     </v>
          </cell>
          <cell r="E4951">
            <v>62.45</v>
          </cell>
        </row>
        <row r="4952">
          <cell r="B4952">
            <v>37452</v>
          </cell>
          <cell r="C4952" t="str">
            <v>TUBO DE CONCRETO SIMPLES, CLASSE- PS1, MACHO/FEMEA, DN 500 MM, PARA AGUAS PLUVIAIS (NBR 8890)</v>
          </cell>
          <cell r="D4952" t="str">
            <v xml:space="preserve">M     </v>
          </cell>
          <cell r="E4952">
            <v>82.84</v>
          </cell>
        </row>
        <row r="4953">
          <cell r="B4953">
            <v>37453</v>
          </cell>
          <cell r="C4953" t="str">
            <v>TUBO DE CONCRETO SIMPLES, CLASSE- PS1, MACHO/FEMEA, DN 600 MM, PARA AGUAS PLUVIAIS (NBR 8890)</v>
          </cell>
          <cell r="D4953" t="str">
            <v xml:space="preserve">M     </v>
          </cell>
          <cell r="E4953">
            <v>103.95</v>
          </cell>
        </row>
        <row r="4954">
          <cell r="B4954">
            <v>7778</v>
          </cell>
          <cell r="C4954" t="str">
            <v>TUBO DE CONCRETO SIMPLES, CLASSE- PS1, PB, DN 200 MM, PARA AGUAS PLUVIAIS (NBR 8890)</v>
          </cell>
          <cell r="D4954" t="str">
            <v xml:space="preserve">M     </v>
          </cell>
          <cell r="E4954">
            <v>39.03</v>
          </cell>
        </row>
        <row r="4955">
          <cell r="B4955">
            <v>7796</v>
          </cell>
          <cell r="C4955" t="str">
            <v>TUBO DE CONCRETO SIMPLES, CLASSE- PS1, PB, DN 300 MM, PARA AGUAS PLUVIAIS (NBR 8890)</v>
          </cell>
          <cell r="D4955" t="str">
            <v xml:space="preserve">M     </v>
          </cell>
          <cell r="E4955">
            <v>47</v>
          </cell>
        </row>
        <row r="4956">
          <cell r="B4956">
            <v>7781</v>
          </cell>
          <cell r="C4956" t="str">
            <v>TUBO DE CONCRETO SIMPLES, CLASSE- PS1, PB, DN 400 MM, PARA AGUAS PLUVIAIS (NBR 8890)</v>
          </cell>
          <cell r="D4956" t="str">
            <v xml:space="preserve">M     </v>
          </cell>
          <cell r="E4956">
            <v>62.13</v>
          </cell>
        </row>
        <row r="4957">
          <cell r="B4957">
            <v>7795</v>
          </cell>
          <cell r="C4957" t="str">
            <v>TUBO DE CONCRETO SIMPLES, CLASSE- PS1, PB, DN 500 MM, PARA AGUAS PLUVIAIS (NBR 8890)</v>
          </cell>
          <cell r="D4957" t="str">
            <v xml:space="preserve">M     </v>
          </cell>
          <cell r="E4957">
            <v>90.01</v>
          </cell>
        </row>
        <row r="4958">
          <cell r="B4958">
            <v>7791</v>
          </cell>
          <cell r="C4958" t="str">
            <v>TUBO DE CONCRETO SIMPLES, CLASSE- PS1, PB, DN 600 MM, PARA AGUAS PLUVIAIS (NBR 8890)</v>
          </cell>
          <cell r="D4958" t="str">
            <v xml:space="preserve">M     </v>
          </cell>
          <cell r="E4958">
            <v>114.71</v>
          </cell>
        </row>
        <row r="4959">
          <cell r="B4959">
            <v>7783</v>
          </cell>
          <cell r="C4959" t="str">
            <v>TUBO DE CONCRETO SIMPLES, CLASSE- PS2, PB, DN 200 MM, PARA AGUAS PLUVIAIS (NBR 8890)</v>
          </cell>
          <cell r="D4959" t="str">
            <v xml:space="preserve">M     </v>
          </cell>
          <cell r="E4959">
            <v>43.81</v>
          </cell>
        </row>
        <row r="4960">
          <cell r="B4960">
            <v>7790</v>
          </cell>
          <cell r="C4960" t="str">
            <v>TUBO DE CONCRETO SIMPLES, CLASSE- PS2, PB, DN 300 MM, PARA AGUAS PLUVIAIS (NBR 8890)</v>
          </cell>
          <cell r="D4960" t="str">
            <v xml:space="preserve">M     </v>
          </cell>
          <cell r="E4960">
            <v>50.98</v>
          </cell>
        </row>
        <row r="4961">
          <cell r="B4961">
            <v>7785</v>
          </cell>
          <cell r="C4961" t="str">
            <v>TUBO DE CONCRETO SIMPLES, CLASSE- PS2, PB, DN 400 MM, PARA AGUAS PLUVIAIS (NBR 8890)</v>
          </cell>
          <cell r="D4961" t="str">
            <v xml:space="preserve">M     </v>
          </cell>
          <cell r="E4961">
            <v>66.91</v>
          </cell>
        </row>
        <row r="4962">
          <cell r="B4962">
            <v>7792</v>
          </cell>
          <cell r="C4962" t="str">
            <v>TUBO DE CONCRETO SIMPLES, CLASSE- PS2, PB, DN 500 MM, PARA AGUAS PLUVIAIS (NBR 8890)</v>
          </cell>
          <cell r="D4962" t="str">
            <v xml:space="preserve">M     </v>
          </cell>
          <cell r="E4962">
            <v>97.18</v>
          </cell>
        </row>
        <row r="4963">
          <cell r="B4963">
            <v>7793</v>
          </cell>
          <cell r="C4963" t="str">
            <v>TUBO DE CONCRETO SIMPLES, CLASSE- PS2, PB, DN 600 MM, PARA AGUAS PLUVIAIS (NBR 8890)</v>
          </cell>
          <cell r="D4963" t="str">
            <v xml:space="preserve">M     </v>
          </cell>
          <cell r="E4963">
            <v>125.42</v>
          </cell>
        </row>
        <row r="4964">
          <cell r="B4964">
            <v>12613</v>
          </cell>
          <cell r="C4964" t="str">
            <v>TUBO DE DESCARGA PVC, PARA LIGACAO CAIXA DE DESCARGA - EMBUTIR, 40 MM X 150 CM</v>
          </cell>
          <cell r="D4964" t="str">
            <v xml:space="preserve">UN    </v>
          </cell>
          <cell r="E4964">
            <v>12.72</v>
          </cell>
        </row>
        <row r="4965">
          <cell r="B4965">
            <v>1031</v>
          </cell>
          <cell r="C4965" t="str">
            <v>TUBO DE DESCIDA EXTERNO DE PVC PARA CAIXA DE DESCARGA EXTERNA ALTA - 40 MM X 1,60 M</v>
          </cell>
          <cell r="D4965" t="str">
            <v xml:space="preserve">UN    </v>
          </cell>
          <cell r="E4965">
            <v>9.1300000000000008</v>
          </cell>
        </row>
        <row r="4966">
          <cell r="B4966">
            <v>39707</v>
          </cell>
          <cell r="C4966" t="str">
            <v>TUBO DE ESPUMA DE POLIETILENO EXPANDIDO FLEXIVEL PARA ISOLAMENTO TERMICO DE TUBULACAO DE AR CONDICIONADO, AGUA QUENTE,  DN 1 1/2", E= 10 MM</v>
          </cell>
          <cell r="D4966" t="str">
            <v xml:space="preserve">M     </v>
          </cell>
          <cell r="E4966">
            <v>2.82</v>
          </cell>
        </row>
        <row r="4967">
          <cell r="B4967">
            <v>39708</v>
          </cell>
          <cell r="C4967" t="str">
            <v>TUBO DE ESPUMA DE POLIETILENO EXPANDIDO FLEXIVEL PARA ISOLAMENTO TERMICO DE TUBULACAO DE AR CONDICIONADO, AGUA QUENTE,  DN 1 1/4", E= 10 MM</v>
          </cell>
          <cell r="D4967" t="str">
            <v xml:space="preserve">M     </v>
          </cell>
          <cell r="E4967">
            <v>2.73</v>
          </cell>
        </row>
        <row r="4968">
          <cell r="B4968">
            <v>39710</v>
          </cell>
          <cell r="C4968" t="str">
            <v>TUBO DE ESPUMA DE POLIETILENO EXPANDIDO FLEXIVEL PARA ISOLAMENTO TERMICO DE TUBULACAO DE AR CONDICIONADO, AGUA QUENTE,  DN 1 1/8", E= 10 MM</v>
          </cell>
          <cell r="D4968" t="str">
            <v xml:space="preserve">M     </v>
          </cell>
          <cell r="E4968">
            <v>1.92</v>
          </cell>
        </row>
        <row r="4969">
          <cell r="B4969">
            <v>39709</v>
          </cell>
          <cell r="C4969" t="str">
            <v>TUBO DE ESPUMA DE POLIETILENO EXPANDIDO FLEXIVEL PARA ISOLAMENTO TERMICO DE TUBULACAO DE AR CONDICIONADO, AGUA QUENTE,  DN 1 3/8", E= 10 MM</v>
          </cell>
          <cell r="D4969" t="str">
            <v xml:space="preserve">M     </v>
          </cell>
          <cell r="E4969">
            <v>2.66</v>
          </cell>
        </row>
        <row r="4970">
          <cell r="B4970">
            <v>39711</v>
          </cell>
          <cell r="C4970" t="str">
            <v>TUBO DE ESPUMA DE POLIETILENO EXPANDIDO FLEXIVEL PARA ISOLAMENTO TERMICO DE TUBULACAO DE AR CONDICIONADO, AGUA QUENTE,  DN 1 5/8", E= 10 MM</v>
          </cell>
          <cell r="D4970" t="str">
            <v xml:space="preserve">M     </v>
          </cell>
          <cell r="E4970">
            <v>2.99</v>
          </cell>
        </row>
        <row r="4971">
          <cell r="B4971">
            <v>39712</v>
          </cell>
          <cell r="C4971" t="str">
            <v>TUBO DE ESPUMA DE POLIETILENO EXPANDIDO FLEXIVEL PARA ISOLAMENTO TERMICO DE TUBULACAO DE AR CONDICIONADO, AGUA QUENTE,  DN 1/2", E= 10 MM</v>
          </cell>
          <cell r="D4971" t="str">
            <v xml:space="preserve">M     </v>
          </cell>
          <cell r="E4971">
            <v>1.05</v>
          </cell>
        </row>
        <row r="4972">
          <cell r="B4972">
            <v>39713</v>
          </cell>
          <cell r="C4972" t="str">
            <v>TUBO DE ESPUMA DE POLIETILENO EXPANDIDO FLEXIVEL PARA ISOLAMENTO TERMICO DE TUBULACAO DE AR CONDICIONADO, AGUA QUENTE,  DN 1/4", E= 10 MM</v>
          </cell>
          <cell r="D4972" t="str">
            <v xml:space="preserve">M     </v>
          </cell>
          <cell r="E4972">
            <v>0.83</v>
          </cell>
        </row>
        <row r="4973">
          <cell r="B4973">
            <v>39714</v>
          </cell>
          <cell r="C4973" t="str">
            <v>TUBO DE ESPUMA DE POLIETILENO EXPANDIDO FLEXIVEL PARA ISOLAMENTO TERMICO DE TUBULACAO DE AR CONDICIONADO, AGUA QUENTE,  DN 1", E= 10 MM</v>
          </cell>
          <cell r="D4973" t="str">
            <v xml:space="preserve">M     </v>
          </cell>
          <cell r="E4973">
            <v>1.9</v>
          </cell>
        </row>
        <row r="4974">
          <cell r="B4974">
            <v>39715</v>
          </cell>
          <cell r="C4974" t="str">
            <v>TUBO DE ESPUMA DE POLIETILENO EXPANDIDO FLEXIVEL PARA ISOLAMENTO TERMICO DE TUBULACAO DE AR CONDICIONADO, AGUA QUENTE,  DN 3/4", E= 10 MM</v>
          </cell>
          <cell r="D4974" t="str">
            <v xml:space="preserve">M     </v>
          </cell>
          <cell r="E4974">
            <v>1.35</v>
          </cell>
        </row>
        <row r="4975">
          <cell r="B4975">
            <v>39716</v>
          </cell>
          <cell r="C4975" t="str">
            <v>TUBO DE ESPUMA DE POLIETILENO EXPANDIDO FLEXIVEL PARA ISOLAMENTO TERMICO DE TUBULACAO DE AR CONDICIONADO, AGUA QUENTE,  DN 3/8", E= 10 MM</v>
          </cell>
          <cell r="D4975" t="str">
            <v xml:space="preserve">M     </v>
          </cell>
          <cell r="E4975">
            <v>1.02</v>
          </cell>
        </row>
        <row r="4976">
          <cell r="B4976">
            <v>39718</v>
          </cell>
          <cell r="C4976" t="str">
            <v>TUBO DE ESPUMA DE POLIETILENO EXPANDIDO FLEXIVEL PARA ISOLAMENTO TERMICO DE TUBULACAO DE AR CONDICIONADO, AGUA QUENTE,  DN 7/8", E= 10 MM</v>
          </cell>
          <cell r="D4976" t="str">
            <v xml:space="preserve">M     </v>
          </cell>
          <cell r="E4976">
            <v>1.75</v>
          </cell>
        </row>
        <row r="4977">
          <cell r="B4977">
            <v>9813</v>
          </cell>
          <cell r="C4977" t="str">
            <v>TUBO DE POLIETILENO DE ALTA DENSIDADE (PEAD), PE-80, DE = 20 MM X 2,3 MM DE PAREDE, PARA LIGACAO DE AGUA PREDIAL (NBR 15561)</v>
          </cell>
          <cell r="D4977" t="str">
            <v xml:space="preserve">M     </v>
          </cell>
          <cell r="E4977">
            <v>3.3</v>
          </cell>
        </row>
        <row r="4978">
          <cell r="B4978">
            <v>9815</v>
          </cell>
          <cell r="C4978" t="str">
            <v>TUBO DE POLIETILENO DE ALTA DENSIDADE (PEAD), PE-80, DE = 32 MM X 3,0 MM DE PAREDE, PARA LIGACAO DE AGUA PREDIAL (NBR 15561)</v>
          </cell>
          <cell r="D4978" t="str">
            <v xml:space="preserve">M     </v>
          </cell>
          <cell r="E4978">
            <v>6.51</v>
          </cell>
        </row>
        <row r="4979">
          <cell r="B4979">
            <v>25876</v>
          </cell>
          <cell r="C4979" t="str">
            <v>TUBO DE POLIETILENO DE ALTA DENSIDADE, PEAD, PE-80, DE = 1000 MM X 38,5 MM PAREDE, ( SDR 26 - PN 05 ) PARA REDE DE AGUA OU ESGOTO (NBR 15561)</v>
          </cell>
          <cell r="D4979" t="str">
            <v xml:space="preserve">M     </v>
          </cell>
          <cell r="E4979">
            <v>3242.8</v>
          </cell>
        </row>
        <row r="4980">
          <cell r="B4980">
            <v>25888</v>
          </cell>
          <cell r="C4980" t="str">
            <v>TUBO DE POLIETILENO DE ALTA DENSIDADE, PEAD, PE-80, DE = 110 MM X 10,0 MM PAREDE, ( SDR 11 - PN 12,5 ) PARA REDE DE AGUA OU ESGOTO (NBR 15561)</v>
          </cell>
          <cell r="D4980" t="str">
            <v xml:space="preserve">M     </v>
          </cell>
          <cell r="E4980">
            <v>79.47</v>
          </cell>
        </row>
        <row r="4981">
          <cell r="B4981">
            <v>25874</v>
          </cell>
          <cell r="C4981" t="str">
            <v>TUBO DE POLIETILENO DE ALTA DENSIDADE, PEAD, PE-80, DE = 1200 MM X 37,2 MM PAREDE ( SDR 32,25 - PN 04 ) PARA REDE DE AGUA OU ESGOTO (NBR 15561)</v>
          </cell>
          <cell r="D4981" t="str">
            <v xml:space="preserve">M     </v>
          </cell>
          <cell r="E4981">
            <v>5687.38</v>
          </cell>
        </row>
        <row r="4982">
          <cell r="B4982">
            <v>25877</v>
          </cell>
          <cell r="C4982" t="str">
            <v>TUBO DE POLIETILENO DE ALTA DENSIDADE, PEAD, PE-80, DE = 1400 MM X 42,9 MM PAREDE, (SDR 32,25 - PN 04 ) PARA REDE DE AGUA OU ESGOTO (NBR 15561)</v>
          </cell>
          <cell r="D4982" t="str">
            <v xml:space="preserve">M     </v>
          </cell>
          <cell r="E4982">
            <v>7760.64</v>
          </cell>
        </row>
        <row r="4983">
          <cell r="B4983">
            <v>25878</v>
          </cell>
          <cell r="C4983" t="str">
            <v>TUBO DE POLIETILENO DE ALTA DENSIDADE, PEAD, PE-80, DE = 160 MM X 14,6 MM PAREDE, (SDR 11 - PN 12,5 ) PARA REDE DE AGUA OU ESGOTO (NBR 15561)</v>
          </cell>
          <cell r="D4983" t="str">
            <v xml:space="preserve">M     </v>
          </cell>
          <cell r="E4983">
            <v>170.59</v>
          </cell>
        </row>
        <row r="4984">
          <cell r="B4984">
            <v>25879</v>
          </cell>
          <cell r="C4984" t="str">
            <v>TUBO DE POLIETILENO DE ALTA DENSIDADE, PEAD, PE-80, DE = 1600 MM X 49,0 MM PAREDE, ( SDR 32,25 - PN 04 ) PARA REDE DE AGUA OU ESGOTO (NBR 15561)</v>
          </cell>
          <cell r="D4984" t="str">
            <v xml:space="preserve">M     </v>
          </cell>
          <cell r="E4984">
            <v>7361.89</v>
          </cell>
        </row>
        <row r="4985">
          <cell r="B4985">
            <v>25887</v>
          </cell>
          <cell r="C4985" t="str">
            <v>TUBO DE POLIETILENO DE ALTA DENSIDADE, PEAD, PE-80, DE = 900 MM X 34,7 MM PAREDE, ( SDR 26 - PN 05 ) PARA REDE DE AGUA OU ESGOTO (NBR 15561)</v>
          </cell>
          <cell r="D4985" t="str">
            <v xml:space="preserve">M     </v>
          </cell>
          <cell r="E4985">
            <v>2941.2</v>
          </cell>
        </row>
        <row r="4986">
          <cell r="B4986">
            <v>25880</v>
          </cell>
          <cell r="C4986" t="str">
            <v>TUBO DE POLIETILENO DE ALTA DENSIDADE, PEAD, PE-80, DE= 200 MM X 18,2 MM PAREDE, ( SDR 11 - PN 12,5 ) PARA REDE DE AGUA OU ESGOTO (NBR 15561)</v>
          </cell>
          <cell r="D4986" t="str">
            <v xml:space="preserve">M     </v>
          </cell>
          <cell r="E4986">
            <v>265.94</v>
          </cell>
        </row>
        <row r="4987">
          <cell r="B4987">
            <v>25881</v>
          </cell>
          <cell r="C4987" t="str">
            <v>TUBO DE POLIETILENO DE ALTA DENSIDADE, PEAD, PE-80, DE= 315 MM X 28,7 MM PAREDE, ( SDR 11 - PN 12,5 ) PARA REDE DE AGUA OU ESGOTO (NBR 15561)</v>
          </cell>
          <cell r="D4987" t="str">
            <v xml:space="preserve">M     </v>
          </cell>
          <cell r="E4987">
            <v>651.62</v>
          </cell>
        </row>
        <row r="4988">
          <cell r="B4988">
            <v>25882</v>
          </cell>
          <cell r="C4988" t="str">
            <v>TUBO DE POLIETILENO DE ALTA DENSIDADE, PEAD, PE-80, DE= 400 MM X 36,4 MM PAREDE, ( SDR 11 - PN 12,5 ) PARA REDE DE AGUA OU ESGOTO (NBR 15561)</v>
          </cell>
          <cell r="D4988" t="str">
            <v xml:space="preserve">M     </v>
          </cell>
          <cell r="E4988">
            <v>1049.52</v>
          </cell>
        </row>
        <row r="4989">
          <cell r="B4989">
            <v>25883</v>
          </cell>
          <cell r="C4989" t="str">
            <v>TUBO DE POLIETILENO DE ALTA DENSIDADE, PEAD, PE-80, DE= 50 MM X 4,6 MM PAREDE, (SDR 11 - PN 12,5) PARA REDE DE AGUA OU ESGOTO (NBR 15561)</v>
          </cell>
          <cell r="D4989" t="str">
            <v xml:space="preserve">M     </v>
          </cell>
          <cell r="E4989">
            <v>16.93</v>
          </cell>
        </row>
        <row r="4990">
          <cell r="B4990">
            <v>25884</v>
          </cell>
          <cell r="C4990" t="str">
            <v>TUBO DE POLIETILENO DE ALTA DENSIDADE, PEAD, PE-80, DE= 500 MM X 45,5 MM PAREDE, ( SDR 11 - PN 12,5 ) PARA REDE DE AGUA OU ESGOTO (NBR 15561)</v>
          </cell>
          <cell r="D4990" t="str">
            <v xml:space="preserve">M     </v>
          </cell>
          <cell r="E4990">
            <v>1842.58</v>
          </cell>
        </row>
        <row r="4991">
          <cell r="B4991">
            <v>25885</v>
          </cell>
          <cell r="C4991" t="str">
            <v>TUBO DE POLIETILENO DE ALTA DENSIDADE, PEAD, PE-80, DE= 630 MM X 57,3 MM PAREDE (SDR 11 - PN 12,5 ) PARA REDE DE AGUA OU ESGOTO (NBR 15561)</v>
          </cell>
          <cell r="D4991" t="str">
            <v xml:space="preserve">M     </v>
          </cell>
          <cell r="E4991">
            <v>2740.43</v>
          </cell>
        </row>
        <row r="4992">
          <cell r="B4992">
            <v>25889</v>
          </cell>
          <cell r="C4992" t="str">
            <v>TUBO DE POLIETILENO DE ALTA DENSIDADE, PEAD, PE-80, DE= 730 MM X 34,1 MM PAREDE, ( SDR 21 - PN 06 ) PARA REDE DE AGUA OU ESGOTO (NBR 15561)</v>
          </cell>
          <cell r="D4992" t="str">
            <v xml:space="preserve">M     </v>
          </cell>
          <cell r="E4992">
            <v>1374.26</v>
          </cell>
        </row>
        <row r="4993">
          <cell r="B4993">
            <v>25886</v>
          </cell>
          <cell r="C4993" t="str">
            <v>TUBO DE POLIETILENO DE ALTA DENSIDADE, PEAD, PE-80, DE= 75 MM X 6,9 MM PAREDE, ( SRD 11 - PN 12,5 ) PARA REDE DE AGUA OU ESGOTO (NBR 15561)</v>
          </cell>
          <cell r="D4993" t="str">
            <v xml:space="preserve">M     </v>
          </cell>
          <cell r="E4993">
            <v>37.86</v>
          </cell>
        </row>
        <row r="4994">
          <cell r="B4994">
            <v>25875</v>
          </cell>
          <cell r="C4994" t="str">
            <v>TUBO DE POLIETILENO DE ALTA DENSIDADE, PEAD, PE-80, DE= 800 MM X 30,8 MM PAREDE, ( SDR 26 - PN 05 ) PARA REDE DE AGUA OU ESGOTO (NBR 15561)</v>
          </cell>
          <cell r="D4994" t="str">
            <v xml:space="preserve">M     </v>
          </cell>
          <cell r="E4994">
            <v>1792.94</v>
          </cell>
        </row>
        <row r="4995">
          <cell r="B4995">
            <v>9876</v>
          </cell>
          <cell r="C4995" t="str">
            <v>TUBO DE PVC, PBL, TIPO LEVE, DN = 125 MM,  PARA VENTILACAO</v>
          </cell>
          <cell r="D4995" t="str">
            <v xml:space="preserve">M     </v>
          </cell>
          <cell r="E4995">
            <v>12.62</v>
          </cell>
        </row>
        <row r="4996">
          <cell r="B4996">
            <v>9877</v>
          </cell>
          <cell r="C4996" t="str">
            <v>TUBO DE PVC, PBL, TIPO LEVE, DN = 250 MM,  PARA VENTILACAO</v>
          </cell>
          <cell r="D4996" t="str">
            <v xml:space="preserve">M     </v>
          </cell>
          <cell r="E4996">
            <v>44.21</v>
          </cell>
        </row>
        <row r="4997">
          <cell r="B4997">
            <v>9878</v>
          </cell>
          <cell r="C4997" t="str">
            <v>TUBO DE PVC, PBL, TIPO LEVE, DN = 300 MM,  PARA VENTILACAO</v>
          </cell>
          <cell r="D4997" t="str">
            <v xml:space="preserve">M     </v>
          </cell>
          <cell r="E4997">
            <v>57.58</v>
          </cell>
        </row>
        <row r="4998">
          <cell r="B4998">
            <v>9879</v>
          </cell>
          <cell r="C4998" t="str">
            <v>TUBO DE PVC, PBL, TIPO LEVE, DN = 400 MM,  PARA VENTILACAO</v>
          </cell>
          <cell r="D4998" t="str">
            <v xml:space="preserve">M     </v>
          </cell>
          <cell r="E4998">
            <v>137.44</v>
          </cell>
        </row>
        <row r="4999">
          <cell r="B4999">
            <v>42001</v>
          </cell>
          <cell r="C4999" t="str">
            <v>TUBO DE REVESTIMENTO, EM ACO, CORPO SCHEDULE 40, PONTEIRA SCHEDULE 80, ROSQUEAVEL E SEGMENTADO PARA PERFURACAO,  DIAMETRO 6'' (200 MM) (COLETADO CAIXA)</v>
          </cell>
          <cell r="D4999" t="str">
            <v xml:space="preserve">M     </v>
          </cell>
          <cell r="E4999">
            <v>364.04</v>
          </cell>
        </row>
        <row r="5000">
          <cell r="B5000">
            <v>41998</v>
          </cell>
          <cell r="C5000" t="str">
            <v>TUBO DE REVESTIMENTO, EM ACO, CORPO SCHEDULE 40, PONTEIRA SCHEDULE 80, ROSQUEAVEL E SEGMENTADO PARA PERFURACAO, DIAMETRO 10'' (310 MM)  (COLETADO CAIXA)</v>
          </cell>
          <cell r="D5000" t="str">
            <v xml:space="preserve">M     </v>
          </cell>
          <cell r="E5000">
            <v>897.13</v>
          </cell>
        </row>
        <row r="5001">
          <cell r="B5001">
            <v>41999</v>
          </cell>
          <cell r="C5001" t="str">
            <v>TUBO DE REVESTIMENTO, EM ACO, CORPO SCHEDULE 40, PONTEIRA SCHEDULE 80, ROSQUEAVEL E SEGMENTADO PARA PERFURACAO, DIAMETRO 14'' (400 MM)  (COLETADO CAIXA)</v>
          </cell>
          <cell r="D5001" t="str">
            <v xml:space="preserve">M     </v>
          </cell>
          <cell r="E5001">
            <v>1645.68</v>
          </cell>
        </row>
        <row r="5002">
          <cell r="B5002">
            <v>42000</v>
          </cell>
          <cell r="C5002" t="str">
            <v>TUBO DE REVESTIMENTO, EM ACO, CORPO SCHEDULE 40, PONTEIRA SCHEDULE 80, ROSQUEAVEL E SEGMENTADO PARA PERFURACAO, DIAMETRO 16'' (450 MM)  (COLETADO CAIXA)</v>
          </cell>
          <cell r="D5002" t="str">
            <v xml:space="preserve">M     </v>
          </cell>
          <cell r="E5002">
            <v>2810.3</v>
          </cell>
        </row>
        <row r="5003">
          <cell r="B5003">
            <v>38053</v>
          </cell>
          <cell r="C5003" t="str">
            <v>TUBO DRENO, CORRUGADO, ESPIRALADO, FLEXIVEL, PERFURADO, EM POLIETILENO DE ALTA DENSIDADE (PEAD), DN *160* MM, (6") PARA DRENAGEM - EM BARRA (NORMA DNIT 093/2006 - EM)</v>
          </cell>
          <cell r="D5003" t="str">
            <v xml:space="preserve">M     </v>
          </cell>
          <cell r="E5003">
            <v>10.98</v>
          </cell>
        </row>
        <row r="5004">
          <cell r="B5004">
            <v>38054</v>
          </cell>
          <cell r="C5004" t="str">
            <v>TUBO DRENO, CORRUGADO, ESPIRALADO, FLEXIVEL, PERFURADO, EM POLIETILENO DE ALTA DENSIDADE (PEAD), DN *200* MM, (8") PARA DRENAGEM - EM BARRA (NORMA DNIT 093/2006 - EM)</v>
          </cell>
          <cell r="D5004" t="str">
            <v xml:space="preserve">M     </v>
          </cell>
          <cell r="E5004">
            <v>18.88</v>
          </cell>
        </row>
        <row r="5005">
          <cell r="B5005">
            <v>38052</v>
          </cell>
          <cell r="C5005" t="str">
            <v>TUBO DRENO, CORRUGADO, ESPIRALADO, FLEXIVEL, PERFURADO, EM POLIETILENO DE ALTA DENSIDADE (PEAD), DN 100 MM, (4") PARA DRENAGEM - EM ROLO (NORMA DNIT 093/2006 - E.M)</v>
          </cell>
          <cell r="D5005" t="str">
            <v xml:space="preserve">M     </v>
          </cell>
          <cell r="E5005">
            <v>5.32</v>
          </cell>
        </row>
        <row r="5006">
          <cell r="B5006">
            <v>38051</v>
          </cell>
          <cell r="C5006" t="str">
            <v>TUBO DRENO, CORRUGADO, ESPIRALADO, FLEXIVEL, PERFURADO, EM POLIETILENO DE ALTA DENSIDADE (PEAD), DN 65 MM, (2 1/2") PARA DRENAGEM - EM ROLO (NORMA DNIT 093/2006 - EM)</v>
          </cell>
          <cell r="D5006" t="str">
            <v xml:space="preserve">M     </v>
          </cell>
          <cell r="E5006">
            <v>3.31</v>
          </cell>
        </row>
        <row r="5007">
          <cell r="B5007">
            <v>38787</v>
          </cell>
          <cell r="C5007" t="str">
            <v>TUBO MONOCAMADA PEX, DN 16 MM</v>
          </cell>
          <cell r="D5007" t="str">
            <v xml:space="preserve">M     </v>
          </cell>
          <cell r="E5007">
            <v>3.97</v>
          </cell>
        </row>
        <row r="5008">
          <cell r="B5008">
            <v>38825</v>
          </cell>
          <cell r="C5008" t="str">
            <v>TUBO MONOCAMADA PEX, DN 20 MM</v>
          </cell>
          <cell r="D5008" t="str">
            <v xml:space="preserve">M     </v>
          </cell>
          <cell r="E5008">
            <v>5.2</v>
          </cell>
        </row>
        <row r="5009">
          <cell r="B5009">
            <v>38826</v>
          </cell>
          <cell r="C5009" t="str">
            <v>TUBO MONOCAMADA PEX, DN 25 MM</v>
          </cell>
          <cell r="D5009" t="str">
            <v xml:space="preserve">M     </v>
          </cell>
          <cell r="E5009">
            <v>7.7</v>
          </cell>
        </row>
        <row r="5010">
          <cell r="B5010">
            <v>38827</v>
          </cell>
          <cell r="C5010" t="str">
            <v>TUBO MONOCAMADA PEX, DN 32 MM</v>
          </cell>
          <cell r="D5010" t="str">
            <v xml:space="preserve">M     </v>
          </cell>
          <cell r="E5010">
            <v>12.38</v>
          </cell>
        </row>
        <row r="5011">
          <cell r="B5011">
            <v>38830</v>
          </cell>
          <cell r="C5011" t="str">
            <v>TUBO MULTICAMADA PEX, DN *26* MM, PARA INSTALACOES A GAS (AMARELO)</v>
          </cell>
          <cell r="D5011" t="str">
            <v xml:space="preserve">M     </v>
          </cell>
          <cell r="E5011">
            <v>17.34</v>
          </cell>
        </row>
        <row r="5012">
          <cell r="B5012">
            <v>38828</v>
          </cell>
          <cell r="C5012" t="str">
            <v>TUBO MULTICAMADA PEX, DN 16 MM, PARA INSTALACOES A GAS (AMARELO)</v>
          </cell>
          <cell r="D5012" t="str">
            <v xml:space="preserve">M     </v>
          </cell>
          <cell r="E5012">
            <v>7.64</v>
          </cell>
        </row>
        <row r="5013">
          <cell r="B5013">
            <v>38829</v>
          </cell>
          <cell r="C5013" t="str">
            <v>TUBO MULTICAMADA PEX, DN 20 MM, PARA INSTALACOES A GAS (AMARELO)</v>
          </cell>
          <cell r="D5013" t="str">
            <v xml:space="preserve">M     </v>
          </cell>
          <cell r="E5013">
            <v>12.52</v>
          </cell>
        </row>
        <row r="5014">
          <cell r="B5014">
            <v>38831</v>
          </cell>
          <cell r="C5014" t="str">
            <v>TUBO MULTICAMADA PEX, DN 32 MM, PARA INSTALACOES A GAS (AMARELO)</v>
          </cell>
          <cell r="D5014" t="str">
            <v xml:space="preserve">M     </v>
          </cell>
          <cell r="E5014">
            <v>24.18</v>
          </cell>
        </row>
        <row r="5015">
          <cell r="B5015">
            <v>36274</v>
          </cell>
          <cell r="C5015" t="str">
            <v>TUBO PPR PN 20, DN 20 MM, PARA AGUA QUENTE PREDIAL</v>
          </cell>
          <cell r="D5015" t="str">
            <v xml:space="preserve">M     </v>
          </cell>
          <cell r="E5015">
            <v>4.72</v>
          </cell>
        </row>
        <row r="5016">
          <cell r="B5016">
            <v>36278</v>
          </cell>
          <cell r="C5016" t="str">
            <v>TUBO PPR PN 20, DN 25 MM, PARA AGUA QUENTE PREDIAL</v>
          </cell>
          <cell r="D5016" t="str">
            <v xml:space="preserve">M     </v>
          </cell>
          <cell r="E5016">
            <v>6.4</v>
          </cell>
        </row>
        <row r="5017">
          <cell r="B5017">
            <v>38977</v>
          </cell>
          <cell r="C5017" t="str">
            <v>TUBO PPR, CLASSE PN 12, DN 110 MM</v>
          </cell>
          <cell r="D5017" t="str">
            <v xml:space="preserve">M     </v>
          </cell>
          <cell r="E5017">
            <v>97.43</v>
          </cell>
        </row>
        <row r="5018">
          <cell r="B5018">
            <v>38971</v>
          </cell>
          <cell r="C5018" t="str">
            <v>TUBO PPR, CLASSE PN 12, DN 32 MM</v>
          </cell>
          <cell r="D5018" t="str">
            <v xml:space="preserve">M     </v>
          </cell>
          <cell r="E5018">
            <v>8.02</v>
          </cell>
        </row>
        <row r="5019">
          <cell r="B5019">
            <v>38972</v>
          </cell>
          <cell r="C5019" t="str">
            <v>TUBO PPR, CLASSE PN 12, DN 40 MM</v>
          </cell>
          <cell r="D5019" t="str">
            <v xml:space="preserve">M     </v>
          </cell>
          <cell r="E5019">
            <v>12.22</v>
          </cell>
        </row>
        <row r="5020">
          <cell r="B5020">
            <v>38973</v>
          </cell>
          <cell r="C5020" t="str">
            <v>TUBO PPR, CLASSE PN 12, DN 50 MM</v>
          </cell>
          <cell r="D5020" t="str">
            <v xml:space="preserve">M     </v>
          </cell>
          <cell r="E5020">
            <v>16.170000000000002</v>
          </cell>
        </row>
        <row r="5021">
          <cell r="B5021">
            <v>38974</v>
          </cell>
          <cell r="C5021" t="str">
            <v>TUBO PPR, CLASSE PN 12, DN 63 MM</v>
          </cell>
          <cell r="D5021" t="str">
            <v xml:space="preserve">M     </v>
          </cell>
          <cell r="E5021">
            <v>23.58</v>
          </cell>
        </row>
        <row r="5022">
          <cell r="B5022">
            <v>38975</v>
          </cell>
          <cell r="C5022" t="str">
            <v>TUBO PPR, CLASSE PN 12, DN 75 MM</v>
          </cell>
          <cell r="D5022" t="str">
            <v xml:space="preserve">M     </v>
          </cell>
          <cell r="E5022">
            <v>39.299999999999997</v>
          </cell>
        </row>
        <row r="5023">
          <cell r="B5023">
            <v>38976</v>
          </cell>
          <cell r="C5023" t="str">
            <v>TUBO PPR, CLASSE PN 12, DN 90 MM</v>
          </cell>
          <cell r="D5023" t="str">
            <v xml:space="preserve">M     </v>
          </cell>
          <cell r="E5023">
            <v>55.12</v>
          </cell>
        </row>
        <row r="5024">
          <cell r="B5024">
            <v>38986</v>
          </cell>
          <cell r="C5024" t="str">
            <v>TUBO PPR, CLASSE PN 25, DN 110 MM, PARA AGUA QUENTE E FRIA PREDIAL</v>
          </cell>
          <cell r="D5024" t="str">
            <v xml:space="preserve">M     </v>
          </cell>
          <cell r="E5024">
            <v>110.92</v>
          </cell>
        </row>
        <row r="5025">
          <cell r="B5025">
            <v>38978</v>
          </cell>
          <cell r="C5025" t="str">
            <v>TUBO PPR, CLASSE PN 25, DN 20 MM, PARA AGUA QUENTE E FRIA PREDIAL</v>
          </cell>
          <cell r="D5025" t="str">
            <v xml:space="preserve">M     </v>
          </cell>
          <cell r="E5025">
            <v>4.72</v>
          </cell>
        </row>
        <row r="5026">
          <cell r="B5026">
            <v>38979</v>
          </cell>
          <cell r="C5026" t="str">
            <v>TUBO PPR, CLASSE PN 25, DN 25 MM, PARA AGUA QUENTE E FRIA PREDIAL</v>
          </cell>
          <cell r="D5026" t="str">
            <v xml:space="preserve">M     </v>
          </cell>
          <cell r="E5026">
            <v>6.4</v>
          </cell>
        </row>
        <row r="5027">
          <cell r="B5027">
            <v>38980</v>
          </cell>
          <cell r="C5027" t="str">
            <v>TUBO PPR, CLASSE PN 25, DN 32 MM, PARA AGUA QUENTE E FRIA PREDIAL</v>
          </cell>
          <cell r="D5027" t="str">
            <v xml:space="preserve">M     </v>
          </cell>
          <cell r="E5027">
            <v>10.7</v>
          </cell>
        </row>
        <row r="5028">
          <cell r="B5028">
            <v>38981</v>
          </cell>
          <cell r="C5028" t="str">
            <v>TUBO PPR, CLASSE PN 25, DN 40 MM, PARA AGUA QUENTE E FRIA PREDIAL</v>
          </cell>
          <cell r="D5028" t="str">
            <v xml:space="preserve">M     </v>
          </cell>
          <cell r="E5028">
            <v>14.82</v>
          </cell>
        </row>
        <row r="5029">
          <cell r="B5029">
            <v>38982</v>
          </cell>
          <cell r="C5029" t="str">
            <v>TUBO PPR, CLASSE PN 25, DN 50 MM, PARA AGUA QUENTE E FRIA PREDIAL</v>
          </cell>
          <cell r="D5029" t="str">
            <v xml:space="preserve">M     </v>
          </cell>
          <cell r="E5029">
            <v>21.57</v>
          </cell>
        </row>
        <row r="5030">
          <cell r="B5030">
            <v>38983</v>
          </cell>
          <cell r="C5030" t="str">
            <v>TUBO PPR, CLASSE PN 25, DN 63 MM, PARA AGUA QUENTE E FRIA PREDIAL</v>
          </cell>
          <cell r="D5030" t="str">
            <v xml:space="preserve">M     </v>
          </cell>
          <cell r="E5030">
            <v>28.59</v>
          </cell>
        </row>
        <row r="5031">
          <cell r="B5031">
            <v>38984</v>
          </cell>
          <cell r="C5031" t="str">
            <v>TUBO PPR, CLASSE PN 25, DN 75 MM, PARA AGUA QUENTE E FRIA PREDIAL</v>
          </cell>
          <cell r="D5031" t="str">
            <v xml:space="preserve">M     </v>
          </cell>
          <cell r="E5031">
            <v>55.15</v>
          </cell>
        </row>
        <row r="5032">
          <cell r="B5032">
            <v>38985</v>
          </cell>
          <cell r="C5032" t="str">
            <v>TUBO PPR, CLASSE PN 25, DN 90 MM, PARA AGUA QUENTE E FRIA PREDIAL</v>
          </cell>
          <cell r="D5032" t="str">
            <v xml:space="preserve">M     </v>
          </cell>
          <cell r="E5032">
            <v>81.650000000000006</v>
          </cell>
        </row>
        <row r="5033">
          <cell r="B5033">
            <v>9836</v>
          </cell>
          <cell r="C5033" t="str">
            <v>TUBO PVC  SERIE NORMAL, DN 100 MM, PARA ESGOTO  PREDIAL (NBR 5688)</v>
          </cell>
          <cell r="D5033" t="str">
            <v xml:space="preserve">M     </v>
          </cell>
          <cell r="E5033">
            <v>8.23</v>
          </cell>
        </row>
        <row r="5034">
          <cell r="B5034">
            <v>20065</v>
          </cell>
          <cell r="C5034" t="str">
            <v>TUBO PVC  SERIE NORMAL, DN 150 MM, PARA ESGOTO  PREDIAL (NBR 5688)</v>
          </cell>
          <cell r="D5034" t="str">
            <v xml:space="preserve">M     </v>
          </cell>
          <cell r="E5034">
            <v>21.05</v>
          </cell>
        </row>
        <row r="5035">
          <cell r="B5035">
            <v>9835</v>
          </cell>
          <cell r="C5035" t="str">
            <v>TUBO PVC  SERIE NORMAL, DN 40 MM, PARA ESGOTO  PREDIAL (NBR 5688)</v>
          </cell>
          <cell r="D5035" t="str">
            <v xml:space="preserve">M     </v>
          </cell>
          <cell r="E5035">
            <v>2.96</v>
          </cell>
        </row>
        <row r="5036">
          <cell r="B5036">
            <v>38032</v>
          </cell>
          <cell r="C5036" t="str">
            <v>TUBO PVC CORRUGADO, PAREDE DUPLA, JE, DN 150 MM, REDE COLETORA ESGOTO</v>
          </cell>
          <cell r="D5036" t="str">
            <v xml:space="preserve">M     </v>
          </cell>
          <cell r="E5036">
            <v>23.57</v>
          </cell>
        </row>
        <row r="5037">
          <cell r="B5037">
            <v>38033</v>
          </cell>
          <cell r="C5037" t="str">
            <v>TUBO PVC CORRUGADO, PAREDE DUPLA, JE, DN 200 MM, REDE COLETORA ESGOTO</v>
          </cell>
          <cell r="D5037" t="str">
            <v xml:space="preserve">M     </v>
          </cell>
          <cell r="E5037">
            <v>38.57</v>
          </cell>
        </row>
        <row r="5038">
          <cell r="B5038">
            <v>38034</v>
          </cell>
          <cell r="C5038" t="str">
            <v>TUBO PVC CORRUGADO, PAREDE DUPLA, JE, DN 250 MM, REDE COLETORA ESGOTO</v>
          </cell>
          <cell r="D5038" t="str">
            <v xml:space="preserve">M     </v>
          </cell>
          <cell r="E5038">
            <v>63.81</v>
          </cell>
        </row>
        <row r="5039">
          <cell r="B5039">
            <v>38035</v>
          </cell>
          <cell r="C5039" t="str">
            <v>TUBO PVC CORRUGADO, PAREDE DUPLA, JE, DN 300 MM, REDE COLETORA ESGOTO</v>
          </cell>
          <cell r="D5039" t="str">
            <v xml:space="preserve">M     </v>
          </cell>
          <cell r="E5039">
            <v>88.93</v>
          </cell>
        </row>
        <row r="5040">
          <cell r="B5040">
            <v>38036</v>
          </cell>
          <cell r="C5040" t="str">
            <v>TUBO PVC CORRUGADO, PAREDE DUPLA, JE, DN 350 MM, REDE COLETORA ESGOTO</v>
          </cell>
          <cell r="D5040" t="str">
            <v xml:space="preserve">M     </v>
          </cell>
          <cell r="E5040">
            <v>125.48</v>
          </cell>
        </row>
        <row r="5041">
          <cell r="B5041">
            <v>38037</v>
          </cell>
          <cell r="C5041" t="str">
            <v>TUBO PVC CORRUGADO, PAREDE DUPLA, JE, DN 400 MM, REDE COLETORA ESGOTO</v>
          </cell>
          <cell r="D5041" t="str">
            <v xml:space="preserve">M     </v>
          </cell>
          <cell r="E5041">
            <v>145.49</v>
          </cell>
        </row>
        <row r="5042">
          <cell r="B5042">
            <v>9850</v>
          </cell>
          <cell r="C5042" t="str">
            <v>TUBO PVC DE REVESTIMENTO GEOMECANICO NERVURADO REFORCADO, DN = 150 MM, COMPRIMENTO = 2 M</v>
          </cell>
          <cell r="D5042" t="str">
            <v xml:space="preserve">M     </v>
          </cell>
          <cell r="E5042">
            <v>98</v>
          </cell>
        </row>
        <row r="5043">
          <cell r="B5043">
            <v>9853</v>
          </cell>
          <cell r="C5043" t="str">
            <v>TUBO PVC DE REVESTIMENTO GEOMECANICO NERVURADO REFORCADO, DN = 200 MM, COMPRIMENTO = 2 M</v>
          </cell>
          <cell r="D5043" t="str">
            <v xml:space="preserve">M     </v>
          </cell>
          <cell r="E5043">
            <v>174.27</v>
          </cell>
        </row>
        <row r="5044">
          <cell r="B5044">
            <v>9854</v>
          </cell>
          <cell r="C5044" t="str">
            <v>TUBO PVC DE REVESTIMENTO GEOMECANICO NERVURADO STANDARD, DN = 154 MM, COMPRIMENTO = 2 M</v>
          </cell>
          <cell r="D5044" t="str">
            <v xml:space="preserve">M     </v>
          </cell>
          <cell r="E5044">
            <v>76.36</v>
          </cell>
        </row>
        <row r="5045">
          <cell r="B5045">
            <v>9851</v>
          </cell>
          <cell r="C5045" t="str">
            <v>TUBO PVC DE REVESTIMENTO GEOMECANICO NERVURADO STANDARD, DN = 206 MM, COMPRIMENTO = 2 M</v>
          </cell>
          <cell r="D5045" t="str">
            <v xml:space="preserve">M     </v>
          </cell>
          <cell r="E5045">
            <v>132.4</v>
          </cell>
        </row>
        <row r="5046">
          <cell r="B5046">
            <v>9855</v>
          </cell>
          <cell r="C5046" t="str">
            <v>TUBO PVC DE REVESTIMENTO GEOMECANICO NERVURADO STANDARD, DN = 250 MM, COMPRIMENTO = 2 M</v>
          </cell>
          <cell r="D5046" t="str">
            <v xml:space="preserve">M     </v>
          </cell>
          <cell r="E5046">
            <v>221.46</v>
          </cell>
        </row>
        <row r="5047">
          <cell r="B5047">
            <v>9825</v>
          </cell>
          <cell r="C5047" t="str">
            <v>TUBO PVC DEFOFO, JEI, 1 MPA, DN 100 MM, PARA REDE DE AGUA (NBR 7665)</v>
          </cell>
          <cell r="D5047" t="str">
            <v xml:space="preserve">M     </v>
          </cell>
          <cell r="E5047">
            <v>33.82</v>
          </cell>
        </row>
        <row r="5048">
          <cell r="B5048">
            <v>9828</v>
          </cell>
          <cell r="C5048" t="str">
            <v>TUBO PVC DEFOFO, JEI, 1 MPA, DN 150 MM, PARA REDE DE  AGUA (NBR 7665)</v>
          </cell>
          <cell r="D5048" t="str">
            <v xml:space="preserve">M     </v>
          </cell>
          <cell r="E5048">
            <v>91.03</v>
          </cell>
        </row>
        <row r="5049">
          <cell r="B5049">
            <v>9829</v>
          </cell>
          <cell r="C5049" t="str">
            <v>TUBO PVC DEFOFO, JEI, 1 MPA, DN 200 MM, PARA REDE DE AGUA (NBR 7665)</v>
          </cell>
          <cell r="D5049" t="str">
            <v xml:space="preserve">M     </v>
          </cell>
          <cell r="E5049">
            <v>154.27000000000001</v>
          </cell>
        </row>
        <row r="5050">
          <cell r="B5050">
            <v>9826</v>
          </cell>
          <cell r="C5050" t="str">
            <v>TUBO PVC DEFOFO, JEI, 1 MPA, DN 250 MM, PARA REDE DE AGUA (NBR 7665)</v>
          </cell>
          <cell r="D5050" t="str">
            <v xml:space="preserve">M     </v>
          </cell>
          <cell r="E5050">
            <v>234.85</v>
          </cell>
        </row>
        <row r="5051">
          <cell r="B5051">
            <v>9827</v>
          </cell>
          <cell r="C5051" t="str">
            <v>TUBO PVC DEFOFO, JEI, 1 MPA, DN 300 MM, PARA REDE DE AGUA (NBR 7665)</v>
          </cell>
          <cell r="D5051" t="str">
            <v xml:space="preserve">M     </v>
          </cell>
          <cell r="E5051">
            <v>333.49</v>
          </cell>
        </row>
        <row r="5052">
          <cell r="B5052">
            <v>36374</v>
          </cell>
          <cell r="C5052" t="str">
            <v>TUBO PVC PBA JEI, CLASSE 12, DN 100 MM, PARA REDE DE AGUA (NBR 5647)</v>
          </cell>
          <cell r="D5052" t="str">
            <v xml:space="preserve">M     </v>
          </cell>
          <cell r="E5052">
            <v>40.54</v>
          </cell>
        </row>
        <row r="5053">
          <cell r="B5053">
            <v>36084</v>
          </cell>
          <cell r="C5053" t="str">
            <v>TUBO PVC PBA JEI, CLASSE 12, DN 50 MM, PARA REDE DE AGUA (NBR 5647)</v>
          </cell>
          <cell r="D5053" t="str">
            <v xml:space="preserve">M     </v>
          </cell>
          <cell r="E5053">
            <v>12.01</v>
          </cell>
        </row>
        <row r="5054">
          <cell r="B5054">
            <v>36373</v>
          </cell>
          <cell r="C5054" t="str">
            <v>TUBO PVC PBA JEI, CLASSE 12, DN 75 MM, PARA REDE DE AGUA (NBR 5647)</v>
          </cell>
          <cell r="D5054" t="str">
            <v xml:space="preserve">M     </v>
          </cell>
          <cell r="E5054">
            <v>24.94</v>
          </cell>
        </row>
        <row r="5055">
          <cell r="B5055">
            <v>36377</v>
          </cell>
          <cell r="C5055" t="str">
            <v>TUBO PVC PBA JEI, CLASSE 15, DN 100 MM, PARA REDE DE AGUA (NBR 5647)</v>
          </cell>
          <cell r="D5055" t="str">
            <v xml:space="preserve">M     </v>
          </cell>
          <cell r="E5055">
            <v>48.63</v>
          </cell>
        </row>
        <row r="5056">
          <cell r="B5056">
            <v>36375</v>
          </cell>
          <cell r="C5056" t="str">
            <v>TUBO PVC PBA JEI, CLASSE 15, DN 50 MM, PARA REDE DE AGUA (NBR 5647)</v>
          </cell>
          <cell r="D5056" t="str">
            <v xml:space="preserve">M     </v>
          </cell>
          <cell r="E5056">
            <v>14.82</v>
          </cell>
        </row>
        <row r="5057">
          <cell r="B5057">
            <v>36376</v>
          </cell>
          <cell r="C5057" t="str">
            <v>TUBO PVC PBA JEI, CLASSE 15, DN 75 MM, PARA REDE DE AGUA (NBR 5647)</v>
          </cell>
          <cell r="D5057" t="str">
            <v xml:space="preserve">M     </v>
          </cell>
          <cell r="E5057">
            <v>29.1</v>
          </cell>
        </row>
        <row r="5058">
          <cell r="B5058">
            <v>36380</v>
          </cell>
          <cell r="C5058" t="str">
            <v>TUBO PVC PBA JEI, CLASSE 20, DN 100 MM, PARA REDE DE AGUA (NBR 5647)</v>
          </cell>
          <cell r="D5058" t="str">
            <v xml:space="preserve">M     </v>
          </cell>
          <cell r="E5058">
            <v>60.8</v>
          </cell>
        </row>
        <row r="5059">
          <cell r="B5059">
            <v>36378</v>
          </cell>
          <cell r="C5059" t="str">
            <v>TUBO PVC PBA JEI, CLASSE 20, DN 50 MM, PARA REDE DE AGUA (NBR 5647)</v>
          </cell>
          <cell r="D5059" t="str">
            <v xml:space="preserve">M     </v>
          </cell>
          <cell r="E5059">
            <v>18.22</v>
          </cell>
        </row>
        <row r="5060">
          <cell r="B5060">
            <v>36379</v>
          </cell>
          <cell r="C5060" t="str">
            <v>TUBO PVC PBA JEI, CLASSE 20, DN 75 MM, PARA REDE DE AGUA (NBR 5647)</v>
          </cell>
          <cell r="D5060" t="str">
            <v xml:space="preserve">M     </v>
          </cell>
          <cell r="E5060">
            <v>36.729999999999997</v>
          </cell>
        </row>
        <row r="5061">
          <cell r="B5061">
            <v>9859</v>
          </cell>
          <cell r="C5061" t="str">
            <v>TUBO PVC ROSCAVEL, 3/4",  AGUA FRIA PREDIAL</v>
          </cell>
          <cell r="D5061" t="str">
            <v xml:space="preserve">M     </v>
          </cell>
          <cell r="E5061">
            <v>6.36</v>
          </cell>
        </row>
        <row r="5062">
          <cell r="B5062">
            <v>9838</v>
          </cell>
          <cell r="C5062" t="str">
            <v>TUBO PVC SERIE NORMAL, DN 50 MM, PARA ESGOTO PREDIAL (NBR 5688)</v>
          </cell>
          <cell r="D5062" t="str">
            <v xml:space="preserve">M     </v>
          </cell>
          <cell r="E5062">
            <v>5.05</v>
          </cell>
        </row>
        <row r="5063">
          <cell r="B5063">
            <v>9837</v>
          </cell>
          <cell r="C5063" t="str">
            <v>TUBO PVC SERIE NORMAL, DN 75 MM, PARA ESGOTO PREDIAL (NBR 5688)</v>
          </cell>
          <cell r="D5063" t="str">
            <v xml:space="preserve">M     </v>
          </cell>
          <cell r="E5063">
            <v>7.29</v>
          </cell>
        </row>
        <row r="5064">
          <cell r="B5064">
            <v>9833</v>
          </cell>
          <cell r="C5064" t="str">
            <v>TUBO PVC, FLEXIVEL, CORRUGADO, PERFURADO, DN 110 MM, PARA DRENAGEM, SISTEMA IRRIGACAO</v>
          </cell>
          <cell r="D5064" t="str">
            <v xml:space="preserve">M     </v>
          </cell>
          <cell r="E5064">
            <v>9.94</v>
          </cell>
        </row>
        <row r="5065">
          <cell r="B5065">
            <v>9830</v>
          </cell>
          <cell r="C5065" t="str">
            <v>TUBO PVC, FLEXIVEL, CORRUGADO, PERFURADO, DN 65 MM, PARA DRENAGEM, SISTEMA IRRIGACAO</v>
          </cell>
          <cell r="D5065" t="str">
            <v xml:space="preserve">M     </v>
          </cell>
          <cell r="E5065">
            <v>5.32</v>
          </cell>
        </row>
        <row r="5066">
          <cell r="B5066">
            <v>9834</v>
          </cell>
          <cell r="C5066" t="str">
            <v>TUBO PVC, RIGIDO, CORRUGADO, PERFURADO, DN 150 MM, PARA DRENAGEM, SISTEMA IRRIGACAO</v>
          </cell>
          <cell r="D5066" t="str">
            <v xml:space="preserve">M     </v>
          </cell>
          <cell r="E5066">
            <v>27.67</v>
          </cell>
        </row>
        <row r="5067">
          <cell r="B5067">
            <v>9863</v>
          </cell>
          <cell r="C5067" t="str">
            <v>TUBO PVC, ROSCAVEL,  2 1/2", AGUA FRIA PREDIAL</v>
          </cell>
          <cell r="D5067" t="str">
            <v xml:space="preserve">M     </v>
          </cell>
          <cell r="E5067">
            <v>45.91</v>
          </cell>
        </row>
        <row r="5068">
          <cell r="B5068">
            <v>9860</v>
          </cell>
          <cell r="C5068" t="str">
            <v>TUBO PVC, ROSCAVEL,  2", PARA AGUA FRIA PREDIAL</v>
          </cell>
          <cell r="D5068" t="str">
            <v xml:space="preserve">M     </v>
          </cell>
          <cell r="E5068">
            <v>29.47</v>
          </cell>
        </row>
        <row r="5069">
          <cell r="B5069">
            <v>9862</v>
          </cell>
          <cell r="C5069" t="str">
            <v>TUBO PVC, ROSCAVEL, 1 1/2",  AGUA FRIA PREDIAL</v>
          </cell>
          <cell r="D5069" t="str">
            <v xml:space="preserve">M     </v>
          </cell>
          <cell r="E5069">
            <v>20.8</v>
          </cell>
        </row>
        <row r="5070">
          <cell r="B5070">
            <v>9861</v>
          </cell>
          <cell r="C5070" t="str">
            <v>TUBO PVC, ROSCAVEL, 1 1/4", AGUA FRIA PREDIAL</v>
          </cell>
          <cell r="D5070" t="str">
            <v xml:space="preserve">M     </v>
          </cell>
          <cell r="E5070">
            <v>16.71</v>
          </cell>
        </row>
        <row r="5071">
          <cell r="B5071">
            <v>9856</v>
          </cell>
          <cell r="C5071" t="str">
            <v>TUBO PVC, ROSCAVEL, 1/2", AGUA FRIA PREDIAL</v>
          </cell>
          <cell r="D5071" t="str">
            <v xml:space="preserve">M     </v>
          </cell>
          <cell r="E5071">
            <v>4.49</v>
          </cell>
        </row>
        <row r="5072">
          <cell r="B5072">
            <v>9866</v>
          </cell>
          <cell r="C5072" t="str">
            <v>TUBO PVC, ROSCAVEL, 1", AGUA FRIA PREDIAL</v>
          </cell>
          <cell r="D5072" t="str">
            <v xml:space="preserve">M     </v>
          </cell>
          <cell r="E5072">
            <v>12.34</v>
          </cell>
        </row>
        <row r="5073">
          <cell r="B5073">
            <v>9857</v>
          </cell>
          <cell r="C5073" t="str">
            <v>TUBO PVC, ROSCAVEL, 3", AGUA FRIA PREDIAL</v>
          </cell>
          <cell r="D5073" t="str">
            <v xml:space="preserve">M     </v>
          </cell>
          <cell r="E5073">
            <v>59.38</v>
          </cell>
        </row>
        <row r="5074">
          <cell r="B5074">
            <v>9864</v>
          </cell>
          <cell r="C5074" t="str">
            <v>TUBO PVC, ROSCAVEL, 4",  AGUA FRIA PREDIAL</v>
          </cell>
          <cell r="D5074" t="str">
            <v xml:space="preserve">M     </v>
          </cell>
          <cell r="E5074">
            <v>71.69</v>
          </cell>
        </row>
        <row r="5075">
          <cell r="B5075">
            <v>9865</v>
          </cell>
          <cell r="C5075" t="str">
            <v>TUBO PVC, ROSCAVEL, 5",  AGUA FRIA PREDIAL</v>
          </cell>
          <cell r="D5075" t="str">
            <v xml:space="preserve">M     </v>
          </cell>
          <cell r="E5075">
            <v>103.1</v>
          </cell>
        </row>
        <row r="5076">
          <cell r="B5076">
            <v>9858</v>
          </cell>
          <cell r="C5076" t="str">
            <v>TUBO PVC, ROSCAVEL, 6",  AGUA FRIA PREDIAL</v>
          </cell>
          <cell r="D5076" t="str">
            <v xml:space="preserve">M     </v>
          </cell>
          <cell r="E5076">
            <v>108.09</v>
          </cell>
        </row>
        <row r="5077">
          <cell r="B5077">
            <v>9841</v>
          </cell>
          <cell r="C5077" t="str">
            <v>TUBO PVC, SERIE R, DN 100 MM, PARA ESGOTO OU AGUAS PLUVIAIS PREDIAL (NBR 5688)</v>
          </cell>
          <cell r="D5077" t="str">
            <v xml:space="preserve">M     </v>
          </cell>
          <cell r="E5077">
            <v>20.309999999999999</v>
          </cell>
        </row>
        <row r="5078">
          <cell r="B5078">
            <v>9840</v>
          </cell>
          <cell r="C5078" t="str">
            <v>TUBO PVC, SERIE R, DN 150 MM, PARA ESGOTO OU AGUAS PLUVIAIS PREDIAL (NBR 5688)</v>
          </cell>
          <cell r="D5078" t="str">
            <v xml:space="preserve">M     </v>
          </cell>
          <cell r="E5078">
            <v>41.28</v>
          </cell>
        </row>
        <row r="5079">
          <cell r="B5079">
            <v>20067</v>
          </cell>
          <cell r="C5079" t="str">
            <v>TUBO PVC, SERIE R, DN 40 MM, PARA ESGOTO OU AGUAS PLUVIAIS PREDIAL (NBR 5688)</v>
          </cell>
          <cell r="D5079" t="str">
            <v xml:space="preserve">M     </v>
          </cell>
          <cell r="E5079">
            <v>7.09</v>
          </cell>
        </row>
        <row r="5080">
          <cell r="B5080">
            <v>20068</v>
          </cell>
          <cell r="C5080" t="str">
            <v>TUBO PVC, SERIE R, DN 50 MM, PARA ESGOTO OU AGUAS PLUVIAIS PREDIAL (NBR 5688)</v>
          </cell>
          <cell r="D5080" t="str">
            <v xml:space="preserve">M     </v>
          </cell>
          <cell r="E5080">
            <v>8.84</v>
          </cell>
        </row>
        <row r="5081">
          <cell r="B5081">
            <v>9839</v>
          </cell>
          <cell r="C5081" t="str">
            <v>TUBO PVC, SERIE R, DN 75 MM, PARA ESGOTO OU AGUAS PLUVIAIS PREDIAL (NBR 5688)</v>
          </cell>
          <cell r="D5081" t="str">
            <v xml:space="preserve">M     </v>
          </cell>
          <cell r="E5081">
            <v>11.59</v>
          </cell>
        </row>
        <row r="5082">
          <cell r="B5082">
            <v>9870</v>
          </cell>
          <cell r="C5082" t="str">
            <v>TUBO PVC, SOLDAVEL, DN 110 MM, AGUA FRIA (NBR-5648)</v>
          </cell>
          <cell r="D5082" t="str">
            <v xml:space="preserve">M     </v>
          </cell>
          <cell r="E5082">
            <v>50.06</v>
          </cell>
        </row>
        <row r="5083">
          <cell r="B5083">
            <v>9867</v>
          </cell>
          <cell r="C5083" t="str">
            <v>TUBO PVC, SOLDAVEL, DN 20 MM, AGUA FRIA (NBR-5648)</v>
          </cell>
          <cell r="D5083" t="str">
            <v xml:space="preserve">M     </v>
          </cell>
          <cell r="E5083">
            <v>1.84</v>
          </cell>
        </row>
        <row r="5084">
          <cell r="B5084">
            <v>9868</v>
          </cell>
          <cell r="C5084" t="str">
            <v>TUBO PVC, SOLDAVEL, DN 25 MM, AGUA FRIA (NBR-5648)</v>
          </cell>
          <cell r="D5084" t="str">
            <v xml:space="preserve">M     </v>
          </cell>
          <cell r="E5084">
            <v>2.36</v>
          </cell>
        </row>
        <row r="5085">
          <cell r="B5085">
            <v>9869</v>
          </cell>
          <cell r="C5085" t="str">
            <v>TUBO PVC, SOLDAVEL, DN 32 MM, AGUA FRIA (NBR-5648)</v>
          </cell>
          <cell r="D5085" t="str">
            <v xml:space="preserve">M     </v>
          </cell>
          <cell r="E5085">
            <v>5.3</v>
          </cell>
        </row>
        <row r="5086">
          <cell r="B5086">
            <v>9874</v>
          </cell>
          <cell r="C5086" t="str">
            <v>TUBO PVC, SOLDAVEL, DN 40 MM, AGUA FRIA (NBR-5648)</v>
          </cell>
          <cell r="D5086" t="str">
            <v xml:space="preserve">M     </v>
          </cell>
          <cell r="E5086">
            <v>7.71</v>
          </cell>
        </row>
        <row r="5087">
          <cell r="B5087">
            <v>9875</v>
          </cell>
          <cell r="C5087" t="str">
            <v>TUBO PVC, SOLDAVEL, DN 50 MM, PARA AGUA FRIA (NBR-5648)</v>
          </cell>
          <cell r="D5087" t="str">
            <v xml:space="preserve">M     </v>
          </cell>
          <cell r="E5087">
            <v>8.83</v>
          </cell>
        </row>
        <row r="5088">
          <cell r="B5088">
            <v>9873</v>
          </cell>
          <cell r="C5088" t="str">
            <v>TUBO PVC, SOLDAVEL, DN 60 MM, AGUA FRIA (NBR-5648)</v>
          </cell>
          <cell r="D5088" t="str">
            <v xml:space="preserve">M     </v>
          </cell>
          <cell r="E5088">
            <v>14.91</v>
          </cell>
        </row>
        <row r="5089">
          <cell r="B5089">
            <v>9871</v>
          </cell>
          <cell r="C5089" t="str">
            <v>TUBO PVC, SOLDAVEL, DN 75 MM, AGUA FRIA (NBR-5648)</v>
          </cell>
          <cell r="D5089" t="str">
            <v xml:space="preserve">M     </v>
          </cell>
          <cell r="E5089">
            <v>24.97</v>
          </cell>
        </row>
        <row r="5090">
          <cell r="B5090">
            <v>9872</v>
          </cell>
          <cell r="C5090" t="str">
            <v>TUBO PVC, SOLDAVEL, DN 85 MM, AGUA FRIA (NBR-5648)</v>
          </cell>
          <cell r="D5090" t="str">
            <v xml:space="preserve">M     </v>
          </cell>
          <cell r="E5090">
            <v>31.21</v>
          </cell>
        </row>
        <row r="5091">
          <cell r="B5091">
            <v>7667</v>
          </cell>
          <cell r="C5091" t="str">
            <v>TUBO 26" EM CHAPA PRETA, E= 3/16", 147 KG/6 M</v>
          </cell>
          <cell r="D5091" t="str">
            <v xml:space="preserve">M     </v>
          </cell>
          <cell r="E5091">
            <v>1538.74</v>
          </cell>
        </row>
        <row r="5092">
          <cell r="B5092">
            <v>7660</v>
          </cell>
          <cell r="C5092" t="str">
            <v>TUBO 30" EM CHAPA PRETA, E= 1/4", 175 KG/6 M</v>
          </cell>
          <cell r="D5092" t="str">
            <v xml:space="preserve">M     </v>
          </cell>
          <cell r="E5092">
            <v>1961.53</v>
          </cell>
        </row>
        <row r="5093">
          <cell r="B5093">
            <v>7676</v>
          </cell>
          <cell r="C5093" t="str">
            <v>TUBO 30" EM CHAPA PRETA, E= 3/8", 177 KG/6 M</v>
          </cell>
          <cell r="D5093" t="str">
            <v xml:space="preserve">M     </v>
          </cell>
          <cell r="E5093">
            <v>1983.94</v>
          </cell>
        </row>
        <row r="5094">
          <cell r="B5094">
            <v>12426</v>
          </cell>
          <cell r="C5094" t="str">
            <v>UNIAO COM ASSENTO CONICO DE BRONZE, DIAMETRO 1/2"</v>
          </cell>
          <cell r="D5094" t="str">
            <v xml:space="preserve">UN    </v>
          </cell>
          <cell r="E5094">
            <v>27.87</v>
          </cell>
        </row>
        <row r="5095">
          <cell r="B5095">
            <v>12425</v>
          </cell>
          <cell r="C5095" t="str">
            <v>UNIAO COM ASSENTO CONICO DE BRONZE, DIAMETRO 1"</v>
          </cell>
          <cell r="D5095" t="str">
            <v xml:space="preserve">UN    </v>
          </cell>
          <cell r="E5095">
            <v>38.29</v>
          </cell>
        </row>
        <row r="5096">
          <cell r="B5096">
            <v>12427</v>
          </cell>
          <cell r="C5096" t="str">
            <v>UNIAO COM ASSENTO CONICO DE BRONZE, DIAMETRO 2 1/2"</v>
          </cell>
          <cell r="D5096" t="str">
            <v xml:space="preserve">UN    </v>
          </cell>
          <cell r="E5096">
            <v>158.91999999999999</v>
          </cell>
        </row>
        <row r="5097">
          <cell r="B5097">
            <v>12428</v>
          </cell>
          <cell r="C5097" t="str">
            <v>UNIAO COM ASSENTO CONICO DE BRONZE, DIAMETRO 2'</v>
          </cell>
          <cell r="D5097" t="str">
            <v xml:space="preserve">UN    </v>
          </cell>
          <cell r="E5097">
            <v>102</v>
          </cell>
        </row>
        <row r="5098">
          <cell r="B5098">
            <v>12430</v>
          </cell>
          <cell r="C5098" t="str">
            <v>UNIAO COM ASSENTO CONICO DE BRONZE, DIAMETRO 3/4"</v>
          </cell>
          <cell r="D5098" t="str">
            <v xml:space="preserve">UN    </v>
          </cell>
          <cell r="E5098">
            <v>34.159999999999997</v>
          </cell>
        </row>
        <row r="5099">
          <cell r="B5099">
            <v>12429</v>
          </cell>
          <cell r="C5099" t="str">
            <v>UNIAO COM ASSENTO CONICO DE BRONZE, DIAMETRO 3"</v>
          </cell>
          <cell r="D5099" t="str">
            <v xml:space="preserve">UN    </v>
          </cell>
          <cell r="E5099">
            <v>256.98</v>
          </cell>
        </row>
        <row r="5100">
          <cell r="B5100">
            <v>12431</v>
          </cell>
          <cell r="C5100" t="str">
            <v>UNIAO COM ASSENTO CONICO DE BRONZE, DIAMETRO 4"</v>
          </cell>
          <cell r="D5100" t="str">
            <v xml:space="preserve">UN    </v>
          </cell>
          <cell r="E5100">
            <v>437.33</v>
          </cell>
        </row>
        <row r="5101">
          <cell r="B5101">
            <v>12432</v>
          </cell>
          <cell r="C5101" t="str">
            <v>UNIAO COM ASSENTO CONICO DE FERRO LONGO (MACHO-FEMEA), DIAMETRO 1 1/2"</v>
          </cell>
          <cell r="D5101" t="str">
            <v xml:space="preserve">UN    </v>
          </cell>
          <cell r="E5101">
            <v>89.94</v>
          </cell>
        </row>
        <row r="5102">
          <cell r="B5102">
            <v>12434</v>
          </cell>
          <cell r="C5102" t="str">
            <v>UNIAO COM ASSENTO CONICO DE FERRO LONGO (MACHO-FEMEA), DIAMETRO 1/2"</v>
          </cell>
          <cell r="D5102" t="str">
            <v xml:space="preserve">UN    </v>
          </cell>
          <cell r="E5102">
            <v>29.31</v>
          </cell>
        </row>
        <row r="5103">
          <cell r="B5103">
            <v>12433</v>
          </cell>
          <cell r="C5103" t="str">
            <v>UNIAO COM ASSENTO CONICO DE FERRO LONGO (MACHO-FEMEA), DIAMETRO 1"</v>
          </cell>
          <cell r="D5103" t="str">
            <v xml:space="preserve">UN    </v>
          </cell>
          <cell r="E5103">
            <v>57.26</v>
          </cell>
        </row>
        <row r="5104">
          <cell r="B5104">
            <v>12435</v>
          </cell>
          <cell r="C5104" t="str">
            <v>UNIAO COM ASSENTO CONICO DE FERRO LONGO (MACHO-FEMEA), DIAMETRO 2 1/2"</v>
          </cell>
          <cell r="D5104" t="str">
            <v xml:space="preserve">UN    </v>
          </cell>
          <cell r="E5104">
            <v>177.2</v>
          </cell>
        </row>
        <row r="5105">
          <cell r="B5105">
            <v>12437</v>
          </cell>
          <cell r="C5105" t="str">
            <v>UNIAO COM ASSENTO CONICO DE FERRO LONGO (MACHO-FEMEA), DIAMETRO 2"</v>
          </cell>
          <cell r="D5105" t="str">
            <v xml:space="preserve">UN    </v>
          </cell>
          <cell r="E5105">
            <v>143.11000000000001</v>
          </cell>
        </row>
        <row r="5106">
          <cell r="B5106">
            <v>12439</v>
          </cell>
          <cell r="C5106" t="str">
            <v>UNIAO COM ASSENTO CONICO DE FERRO LONGO (MACHO-FEMEA), DIAMETRO 3/4"</v>
          </cell>
          <cell r="D5106" t="str">
            <v xml:space="preserve">UN    </v>
          </cell>
          <cell r="E5106">
            <v>45.93</v>
          </cell>
        </row>
        <row r="5107">
          <cell r="B5107">
            <v>12438</v>
          </cell>
          <cell r="C5107" t="str">
            <v>UNIAO COM ASSENTO CONICO DE FERRO LONGO (MACHO-FEMEA), DIAMETRO 3'</v>
          </cell>
          <cell r="D5107" t="str">
            <v xml:space="preserve">UN    </v>
          </cell>
          <cell r="E5107">
            <v>258.99</v>
          </cell>
        </row>
        <row r="5108">
          <cell r="B5108">
            <v>12436</v>
          </cell>
          <cell r="C5108" t="str">
            <v>UNIAO COM ASSENTO CONICO DE FERRO LONGO (MACHO-FEMEA), DIAMETRO 4"</v>
          </cell>
          <cell r="D5108" t="str">
            <v xml:space="preserve">UN    </v>
          </cell>
          <cell r="E5108">
            <v>327.16000000000003</v>
          </cell>
        </row>
        <row r="5109">
          <cell r="B5109">
            <v>36357</v>
          </cell>
          <cell r="C5109" t="str">
            <v>UNIAO COM FLANGE PPR, DN 40 MM, PARA AGUA QUENTE PREDIAL</v>
          </cell>
          <cell r="D5109" t="str">
            <v xml:space="preserve">UN    </v>
          </cell>
          <cell r="E5109">
            <v>83.97</v>
          </cell>
        </row>
        <row r="5110">
          <cell r="B5110">
            <v>12424</v>
          </cell>
          <cell r="C5110" t="str">
            <v>UNIAO DE FERRO GALVANIZADO, COM ASSENTO CONICO DE BRONZE, DE 1 1/2"</v>
          </cell>
          <cell r="D5110" t="str">
            <v xml:space="preserve">UN    </v>
          </cell>
          <cell r="E5110">
            <v>58.95</v>
          </cell>
        </row>
        <row r="5111">
          <cell r="B5111">
            <v>12440</v>
          </cell>
          <cell r="C5111" t="str">
            <v>UNIAO DE FERRO GALVANIZADO, COM ASSENTO CONICO DE BRONZE, DE 1 1/4"</v>
          </cell>
          <cell r="D5111" t="str">
            <v xml:space="preserve">UN    </v>
          </cell>
          <cell r="E5111">
            <v>56.98</v>
          </cell>
        </row>
        <row r="5112">
          <cell r="B5112">
            <v>9884</v>
          </cell>
          <cell r="C5112" t="str">
            <v>UNIAO DE FERRO GALVANIZADO, COM ROSCA BSP, COM ASSENTO PLANO, DE 1 1/2"</v>
          </cell>
          <cell r="D5112" t="str">
            <v xml:space="preserve">UN    </v>
          </cell>
          <cell r="E5112">
            <v>42.5</v>
          </cell>
        </row>
        <row r="5113">
          <cell r="B5113">
            <v>9888</v>
          </cell>
          <cell r="C5113" t="str">
            <v>UNIAO DE FERRO GALVANIZADO, COM ROSCA BSP, COM ASSENTO PLANO, DE 1 1/4"</v>
          </cell>
          <cell r="D5113" t="str">
            <v xml:space="preserve">UN    </v>
          </cell>
          <cell r="E5113">
            <v>34.15</v>
          </cell>
        </row>
        <row r="5114">
          <cell r="B5114">
            <v>9883</v>
          </cell>
          <cell r="C5114" t="str">
            <v>UNIAO DE FERRO GALVANIZADO, COM ROSCA BSP, COM ASSENTO PLANO, DE 1/2"</v>
          </cell>
          <cell r="D5114" t="str">
            <v xml:space="preserve">UN    </v>
          </cell>
          <cell r="E5114">
            <v>14.9</v>
          </cell>
        </row>
        <row r="5115">
          <cell r="B5115">
            <v>9886</v>
          </cell>
          <cell r="C5115" t="str">
            <v>UNIAO DE FERRO GALVANIZADO, COM ROSCA BSP, COM ASSENTO PLANO, DE 1"</v>
          </cell>
          <cell r="D5115" t="str">
            <v xml:space="preserve">UN    </v>
          </cell>
          <cell r="E5115">
            <v>20.41</v>
          </cell>
        </row>
        <row r="5116">
          <cell r="B5116">
            <v>9889</v>
          </cell>
          <cell r="C5116" t="str">
            <v>UNIAO DE FERRO GALVANIZADO, COM ROSCA BSP, COM ASSENTO PLANO, DE 2 1/2"</v>
          </cell>
          <cell r="D5116" t="str">
            <v xml:space="preserve">UN    </v>
          </cell>
          <cell r="E5116">
            <v>103.41</v>
          </cell>
        </row>
        <row r="5117">
          <cell r="B5117">
            <v>9887</v>
          </cell>
          <cell r="C5117" t="str">
            <v>UNIAO DE FERRO GALVANIZADO, COM ROSCA BSP, COM ASSENTO PLANO, DE 2"</v>
          </cell>
          <cell r="D5117" t="str">
            <v xml:space="preserve">UN    </v>
          </cell>
          <cell r="E5117">
            <v>62.5</v>
          </cell>
        </row>
        <row r="5118">
          <cell r="B5118">
            <v>9885</v>
          </cell>
          <cell r="C5118" t="str">
            <v>UNIAO DE FERRO GALVANIZADO, COM ROSCA BSP, COM ASSENTO PLANO, DE 3/4"</v>
          </cell>
          <cell r="D5118" t="str">
            <v xml:space="preserve">UN    </v>
          </cell>
          <cell r="E5118">
            <v>19.73</v>
          </cell>
        </row>
        <row r="5119">
          <cell r="B5119">
            <v>9890</v>
          </cell>
          <cell r="C5119" t="str">
            <v>UNIAO DE FERRO GALVANIZADO, COM ROSCA BSP, COM ASSENTO PLANO, DE 3"</v>
          </cell>
          <cell r="D5119" t="str">
            <v xml:space="preserve">UN    </v>
          </cell>
          <cell r="E5119">
            <v>160.19999999999999</v>
          </cell>
        </row>
        <row r="5120">
          <cell r="B5120">
            <v>9891</v>
          </cell>
          <cell r="C5120" t="str">
            <v>UNIAO DE FERRO GALVANIZADO, COM ROSCA BSP, COM ASSENTO PLANO, DE 4"</v>
          </cell>
          <cell r="D5120" t="str">
            <v xml:space="preserve">UN    </v>
          </cell>
          <cell r="E5120">
            <v>224.9</v>
          </cell>
        </row>
        <row r="5121">
          <cell r="B5121">
            <v>39292</v>
          </cell>
          <cell r="C5121" t="str">
            <v>UNIAO DE REDUCAO METALICA, PARA CONEXAO COM ANEL DESLIZANTE EM TUBO PEX, DN 20 X 16 MM</v>
          </cell>
          <cell r="D5121" t="str">
            <v xml:space="preserve">UN    </v>
          </cell>
          <cell r="E5121">
            <v>6.78</v>
          </cell>
        </row>
        <row r="5122">
          <cell r="B5122">
            <v>39293</v>
          </cell>
          <cell r="C5122" t="str">
            <v>UNIAO DE REDUCAO METALICA, PARA CONEXAO COM ANEL DESLIZANTE EM TUBO PEX, DN 25 X 16 MM</v>
          </cell>
          <cell r="D5122" t="str">
            <v xml:space="preserve">UN    </v>
          </cell>
          <cell r="E5122">
            <v>10.94</v>
          </cell>
        </row>
        <row r="5123">
          <cell r="B5123">
            <v>39294</v>
          </cell>
          <cell r="C5123" t="str">
            <v>UNIAO DE REDUCAO METALICA, PARA CONEXAO COM ANEL DESLIZANTE EM TUBO PEX, DN 25 X 20 MM</v>
          </cell>
          <cell r="D5123" t="str">
            <v xml:space="preserve">UN    </v>
          </cell>
          <cell r="E5123">
            <v>10.94</v>
          </cell>
        </row>
        <row r="5124">
          <cell r="B5124">
            <v>39295</v>
          </cell>
          <cell r="C5124" t="str">
            <v>UNIAO DE REDUCAO METALICA, PARA CONEXAO COM ANEL DESLIZANTE EM TUBO PEX, DN 32 X 25 MM</v>
          </cell>
          <cell r="D5124" t="str">
            <v xml:space="preserve">UN    </v>
          </cell>
          <cell r="E5124">
            <v>18.649999999999999</v>
          </cell>
        </row>
        <row r="5125">
          <cell r="B5125">
            <v>36313</v>
          </cell>
          <cell r="C5125" t="str">
            <v>UNIAO DUPLA PPR DN 20 MM, PARA AGUA QUENTE PREDIAL</v>
          </cell>
          <cell r="D5125" t="str">
            <v xml:space="preserve">UN    </v>
          </cell>
          <cell r="E5125">
            <v>19.91</v>
          </cell>
        </row>
        <row r="5126">
          <cell r="B5126">
            <v>36316</v>
          </cell>
          <cell r="C5126" t="str">
            <v>UNIAO DUPLA PPR DN 25 MM, PARA AGUA QUENTE PREDIAL</v>
          </cell>
          <cell r="D5126" t="str">
            <v xml:space="preserve">UN    </v>
          </cell>
          <cell r="E5126">
            <v>24.14</v>
          </cell>
        </row>
        <row r="5127">
          <cell r="B5127">
            <v>64</v>
          </cell>
          <cell r="C5127" t="str">
            <v>UNIAO EM POLIPROPILENO (PP), PARA TUBO EM PEAD, 20 MM - LIGACAO PREDIAL DE AGUA</v>
          </cell>
          <cell r="D5127" t="str">
            <v xml:space="preserve">UN    </v>
          </cell>
          <cell r="E5127">
            <v>3.71</v>
          </cell>
        </row>
        <row r="5128">
          <cell r="B5128">
            <v>37423</v>
          </cell>
          <cell r="C5128" t="str">
            <v>UNIAO EM POLIPROPILENO (PP), PARA TUBO EM PEAD, 32 MM - LIGACAO PREDIAL DE AGUA</v>
          </cell>
          <cell r="D5128" t="str">
            <v xml:space="preserve">UN    </v>
          </cell>
          <cell r="E5128">
            <v>9.16</v>
          </cell>
        </row>
        <row r="5129">
          <cell r="B5129">
            <v>39296</v>
          </cell>
          <cell r="C5129" t="str">
            <v>UNIAO METALICA, PARA CONEXAO COM ANEL DESLIZANTE EM TUBO PEX, DN 16 MM</v>
          </cell>
          <cell r="D5129" t="str">
            <v xml:space="preserve">UN    </v>
          </cell>
          <cell r="E5129">
            <v>5.24</v>
          </cell>
        </row>
        <row r="5130">
          <cell r="B5130">
            <v>39297</v>
          </cell>
          <cell r="C5130" t="str">
            <v>UNIAO METALICA, PARA CONEXAO COM ANEL DESLIZANTE EM TUBO PEX, DN 20 MM</v>
          </cell>
          <cell r="D5130" t="str">
            <v xml:space="preserve">UN    </v>
          </cell>
          <cell r="E5130">
            <v>7.49</v>
          </cell>
        </row>
        <row r="5131">
          <cell r="B5131">
            <v>39298</v>
          </cell>
          <cell r="C5131" t="str">
            <v>UNIAO METALICA, PARA CONEXAO COM ANEL DESLIZANTE EM TUBO PEX, DN 25 MM</v>
          </cell>
          <cell r="D5131" t="str">
            <v xml:space="preserve">UN    </v>
          </cell>
          <cell r="E5131">
            <v>13.19</v>
          </cell>
        </row>
        <row r="5132">
          <cell r="B5132">
            <v>39299</v>
          </cell>
          <cell r="C5132" t="str">
            <v>UNIAO METALICA, PARA CONEXAO COM ANEL DESLIZANTE EM TUBO PEX, DN 32 MM</v>
          </cell>
          <cell r="D5132" t="str">
            <v xml:space="preserve">UN    </v>
          </cell>
          <cell r="E5132">
            <v>22.44</v>
          </cell>
        </row>
        <row r="5133">
          <cell r="B5133">
            <v>9892</v>
          </cell>
          <cell r="C5133" t="str">
            <v>UNIAO PVC, ROSCAVEL 1/2",  AGUA FRIA PREDIAL</v>
          </cell>
          <cell r="D5133" t="str">
            <v xml:space="preserve">UN    </v>
          </cell>
          <cell r="E5133">
            <v>4.01</v>
          </cell>
        </row>
        <row r="5134">
          <cell r="B5134">
            <v>9893</v>
          </cell>
          <cell r="C5134" t="str">
            <v>UNIAO PVC, ROSCAVEL 2",  AGUA FRIA PREDIAL</v>
          </cell>
          <cell r="D5134" t="str">
            <v xml:space="preserve">UN    </v>
          </cell>
          <cell r="E5134">
            <v>54.46</v>
          </cell>
        </row>
        <row r="5135">
          <cell r="B5135">
            <v>9901</v>
          </cell>
          <cell r="C5135" t="str">
            <v>UNIAO PVC, ROSCAVEL, 1 1/2",  AGUA FRIA PREDIAL</v>
          </cell>
          <cell r="D5135" t="str">
            <v xml:space="preserve">UN    </v>
          </cell>
          <cell r="E5135">
            <v>24.17</v>
          </cell>
        </row>
        <row r="5136">
          <cell r="B5136">
            <v>9896</v>
          </cell>
          <cell r="C5136" t="str">
            <v>UNIAO PVC, ROSCAVEL, 1 1/4",  AGUA FRIA PREDIAL</v>
          </cell>
          <cell r="D5136" t="str">
            <v xml:space="preserve">UN    </v>
          </cell>
          <cell r="E5136">
            <v>21.78</v>
          </cell>
        </row>
        <row r="5137">
          <cell r="B5137">
            <v>9900</v>
          </cell>
          <cell r="C5137" t="str">
            <v>UNIAO PVC, ROSCAVEL, 1",  AGUA FRIA PREDIAL</v>
          </cell>
          <cell r="D5137" t="str">
            <v xml:space="preserve">UN    </v>
          </cell>
          <cell r="E5137">
            <v>13.21</v>
          </cell>
        </row>
        <row r="5138">
          <cell r="B5138">
            <v>9898</v>
          </cell>
          <cell r="C5138" t="str">
            <v>UNIAO PVC, ROSCAVEL, 2 1/2",  AGUA FRIA PREDIAL</v>
          </cell>
          <cell r="D5138" t="str">
            <v xml:space="preserve">UN    </v>
          </cell>
          <cell r="E5138">
            <v>111.98</v>
          </cell>
        </row>
        <row r="5139">
          <cell r="B5139">
            <v>9899</v>
          </cell>
          <cell r="C5139" t="str">
            <v>UNIAO PVC, ROSCAVEL, 3/4",  AGUA FRIA PREDIAL</v>
          </cell>
          <cell r="D5139" t="str">
            <v xml:space="preserve">UN    </v>
          </cell>
          <cell r="E5139">
            <v>7.21</v>
          </cell>
        </row>
        <row r="5140">
          <cell r="B5140">
            <v>9902</v>
          </cell>
          <cell r="C5140" t="str">
            <v>UNIAO PVC, ROSCAVEL, 3",  AGUA FRIA PREDIAL</v>
          </cell>
          <cell r="D5140" t="str">
            <v xml:space="preserve">UN    </v>
          </cell>
          <cell r="E5140">
            <v>141.80000000000001</v>
          </cell>
        </row>
        <row r="5141">
          <cell r="B5141">
            <v>9908</v>
          </cell>
          <cell r="C5141" t="str">
            <v>UNIAO PVC, SOLDAVEL, 110 MM,  PARA AGUA FRIA PREDIAL</v>
          </cell>
          <cell r="D5141" t="str">
            <v xml:space="preserve">UN    </v>
          </cell>
          <cell r="E5141">
            <v>282.74</v>
          </cell>
        </row>
        <row r="5142">
          <cell r="B5142">
            <v>9905</v>
          </cell>
          <cell r="C5142" t="str">
            <v>UNIAO PVC, SOLDAVEL, 20 MM,  PARA AGUA FRIA PREDIAL</v>
          </cell>
          <cell r="D5142" t="str">
            <v xml:space="preserve">UN    </v>
          </cell>
          <cell r="E5142">
            <v>4.72</v>
          </cell>
        </row>
        <row r="5143">
          <cell r="B5143">
            <v>9906</v>
          </cell>
          <cell r="C5143" t="str">
            <v>UNIAO PVC, SOLDAVEL, 25 MM,  PARA AGUA FRIA PREDIAL</v>
          </cell>
          <cell r="D5143" t="str">
            <v xml:space="preserve">UN    </v>
          </cell>
          <cell r="E5143">
            <v>5.66</v>
          </cell>
        </row>
        <row r="5144">
          <cell r="B5144">
            <v>9895</v>
          </cell>
          <cell r="C5144" t="str">
            <v>UNIAO PVC, SOLDAVEL, 32 MM,  PARA AGUA FRIA PREDIAL</v>
          </cell>
          <cell r="D5144" t="str">
            <v xml:space="preserve">UN    </v>
          </cell>
          <cell r="E5144">
            <v>9.2799999999999994</v>
          </cell>
        </row>
        <row r="5145">
          <cell r="B5145">
            <v>9894</v>
          </cell>
          <cell r="C5145" t="str">
            <v>UNIAO PVC, SOLDAVEL, 40 MM,  PARA AGUA FRIA PREDIAL</v>
          </cell>
          <cell r="D5145" t="str">
            <v xml:space="preserve">UN    </v>
          </cell>
          <cell r="E5145">
            <v>18.09</v>
          </cell>
        </row>
        <row r="5146">
          <cell r="B5146">
            <v>9897</v>
          </cell>
          <cell r="C5146" t="str">
            <v>UNIAO PVC, SOLDAVEL, 50 MM,  PARA AGUA FRIA PREDIAL</v>
          </cell>
          <cell r="D5146" t="str">
            <v xml:space="preserve">UN    </v>
          </cell>
          <cell r="E5146">
            <v>19.59</v>
          </cell>
        </row>
        <row r="5147">
          <cell r="B5147">
            <v>9910</v>
          </cell>
          <cell r="C5147" t="str">
            <v>UNIAO PVC, SOLDAVEL, 60 MM,  PARA AGUA FRIA PREDIAL</v>
          </cell>
          <cell r="D5147" t="str">
            <v xml:space="preserve">UN    </v>
          </cell>
          <cell r="E5147">
            <v>49.31</v>
          </cell>
        </row>
        <row r="5148">
          <cell r="B5148">
            <v>9909</v>
          </cell>
          <cell r="C5148" t="str">
            <v>UNIAO PVC, SOLDAVEL, 75 MM,  PARA AGUA FRIA PREDIAL</v>
          </cell>
          <cell r="D5148" t="str">
            <v xml:space="preserve">UN    </v>
          </cell>
          <cell r="E5148">
            <v>99.5</v>
          </cell>
        </row>
        <row r="5149">
          <cell r="B5149">
            <v>9907</v>
          </cell>
          <cell r="C5149" t="str">
            <v>UNIAO PVC, SOLDAVEL, 85 MM,  PARA AGUA FRIA PREDIAL</v>
          </cell>
          <cell r="D5149" t="str">
            <v xml:space="preserve">UN    </v>
          </cell>
          <cell r="E5149">
            <v>152.99</v>
          </cell>
        </row>
        <row r="5150">
          <cell r="B5150">
            <v>20973</v>
          </cell>
          <cell r="C5150" t="str">
            <v>UNIAO TIPO STORZ, COM EMPATACAO INTERNA TIPO ANEL DE EXPANSAO, ENGATE RAPIDO 1 1/2", PARA MANGUEIRA DE COMBATE A INCENDIO PREDIAL</v>
          </cell>
          <cell r="D5150" t="str">
            <v xml:space="preserve">UN    </v>
          </cell>
          <cell r="E5150">
            <v>61.24</v>
          </cell>
        </row>
        <row r="5151">
          <cell r="B5151">
            <v>20974</v>
          </cell>
          <cell r="C5151" t="str">
            <v>UNIAO TIPO STORZ, COM EMPATACAO INTERNA TIPO ANEL DE EXPANSAO, ENGATE RAPIDO 2 1/2", PARA MANGUEIRA DE COMBATE A INCENDIO PREDIAL</v>
          </cell>
          <cell r="D5151" t="str">
            <v xml:space="preserve">UN    </v>
          </cell>
          <cell r="E5151">
            <v>87.61</v>
          </cell>
        </row>
        <row r="5152">
          <cell r="B5152">
            <v>37989</v>
          </cell>
          <cell r="C5152" t="str">
            <v>UNIAO, CPVC, SOLDAVEL, 15 MM, PARA AGUA QUENTE PREDIAL</v>
          </cell>
          <cell r="D5152" t="str">
            <v xml:space="preserve">UN    </v>
          </cell>
          <cell r="E5152">
            <v>7.76</v>
          </cell>
        </row>
        <row r="5153">
          <cell r="B5153">
            <v>37990</v>
          </cell>
          <cell r="C5153" t="str">
            <v>UNIAO, CPVC, SOLDAVEL, 22 MM, PARA AGUA QUENTE PREDIAL</v>
          </cell>
          <cell r="D5153" t="str">
            <v xml:space="preserve">UN    </v>
          </cell>
          <cell r="E5153">
            <v>9.01</v>
          </cell>
        </row>
        <row r="5154">
          <cell r="B5154">
            <v>37991</v>
          </cell>
          <cell r="C5154" t="str">
            <v>UNIAO, CPVC, SOLDAVEL, 28 MM, PARA AGUA QUENTE PREDIAL</v>
          </cell>
          <cell r="D5154" t="str">
            <v xml:space="preserve">UN    </v>
          </cell>
          <cell r="E5154">
            <v>14.26</v>
          </cell>
        </row>
        <row r="5155">
          <cell r="B5155">
            <v>37992</v>
          </cell>
          <cell r="C5155" t="str">
            <v>UNIAO, CPVC, SOLDAVEL, 35 MM, PARA AGUA QUENTE PREDIAL</v>
          </cell>
          <cell r="D5155" t="str">
            <v xml:space="preserve">UN    </v>
          </cell>
          <cell r="E5155">
            <v>21.78</v>
          </cell>
        </row>
        <row r="5156">
          <cell r="B5156">
            <v>37993</v>
          </cell>
          <cell r="C5156" t="str">
            <v>UNIAO, CPVC, SOLDAVEL, 42 MM, PARA AGUA QUENTE PREDIAL</v>
          </cell>
          <cell r="D5156" t="str">
            <v xml:space="preserve">UN    </v>
          </cell>
          <cell r="E5156">
            <v>32.33</v>
          </cell>
        </row>
        <row r="5157">
          <cell r="B5157">
            <v>37994</v>
          </cell>
          <cell r="C5157" t="str">
            <v>UNIAO, CPVC, SOLDAVEL, 54 MM, PARA AGUA QUENTE PREDIAL</v>
          </cell>
          <cell r="D5157" t="str">
            <v xml:space="preserve">UN    </v>
          </cell>
          <cell r="E5157">
            <v>77.69</v>
          </cell>
        </row>
        <row r="5158">
          <cell r="B5158">
            <v>37995</v>
          </cell>
          <cell r="C5158" t="str">
            <v>UNIAO, CPVC, SOLDAVEL, 73 MM, PARA AGUA QUENTE PREDIAL</v>
          </cell>
          <cell r="D5158" t="str">
            <v xml:space="preserve">UN    </v>
          </cell>
          <cell r="E5158">
            <v>112.75</v>
          </cell>
        </row>
        <row r="5159">
          <cell r="B5159">
            <v>37996</v>
          </cell>
          <cell r="C5159" t="str">
            <v>UNIAO, CPVC, SOLDAVEL, 89 MM, PARA AGUA QUENTE PREDIAL</v>
          </cell>
          <cell r="D5159" t="str">
            <v xml:space="preserve">UN    </v>
          </cell>
          <cell r="E5159">
            <v>166.25</v>
          </cell>
        </row>
        <row r="5160">
          <cell r="B5160">
            <v>13883</v>
          </cell>
          <cell r="C5160" t="str">
            <v>USINA DE ASFALTO A FRIO, CAPACIDADE DE 30 A 40 T/H, ELETRICA, POTENCIA DE 30 CV</v>
          </cell>
          <cell r="D5160" t="str">
            <v xml:space="preserve">UN    </v>
          </cell>
          <cell r="E5160">
            <v>78078.77</v>
          </cell>
        </row>
        <row r="5161">
          <cell r="B5161">
            <v>38604</v>
          </cell>
          <cell r="C5161" t="str">
            <v>USINA DE ASFALTO A FRIO, CAPACIDADE DE 40 A 60 T/H, ELETRICA, POTENCIA DE 30 CV</v>
          </cell>
          <cell r="D5161" t="str">
            <v xml:space="preserve">UN    </v>
          </cell>
          <cell r="E5161">
            <v>97246.07</v>
          </cell>
        </row>
        <row r="5162">
          <cell r="B5162">
            <v>10601</v>
          </cell>
          <cell r="C5162" t="str">
            <v>USINA DE ASFALTO A QUENTE, FIXA, TIPO CONTRA FLUXO, CAPACIDADE DE 100 A 140 T/H, POTENCIA DE 280 KW, COM MISTURADOR EXTERNO ROTATIVO</v>
          </cell>
          <cell r="D5162" t="str">
            <v xml:space="preserve">UN    </v>
          </cell>
          <cell r="E5162">
            <v>1891630.04</v>
          </cell>
        </row>
        <row r="5163">
          <cell r="B5163">
            <v>26034</v>
          </cell>
          <cell r="C5163" t="str">
            <v>USINA DE ASFALTO, GRAVIMETRICA, CAPACIDADE DE 150 T/H, POTENCIA DE 400 KW</v>
          </cell>
          <cell r="D5163" t="str">
            <v xml:space="preserve">UN    </v>
          </cell>
          <cell r="E5163">
            <v>4980595.1500000004</v>
          </cell>
        </row>
        <row r="5164">
          <cell r="B5164">
            <v>13894</v>
          </cell>
          <cell r="C5164" t="str">
            <v>USINA DE CONCRETO FIXA, CAPACIDADE NOMINAL DE 40 M3/H, SEM SILO</v>
          </cell>
          <cell r="D5164" t="str">
            <v xml:space="preserve">UN    </v>
          </cell>
          <cell r="E5164">
            <v>392649.25</v>
          </cell>
        </row>
        <row r="5165">
          <cell r="B5165">
            <v>13895</v>
          </cell>
          <cell r="C5165" t="str">
            <v>USINA DE CONCRETO FIXA, CAPACIDADE NOMINAL DE 60 M3/H, SEM SILO</v>
          </cell>
          <cell r="D5165" t="str">
            <v xml:space="preserve">UN    </v>
          </cell>
          <cell r="E5165">
            <v>527982.35</v>
          </cell>
        </row>
        <row r="5166">
          <cell r="B5166">
            <v>13892</v>
          </cell>
          <cell r="C5166" t="str">
            <v>USINA DE CONCRETO FIXA, CAPACIDADE NOMINAL DE 80 M3/H, SEM SILO</v>
          </cell>
          <cell r="D5166" t="str">
            <v xml:space="preserve">UN    </v>
          </cell>
          <cell r="E5166">
            <v>647029.46</v>
          </cell>
        </row>
        <row r="5167">
          <cell r="B5167">
            <v>9914</v>
          </cell>
          <cell r="C5167" t="str">
            <v>USINA DE CONCRETO FIXA, CAPACIDADE NOMINAL DE 90 A 120 M3/H, SEM SILO</v>
          </cell>
          <cell r="D5167" t="str">
            <v xml:space="preserve">UN    </v>
          </cell>
          <cell r="E5167">
            <v>700000</v>
          </cell>
        </row>
        <row r="5168">
          <cell r="B5168">
            <v>36485</v>
          </cell>
          <cell r="C5168" t="str">
            <v>USINA DE LAMA ASFALTICA, PROD 30 A 50 T/H, SILO DE AGREGADO 7 M3, RESERVATORIOS PARA EMULSAO E AGUA DE 2,3 M3 CADA, MISTURADOR TIPO PUGG-MILL A SER MONTADO SOBRE CAMINHAO</v>
          </cell>
          <cell r="D5168" t="str">
            <v xml:space="preserve">UN    </v>
          </cell>
          <cell r="E5168">
            <v>424438.89</v>
          </cell>
        </row>
        <row r="5169">
          <cell r="B5169">
            <v>9912</v>
          </cell>
          <cell r="C5169" t="str">
            <v>USINA DE MISTURAS ASFALTICAS A QUENTE, MOVEL, TIPO CONTRA FLUXO, CAPACIDADE DE 40 A 80 T/H</v>
          </cell>
          <cell r="D5169" t="str">
            <v xml:space="preserve">UN    </v>
          </cell>
          <cell r="E5169">
            <v>1540000</v>
          </cell>
        </row>
        <row r="5170">
          <cell r="B5170">
            <v>9921</v>
          </cell>
          <cell r="C5170" t="str">
            <v>USINA MISTURADORA DE SOLOS,  DOSADORES TRIPLOS, CALHA VIBRATORIA CAPACIDADE DE 200 A 500 T/H, POTENCIA DE 75 KW</v>
          </cell>
          <cell r="D5170" t="str">
            <v xml:space="preserve">UN    </v>
          </cell>
          <cell r="E5170">
            <v>794404.84</v>
          </cell>
        </row>
        <row r="5171">
          <cell r="B5171">
            <v>21112</v>
          </cell>
          <cell r="C5171" t="str">
            <v>VALVULA DE DESCARGA EM METAL CROMADO PARA MICTORIO COM ACIONAMENTO POR PRESSAO E FECHAMENTO AUTOMATICO</v>
          </cell>
          <cell r="D5171" t="str">
            <v xml:space="preserve">UN    </v>
          </cell>
          <cell r="E5171">
            <v>157.44</v>
          </cell>
        </row>
        <row r="5172">
          <cell r="B5172">
            <v>10228</v>
          </cell>
          <cell r="C5172" t="str">
            <v>VALVULA DE DESCARGA METALICA, BASE 1 1/2 " E ACABAMENTO METALICO CROMADO</v>
          </cell>
          <cell r="D5172" t="str">
            <v xml:space="preserve">UN    </v>
          </cell>
          <cell r="E5172">
            <v>182.9</v>
          </cell>
        </row>
        <row r="5173">
          <cell r="B5173">
            <v>11781</v>
          </cell>
          <cell r="C5173" t="str">
            <v>VALVULA DE DESCARGA METALICA, BASE 1 1/4 " E ACABAMENTO METALICO CROMADO</v>
          </cell>
          <cell r="D5173" t="str">
            <v xml:space="preserve">UN    </v>
          </cell>
          <cell r="E5173">
            <v>148.16999999999999</v>
          </cell>
        </row>
        <row r="5174">
          <cell r="B5174">
            <v>11746</v>
          </cell>
          <cell r="C5174" t="str">
            <v>VALVULA DE ESFERA BRUTA EM BRONZE, BITOLA 1 " (REF 1552-B)</v>
          </cell>
          <cell r="D5174" t="str">
            <v xml:space="preserve">UN    </v>
          </cell>
          <cell r="E5174">
            <v>47.11</v>
          </cell>
        </row>
        <row r="5175">
          <cell r="B5175">
            <v>11751</v>
          </cell>
          <cell r="C5175" t="str">
            <v>VALVULA DE ESFERA BRUTA EM BRONZE, BITOLA 1 1/2 " (REF 1552-B)</v>
          </cell>
          <cell r="D5175" t="str">
            <v xml:space="preserve">UN    </v>
          </cell>
          <cell r="E5175">
            <v>84.61</v>
          </cell>
        </row>
        <row r="5176">
          <cell r="B5176">
            <v>11750</v>
          </cell>
          <cell r="C5176" t="str">
            <v>VALVULA DE ESFERA BRUTA EM BRONZE, BITOLA 1 1/4 " (REF 1552-B)</v>
          </cell>
          <cell r="D5176" t="str">
            <v xml:space="preserve">UN    </v>
          </cell>
          <cell r="E5176">
            <v>70.22</v>
          </cell>
        </row>
        <row r="5177">
          <cell r="B5177">
            <v>11748</v>
          </cell>
          <cell r="C5177" t="str">
            <v>VALVULA DE ESFERA BRUTA EM BRONZE, BITOLA 1/2 " (REF 1552-B)</v>
          </cell>
          <cell r="D5177" t="str">
            <v xml:space="preserve">UN    </v>
          </cell>
          <cell r="E5177">
            <v>30.23</v>
          </cell>
        </row>
        <row r="5178">
          <cell r="B5178">
            <v>11747</v>
          </cell>
          <cell r="C5178" t="str">
            <v>VALVULA DE ESFERA BRUTA EM BRONZE, BITOLA 2 " (REF 1552-B)</v>
          </cell>
          <cell r="D5178" t="str">
            <v xml:space="preserve">UN    </v>
          </cell>
          <cell r="E5178">
            <v>130.47999999999999</v>
          </cell>
        </row>
        <row r="5179">
          <cell r="B5179">
            <v>11749</v>
          </cell>
          <cell r="C5179" t="str">
            <v>VALVULA DE ESFERA BRUTA EM BRONZE, BITOLA 3/4 " (REF 1552-B)</v>
          </cell>
          <cell r="D5179" t="str">
            <v xml:space="preserve">UN    </v>
          </cell>
          <cell r="E5179">
            <v>34.89</v>
          </cell>
        </row>
        <row r="5180">
          <cell r="B5180">
            <v>10236</v>
          </cell>
          <cell r="C5180" t="str">
            <v>VALVULA DE RETENCAO DE BRONZE, PE COM CRIVOS, EXTREMIDADE COM ROSCA, DE 1 1/2", PARA FUNDO DE POCO</v>
          </cell>
          <cell r="D5180" t="str">
            <v xml:space="preserve">UN    </v>
          </cell>
          <cell r="E5180">
            <v>104.13</v>
          </cell>
        </row>
        <row r="5181">
          <cell r="B5181">
            <v>10233</v>
          </cell>
          <cell r="C5181" t="str">
            <v>VALVULA DE RETENCAO DE BRONZE, PE COM CRIVOS, EXTREMIDADE COM ROSCA, DE 1 1/4", PARA FUNDO DE POCO</v>
          </cell>
          <cell r="D5181" t="str">
            <v xml:space="preserve">UN    </v>
          </cell>
          <cell r="E5181">
            <v>97.58</v>
          </cell>
        </row>
        <row r="5182">
          <cell r="B5182">
            <v>10234</v>
          </cell>
          <cell r="C5182" t="str">
            <v>VALVULA DE RETENCAO DE BRONZE, PE COM CRIVOS, EXTREMIDADE COM ROSCA, DE 1", PARA FUNDO DE POCO</v>
          </cell>
          <cell r="D5182" t="str">
            <v xml:space="preserve">UN    </v>
          </cell>
          <cell r="E5182">
            <v>61.47</v>
          </cell>
        </row>
        <row r="5183">
          <cell r="B5183">
            <v>10231</v>
          </cell>
          <cell r="C5183" t="str">
            <v>VALVULA DE RETENCAO DE BRONZE, PE COM CRIVOS, EXTREMIDADE COM ROSCA, DE 2 1/2", PARA FUNDO DE POCO</v>
          </cell>
          <cell r="D5183" t="str">
            <v xml:space="preserve">UN    </v>
          </cell>
          <cell r="E5183">
            <v>281.87</v>
          </cell>
        </row>
        <row r="5184">
          <cell r="B5184">
            <v>10232</v>
          </cell>
          <cell r="C5184" t="str">
            <v>VALVULA DE RETENCAO DE BRONZE, PE COM CRIVOS, EXTREMIDADE COM ROSCA, DE 2", PARA FUNDO DE POCO</v>
          </cell>
          <cell r="D5184" t="str">
            <v xml:space="preserve">UN    </v>
          </cell>
          <cell r="E5184">
            <v>157.72999999999999</v>
          </cell>
        </row>
        <row r="5185">
          <cell r="B5185">
            <v>10229</v>
          </cell>
          <cell r="C5185" t="str">
            <v>VALVULA DE RETENCAO DE BRONZE, PE COM CRIVOS, EXTREMIDADE COM ROSCA, DE 3/4", PARA FUNDO DE POCO</v>
          </cell>
          <cell r="D5185" t="str">
            <v xml:space="preserve">UN    </v>
          </cell>
          <cell r="E5185">
            <v>55.59</v>
          </cell>
        </row>
        <row r="5186">
          <cell r="B5186">
            <v>10235</v>
          </cell>
          <cell r="C5186" t="str">
            <v>VALVULA DE RETENCAO DE BRONZE, PE COM CRIVOS, EXTREMIDADE COM ROSCA, DE 3", PARA FUNDO DE POCO</v>
          </cell>
          <cell r="D5186" t="str">
            <v xml:space="preserve">UN    </v>
          </cell>
          <cell r="E5186">
            <v>386.42</v>
          </cell>
        </row>
        <row r="5187">
          <cell r="B5187">
            <v>10230</v>
          </cell>
          <cell r="C5187" t="str">
            <v>VALVULA DE RETENCAO DE BRONZE, PE COM CRIVOS, EXTREMIDADE COM ROSCA, DE 4", PARA FUNDO DE POCO</v>
          </cell>
          <cell r="D5187" t="str">
            <v xml:space="preserve">UN    </v>
          </cell>
          <cell r="E5187">
            <v>680.06</v>
          </cell>
        </row>
        <row r="5188">
          <cell r="B5188">
            <v>10409</v>
          </cell>
          <cell r="C5188" t="str">
            <v>VALVULA DE RETENCAO HORIZONTAL, DE BRONZE (PN-25), 1 1/2", 400 PSI, TAMPA DE PORCA DE UNIAO, EXTREMIDADES COM ROSCA</v>
          </cell>
          <cell r="D5188" t="str">
            <v xml:space="preserve">UN    </v>
          </cell>
          <cell r="E5188">
            <v>202.04</v>
          </cell>
        </row>
        <row r="5189">
          <cell r="B5189">
            <v>10411</v>
          </cell>
          <cell r="C5189" t="str">
            <v>VALVULA DE RETENCAO HORIZONTAL, DE BRONZE (PN-25), 1 1/4", 400 PSI, TAMPA DE PORCA DE UNIAO, EXTREMIDADES COM ROSCA</v>
          </cell>
          <cell r="D5189" t="str">
            <v xml:space="preserve">UN    </v>
          </cell>
          <cell r="E5189">
            <v>180.78</v>
          </cell>
        </row>
        <row r="5190">
          <cell r="B5190">
            <v>10404</v>
          </cell>
          <cell r="C5190" t="str">
            <v>VALVULA DE RETENCAO HORIZONTAL, DE BRONZE (PN-25), 1/2", 400 PSI, TAMPA DE PORCA DE UNIAO, EXTREMIDADES COM ROSCA</v>
          </cell>
          <cell r="D5190" t="str">
            <v xml:space="preserve">UN    </v>
          </cell>
          <cell r="E5190">
            <v>73.31</v>
          </cell>
        </row>
        <row r="5191">
          <cell r="B5191">
            <v>10410</v>
          </cell>
          <cell r="C5191" t="str">
            <v>VALVULA DE RETENCAO HORIZONTAL, DE BRONZE (PN-25), 1", 400 PSI, TAMPA DE PORCA DE UNIAO, EXTREMIDADES COM ROSCA</v>
          </cell>
          <cell r="D5191" t="str">
            <v xml:space="preserve">UN    </v>
          </cell>
          <cell r="E5191">
            <v>120.76</v>
          </cell>
        </row>
        <row r="5192">
          <cell r="B5192">
            <v>10405</v>
          </cell>
          <cell r="C5192" t="str">
            <v>VALVULA DE RETENCAO HORIZONTAL, DE BRONZE (PN-25), 2 1/2", 400 PSI, TAMPA DE PORCA DE UNIAO, EXTREMIDADES COM ROSCA</v>
          </cell>
          <cell r="D5192" t="str">
            <v xml:space="preserve">UN    </v>
          </cell>
          <cell r="E5192">
            <v>404.78</v>
          </cell>
        </row>
        <row r="5193">
          <cell r="B5193">
            <v>10408</v>
          </cell>
          <cell r="C5193" t="str">
            <v>VALVULA DE RETENCAO HORIZONTAL, DE BRONZE (PN-25), 2", 400 PSI, TAMPA DE PORCA DE UNIAO, EXTREMIDADES COM ROSCA</v>
          </cell>
          <cell r="D5193" t="str">
            <v xml:space="preserve">UN    </v>
          </cell>
          <cell r="E5193">
            <v>283.05</v>
          </cell>
        </row>
        <row r="5194">
          <cell r="B5194">
            <v>10412</v>
          </cell>
          <cell r="C5194" t="str">
            <v>VALVULA DE RETENCAO HORIZONTAL, DE BRONZE (PN-25), 3/4", 400 PSI, TAMPA DE PORCA DE UNIAO, EXTREMIDADES COM ROSCA</v>
          </cell>
          <cell r="D5194" t="str">
            <v xml:space="preserve">UN    </v>
          </cell>
          <cell r="E5194">
            <v>88.85</v>
          </cell>
        </row>
        <row r="5195">
          <cell r="B5195">
            <v>10406</v>
          </cell>
          <cell r="C5195" t="str">
            <v>VALVULA DE RETENCAO HORIZONTAL, DE BRONZE (PN-25), 3", 400 PSI, TAMPA DE PORCA DE UNIAO, EXTREMIDADES COM ROSCA</v>
          </cell>
          <cell r="D5195" t="str">
            <v xml:space="preserve">UN    </v>
          </cell>
          <cell r="E5195">
            <v>559.08000000000004</v>
          </cell>
        </row>
        <row r="5196">
          <cell r="B5196">
            <v>10407</v>
          </cell>
          <cell r="C5196" t="str">
            <v>VALVULA DE RETENCAO HORIZONTAL, DE BRONZE (PN-25), 4", 400 PSI, TAMPA DE PORCA DE UNIAO, EXTREMIDADES COM ROSCA</v>
          </cell>
          <cell r="D5196" t="str">
            <v xml:space="preserve">UN    </v>
          </cell>
          <cell r="E5196">
            <v>867.14</v>
          </cell>
        </row>
        <row r="5197">
          <cell r="B5197">
            <v>10416</v>
          </cell>
          <cell r="C5197" t="str">
            <v>VALVULA DE RETENCAO VERTICAL, DE BRONZE (PN-16), 1 1/2", 200 PSI, EXTREMIDADES COM ROSCA</v>
          </cell>
          <cell r="D5197" t="str">
            <v xml:space="preserve">UN    </v>
          </cell>
          <cell r="E5197">
            <v>107.56</v>
          </cell>
        </row>
        <row r="5198">
          <cell r="B5198">
            <v>10419</v>
          </cell>
          <cell r="C5198" t="str">
            <v>VALVULA DE RETENCAO VERTICAL, DE BRONZE (PN-16), 1 1/4", 200 PSI, EXTREMIDADES COM ROSCA</v>
          </cell>
          <cell r="D5198" t="str">
            <v xml:space="preserve">UN    </v>
          </cell>
          <cell r="E5198">
            <v>93.36</v>
          </cell>
        </row>
        <row r="5199">
          <cell r="B5199">
            <v>21092</v>
          </cell>
          <cell r="C5199" t="str">
            <v>VALVULA DE RETENCAO VERTICAL, DE BRONZE (PN-16), 1/2", 200 PSI, EXTREMIDADES COM ROSCA</v>
          </cell>
          <cell r="D5199" t="str">
            <v xml:space="preserve">UN    </v>
          </cell>
          <cell r="E5199">
            <v>53.37</v>
          </cell>
        </row>
        <row r="5200">
          <cell r="B5200">
            <v>10418</v>
          </cell>
          <cell r="C5200" t="str">
            <v>VALVULA DE RETENCAO VERTICAL, DE BRONZE (PN-16), 1", 200 PSI, EXTREMIDADES COM ROSCA</v>
          </cell>
          <cell r="D5200" t="str">
            <v xml:space="preserve">UN    </v>
          </cell>
          <cell r="E5200">
            <v>62.23</v>
          </cell>
        </row>
        <row r="5201">
          <cell r="B5201">
            <v>12657</v>
          </cell>
          <cell r="C5201" t="str">
            <v>VALVULA DE RETENCAO VERTICAL, DE BRONZE (PN-16), 2 1/2", 200 PSI, EXTREMIDADES COM ROSCA</v>
          </cell>
          <cell r="D5201" t="str">
            <v xml:space="preserve">UN    </v>
          </cell>
          <cell r="E5201">
            <v>251.13</v>
          </cell>
        </row>
        <row r="5202">
          <cell r="B5202">
            <v>10417</v>
          </cell>
          <cell r="C5202" t="str">
            <v>VALVULA DE RETENCAO VERTICAL, DE BRONZE (PN-16), 2", 200 PSI, EXTREMIDADES COM ROSCA</v>
          </cell>
          <cell r="D5202" t="str">
            <v xml:space="preserve">UN    </v>
          </cell>
          <cell r="E5202">
            <v>156.72</v>
          </cell>
        </row>
        <row r="5203">
          <cell r="B5203">
            <v>10413</v>
          </cell>
          <cell r="C5203" t="str">
            <v>VALVULA DE RETENCAO VERTICAL, DE BRONZE (PN-16), 3/4", 200 PSI, EXTREMIDADES COM ROSCA</v>
          </cell>
          <cell r="D5203" t="str">
            <v xml:space="preserve">UN    </v>
          </cell>
          <cell r="E5203">
            <v>56.96</v>
          </cell>
        </row>
        <row r="5204">
          <cell r="B5204">
            <v>10414</v>
          </cell>
          <cell r="C5204" t="str">
            <v>VALVULA DE RETENCAO VERTICAL, DE BRONZE (PN-16), 3", 200 PSI, EXTREMIDADES COM ROSCA</v>
          </cell>
          <cell r="D5204" t="str">
            <v xml:space="preserve">UN    </v>
          </cell>
          <cell r="E5204">
            <v>342.93</v>
          </cell>
        </row>
        <row r="5205">
          <cell r="B5205">
            <v>10415</v>
          </cell>
          <cell r="C5205" t="str">
            <v>VALVULA DE RETENCAO VERTICAL, DE BRONZE (PN-16), 4", 200 PSI, EXTREMIDADES COM ROSCA</v>
          </cell>
          <cell r="D5205" t="str">
            <v xml:space="preserve">UN    </v>
          </cell>
          <cell r="E5205">
            <v>595.17999999999995</v>
          </cell>
        </row>
        <row r="5206">
          <cell r="B5206">
            <v>38643</v>
          </cell>
          <cell r="C5206" t="str">
            <v>VALVULA EM METAL CROMADO PARA LAVATORIO, 1 " SEM LADRAO</v>
          </cell>
          <cell r="D5206" t="str">
            <v xml:space="preserve">UN    </v>
          </cell>
          <cell r="E5206">
            <v>26.52</v>
          </cell>
        </row>
        <row r="5207">
          <cell r="B5207">
            <v>6157</v>
          </cell>
          <cell r="C5207" t="str">
            <v>VALVULA EM METAL CROMADO PARA PIA AMERICANA 3.1/2 X 1.1/2 "</v>
          </cell>
          <cell r="D5207" t="str">
            <v xml:space="preserve">UN    </v>
          </cell>
          <cell r="E5207">
            <v>36.229999999999997</v>
          </cell>
        </row>
        <row r="5208">
          <cell r="B5208">
            <v>37588</v>
          </cell>
          <cell r="C5208" t="str">
            <v>VALVULA EM METAL CROMADO PARA TANQUE, 1.1/2 " SEM LADRAO</v>
          </cell>
          <cell r="D5208" t="str">
            <v xml:space="preserve">UN    </v>
          </cell>
          <cell r="E5208">
            <v>15.81</v>
          </cell>
        </row>
        <row r="5209">
          <cell r="B5209">
            <v>6152</v>
          </cell>
          <cell r="C5209" t="str">
            <v>VALVULA EM PLASTICO BRANCO COM SAIDA LISA PARA TANQUE 1.1/4 " X 1.1/2 "</v>
          </cell>
          <cell r="D5209" t="str">
            <v xml:space="preserve">UN    </v>
          </cell>
          <cell r="E5209">
            <v>2.67</v>
          </cell>
        </row>
        <row r="5210">
          <cell r="B5210">
            <v>6158</v>
          </cell>
          <cell r="C5210" t="str">
            <v>VALVULA EM PLASTICO BRANCO PARA LAVATORIO 1 ", SEM UNHO, COM LADRAO</v>
          </cell>
          <cell r="D5210" t="str">
            <v xml:space="preserve">UN    </v>
          </cell>
          <cell r="E5210">
            <v>3.22</v>
          </cell>
        </row>
        <row r="5211">
          <cell r="B5211">
            <v>6153</v>
          </cell>
          <cell r="C5211" t="str">
            <v>VALVULA EM PLASTICO BRANCO PARA TANQUE OU LAVATORIO 1 ", SEM UNHO E SEM LADRAO</v>
          </cell>
          <cell r="D5211" t="str">
            <v xml:space="preserve">UN    </v>
          </cell>
          <cell r="E5211">
            <v>2.5</v>
          </cell>
        </row>
        <row r="5212">
          <cell r="B5212">
            <v>6156</v>
          </cell>
          <cell r="C5212" t="str">
            <v>VALVULA EM PLASTICO BRANCO PARA TANQUE 1.1/4 " X 1.1/2 ", SEM UNHO E SEM LADRAO</v>
          </cell>
          <cell r="D5212" t="str">
            <v xml:space="preserve">UN    </v>
          </cell>
          <cell r="E5212">
            <v>3.17</v>
          </cell>
        </row>
        <row r="5213">
          <cell r="B5213">
            <v>6154</v>
          </cell>
          <cell r="C5213" t="str">
            <v>VALVULA EM PLASTICO CROMADO PARA LAVATORIO 1 ", SEM UNHO, COM LADRAO</v>
          </cell>
          <cell r="D5213" t="str">
            <v xml:space="preserve">UN    </v>
          </cell>
          <cell r="E5213">
            <v>5.97</v>
          </cell>
        </row>
        <row r="5214">
          <cell r="B5214">
            <v>6155</v>
          </cell>
          <cell r="C5214" t="str">
            <v>VALVULA EM PLASTICO CROMADO TIPO AMERICANA PARA PIA DE COZINHA 3.1/2 " X 1.1/2 ", SEM ADAPTADOR</v>
          </cell>
          <cell r="D5214" t="str">
            <v xml:space="preserve">UN    </v>
          </cell>
          <cell r="E5214">
            <v>12.37</v>
          </cell>
        </row>
        <row r="5215">
          <cell r="B5215">
            <v>3115</v>
          </cell>
          <cell r="C5215" t="str">
            <v>VARA / PERFIL PARA CREMONA, EM FERRO CROMADO, COMPRIMENTO DE 120 CM</v>
          </cell>
          <cell r="D5215" t="str">
            <v xml:space="preserve">UN    </v>
          </cell>
          <cell r="E5215">
            <v>15.77</v>
          </cell>
        </row>
        <row r="5216">
          <cell r="B5216">
            <v>3116</v>
          </cell>
          <cell r="C5216" t="str">
            <v>VARA / PERFIL PARA CREMONA, EM FERRO CROMADO, COMPRIMENTO DE 150 CM</v>
          </cell>
          <cell r="D5216" t="str">
            <v xml:space="preserve">UN    </v>
          </cell>
          <cell r="E5216">
            <v>16.260000000000002</v>
          </cell>
        </row>
        <row r="5217">
          <cell r="B5217">
            <v>38166</v>
          </cell>
          <cell r="C5217" t="str">
            <v>VARA/ PERFIL PARA CREMONA, EM LATAO CROMADO, COMPRIMENTO DE 120 CM</v>
          </cell>
          <cell r="D5217" t="str">
            <v xml:space="preserve">UN    </v>
          </cell>
          <cell r="E5217">
            <v>33.28</v>
          </cell>
        </row>
        <row r="5218">
          <cell r="B5218">
            <v>38108</v>
          </cell>
          <cell r="C5218" t="str">
            <v>VARIADOR DE LUMINOSIDADE ROTATIVO (DIMMER) 127 V, 300 W (APENAS MODULO)</v>
          </cell>
          <cell r="D5218" t="str">
            <v xml:space="preserve">UN    </v>
          </cell>
          <cell r="E5218">
            <v>32.76</v>
          </cell>
        </row>
        <row r="5219">
          <cell r="B5219">
            <v>38087</v>
          </cell>
          <cell r="C5219" t="str">
            <v>VARIADOR DE LUMINOSIDADE ROTATIVO (DIMMER) 127V, 300W, CONJUNTO MONTADO PARA EMBUTIR 4" X 2" (PLACA + SUPORTE + MODULO)</v>
          </cell>
          <cell r="D5219" t="str">
            <v xml:space="preserve">UN    </v>
          </cell>
          <cell r="E5219">
            <v>42.13</v>
          </cell>
        </row>
        <row r="5220">
          <cell r="B5220">
            <v>38109</v>
          </cell>
          <cell r="C5220" t="str">
            <v>VARIADOR DE LUMINOSIDADE ROTATIVO (DIMMER) 220 V, 600 W (APENAS MODULO)</v>
          </cell>
          <cell r="D5220" t="str">
            <v xml:space="preserve">UN    </v>
          </cell>
          <cell r="E5220">
            <v>52.35</v>
          </cell>
        </row>
        <row r="5221">
          <cell r="B5221">
            <v>38088</v>
          </cell>
          <cell r="C5221" t="str">
            <v>VARIADOR DE LUMINOSIDADE ROTATIVO (DIMMER) 220V, 600W, CONJUNTO MONTADO PARA EMBUTIR 4" X 2" (PLACA + SUPORTE + MODULO)</v>
          </cell>
          <cell r="D5221" t="str">
            <v xml:space="preserve">UN    </v>
          </cell>
          <cell r="E5221">
            <v>55.05</v>
          </cell>
        </row>
        <row r="5222">
          <cell r="B5222">
            <v>38110</v>
          </cell>
          <cell r="C5222" t="str">
            <v>VARIADOR DE VELOCIDADE PARA VENTILADOR 127 V, 150 W (APENAS MODULO)</v>
          </cell>
          <cell r="D5222" t="str">
            <v xml:space="preserve">UN    </v>
          </cell>
          <cell r="E5222">
            <v>20.14</v>
          </cell>
        </row>
        <row r="5223">
          <cell r="B5223">
            <v>38089</v>
          </cell>
          <cell r="C5223" t="str">
            <v>VARIADOR DE VELOCIDADE PARA VENTILADOR 127V, 150W + 2 INTERRUPTORES PARALELOS, PARA REVERSAO E LAMPADA, CONJUNTO MONTADO PARA EMBUTIR 4" X 2" (PLACA + SUPORTE + MODULOS)</v>
          </cell>
          <cell r="D5223" t="str">
            <v xml:space="preserve">UN    </v>
          </cell>
          <cell r="E5223">
            <v>35.090000000000003</v>
          </cell>
        </row>
        <row r="5224">
          <cell r="B5224">
            <v>38111</v>
          </cell>
          <cell r="C5224" t="str">
            <v>VARIADOR DE VELOCIDADE PARA VENTILADOR 220 V, 250 W (APENAS MODULO)</v>
          </cell>
          <cell r="D5224" t="str">
            <v xml:space="preserve">UN    </v>
          </cell>
          <cell r="E5224">
            <v>22.52</v>
          </cell>
        </row>
        <row r="5225">
          <cell r="B5225">
            <v>38090</v>
          </cell>
          <cell r="C5225" t="str">
            <v>VARIADOR DE VELOCIDADE PARA VENTILADOR 220V, 250W + 2 INTERRUPTORES PARALELOS, PARA REVERSAO E LAMPADA, CONJUNTO MONTADO PARA EMBUTIR 4" X 2" (PLACA + SUPORTE + MODULOS)</v>
          </cell>
          <cell r="D5225" t="str">
            <v xml:space="preserve">UN    </v>
          </cell>
          <cell r="E5225">
            <v>36.270000000000003</v>
          </cell>
        </row>
        <row r="5226">
          <cell r="B5226">
            <v>11786</v>
          </cell>
          <cell r="C5226" t="str">
            <v>VASO SANITARIO SIFONADO INFANTIL LOUCA BRANCA</v>
          </cell>
          <cell r="D5226" t="str">
            <v xml:space="preserve">UN    </v>
          </cell>
          <cell r="E5226">
            <v>276.81</v>
          </cell>
        </row>
        <row r="5227">
          <cell r="B5227">
            <v>13726</v>
          </cell>
          <cell r="C5227" t="str">
            <v>VASSOURA MECANICA REBOCAVEL COM ESCOVA CILINDRICA LARGURA UTIL DE VARRIMENTO = 2,44M</v>
          </cell>
          <cell r="D5227" t="str">
            <v xml:space="preserve">UN    </v>
          </cell>
          <cell r="E5227">
            <v>39749.99</v>
          </cell>
        </row>
        <row r="5228">
          <cell r="B5228">
            <v>38400</v>
          </cell>
          <cell r="C5228" t="str">
            <v>VASSOURA 40 CM COM CABO</v>
          </cell>
          <cell r="D5228" t="str">
            <v xml:space="preserve">UN    </v>
          </cell>
          <cell r="E5228">
            <v>12.01</v>
          </cell>
        </row>
        <row r="5229">
          <cell r="B5229">
            <v>12627</v>
          </cell>
          <cell r="C5229" t="str">
            <v>VEDACAO DE CALHA, EM BORRACHA COR PRETA, MEDIDA ENTRE 119 E 170 MM, PARA DRENAGEM PLUVIAL PREDIAL</v>
          </cell>
          <cell r="D5229" t="str">
            <v xml:space="preserve">UN    </v>
          </cell>
          <cell r="E5229">
            <v>0.4</v>
          </cell>
        </row>
        <row r="5230">
          <cell r="B5230">
            <v>6138</v>
          </cell>
          <cell r="C5230" t="str">
            <v>VEDACAO PVC, 100 MM, PARA SAIDA VASO SANITARIO</v>
          </cell>
          <cell r="D5230" t="str">
            <v xml:space="preserve">UN    </v>
          </cell>
          <cell r="E5230">
            <v>1.58</v>
          </cell>
        </row>
        <row r="5231">
          <cell r="B5231">
            <v>39996</v>
          </cell>
          <cell r="C5231" t="str">
            <v>VERGALHAO ZINCADO ROSCA TOTAL, 1/4 " (6,3 MM)</v>
          </cell>
          <cell r="D5231" t="str">
            <v xml:space="preserve">M     </v>
          </cell>
          <cell r="E5231">
            <v>1.78</v>
          </cell>
        </row>
        <row r="5232">
          <cell r="B5232">
            <v>10478</v>
          </cell>
          <cell r="C5232" t="str">
            <v>VERNIZ POLIURETANO BRILHANTE PARA MADEIRA, COM FILTRO SOLAR, USO INTERNO E EXTERNO</v>
          </cell>
          <cell r="D5232" t="str">
            <v xml:space="preserve">L     </v>
          </cell>
          <cell r="E5232">
            <v>31.31</v>
          </cell>
        </row>
        <row r="5233">
          <cell r="B5233">
            <v>40514</v>
          </cell>
          <cell r="C5233" t="str">
            <v>VERNIZ POLIURETANO BRILHANTE PARA MADEIRA, SEM FILTRO SOLAR, USO INTERNO E EXTERNO</v>
          </cell>
          <cell r="D5233" t="str">
            <v xml:space="preserve">L     </v>
          </cell>
          <cell r="E5233">
            <v>27.73</v>
          </cell>
        </row>
        <row r="5234">
          <cell r="B5234">
            <v>10475</v>
          </cell>
          <cell r="C5234" t="str">
            <v>VERNIZ SINTETICO BRILHANTE PARA MADEIRA TIPO COPAL, USO INTERNO</v>
          </cell>
          <cell r="D5234" t="str">
            <v xml:space="preserve">L     </v>
          </cell>
          <cell r="E5234">
            <v>27.54</v>
          </cell>
        </row>
        <row r="5235">
          <cell r="B5235">
            <v>10481</v>
          </cell>
          <cell r="C5235" t="str">
            <v>VERNIZ SINTETICO BRILHANTE PARA MADEIRA, COM FILTRO SOLAR, USO INTERNO E EXTERNO (BASE SOLVENTE)</v>
          </cell>
          <cell r="D5235" t="str">
            <v xml:space="preserve">L     </v>
          </cell>
          <cell r="E5235">
            <v>30.04</v>
          </cell>
        </row>
        <row r="5236">
          <cell r="B5236">
            <v>4031</v>
          </cell>
          <cell r="C5236" t="str">
            <v>VEU DE VIDRO/VEU DE SUPERFICIE 30 A 35 G/M2</v>
          </cell>
          <cell r="D5236" t="str">
            <v xml:space="preserve">M2    </v>
          </cell>
          <cell r="E5236">
            <v>21.28</v>
          </cell>
        </row>
        <row r="5237">
          <cell r="B5237">
            <v>4030</v>
          </cell>
          <cell r="C5237" t="str">
            <v>VEU POLIESTER</v>
          </cell>
          <cell r="D5237" t="str">
            <v xml:space="preserve">M2    </v>
          </cell>
          <cell r="E5237">
            <v>4.5199999999999996</v>
          </cell>
        </row>
        <row r="5238">
          <cell r="B5238">
            <v>39399</v>
          </cell>
          <cell r="C5238" t="str">
            <v>VIBRADOR DE IMERSAO, COM PONTEIRA DE *35* MM, MANGOTE DE 5 M, SEM MOTOR</v>
          </cell>
          <cell r="D5238" t="str">
            <v xml:space="preserve">UN    </v>
          </cell>
          <cell r="E5238">
            <v>840.68</v>
          </cell>
        </row>
        <row r="5239">
          <cell r="B5239">
            <v>39400</v>
          </cell>
          <cell r="C5239" t="str">
            <v>VIBRADOR DE IMERSAO, COM PONTEIRA DE *45* MM, MANGOTE DE 5 M, SEM MOTOR.</v>
          </cell>
          <cell r="D5239" t="str">
            <v xml:space="preserve">UN    </v>
          </cell>
          <cell r="E5239">
            <v>913.78</v>
          </cell>
        </row>
        <row r="5240">
          <cell r="B5240">
            <v>39401</v>
          </cell>
          <cell r="C5240" t="str">
            <v>VIBRADOR DE IMERSAO, COM PONTEIRA DE *60* MM, MANGOTE DE 5 M, SEM MOTOR.</v>
          </cell>
          <cell r="D5240" t="str">
            <v xml:space="preserve">UN    </v>
          </cell>
          <cell r="E5240">
            <v>1025.05</v>
          </cell>
        </row>
        <row r="5241">
          <cell r="B5241">
            <v>11652</v>
          </cell>
          <cell r="C5241" t="str">
            <v>VIBRADOR DE IMERSAO, DIAMETRO DA PONTEIRA DE *35* MM, COM MOTOR 4 TEMPOS A GASOLINA DE 5,5 HP (5,5 CV)</v>
          </cell>
          <cell r="D5241" t="str">
            <v xml:space="preserve">UN    </v>
          </cell>
          <cell r="E5241">
            <v>2205.2800000000002</v>
          </cell>
        </row>
        <row r="5242">
          <cell r="B5242">
            <v>13896</v>
          </cell>
          <cell r="C5242" t="str">
            <v>VIBRADOR DE IMERSAO, DIAMETRO DA PONTEIRA DE *45* MM, COM MOTOR ELETRICO TRIFASICO DE 2 HP (2 CV)</v>
          </cell>
          <cell r="D5242" t="str">
            <v xml:space="preserve">UN    </v>
          </cell>
          <cell r="E5242">
            <v>1978.32</v>
          </cell>
        </row>
        <row r="5243">
          <cell r="B5243">
            <v>13475</v>
          </cell>
          <cell r="C5243" t="str">
            <v>VIBRADOR DE IMERSAO, DIAMETRO DA PONTEIRA DE *45* MM, COM MOTOR 4 TEMPOS A GASOLINA DE 5,5 HP (5,5 CV)</v>
          </cell>
          <cell r="D5243" t="str">
            <v xml:space="preserve">UN    </v>
          </cell>
          <cell r="E5243">
            <v>2409.84</v>
          </cell>
        </row>
        <row r="5244">
          <cell r="B5244">
            <v>25971</v>
          </cell>
          <cell r="C5244" t="str">
            <v>VIBROACABADORA DE ASFALTO SOBRE ESTEIRAS, LARG. PAVIM. MAX. 8,00 M, POT. 100 KW/ 134 HP, CAP. 600 T/ H</v>
          </cell>
          <cell r="D5244" t="str">
            <v xml:space="preserve">UN    </v>
          </cell>
          <cell r="E5244">
            <v>2915551.27</v>
          </cell>
        </row>
        <row r="5245">
          <cell r="B5245">
            <v>25970</v>
          </cell>
          <cell r="C5245" t="str">
            <v>VIBROACABADORA DE ASFALTO SOBRE ESTEIRAS, LARG. PAVIM. 2,13 M A 4,55 M, POT. 74 KW/ 100 HP, CAP. 400 T/ H</v>
          </cell>
          <cell r="D5245" t="str">
            <v xml:space="preserve">UN    </v>
          </cell>
          <cell r="E5245">
            <v>1227413.24</v>
          </cell>
        </row>
        <row r="5246">
          <cell r="B5246">
            <v>13476</v>
          </cell>
          <cell r="C5246" t="str">
            <v>VIBROACABADORA DE ASFALTO SOBRE ESTEIRAS, LARG. PAVIM. 2,60 M A 5,75 M, POT. 110 HP, CAP. 450 T/ H</v>
          </cell>
          <cell r="D5246" t="str">
            <v xml:space="preserve">UN    </v>
          </cell>
          <cell r="E5246">
            <v>1236307.6299999999</v>
          </cell>
        </row>
        <row r="5247">
          <cell r="B5247">
            <v>10488</v>
          </cell>
          <cell r="C5247" t="str">
            <v>VIBROACABADORA DE ASFALTO SOBRE ESTEIRAS, LARG. PAVIMENT. 1,90 A 5,3 M, POT. 78 KW/105 HP, CAP. 450 T/H</v>
          </cell>
          <cell r="D5247" t="str">
            <v xml:space="preserve">UN    </v>
          </cell>
          <cell r="E5247">
            <v>1497800</v>
          </cell>
        </row>
        <row r="5248">
          <cell r="B5248">
            <v>13606</v>
          </cell>
          <cell r="C5248" t="str">
            <v>VIBROACABADORA DE ASFALTO SOBRE RODAS, LARGURA DE PAVIMENTACAO DE 1,70 A 4,20 M, POTENCIA 78 KW/105 HP, CAPACIDADE 300 T/H</v>
          </cell>
          <cell r="D5248" t="str">
            <v xml:space="preserve">UN    </v>
          </cell>
          <cell r="E5248">
            <v>1327029.3799999999</v>
          </cell>
        </row>
        <row r="5249">
          <cell r="B5249">
            <v>10489</v>
          </cell>
          <cell r="C5249" t="str">
            <v>VIDRACEIRO</v>
          </cell>
          <cell r="D5249" t="str">
            <v xml:space="preserve">H     </v>
          </cell>
          <cell r="E5249">
            <v>11.77</v>
          </cell>
        </row>
        <row r="5250">
          <cell r="B5250">
            <v>41073</v>
          </cell>
          <cell r="C5250" t="str">
            <v>VIDRACEIRO (MENSALISTA)</v>
          </cell>
          <cell r="D5250" t="str">
            <v xml:space="preserve">MES   </v>
          </cell>
          <cell r="E5250">
            <v>2084.66</v>
          </cell>
        </row>
        <row r="5251">
          <cell r="B5251">
            <v>34391</v>
          </cell>
          <cell r="C5251" t="str">
            <v>VIDRO COMUM LAMINADO LISO INCOLOR DUPLO, ESPESSURA TOTAL 8 MM (CADA CAMADA DE 4 MM) - COLOCADO</v>
          </cell>
          <cell r="D5251" t="str">
            <v xml:space="preserve">M2    </v>
          </cell>
          <cell r="E5251">
            <v>414.83</v>
          </cell>
        </row>
        <row r="5252">
          <cell r="B5252">
            <v>10496</v>
          </cell>
          <cell r="C5252" t="str">
            <v>VIDRO COMUM LAMINADO, LISO, INCOLOR, DUPLO, ESPESSURA TOTAL 6 MM (CADA CAMADA E= 3 MM) - COLOCADO</v>
          </cell>
          <cell r="D5252" t="str">
            <v xml:space="preserve">M2    </v>
          </cell>
          <cell r="E5252">
            <v>361.11</v>
          </cell>
        </row>
        <row r="5253">
          <cell r="B5253">
            <v>10497</v>
          </cell>
          <cell r="C5253" t="str">
            <v>VIDRO COMUM LAMINADO, LISO, INCOLOR, TRIPLO, ESPESSURA TOTAL 12 MM (CADA CAMADA E=  4 MM) - COLOCADO</v>
          </cell>
          <cell r="D5253" t="str">
            <v xml:space="preserve">M2    </v>
          </cell>
          <cell r="E5253">
            <v>938.88</v>
          </cell>
        </row>
        <row r="5254">
          <cell r="B5254">
            <v>10504</v>
          </cell>
          <cell r="C5254" t="str">
            <v>VIDRO COMUM LAMINADO, LISO, INCOLOR, TRIPLO, ESPESSURA TOTAL 15 MM (CADA CAMADA E = 5 MM) - COLOCADO</v>
          </cell>
          <cell r="D5254" t="str">
            <v xml:space="preserve">M2    </v>
          </cell>
          <cell r="E5254">
            <v>1097.77</v>
          </cell>
        </row>
        <row r="5255">
          <cell r="B5255">
            <v>34390</v>
          </cell>
          <cell r="C5255" t="str">
            <v>VIDRO CRISTAL COLORIDO, 10 MM, PINTADO NA COR BRANCA</v>
          </cell>
          <cell r="D5255" t="str">
            <v xml:space="preserve">M2    </v>
          </cell>
          <cell r="E5255">
            <v>323.55</v>
          </cell>
        </row>
        <row r="5256">
          <cell r="B5256">
            <v>34389</v>
          </cell>
          <cell r="C5256" t="str">
            <v>VIDRO CRISTAL COLORIDO, 4 MM, PINTADO NA COR BRANCA</v>
          </cell>
          <cell r="D5256" t="str">
            <v xml:space="preserve">M2    </v>
          </cell>
          <cell r="E5256">
            <v>101.11</v>
          </cell>
        </row>
        <row r="5257">
          <cell r="B5257">
            <v>34388</v>
          </cell>
          <cell r="C5257" t="str">
            <v>VIDRO CRISTAL COLORIDO, 6 MM, PINTADO NA COR BRANCA</v>
          </cell>
          <cell r="D5257" t="str">
            <v xml:space="preserve">M2    </v>
          </cell>
          <cell r="E5257">
            <v>143.69999999999999</v>
          </cell>
        </row>
        <row r="5258">
          <cell r="B5258">
            <v>34387</v>
          </cell>
          <cell r="C5258" t="str">
            <v>VIDRO CRISTAL COLORIDO, 8 MM, PINTADO NA COR BRANCA</v>
          </cell>
          <cell r="D5258" t="str">
            <v xml:space="preserve">M2    </v>
          </cell>
          <cell r="E5258">
            <v>233.27</v>
          </cell>
        </row>
        <row r="5259">
          <cell r="B5259">
            <v>11188</v>
          </cell>
          <cell r="C5259" t="str">
            <v>VIDRO LISO FUME E = 4MM - SEM COLOCACAO</v>
          </cell>
          <cell r="D5259" t="str">
            <v xml:space="preserve">M2    </v>
          </cell>
          <cell r="E5259">
            <v>115.55</v>
          </cell>
        </row>
        <row r="5260">
          <cell r="B5260">
            <v>11189</v>
          </cell>
          <cell r="C5260" t="str">
            <v>VIDRO LISO FUME E = 6MM - SEM COLOCACAO</v>
          </cell>
          <cell r="D5260" t="str">
            <v xml:space="preserve">M2    </v>
          </cell>
          <cell r="E5260">
            <v>173.33</v>
          </cell>
        </row>
        <row r="5261">
          <cell r="B5261">
            <v>21107</v>
          </cell>
          <cell r="C5261" t="str">
            <v>VIDRO LISO FUME, E = 5 MM - SEM COLOCACAO</v>
          </cell>
          <cell r="D5261" t="str">
            <v xml:space="preserve">M2    </v>
          </cell>
          <cell r="E5261">
            <v>124.73</v>
          </cell>
        </row>
        <row r="5262">
          <cell r="B5262">
            <v>34386</v>
          </cell>
          <cell r="C5262" t="str">
            <v>VIDRO LISO INCOLOR 10 MM - SEM COLOCACAO</v>
          </cell>
          <cell r="D5262" t="str">
            <v xml:space="preserve">M2    </v>
          </cell>
          <cell r="E5262">
            <v>216.66</v>
          </cell>
        </row>
        <row r="5263">
          <cell r="B5263">
            <v>10490</v>
          </cell>
          <cell r="C5263" t="str">
            <v>VIDRO LISO INCOLOR 2 A 3 MM - SEM COLOCACAO</v>
          </cell>
          <cell r="D5263" t="str">
            <v xml:space="preserve">M2    </v>
          </cell>
          <cell r="E5263">
            <v>65</v>
          </cell>
        </row>
        <row r="5264">
          <cell r="B5264">
            <v>10492</v>
          </cell>
          <cell r="C5264" t="str">
            <v>VIDRO LISO INCOLOR 4MM - SEM COLOCACAO</v>
          </cell>
          <cell r="D5264" t="str">
            <v xml:space="preserve">M2    </v>
          </cell>
          <cell r="E5264">
            <v>86.66</v>
          </cell>
        </row>
        <row r="5265">
          <cell r="B5265">
            <v>10493</v>
          </cell>
          <cell r="C5265" t="str">
            <v>VIDRO LISO INCOLOR 5MM - SEM COLOCACAO</v>
          </cell>
          <cell r="D5265" t="str">
            <v xml:space="preserve">M2    </v>
          </cell>
          <cell r="E5265">
            <v>101.11</v>
          </cell>
        </row>
        <row r="5266">
          <cell r="B5266">
            <v>10491</v>
          </cell>
          <cell r="C5266" t="str">
            <v>VIDRO LISO INCOLOR 6 MM - SEM COLOCACAO</v>
          </cell>
          <cell r="D5266" t="str">
            <v xml:space="preserve">M2    </v>
          </cell>
          <cell r="E5266">
            <v>122.77</v>
          </cell>
        </row>
        <row r="5267">
          <cell r="B5267">
            <v>34385</v>
          </cell>
          <cell r="C5267" t="str">
            <v>VIDRO LISO INCOLOR 8MM  -  SEM COLOCACAO</v>
          </cell>
          <cell r="D5267" t="str">
            <v xml:space="preserve">M2    </v>
          </cell>
          <cell r="E5267">
            <v>179.11</v>
          </cell>
        </row>
        <row r="5268">
          <cell r="B5268">
            <v>10499</v>
          </cell>
          <cell r="C5268" t="str">
            <v>VIDRO MARTELADO OU CANELADO, 4 MM - SEM COLOCACAO</v>
          </cell>
          <cell r="D5268" t="str">
            <v xml:space="preserve">M2    </v>
          </cell>
          <cell r="E5268">
            <v>72.22</v>
          </cell>
        </row>
        <row r="5269">
          <cell r="B5269">
            <v>34384</v>
          </cell>
          <cell r="C5269" t="str">
            <v>VIDRO PLANO ARAMADO E = 6 MM - SEM COLOCACAO</v>
          </cell>
          <cell r="D5269" t="str">
            <v xml:space="preserve">M2    </v>
          </cell>
          <cell r="E5269">
            <v>216.66</v>
          </cell>
        </row>
        <row r="5270">
          <cell r="B5270">
            <v>11185</v>
          </cell>
          <cell r="C5270" t="str">
            <v>VIDRO PLANO ARMADO E = 7MM - SEM COLOCACAO</v>
          </cell>
          <cell r="D5270" t="str">
            <v xml:space="preserve">M2    </v>
          </cell>
          <cell r="E5270">
            <v>223.88</v>
          </cell>
        </row>
        <row r="5271">
          <cell r="B5271">
            <v>10507</v>
          </cell>
          <cell r="C5271" t="str">
            <v>VIDRO TEMPERADO INCOLOR E = 10 MM, SEM COLOCACAO</v>
          </cell>
          <cell r="D5271" t="str">
            <v xml:space="preserve">M2    </v>
          </cell>
          <cell r="E5271">
            <v>191.15</v>
          </cell>
        </row>
        <row r="5272">
          <cell r="B5272">
            <v>10505</v>
          </cell>
          <cell r="C5272" t="str">
            <v>VIDRO TEMPERADO INCOLOR E = 6 MM, SEM COLOCACAO</v>
          </cell>
          <cell r="D5272" t="str">
            <v xml:space="preserve">M2    </v>
          </cell>
          <cell r="E5272">
            <v>112.79</v>
          </cell>
        </row>
        <row r="5273">
          <cell r="B5273">
            <v>10506</v>
          </cell>
          <cell r="C5273" t="str">
            <v>VIDRO TEMPERADO INCOLOR E = 8 MM, SEM COLOCACAO</v>
          </cell>
          <cell r="D5273" t="str">
            <v xml:space="preserve">M2    </v>
          </cell>
          <cell r="E5273">
            <v>147.24</v>
          </cell>
        </row>
        <row r="5274">
          <cell r="B5274">
            <v>5031</v>
          </cell>
          <cell r="C5274" t="str">
            <v>VIDRO TEMPERADO INCOLOR PARA PORTA DE ABRIR, E = 10 MM (SEM FERRAGENS E SEM COLOCACAO)</v>
          </cell>
          <cell r="D5274" t="str">
            <v xml:space="preserve">M2    </v>
          </cell>
          <cell r="E5274">
            <v>206.75</v>
          </cell>
        </row>
        <row r="5275">
          <cell r="B5275">
            <v>10502</v>
          </cell>
          <cell r="C5275" t="str">
            <v>VIDRO TEMPERADO VERDE E = 10 MM, SEM COLOCACAO</v>
          </cell>
          <cell r="D5275" t="str">
            <v xml:space="preserve">M2    </v>
          </cell>
          <cell r="E5275">
            <v>240.91</v>
          </cell>
        </row>
        <row r="5276">
          <cell r="B5276">
            <v>10501</v>
          </cell>
          <cell r="C5276" t="str">
            <v>VIDRO TEMPERADO VERDE E = 6 MM, SEM COLOCACAO</v>
          </cell>
          <cell r="D5276" t="str">
            <v xml:space="preserve">M2    </v>
          </cell>
          <cell r="E5276">
            <v>136.1</v>
          </cell>
        </row>
        <row r="5277">
          <cell r="B5277">
            <v>10503</v>
          </cell>
          <cell r="C5277" t="str">
            <v>VIDRO TEMPERADO VERDE E = 8 MM, SEM COLOCACAO</v>
          </cell>
          <cell r="D5277" t="str">
            <v xml:space="preserve">M2    </v>
          </cell>
          <cell r="E5277">
            <v>183.88</v>
          </cell>
        </row>
        <row r="5278">
          <cell r="B5278">
            <v>40270</v>
          </cell>
          <cell r="C5278" t="str">
            <v>VIGA DE ESCORAMAENTO H20, DE MADEIRA, PESO DE 5,00 A 5,20 KG/M, COM EXTREMIDADES PLASTICAS</v>
          </cell>
          <cell r="D5278" t="str">
            <v xml:space="preserve">M     </v>
          </cell>
          <cell r="E5278">
            <v>43.5</v>
          </cell>
        </row>
        <row r="5279">
          <cell r="B5279">
            <v>20213</v>
          </cell>
          <cell r="C5279" t="str">
            <v>VIGA DE MADEIRA APARELHADA *6 X 12* CM, MACARANDUBA, ANGELIM OU EQUIVALENTE DA REGIAO</v>
          </cell>
          <cell r="D5279" t="str">
            <v xml:space="preserve">M     </v>
          </cell>
          <cell r="E5279">
            <v>20.38</v>
          </cell>
        </row>
        <row r="5280">
          <cell r="B5280">
            <v>20211</v>
          </cell>
          <cell r="C5280" t="str">
            <v>VIGA DE MADEIRA APARELHADA *6 X 16* CM, MACARANDUBA, ANGELIM OU EQUIVALENTE DA REGIAO</v>
          </cell>
          <cell r="D5280" t="str">
            <v xml:space="preserve">M     </v>
          </cell>
          <cell r="E5280">
            <v>30.09</v>
          </cell>
        </row>
        <row r="5281">
          <cell r="B5281">
            <v>4472</v>
          </cell>
          <cell r="C5281" t="str">
            <v>VIGA DE MADEIRA NAO APARELHADA *6 X 16* CM, MACARANDUBA, ANGELIM OU EQUIVALENTE DA REGIAO</v>
          </cell>
          <cell r="D5281" t="str">
            <v xml:space="preserve">M     </v>
          </cell>
          <cell r="E5281">
            <v>26.31</v>
          </cell>
        </row>
        <row r="5282">
          <cell r="B5282">
            <v>35272</v>
          </cell>
          <cell r="C5282" t="str">
            <v>VIGA DE MADEIRA NAO APARELHADA *6 X 20* CM, MACARANDUBA, ANGELIM OU EQUIVALENTE DA REGIAO</v>
          </cell>
          <cell r="D5282" t="str">
            <v xml:space="preserve">M     </v>
          </cell>
          <cell r="E5282">
            <v>34.56</v>
          </cell>
        </row>
        <row r="5283">
          <cell r="B5283">
            <v>4448</v>
          </cell>
          <cell r="C5283" t="str">
            <v>VIGA DE MADEIRA NAO APARELHADA *7,5 X 15 CM (3 X 6 ") PINUS, MISTA OU EQUIVALENTE DA REGIAO</v>
          </cell>
          <cell r="D5283" t="str">
            <v xml:space="preserve">M     </v>
          </cell>
          <cell r="E5283">
            <v>18.010000000000002</v>
          </cell>
        </row>
        <row r="5284">
          <cell r="B5284">
            <v>4425</v>
          </cell>
          <cell r="C5284" t="str">
            <v>VIGA DE MADEIRA NAO APARELHADA 6 X 12 CM, MACARANDUBA, ANGELIM OU EQUIVALENTE DA REGIAO</v>
          </cell>
          <cell r="D5284" t="str">
            <v xml:space="preserve">M     </v>
          </cell>
          <cell r="E5284">
            <v>19.32</v>
          </cell>
        </row>
        <row r="5285">
          <cell r="B5285">
            <v>4481</v>
          </cell>
          <cell r="C5285" t="str">
            <v>VIGA DE MADEIRA NAO APARELHADA 8 X 16 CM, MACARANDUBA, ANGELIM OU EQUIVALENTE DA REGIAO</v>
          </cell>
          <cell r="D5285" t="str">
            <v xml:space="preserve">M     </v>
          </cell>
          <cell r="E5285">
            <v>35.61</v>
          </cell>
        </row>
        <row r="5286">
          <cell r="B5286">
            <v>34345</v>
          </cell>
          <cell r="C5286" t="str">
            <v>VIGIA DIURNO</v>
          </cell>
          <cell r="D5286" t="str">
            <v xml:space="preserve">H     </v>
          </cell>
          <cell r="E5286">
            <v>9.89</v>
          </cell>
        </row>
        <row r="5287">
          <cell r="B5287">
            <v>41096</v>
          </cell>
          <cell r="C5287" t="str">
            <v>VIGIA DIURNO (MENSALISTA)</v>
          </cell>
          <cell r="D5287" t="str">
            <v xml:space="preserve">MES   </v>
          </cell>
          <cell r="E5287">
            <v>1751.65</v>
          </cell>
        </row>
        <row r="5288">
          <cell r="B5288">
            <v>41776</v>
          </cell>
          <cell r="C5288" t="str">
            <v>VIGIA NOTURNO, HORA EFETIVAMENTE TRABALHADA DE 22 H AS 5 H (COM ADICIONAL NOTURNO)</v>
          </cell>
          <cell r="D5288" t="str">
            <v xml:space="preserve">H     </v>
          </cell>
          <cell r="E5288">
            <v>13.55</v>
          </cell>
        </row>
        <row r="5289">
          <cell r="B5289">
            <v>4487</v>
          </cell>
          <cell r="C5289" t="str">
            <v>VIGOTA DE MADEIRA NAO APARELHADA *5 X 10* CM, MACARANDUBA, ANGELIM OU EQUIVALENTE DA REGIAO</v>
          </cell>
          <cell r="D5289" t="str">
            <v xml:space="preserve">M     </v>
          </cell>
          <cell r="E5289">
            <v>17.28</v>
          </cell>
        </row>
        <row r="5290">
          <cell r="B5290">
            <v>11157</v>
          </cell>
          <cell r="C5290" t="str">
            <v>WASH PRIMER PARA TINTA AUTOMOTIVA</v>
          </cell>
          <cell r="D5290" t="str">
            <v xml:space="preserve">GL    </v>
          </cell>
          <cell r="E5290">
            <v>166.14</v>
          </cell>
        </row>
        <row r="5291">
          <cell r="B5291">
            <v>97141</v>
          </cell>
          <cell r="C5291" t="str">
            <v>ASSENTAMENTO DE TUBO DE FERRO FUNDIDO PARA REDE DE ÁGUA, DN 80 MM, JUNTA ELÁSTICA, INSTALADO EM LOCAL COM NÍVEL ALTO DE INTERFERÊNCIAS (NÃO INCLUI FORNECIMENTO). AF_11/2017</v>
          </cell>
          <cell r="D5291" t="str">
            <v>M</v>
          </cell>
          <cell r="E5291">
            <v>5.64</v>
          </cell>
        </row>
        <row r="5292">
          <cell r="B5292">
            <v>97142</v>
          </cell>
          <cell r="C5292" t="str">
            <v>ASSENTAMENTO DE TUBO DE FERRO FUNDIDO PARA REDE DE ÁGUA, DN 100 MM, JUNTA ELÁSTICA, INSTALADO EM LOCAL COM NÍVEL ALTO DE INTERFERÊNCIAS (NÃO INCLUI FORNECIMENTO). AF_11/2017</v>
          </cell>
          <cell r="D5292" t="str">
            <v>M</v>
          </cell>
          <cell r="E5292">
            <v>6.29</v>
          </cell>
        </row>
        <row r="5293">
          <cell r="B5293">
            <v>97143</v>
          </cell>
          <cell r="C5293" t="str">
            <v>ASSENTAMENTO DE TUBO DE FERRO FUNDIDO PARA REDE DE ÁGUA, DN 150 MM, JUNTA ELÁSTICA, INSTALADO EM LOCAL COM NÍVEL ALTO DE INTERFERÊNCIAS (NÃO INCLUI FORNECIMENTO). AF_11/2017</v>
          </cell>
          <cell r="D5293" t="str">
            <v>M</v>
          </cell>
          <cell r="E5293">
            <v>7.91</v>
          </cell>
        </row>
        <row r="5294">
          <cell r="B5294">
            <v>97144</v>
          </cell>
          <cell r="C5294" t="str">
            <v>ASSENTAMENTO DE TUBO DE FERRO FUNDIDO PARA REDE DE ÁGUA, DN 200 MM, JUNTA ELÁSTICA, INSTALADO EM LOCAL COM NÍVEL ALTO DE INTERFERÊNCIAS (NÃO INCLUI FORNECIMENTO). AF_11/2017</v>
          </cell>
          <cell r="D5294" t="str">
            <v>M</v>
          </cell>
          <cell r="E5294">
            <v>9.5</v>
          </cell>
        </row>
        <row r="5295">
          <cell r="B5295">
            <v>97145</v>
          </cell>
          <cell r="C5295" t="str">
            <v>ASSENTAMENTO DE TUBO DE FERRO FUNDIDO PARA REDE DE ÁGUA, DN 250 MM, JUNTA ELÁSTICA, INSTALADO EM LOCAL COM NÍVEL ALTO DE INTERFERÊNCIAS (NÃO INCLUI FORNECIMENTO). AF_11/2017</v>
          </cell>
          <cell r="D5295" t="str">
            <v>M</v>
          </cell>
          <cell r="E5295">
            <v>11.13</v>
          </cell>
        </row>
        <row r="5296">
          <cell r="B5296">
            <v>97146</v>
          </cell>
          <cell r="C5296" t="str">
            <v>ASSENTAMENTO DE TUBO DE FERRO FUNDIDO PARA REDE DE ÁGUA, DN 300 MM, JUNTA ELÁSTICA, INSTALADO EM LOCAL COM NÍVEL ALTO DE INTERFERÊNCIAS (NÃO INCLUI FORNECIMENTO). AF_11/2017</v>
          </cell>
          <cell r="D5296" t="str">
            <v>M</v>
          </cell>
          <cell r="E5296">
            <v>12.76</v>
          </cell>
        </row>
        <row r="5297">
          <cell r="B5297">
            <v>97147</v>
          </cell>
          <cell r="C5297" t="str">
            <v>ASSENTAMENTO DE TUBO DE FERRO FUNDIDO PARA REDE DE ÁGUA, DN 350 MM, JUNTA ELÁSTICA, INSTALADO EM LOCAL COM NÍVEL ALTO DE INTERFERÊNCIAS (NÃO INCLUI FORNECIMENTO). AF_11/2017</v>
          </cell>
          <cell r="D5297" t="str">
            <v>M</v>
          </cell>
          <cell r="E5297">
            <v>14.4</v>
          </cell>
        </row>
        <row r="5298">
          <cell r="B5298">
            <v>97148</v>
          </cell>
          <cell r="C5298" t="str">
            <v>ASSENTAMENTO DE TUBO DE FERRO FUNDIDO PARA REDE DE ÁGUA, DN 400 MM, JUNTA ELÁSTICA, INSTALADO EM LOCAL COM NÍVEL ALTO DE INTERFERÊNCIAS (NÃO INCLUI FORNECIMENTO). AF_11/2017</v>
          </cell>
          <cell r="D5298" t="str">
            <v>M</v>
          </cell>
          <cell r="E5298">
            <v>16.010000000000002</v>
          </cell>
        </row>
        <row r="5299">
          <cell r="B5299">
            <v>97149</v>
          </cell>
          <cell r="C5299" t="str">
            <v>ASSENTAMENTO DE TUBO DE FERRO FUNDIDO PARA REDE DE ÁGUA, DN 450 MM, JUNTA ELÁSTICA, INSTALADO EM LOCAL COM NÍVEL ALTO DE INTERFERÊNCIAS (NÃO INCLUI FORNECIMENTO). AF_11/2017</v>
          </cell>
          <cell r="D5299" t="str">
            <v>M</v>
          </cell>
          <cell r="E5299">
            <v>17.649999999999999</v>
          </cell>
        </row>
        <row r="5300">
          <cell r="B5300">
            <v>97150</v>
          </cell>
          <cell r="C5300" t="str">
            <v>ASSENTAMENTO DE TUBO DE FERRO FUNDIDO PARA REDE DE ÁGUA, DN 500 MM, JUNTA ELÁSTICA, INSTALADO EM LOCAL COM NÍVEL ALTO DE INTERFERÊNCIAS (NÃO INCLUI FORNECIMENTO). AF_11/2017</v>
          </cell>
          <cell r="D5300" t="str">
            <v>M</v>
          </cell>
          <cell r="E5300">
            <v>21.47</v>
          </cell>
        </row>
        <row r="5301">
          <cell r="B5301">
            <v>97151</v>
          </cell>
          <cell r="C5301" t="str">
            <v>ASSENTAMENTO DE TUBO DE FERRO FUNDIDO PARA REDE DE ÁGUA, DN 600 MM, JUNTA ELÁSTICA, INSTALADO EM LOCAL COM NÍVEL ALTO DE INTERFERÊNCIAS (NÃO INCLUI FORNECIMENTO). AF_11/2017</v>
          </cell>
          <cell r="D5301" t="str">
            <v>M</v>
          </cell>
          <cell r="E5301">
            <v>25.06</v>
          </cell>
        </row>
        <row r="5302">
          <cell r="B5302">
            <v>97152</v>
          </cell>
          <cell r="C5302" t="str">
            <v>ASSENTAMENTO DE TUBO DE FERRO FUNDIDO PARA REDE DE ÁGUA, DN 700 MM, JUNTA ELÁSTICA, INSTALADO EM LOCAL COM NÍVEL ALTO DE INTERFERÊNCIAS (NÃO INCLUI FORNECIMENTO). AF_11/2017</v>
          </cell>
          <cell r="D5302" t="str">
            <v>M</v>
          </cell>
          <cell r="E5302">
            <v>28.51</v>
          </cell>
        </row>
        <row r="5303">
          <cell r="B5303">
            <v>97153</v>
          </cell>
          <cell r="C5303" t="str">
            <v>ASSENTAMENTO DE TUBO DE FERRO FUNDIDO PARA REDE DE ÁGUA, DN 800 MM, JUNTA ELÁSTICA, INSTALADO EM LOCAL COM NÍVEL ALTO DE INTERFERÊNCIAS (NÃO INCLUI FORNECIMENTO). AF_11/2017</v>
          </cell>
          <cell r="D5303" t="str">
            <v>M</v>
          </cell>
          <cell r="E5303">
            <v>32.03</v>
          </cell>
        </row>
        <row r="5304">
          <cell r="B5304">
            <v>97154</v>
          </cell>
          <cell r="C5304" t="str">
            <v>ASSENTAMENTO DE TUBO DE FERRO FUNDIDO PARA REDE DE ÁGUA, DN 900 MM, JUNTA ELÁSTICA, INSTALADO EM LOCAL COM NÍVEL ALTO DE INTERFERÊNCIAS (NÃO INCLUI FORNECIMENTO). AF_11/2017</v>
          </cell>
          <cell r="D5304" t="str">
            <v>M</v>
          </cell>
          <cell r="E5304">
            <v>35.590000000000003</v>
          </cell>
        </row>
        <row r="5305">
          <cell r="B5305">
            <v>97155</v>
          </cell>
          <cell r="C5305" t="str">
            <v>ASSENTAMENTO DE TUBO DE FERRO FUNDIDO PARA REDE DE ÁGUA, DN 1000 MM, JUNTA ELÁSTICA, INSTALADO EM LOCAL COM NÍVEL ALTO DE INTERFERÊNCIAS (NÃO INCLUI FORNECIMENTO). AF_11/2017</v>
          </cell>
          <cell r="D5305" t="str">
            <v>M</v>
          </cell>
          <cell r="E5305">
            <v>39.15</v>
          </cell>
        </row>
        <row r="5306">
          <cell r="B5306">
            <v>97156</v>
          </cell>
          <cell r="C5306" t="str">
            <v>ASSENTAMENTO DE TUBO DE FERRO FUNDIDO PARA REDE DE ÁGUA, DN 1200 MM, JUNTA ELÁSTICA, INSTALADO EM LOCAL COM NÍVEL ALTO DE INTERFERÊNCIAS (NÃO INCLUI FORNECIMENTO). AF_11/2017</v>
          </cell>
          <cell r="D5306" t="str">
            <v>M</v>
          </cell>
          <cell r="E5306">
            <v>46.5</v>
          </cell>
        </row>
        <row r="5307">
          <cell r="B5307">
            <v>97157</v>
          </cell>
          <cell r="C5307" t="str">
            <v>ASSENTAMENTO DE TUBO DE FERRO FUNDIDO PARA REDE DE ÁGUA, DN 80 MM, JUNTA ELÁSTICA, INSTALADO EM LOCAL COM NÍVEL BAIXO DE INTERFERÊNCIAS (NÃO INCLUI FORNECIMENTO). AF_11/2017</v>
          </cell>
          <cell r="D5307" t="str">
            <v>M</v>
          </cell>
          <cell r="E5307">
            <v>3.44</v>
          </cell>
        </row>
        <row r="5308">
          <cell r="B5308">
            <v>97158</v>
          </cell>
          <cell r="C5308" t="str">
            <v>ASSENTAMENTO DE TUBO DE FERRO FUNDIDO PARA REDE DE ÁGUA, DN 100 MM, JUNTA ELÁSTICA, INSTALADO EM LOCAL COM NÍVEL BAIXO DE INTERFERÊNCIAS (NÃO INCLUI FORNECIMENTO). AF_11/2017</v>
          </cell>
          <cell r="D5308" t="str">
            <v>M</v>
          </cell>
          <cell r="E5308">
            <v>3.85</v>
          </cell>
        </row>
        <row r="5309">
          <cell r="B5309">
            <v>97159</v>
          </cell>
          <cell r="C5309" t="str">
            <v>ASSENTAMENTO DE TUBO DE FERRO FUNDIDO PARA REDE DE ÁGUA, DN 150 MM, JUNTA ELÁSTICA, INSTALADO EM LOCAL COM NÍVEL BAIXO DE INTERFERÊNCIAS (NÃO INCLUI FORNECIMENTO). AF_11/2017</v>
          </cell>
          <cell r="D5309" t="str">
            <v>M</v>
          </cell>
          <cell r="E5309">
            <v>4.84</v>
          </cell>
        </row>
        <row r="5310">
          <cell r="B5310">
            <v>97160</v>
          </cell>
          <cell r="C5310" t="str">
            <v>ASSENTAMENTO DE TUBO DE FERRO FUNDIDO PARA REDE DE ÁGUA, DN 200 MM, JUNTA ELÁSTICA, INSTALADO EM LOCAL COM NÍVEL BAIXO DE INTERFERÊNCIAS (NÃO INCLUI FORNECIMENTO). AF_11/2017</v>
          </cell>
          <cell r="D5310" t="str">
            <v>M</v>
          </cell>
          <cell r="E5310">
            <v>5.83</v>
          </cell>
        </row>
        <row r="5311">
          <cell r="B5311">
            <v>97161</v>
          </cell>
          <cell r="C5311" t="str">
            <v>ASSENTAMENTO DE TUBO DE FERRO FUNDIDO PARA REDE DE ÁGUA, DN 250 MM, JUNTA ELÁSTICA, INSTALADO EM LOCAL COM NÍVEL BAIXO DE INTERFERÊNCIAS (NÃO INCLUI FORNECIMENTO). AF_11/2017</v>
          </cell>
          <cell r="D5311" t="str">
            <v>M</v>
          </cell>
          <cell r="E5311">
            <v>6.83</v>
          </cell>
        </row>
        <row r="5312">
          <cell r="B5312">
            <v>97162</v>
          </cell>
          <cell r="C5312" t="str">
            <v>ASSENTAMENTO DE TUBO DE FERRO FUNDIDO PARA REDE DE ÁGUA, DN 300 MM, JUNTA ELÁSTICA, INSTALADO EM LOCAL COM NÍVEL BAIXO DE INTERFERÊNCIAS (NÃO INCLUI FORNECIMENTO). AF_11/2017</v>
          </cell>
          <cell r="D5312" t="str">
            <v>M</v>
          </cell>
          <cell r="E5312">
            <v>7.83</v>
          </cell>
        </row>
        <row r="5313">
          <cell r="B5313">
            <v>97163</v>
          </cell>
          <cell r="C5313" t="str">
            <v>ASSENTAMENTO DE TUBO DE FERRO FUNDIDO PARA REDE DE ÁGUA, DN 350 MM, JUNTA ELÁSTICA, INSTALADO EM LOCAL COM NÍVEL BAIXO DE INTERFERÊNCIAS (NÃO INCLUI FORNECIMENTO). AF_11/2017</v>
          </cell>
          <cell r="D5313" t="str">
            <v>M</v>
          </cell>
          <cell r="E5313">
            <v>8.84</v>
          </cell>
        </row>
        <row r="5314">
          <cell r="B5314">
            <v>97164</v>
          </cell>
          <cell r="C5314" t="str">
            <v>ASSENTAMENTO DE TUBO DE FERRO FUNDIDO PARA REDE DE ÁGUA, DN 400 MM, JUNTA ELÁSTICA, INSTALADO EM LOCAL COM NÍVEL BAIXO DE INTERFERÊNCIAS (NÃO INCLUI FORNECIMENTO). AF_11/2017</v>
          </cell>
          <cell r="D5314" t="str">
            <v>M</v>
          </cell>
          <cell r="E5314">
            <v>9.84</v>
          </cell>
        </row>
        <row r="5315">
          <cell r="B5315">
            <v>97165</v>
          </cell>
          <cell r="C5315" t="str">
            <v>ASSENTAMENTO DE TUBO DE FERRO FUNDIDO PARA REDE DE ÁGUA, DN 450 MM, JUNTA ELÁSTICA, INSTALADO EM LOCAL COM NÍVEL BAIXO DE INTERFERÊNCIAS (NÃO INCLUI FORNECIMENTO). AF_11/2017</v>
          </cell>
          <cell r="D5315" t="str">
            <v>M</v>
          </cell>
          <cell r="E5315">
            <v>10.84</v>
          </cell>
        </row>
        <row r="5316">
          <cell r="B5316">
            <v>97166</v>
          </cell>
          <cell r="C5316" t="str">
            <v>ASSENTAMENTO DE TUBO DE FERRO FUNDIDO PARA REDE DE ÁGUA, DN 500 MM, JUNTA ELÁSTICA, INSTALADO EM LOCAL COM NÍVEL BAIXO DE INTERFERÊNCIAS (NÃO INCLUI FORNECIMENTO). AF_11/2017</v>
          </cell>
          <cell r="D5316" t="str">
            <v>M</v>
          </cell>
          <cell r="E5316">
            <v>13.22</v>
          </cell>
        </row>
        <row r="5317">
          <cell r="B5317">
            <v>97167</v>
          </cell>
          <cell r="C5317" t="str">
            <v>ASSENTAMENTO DE TUBO DE FERRO FUNDIDO PARA REDE DE ÁGUA, DN 600 MM, JUNTA ELÁSTICA, INSTALADO EM LOCAL COM NÍVEL BAIXO DE INTERFERÊNCIAS (NÃO INCLUI FORNECIMENTO). AF_11/2017</v>
          </cell>
          <cell r="D5317" t="str">
            <v>M</v>
          </cell>
          <cell r="E5317">
            <v>15.44</v>
          </cell>
        </row>
        <row r="5318">
          <cell r="B5318">
            <v>97168</v>
          </cell>
          <cell r="C5318" t="str">
            <v>ASSENTAMENTO DE TUBO DE FERRO FUNDIDO PARA REDE DE ÁGUA, DN 700 MM, JUNTA ELÁSTICA, INSTALADO EM LOCAL COM NÍVEL BAIXO DE INTERFERÊNCIAS (NÃO INCLUI FORNECIMENTO). AF_11/2017</v>
          </cell>
          <cell r="D5318" t="str">
            <v>M</v>
          </cell>
          <cell r="E5318">
            <v>17.510000000000002</v>
          </cell>
        </row>
        <row r="5319">
          <cell r="B5319">
            <v>97169</v>
          </cell>
          <cell r="C5319" t="str">
            <v>ASSENTAMENTO DE TUBO DE FERRO FUNDIDO PARA REDE DE ÁGUA, DN 800 MM, JUNTA ELÁSTICA, INSTALADO EM LOCAL COM NÍVEL BAIXO DE INTERFERÊNCIAS (NÃO INCLUI FORNECIMENTO). AF_11/2017</v>
          </cell>
          <cell r="D5319" t="str">
            <v>M</v>
          </cell>
          <cell r="E5319">
            <v>19.690000000000001</v>
          </cell>
        </row>
        <row r="5320">
          <cell r="B5320">
            <v>97170</v>
          </cell>
          <cell r="C5320" t="str">
            <v>ASSENTAMENTO DE TUBO DE FERRO FUNDIDO PARA REDE DE ÁGUA, DN 900 MM, JUNTA ELÁSTICA, INSTALADO EM LOCAL COM NÍVEL BAIXO DE INTERFERÊNCIAS (NÃO INCLUI FORNECIMENTO). AF_11/2017</v>
          </cell>
          <cell r="D5320" t="str">
            <v>M</v>
          </cell>
          <cell r="E5320">
            <v>21.88</v>
          </cell>
        </row>
        <row r="5321">
          <cell r="B5321">
            <v>97171</v>
          </cell>
          <cell r="C5321" t="str">
            <v>ASSENTAMENTO DE TUBO DE FERRO FUNDIDO PARA REDE DE ÁGUA, DN 1000 MM, JUNTA ELÁSTICA, INSTALADO EM LOCAL COM NÍVEL BAIXO DE INTERFERÊNCIAS (NÃO INCLUI FORNECIMENTO). AF_11/2017</v>
          </cell>
          <cell r="D5321" t="str">
            <v>M</v>
          </cell>
          <cell r="E5321">
            <v>24.07</v>
          </cell>
        </row>
        <row r="5322">
          <cell r="B5322">
            <v>97172</v>
          </cell>
          <cell r="C5322" t="str">
            <v>ASSENTAMENTO DE TUBO DE FERRO FUNDIDO PARA REDE DE ÁGUA, DN 1200 MM, JUNTA ELÁSTICA, INSTALADO EM LOCAL COM NÍVEL BAIXO DE INTERFERÊNCIAS (NÃO INCLUI FORNECIMENTO). AF_11/2017</v>
          </cell>
          <cell r="D5322" t="str">
            <v>M</v>
          </cell>
          <cell r="E5322">
            <v>28.69</v>
          </cell>
        </row>
        <row r="5323">
          <cell r="B5323">
            <v>97173</v>
          </cell>
          <cell r="C5323" t="str">
            <v>ASSENTAMENTO DE TUBO DE AÇO CARBONO PARA REDE DE ÁGUA, DN 600 MM (24), JUNTA SOLDADA, INSTALADO EM LOCAL COM NÍVEL ALTO DE INTERFERÊNCIAS (NÃO INCLUI FORNECIMENTO). AF_11/2017</v>
          </cell>
          <cell r="D5323" t="str">
            <v>M</v>
          </cell>
          <cell r="E5323">
            <v>24.67</v>
          </cell>
        </row>
        <row r="5324">
          <cell r="B5324">
            <v>97174</v>
          </cell>
          <cell r="C5324" t="str">
            <v>ASSENTAMENTO DE TUBO DE AÇO CARBONO PARA REDE DE ÁGUA, DN 700 MM (28), JUNTA SOLDADA, INSTALADO EM LOCAL COM NÍVEL ALTO DE INTERFERÊNCIAS (NÃO INCLUI FORNECIMENTO). AF_11/2017</v>
          </cell>
          <cell r="D5324" t="str">
            <v>M</v>
          </cell>
          <cell r="E5324">
            <v>28.54</v>
          </cell>
        </row>
        <row r="5325">
          <cell r="B5325">
            <v>97175</v>
          </cell>
          <cell r="C5325" t="str">
            <v>ASSENTAMENTO DE TUBO DE AÇO CARBONO PARA REDE DE ÁGUA, DN 800 MM (32), JUNTA SOLDADA, INSTALADO EM LOCAL COM NÍVEL ALTO DE INTERFERÊNCIAS (NÃO INCLUI FORNECIMENTO). AF_11/2017</v>
          </cell>
          <cell r="D5325" t="str">
            <v>M</v>
          </cell>
          <cell r="E5325">
            <v>32.4</v>
          </cell>
        </row>
        <row r="5326">
          <cell r="B5326">
            <v>97176</v>
          </cell>
          <cell r="C5326" t="str">
            <v>ASSENTAMENTO DE TUBO DE AÇO CARBONO PARA REDE DE ÁGUA, DN 900 MM (36), JUNTA SOLDADA, INSTALADO EM LOCAL COM NÍVEL ALTO DE INTERFERÊNCIAS (NÃO INCLUI FORNECIMENTO). AF_11/2017</v>
          </cell>
          <cell r="D5326" t="str">
            <v>M</v>
          </cell>
          <cell r="E5326">
            <v>36.28</v>
          </cell>
        </row>
        <row r="5327">
          <cell r="B5327">
            <v>97177</v>
          </cell>
          <cell r="C5327" t="str">
            <v>ASSENTAMENTO DE TUBO DE AÇO CARBONO PARA REDE DE ÁGUA, DN 1000 MM (40) OU DN 1100 MM (44), JUNTA SOLDADA, INSTALADO EM LOCAL COM NÍVEL ALTO DE INTERFERÊNCIAS (NÃO INCLUI FORNECIMENTO). AF_11/2017</v>
          </cell>
          <cell r="D5327" t="str">
            <v>M</v>
          </cell>
          <cell r="E5327">
            <v>44.05</v>
          </cell>
        </row>
        <row r="5328">
          <cell r="B5328">
            <v>97178</v>
          </cell>
          <cell r="C5328" t="str">
            <v>ASSENTAMENTO DE TUBO DE AÇO CARBONO PARA REDE DE ÁGUA, DN 1200 MM (48) OU DN 1300 MM (52), JUNTA SOLDADA, INSTALADO EM LOCAL COM NÍVEL ALTO DE INTERFERÊNCIAS (NÃO INCLUI FORNECIMENTO). AF_11/2017</v>
          </cell>
          <cell r="D5328" t="str">
            <v>M</v>
          </cell>
          <cell r="E5328">
            <v>51.8</v>
          </cell>
        </row>
        <row r="5329">
          <cell r="B5329">
            <v>97179</v>
          </cell>
          <cell r="C5329" t="str">
            <v>ASSENTAMENTO DE TUBO DE AÇO CARBONO PARA REDE DE ÁGUA, DN 1400 MM (56'') OU DN 1500 MM (60), JUNTA SOLDADA, INSTALADO EM LOCAL COM NÍVEL ALTO DE INTERFERÊNCIAS (NÃO INCLUI FORNECIMENTO). AF_11/2017</v>
          </cell>
          <cell r="D5329" t="str">
            <v>M</v>
          </cell>
          <cell r="E5329">
            <v>59.55</v>
          </cell>
        </row>
        <row r="5330">
          <cell r="B5330">
            <v>97180</v>
          </cell>
          <cell r="C5330" t="str">
            <v>ASSENTAMENTO DE TUBO DE AÇO CARBONO PARA REDE DE ÁGUA, DN 1600 MM (64) OU DN 1700 MM (68), JUNTA SOLDADA, INSTALADO EM LOCAL COM NÍVEL ALTO DE INTERFERÊNCIAS (NÃO INCLUI FORNECIMENTO). AF_11/2017</v>
          </cell>
          <cell r="D5330" t="str">
            <v>M</v>
          </cell>
          <cell r="E5330">
            <v>67.31</v>
          </cell>
        </row>
        <row r="5331">
          <cell r="B5331">
            <v>97181</v>
          </cell>
          <cell r="C5331" t="str">
            <v>ASSENTAMENTO DE TUBO DE AÇO CARBONO PARA REDE DE ÁGUA, DN 1800 MM (72) OU DN 1900 MM (76), JUNTA SOLDADA, INSTALADO EM LOCAL COM NÍVEL ALTO DE INTERFERÊNCIAS (NÃO INCLUI FORNECIMENTO). AF_11/2017</v>
          </cell>
          <cell r="D5331" t="str">
            <v>M</v>
          </cell>
          <cell r="E5331">
            <v>77.92</v>
          </cell>
        </row>
        <row r="5332">
          <cell r="B5332">
            <v>97182</v>
          </cell>
          <cell r="C5332" t="str">
            <v>ASSENTAMENTO DE TUBO DE AÇO CARBONO PARA REDE DE ÁGUA, DN 2000 MM (80) OU DN 2100 MM (84), JUNTA SOLDADA, INSTALADO EM LOCAL COM NÍVEL ALTO DE INTERFERÊNCIAS (NÃO INCLUI FORNECIMENTO). AF_11/2017</v>
          </cell>
          <cell r="D5332" t="str">
            <v>M</v>
          </cell>
          <cell r="E5332">
            <v>85.98</v>
          </cell>
        </row>
        <row r="5333">
          <cell r="B5333">
            <v>97183</v>
          </cell>
          <cell r="C5333" t="str">
            <v>ASSENTAMENTO DE TUBO DE AÇO CARBONO PARA REDE DE ÁGUA, DN 600 MM (24), JUNTA SOLDADA, INSTALADO EM LOCAL COM NÍVEL BAIXO DE INTERFERÊNCIAS (NÃO INCLUI FORNECIMENTO). AF_11/2017</v>
          </cell>
          <cell r="D5333" t="str">
            <v>M</v>
          </cell>
          <cell r="E5333">
            <v>20.350000000000001</v>
          </cell>
        </row>
        <row r="5334">
          <cell r="B5334">
            <v>97184</v>
          </cell>
          <cell r="C5334" t="str">
            <v>ASSENTAMENTO DE TUBO DE AÇO CARBONO PARA REDE DE ÁGUA, DN 700 MM (28), JUNTA SOLDADA, INSTALADO EM LOCAL COM NÍVEL BAIXO DE INTERFERÊNCIAS (NÃO INCLUI FORNECIMENTO). AF_11/2017</v>
          </cell>
          <cell r="D5334" t="str">
            <v>M</v>
          </cell>
          <cell r="E5334">
            <v>23.6</v>
          </cell>
        </row>
        <row r="5335">
          <cell r="B5335">
            <v>97185</v>
          </cell>
          <cell r="C5335" t="str">
            <v>ASSENTAMENTO DE TUBO DE AÇO CARBONO PARA REDE DE ÁGUA, DN 800 MM (32), JUNTA SOLDADA, INSTALADO EM LOCAL COM NÍVEL BAIXO DE INTERFERÊNCIAS (NÃO INCLUI FORNECIMENTO). AF_11/2017</v>
          </cell>
          <cell r="D5335" t="str">
            <v>M</v>
          </cell>
          <cell r="E5335">
            <v>26.83</v>
          </cell>
        </row>
        <row r="5336">
          <cell r="B5336">
            <v>97186</v>
          </cell>
          <cell r="C5336" t="str">
            <v>ASSENTAMENTO DE TUBO DE AÇO CARBONO PARA REDE DE ÁGUA, DN 900 MM (36), JUNTA SOLDADA, INSTALADO EM LOCAL COM NÍVEL BAIXO DE INTERFERÊNCIAS (NÃO INCLUI FORNECIMENTO). AF_11/2017</v>
          </cell>
          <cell r="D5336" t="str">
            <v>M</v>
          </cell>
          <cell r="E5336">
            <v>30.1</v>
          </cell>
        </row>
        <row r="5337">
          <cell r="B5337">
            <v>97187</v>
          </cell>
          <cell r="C5337" t="str">
            <v>ASSENTAMENTO DE TUBO DE AÇO CARBONO PARA REDE DE ÁGUA, DN 1000 MM (40  ) OU DN 1100 MM (44  ), JUNTA SOLDADA, INSTALADO EM LOCAL COM NÍVEL BAIXO DE INTERFERÊNCIAS (NÃO INCLUI FORNECIMENTO). AF_11/2017</v>
          </cell>
          <cell r="D5337" t="str">
            <v>M</v>
          </cell>
          <cell r="E5337">
            <v>36.61</v>
          </cell>
        </row>
        <row r="5338">
          <cell r="B5338">
            <v>97188</v>
          </cell>
          <cell r="C5338" t="str">
            <v>ASSENTAMENTO DE TUBO DE AÇO CARBONO PARA REDE DE ÁGUA, DN 1200 MM (48) OU DN 1300 MM (52), JUNTA SOLDADA, INSTALADO EM LOCAL COM NÍVEL BAIXO DE INTERFERÊNCIAS (NÃO INCLUI FORNECIMENTO). AF_11/2017</v>
          </cell>
          <cell r="D5338" t="str">
            <v>M</v>
          </cell>
          <cell r="E5338">
            <v>43.1</v>
          </cell>
        </row>
        <row r="5339">
          <cell r="B5339">
            <v>97189</v>
          </cell>
          <cell r="C5339" t="str">
            <v>ASSENTAMENTO DE TUBO DE AÇO CARBONO PARA REDE DE ÁGUA, DN 1400 MM (56'') OU DN 1500 MM (60), JUNTA SOLDADA, INSTALADO EM LOCAL COM NÍVEL BAIXO DE INTERFERÊNCIAS (NÃO INCLUI FORNECIMENTO). AF_11/2017</v>
          </cell>
          <cell r="D5339" t="str">
            <v>M</v>
          </cell>
          <cell r="E5339">
            <v>49.61</v>
          </cell>
        </row>
        <row r="5340">
          <cell r="B5340">
            <v>97190</v>
          </cell>
          <cell r="C5340" t="str">
            <v>ASSENTAMENTO DE TUBO DE AÇO CARBONO PARA REDE DE ÁGUA, DN 1600 MM (64) OU DN 1700 MM (68), JUNTA SOLDADA, INSTALADO EM LOCAL COM NÍVEL BAIXO DE INTERFERÊNCIAS (NÃO INCLUI FORNECIMENTO). AF_11/2017</v>
          </cell>
          <cell r="D5340" t="str">
            <v>M</v>
          </cell>
          <cell r="E5340">
            <v>56.1</v>
          </cell>
        </row>
        <row r="5341">
          <cell r="B5341">
            <v>97191</v>
          </cell>
          <cell r="C5341" t="str">
            <v>ASSENTAMENTO DE TUBO DE AÇO CARBONO PARA REDE DE ÁGUA, DN 1800 MM (72) OU DN 1900 MM (76), JUNTA SOLDADA, INSTALADO EM LOCAL COM NÍVEL BAIXO DE INTERFERÊNCIAS (NÃO INCLUI FORNECIMENTO). AF_11/2017</v>
          </cell>
          <cell r="D5341" t="str">
            <v>M</v>
          </cell>
          <cell r="E5341">
            <v>64.87</v>
          </cell>
        </row>
        <row r="5342">
          <cell r="B5342">
            <v>97192</v>
          </cell>
          <cell r="C5342" t="str">
            <v>ASSENTAMENTO DE TUBO DE AÇO CARBONO PARA REDE DE ÁGUA, DN 2000 MM (80) OU DN 2100 MM (84), JUNTA SOLDADA, INSTALADO EM LOCAL COM NÍVEL BAIXO DE INTERFERÊNCIAS (NÃO INCLUI FORNECIMENTO). AF_11/2017</v>
          </cell>
          <cell r="D5342" t="str">
            <v>M</v>
          </cell>
          <cell r="E5342">
            <v>71.62</v>
          </cell>
        </row>
        <row r="5343">
          <cell r="B5343">
            <v>90694</v>
          </cell>
          <cell r="C5343" t="str">
            <v>TUBO DE PVC PARA REDE COLETORA DE ESGOTO DE PAREDE MACIÇA, DN 100 MM, JUNTA ELÁSTICA, INSTALADO EM LOCAL COM NÍVEL BAIXO DE INTERFERÊNCIAS - FORNECIMENTO E ASSENTAMENTO. AF_06/2015</v>
          </cell>
          <cell r="D5343" t="str">
            <v>M</v>
          </cell>
          <cell r="E5343">
            <v>16.829999999999998</v>
          </cell>
        </row>
        <row r="5344">
          <cell r="B5344">
            <v>90695</v>
          </cell>
          <cell r="C5344" t="str">
            <v>TUBO DE PVC PARA REDE COLETORA DE ESGOTO DE PAREDE MACIÇA, DN 150 MM, JUNTA ELÁSTICA, INSTALADO EM LOCAL COM NÍVEL BAIXO DE INTERFERÊNCIAS - FORNECIMENTO E ASSENTAMENTO. AF_06/2015</v>
          </cell>
          <cell r="D5344" t="str">
            <v>M</v>
          </cell>
          <cell r="E5344">
            <v>34.409999999999997</v>
          </cell>
        </row>
        <row r="5345">
          <cell r="B5345">
            <v>90696</v>
          </cell>
          <cell r="C5345" t="str">
            <v>TUBO DE PVC PARA REDE COLETORA DE ESGOTO DE PAREDE MACIÇA, DN 200 MM, JUNTA ELÁSTICA, INSTALADO EM LOCAL COM NÍVEL BAIXO DE INTERFERÊNCIAS - FORNECIMENTO E ASSENTAMENTO. AF_06/2015</v>
          </cell>
          <cell r="D5345" t="str">
            <v>M</v>
          </cell>
          <cell r="E5345">
            <v>50.87</v>
          </cell>
        </row>
        <row r="5346">
          <cell r="B5346">
            <v>90697</v>
          </cell>
          <cell r="C5346" t="str">
            <v>TUBO DE PVC PARA REDE COLETORA DE ESGOTO DE PAREDE MACIÇA, DN 250 MM, JUNTA ELÁSTICA, INSTALADO EM LOCAL COM NÍVEL BAIXO DE INTERFERÊNCIAS - FORNECIMENTO E ASSENTAMENTO. AF_06/2015</v>
          </cell>
          <cell r="D5346" t="str">
            <v>M</v>
          </cell>
          <cell r="E5346">
            <v>85.16</v>
          </cell>
        </row>
        <row r="5347">
          <cell r="B5347">
            <v>90698</v>
          </cell>
          <cell r="C5347" t="str">
            <v>TUBO DE PVC PARA REDE COLETORA DE ESGOTO DE PAREDE MACIÇA, DN 300 MM, JUNTA ELÁSTICA, INSTALADO EM LOCAL COM NÍVEL BAIXO DE INTERFERÊNCIAS - FORNECIMENTO E ASSENTAMENTO. AF_06/2015</v>
          </cell>
          <cell r="D5347" t="str">
            <v>M</v>
          </cell>
          <cell r="E5347">
            <v>135.91999999999999</v>
          </cell>
        </row>
        <row r="5348">
          <cell r="B5348">
            <v>90699</v>
          </cell>
          <cell r="C5348" t="str">
            <v>TUBO DE PVC PARA REDE COLETORA DE ESGOTO DE PAREDE MACIÇA, DN 350 MM, JUNTA ELÁSTICA, INSTALADO EM LOCAL COM NÍVEL BAIXO DE INTERFERÊNCIAS - FORNECIMENTO E ASSENTAMENTO. AF_06/2015</v>
          </cell>
          <cell r="D5348" t="str">
            <v>M</v>
          </cell>
          <cell r="E5348">
            <v>167.88</v>
          </cell>
        </row>
        <row r="5349">
          <cell r="B5349">
            <v>90700</v>
          </cell>
          <cell r="C5349" t="str">
            <v>TUBO DE PVC PARA REDE COLETORA DE ESGOTO DE PAREDE MACIÇA, DN 400 MM, JUNTA ELÁSTICA, INSTALADO EM LOCAL COM NÍVEL BAIXO DE INTERFERÊNCIAS - FORNECIMENTO E ASSENTAMENTO. AF_06/2015</v>
          </cell>
          <cell r="D5349" t="str">
            <v>M</v>
          </cell>
          <cell r="E5349">
            <v>222.13</v>
          </cell>
        </row>
        <row r="5350">
          <cell r="B5350">
            <v>90701</v>
          </cell>
          <cell r="C5350" t="str">
            <v>TUBO DE PVC CORRUGADO DE DUPLA PAREDE PARA REDE COLETORA DE ESGOTO, DN 150 MM, JUNTA ELÁSTICA, INSTALADO EM LOCAL COM NÍVEL BAIXO DE INTERFERÊNCIAS - FORNECIMENTO E ASSENTAMENTO. AF_06/2015</v>
          </cell>
          <cell r="D5350" t="str">
            <v>M</v>
          </cell>
          <cell r="E5350">
            <v>30.27</v>
          </cell>
        </row>
        <row r="5351">
          <cell r="B5351">
            <v>90702</v>
          </cell>
          <cell r="C5351" t="str">
            <v>TUBO DE PVC CORRUGADO DE DUPLA PAREDE PARA REDE COLETORA DE ESGOTO, DN 200 MM, JUNTA ELÁSTICA, INSTALADO EM LOCAL COM NÍVEL BAIXO DE INTERFERÊNCIAS - FORNECIMENTO E ASSENTAMENTO. AF_06/2015</v>
          </cell>
          <cell r="D5351" t="str">
            <v>M</v>
          </cell>
          <cell r="E5351">
            <v>46.7</v>
          </cell>
        </row>
        <row r="5352">
          <cell r="B5352">
            <v>90703</v>
          </cell>
          <cell r="C5352" t="str">
            <v>TUBO DE PVC CORRUGADO DE DUPLA PAREDE PARA REDE COLETORA DE ESGOTO, DN 250 MM, JUNTA ELÁSTICA, INSTALADO EM LOCAL COM NÍVEL BAIXO DE INTERFERÊNCIAS - FORNECIMENTO E ASSENTAMENTO. AF_06/2015</v>
          </cell>
          <cell r="D5352" t="str">
            <v>M</v>
          </cell>
          <cell r="E5352">
            <v>74.989999999999995</v>
          </cell>
        </row>
        <row r="5353">
          <cell r="B5353">
            <v>90704</v>
          </cell>
          <cell r="C5353" t="str">
            <v>TUBO DE PVC CORRUGADO DE DUPLA PAREDE PARA REDE COLETORA DE ESGOTO, DN 300 MM, JUNTA ELÁSTICA, INSTALADO EM LOCAL COM NÍVEL BAIXO DE INTERFERÊNCIAS - FORNECIMENTO E ASSENTAMENTO. AF_06/2015</v>
          </cell>
          <cell r="D5353" t="str">
            <v>M</v>
          </cell>
          <cell r="E5353">
            <v>102.72</v>
          </cell>
        </row>
        <row r="5354">
          <cell r="B5354">
            <v>90705</v>
          </cell>
          <cell r="C5354" t="str">
            <v>TUBO DE PVC CORRUGADO DE DUPLA PAREDE PARA REDE COLETORA DE ESGOTO, DN 350 MM, JUNTA ELÁSTICA, INSTALADO EM LOCAL COM NÍVEL BAIXO DE INTERFERÊNCIAS - FORNECIMENTO E ASSENTAMENTO. AF_06/2015</v>
          </cell>
          <cell r="D5354" t="str">
            <v>M</v>
          </cell>
          <cell r="E5354">
            <v>143.49</v>
          </cell>
        </row>
        <row r="5355">
          <cell r="B5355">
            <v>90706</v>
          </cell>
          <cell r="C5355" t="str">
            <v>TUBO DE PVC CORRUGADO DE DUPLA PAREDE PARA REDE COLETORA DE ESGOTO, DN 400 MM, JUNTA ELÁSTICA, INSTALADO EM LOCAL COM NÍVEL BAIXO DE INTERFERÊNCIAS - FORNECIMENTO E ASSENTAMENTO. AF_06/2015</v>
          </cell>
          <cell r="D5355" t="str">
            <v>M</v>
          </cell>
          <cell r="E5355">
            <v>174.32</v>
          </cell>
        </row>
        <row r="5356">
          <cell r="B5356">
            <v>90708</v>
          </cell>
          <cell r="C5356" t="str">
            <v>TUBO DE PEAD CORRUGADO DE DUPLA PAREDE PARA REDE COLETORA DE ESGOTO, DN 600 MM, JUNTA ELÁSTICA INTEGRADA, INSTALADO EM LOCAL COM NÍVEL BAIXO DE INTERFERÊNCIAS - FORNECIMENTO E ASSENTAMENTO. AF_06/2015</v>
          </cell>
          <cell r="D5356" t="str">
            <v>M</v>
          </cell>
          <cell r="E5356">
            <v>461.94</v>
          </cell>
        </row>
        <row r="5357">
          <cell r="B5357">
            <v>90709</v>
          </cell>
          <cell r="C5357" t="str">
            <v>TUBO DE PVC PARA REDE COLETORA DE ESGOTO DE PAREDE MACIÇA, DN 100 MM, JUNTA ELÁSTICA, INSTALADO EM LOCAL COM NÍVEL ALTO DE INTERFERÊNCIAS - FORNECIMENTO E ASSENTAMENTO. AF_06/2015</v>
          </cell>
          <cell r="D5357" t="str">
            <v>M</v>
          </cell>
          <cell r="E5357">
            <v>18.32</v>
          </cell>
        </row>
        <row r="5358">
          <cell r="B5358">
            <v>90710</v>
          </cell>
          <cell r="C5358" t="str">
            <v>TUBO DE PVC PARA REDE COLETORA DE ESGOTO DE PAREDE MACIÇA, DN 150 MM, JUNTA ELÁSTICA, INSTALADO EM LOCAL COM NÍVEL ALTO DE INTERFERÊNCIAS - FORNECIMENTO E ASSENTAMENTO. AF_06/2015</v>
          </cell>
          <cell r="D5358" t="str">
            <v>M</v>
          </cell>
          <cell r="E5358">
            <v>35.92</v>
          </cell>
        </row>
        <row r="5359">
          <cell r="B5359">
            <v>90711</v>
          </cell>
          <cell r="C5359" t="str">
            <v>TUBO DE PVC PARA REDE COLETORA DE ESGOTO DE PAREDE MACIÇA, DN 200 MM, JUNTA ELÁSTICA, INSTALADO EM LOCAL COM NÍVEL ALTO DE INTERFERÊNCIAS - FORNECIMENTO E ASSENTAMENTO. AF_06/2015</v>
          </cell>
          <cell r="D5359" t="str">
            <v>M</v>
          </cell>
          <cell r="E5359">
            <v>52.36</v>
          </cell>
        </row>
        <row r="5360">
          <cell r="B5360">
            <v>90712</v>
          </cell>
          <cell r="C5360" t="str">
            <v>TUBO DE PVC PARA REDE COLETORA DE ESGOTO DE PAREDE MACIÇA, DN 250 MM, JUNTA ELÁSTICA, INSTALADO EM LOCAL COM NÍVEL ALTO DE INTERFERÊNCIAS - FORNECIMENTO E ASSENTAMENTO. AF_06/2015</v>
          </cell>
          <cell r="D5360" t="str">
            <v>M</v>
          </cell>
          <cell r="E5360">
            <v>86.65</v>
          </cell>
        </row>
        <row r="5361">
          <cell r="B5361">
            <v>90713</v>
          </cell>
          <cell r="C5361" t="str">
            <v>TUBO DE PVC PARA REDE COLETORA DE ESGOTO DE PAREDE MACIÇA, DN 300 MM, JUNTA ELÁSTICA, INSTALADO EM LOCAL COM NÍVEL ALTO DE INTERFERÊNCIAS - FORNECIMENTO E ASSENTAMENTO. AF_06/2015</v>
          </cell>
          <cell r="D5361" t="str">
            <v>M</v>
          </cell>
          <cell r="E5361">
            <v>137.41</v>
          </cell>
        </row>
        <row r="5362">
          <cell r="B5362">
            <v>90714</v>
          </cell>
          <cell r="C5362" t="str">
            <v>TUBO DE PVC PARA REDE COLETORA DE ESGOTO DE PAREDE MACIÇA, DN 350 MM, JUNTA ELÁSTICA, INSTALADO EM LOCAL COM NÍVEL ALTO DE INTERFERÊNCIAS - FORNECIMENTO E ASSENTAMENTO. AF_06/2015</v>
          </cell>
          <cell r="D5362" t="str">
            <v>M</v>
          </cell>
          <cell r="E5362">
            <v>169.36</v>
          </cell>
        </row>
        <row r="5363">
          <cell r="B5363">
            <v>90715</v>
          </cell>
          <cell r="C5363" t="str">
            <v>TUBO DE PVC PARA REDE COLETORA DE ESGOTO DE PAREDE MACIÇA, DN 400 MM, JUNTA ELÁSTICA, INSTALADO EM LOCAL COM NÍVEL ALTO DE INTERFERÊNCIAS - FORNECIMENTO E ASSENTAMENTO. AF_06/2015</v>
          </cell>
          <cell r="D5363" t="str">
            <v>M</v>
          </cell>
          <cell r="E5363">
            <v>225.51</v>
          </cell>
        </row>
        <row r="5364">
          <cell r="B5364">
            <v>90716</v>
          </cell>
          <cell r="C5364" t="str">
            <v>TUBO DE PVC CORRUGADO DE DUPLA PAREDE PARA REDE COLETORA DE ESGOTO, DN 150 MM, JUNTA ELÁSTICA, INSTALADO EM LOCAL COM NÍVEL ALTO DE INTERFERÊNCIAS - FORNECIMENTO E ASSENTAMENTO. AF_06/2015</v>
          </cell>
          <cell r="D5364" t="str">
            <v>M</v>
          </cell>
          <cell r="E5364">
            <v>31.76</v>
          </cell>
        </row>
        <row r="5365">
          <cell r="B5365">
            <v>90717</v>
          </cell>
          <cell r="C5365" t="str">
            <v>TUBO DE PVC CORRUGADO DE DUPLA PAREDE PARA REDE COLETORA DE ESGOTO, DN 200 MM, JUNTA ELÁSTICA, INSTALADO EM LOCAL COM NÍVEL ALTO DE INTERFERÊNCIAS - FORNECIMENTO E ASSENTAMENTO. AF_06/2015</v>
          </cell>
          <cell r="D5365" t="str">
            <v>M</v>
          </cell>
          <cell r="E5365">
            <v>48.19</v>
          </cell>
        </row>
        <row r="5366">
          <cell r="B5366">
            <v>90718</v>
          </cell>
          <cell r="C5366" t="str">
            <v>TUBO DE PVC CORRUGADO DE DUPLA PAREDE PARA REDE COLETORA DE ESGOTO, DN 250 MM, JUNTA ELÁSTICA, INSTALADO EM LOCAL COM NÍVEL ALTO DE INTERFERÊNCIAS - FORNECIMENTO E ASSENTAMENTO. AF_06/2015</v>
          </cell>
          <cell r="D5366" t="str">
            <v>M</v>
          </cell>
          <cell r="E5366">
            <v>76.48</v>
          </cell>
        </row>
        <row r="5367">
          <cell r="B5367">
            <v>90719</v>
          </cell>
          <cell r="C5367" t="str">
            <v>TUBO DE PVC CORRUGADO DE DUPLA PAREDE PARA REDE COLETORA DE ESGOTO, DN 300 MM, JUNTA ELÁSTICA, INSTALADO EM LOCAL COM NÍVEL ALTO DE INTERFERÊNCIAS - FORNECIMENTO E ASSENTAMENTO. AF_06/2015</v>
          </cell>
          <cell r="D5367" t="str">
            <v>M</v>
          </cell>
          <cell r="E5367">
            <v>104.21</v>
          </cell>
        </row>
        <row r="5368">
          <cell r="B5368">
            <v>90720</v>
          </cell>
          <cell r="C5368" t="str">
            <v>TUBO DE PVC CORRUGADO DE DUPLA PAREDE PARA REDE COLETORA DE ESGOTO, DN 350 MM, JUNTA ELÁSTICA, INSTALADO EM LOCAL COM NÍVEL ALTO DE INTERFERÊNCIAS - FORNECIMENTO E ASSENTAMENTO. AF_06/2015</v>
          </cell>
          <cell r="D5368" t="str">
            <v>M</v>
          </cell>
          <cell r="E5368">
            <v>144.97999999999999</v>
          </cell>
        </row>
        <row r="5369">
          <cell r="B5369">
            <v>90721</v>
          </cell>
          <cell r="C5369" t="str">
            <v>TUBO DE PVC CORRUGADO DE DUPLA PAREDE PARA REDE COLETORA DE ESGOTO, DN 400 MM, EM JUNTA ELÁSTICA, INSTALADO EM LOCAL COM NÍVEL ALTO DE INTERFERÊNCIAS - FORNECIMENTO E ASSENTAMENTO. AF_06/2015</v>
          </cell>
          <cell r="D5369" t="str">
            <v>M</v>
          </cell>
          <cell r="E5369">
            <v>177.68</v>
          </cell>
        </row>
        <row r="5370">
          <cell r="B5370">
            <v>90723</v>
          </cell>
          <cell r="C5370" t="str">
            <v>TUBO DE PEAD CORRUGADO DE DUPLA PAREDE PARA REDE COLETORA DE ESGOTO, DN 600 MM, JUNTA ELÁSTICA INTEGRADA, INSTALADO EM LOCAL COM NÍVEL ALTO DE INTERFERÊNCIAS - FORNECIMENTO E ASSENTAMENTO. AF_06/2015</v>
          </cell>
          <cell r="D5370" t="str">
            <v>M</v>
          </cell>
          <cell r="E5370">
            <v>464.01</v>
          </cell>
        </row>
        <row r="5371">
          <cell r="B5371">
            <v>90724</v>
          </cell>
          <cell r="C5371" t="str">
            <v>JUNTA ARGAMASSADA ENTRE TUBO DN 100 MM E O POÇO DE VISITA/ CAIXA DE CONCRETO OU ALVENARIA EM REDES DE ESGOTO. AF_06/2015</v>
          </cell>
          <cell r="D5371" t="str">
            <v>UN</v>
          </cell>
          <cell r="E5371">
            <v>17.29</v>
          </cell>
        </row>
        <row r="5372">
          <cell r="B5372">
            <v>90725</v>
          </cell>
          <cell r="C5372" t="str">
            <v>JUNTA ARGAMASSADA ENTRE TUBO DN 150 MM E O POÇO DE VISITA/ CAIXA DE CONCRETO OU ALVENARIA EM REDES DE ESGOTO. AF_06/2015</v>
          </cell>
          <cell r="D5372" t="str">
            <v>UN</v>
          </cell>
          <cell r="E5372">
            <v>21.35</v>
          </cell>
        </row>
        <row r="5373">
          <cell r="B5373">
            <v>90726</v>
          </cell>
          <cell r="C5373" t="str">
            <v>JUNTA ARGAMASSADA ENTRE TUBO DN 200 MM E O POÇO/ CAIXA DE CONCRETO OU ALVENARIA EM REDES DE ESGOTO. AF_06/2015</v>
          </cell>
          <cell r="D5373" t="str">
            <v>UN</v>
          </cell>
          <cell r="E5373">
            <v>25.4</v>
          </cell>
        </row>
        <row r="5374">
          <cell r="B5374">
            <v>90727</v>
          </cell>
          <cell r="C5374" t="str">
            <v>JUNTA ARGAMASSADA ENTRE TUBO DN 250 MM E O POÇO DE VISITA/ CAIXA DE CONCRETO OU ALVENARIA EM REDES DE ESGOTO. AF_06/2015</v>
          </cell>
          <cell r="D5374" t="str">
            <v>UN</v>
          </cell>
          <cell r="E5374">
            <v>29.45</v>
          </cell>
        </row>
        <row r="5375">
          <cell r="B5375">
            <v>90728</v>
          </cell>
          <cell r="C5375" t="str">
            <v>JUNTA ARGAMASSADA ENTRE TUBO DN 300 MM E O POÇO DE VISITA/ CAIXA DE CONCRETO OU ALVENARIA EM REDES DE ESGOTO. AF_06/2015</v>
          </cell>
          <cell r="D5375" t="str">
            <v>UN</v>
          </cell>
          <cell r="E5375">
            <v>33.51</v>
          </cell>
        </row>
        <row r="5376">
          <cell r="B5376">
            <v>90729</v>
          </cell>
          <cell r="C5376" t="str">
            <v>JUNTA ARGAMASSADA ENTRE TUBO DN 350 MM E O POÇO DE VISITA/ CAIXA DE CONCRETO OU ALVENARIA EM REDES DE ESGOTO. AF_06/2015</v>
          </cell>
          <cell r="D5376" t="str">
            <v>UN</v>
          </cell>
          <cell r="E5376">
            <v>37.549999999999997</v>
          </cell>
        </row>
        <row r="5377">
          <cell r="B5377">
            <v>90730</v>
          </cell>
          <cell r="C5377" t="str">
            <v>JUNTA ARGAMASSADA ENTRE TUBO DN 400 MM E O POÇO DE VISITA/ CAIXA DE CONCRETO OU ALVENARIA EM REDES DE ESGOTO. AF_06/2015</v>
          </cell>
          <cell r="D5377" t="str">
            <v>UN</v>
          </cell>
          <cell r="E5377">
            <v>41.64</v>
          </cell>
        </row>
        <row r="5378">
          <cell r="B5378">
            <v>90731</v>
          </cell>
          <cell r="C5378" t="str">
            <v>JUNTA ARGAMASSADA ENTRE TUBO DN 450 MM E O POÇO DE VISITA/ CAIXA DE CONCRETO OU ALVENARIA EM REDES DE ESGOTO. AF_06/2015</v>
          </cell>
          <cell r="D5378" t="str">
            <v>UN</v>
          </cell>
          <cell r="E5378">
            <v>45.7</v>
          </cell>
        </row>
        <row r="5379">
          <cell r="B5379">
            <v>90732</v>
          </cell>
          <cell r="C5379" t="str">
            <v>JUNTA ARGAMASSADA ENTRE TUBO DN 600 MM E O POÇO DE VISITA/ CAIXA DE CONCRETO OU ALVENARIA EM REDES DE ESGOTO. AF_06/2015</v>
          </cell>
          <cell r="D5379" t="str">
            <v>UN</v>
          </cell>
          <cell r="E5379">
            <v>57.86</v>
          </cell>
        </row>
        <row r="5380">
          <cell r="B5380">
            <v>90733</v>
          </cell>
          <cell r="C5380" t="str">
            <v>ASSENTAMENTO DE TUBO DE PVC PARA REDE COLETORA DE ESGOTO DE PAREDE MACIÇA, DN 100 MM, JUNTA ELÁSTICA, INSTALADO EM LOCAL COM NÍVEL BAIXO DE INTERFERÊNCIAS (NÃO INCLUI FORNECIMENTO). AF_06/2015</v>
          </cell>
          <cell r="D5380" t="str">
            <v>M</v>
          </cell>
          <cell r="E5380">
            <v>1.88</v>
          </cell>
        </row>
        <row r="5381">
          <cell r="B5381">
            <v>90734</v>
          </cell>
          <cell r="C5381" t="str">
            <v>ASSENTAMENTO DE TUBO DE PVC PARA REDE COLETORA DE ESGOTO DE PAREDE MACIÇA, DN 150 MM, JUNTA ELÁSTICA, INSTALADO EM LOCAL COM NÍVEL BAIXO DE INTERFERÊNCIAS (NÃO INCLUI FORNECIMENTO). AF_06/2015</v>
          </cell>
          <cell r="D5381" t="str">
            <v>M</v>
          </cell>
          <cell r="E5381">
            <v>2.2799999999999998</v>
          </cell>
        </row>
        <row r="5382">
          <cell r="B5382">
            <v>90735</v>
          </cell>
          <cell r="C5382" t="str">
            <v>ASSENTAMENTO DE TUBO DE PVC PARA REDE COLETORA DE ESGOTO DE PAREDE MACIÇA, DN 200 MM, JUNTA ELÁSTICA, INSTALADO EM LOCAL COM NÍVEL BAIXO DE INTERFERÊNCIAS (NÃO INCLUI FORNECIMENTO). AF_06/2015</v>
          </cell>
          <cell r="D5382" t="str">
            <v>M</v>
          </cell>
          <cell r="E5382">
            <v>2.71</v>
          </cell>
        </row>
        <row r="5383">
          <cell r="B5383">
            <v>90736</v>
          </cell>
          <cell r="C5383" t="str">
            <v>ASSENTAMENTO DE TUBO DE PVC PARA REDE COLETORA DE ESGOTO DE PAREDE MACIÇA, DN 250 MM, JUNTA ELÁSTICA, INSTALADO EM LOCAL COM NÍVEL BAIXO DE INTERFERÊNCIAS (NÃO INCLUI FORNECIMENTO). AF_06/2015</v>
          </cell>
          <cell r="D5383" t="str">
            <v>M</v>
          </cell>
          <cell r="E5383">
            <v>3.14</v>
          </cell>
        </row>
        <row r="5384">
          <cell r="B5384">
            <v>90737</v>
          </cell>
          <cell r="C5384" t="str">
            <v>ASSENTAMENTO DE TUBO DE PVC PARA REDE COLETORA DE ESGOTO DE PAREDE MACIÇA, DN 300 MM, JUNTA ELÁSTICA, INSTALADO EM LOCAL COM NÍVEL BAIXO DE INTERFERÊNCIAS (NÃO INCLUI FORNECIMENTO). AF_06/2015</v>
          </cell>
          <cell r="D5384" t="str">
            <v>M</v>
          </cell>
          <cell r="E5384">
            <v>3.56</v>
          </cell>
        </row>
        <row r="5385">
          <cell r="B5385">
            <v>90738</v>
          </cell>
          <cell r="C5385" t="str">
            <v>ASSENTAMENTO DE TUBO DE PVC PARA REDE COLETORA DE ESGOTO DE PAREDE MACIÇA, DN 350 MM, JUNTA ELÁSTICA, INSTALADO EM LOCAL COM NÍVEL BAIXO DE INTERFERÊNCIAS (NÃO INCLUI FORNECIMENTO). AF_06/2015</v>
          </cell>
          <cell r="D5385" t="str">
            <v>M</v>
          </cell>
          <cell r="E5385">
            <v>3.98</v>
          </cell>
        </row>
        <row r="5386">
          <cell r="B5386">
            <v>90739</v>
          </cell>
          <cell r="C5386" t="str">
            <v>ASSENTAMENTO DE TUBO DE PVC PARA REDE COLETORA DE ESGOTO DE PAREDE MACIÇA, DN 400 MM, JUNTA ELÁSTICA, INSTALADO EM LOCAL COM NÍVEL BAIXO DE INTERFERÊNCIAS (NÃO INCLUI FORNECIMENTO). AF_06/2015</v>
          </cell>
          <cell r="D5386" t="str">
            <v>M</v>
          </cell>
          <cell r="E5386">
            <v>9.9</v>
          </cell>
        </row>
        <row r="5387">
          <cell r="B5387">
            <v>90740</v>
          </cell>
          <cell r="C5387" t="str">
            <v>ASSENTAMENTO DE TUBO DE PVC CORRUGADO DE DUPLA PAREDE PARA REDE COLETORA DE ESGOTO, DN 150 MM, JUNTA ELÁSTICA, INSTALADO EM LOCAL COM NÍVEL BAIXO DE INTERFERÊNCIAS (NÃO INCLUI FORNECIMENTO). AF_06/2015</v>
          </cell>
          <cell r="D5387" t="str">
            <v>M</v>
          </cell>
          <cell r="E5387">
            <v>4.1900000000000004</v>
          </cell>
        </row>
        <row r="5388">
          <cell r="B5388">
            <v>90741</v>
          </cell>
          <cell r="C5388" t="str">
            <v>ASSENTAMENTO DE TUBO DE PVC CORRUGADO DE DUPLA PAREDE PARA REDE COLETORA DE ESGOTO, DN 200 MM, JUNTA ELÁSTICA, INSTALADO EM LOCAL COM NÍVEL BAIXO DE INTERFERÊNCIAS (NÃO INCLUI FORNECIMENTO). AF_06/2015</v>
          </cell>
          <cell r="D5388" t="str">
            <v>M</v>
          </cell>
          <cell r="E5388">
            <v>4.6100000000000003</v>
          </cell>
        </row>
        <row r="5389">
          <cell r="B5389">
            <v>90742</v>
          </cell>
          <cell r="C5389" t="str">
            <v>ASSENTAMENTO DE TUBO DE PVC CORRUGADO DE DUPLA PAREDE PARA REDE COLETORA DE ESGOTO, DN 250 MM, JUNTA ELÁSTICA, INSTALADO EM LOCAL COM NÍVEL BAIXO DE INTERFERÊNCIAS (NÃO INCLUI FORNECIMENTO). AF_06/2015</v>
          </cell>
          <cell r="D5389" t="str">
            <v>M</v>
          </cell>
          <cell r="E5389">
            <v>5.03</v>
          </cell>
        </row>
        <row r="5390">
          <cell r="B5390">
            <v>90743</v>
          </cell>
          <cell r="C5390" t="str">
            <v>ASSENTAMENTO DE TUBO DE PVC CORRUGADO DE DUPLA PAREDE PARA REDE COLETORA DE ESGOTO, DN 300 MM, JUNTA ELÁSTICA, INSTALADO EM LOCAL COM NÍVEL BAIXO DE INTERFERÊNCIAS (NÃO INCLUI FORNECIMENTO). AF_06/2015</v>
          </cell>
          <cell r="D5390" t="str">
            <v>M</v>
          </cell>
          <cell r="E5390">
            <v>5.45</v>
          </cell>
        </row>
        <row r="5391">
          <cell r="B5391">
            <v>90744</v>
          </cell>
          <cell r="C5391" t="str">
            <v>ASSENTAMENTO DE TUBO DE PVC CORRUGADO DE DUPLA PAREDE PARA REDE COLETORA DE ESGOTO, DN 350 MM, JUNTA ELÁSTICA, INSTALADO EM LOCAL COM NÍVEL BAIXO DE INTERFERÊNCIAS (NÃO INCLUI FORNECIMENTO). AF_06/2015</v>
          </cell>
          <cell r="D5391" t="str">
            <v>M</v>
          </cell>
          <cell r="E5391">
            <v>5.87</v>
          </cell>
        </row>
        <row r="5392">
          <cell r="B5392">
            <v>90745</v>
          </cell>
          <cell r="C5392" t="str">
            <v>ASSENTAMENTO DE TUBO DE PVC CORRUGADO DE DUPLA PAREDE PARA REDE COLETORA DE ESGOTO, DN 400 MM, JUNTA ELÁSTICA, INSTALADO EM LOCAL COM NÍVEL BAIXO DE INTERFERÊNCIAS (NÃO INCLUI FORNECIMENTO). AF_06/2015</v>
          </cell>
          <cell r="D5392" t="str">
            <v>M</v>
          </cell>
          <cell r="E5392">
            <v>14.18</v>
          </cell>
        </row>
        <row r="5393">
          <cell r="B5393">
            <v>90746</v>
          </cell>
          <cell r="C5393" t="str">
            <v>ASSENTAMENTO DE TUBO DE PEAD CORRUGADO DE DUPLA PAREDE PARA REDE COLETORA DE ESGOTO, DN 450 MM, JUNTA ELÁSTICA INTEGRADA, INSTALADO EM LOCAL COM NÍVEL BAIXO DE INTERFERÊNCIAS (NÃO INCLUI FORNECIMENTO). AF_06/2015</v>
          </cell>
          <cell r="D5393" t="str">
            <v>M</v>
          </cell>
          <cell r="E5393">
            <v>2.5499999999999998</v>
          </cell>
        </row>
        <row r="5394">
          <cell r="B5394">
            <v>90747</v>
          </cell>
          <cell r="C5394" t="str">
            <v>ASSENTAMENTO DE TUBO DE PEAD CORRUGADO DE DUPLA PAREDE PARA REDE COLETORA DE ESGOTO, DN 600 MM, JUNTA ELÁSTICA INTEGRADA, INSTALADO EM LOCAL COM NÍVEL BAIXO DE INTERFERÊNCIAS (NÃO INCLUI FORNECIMENTO). AF_06/2015</v>
          </cell>
          <cell r="D5394" t="str">
            <v>M</v>
          </cell>
          <cell r="E5394">
            <v>10.91</v>
          </cell>
        </row>
        <row r="5395">
          <cell r="B5395">
            <v>90748</v>
          </cell>
          <cell r="C5395" t="str">
            <v>ASSENTAMENTO DE TUBO DE PVC PARA REDE COLETORA DE ESGOTO DE PAREDE MACIÇA, DN 100 MM, JUNTA ELÁSTICA, INSTALADO EM LOCAL COM NÍVEL ALTO DE INTERFERÊNCIAS (NÃO INCLUI FORNECIMENTO). AF_06/2015</v>
          </cell>
          <cell r="D5395" t="str">
            <v>M</v>
          </cell>
          <cell r="E5395">
            <v>3.37</v>
          </cell>
        </row>
        <row r="5396">
          <cell r="B5396">
            <v>90749</v>
          </cell>
          <cell r="C5396" t="str">
            <v>ASSENTAMENTO DE TUBO DE PVC PARA REDE COLETORA DE ESGOTO DE PAREDE MACIÇA, DN 150 MM, JUNTA ELÁSTICA, INSTALADO EM LOCAL COM NÍVEL ALTO DE INTERFERÊNCIAS (NÃO INCLUI FORNECIMENTO). AF_06/2015</v>
          </cell>
          <cell r="D5396" t="str">
            <v>M</v>
          </cell>
          <cell r="E5396">
            <v>3.79</v>
          </cell>
        </row>
        <row r="5397">
          <cell r="B5397">
            <v>90750</v>
          </cell>
          <cell r="C5397" t="str">
            <v>ASSENTAMENTO DE TUBO DE PVC PARA REDE COLETORA DE ESGOTO DE PAREDE MACIÇA, DN 200 MM, JUNTA ELÁSTICA, INSTALADO EM LOCAL COM NÍVEL ALTO DE INTERFERÊNCIAS (NÃO INCLUI FORNECIMENTO). AF_06/2015</v>
          </cell>
          <cell r="D5397" t="str">
            <v>M</v>
          </cell>
          <cell r="E5397">
            <v>4.2</v>
          </cell>
        </row>
        <row r="5398">
          <cell r="B5398">
            <v>90751</v>
          </cell>
          <cell r="C5398" t="str">
            <v>ASSENTAMENTO DE TUBO DE PVC PARA REDE COLETORA DE ESGOTO DE PAREDE MACIÇA, DN 250 MM, JUNTA ELÁSTICA, INSTALADO EM LOCAL COM NÍVEL ALTO DE INTERFERÊNCIAS (NÃO INCLUI FORNECIMENTO). AF_06/2015</v>
          </cell>
          <cell r="D5398" t="str">
            <v>M</v>
          </cell>
          <cell r="E5398">
            <v>4.63</v>
          </cell>
        </row>
        <row r="5399">
          <cell r="B5399">
            <v>90752</v>
          </cell>
          <cell r="C5399" t="str">
            <v>ASSENTAMENTO DE TUBO DE PVC PARA REDE COLETORA DE ESGOTO DE PAREDE MACIÇA, DN 300 MM, JUNTA ELÁSTICA, INSTALADO EM LOCAL COM NÍVEL ALTO DE INTERFERÊNCIAS (NÃO INCLUI FORNECIMENTO). AF_06/2015</v>
          </cell>
          <cell r="D5399" t="str">
            <v>M</v>
          </cell>
          <cell r="E5399">
            <v>5.05</v>
          </cell>
        </row>
        <row r="5400">
          <cell r="B5400">
            <v>90753</v>
          </cell>
          <cell r="C5400" t="str">
            <v>ASSENTAMENTO DE TUBO DE PVC PARA REDE COLETORA DE ESGOTO DE PAREDE MACIÇA, DN 350 MM, JUNTA ELÁSTICA, INSTALADO EM LOCAL COM NÍVEL ALTO DE INTERFERÊNCIAS (NÃO INCLUI FORNECIMENTO). AF_06/2015</v>
          </cell>
          <cell r="D5400" t="str">
            <v>M</v>
          </cell>
          <cell r="E5400">
            <v>5.46</v>
          </cell>
        </row>
        <row r="5401">
          <cell r="B5401">
            <v>90754</v>
          </cell>
          <cell r="C5401" t="str">
            <v>ASSENTAMENTO DE TUBO DE PVC PARA REDE COLETORA DE ESGOTO DE PAREDE MACIÇA, DN 400 MM, JUNTA ELÁSTICA, INSTALADO EM LOCAL COM NÍVEL ALTO DE INTERFERÊNCIAS (NÃO INCLUI FORNECIMENTO). AF_06/2015</v>
          </cell>
          <cell r="D5401" t="str">
            <v>M</v>
          </cell>
          <cell r="E5401">
            <v>13.28</v>
          </cell>
        </row>
        <row r="5402">
          <cell r="B5402">
            <v>90755</v>
          </cell>
          <cell r="C5402" t="str">
            <v>ASSENTAMENTO DE TUBO DE PVC CORRUGADO DE DUPLA PAREDE PARA REDE COLETORA DE ESGOTO, DN 150 MM, JUNTA ELÁSTICA, INSTALADO EM LOCAL COM NÍVEL ALTO DE INTERFERÊNCIAS (NÃO INCLUI FORNECIMENTO). AF_06/2015</v>
          </cell>
          <cell r="D5402" t="str">
            <v>M</v>
          </cell>
          <cell r="E5402">
            <v>5.68</v>
          </cell>
        </row>
        <row r="5403">
          <cell r="B5403">
            <v>90756</v>
          </cell>
          <cell r="C5403" t="str">
            <v>ASSENTAMENTO DE TUBO DE PVC CORRUGADO DE DUPLA PAREDE PARA REDE COLETORA DE ESGOTO, DN 200 MM, JUNTA ELÁSTICA, INSTALADO EM LOCAL COM NÍVEL ALTO DE INTERFERÊNCIAS (NÃO INCLUI FORNECIMENTO). AF_06/2015</v>
          </cell>
          <cell r="D5403" t="str">
            <v>M</v>
          </cell>
          <cell r="E5403">
            <v>6.1</v>
          </cell>
        </row>
        <row r="5404">
          <cell r="B5404">
            <v>90757</v>
          </cell>
          <cell r="C5404" t="str">
            <v>ASSENTAMENTO DE TUBO DE PVC CORRUGADO DE DUPLA PAREDE PARA REDE COLETORA DE ESGOTO, DN 250 MM, JUNTA ELÁSTICA, INSTALADO EM LOCAL COM NÍVEL ALTO DE INTERFERÊNCIAS (NÃO INCLUI FORNECIMENTO). AF_06/2015</v>
          </cell>
          <cell r="D5404" t="str">
            <v>M</v>
          </cell>
          <cell r="E5404">
            <v>6.52</v>
          </cell>
        </row>
        <row r="5405">
          <cell r="B5405">
            <v>90758</v>
          </cell>
          <cell r="C5405" t="str">
            <v>ASSENTAMENTO DE TUBO DE PVC CORRUGADO DE DUPLA PAREDE PARA REDE COLETORA DE ESGOTO, DN 300 MM, JUNTA ELÁSTICA, INSTALADO EM LOCAL COM NÍVEL ALTO DE INTERFERÊNCIAS (NÃO INCLUI FORNECIMENTO). AF_06/2015</v>
          </cell>
          <cell r="D5405" t="str">
            <v>M</v>
          </cell>
          <cell r="E5405">
            <v>6.94</v>
          </cell>
        </row>
        <row r="5406">
          <cell r="B5406">
            <v>90759</v>
          </cell>
          <cell r="C5406" t="str">
            <v>ASSENTAMENTO DE TUBO DE PVC CORRUGADO DE DUPLA PAREDE PARA REDE COLETORA DE ESGOTO, DN 350 MM, JUNTA ELÁSTICA, INSTALADO EM LOCAL COM NÍVEL ALTO DE INTERFERÊNCIAS (NÃO INCLUI FORNECIMENTO). AF_06/2015</v>
          </cell>
          <cell r="D5406" t="str">
            <v>M</v>
          </cell>
          <cell r="E5406">
            <v>7.36</v>
          </cell>
        </row>
        <row r="5407">
          <cell r="B5407">
            <v>90760</v>
          </cell>
          <cell r="C5407" t="str">
            <v>ASSENTAMENTO DE TUBO DE PVC CORRUGADO DE DUPLA PAREDE PARA REDE COLETORA DE ESGOTO, DN 400 MM, EM JUNTA ELÁSTICA, INSTALADO EM LOCAL COM NÍVEL ALTO DE INTERFERÊNCIAS (NÃO INCLUI FORNECIMENTO). AF_06/2015</v>
          </cell>
          <cell r="D5407" t="str">
            <v>M</v>
          </cell>
          <cell r="E5407">
            <v>17.54</v>
          </cell>
        </row>
        <row r="5408">
          <cell r="B5408">
            <v>90761</v>
          </cell>
          <cell r="C5408" t="str">
            <v>ASSENTAMENTO DE TUBO DE PEAD CORRUGADO DE DUPLA PAREDE PARA REDE COLETORA DE ESGOTO, DN 450 MM, JUNTA ELÁSTICA INTEGRADA, INSTALADO EM LOCAL COM NÍVEL ALTO DE INTERFERÊNCIAS (NÃO INCLUI FORNECIMENTO). AF_06/2015</v>
          </cell>
          <cell r="D5408" t="str">
            <v>M</v>
          </cell>
          <cell r="E5408">
            <v>3.13</v>
          </cell>
        </row>
        <row r="5409">
          <cell r="B5409">
            <v>90762</v>
          </cell>
          <cell r="C5409" t="str">
            <v>ASSENTAMENTO DE TUBO DE PEAD CORRUGADO DE DUPLA PAREDE PARA REDE COLETORA DE ESGOTO, DN 600 MM, JUNTA ELÁSTICA INTEGRADA, INSTALADO EM LOCAL COM NÍVEL ALTO DE INTERFERÊNCIAS (NÃO INCLUI FORNECIMENTO). AF_06/2015</v>
          </cell>
          <cell r="D5409" t="str">
            <v>M</v>
          </cell>
          <cell r="E5409">
            <v>12.98</v>
          </cell>
        </row>
        <row r="5410">
          <cell r="B5410">
            <v>94869</v>
          </cell>
          <cell r="C5410" t="str">
            <v>TUBO DE PEAD CORRUGADO DE DUPLA PAREDE PARA REDE COLETORA DE ESGOTO, DN 250 MM, JUNTA ELÁSTICA INTEGRADA, INSTALADO EM LOCAL COM NÍVEL BAIXO DE INTERFERÊNCIAS - FORNECIMENTO E ASSENTAMENTO. AF_06/2016</v>
          </cell>
          <cell r="D5410" t="str">
            <v>M</v>
          </cell>
          <cell r="E5410">
            <v>93.47</v>
          </cell>
        </row>
        <row r="5411">
          <cell r="B5411">
            <v>94870</v>
          </cell>
          <cell r="C5411" t="str">
            <v>ASSENTAMENTO DE TUBO DE PEAD CORRUGADO DE DUPLA PAREDE PARA REDE COLETORA DE ESGOTO, DN 250 MM, JUNTA ELÁSTICA INTEGRADA, INSTALADO EM LOCAL COM NÍVEL BAIXO DE INTERFERÊNCIAS (NÃO INCLUI FORNECIMENTO). AF_06/2016</v>
          </cell>
          <cell r="D5411" t="str">
            <v>M</v>
          </cell>
          <cell r="E5411">
            <v>0.62</v>
          </cell>
        </row>
        <row r="5412">
          <cell r="B5412">
            <v>94871</v>
          </cell>
          <cell r="C5412" t="str">
            <v>TUBO DE PEAD CORRUGADO DE DUPLA PAREDE PARA REDE COLETORA DE ESGOTO, DN 300 MM, JUNTA ELÁSTICA INTEGRADA, INSTALADO EM LOCAL COM NÍVEL BAIXO DE INTERFERÊNCIAS - FORNECIMENTO E ASSENTAMENTO. AF_06/2016</v>
          </cell>
          <cell r="D5412" t="str">
            <v>M</v>
          </cell>
          <cell r="E5412">
            <v>110.86</v>
          </cell>
        </row>
        <row r="5413">
          <cell r="B5413">
            <v>94872</v>
          </cell>
          <cell r="C5413" t="str">
            <v>ASSENTAMENTO DE TUBO DE PEAD CORRUGADO DE DUPLA PAREDE PARA REDE COLETORA DE ESGOTO, DN 300 MM, JUNTA ELÁSTICA INTEGRADA, INSTALADO EM LOCAL COM NÍVEL BAIXO DE INTERFERÊNCIAS (NÃO INCLUI FORNECIMENTO). AF_06/2016</v>
          </cell>
          <cell r="D5413" t="str">
            <v>M</v>
          </cell>
          <cell r="E5413">
            <v>1.0900000000000001</v>
          </cell>
        </row>
        <row r="5414">
          <cell r="B5414">
            <v>94875</v>
          </cell>
          <cell r="C5414" t="str">
            <v>TUBO DE PEAD CORRUGADO DE DUPLA PAREDE PARA REDE COLETORA DE ESGOTO, DN 750 MM, JUNTA ELÁSTICA INTEGRADA, INSTALADO EM LOCAL COM NÍVEL BAIXO DE INTERFERÊNCIAS - FORNECIMENTO E ASSENTAMENTO. AF_06/2016</v>
          </cell>
          <cell r="D5414" t="str">
            <v>M</v>
          </cell>
          <cell r="E5414">
            <v>653.12</v>
          </cell>
        </row>
        <row r="5415">
          <cell r="B5415">
            <v>94876</v>
          </cell>
          <cell r="C5415" t="str">
            <v>ASSENTAMENTO DE TUBO DE PEAD CORRUGADO DE DUPLA PAREDE PARA REDE COLETORA DE ESGOTO, DN 750 MM, JUNTA ELÁSTICA INTEGRADA, INSTALADO EM LOCAL COM NÍVEL BAIXO DE INTERFERÊNCIAS (NÃO INCLUI FORNECIMENTO). AF_06/2016</v>
          </cell>
          <cell r="D5415" t="str">
            <v>M</v>
          </cell>
          <cell r="E5415">
            <v>16.52</v>
          </cell>
        </row>
        <row r="5416">
          <cell r="B5416">
            <v>94878</v>
          </cell>
          <cell r="C5416" t="str">
            <v>ASSENTAMENTO DE TUBO DE PEAD CORRUGADO DE DUPLA PAREDE PARA REDE COLETORA DE ESGOTO, DN 900 MM, JUNTA ELÁSTICA INTEGRADA, INSTALADO EM LOCAL COM NÍVEL BAIXO DE INTERFERÊNCIAS (NÃO INCLUI FORNECIMENTO). AF_06/2016</v>
          </cell>
          <cell r="D5416" t="str">
            <v>M</v>
          </cell>
          <cell r="E5416">
            <v>19.38</v>
          </cell>
        </row>
        <row r="5417">
          <cell r="B5417">
            <v>94879</v>
          </cell>
          <cell r="C5417" t="str">
            <v>TUBO DE PEAD CORRUGADO DE DUPLA PAREDE PARA REDE COLETORA DE ESGOTO, DN 1000 MM, JUNTA ELÁSTICA INTEGRADA, INSTALADO EM LOCAL COM NÍVEL BAIXO DE INTERFERÊNCIAS - FORNECIMENTO E ASSENTAMENTO. AF_06/2016</v>
          </cell>
          <cell r="D5417" t="str">
            <v>M</v>
          </cell>
          <cell r="E5417">
            <v>870.91</v>
          </cell>
        </row>
        <row r="5418">
          <cell r="B5418">
            <v>94880</v>
          </cell>
          <cell r="C5418" t="str">
            <v>ASSENTAMENTO DE TUBO DE PEAD CORRUGADO DE DUPLA PAREDE PARA REDE COLETORA DE ESGOTO, DN 1000 MM, JUNTA ELÁSTICA INTEGRADA, INSTALADO EM LOCAL COM NÍVEL BAIXO DE INTERFERÊNCIAS (NÃO INCLUI FORNECIMENTO). AF_06/2016</v>
          </cell>
          <cell r="D5418" t="str">
            <v>M</v>
          </cell>
          <cell r="E5418">
            <v>23.74</v>
          </cell>
        </row>
        <row r="5419">
          <cell r="B5419">
            <v>94881</v>
          </cell>
          <cell r="C5419" t="str">
            <v>TUBO DE PEAD CORRUGADO DE DUPLA PAREDE PARA REDE COLETORA DE ESGOTO, DN 1200 MM, JUNTA ELÁSTICA INTEGRADA, INSTALADO EM LOCAL COM NÍVEL BAIXO DE INTERFERÊNCIAS - FORNECIMENTO E ASSENTAMENTO. AF_06/2016</v>
          </cell>
          <cell r="D5419" t="str">
            <v>M</v>
          </cell>
          <cell r="E5419">
            <v>1356.04</v>
          </cell>
        </row>
        <row r="5420">
          <cell r="B5420">
            <v>94882</v>
          </cell>
          <cell r="C5420" t="str">
            <v>ASSENTAMENTO DE TUBO DE PEAD CORRUGADO DE DUPLA PAREDE PARA REDE COLETORA DE ESGOTO, DN 1200 MM, JUNTA ELÁSTICA INTEGRADA, INSTALADO EM LOCAL COM NÍVEL BAIXO DE INTERFERÊNCIAS (NÃO INCLUI FORNECIMENTO). AF_06/2016</v>
          </cell>
          <cell r="D5420" t="str">
            <v>M</v>
          </cell>
          <cell r="E5420">
            <v>28.16</v>
          </cell>
        </row>
        <row r="5421">
          <cell r="B5421">
            <v>94884</v>
          </cell>
          <cell r="C5421" t="str">
            <v>ASSENTAMENTO DE TUBO DE PEAD CORRUGADO DE DUPLA PAREDE PARA REDE COLETORA DE ESGOTO, DN 1500 MM, JUNTA ELÁSTICA INTEGRADA, INSTALADO EM LOCAL COM NÍVEL BAIXO DE INTERFERÊNCIAS (NÃO INCLUI FORNECIMENTO). AF_06/2016</v>
          </cell>
          <cell r="D5421" t="str">
            <v>M</v>
          </cell>
          <cell r="E5421">
            <v>37.130000000000003</v>
          </cell>
        </row>
        <row r="5422">
          <cell r="B5422">
            <v>94885</v>
          </cell>
          <cell r="C5422" t="str">
            <v>TUBO DE PEAD CORRUGADO DE DUPLA PAREDE PARA REDE COLETORA DE ESGOTO, DN 250 MM, JUNTA ELÁSTICA INTEGRADA, INSTALADO EM LOCAL COM NÍVEL ALTO DE INTERFERÊNCIAS - FORNECIMENTO E ASSENTAMENTO. AF_06/2016</v>
          </cell>
          <cell r="D5422" t="str">
            <v>M</v>
          </cell>
          <cell r="E5422">
            <v>93.65</v>
          </cell>
        </row>
        <row r="5423">
          <cell r="B5423">
            <v>94886</v>
          </cell>
          <cell r="C5423" t="str">
            <v>ASSENTAMENTO DE TUBO DE PEAD CORRUGADO DE DUPLA PAREDE PARA REDE COLETORA DE ESGOTO, DN 250 MM, JUNTA ELÁSTICA INTEGRADA, INSTALADO EM LOCAL COM NÍVEL ALTO DE INTERFERÊNCIAS (NÃO INCLUI FORNECIMENTO). AF_06/2016</v>
          </cell>
          <cell r="D5423" t="str">
            <v>M</v>
          </cell>
          <cell r="E5423">
            <v>0.8</v>
          </cell>
        </row>
        <row r="5424">
          <cell r="B5424">
            <v>94887</v>
          </cell>
          <cell r="C5424" t="str">
            <v>TUBO DE PEAD CORRUGADO DE DUPLA PAREDE PARA REDE COLETORA DE ESGOTO, DN 300 MM, JUNTA ELÁSTICA INTEGRADA, INSTALADO EM LOCAL COM NÍVEL ALTO DE INTERFERÊNCIAS - FORNECIMENTO E ASSENTAMENTO. AF_06/2016</v>
          </cell>
          <cell r="D5424" t="str">
            <v>M</v>
          </cell>
          <cell r="E5424">
            <v>111.15</v>
          </cell>
        </row>
        <row r="5425">
          <cell r="B5425">
            <v>94888</v>
          </cell>
          <cell r="C5425" t="str">
            <v>ASSENTAMENTO DE TUBO DE PEAD CORRUGADO DE DUPLA PAREDE PARA REDE COLETORA DE ESGOTO, DN 300 MM, JUNTA ELÁSTICA INTEGRADA, INSTALADO EM LOCAL COM NÍVEL ALTO DE INTERFERÊNCIAS (NÃO INCLUI FORNECIMENTO). AF_06/2016</v>
          </cell>
          <cell r="D5425" t="str">
            <v>M</v>
          </cell>
          <cell r="E5425">
            <v>1.38</v>
          </cell>
        </row>
        <row r="5426">
          <cell r="B5426">
            <v>94891</v>
          </cell>
          <cell r="C5426" t="str">
            <v>TUBO DE PEAD CORRUGADO DE DUPLA PAREDE PARA REDE COLETORA DE ESGOTO, DN 750 MM, JUNTA ELÁSTICA INTEGRADA, INSTALADO EM LOCAL COM NÍVEL ALTO DE INTERFERÊNCIAS - FORNECIMENTO E ASSENTAMENTO. AF_06/2016</v>
          </cell>
          <cell r="D5426" t="str">
            <v>M</v>
          </cell>
          <cell r="E5426">
            <v>655.79</v>
          </cell>
        </row>
        <row r="5427">
          <cell r="B5427">
            <v>94892</v>
          </cell>
          <cell r="C5427" t="str">
            <v>ASSENTAMENTO DE TUBO DE PEAD CORRUGADO DE DUPLA PAREDE PARA REDE COLETORA DE ESGOTO, DN 750 MM, JUNTA ELÁSTICA INTEGRADA, INSTALADO EM LOCAL COM NÍVEL ALTO DE INTERFERÊNCIAS (NÃO INCLUI FORNECIMENTO). AF_06/2016</v>
          </cell>
          <cell r="D5427" t="str">
            <v>M</v>
          </cell>
          <cell r="E5427">
            <v>19.190000000000001</v>
          </cell>
        </row>
        <row r="5428">
          <cell r="B5428">
            <v>94894</v>
          </cell>
          <cell r="C5428" t="str">
            <v>ASSENTAMENTO DE TUBO DE PEAD CORRUGADO DE DUPLA PAREDE PARA REDE COLETORA DE ESGOTO, DN 900 MM, JUNTA ELÁSTICA INTEGRADA, INSTALADO EM LOCAL COM NÍVEL ALTO DE INTERFERÊNCIAS (NÃO INCLUI FORNECIMENTO). AF_06/2016</v>
          </cell>
          <cell r="D5428" t="str">
            <v>M</v>
          </cell>
          <cell r="E5428">
            <v>22.29</v>
          </cell>
        </row>
        <row r="5429">
          <cell r="B5429">
            <v>94895</v>
          </cell>
          <cell r="C5429" t="str">
            <v>TUBO DE PEAD CORRUGADO DE DUPLA PAREDE PARA REDE COLETORA DE ESGOTO, DN 1000 MM, JUNTA ELÁSTICA INTEGRADA, INSTALADO EM LOCAL COM NÍVEL ALTO DE INTERFERÊNCIAS - FORNECIMENTO E ASSENTAMENTO. AF_06/2016</v>
          </cell>
          <cell r="D5429" t="str">
            <v>M</v>
          </cell>
          <cell r="E5429">
            <v>874.09</v>
          </cell>
        </row>
        <row r="5430">
          <cell r="B5430">
            <v>94896</v>
          </cell>
          <cell r="C5430" t="str">
            <v>ASSENTAMENTO DE TUBO DE PEAD CORRUGADO DE DUPLA PAREDE PARA REDE COLETORA DE ESGOTO, DN 1000 MM, JUNTA ELÁSTICA INTEGRADA, INSTALADO EM LOCAL COM NÍVEL ALTO DE INTERFERÊNCIAS (NÃO INCLUI FORNECIMENTO). AF_06/2016</v>
          </cell>
          <cell r="D5430" t="str">
            <v>M</v>
          </cell>
          <cell r="E5430">
            <v>26.92</v>
          </cell>
        </row>
        <row r="5431">
          <cell r="B5431">
            <v>94897</v>
          </cell>
          <cell r="C5431" t="str">
            <v>TUBO DE PEAD CORRUGADO DE DUPLA PAREDE PARA REDE COLETORA DE ESGOTO, DN 1200 MM, JUNTA ELÁSTICA INTEGRADA, INSTALADO EM LOCAL COM NÍVEL ALTO DE INTERFERÊNCIAS - FORNECIMENTO E ASSENTAMENTO. AF_06/2016</v>
          </cell>
          <cell r="D5431" t="str">
            <v>M</v>
          </cell>
          <cell r="E5431">
            <v>1359.44</v>
          </cell>
        </row>
        <row r="5432">
          <cell r="B5432">
            <v>94898</v>
          </cell>
          <cell r="C5432" t="str">
            <v>ASSENTAMENTO DE TUBO DE PEAD CORRUGADO DE DUPLA PAREDE PARA REDE COLETORA DE ESGOTO, DN 1200 MM, JUNTA ELÁSTICA INTEGRADA, INSTALADO EM LOCAL COM NÍVEL ALTO DE INTERFERÊNCIAS (NÃO INCLUI FORNECIMENTO). AF_06/2016</v>
          </cell>
          <cell r="D5432" t="str">
            <v>M</v>
          </cell>
          <cell r="E5432">
            <v>31.56</v>
          </cell>
        </row>
        <row r="5433">
          <cell r="B5433">
            <v>94900</v>
          </cell>
          <cell r="C5433" t="str">
            <v>ASSENTAMENTO DE TUBO DE PEAD CORRUGADO DE DUPLA PAREDE PARA REDE COLETORA DE ESGOTO, DN 1500 MM, JUNTA ELÁSTICA INTEGRADA, INSTALADO EM LOCAL COM NÍVEL ALTO DE INTERFERÊNCIAS (NÃO INCLUI FORNECIMENTO). AF_06/2016</v>
          </cell>
          <cell r="D5433" t="str">
            <v>M</v>
          </cell>
          <cell r="E5433">
            <v>40.85</v>
          </cell>
        </row>
        <row r="5434">
          <cell r="B5434">
            <v>97121</v>
          </cell>
          <cell r="C5434" t="str">
            <v>ASSENTAMENTO DE TUBO DE PVC PBA PARA REDE DE ÁGUA, DN 50 MM, JUNTA ELÁSTICA INTEGRADA, INSTALADO EM LOCAL COM NÍVEL ALTO DE INTERFERÊNCIAS (NÃO INCLUI FORNECIMENTO). AF_11/2017</v>
          </cell>
          <cell r="D5434" t="str">
            <v>M</v>
          </cell>
          <cell r="E5434">
            <v>1.39</v>
          </cell>
        </row>
        <row r="5435">
          <cell r="B5435">
            <v>97122</v>
          </cell>
          <cell r="C5435" t="str">
            <v>ASSENTAMENTO DE TUBO DE PVC PBA PARA REDE DE ÁGUA, DN 75 MM, JUNTA ELÁSTICA INTEGRADA, INSTALADO EM LOCAL COM NÍVEL ALTO DE INTERFERÊNCIAS (NÃO INCLUI FORNECIMENTO). AF_11/2017</v>
          </cell>
          <cell r="D5435" t="str">
            <v>M</v>
          </cell>
          <cell r="E5435">
            <v>1.93</v>
          </cell>
        </row>
        <row r="5436">
          <cell r="B5436">
            <v>97123</v>
          </cell>
          <cell r="C5436" t="str">
            <v>ASSENTAMENTO DE TUBO DE PVC PBA PARA REDE DE ÁGUA, DN 100 MM, JUNTA ELÁSTICA INTEGRADA, INSTALADO EM LOCAL COM NÍVEL ALTO DE INTERFERÊNCIAS (NÃO INCLUI FORNECIMENTO). AF_11/2017</v>
          </cell>
          <cell r="D5436" t="str">
            <v>M</v>
          </cell>
          <cell r="E5436">
            <v>2.4500000000000002</v>
          </cell>
        </row>
        <row r="5437">
          <cell r="B5437">
            <v>97124</v>
          </cell>
          <cell r="C5437" t="str">
            <v>ASSENTAMENTO DE TUBO DE PVC PBA PARA REDE DE ÁGUA, DN 50 MM, JUNTA ELÁSTICA INTEGRADA, INSTALADO EM LOCAL COM NÍVEL BAIXO DE INTERFERÊNCIAS (NÃO INCLUI FORNECIMENTO). AF_11/2017</v>
          </cell>
          <cell r="D5437" t="str">
            <v>M</v>
          </cell>
          <cell r="E5437">
            <v>0.61</v>
          </cell>
        </row>
        <row r="5438">
          <cell r="B5438">
            <v>97125</v>
          </cell>
          <cell r="C5438" t="str">
            <v>ASSENTAMENTO DE TUBO DE PVC PBA PARA REDE DE ÁGUA, DN 75 MM, JUNTA ELÁSTICA INTEGRADA, INSTALADO EM LOCAL COM NÍVEL BAIXO DE INTERFERÊNCIAS (NÃO INCLUI FORNECIMENTO). AF_11/2017</v>
          </cell>
          <cell r="D5438" t="str">
            <v>M</v>
          </cell>
          <cell r="E5438">
            <v>0.85</v>
          </cell>
        </row>
        <row r="5439">
          <cell r="B5439">
            <v>97126</v>
          </cell>
          <cell r="C5439" t="str">
            <v>ASSENTAMENTO DE TUBO DE PVC PBA PARA REDE DE ÁGUA, DN 100 MM, JUNTA ELÁSTICA INTEGRADA, INSTALADO EM LOCAL COM NÍVEL BAIXO DE INTERFERÊNCIAS (NÃO INCLUI FORNECIMENTO). AF_11/2017</v>
          </cell>
          <cell r="D5439" t="str">
            <v>M</v>
          </cell>
          <cell r="E5439">
            <v>1.0900000000000001</v>
          </cell>
        </row>
        <row r="5440">
          <cell r="B5440">
            <v>92833</v>
          </cell>
          <cell r="C5440" t="str">
            <v>TUBO DE CONCRETO PARA REDES COLETORAS DE ESGOTO SANITÁRIO, DIÂMETRO DE 300 MM, JUNTA ELÁSTICA, INSTALADO EM LOCAL COM BAIXO NÍVEL DE INTERFERÊNCIAS - FORNECIMENTO E ASSENTAMENTO. AF_12/2015</v>
          </cell>
          <cell r="D5440" t="str">
            <v>M</v>
          </cell>
          <cell r="E5440">
            <v>108.87</v>
          </cell>
        </row>
        <row r="5441">
          <cell r="B5441">
            <v>92834</v>
          </cell>
          <cell r="C5441" t="str">
            <v>ASSENTAMENTO DE TUBO DE CONCRETO PARA REDES COLETORAS DE ESGOTO SANITÁRIO, DIÂMETRO DE 300 MM, JUNTA ELÁSTICA, INSTALADO EM LOCAL COM BAIXO NÍVEL DE INTERFERÊNCIAS (NÃO INCLUI FORNECIMENTO). AF_12/2015</v>
          </cell>
          <cell r="D5441" t="str">
            <v>M</v>
          </cell>
          <cell r="E5441">
            <v>5.81</v>
          </cell>
        </row>
        <row r="5442">
          <cell r="B5442">
            <v>92835</v>
          </cell>
          <cell r="C5442" t="str">
            <v>TUBO DE CONCRETO PARA REDES COLETORAS DE ESGOTO SANITÁRIO, DIÂMETRO DE 400 MM, JUNTA ELÁSTICA, INSTALADO EM LOCAL COM BAIXO NÍVEL DE INTERFERÊNCIAS - FORNECIMENTO E ASSENTAMENTO. AF_12/2015</v>
          </cell>
          <cell r="D5442" t="str">
            <v>M</v>
          </cell>
          <cell r="E5442">
            <v>143.44999999999999</v>
          </cell>
        </row>
        <row r="5443">
          <cell r="B5443">
            <v>92836</v>
          </cell>
          <cell r="C5443" t="str">
            <v>ASSENTAMENTO DE TUBO DE CONCRETO PARA REDES COLETORAS DE ESGOTO SANITÁRIO, DIÂMETRO DE 400 MM, JUNTA ELÁSTICA, INSTALADO EM LOCAL COM BAIXO NÍVEL DE INTERFERÊNCIAS (NÃO INCLUI FORNECIMENTO). AF_12/2015</v>
          </cell>
          <cell r="D5443" t="str">
            <v>M</v>
          </cell>
          <cell r="E5443">
            <v>7.41</v>
          </cell>
        </row>
        <row r="5444">
          <cell r="B5444">
            <v>92837</v>
          </cell>
          <cell r="C5444" t="str">
            <v>TUBO DE CONCRETO PARA REDES COLETORAS DE ESGOTO SANITÁRIO, DIÂMETRO DE 500 MM, JUNTA ELÁSTICA, INSTALADO EM LOCAL COM BAIXO NÍVEL DE INTERFERÊNCIAS - FORNECIMENTO E ASSENTAMENTO. AF_12/2015</v>
          </cell>
          <cell r="D5444" t="str">
            <v>M</v>
          </cell>
          <cell r="E5444">
            <v>180.75</v>
          </cell>
        </row>
        <row r="5445">
          <cell r="B5445">
            <v>92838</v>
          </cell>
          <cell r="C5445" t="str">
            <v>ASSENTAMENTO DE TUBO DE CONCRETO PARA REDES COLETORAS DE ESGOTO SANITÁRIO, DIÂMETRO DE 500 MM, JUNTA ELÁSTICA, INSTALADO EM LOCAL COM BAIXO NÍVEL DE INTERFERÊNCIAS (NÃO INCLUI FORNECIMENTO). AF_12/2015</v>
          </cell>
          <cell r="D5445" t="str">
            <v>M</v>
          </cell>
          <cell r="E5445">
            <v>8.9</v>
          </cell>
        </row>
        <row r="5446">
          <cell r="B5446">
            <v>92839</v>
          </cell>
          <cell r="C5446" t="str">
            <v>TUBO DE CONCRETO PARA REDES COLETORAS DE ESGOTO SANITÁRIO, DIÂMETRO DE 600 MM, JUNTA ELÁSTICA, INSTALADO EM LOCAL COM BAIXO NÍVEL DE INTERFERÊNCIAS - FORNECIMENTO E ASSENTAMENTO. AF_12/2015</v>
          </cell>
          <cell r="D5446" t="str">
            <v>M</v>
          </cell>
          <cell r="E5446">
            <v>237.3</v>
          </cell>
        </row>
        <row r="5447">
          <cell r="B5447">
            <v>92840</v>
          </cell>
          <cell r="C5447" t="str">
            <v>ASSENTAMENTO DE TUBO DE CONCRETO PARA REDES COLETORAS DE ESGOTO SANITÁRIO, DIÂMETRO DE 600 MM, JUNTA ELÁSTICA, INSTALADO EM LOCAL COM BAIXO NÍVEL DE INTERFERÊNCIAS (NÃO INCLUI FORNECIMENTO). AF_12/2015</v>
          </cell>
          <cell r="D5447" t="str">
            <v>M</v>
          </cell>
          <cell r="E5447">
            <v>10.55</v>
          </cell>
        </row>
        <row r="5448">
          <cell r="B5448">
            <v>92841</v>
          </cell>
          <cell r="C5448" t="str">
            <v>TUBO DE CONCRETO PARA REDES COLETORAS DE ESGOTO SANITÁRIO, DIÂMETRO DE 700 MM, JUNTA ELÁSTICA, INSTALADO EM LOCAL COM BAIXO NÍVEL DE INTERFERÊNCIAS - FORNECIMENTO E ASSENTAMENTO. AF_12/2015</v>
          </cell>
          <cell r="D5448" t="str">
            <v>M</v>
          </cell>
          <cell r="E5448">
            <v>268.95999999999998</v>
          </cell>
        </row>
        <row r="5449">
          <cell r="B5449">
            <v>92842</v>
          </cell>
          <cell r="C5449" t="str">
            <v>ASSENTAMENTO DE TUBO DE CONCRETO PARA REDES COLETORAS DE ESGOTO SANITÁRIO, DIÂMETRO DE 700 MM, JUNTA ELÁSTICA, INSTALADO EM LOCAL COM BAIXO NÍVEL DE INTERFERÊNCIAS (NÃO INCLUI FORNECIMENTO). AF_12/2015</v>
          </cell>
          <cell r="D5449" t="str">
            <v>M</v>
          </cell>
          <cell r="E5449">
            <v>12.04</v>
          </cell>
        </row>
        <row r="5450">
          <cell r="B5450">
            <v>92844</v>
          </cell>
          <cell r="C5450" t="str">
            <v>ASSENTAMENTO DE TUBO DE CONCRETO PARA REDES COLETORAS DE ESGOTO SANITÁRIO, DIÂMETRO DE 800 MM, JUNTA ELÁSTICA, INSTALADO EM LOCAL COM BAIXO NÍVEL DE INTERFERÊNCIAS (NÃO INCLUI FORNECIMENTO). AF_12/2015</v>
          </cell>
          <cell r="D5450" t="str">
            <v>M</v>
          </cell>
          <cell r="E5450">
            <v>13.7</v>
          </cell>
        </row>
        <row r="5451">
          <cell r="B5451">
            <v>92846</v>
          </cell>
          <cell r="C5451" t="str">
            <v>ASSENTAMENTO DE TUBO DE CONCRETO PARA REDES COLETORAS DE ESGOTO SANITÁRIO, DIÂMETRO DE 900 MM, JUNTA ELÁSTICA, INSTALADO EM LOCAL COM BAIXO NÍVEL DE INTERFERÊNCIAS (NÃO INCLUI FORNECIMENTO). AF_12/2015</v>
          </cell>
          <cell r="D5451" t="str">
            <v>M</v>
          </cell>
          <cell r="E5451">
            <v>15.18</v>
          </cell>
        </row>
        <row r="5452">
          <cell r="B5452">
            <v>92847</v>
          </cell>
          <cell r="C5452" t="str">
            <v>TUBO DE CONCRETO PARA REDES COLETORAS DE ESGOTO SANITÁRIO, DIÂMETRO DE 1000 MM, JUNTA ELÁSTICA, INSTALADO EM LOCAL COM BAIXO NÍVEL DE INTERFERÊNCIAS - FORNECIMENTO E ASSENTAMENTO. AF_12/2015</v>
          </cell>
          <cell r="D5452" t="str">
            <v>M</v>
          </cell>
          <cell r="E5452">
            <v>469.78</v>
          </cell>
        </row>
        <row r="5453">
          <cell r="B5453">
            <v>92848</v>
          </cell>
          <cell r="C5453" t="str">
            <v>ASSENTAMENTO DE TUBO DE CONCRETO PARA REDES COLETORAS DE ESGOTO SANITÁRIO, DIÂMETRO DE 1000 MM, JUNTA ELÁSTICA, INSTALADO EM LOCAL COM BAIXO NÍVEL DE INTERFERÊNCIAS (NÃO INCLUI FORNECIMENTO). AF_12/2015</v>
          </cell>
          <cell r="D5453" t="str">
            <v>M</v>
          </cell>
          <cell r="E5453">
            <v>16.84</v>
          </cell>
        </row>
        <row r="5454">
          <cell r="B5454">
            <v>92849</v>
          </cell>
          <cell r="C5454" t="str">
            <v>TUBO DE CONCRETO PARA REDES COLETORAS DE ESGOTO SANITÁRIO, DIÂMETRO DE 300 MM, JUNTA ELÁSTICA, INSTALADO EM LOCAL COM ALTO NÍVEL DE INTERFERÊNCIAS - FORNECIMENTO E ASSENTAMENTO. AF_12/2015</v>
          </cell>
          <cell r="D5454" t="str">
            <v>M</v>
          </cell>
          <cell r="E5454">
            <v>114.15</v>
          </cell>
        </row>
        <row r="5455">
          <cell r="B5455">
            <v>92850</v>
          </cell>
          <cell r="C5455" t="str">
            <v>ASSENTAMENTO DE TUBO DE CONCRETO PARA REDES COLETORAS DE ESGOTO SANITÁRIO, DIÂMETRO DE 300 MM, JUNTA ELÁSTICA, INSTALADO EM LOCAL COM ALTO NÍVEL DE INTERFERÊNCIAS (NÃO INCLUI FORNECIMENTO). AF_12/2015</v>
          </cell>
          <cell r="D5455" t="str">
            <v>M</v>
          </cell>
          <cell r="E5455">
            <v>11</v>
          </cell>
        </row>
        <row r="5456">
          <cell r="B5456">
            <v>92851</v>
          </cell>
          <cell r="C5456" t="str">
            <v>TUBO DE CONCRETO PARA REDES COLETORAS DE ESGOTO SANITÁRIO, DIÂMETRO DE 400 MM, JUNTA ELÁSTICA, INSTALADO EM LOCAL COM ALTO NÍVEL DE INTERFERÊNCIAS - FORNECIMENTO E ASSENTAMENTO. AF_12/2015</v>
          </cell>
          <cell r="D5456" t="str">
            <v>M</v>
          </cell>
          <cell r="E5456">
            <v>150.03</v>
          </cell>
        </row>
        <row r="5457">
          <cell r="B5457">
            <v>92852</v>
          </cell>
          <cell r="C5457" t="str">
            <v>ASSENTAMENTO DE TUBO DE CONCRETO PARA REDES COLETORAS DE ESGOTO SANITÁRIO, DIÂMETRO DE 400 MM, JUNTA ELÁSTICA, INSTALADO EM LOCAL COM ALTO NÍVEL DE INTERFERÊNCIAS (NÃO INCLUI FORNECIMENTO). AF_12/2015</v>
          </cell>
          <cell r="D5457" t="str">
            <v>M</v>
          </cell>
          <cell r="E5457">
            <v>13.88</v>
          </cell>
        </row>
        <row r="5458">
          <cell r="B5458">
            <v>92853</v>
          </cell>
          <cell r="C5458" t="str">
            <v>TUBO DE CONCRETO PARA REDES COLETORAS DE ESGOTO SANITÁRIO, DIÂMETRO DE 500 MM, JUNTA ELÁSTICA, INSTALADO EM LOCAL COM ALTO NÍVEL DE INTERFERÊNCIAS - FORNECIMENTO E ASSENTAMENTO. AF_12/2015</v>
          </cell>
          <cell r="D5458" t="str">
            <v>M</v>
          </cell>
          <cell r="E5458">
            <v>188.89</v>
          </cell>
        </row>
        <row r="5459">
          <cell r="B5459">
            <v>92854</v>
          </cell>
          <cell r="C5459" t="str">
            <v>ASSENTAMENTO DE TUBO DE CONCRETO PARA REDES COLETORAS DE ESGOTO SANITÁRIO, DIÂMETRO DE 500 MM, JUNTA ELÁSTICA, INSTALADO EM LOCAL COM ALTO NÍVEL DE INTERFERÊNCIAS (NÃO INCLUI FORNECIMENTO). AF_12/2015</v>
          </cell>
          <cell r="D5459" t="str">
            <v>M</v>
          </cell>
          <cell r="E5459">
            <v>16.899999999999999</v>
          </cell>
        </row>
        <row r="5460">
          <cell r="B5460">
            <v>92855</v>
          </cell>
          <cell r="C5460" t="str">
            <v>TUBO DE CONCRETO PARA REDES COLETORAS DE ESGOTO SANITÁRIO, DIÂMETRO DE 600 MM, JUNTA ELÁSTICA, INSTALADO EM LOCAL COM ALTO NÍVEL DE INTERFERÊNCIAS - FORNECIMENTO E ASSENTAMENTO. AF_12/2015</v>
          </cell>
          <cell r="D5460" t="str">
            <v>M</v>
          </cell>
          <cell r="E5460">
            <v>246.85</v>
          </cell>
        </row>
        <row r="5461">
          <cell r="B5461">
            <v>92856</v>
          </cell>
          <cell r="C5461" t="str">
            <v>ASSENTAMENTO DE TUBO DE CONCRETO PARA REDES COLETORAS DE ESGOTO SANITÁRIO, DIÂMETRO DE 600 MM, JUNTA ELÁSTICA, INSTALADO EM LOCAL COM ALTO NÍVEL DE INTERFERÊNCIAS (NÃO INCLUI FORNECIMENTO). AF_12/2015</v>
          </cell>
          <cell r="D5461" t="str">
            <v>M</v>
          </cell>
          <cell r="E5461">
            <v>19.93</v>
          </cell>
        </row>
        <row r="5462">
          <cell r="B5462">
            <v>92857</v>
          </cell>
          <cell r="C5462" t="str">
            <v>TUBO DE CONCRETO PARA REDES COLETORAS DE ESGOTO SANITÁRIO, DIÂMETRO DE 700 MM, JUNTA ELÁSTICA, INSTALADO EM LOCAL COM ALTO NÍVEL DE INTERFERÊNCIAS - FORNECIMENTO E ASSENTAMENTO. AF_12/2015</v>
          </cell>
          <cell r="D5462" t="str">
            <v>M</v>
          </cell>
          <cell r="E5462">
            <v>279.91000000000003</v>
          </cell>
        </row>
        <row r="5463">
          <cell r="B5463">
            <v>92858</v>
          </cell>
          <cell r="C5463" t="str">
            <v>ASSENTAMENTO DE TUBO DE CONCRETO PARA REDES COLETORAS DE ESGOTO SANITÁRIO, DIÂMETRO DE 700 MM, JUNTA ELÁSTICA, INSTALADO EM LOCAL COM ALTO NÍVEL DE INTERFERÊNCIAS (NÃO INCLUI FORNECIMENTO). AF_12/2015</v>
          </cell>
          <cell r="D5463" t="str">
            <v>M</v>
          </cell>
          <cell r="E5463">
            <v>22.8</v>
          </cell>
        </row>
        <row r="5464">
          <cell r="B5464">
            <v>92860</v>
          </cell>
          <cell r="C5464" t="str">
            <v>ASSENTAMENTO DE TUBO DE CONCRETO PARA REDES COLETORAS DE ESGOTO SANITÁRIO, DIÂMETRO DE 800 MM, JUNTA ELÁSTICA, INSTALADO EM LOCAL COM ALTO NÍVEL DE INTERFERÊNCIAS (NÃO INCLUI FORNECIMENTO). AF_12/2015</v>
          </cell>
          <cell r="D5464" t="str">
            <v>M</v>
          </cell>
          <cell r="E5464">
            <v>25.88</v>
          </cell>
        </row>
        <row r="5465">
          <cell r="B5465">
            <v>92862</v>
          </cell>
          <cell r="C5465" t="str">
            <v>ASSENTAMENTO DE TUBO DE CONCRETO PARA REDES COLETORAS DE ESGOTO SANITÁRIO, DIÂMETRO DE 900 MM, JUNTA ELÁSTICA, INSTALADO EM LOCAL COM ALTO NÍVEL DE INTERFERÊNCIAS (NÃO INCLUI FORNECIMENTO). AF_12/2015</v>
          </cell>
          <cell r="D5465" t="str">
            <v>M</v>
          </cell>
          <cell r="E5465">
            <v>28.9</v>
          </cell>
        </row>
        <row r="5466">
          <cell r="B5466">
            <v>92863</v>
          </cell>
          <cell r="C5466" t="str">
            <v>TUBO DE CONCRETO PARA REDES COLETORAS DE ESGOTO SANITÁRIO, DIÂMETRO DE 1000 MM, JUNTA ELÁSTICA, INSTALADO EM LOCAL COM ALTO NÍVEL DE INTERFERÊNCIAS - FORNECIMENTO E ASSENTAMENTO. AF_12/2015</v>
          </cell>
          <cell r="D5466" t="str">
            <v>M</v>
          </cell>
          <cell r="E5466">
            <v>485.11</v>
          </cell>
        </row>
        <row r="5467">
          <cell r="B5467">
            <v>92864</v>
          </cell>
          <cell r="C5467" t="str">
            <v>ASSENTAMENTO DE TUBO DE CONCRETO PARA REDES COLETORAS DE ESGOTO SANITÁRIO, DIÂMETRO DE 1000 MM, JUNTA ELÁSTICA, INSTALADO EM LOCAL COM ALTO NÍVEL DE INTERFERÊNCIAS (NÃO INCLUI FORNECIMENTO). AF_12/2015</v>
          </cell>
          <cell r="D5467" t="str">
            <v>M</v>
          </cell>
          <cell r="E5467">
            <v>31.91</v>
          </cell>
        </row>
        <row r="5468">
          <cell r="B5468">
            <v>92210</v>
          </cell>
          <cell r="C5468" t="str">
            <v>TUBO DE CONCRETO PARA REDES COLETORAS DE ÁGUAS PLUVIAIS, DIÂMETRO DE 400 MM, JUNTA RÍGIDA, INSTALADO EM LOCAL COM BAIXO NÍVEL DE INTERFERÊNCIAS - FORNECIMENTO E ASSENTAMENTO. AF_12/2015</v>
          </cell>
          <cell r="D5468" t="str">
            <v>M</v>
          </cell>
          <cell r="E5468">
            <v>91.84</v>
          </cell>
        </row>
        <row r="5469">
          <cell r="B5469">
            <v>92211</v>
          </cell>
          <cell r="C5469" t="str">
            <v>TUBO DE CONCRETO PARA REDES COLETORAS DE ÁGUAS PLUVIAIS, DIÂMETRO DE 500 MM, JUNTA RÍGIDA, INSTALADO EM LOCAL COM BAIXO NÍVEL DE INTERFERÊNCIAS - FORNECIMENTO E ASSENTAMENTO. AF_12/2015</v>
          </cell>
          <cell r="D5469" t="str">
            <v>M</v>
          </cell>
          <cell r="E5469">
            <v>117.79</v>
          </cell>
        </row>
        <row r="5470">
          <cell r="B5470">
            <v>92212</v>
          </cell>
          <cell r="C5470" t="str">
            <v>TUBO DE CONCRETO PARA REDES COLETORAS DE ÁGUAS PLUVIAIS, DIÂMETRO DE 600 MM, JUNTA RÍGIDA, INSTALADO EM LOCAL COM BAIXO NÍVEL DE INTERFERÊNCIAS - FORNECIMENTO E ASSENTAMENTO. AF_12/2015</v>
          </cell>
          <cell r="D5470" t="str">
            <v>M</v>
          </cell>
          <cell r="E5470">
            <v>150.4</v>
          </cell>
        </row>
        <row r="5471">
          <cell r="B5471">
            <v>92213</v>
          </cell>
          <cell r="C5471" t="str">
            <v>TUBO DE CONCRETO PARA REDES COLETORAS DE ÁGUAS PLUVIAIS, DIÂMETRO DE 700 MM, JUNTA RÍGIDA, INSTALADO EM LOCAL COM BAIXO NÍVEL DE INTERFERÊNCIAS - FORNECIMENTO E ASSENTAMENTO. AF_12/2015</v>
          </cell>
          <cell r="D5471" t="str">
            <v>M</v>
          </cell>
          <cell r="E5471">
            <v>199.13</v>
          </cell>
        </row>
        <row r="5472">
          <cell r="B5472">
            <v>92214</v>
          </cell>
          <cell r="C5472" t="str">
            <v>TUBO DE CONCRETO PARA REDES COLETORAS DE ÁGUAS PLUVIAIS, DIÂMETRO DE 800 MM, JUNTA RÍGIDA, INSTALADO EM LOCAL COM BAIXO NÍVEL DE INTERFERÊNCIAS - FORNECIMENTO E ASSENTAMENTO. AF_12/2015</v>
          </cell>
          <cell r="D5472" t="str">
            <v>M</v>
          </cell>
          <cell r="E5472">
            <v>227.08</v>
          </cell>
        </row>
        <row r="5473">
          <cell r="B5473">
            <v>92215</v>
          </cell>
          <cell r="C5473" t="str">
            <v>TUBO DE CONCRETO PARA REDES COLETORAS DE ÁGUAS PLUVIAIS, DIÂMETRO DE 900 MM, JUNTA RÍGIDA, INSTALADO EM LOCAL COM BAIXO NÍVEL DE INTERFERÊNCIAS - FORNECIMENTO E ASSENTAMENTO. AF_12/2015</v>
          </cell>
          <cell r="D5473" t="str">
            <v>M</v>
          </cell>
          <cell r="E5473">
            <v>274.27999999999997</v>
          </cell>
        </row>
        <row r="5474">
          <cell r="B5474">
            <v>92216</v>
          </cell>
          <cell r="C5474" t="str">
            <v>TUBO DE CONCRETO PARA REDES COLETORAS DE ÁGUAS PLUVIAIS, DIÂMETRO DE 1000 MM, JUNTA RÍGIDA, INSTALADO EM LOCAL COM BAIXO NÍVEL DE INTERFERÊNCIAS - FORNECIMENTO E ASSENTAMENTO. AF_12/2015</v>
          </cell>
          <cell r="D5474" t="str">
            <v>M</v>
          </cell>
          <cell r="E5474">
            <v>307.04000000000002</v>
          </cell>
        </row>
        <row r="5475">
          <cell r="B5475">
            <v>92219</v>
          </cell>
          <cell r="C5475" t="str">
            <v>TUBO DE CONCRETO PARA REDES COLETORAS DE ÁGUAS PLUVIAIS, DIÂMETRO DE 400 MM, JUNTA RÍGIDA, INSTALADO EM LOCAL COM ALTO NÍVEL DE INTERFERÊNCIAS - FORNECIMENTO E ASSENTAMENTO. AF_12/2015</v>
          </cell>
          <cell r="D5475" t="str">
            <v>M</v>
          </cell>
          <cell r="E5475">
            <v>98.3</v>
          </cell>
        </row>
        <row r="5476">
          <cell r="B5476">
            <v>92220</v>
          </cell>
          <cell r="C5476" t="str">
            <v>TUBO DE CONCRETO PARA REDES COLETORAS DE ÁGUAS PLUVIAIS, DIÂMETRO DE 500 MM, JUNTA RÍGIDA, INSTALADO EM LOCAL COM ALTO NÍVEL DE INTERFERÊNCIAS - FORNECIMENTO E ASSENTAMENTO. AF_12/2015</v>
          </cell>
          <cell r="D5476" t="str">
            <v>M</v>
          </cell>
          <cell r="E5476">
            <v>125.79</v>
          </cell>
        </row>
        <row r="5477">
          <cell r="B5477">
            <v>92221</v>
          </cell>
          <cell r="C5477" t="str">
            <v>TUBO DE CONCRETO PARA REDES COLETORAS DE ÁGUAS PLUVIAIS, DIÂMETRO DE 600 MM, JUNTA RÍGIDA, INSTALADO EM LOCAL COM ALTO NÍVEL DE INTERFERÊNCIAS - FORNECIMENTO E ASSENTAMENTO. AF_12/2015</v>
          </cell>
          <cell r="D5477" t="str">
            <v>M</v>
          </cell>
          <cell r="E5477">
            <v>159.77000000000001</v>
          </cell>
        </row>
        <row r="5478">
          <cell r="B5478">
            <v>92222</v>
          </cell>
          <cell r="C5478" t="str">
            <v>TUBO DE CONCRETO PARA REDES COLETORAS DE ÁGUAS PLUVIAIS, DIÂMETRO DE 700 MM, JUNTA RÍGIDA, INSTALADO EM LOCAL COM ALTO NÍVEL DE INTERFERÊNCIAS - FORNECIMENTO E ASSENTAMENTO. AF_12/2015</v>
          </cell>
          <cell r="D5478" t="str">
            <v>M</v>
          </cell>
          <cell r="E5478">
            <v>210.04</v>
          </cell>
        </row>
        <row r="5479">
          <cell r="B5479">
            <v>92223</v>
          </cell>
          <cell r="C5479" t="str">
            <v>TUBO DE CONCRETO PARA REDES COLETORAS DE ÁGUAS PLUVIAIS, DIÂMETRO DE 800 MM, JUNTA RÍGIDA, INSTALADO EM LOCAL COM ALTO NÍVEL DE INTERFERÊNCIAS - FORNECIMENTO E ASSENTAMENTO. AF_12/2015</v>
          </cell>
          <cell r="D5479" t="str">
            <v>M</v>
          </cell>
          <cell r="E5479">
            <v>239.26</v>
          </cell>
        </row>
        <row r="5480">
          <cell r="B5480">
            <v>92224</v>
          </cell>
          <cell r="C5480" t="str">
            <v>TUBO DE CONCRETO PARA REDES COLETORAS DE ÁGUAS PLUVIAIS, DIÂMETRO DE 900 MM, JUNTA RÍGIDA, INSTALADO EM LOCAL COM ALTO NÍVEL DE INTERFERÊNCIAS - FORNECIMENTO E ASSENTAMENTO. AF_12/2015</v>
          </cell>
          <cell r="D5480" t="str">
            <v>M</v>
          </cell>
          <cell r="E5480">
            <v>287.81</v>
          </cell>
        </row>
        <row r="5481">
          <cell r="B5481">
            <v>92226</v>
          </cell>
          <cell r="C5481" t="str">
            <v>TUBO DE CONCRETO PARA REDES COLETORAS DE ÁGUAS PLUVIAIS, DIÂMETRO DE 1000 MM, JUNTA RÍGIDA, INSTALADO EM LOCAL COM ALTO NÍVEL DE INTERFERÊNCIAS - FORNECIMENTO E ASSENTAMENTO. AF_12/2015</v>
          </cell>
          <cell r="D5481" t="str">
            <v>M</v>
          </cell>
          <cell r="E5481">
            <v>322.18</v>
          </cell>
        </row>
        <row r="5482">
          <cell r="B5482">
            <v>92808</v>
          </cell>
          <cell r="C5482" t="str">
            <v>ASSENTAMENTO DE TUBO DE CONCRETO PARA REDES COLETORAS DE ÁGUAS PLUVIAIS, DIÂMETRO DE 300 MM, JUNTA RÍGIDA, INSTALADO EM LOCAL COM BAIXO NÍVEL DE INTERFERÊNCIAS (NÃO INCLUI FORNECIMENTO). AF_12/2015</v>
          </cell>
          <cell r="D5482" t="str">
            <v>M</v>
          </cell>
          <cell r="E5482">
            <v>26.12</v>
          </cell>
        </row>
        <row r="5483">
          <cell r="B5483">
            <v>92809</v>
          </cell>
          <cell r="C5483" t="str">
            <v>ASSENTAMENTO DE TUBO DE CONCRETO PARA REDES COLETORAS DE ÁGUAS PLUVIAIS, DIÂMETRO DE 400 MM, JUNTA RÍGIDA, INSTALADO EM LOCAL COM BAIXO NÍVEL DE INTERFERÊNCIAS (NÃO INCLUI FORNECIMENTO). AF_12/2015</v>
          </cell>
          <cell r="D5483" t="str">
            <v>M</v>
          </cell>
          <cell r="E5483">
            <v>33.47</v>
          </cell>
        </row>
        <row r="5484">
          <cell r="B5484">
            <v>92810</v>
          </cell>
          <cell r="C5484" t="str">
            <v>ASSENTAMENTO DE TUBO DE CONCRETO PARA REDES COLETORAS DE ÁGUAS PLUVIAIS, DIÂMETRO DE 500 MM, JUNTA RÍGIDA, INSTALADO EM LOCAL COM BAIXO NÍVEL DE INTERFERÊNCIAS (NÃO INCLUI FORNECIMENTO). AF_12/2015</v>
          </cell>
          <cell r="D5484" t="str">
            <v>M</v>
          </cell>
          <cell r="E5484">
            <v>40.71</v>
          </cell>
        </row>
        <row r="5485">
          <cell r="B5485">
            <v>92811</v>
          </cell>
          <cell r="C5485" t="str">
            <v>ASSENTAMENTO DE TUBO DE CONCRETO PARA REDES COLETORAS DE ÁGUAS PLUVIAIS, DIÂMETRO DE 600 MM, JUNTA RÍGIDA, INSTALADO EM LOCAL COM BAIXO NÍVEL DE INTERFERÊNCIAS (NÃO INCLUI FORNECIMENTO). AF_12/2015</v>
          </cell>
          <cell r="D5485" t="str">
            <v>M</v>
          </cell>
          <cell r="E5485">
            <v>48.43</v>
          </cell>
        </row>
        <row r="5486">
          <cell r="B5486">
            <v>92812</v>
          </cell>
          <cell r="C5486" t="str">
            <v>ASSENTAMENTO DE TUBO DE CONCRETO PARA REDES COLETORAS DE ÁGUAS PLUVIAIS, DIÂMETRO DE 700 MM, JUNTA RÍGIDA, INSTALADO EM LOCAL COM BAIXO NÍVEL DE INTERFERÊNCIAS (NÃO INCLUI FORNECIMENTO). AF_12/2015</v>
          </cell>
          <cell r="D5486" t="str">
            <v>M</v>
          </cell>
          <cell r="E5486">
            <v>56.01</v>
          </cell>
        </row>
        <row r="5487">
          <cell r="B5487">
            <v>92813</v>
          </cell>
          <cell r="C5487" t="str">
            <v>ASSENTAMENTO DE TUBO DE CONCRETO PARA REDES COLETORAS DE ÁGUAS PLUVIAIS, DIÂMETRO DE 800 MM, JUNTA RÍGIDA, INSTALADO EM LOCAL COM BAIXO NÍVEL DE INTERFERÊNCIAS (NÃO INCLUI FORNECIMENTO). AF_12/2015</v>
          </cell>
          <cell r="D5487" t="str">
            <v>M</v>
          </cell>
          <cell r="E5487">
            <v>64.78</v>
          </cell>
        </row>
        <row r="5488">
          <cell r="B5488">
            <v>92814</v>
          </cell>
          <cell r="C5488" t="str">
            <v>ASSENTAMENTO DE TUBO DE CONCRETO PARA REDES COLETORAS DE ÁGUAS PLUVIAIS, DIÂMETRO DE 900 MM, JUNTA RÍGIDA, INSTALADO EM LOCAL COM BAIXO NÍVEL DE INTERFERÊNCIAS (NÃO INCLUI FORNECIMENTO). AF_12/2015</v>
          </cell>
          <cell r="D5488" t="str">
            <v>M</v>
          </cell>
          <cell r="E5488">
            <v>73.91</v>
          </cell>
        </row>
        <row r="5489">
          <cell r="B5489">
            <v>92815</v>
          </cell>
          <cell r="C5489" t="str">
            <v>ASSENTAMENTO DE TUBO DE CONCRETO PARA REDES COLETORAS DE ÁGUAS PLUVIAIS, DIÂMETRO DE 1000 MM, JUNTA RÍGIDA, INSTALADO EM LOCAL COM BAIXO NÍVEL DE INTERFERÊNCIAS (NÃO INCLUI FORNECIMENTO). AF_12/2015</v>
          </cell>
          <cell r="D5489" t="str">
            <v>M</v>
          </cell>
          <cell r="E5489">
            <v>84.26</v>
          </cell>
        </row>
        <row r="5490">
          <cell r="B5490">
            <v>92816</v>
          </cell>
          <cell r="C5490" t="str">
            <v>TUBO DE CONCRETO PARA REDES COLETORAS DE ÁGUAS PLUVIAIS, DIÂMETRO DE 1200 MM, JUNTA RÍGIDA, INSTALADO EM LOCAL COM BAIXO NÍVEL DE INTERFERÊNCIAS - FORNECIMENTO E ASSENTAMENTO. AF_12/2015</v>
          </cell>
          <cell r="D5490" t="str">
            <v>M</v>
          </cell>
          <cell r="E5490">
            <v>421.14</v>
          </cell>
        </row>
        <row r="5491">
          <cell r="B5491">
            <v>92817</v>
          </cell>
          <cell r="C5491" t="str">
            <v>ASSENTAMENTO DE TUBO DE CONCRETO PARA REDES COLETORAS DE ÁGUAS PLUVIAIS, DIÂMETRO DE 1200 MM, JUNTA RÍGIDA, INSTALADO EM LOCAL COM BAIXO NÍVEL DE INTERFERÊNCIAS (NÃO INCLUI FORNECIMENTO). AF_12/2015</v>
          </cell>
          <cell r="D5491" t="str">
            <v>M</v>
          </cell>
          <cell r="E5491">
            <v>105.42</v>
          </cell>
        </row>
        <row r="5492">
          <cell r="B5492">
            <v>92818</v>
          </cell>
          <cell r="C5492" t="str">
            <v>TUBO DE CONCRETO PARA REDES COLETORAS DE ÁGUAS PLUVIAIS, DIÂMETRO DE 1500 MM, JUNTA RÍGIDA, INSTALADO EM LOCAL COM BAIXO NÍVEL DE INTERFERÊNCIAS - FORNECIMENTO E ASSENTAMENTO. AF_12/2015</v>
          </cell>
          <cell r="D5492" t="str">
            <v>M</v>
          </cell>
          <cell r="E5492">
            <v>611.53</v>
          </cell>
        </row>
        <row r="5493">
          <cell r="B5493">
            <v>92819</v>
          </cell>
          <cell r="C5493" t="str">
            <v>ASSENTAMENTO DE TUBO DE CONCRETO PARA REDES COLETORAS DE ÁGUAS PLUVIAIS, DIÂMETRO DE 1500 MM, JUNTA RÍGIDA, INSTALADO EM LOCAL COM BAIXO NÍVEL DE INTERFERÊNCIAS (NÃO INCLUI FORNECIMENTO). AF_12/2015</v>
          </cell>
          <cell r="D5493" t="str">
            <v>M</v>
          </cell>
          <cell r="E5493">
            <v>141.91999999999999</v>
          </cell>
        </row>
        <row r="5494">
          <cell r="B5494">
            <v>92820</v>
          </cell>
          <cell r="C5494" t="str">
            <v>ASSENTAMENTO DE TUBO DE CONCRETO PARA REDES COLETORAS DE ÁGUAS PLUVIAIS, DIÂMETRO DE 300 MM, JUNTA RÍGIDA, INSTALADO EM LOCAL COM ALTO NÍVEL DE INTERFERÊNCIAS (NÃO INCLUI FORNECIMENTO). AF_12/2015</v>
          </cell>
          <cell r="D5494" t="str">
            <v>M</v>
          </cell>
          <cell r="E5494">
            <v>31.19</v>
          </cell>
        </row>
        <row r="5495">
          <cell r="B5495">
            <v>92821</v>
          </cell>
          <cell r="C5495" t="str">
            <v>ASSENTAMENTO DE TUBO DE CONCRETO PARA REDES COLETORAS DE ÁGUAS PLUVIAIS, DIÂMETRO DE 400 MM, JUNTA RÍGIDA, INSTALADO EM LOCAL COM ALTO NÍVEL DE INTERFERÊNCIAS (NÃO INCLUI FORNECIMENTO). AF_12/2015</v>
          </cell>
          <cell r="D5495" t="str">
            <v>M</v>
          </cell>
          <cell r="E5495">
            <v>39.93</v>
          </cell>
        </row>
        <row r="5496">
          <cell r="B5496">
            <v>92822</v>
          </cell>
          <cell r="C5496" t="str">
            <v>ASSENTAMENTO DE TUBO DE CONCRETO PARA REDES COLETORAS DE ÁGUAS PLUVIAIS, DIÂMETRO DE 500 MM, JUNTA RÍGIDA, INSTALADO EM LOCAL COM ALTO NÍVEL DE INTERFERÊNCIAS (NÃO INCLUI FORNECIMENTO). AF_12/2015</v>
          </cell>
          <cell r="D5496" t="str">
            <v>M</v>
          </cell>
          <cell r="E5496">
            <v>48.71</v>
          </cell>
        </row>
        <row r="5497">
          <cell r="B5497">
            <v>92824</v>
          </cell>
          <cell r="C5497" t="str">
            <v>ASSENTAMENTO DE TUBO DE CONCRETO PARA REDES COLETORAS DE ÁGUAS PLUVIAIS, DIÂMETRO DE 600 MM, JUNTA RÍGIDA, INSTALADO EM LOCAL COM ALTO NÍVEL DE INTERFERÊNCIAS (NÃO INCLUI FORNECIMENTO). AF_12/2015</v>
          </cell>
          <cell r="D5497" t="str">
            <v>M</v>
          </cell>
          <cell r="E5497">
            <v>57.8</v>
          </cell>
        </row>
        <row r="5498">
          <cell r="B5498">
            <v>92825</v>
          </cell>
          <cell r="C5498" t="str">
            <v>ASSENTAMENTO DE TUBO DE CONCRETO PARA REDES COLETORAS DE ÁGUAS PLUVIAIS, DIÂMETRO DE 700 MM, JUNTA RÍGIDA, INSTALADO EM LOCAL COM ALTO NÍVEL DE INTERFERÊNCIAS (NÃO INCLUI FORNECIMENTO). AF_12/2015</v>
          </cell>
          <cell r="D5498" t="str">
            <v>M</v>
          </cell>
          <cell r="E5498">
            <v>66.92</v>
          </cell>
        </row>
        <row r="5499">
          <cell r="B5499">
            <v>92826</v>
          </cell>
          <cell r="C5499" t="str">
            <v>ASSENTAMENTO DE TUBO DE CONCRETO PARA REDES COLETORAS DE ÁGUAS PLUVIAIS, DIÂMETRO DE 800 MM, JUNTA RÍGIDA, INSTALADO EM LOCAL COM ALTO NÍVEL DE INTERFERÊNCIAS (NÃO INCLUI FORNECIMENTO). AF_12/2015</v>
          </cell>
          <cell r="D5499" t="str">
            <v>M</v>
          </cell>
          <cell r="E5499">
            <v>76.959999999999994</v>
          </cell>
        </row>
        <row r="5500">
          <cell r="B5500">
            <v>92827</v>
          </cell>
          <cell r="C5500" t="str">
            <v>ASSENTAMENTO DE TUBO DE CONCRETO PARA REDES COLETORAS DE ÁGUAS PLUVIAIS, DIÂMETRO DE 900 MM, JUNTA RÍGIDA, INSTALADO EM LOCAL COM ALTO NÍVEL DE INTERFERÊNCIAS (NÃO INCLUI FORNECIMENTO). AF_12/2015</v>
          </cell>
          <cell r="D5500" t="str">
            <v>M</v>
          </cell>
          <cell r="E5500">
            <v>87.44</v>
          </cell>
        </row>
        <row r="5501">
          <cell r="B5501">
            <v>92828</v>
          </cell>
          <cell r="C5501" t="str">
            <v>ASSENTAMENTO DE TUBO DE CONCRETO PARA REDES COLETORAS DE ÁGUAS PLUVIAIS, DIÂMETRO DE 1000 MM, JUNTA RÍGIDA, INSTALADO EM LOCAL COM ALTO NÍVEL DE INTERFERÊNCIAS (NÃO INCLUI FORNECIMENTO). AF_12/2015</v>
          </cell>
          <cell r="D5501" t="str">
            <v>M</v>
          </cell>
          <cell r="E5501">
            <v>99.4</v>
          </cell>
        </row>
        <row r="5502">
          <cell r="B5502">
            <v>92829</v>
          </cell>
          <cell r="C5502" t="str">
            <v>TUBO DE CONCRETO PARA REDES COLETORAS DE ÁGUAS PLUVIAIS, DIÂMETRO DE 1200 MM, JUNTA RÍGIDA, INSTALADO EM LOCAL COM ALTO NÍVEL DE INTERFERÊNCIAS - FORNECIMENTO E ASSENTAMENTO. AF_12/2015</v>
          </cell>
          <cell r="D5502" t="str">
            <v>M</v>
          </cell>
          <cell r="E5502">
            <v>439.03</v>
          </cell>
        </row>
        <row r="5503">
          <cell r="B5503">
            <v>92830</v>
          </cell>
          <cell r="C5503" t="str">
            <v>ASSENTAMENTO DE TUBO DE CONCRETO PARA REDES COLETORAS DE ÁGUAS PLUVIAIS, DIÂMETRO DE 1200 MM, JUNTA RÍGIDA, INSTALADO EM LOCAL COM ALTO NÍVEL DE INTERFERÊNCIAS (NÃO INCLUI FORNECIMENTO). AF_12/2015</v>
          </cell>
          <cell r="D5503" t="str">
            <v>M</v>
          </cell>
          <cell r="E5503">
            <v>123.31</v>
          </cell>
        </row>
        <row r="5504">
          <cell r="B5504">
            <v>92831</v>
          </cell>
          <cell r="C5504" t="str">
            <v>TUBO DE CONCRETO PARA REDES COLETORAS DE ÁGUAS PLUVIAIS, DIÂMETRO DE 1500 MM, JUNTA RÍGIDA, INSTALADO EM LOCAL COM ALTO NÍVEL DE INTERFERÊNCIAS - FORNECIMENTO E ASSENTAMENTO. AF_12/2015</v>
          </cell>
          <cell r="D5504" t="str">
            <v>M</v>
          </cell>
          <cell r="E5504">
            <v>633.5</v>
          </cell>
        </row>
        <row r="5505">
          <cell r="B5505">
            <v>92832</v>
          </cell>
          <cell r="C5505" t="str">
            <v>ASSENTAMENTO DE TUBO DE CONCRETO PARA REDES COLETORAS DE ÁGUAS PLUVIAIS, DIÂMETRO DE 1500 MM, JUNTA RÍGIDA, INSTALADO EM LOCAL COM ALTO NÍVEL DE INTERFERÊNCIAS (NÃO INCLUI FORNECIMENTO). AF_12/2015</v>
          </cell>
          <cell r="D5505" t="str">
            <v>M</v>
          </cell>
          <cell r="E5505">
            <v>163.89</v>
          </cell>
        </row>
        <row r="5506">
          <cell r="B5506">
            <v>95565</v>
          </cell>
          <cell r="C5506" t="str">
            <v>TUBO DE CONCRETO PARA REDES COLETORAS DE ÁGUAS PLUVIAIS, DIÂMETRO DE 300MM, JUNTA RÍGIDA, INSTALADO EM LOCAL COM BAIXO NÍVEL DE INTERFERÊNCIAS - FORNECIMENTO E ASSENTAMENTO. AF_12/2015</v>
          </cell>
          <cell r="D5506" t="str">
            <v>M</v>
          </cell>
          <cell r="E5506">
            <v>81.819999999999993</v>
          </cell>
        </row>
        <row r="5507">
          <cell r="B5507">
            <v>95566</v>
          </cell>
          <cell r="C5507" t="str">
            <v>TUBO DE CONCRETO PARA REDES COLETORAS DE ÁGUAS PLUVIAIS, DIÂMETRO DE 300MM, JUNTA RÍGIDA, INSTALADO EM LOCAL COM ALTO NÍVEL DE INTERFERÊNCIAS - FORNECIMENTO E ASSENTAMENTO. AF_12/2015</v>
          </cell>
          <cell r="D5507" t="str">
            <v>M</v>
          </cell>
          <cell r="E5507">
            <v>86.98</v>
          </cell>
        </row>
        <row r="5508">
          <cell r="B5508">
            <v>95567</v>
          </cell>
          <cell r="C5508" t="str">
            <v>TUBO DE CONCRETO (SIMPLES) PARA REDES COLETORAS DE ÁGUAS PLUVIAIS, DIÂMETRO DE 300 MM, JUNTA RÍGIDA, INSTALADO EM LOCAL COM BAIXO NÍVEL DE INTERFERÊNCIAS - FORNECIMENTO E ASSENTAMENTO. AF_12/2015</v>
          </cell>
          <cell r="D5508" t="str">
            <v>M</v>
          </cell>
          <cell r="E5508">
            <v>75</v>
          </cell>
        </row>
        <row r="5509">
          <cell r="B5509">
            <v>95568</v>
          </cell>
          <cell r="C5509" t="str">
            <v>TUBO DE CONCRETO (SIMPLES) PARA REDES COLETORAS DE ÁGUAS PLUVIAIS, DIÂMETRO DE 400 MM, JUNTA RÍGIDA, INSTALADO EM LOCAL COM BAIXO NÍVEL DE INTERFERÊNCIAS - FORNECIMENTO E ASSENTAMENTO. AF_12/2015</v>
          </cell>
          <cell r="D5509" t="str">
            <v>M</v>
          </cell>
          <cell r="E5509">
            <v>98.05</v>
          </cell>
        </row>
        <row r="5510">
          <cell r="B5510">
            <v>95569</v>
          </cell>
          <cell r="C5510" t="str">
            <v>TUBO DE CONCRETO (SIMPLES) PARA REDES COLETORAS DE ÁGUAS PLUVIAIS, DIÂMETRO DE 500 MM, JUNTA RÍGIDA, INSTALADO EM LOCAL COM BAIXO NÍVEL DE INTERFERÊNCIAS - FORNECIMENTO E ASSENTAMENTO. AF_12/2015</v>
          </cell>
          <cell r="D5510" t="str">
            <v>M</v>
          </cell>
          <cell r="E5510">
            <v>134.13999999999999</v>
          </cell>
        </row>
        <row r="5511">
          <cell r="B5511">
            <v>95570</v>
          </cell>
          <cell r="C5511" t="str">
            <v>TUBO DE CONCRETO (SIMPLES) PARA REDES COLETORAS DE ÁGUAS PLUVIAIS, DIÂMETRO DE 300 MM, JUNTA RÍGIDA, INSTALADO EM LOCAL COM ALTO NÍVEL DE INTERFERÊNCIAS - FORNECIMENTO E ASSENTAMENTO. AF_12/2015</v>
          </cell>
          <cell r="D5511" t="str">
            <v>M</v>
          </cell>
          <cell r="E5511">
            <v>80.16</v>
          </cell>
        </row>
        <row r="5512">
          <cell r="B5512">
            <v>95571</v>
          </cell>
          <cell r="C5512" t="str">
            <v>TUBO DE CONCRETO (SIMPLES) PARA REDES COLETORAS DE ÁGUAS PLUVIAIS, DIÂMETRO DE 400 MM, JUNTA RÍGIDA, INSTALADO EM LOCAL COM ALTO NÍVEL DE INTERFERÊNCIAS - FORNECIMENTO E ASSENTAMENTO. AF_12/2015</v>
          </cell>
          <cell r="D5512" t="str">
            <v>M</v>
          </cell>
          <cell r="E5512">
            <v>104.63</v>
          </cell>
        </row>
        <row r="5513">
          <cell r="B5513">
            <v>95572</v>
          </cell>
          <cell r="C5513" t="str">
            <v>TUBO DE CONCRETO (SIMPLES) PARA REDES COLETORAS DE ÁGUAS PLUVIAIS, DIÂMETRO DE 500 MM, JUNTA RÍGIDA, INSTALADO EM LOCAL COM ALTO NÍVEL DE INTERFERÊNCIAS - FORNECIMENTO E ASSENTAMENTO. AF_12/2015</v>
          </cell>
          <cell r="D5513" t="str">
            <v>M</v>
          </cell>
          <cell r="E5513">
            <v>142.28</v>
          </cell>
        </row>
        <row r="5514">
          <cell r="B5514">
            <v>73606</v>
          </cell>
          <cell r="C5514" t="str">
            <v>ASSENTAMENTO DE TAMPAO DE FERRO FUNDIDO 900 MM</v>
          </cell>
          <cell r="D5514" t="str">
            <v>UN</v>
          </cell>
          <cell r="E5514">
            <v>106.63</v>
          </cell>
        </row>
        <row r="5515">
          <cell r="B5515">
            <v>73607</v>
          </cell>
          <cell r="C5515" t="str">
            <v>ASSENTAMENTO DE TAMPAO DE FERRO FUNDIDO 600 MM</v>
          </cell>
          <cell r="D5515" t="str">
            <v>UN</v>
          </cell>
          <cell r="E5515">
            <v>71.09</v>
          </cell>
        </row>
        <row r="5516">
          <cell r="B5516">
            <v>83623</v>
          </cell>
          <cell r="C5516" t="str">
            <v>GRELHA DE FERRO FUNDIDO PARA CANALETA LARG = 30CM, FORNECIMENTO E ASSENTAMENTO</v>
          </cell>
          <cell r="D5516" t="str">
            <v>M</v>
          </cell>
          <cell r="E5516">
            <v>187.58</v>
          </cell>
        </row>
        <row r="5517">
          <cell r="B5517">
            <v>83624</v>
          </cell>
          <cell r="C5517" t="str">
            <v>GRELHA DE FERRO FUNDIDO PARA CANALETA LARG = 20CM, FORNECIMENTO E ASSENTAMENTO</v>
          </cell>
          <cell r="D5517" t="str">
            <v>M</v>
          </cell>
          <cell r="E5517">
            <v>132.15</v>
          </cell>
        </row>
        <row r="5518">
          <cell r="B5518">
            <v>83626</v>
          </cell>
          <cell r="C5518" t="str">
            <v>GRELHA DE FERRO FUNDIDO PARA CANALETA LARG = 15CM, FORNECIMENTO E ASSENTAMENTO</v>
          </cell>
          <cell r="D5518" t="str">
            <v>M</v>
          </cell>
          <cell r="E5518">
            <v>104.44</v>
          </cell>
        </row>
        <row r="5519">
          <cell r="B5519">
            <v>83627</v>
          </cell>
          <cell r="C5519" t="str">
            <v>TAMPAO FOFO ARTICULADO, CLASSE B125 CARGA MAX 12,5 T, REDONDO TAMPA 600 MM, REDE PLUVIAL/ESGOTO, P = CHAMINE CX AREIA / POCO VISITA ASSENTADO COM ARG CIM/AREIA 1:4, FORNECIMENTO E ASSENTAMENTO</v>
          </cell>
          <cell r="D5519" t="str">
            <v>UN</v>
          </cell>
          <cell r="E5519">
            <v>367.34</v>
          </cell>
        </row>
        <row r="5520">
          <cell r="B5520">
            <v>83724</v>
          </cell>
          <cell r="C5520" t="str">
            <v>ASSENTAMENTO DE PECAS, CONEXOES, APARELHOS E ACESSORIOS DE FERRO FUNDIDO DUCTIL, JUNTA ELASTICA, MECANICA OU FLANGEADA, COM DIAMETROS DE 50 A 300 MM.</v>
          </cell>
          <cell r="D5520" t="str">
            <v>KG</v>
          </cell>
          <cell r="E5520">
            <v>1.38</v>
          </cell>
        </row>
        <row r="5521">
          <cell r="B5521">
            <v>83725</v>
          </cell>
          <cell r="C5521" t="str">
            <v>ASSENTAMENTO DE PECAS, CONEXOES, APARELHOS E ACESSORIOS DE FERRO FUNDIDO DUCTIL, JUNTA ELASTICA, MECANICA OU FLANGEADA, COM DIAMETROS DE 350 A 600 MM.</v>
          </cell>
          <cell r="D5521" t="str">
            <v>KG</v>
          </cell>
          <cell r="E5521">
            <v>0.89</v>
          </cell>
        </row>
        <row r="5522">
          <cell r="B5522">
            <v>83726</v>
          </cell>
          <cell r="C5522" t="str">
            <v>ASSENTAMENTO DE PECAS, CONEXOES, APARELHOS E ACESSORIOS DE FERRO FUNDIDO DUCTIL, JUNTA ELASTICA, MECANICA OU FLANGEADA, COM DIAMETROS DE 700 A 1200 MM.</v>
          </cell>
          <cell r="D5522" t="str">
            <v>KG</v>
          </cell>
          <cell r="E5522">
            <v>0.66</v>
          </cell>
        </row>
        <row r="5523">
          <cell r="B5523">
            <v>97127</v>
          </cell>
          <cell r="C5523" t="str">
            <v>ASSENTAMENTO DE TUBO DE PVC DEFOFO OU PRFV OU RPVC PARA REDE DE ÁGUA, DN 150 MM, JUNTA ELÁSTICA INTEGRADA, INSTALADO EM LOCAL COM NÍVEL ALTO DE INTERFERÊNCIAS (NÃO INCLUI FORNECIMENTO). AF_11/2017</v>
          </cell>
          <cell r="D5523" t="str">
            <v>M</v>
          </cell>
          <cell r="E5523">
            <v>3.5</v>
          </cell>
        </row>
        <row r="5524">
          <cell r="B5524">
            <v>97128</v>
          </cell>
          <cell r="C5524" t="str">
            <v>ASSENTAMENTO DE TUBO DE PVC DEFOFO OU PRFV OU RPVC PARA REDE DE ÁGUA, DN 200 MM, JUNTA ELÁSTICA INTEGRADA, INSTALADO EM LOCAL COM NÍVEL ALTO DE INTERFERÊNCIAS (NÃO INCLUI FORNECIMENTO). AF_11/2017</v>
          </cell>
          <cell r="D5524" t="str">
            <v>M</v>
          </cell>
          <cell r="E5524">
            <v>6.93</v>
          </cell>
        </row>
        <row r="5525">
          <cell r="B5525">
            <v>97129</v>
          </cell>
          <cell r="C5525" t="str">
            <v>ASSENTAMENTO DE TUBO DE PVC DEFOFO OU PRFV OU RPVC PARA REDE DE ÁGUA, DN 250 MM, JUNTA ELÁSTICA INTEGRADA, INSTALADO EM LOCAL COM NÍVEL ALTO DE INTERFERÊNCIAS (NÃO INCLUI FORNECIMENTO). AF_11/2017</v>
          </cell>
          <cell r="D5525" t="str">
            <v>M</v>
          </cell>
          <cell r="E5525">
            <v>8.51</v>
          </cell>
        </row>
        <row r="5526">
          <cell r="B5526">
            <v>97130</v>
          </cell>
          <cell r="C5526" t="str">
            <v>ASSENTAMENTO DE TUBO DE PVC DEFOFO OU PRFV OU RPVC PARA REDE DE ÁGUA, DN 300 MM, JUNTA ELÁSTICA INTEGRADA, INSTALADO EM LOCAL COM NÍVEL ALTO DE INTERFERÊNCIAS (NÃO INCLUI FORNECIMENTO). AF_11/2017</v>
          </cell>
          <cell r="D5526" t="str">
            <v>M</v>
          </cell>
          <cell r="E5526">
            <v>10.119999999999999</v>
          </cell>
        </row>
        <row r="5527">
          <cell r="B5527">
            <v>97131</v>
          </cell>
          <cell r="C5527" t="str">
            <v>ASSENTAMENTO DE TUBO DE PVC DEFOFO OU PRFV OU RPVC PARA REDE DE ÁGUA, DN 350 MM, JUNTA ELÁSTICA INTEGRADA, INSTALADO EM LOCAL COM NÍVEL ALTO DE INTERFERÊNCIAS (NÃO INCLUI FORNECIMENTO). AF_11/2017</v>
          </cell>
          <cell r="D5527" t="str">
            <v>M</v>
          </cell>
          <cell r="E5527">
            <v>11.69</v>
          </cell>
        </row>
        <row r="5528">
          <cell r="B5528">
            <v>97132</v>
          </cell>
          <cell r="C5528" t="str">
            <v>ASSENTAMENTO DE TUBO DE PVC DEFOFO OU PRFV OU RPVC PARA REDE DE ÁGUA, DN 400 MM, JUNTA ELÁSTICA INTEGRADA, INSTALADO EM LOCAL COM NÍVEL ALTO DE INTERFERÊNCIAS (NÃO INCLUI FORNECIMENTO). AF_11/2017</v>
          </cell>
          <cell r="D5528" t="str">
            <v>M</v>
          </cell>
          <cell r="E5528">
            <v>13.29</v>
          </cell>
        </row>
        <row r="5529">
          <cell r="B5529">
            <v>97133</v>
          </cell>
          <cell r="C5529" t="str">
            <v>ASSENTAMENTO DE TUBO DE PVC DEFOFO OU PRFV OU RPVC PARA REDE DE ÁGUA, DN 500 MM, JUNTA ELÁSTICA INTEGRADA, INSTALADO EM LOCAL COM NÍVEL ALTO DE INTERFERÊNCIAS (NÃO INCLUI FORNECIMENTO). AF_11/2017</v>
          </cell>
          <cell r="D5529" t="str">
            <v>M</v>
          </cell>
          <cell r="E5529">
            <v>16.47</v>
          </cell>
        </row>
        <row r="5530">
          <cell r="B5530">
            <v>97134</v>
          </cell>
          <cell r="C5530" t="str">
            <v>ASSENTAMENTO DE TUBO DE PVC DEFOFO OU PRFV OU RPVC PARA REDE DE ÁGUA, DN 150 MM, JUNTA ELÁSTICA INTEGRADA, INSTALADO EM LOCAL COM NÍVEL BAIXO DE INTERFERÊNCIAS (NÃO INCLUI FORNECIMENTO). AF_11/2017</v>
          </cell>
          <cell r="D5530" t="str">
            <v>M</v>
          </cell>
          <cell r="E5530">
            <v>1.57</v>
          </cell>
        </row>
        <row r="5531">
          <cell r="B5531">
            <v>97135</v>
          </cell>
          <cell r="C5531" t="str">
            <v>ASSENTAMENTO DE TUBO DE PVC DEFOFO OU PRFV OU RPVC PARA REDE DE ÁGUA, DN 200 MM, JUNTA ELÁSTICA INTEGRADA, INSTALADO EM LOCAL COM NÍVEL BAIXO DE INTERFERÊNCIAS (NÃO INCLUI FORNECIMENTO). AF_11/2017</v>
          </cell>
          <cell r="D5531" t="str">
            <v>M</v>
          </cell>
          <cell r="E5531">
            <v>3.5</v>
          </cell>
        </row>
        <row r="5532">
          <cell r="B5532">
            <v>97136</v>
          </cell>
          <cell r="C5532" t="str">
            <v>ASSENTAMENTO DE TUBO DE PVC DEFOFO OU PRFV OU RPVC PARA REDE DE ÁGUA, DN 250 MM, JUNTA ELÁSTICA INTEGRADA, INSTALADO EM LOCAL COM NÍVEL BAIXO DE INTERFERÊNCIAS (NÃO INCLUI FORNECIMENTO). AF_11/2017</v>
          </cell>
          <cell r="D5532" t="str">
            <v>M</v>
          </cell>
          <cell r="E5532">
            <v>4.3</v>
          </cell>
        </row>
        <row r="5533">
          <cell r="B5533">
            <v>97137</v>
          </cell>
          <cell r="C5533" t="str">
            <v>ASSENTAMENTO DE TUBO DE PVC DEFOFO OU PRFV OU RPVC PARA REDE DE ÁGUA, DN 300 MM, JUNTA ELÁSTICA INTEGRADA, INSTALADO EM LOCAL COM NÍVEL BAIXO DE INTERFERÊNCIAS (NÃO INCLUI FORNECIMENTO). AF_11/2017</v>
          </cell>
          <cell r="D5533" t="str">
            <v>M</v>
          </cell>
          <cell r="E5533">
            <v>5.12</v>
          </cell>
        </row>
        <row r="5534">
          <cell r="B5534">
            <v>97138</v>
          </cell>
          <cell r="C5534" t="str">
            <v>ASSENTAMENTO DE TUBO DE PVC DEFOFO OU PRFV OU RPVC PARA REDE DE ÁGUA, DN 350 MM, JUNTA ELÁSTICA INTEGRADA, INSTALADO EM LOCAL COM NÍVEL BAIXO DE INTERFERÊNCIAS (NÃO INCLUI FORNECIMENTO). AF_11/2017</v>
          </cell>
          <cell r="D5534" t="str">
            <v>M</v>
          </cell>
          <cell r="E5534">
            <v>5.91</v>
          </cell>
        </row>
        <row r="5535">
          <cell r="B5535">
            <v>97139</v>
          </cell>
          <cell r="C5535" t="str">
            <v>ASSENTAMENTO DE TUBO DE PVC DEFOFO OU PRFV OU RPVC PARA REDE DE ÁGUA, DN 400 MM, JUNTA ELÁSTICA INTEGRADA, INSTALADO EM LOCAL COM NÍVEL BAIXO DE INTERFERÊNCIAS (NÃO INCLUI FORNECIMENTO). AF_11/2017</v>
          </cell>
          <cell r="D5535" t="str">
            <v>M</v>
          </cell>
          <cell r="E5535">
            <v>6.71</v>
          </cell>
        </row>
        <row r="5536">
          <cell r="B5536">
            <v>97140</v>
          </cell>
          <cell r="C5536" t="str">
            <v>ASSENTAMENTO DE TUBO DE PVC DEFOFO OU PRFV OU RPVC PARA REDE DE ÁGUA, DN 500 MM, JUNTA ELÁSTICA INTEGRADA, INSTALADO EM LOCAL COM NÍVEL BAIXO DE INTERFERÊNCIAS (NÃO INCLUI FORNECIMENTO). AF_11/2017</v>
          </cell>
          <cell r="D5536" t="str">
            <v>M</v>
          </cell>
          <cell r="E5536">
            <v>8.33</v>
          </cell>
        </row>
        <row r="5537">
          <cell r="B5537">
            <v>83520</v>
          </cell>
          <cell r="C5537" t="str">
            <v>TE PVC PARA COLETOR ESGOTO, EB644, D=100MM, COM JUNTA ELASTICA.</v>
          </cell>
          <cell r="D5537" t="str">
            <v>UN</v>
          </cell>
          <cell r="E5537">
            <v>66.349999999999994</v>
          </cell>
        </row>
        <row r="5538">
          <cell r="B5538">
            <v>83531</v>
          </cell>
          <cell r="C5538" t="str">
            <v>CURVA PARA REDE COLETOR ESGOTO, EB 644, 90GR, DN=200MM, COM JUNTA ELASTICA</v>
          </cell>
          <cell r="D5538" t="str">
            <v>UN</v>
          </cell>
          <cell r="E5538">
            <v>272.43</v>
          </cell>
        </row>
        <row r="5539">
          <cell r="B5539">
            <v>83535</v>
          </cell>
          <cell r="C5539" t="str">
            <v>CURVA PVC PARA REDE COLETOR ESGOTO, EB-644, 45 GR, 200 MM, COM JUNTA ELASTICA.</v>
          </cell>
          <cell r="D5539" t="str">
            <v>UN</v>
          </cell>
          <cell r="E5539">
            <v>225.83</v>
          </cell>
        </row>
        <row r="5540">
          <cell r="B5540">
            <v>92235</v>
          </cell>
          <cell r="C5540" t="str">
            <v>FECHAMENTO DE CONSTRUÇÃO TEMPORÁRIA EM CHAPA DE MADEIRA COMPENSADA E=10MM, COM REAPROVEITAMENTO DE 2X.</v>
          </cell>
          <cell r="D5540" t="str">
            <v>M2</v>
          </cell>
          <cell r="E5540">
            <v>47.41</v>
          </cell>
        </row>
        <row r="5541">
          <cell r="B5541">
            <v>93206</v>
          </cell>
          <cell r="C5541" t="str">
            <v>EXECUÇÃO DE ESCRITÓRIO EM CANTEIRO DE OBRA EM ALVENARIA, NÃO INCLUSO MOBILIÁRIO E EQUIPAMENTOS. AF_02/2016</v>
          </cell>
          <cell r="D5541" t="str">
            <v>M2</v>
          </cell>
          <cell r="E5541">
            <v>733.16</v>
          </cell>
        </row>
        <row r="5542">
          <cell r="B5542">
            <v>93207</v>
          </cell>
          <cell r="C5542" t="str">
            <v>EXECUÇÃO DE ESCRITÓRIO EM CANTEIRO DE OBRA EM CHAPA DE MADEIRA COMPENSADA, NÃO INCLUSO MOBILIÁRIO E EQUIPAMENTOS. AF_02/2016</v>
          </cell>
          <cell r="D5542" t="str">
            <v>M2</v>
          </cell>
          <cell r="E5542">
            <v>712.82</v>
          </cell>
        </row>
        <row r="5543">
          <cell r="B5543">
            <v>93208</v>
          </cell>
          <cell r="C5543" t="str">
            <v>EXECUÇÃO DE ALMOXARIFADO EM CANTEIRO DE OBRA EM CHAPA DE MADEIRA COMPENSADA, INCLUSO PRATELEIRAS. AF_02/2016</v>
          </cell>
          <cell r="D5543" t="str">
            <v>M2</v>
          </cell>
          <cell r="E5543">
            <v>554.27</v>
          </cell>
        </row>
        <row r="5544">
          <cell r="B5544">
            <v>93209</v>
          </cell>
          <cell r="C5544" t="str">
            <v>EXECUÇÃO DE ALMOXARIFADO EM CANTEIRO DE OBRA EM ALVENARIA, INCLUSO PRATELEIRAS. AF_02/2016</v>
          </cell>
          <cell r="D5544" t="str">
            <v>M2</v>
          </cell>
          <cell r="E5544">
            <v>585.23</v>
          </cell>
        </row>
        <row r="5545">
          <cell r="B5545">
            <v>93210</v>
          </cell>
          <cell r="C5545" t="str">
            <v>EXECUÇÃO DE REFEITÓRIO EM CANTEIRO DE OBRA EM CHAPA DE MADEIRA COMPENSADA, NÃO INCLUSO MOBILIÁRIO E EQUIPAMENTOS. AF_02/2016</v>
          </cell>
          <cell r="D5545" t="str">
            <v>M2</v>
          </cell>
          <cell r="E5545">
            <v>357.23</v>
          </cell>
        </row>
        <row r="5546">
          <cell r="B5546">
            <v>93211</v>
          </cell>
          <cell r="C5546" t="str">
            <v>EXECUÇÃO DE REFEITÓRIO EM CANTEIRO DE OBRA EM ALVENARIA, NÃO INCLUSO MOBILIÁRIO E EQUIPAMENTOS. AF_02/2016</v>
          </cell>
          <cell r="D5546" t="str">
            <v>M2</v>
          </cell>
          <cell r="E5546">
            <v>358.62</v>
          </cell>
        </row>
        <row r="5547">
          <cell r="B5547">
            <v>93212</v>
          </cell>
          <cell r="C5547" t="str">
            <v>EXECUÇÃO DE SANITÁRIO E VESTIÁRIO EM CANTEIRO DE OBRA EM CHAPA DE MADEIRA COMPENSADA, NÃO INCLUSO MOBILIÁRIO. AF_02/2016</v>
          </cell>
          <cell r="D5547" t="str">
            <v>M2</v>
          </cell>
          <cell r="E5547">
            <v>636.38</v>
          </cell>
        </row>
        <row r="5548">
          <cell r="B5548">
            <v>93213</v>
          </cell>
          <cell r="C5548" t="str">
            <v>EXECUÇÃO DE SANITÁRIO E VESTIÁRIO EM CANTEIRO DE OBRA EM ALVENARIA, NÃO INCLUSO MOBILIÁRIO. AF_02/2016</v>
          </cell>
          <cell r="D5548" t="str">
            <v>M2</v>
          </cell>
          <cell r="E5548">
            <v>654.80999999999995</v>
          </cell>
        </row>
        <row r="5549">
          <cell r="B5549">
            <v>93214</v>
          </cell>
          <cell r="C5549" t="str">
            <v>EXECUÇÃO DE RESERVATÓRIO ELEVADO DE ÁGUA (1000 LITROS) EM CANTEIRO DE OBRA, APOIADO EM ESTRUTURA DE MADEIRA. AF_02/2016</v>
          </cell>
          <cell r="D5549" t="str">
            <v>UN</v>
          </cell>
          <cell r="E5549">
            <v>4554.5</v>
          </cell>
        </row>
        <row r="5550">
          <cell r="B5550">
            <v>93243</v>
          </cell>
          <cell r="C5550" t="str">
            <v>EXECUÇÃO DE RESERVATÓRIO ELEVADO DE ÁGUA (2000 LITROS) EM CANTEIRO DE OBRA, APOIADO EM ESTRUTURA DE MADEIRA. AF_02/2016</v>
          </cell>
          <cell r="D5550" t="str">
            <v>UN</v>
          </cell>
          <cell r="E5550">
            <v>6832.78</v>
          </cell>
        </row>
        <row r="5551">
          <cell r="B5551">
            <v>93582</v>
          </cell>
          <cell r="C5551" t="str">
            <v>EXECUÇÃO DE CENTRAL DE ARMADURA EM CANTEIRO DE OBRA, NÃO INCLUSO MOBILIÁRIO E EQUIPAMENTOS. AF_04/2016</v>
          </cell>
          <cell r="D5551" t="str">
            <v>M2</v>
          </cell>
          <cell r="E5551">
            <v>174.29</v>
          </cell>
        </row>
        <row r="5552">
          <cell r="B5552">
            <v>93583</v>
          </cell>
          <cell r="C5552" t="str">
            <v>EXECUÇÃO DE CENTRAL DE FÔRMAS, PRODUÇÃO DE ARGAMASSA OU CONCRETO EM CANTEIRO DE OBRA, NÃO INCLUSO MOBILIÁRIO E EQUIPAMENTOS. AF_04/2016</v>
          </cell>
          <cell r="D5552" t="str">
            <v>M2</v>
          </cell>
          <cell r="E5552">
            <v>283.79000000000002</v>
          </cell>
        </row>
        <row r="5553">
          <cell r="B5553">
            <v>93584</v>
          </cell>
          <cell r="C5553" t="str">
            <v>EXECUÇÃO DE DEPÓSITO EM CANTEIRO DE OBRA EM CHAPA DE MADEIRA COMPENSADA, NÃO INCLUSO MOBILIÁRIO. AF_04/2016</v>
          </cell>
          <cell r="D5553" t="str">
            <v>M2</v>
          </cell>
          <cell r="E5553">
            <v>560.67999999999995</v>
          </cell>
        </row>
        <row r="5554">
          <cell r="B5554">
            <v>93585</v>
          </cell>
          <cell r="C5554" t="str">
            <v>EXECUÇÃO DE GUARITA EM CANTEIRO DE OBRA EM CHAPA DE MADEIRA COMPENSADA, NÃO INCLUSO MOBILIÁRIO. AF_04/2016</v>
          </cell>
          <cell r="D5554" t="str">
            <v>M2</v>
          </cell>
          <cell r="E5554">
            <v>791.97</v>
          </cell>
        </row>
        <row r="5555">
          <cell r="B5555">
            <v>98441</v>
          </cell>
          <cell r="C5555" t="str">
            <v>PAREDE DE MADEIRA COMPENSADA PARA CONSTRUÇÃO TEMPORÁRIA EM CHAPA SIMPLES, EXTERNA, COM ÁREA LÍQUIDA MAIOR OU IGUAL A 6 M², SEM VÃO. AF_05/2018</v>
          </cell>
          <cell r="D5555" t="str">
            <v>M2</v>
          </cell>
          <cell r="E5555">
            <v>93.85</v>
          </cell>
        </row>
        <row r="5556">
          <cell r="B5556">
            <v>98442</v>
          </cell>
          <cell r="C5556" t="str">
            <v>PAREDE DE MADEIRA COMPENSADA PARA CONSTRUÇÃO TEMPORÁRIA EM CHAPA SIMPLES, EXTERNA, COM ÁREA LÍQUIDA MENOR QUE 6 M², SEM VÃO. AF_05/2018</v>
          </cell>
          <cell r="D5556" t="str">
            <v>M2</v>
          </cell>
          <cell r="E5556">
            <v>96.11</v>
          </cell>
        </row>
        <row r="5557">
          <cell r="B5557">
            <v>98443</v>
          </cell>
          <cell r="C5557" t="str">
            <v>PAREDE DE MADEIRA COMPENSADA PARA CONSTRUÇÃO TEMPORÁRIA EM CHAPA SIMPLES, INTERNA, COM ÁREA LÍQUIDA MAIOR OU IGUAL A 6 M², SEM VÃO. AF_05/2018</v>
          </cell>
          <cell r="D5557" t="str">
            <v>M2</v>
          </cell>
          <cell r="E5557">
            <v>82.18</v>
          </cell>
        </row>
        <row r="5558">
          <cell r="B5558">
            <v>98444</v>
          </cell>
          <cell r="C5558" t="str">
            <v>PAREDE DE MADEIRA COMPENSADA PARA CONSTRUÇÃO TEMPORÁRIA EM CHAPA SIMPLES, INTERNA, COM ÁREA LÍQUIDA MENOR QUE 6 M², SEM VÃO. AF_05/2018</v>
          </cell>
          <cell r="D5558" t="str">
            <v>M2</v>
          </cell>
          <cell r="E5558">
            <v>83.79</v>
          </cell>
        </row>
        <row r="5559">
          <cell r="B5559">
            <v>98445</v>
          </cell>
          <cell r="C5559" t="str">
            <v>PAREDE DE MADEIRA COMPENSADA PARA CONSTRUÇÃO TEMPORÁRIA EM CHAPA SIMPLES, EXTERNA, COM ÁREA LÍQUIDA MAIOR OU IGUAL A 6 M², COM VÃO. AF_05/2018</v>
          </cell>
          <cell r="D5559" t="str">
            <v>M2</v>
          </cell>
          <cell r="E5559">
            <v>112.36</v>
          </cell>
        </row>
        <row r="5560">
          <cell r="B5560">
            <v>98446</v>
          </cell>
          <cell r="C5560" t="str">
            <v>PAREDE DE MADEIRA COMPENSADA PARA CONSTRUÇÃO TEMPORÁRIA EM CHAPA SIMPLES, EXTERNA, COM ÁREA LÍQUIDA MENOR QUE 6 M², COM VÃO. AF_05/2018</v>
          </cell>
          <cell r="D5560" t="str">
            <v>M2</v>
          </cell>
          <cell r="E5560">
            <v>143.91</v>
          </cell>
        </row>
        <row r="5561">
          <cell r="B5561">
            <v>98447</v>
          </cell>
          <cell r="C5561" t="str">
            <v>PAREDE DE MADEIRA COMPENSADA PARA CONSTRUÇÃO TEMPORÁRIA EM CHAPA SIMPLES, INTERNA, COM ÁREA LÍQUIDA MAIOR OU IGUAL A 6 M², COM VÃO. AF_05/2018</v>
          </cell>
          <cell r="D5561" t="str">
            <v>M2</v>
          </cell>
          <cell r="E5561">
            <v>96.19</v>
          </cell>
        </row>
        <row r="5562">
          <cell r="B5562">
            <v>98448</v>
          </cell>
          <cell r="C5562" t="str">
            <v>PAREDE DE MADEIRA COMPENSADA PARA CONSTRUÇÃO TEMPORÁRIA EM CHAPA SIMPLES, INTERNA, COM ÁREA LÍQUIDA MENOR QUE 6 M², COM VÃO. AF_05/2018</v>
          </cell>
          <cell r="D5562" t="str">
            <v>M2</v>
          </cell>
          <cell r="E5562">
            <v>120.7</v>
          </cell>
        </row>
        <row r="5563">
          <cell r="B5563">
            <v>98449</v>
          </cell>
          <cell r="C5563" t="str">
            <v>PAREDE DE MADEIRA COMPENSADA PARA CONSTRUÇÃO TEMPORÁRIA EM CHAPA DUPLA, EXTERNA, COM ÁREA LÍQUIDA MAIOR OU IGUAL A 6 M², SEM VÃO. AF_05/2018</v>
          </cell>
          <cell r="D5563" t="str">
            <v>M2</v>
          </cell>
          <cell r="E5563">
            <v>112</v>
          </cell>
        </row>
        <row r="5564">
          <cell r="B5564">
            <v>98450</v>
          </cell>
          <cell r="C5564" t="str">
            <v>PAREDE DE MADEIRA COMPENSADA PARA CONSTRUÇÃO TEMPORÁRIA EM CHAPA DUPLA, EXTERNA, COM ÁREA LÍQUIDA MENOR QUE 6 M², SEM VÃO. AF_05/2018</v>
          </cell>
          <cell r="D5564" t="str">
            <v>M2</v>
          </cell>
          <cell r="E5564">
            <v>115.29</v>
          </cell>
        </row>
        <row r="5565">
          <cell r="B5565">
            <v>98451</v>
          </cell>
          <cell r="C5565" t="str">
            <v>PAREDE DE MADEIRA COMPENSADA PARA CONSTRUÇÃO TEMPORÁRIA EM CHAPA DUPLA, INTERNA, COM ÁREA LÍQUIDA MAIOR OU IGUAL A 6 M², SEM VÃO. AF_05/2018</v>
          </cell>
          <cell r="D5565" t="str">
            <v>M2</v>
          </cell>
          <cell r="E5565">
            <v>98.39</v>
          </cell>
        </row>
        <row r="5566">
          <cell r="B5566">
            <v>98452</v>
          </cell>
          <cell r="C5566" t="str">
            <v>PAREDE DE MADEIRA COMPENSADA PARA CONSTRUÇÃO TEMPORÁRIA EM CHAPA DUPLA, INTERNA, COM ÁREA LÍQUIDA MENOR QUE 6 M², SEM VÃO. AF_05/2018</v>
          </cell>
          <cell r="D5566" t="str">
            <v>M2</v>
          </cell>
          <cell r="E5566">
            <v>100.38</v>
          </cell>
        </row>
        <row r="5567">
          <cell r="B5567">
            <v>98453</v>
          </cell>
          <cell r="C5567" t="str">
            <v>PAREDE DE MADEIRA COMPENSADA PARA CONSTRUÇÃO TEMPORÁRIA EM CHAPA DUPLA, EXTERNA, COM ÁREA LÍQUIDA MAIOR OU IGUAL A QUE 6 M², COM VÃO. AF_05/2018</v>
          </cell>
          <cell r="D5567" t="str">
            <v>M2</v>
          </cell>
          <cell r="E5567">
            <v>134.37</v>
          </cell>
        </row>
        <row r="5568">
          <cell r="B5568">
            <v>98454</v>
          </cell>
          <cell r="C5568" t="str">
            <v>PAREDE DE MADEIRA COMPENSADA PARA CONSTRUÇÃO TEMPORÁRIA EM CHAPA DUPLA, EXTERNA, COM ÁREA LÍQUIDA MENOR QUE 6 M², COM VÃO. AF_05/2018</v>
          </cell>
          <cell r="D5568" t="str">
            <v>M2</v>
          </cell>
          <cell r="E5568">
            <v>175.35</v>
          </cell>
        </row>
        <row r="5569">
          <cell r="B5569">
            <v>98455</v>
          </cell>
          <cell r="C5569" t="str">
            <v>PAREDE DE MADEIRA COMPENSADA PARA CONSTRUÇÃO TEMPORÁRIA EM CHAPA DUPLA, INTERNA, COM ÁREA LÍQUIDA MAIOR OU IGUAL A 6 M², COM VÃO. AF_05/2018</v>
          </cell>
          <cell r="D5569" t="str">
            <v>M2</v>
          </cell>
          <cell r="E5569">
            <v>116.25</v>
          </cell>
        </row>
        <row r="5570">
          <cell r="B5570">
            <v>98456</v>
          </cell>
          <cell r="C5570" t="str">
            <v>PAREDE DE MADEIRA COMPENSADA PARA CONSTRUÇÃO TEMPORÁRIA EM CHAPA DUPLA, INTERNA, COM ÁREA LÍQUIDA MENOR QUE 6 M², COM VÃO. AF_05/2018</v>
          </cell>
          <cell r="D5570" t="str">
            <v>M2</v>
          </cell>
          <cell r="E5570">
            <v>149.55000000000001</v>
          </cell>
        </row>
        <row r="5571">
          <cell r="B5571">
            <v>98458</v>
          </cell>
          <cell r="C5571" t="str">
            <v>TAPUME COM COMPENSADO DE MADEIRA. AF_05/2018</v>
          </cell>
          <cell r="D5571" t="str">
            <v>M2</v>
          </cell>
          <cell r="E5571">
            <v>90.04</v>
          </cell>
        </row>
        <row r="5572">
          <cell r="B5572">
            <v>98459</v>
          </cell>
          <cell r="C5572" t="str">
            <v>TAPUME COM TELHA METÁLICA. AF_05/2018</v>
          </cell>
          <cell r="D5572" t="str">
            <v>M2</v>
          </cell>
          <cell r="E5572">
            <v>84.57</v>
          </cell>
        </row>
        <row r="5573">
          <cell r="B5573">
            <v>98460</v>
          </cell>
          <cell r="C5573" t="str">
            <v>PISO PARA CONSTRUÇÃO TEMPORÁRIA EM MADEIRA, SEM REAPROVEITAMENTO. AF_05/2018</v>
          </cell>
          <cell r="D5573" t="str">
            <v>M2</v>
          </cell>
          <cell r="E5573">
            <v>73.510000000000005</v>
          </cell>
        </row>
        <row r="5574">
          <cell r="B5574">
            <v>98461</v>
          </cell>
          <cell r="C5574" t="str">
            <v>ESTRUTURA DE MADEIRA PROVISÓRIA PARA SUPORTE DE CAIXA DÁGUA ELEVADA DE 1000 LITROS. AF_05/2018</v>
          </cell>
          <cell r="D5574" t="str">
            <v>UN</v>
          </cell>
          <cell r="E5574">
            <v>3994.89</v>
          </cell>
        </row>
        <row r="5575">
          <cell r="B5575">
            <v>98462</v>
          </cell>
          <cell r="C5575" t="str">
            <v>ESTRUTURA DE MADEIRA PROVISÓRIA PARA SUPORTE DE CAIXA DÁGUA ELEVADA DE 3000 LITROS. AF_05/2018</v>
          </cell>
          <cell r="D5575" t="str">
            <v>UN</v>
          </cell>
          <cell r="E5575">
            <v>5835.26</v>
          </cell>
        </row>
        <row r="5576">
          <cell r="B5576" t="str">
            <v>74209/1</v>
          </cell>
          <cell r="C5576" t="str">
            <v>PLACA DE OBRA EM CHAPA DE ACO GALVANIZADO</v>
          </cell>
          <cell r="D5576" t="str">
            <v>M2</v>
          </cell>
          <cell r="E5576">
            <v>305.89</v>
          </cell>
        </row>
        <row r="5577">
          <cell r="B5577">
            <v>5631</v>
          </cell>
          <cell r="C5577" t="str">
            <v>ESCAVADEIRA HIDRÁULICA SOBRE ESTEIRAS, CAÇAMBA 0,80 M3, PESO OPERACIONAL 17 T, POTENCIA BRUTA 111 HP - CHP DIURNO. AF_06/2014</v>
          </cell>
          <cell r="D5577" t="str">
            <v>CHP</v>
          </cell>
          <cell r="E5577">
            <v>131.62</v>
          </cell>
        </row>
        <row r="5578">
          <cell r="B5578">
            <v>5678</v>
          </cell>
          <cell r="C5578" t="str">
            <v>RETROESCAVADEIRA SOBRE RODAS COM CARREGADEIRA, TRAÇÃO 4X4, POTÊNCIA LÍQ. 88 HP, CAÇAMBA CARREG. CAP. MÍN. 1 M3, CAÇAMBA RETRO CAP. 0,26 M3, PESO OPERACIONAL MÍN. 6.674 KG, PROFUNDIDADE ESCAVAÇÃO MÁX. 4,37 M - CHP DIURNO. AF_06/2014</v>
          </cell>
          <cell r="D5578" t="str">
            <v>CHP</v>
          </cell>
          <cell r="E5578">
            <v>98.63</v>
          </cell>
        </row>
        <row r="5579">
          <cell r="B5579">
            <v>5680</v>
          </cell>
          <cell r="C5579" t="str">
            <v>RETROESCAVADEIRA SOBRE RODAS COM CARREGADEIRA, TRAÇÃO 4X2, POTÊNCIA LÍQ. 79 HP, CAÇAMBA CARREG. CAP. MÍN. 1 M3, CAÇAMBA RETRO CAP. 0,20 M3, PESO OPERACIONAL MÍN. 6.570 KG, PROFUNDIDADE ESCAVAÇÃO MÁX. 4,37 M - CHP DIURNO. AF_06/2014</v>
          </cell>
          <cell r="D5579" t="str">
            <v>CHP</v>
          </cell>
          <cell r="E5579">
            <v>91.64</v>
          </cell>
        </row>
        <row r="5580">
          <cell r="B5580">
            <v>5684</v>
          </cell>
          <cell r="C5580" t="str">
            <v>ROLO COMPACTADOR VIBRATÓRIO DE UM CILINDRO AÇO LISO, POTÊNCIA 80 HP, PESO OPERACIONAL MÁXIMO 8,1 T, IMPACTO DINÂMICO 16,15 / 9,5 T, LARGURA DE TRABALHO 1,68 M - CHP DIURNO. AF_06/2014</v>
          </cell>
          <cell r="D5580" t="str">
            <v>CHP</v>
          </cell>
          <cell r="E5580">
            <v>94.75</v>
          </cell>
        </row>
        <row r="5581">
          <cell r="B5581">
            <v>5689</v>
          </cell>
          <cell r="C5581" t="str">
            <v>GRADE DE DISCO CONTROLE REMOTO REBOCÁVEL, COM 24 DISCOS 24 X 6 MM COM PNEUS PARA TRANSPORTE - CHP DIURNO. AF_06/2014</v>
          </cell>
          <cell r="D5581" t="str">
            <v>CHP</v>
          </cell>
          <cell r="E5581">
            <v>3.76</v>
          </cell>
        </row>
        <row r="5582">
          <cell r="B5582">
            <v>5795</v>
          </cell>
          <cell r="C5582" t="str">
            <v>MARTELETE OU ROMPEDOR PNEUMÁTICO MANUAL, 28 KG, COM SILENCIADOR - CHP DIURNO. AF_07/2016</v>
          </cell>
          <cell r="D5582" t="str">
            <v>CHP</v>
          </cell>
          <cell r="E5582">
            <v>17.850000000000001</v>
          </cell>
        </row>
        <row r="5583">
          <cell r="B5583">
            <v>5811</v>
          </cell>
          <cell r="C5583" t="str">
            <v>CAMINHÃO BASCULANTE 6 M3, PESO BRUTO TOTAL 16.000 KG, CARGA ÚTIL MÁXIMA 13.071 KG, DISTÂNCIA ENTRE EIXOS 4,80 M, POTÊNCIA 230 CV INCLUSIVE CAÇAMBA METÁLICA - CHP DIURNO. AF_06/2014</v>
          </cell>
          <cell r="D5583" t="str">
            <v>CHP</v>
          </cell>
          <cell r="E5583">
            <v>165.28</v>
          </cell>
        </row>
        <row r="5584">
          <cell r="B5584">
            <v>5823</v>
          </cell>
          <cell r="C5584" t="str">
            <v>USINA DE CONCRETO FIXA, CAPACIDADE NOMINAL DE 90 A 120 M3/H, SEM SILO - CHP DIURNO. AF_07/2016</v>
          </cell>
          <cell r="D5584" t="str">
            <v>CHP</v>
          </cell>
          <cell r="E5584">
            <v>167.83</v>
          </cell>
        </row>
        <row r="5585">
          <cell r="B5585">
            <v>5824</v>
          </cell>
          <cell r="C5585" t="str">
            <v>CAMINHÃO TOCO, PBT 16.000 KG, CARGA ÚTIL MÁX. 10.685 KG, DIST. ENTRE EIXOS 4,8 M, POTÊNCIA 189 CV, INCLUSIVE CARROCERIA FIXA ABERTA DE MADEIRA P/ TRANSPORTE GERAL DE CARGA SECA, DIMEN. APROX. 2,5 X 7,00 X 0,50 M - CHP DIURNO. AF_06/2014</v>
          </cell>
          <cell r="D5585" t="str">
            <v>CHP</v>
          </cell>
          <cell r="E5585">
            <v>132.83000000000001</v>
          </cell>
        </row>
        <row r="5586">
          <cell r="B5586">
            <v>5835</v>
          </cell>
          <cell r="C5586" t="str">
            <v>VIBROACABADORA DE ASFALTO SOBRE ESTEIRAS, LARGURA DE PAVIMENTAÇÃO 1,90 M A 5,30 M, POTÊNCIA 105 HP CAPACIDADE 450 T/H - CHP DIURNO. AF_11/2014</v>
          </cell>
          <cell r="D5586" t="str">
            <v>CHP</v>
          </cell>
          <cell r="E5586">
            <v>249.32</v>
          </cell>
        </row>
        <row r="5587">
          <cell r="B5587">
            <v>5839</v>
          </cell>
          <cell r="C5587" t="str">
            <v>VASSOURA MECÂNICA REBOCÁVEL COM ESCOVA CILÍNDRICA, LARGURA ÚTIL DE VARRIMENTO DE 2,44 M - CHP DIURNO. AF_06/2014</v>
          </cell>
          <cell r="D5587" t="str">
            <v>CHP</v>
          </cell>
          <cell r="E5587">
            <v>5.57</v>
          </cell>
        </row>
        <row r="5588">
          <cell r="B5588">
            <v>5843</v>
          </cell>
          <cell r="C5588" t="str">
            <v>TRATOR DE PNEUS, POTÊNCIA 122 CV, TRAÇÃO 4X4, PESO COM LASTRO DE 4.510 KG - CHP DIURNO. AF_06/2014</v>
          </cell>
          <cell r="D5588" t="str">
            <v>CHP</v>
          </cell>
          <cell r="E5588">
            <v>103.73</v>
          </cell>
        </row>
        <row r="5589">
          <cell r="B5589">
            <v>5847</v>
          </cell>
          <cell r="C5589" t="str">
            <v>TRATOR DE ESTEIRAS, POTÊNCIA 170 HP, PESO OPERACIONAL 19 T, CAÇAMBA 5,2 M3 - CHP DIURNO. AF_06/2014</v>
          </cell>
          <cell r="D5589" t="str">
            <v>CHP</v>
          </cell>
          <cell r="E5589">
            <v>172.82</v>
          </cell>
        </row>
        <row r="5590">
          <cell r="B5590">
            <v>5851</v>
          </cell>
          <cell r="C5590" t="str">
            <v>TRATOR DE ESTEIRAS, POTÊNCIA 150 HP, PESO OPERACIONAL 16,7 T, COM RODA MOTRIZ ELEVADA E LÂMINA 3,18 M3 - CHP DIURNO. AF_06/2014</v>
          </cell>
          <cell r="D5590" t="str">
            <v>CHP</v>
          </cell>
          <cell r="E5590">
            <v>163.28</v>
          </cell>
        </row>
        <row r="5591">
          <cell r="B5591">
            <v>5855</v>
          </cell>
          <cell r="C5591" t="str">
            <v>TRATOR DE ESTEIRAS, POTÊNCIA 347 HP, PESO OPERACIONAL 38,5 T, COM LÂMINA 8,70 M3 - CHP DIURNO. AF_06/2014</v>
          </cell>
          <cell r="D5591" t="str">
            <v>CHP</v>
          </cell>
          <cell r="E5591">
            <v>418.21</v>
          </cell>
        </row>
        <row r="5592">
          <cell r="B5592">
            <v>5863</v>
          </cell>
          <cell r="C5592" t="str">
            <v>ROLO COMPACTADOR VIBRATÓRIO REBOCÁVEL, CILINDRO DE AÇO LISO, POTÊNCIA DE TRAÇÃO DE 65 CV, PESO 4,7 T, IMPACTO DINÂMICO 18,3 T, LARGURA DE TRABALHO 1,67 M - CHP DIURNO. AF_02/2016</v>
          </cell>
          <cell r="D5592" t="str">
            <v>CHP</v>
          </cell>
          <cell r="E5592">
            <v>11.63</v>
          </cell>
        </row>
        <row r="5593">
          <cell r="B5593">
            <v>5867</v>
          </cell>
          <cell r="C5593" t="str">
            <v>ROLO COMPACTADOR VIBRATÓRIO TANDEM AÇO LISO, POTÊNCIA 58 HP, PESO SEM/COM LASTRO 6,5 / 9,4 T, LARGURA DE TRABALHO 1,2 M - CHP DIURNO. AF_06/2014</v>
          </cell>
          <cell r="D5593" t="str">
            <v>CHP</v>
          </cell>
          <cell r="E5593">
            <v>92.64</v>
          </cell>
        </row>
        <row r="5594">
          <cell r="B5594">
            <v>5875</v>
          </cell>
          <cell r="C5594" t="str">
            <v>RETROESCAVADEIRA SOBRE RODAS COM CARREGADEIRA, TRAÇÃO 4X4, POTÊNCIA LÍQ. 72 HP, CAÇAMBA CARREG. CAP. MÍN. 0,79 M3, CAÇAMBA RETRO CAP. 0,18 M3, PESO OPERACIONAL MÍN. 7.140 KG, PROFUNDIDADE ESCAVAÇÃO MÁX. 4,50 M - CHP DIURNO. AF_06/2014</v>
          </cell>
          <cell r="D5594" t="str">
            <v>CHP</v>
          </cell>
          <cell r="E5594">
            <v>90.55</v>
          </cell>
        </row>
        <row r="5595">
          <cell r="B5595">
            <v>5879</v>
          </cell>
          <cell r="C5595" t="str">
            <v>ROLO COMPACTADOR VIBRATÓRIO PÉ DE CARNEIRO, OPERADO POR CONTROLE REMOTO, POTÊNCIA 12,5 KW, PESO OPERACIONAL 1,675 T, LARGURA DE TRABALHO 0,85 M - CHP DIURNO. AF_02/2016</v>
          </cell>
          <cell r="D5595" t="str">
            <v>CHP</v>
          </cell>
          <cell r="E5595">
            <v>77.47</v>
          </cell>
        </row>
        <row r="5596">
          <cell r="B5596">
            <v>5882</v>
          </cell>
          <cell r="C5596" t="str">
            <v>USINA DE LAMA ASFÁLTICA, PROD 30 A 50 T/H, SILO DE AGREGADO 7 M3, RESERVATÓRIOS PARA EMULSÃO E ÁGUA DE 2,3 M3 CADA, MISTURADOR TIPO PUG MILL A SER MONTADO SOBRE CAMINHÃO - CHP DIURNO. AF_10/2014</v>
          </cell>
          <cell r="D5596" t="str">
            <v>CHP</v>
          </cell>
          <cell r="E5596">
            <v>77.069999999999993</v>
          </cell>
        </row>
        <row r="5597">
          <cell r="B5597">
            <v>5890</v>
          </cell>
          <cell r="C5597" t="str">
            <v>CAMINHÃO TOCO, PESO BRUTO TOTAL 14.300 KG, CARGA ÚTIL MÁXIMA 9590 KG, DISTÂNCIA ENTRE EIXOS 4,76 M, POTÊNCIA 185 CV (NÃO INCLUI CARROCERIA) - CHP DIURNO. AF_06/2014</v>
          </cell>
          <cell r="D5597" t="str">
            <v>CHP</v>
          </cell>
          <cell r="E5597">
            <v>133.34</v>
          </cell>
        </row>
        <row r="5598">
          <cell r="B5598">
            <v>5894</v>
          </cell>
          <cell r="C5598" t="str">
            <v>CAMINHÃO TOCO, PESO BRUTO TOTAL 16.000 KG, CARGA ÚTIL MÁXIMA DE 10.685 KG, DISTÂNCIA ENTRE EIXOS 4,80 M, POTÊNCIA 189 CV EXCLUSIVE CARROCERIA - CHP DIURNO. AF_06/2014</v>
          </cell>
          <cell r="D5598" t="str">
            <v>CHP</v>
          </cell>
          <cell r="E5598">
            <v>131.29</v>
          </cell>
        </row>
        <row r="5599">
          <cell r="B5599">
            <v>5901</v>
          </cell>
          <cell r="C5599" t="str">
            <v>CAMINHÃO PIPA 10.000 L TRUCADO, PESO BRUTO TOTAL 23.000 KG, CARGA ÚTIL MÁXIMA 15.935 KG, DISTÂNCIA ENTRE EIXOS 4,8 M, POTÊNCIA 230 CV, INCLUSIVE TANQUE DE AÇO PARA TRANSPORTE DE ÁGUA - CHP DIURNO. AF_06/2014</v>
          </cell>
          <cell r="D5599" t="str">
            <v>CHP</v>
          </cell>
          <cell r="E5599">
            <v>167.11</v>
          </cell>
        </row>
        <row r="5600">
          <cell r="B5600">
            <v>5909</v>
          </cell>
          <cell r="C5600" t="str">
            <v>ESPARGIDOR DE ASFALTO PRESSURIZADO COM TANQUE DE 2500 L, REBOCÁVEL COM MOTOR A GASOLINA POTÊNCIA 3,4 HP - CHP DIURNO. AF_07/2014</v>
          </cell>
          <cell r="D5600" t="str">
            <v>CHP</v>
          </cell>
          <cell r="E5600">
            <v>20.93</v>
          </cell>
        </row>
        <row r="5601">
          <cell r="B5601">
            <v>5921</v>
          </cell>
          <cell r="C5601" t="str">
            <v>GRADE DE DISCO REBOCÁVEL COM 20 DISCOS 24" X 6 MM COM PNEUS PARA TRANSPORTE - CHP DIURNO. AF_06/2014</v>
          </cell>
          <cell r="D5601" t="str">
            <v>CHP</v>
          </cell>
          <cell r="E5601">
            <v>2.95</v>
          </cell>
        </row>
        <row r="5602">
          <cell r="B5602">
            <v>5928</v>
          </cell>
          <cell r="C5602" t="str">
            <v>GUINDAUTO HIDRÁULICO, CAPACIDADE MÁXIMA DE CARGA 6200 KG, MOMENTO MÁXIMO DE CARGA 11,7 TM, ALCANCE MÁXIMO HORIZONTAL 9,70 M, INCLUSIVE CAMINHÃO TOCO PBT 16.000 KG, POTÊNCIA DE 189 CV - CHP DIURNO. AF_06/2014</v>
          </cell>
          <cell r="D5602" t="str">
            <v>CHP</v>
          </cell>
          <cell r="E5602">
            <v>139.83000000000001</v>
          </cell>
        </row>
        <row r="5603">
          <cell r="B5603">
            <v>5932</v>
          </cell>
          <cell r="C5603" t="str">
            <v>MOTONIVELADORA POTÊNCIA BÁSICA LÍQUIDA (PRIMEIRA MARCHA) 125 HP, PESO BRUTO 13032 KG, LARGURA DA LÂMINA DE 3,7 M - CHP DIURNO. AF_06/2014</v>
          </cell>
          <cell r="D5603" t="str">
            <v>CHP</v>
          </cell>
          <cell r="E5603">
            <v>151.28</v>
          </cell>
        </row>
        <row r="5604">
          <cell r="B5604">
            <v>5940</v>
          </cell>
          <cell r="C5604" t="str">
            <v>PÁ CARREGADEIRA SOBRE RODAS, POTÊNCIA LÍQUIDA 128 HP, CAPACIDADE DA CAÇAMBA 1,7 A 2,8 M3, PESO OPERACIONAL 11632 KG - CHP DIURNO. AF_06/2014</v>
          </cell>
          <cell r="D5604" t="str">
            <v>CHP</v>
          </cell>
          <cell r="E5604">
            <v>138.05000000000001</v>
          </cell>
        </row>
        <row r="5605">
          <cell r="B5605">
            <v>5944</v>
          </cell>
          <cell r="C5605" t="str">
            <v>PÁ CARREGADEIRA SOBRE RODAS, POTÊNCIA 197 HP, CAPACIDADE DA CAÇAMBA 2,5 A 3,5 M3, PESO OPERACIONAL 18338 KG - CHP DIURNO. AF_06/2014</v>
          </cell>
          <cell r="D5605" t="str">
            <v>CHP</v>
          </cell>
          <cell r="E5605">
            <v>192.92</v>
          </cell>
        </row>
        <row r="5606">
          <cell r="B5606">
            <v>5953</v>
          </cell>
          <cell r="C5606" t="str">
            <v>COMPRESSOR DE AR REBOCÁVEL, VAZÃO 189 PCM, PRESSÃO EFETIVA DE TRABALHO 102 PSI, MOTOR DIESEL, POTÊNCIA 63 CV - CHP DIURNO. AF_06/2015</v>
          </cell>
          <cell r="D5606" t="str">
            <v>CHP</v>
          </cell>
          <cell r="E5606">
            <v>36.75</v>
          </cell>
        </row>
        <row r="5607">
          <cell r="B5607">
            <v>6259</v>
          </cell>
          <cell r="C5607" t="str">
            <v>CAMINHÃO PIPA 6.000 L, PESO BRUTO TOTAL 13.000 KG, DISTÂNCIA ENTRE EIXOS 4,80 M, POTÊNCIA 189 CV INCLUSIVE TANQUE DE AÇO PARA TRANSPORTE DE ÁGUA, CAPACIDADE 6 M3 - CHP DIURNO. AF_06/2014</v>
          </cell>
          <cell r="D5607" t="str">
            <v>CHP</v>
          </cell>
          <cell r="E5607">
            <v>138.82</v>
          </cell>
        </row>
        <row r="5608">
          <cell r="B5608">
            <v>6879</v>
          </cell>
          <cell r="C5608" t="str">
            <v>ROLO COMPACTADOR DE PNEUS ESTÁTICO, PRESSÃO VARIÁVEL, POTÊNCIA 111 HP, PESO SEM/COM LASTRO 9,5 / 26 T, LARGURA DE TRABALHO 1,90 M - CHP DIURNO. AF_07/2014</v>
          </cell>
          <cell r="D5608" t="str">
            <v>CHP</v>
          </cell>
          <cell r="E5608">
            <v>131.9</v>
          </cell>
        </row>
        <row r="5609">
          <cell r="B5609">
            <v>7030</v>
          </cell>
          <cell r="C5609" t="str">
            <v>TANQUE DE ASFALTO ESTACIONÁRIO COM SERPENTINA, CAPACIDADE 30.000 L - CHP DIURNO. AF_06/2014</v>
          </cell>
          <cell r="D5609" t="str">
            <v>CHP</v>
          </cell>
          <cell r="E5609">
            <v>167.78</v>
          </cell>
        </row>
        <row r="5610">
          <cell r="B5610">
            <v>7042</v>
          </cell>
          <cell r="C5610" t="str">
            <v>MOTOBOMBA TRASH (PARA ÁGUA SUJA) AUTO ESCORVANTE, MOTOR GASOLINA DE 6,41 HP, DIÂMETROS DE SUCÇÃO X RECALQUE: 3" X 3", HM/Q = 10 MCA / 60 M3/H A 23 MCA / 0 M3/H - CHP DIURNO. AF_10/2014</v>
          </cell>
          <cell r="D5610" t="str">
            <v>CHP</v>
          </cell>
          <cell r="E5610">
            <v>5.0999999999999996</v>
          </cell>
        </row>
        <row r="5611">
          <cell r="B5611">
            <v>7049</v>
          </cell>
          <cell r="C5611" t="str">
            <v>ROLO COMPACTADOR PE DE CARNEIRO VIBRATORIO, POTENCIA 125 HP, PESO OPERACIONAL SEM/COM LASTRO 11,95 / 13,30 T, IMPACTO DINAMICO 38,5 / 22,5 T, LARGURA DE TRABALHO 2,15 M - CHP DIURNO. AF_06/2014</v>
          </cell>
          <cell r="D5611" t="str">
            <v>CHP</v>
          </cell>
          <cell r="E5611">
            <v>132.04</v>
          </cell>
        </row>
        <row r="5612">
          <cell r="B5612">
            <v>67826</v>
          </cell>
          <cell r="C5612" t="str">
            <v>CAMINHÃO BASCULANTE 6 M3 TOCO, PESO BRUTO TOTAL 16.000 KG, CARGA ÚTIL MÁXIMA 11.130 KG, DISTÂNCIA ENTRE EIXOS 5,36 M, POTÊNCIA 185 CV, INCLUSIVE CAÇAMBA METÁLICA - CHP DIURNO. AF_06/2014</v>
          </cell>
          <cell r="D5612" t="str">
            <v>CHP</v>
          </cell>
          <cell r="E5612">
            <v>141.57</v>
          </cell>
        </row>
        <row r="5613">
          <cell r="B5613">
            <v>73417</v>
          </cell>
          <cell r="C5613" t="str">
            <v>GRUPO GERADOR ESTACIONÁRIO, MOTOR DIESEL POTÊNCIA 170 KVA - CHP DIURNO. AF_02/2016</v>
          </cell>
          <cell r="D5613" t="str">
            <v>CHP</v>
          </cell>
          <cell r="E5613">
            <v>108.68</v>
          </cell>
        </row>
        <row r="5614">
          <cell r="B5614">
            <v>73436</v>
          </cell>
          <cell r="C5614" t="str">
            <v>ROLO COMPACTADOR VIBRATÓRIO PÉ DE CARNEIRO PARA SOLOS, POTÊNCIA 80 HP, PESO OPERACIONAL SEM/COM LASTRO 7,4 / 8,8 T, LARGURA DE TRABALHO 1,68 M - CHP DIURNO. AF_02/2016</v>
          </cell>
          <cell r="D5614" t="str">
            <v>CHP</v>
          </cell>
          <cell r="E5614">
            <v>129.18</v>
          </cell>
        </row>
        <row r="5615">
          <cell r="B5615">
            <v>73467</v>
          </cell>
          <cell r="C5615" t="str">
            <v>CAMINHÃO TOCO, PBT 14.300 KG, CARGA ÚTIL MÁX. 9.710 KG, DIST. ENTRE EIXOS 3,56 M, POTÊNCIA 185 CV, INCLUSIVE CARROCERIA FIXA ABERTA DE MADEIRA P/ TRANSPORTE GERAL DE CARGA SECA, DIMEN. APROX. 2,50 X 6,50 X 0,50 M - CHP DIURNO. AF_06/2014</v>
          </cell>
          <cell r="D5615" t="str">
            <v>CHP</v>
          </cell>
          <cell r="E5615">
            <v>135.25</v>
          </cell>
        </row>
        <row r="5616">
          <cell r="B5616">
            <v>73536</v>
          </cell>
          <cell r="C5616" t="str">
            <v>MOTOBOMBA CENTRÍFUGA, MOTOR A GASOLINA, POTÊNCIA 5,42 HP, BOCAIS 1 1/2" X 1", DIÂMETRO ROTOR 143 MM HM/Q = 6 MCA / 16,8 M3/H A 38 MCA / 6,6 M3/H - CHP DIURNO. AF_06/2014</v>
          </cell>
          <cell r="D5616" t="str">
            <v>CHP</v>
          </cell>
          <cell r="E5616">
            <v>4.29</v>
          </cell>
        </row>
        <row r="5617">
          <cell r="B5617">
            <v>83362</v>
          </cell>
          <cell r="C5617" t="str">
            <v>ESPARGIDOR DE ASFALTO PRESSURIZADO, TANQUE 6 M3 COM ISOLAÇÃO TÉRMICA, AQUECIDO COM 2 MAÇARICOS, COM BARRA ESPARGIDORA 3,60 M, MONTADO SOBRE CAMINHÃO  TOCO, PBT 14.300 KG, POTÊNCIA 185 CV - CHP DIURNO. AF_08/2015</v>
          </cell>
          <cell r="D5617" t="str">
            <v>CHP</v>
          </cell>
          <cell r="E5617">
            <v>172.42</v>
          </cell>
        </row>
        <row r="5618">
          <cell r="B5618">
            <v>83765</v>
          </cell>
          <cell r="C5618" t="str">
            <v>GRUPO DE SOLDAGEM COM GERADOR A DIESEL 60 CV PARA SOLDA ELÉTRICA, SOBRE 04 RODAS, COM MOTOR 4 CILINDROS 600 A - CHP DIURNO. AF_02/2016</v>
          </cell>
          <cell r="D5618" t="str">
            <v>CHP</v>
          </cell>
          <cell r="E5618">
            <v>59.77</v>
          </cell>
        </row>
        <row r="5619">
          <cell r="B5619">
            <v>87445</v>
          </cell>
          <cell r="C5619" t="str">
            <v>BETONEIRA CAPACIDADE NOMINAL 400 L, CAPACIDADE DE MISTURA 310 L, MOTOR A DIESEL POTÊNCIA 5,0 HP, SEM CARREGADOR - CHP DIURNO. AF_06/2014</v>
          </cell>
          <cell r="D5619" t="str">
            <v>CHP</v>
          </cell>
          <cell r="E5619">
            <v>3.04</v>
          </cell>
        </row>
        <row r="5620">
          <cell r="B5620">
            <v>88386</v>
          </cell>
          <cell r="C5620" t="str">
            <v>MISTURADOR DE ARGAMASSA, EIXO HORIZONTAL, CAPACIDADE DE MISTURA 300 KG, MOTOR ELÉTRICO POTÊNCIA 5 CV - CHP DIURNO. AF_06/2014</v>
          </cell>
          <cell r="D5620" t="str">
            <v>CHP</v>
          </cell>
          <cell r="E5620">
            <v>3.94</v>
          </cell>
        </row>
        <row r="5621">
          <cell r="B5621">
            <v>88393</v>
          </cell>
          <cell r="C5621" t="str">
            <v>MISTURADOR DE ARGAMASSA, EIXO HORIZONTAL, CAPACIDADE DE MISTURA 600 KG, MOTOR ELÉTRICO POTÊNCIA 7,5 CV - CHP DIURNO. AF_06/2014</v>
          </cell>
          <cell r="D5621" t="str">
            <v>CHP</v>
          </cell>
          <cell r="E5621">
            <v>5.5</v>
          </cell>
        </row>
        <row r="5622">
          <cell r="B5622">
            <v>88399</v>
          </cell>
          <cell r="C5622" t="str">
            <v>MISTURADOR DE ARGAMASSA, EIXO HORIZONTAL, CAPACIDADE DE MISTURA 160 KG, MOTOR ELÉTRICO POTÊNCIA 3 CV - CHP DIURNO. AF_06/2014</v>
          </cell>
          <cell r="D5622" t="str">
            <v>CHP</v>
          </cell>
          <cell r="E5622">
            <v>2.8</v>
          </cell>
        </row>
        <row r="5623">
          <cell r="B5623">
            <v>88418</v>
          </cell>
          <cell r="C5623" t="str">
            <v>PROJETOR DE ARGAMASSA, CAPACIDADE DE PROJEÇÃO 1,5 M3/H, ALCANCE DE 30 ATÉ 60 M, MOTOR ELÉTRICO POTÊNCIA 7,5 HP - CHP DIURNO. AF_06/2014</v>
          </cell>
          <cell r="D5623" t="str">
            <v>CHP</v>
          </cell>
          <cell r="E5623">
            <v>11.48</v>
          </cell>
        </row>
        <row r="5624">
          <cell r="B5624">
            <v>88433</v>
          </cell>
          <cell r="C5624" t="str">
            <v>PROJETOR DE ARGAMASSA, CAPACIDADE DE PROJEÇÃO 2 M3/H, ALCANCE ATÉ 50 M, MOTOR ELÉTRICO POTÊNCIA 7,5 HP - CHP DIURNO. AF_06/2014</v>
          </cell>
          <cell r="D5624" t="str">
            <v>CHP</v>
          </cell>
          <cell r="E5624">
            <v>13.89</v>
          </cell>
        </row>
        <row r="5625">
          <cell r="B5625">
            <v>88830</v>
          </cell>
          <cell r="C5625" t="str">
            <v>BETONEIRA CAPACIDADE NOMINAL DE 400 L, CAPACIDADE DE MISTURA 280 L, MOTOR ELÉTRICO TRIFÁSICO POTÊNCIA DE 2 CV, SEM CARREGADOR - CHP DIURNO. AF_10/2014</v>
          </cell>
          <cell r="D5625" t="str">
            <v>CHP</v>
          </cell>
          <cell r="E5625">
            <v>1.47</v>
          </cell>
        </row>
        <row r="5626">
          <cell r="B5626">
            <v>88843</v>
          </cell>
          <cell r="C5626" t="str">
            <v>TRATOR DE ESTEIRAS, POTÊNCIA 125 HP, PESO OPERACIONAL 12,9 T, COM LÂMINA 2,7 M3 - CHP DIURNO. AF_10/2014</v>
          </cell>
          <cell r="D5626" t="str">
            <v>CHP</v>
          </cell>
          <cell r="E5626">
            <v>137.6</v>
          </cell>
        </row>
        <row r="5627">
          <cell r="B5627">
            <v>88907</v>
          </cell>
          <cell r="C5627" t="str">
            <v>ESCAVADEIRA HIDRÁULICA SOBRE ESTEIRAS, CAÇAMBA 1,20 M3, PESO OPERACIONAL 21 T, POTÊNCIA BRUTA 155 HP - CHP DIURNO. AF_06/2014</v>
          </cell>
          <cell r="D5627" t="str">
            <v>CHP</v>
          </cell>
          <cell r="E5627">
            <v>159.66999999999999</v>
          </cell>
        </row>
        <row r="5628">
          <cell r="B5628">
            <v>89021</v>
          </cell>
          <cell r="C5628" t="str">
            <v>BOMBA SUBMERSÍVEL ELÉTRICA TRIFÁSICA, POTÊNCIA 2,96 HP, Ø ROTOR 144 MM SEMI-ABERTO, BOCAL DE SAÍDA Ø 2, HM/Q = 2 MCA / 38,8 M3/H A 28 MCA / 5 M3/H - CHP DIURNO. AF_06/2014</v>
          </cell>
          <cell r="D5628" t="str">
            <v>CHP</v>
          </cell>
          <cell r="E5628">
            <v>2.16</v>
          </cell>
        </row>
        <row r="5629">
          <cell r="B5629">
            <v>89028</v>
          </cell>
          <cell r="C5629" t="str">
            <v>TANQUE DE ASFALTO ESTACIONÁRIO COM MAÇARICO, CAPACIDADE 20.000 L - CHP DIURNO. AF_06/2014</v>
          </cell>
          <cell r="D5629" t="str">
            <v>CHP</v>
          </cell>
          <cell r="E5629">
            <v>155.25</v>
          </cell>
        </row>
        <row r="5630">
          <cell r="B5630">
            <v>89032</v>
          </cell>
          <cell r="C5630" t="str">
            <v>TRATOR DE ESTEIRAS, POTÊNCIA 100 HP, PESO OPERACIONAL 9,4 T, COM LÂMINA 2,19 M3 - CHP DIURNO. AF_06/2014</v>
          </cell>
          <cell r="D5630" t="str">
            <v>CHP</v>
          </cell>
          <cell r="E5630">
            <v>122.69</v>
          </cell>
        </row>
        <row r="5631">
          <cell r="B5631">
            <v>89035</v>
          </cell>
          <cell r="C5631" t="str">
            <v>TRATOR DE PNEUS, POTÊNCIA 85 CV, TRAÇÃO 4X4, PESO COM LASTRO DE 4.675 KG - CHP DIURNO. AF_06/2014</v>
          </cell>
          <cell r="D5631" t="str">
            <v>CHP</v>
          </cell>
          <cell r="E5631">
            <v>79.150000000000006</v>
          </cell>
        </row>
        <row r="5632">
          <cell r="B5632">
            <v>89225</v>
          </cell>
          <cell r="C5632" t="str">
            <v>BETONEIRA CAPACIDADE NOMINAL DE 600 L, CAPACIDADE DE MISTURA 360 L, MOTOR ELÉTRICO TRIFÁSICO POTÊNCIA DE 4 CV, SEM CARREGADOR - CHP DIURNO. AF_11/2014</v>
          </cell>
          <cell r="D5632" t="str">
            <v>CHP</v>
          </cell>
          <cell r="E5632">
            <v>3.85</v>
          </cell>
        </row>
        <row r="5633">
          <cell r="B5633">
            <v>89234</v>
          </cell>
          <cell r="C5633" t="str">
            <v>FRESADORA DE ASFALTO A FRIO SOBRE RODAS, LARGURA FRESAGEM DE 1,0 M, POTÊNCIA 208 HP - CHP DIURNO. AF_11/2014</v>
          </cell>
          <cell r="D5633" t="str">
            <v>CHP</v>
          </cell>
          <cell r="E5633">
            <v>381.45</v>
          </cell>
        </row>
        <row r="5634">
          <cell r="B5634">
            <v>89242</v>
          </cell>
          <cell r="C5634" t="str">
            <v>FRESADORA DE ASFALTO A FRIO SOBRE RODAS, LARGURA FRESAGEM DE 2,0 M, POTÊNCIA 550 HP - CHP DIURNO. AF_11/2014</v>
          </cell>
          <cell r="D5634" t="str">
            <v>CHP</v>
          </cell>
          <cell r="E5634">
            <v>895.67</v>
          </cell>
        </row>
        <row r="5635">
          <cell r="B5635">
            <v>89250</v>
          </cell>
          <cell r="C5635" t="str">
            <v>RECICLADORA DE ASFALTO A FRIO SOBRE RODAS, LARGURA FRESAGEM DE 2,0 M, POTÊNCIA 422 HP - CHP DIURNO. AF_11/2014</v>
          </cell>
          <cell r="D5635" t="str">
            <v>CHP</v>
          </cell>
          <cell r="E5635">
            <v>753.16</v>
          </cell>
        </row>
        <row r="5636">
          <cell r="B5636">
            <v>89257</v>
          </cell>
          <cell r="C5636" t="str">
            <v>VIBROACABADORA DE ASFALTO SOBRE ESTEIRAS, LARGURA DE PAVIMENTAÇÃO 2,13 M A 4,55 M, POTÊNCIA 100 HP CAPACIDADE 400 T/H - CHP DIURNO. AF_11/2014</v>
          </cell>
          <cell r="D5636" t="str">
            <v>CHP</v>
          </cell>
          <cell r="E5636">
            <v>214.94</v>
          </cell>
        </row>
        <row r="5637">
          <cell r="B5637">
            <v>89272</v>
          </cell>
          <cell r="C5637" t="str">
            <v>GUINDASTE HIDRÁULICO AUTOPROPELIDO, COM LANÇA TELESCÓPICA 28,80 M, CAPACIDADE MÁXIMA 30 T, POTÊNCIA 97 KW, TRAÇÃO 4 X 4 - CHP DIURNO. AF_11/2014</v>
          </cell>
          <cell r="D5637" t="str">
            <v>CHP</v>
          </cell>
          <cell r="E5637">
            <v>156.79</v>
          </cell>
        </row>
        <row r="5638">
          <cell r="B5638">
            <v>89278</v>
          </cell>
          <cell r="C5638" t="str">
            <v>BETONEIRA CAPACIDADE NOMINAL DE 600 L, CAPACIDADE DE MISTURA 440 L, MOTOR A DIESEL POTÊNCIA 10 HP, COM CARREGADOR - CHP DIURNO. AF_11/2014</v>
          </cell>
          <cell r="D5638" t="str">
            <v>CHP</v>
          </cell>
          <cell r="E5638">
            <v>7.04</v>
          </cell>
        </row>
        <row r="5639">
          <cell r="B5639">
            <v>89843</v>
          </cell>
          <cell r="C5639" t="str">
            <v>BATE-ESTACAS POR GRAVIDADE, POTÊNCIA DE 160 HP, PESO DO MARTELO ATÉ 3 TONELADAS - CHP DIURNO. AF_11/2014</v>
          </cell>
          <cell r="D5639" t="str">
            <v>CHP</v>
          </cell>
          <cell r="E5639">
            <v>154.69999999999999</v>
          </cell>
        </row>
        <row r="5640">
          <cell r="B5640">
            <v>89876</v>
          </cell>
          <cell r="C5640" t="str">
            <v>CAMINHÃO BASCULANTE 14 M3, COM CAVALO MECÂNICO DE CAPACIDADE MÁXIMA DE TRAÇÃO COMBINADO DE 36000 KG, POTÊNCIA 286 CV, INCLUSIVE SEMIREBOQUE COM CAÇAMBA METÁLICA - CHP DIURNO. AF_12/2014</v>
          </cell>
          <cell r="D5640" t="str">
            <v>CHP</v>
          </cell>
          <cell r="E5640">
            <v>215.7</v>
          </cell>
        </row>
        <row r="5641">
          <cell r="B5641">
            <v>89883</v>
          </cell>
          <cell r="C5641" t="str">
            <v>CAMINHÃO BASCULANTE 18 M3, COM CAVALO MECÂNICO DE CAPACIDADE MÁXIMA DE TRAÇÃO COMBINADO DE 45000 KG, POTÊNCIA 330 CV, INCLUSIVE SEMIREBOQUE COM CAÇAMBA METÁLICA - CHP DIURNO. AF_12/2014</v>
          </cell>
          <cell r="D5641" t="str">
            <v>CHP</v>
          </cell>
          <cell r="E5641">
            <v>240.16</v>
          </cell>
        </row>
        <row r="5642">
          <cell r="B5642">
            <v>90586</v>
          </cell>
          <cell r="C5642" t="str">
            <v>VIBRADOR DE IMERSÃO, DIÂMETRO DE PONTEIRA 45MM, MOTOR ELÉTRICO TRIFÁSICO POTÊNCIA DE 2 CV - CHP DIURNO. AF_06/2015</v>
          </cell>
          <cell r="D5642" t="str">
            <v>CHP</v>
          </cell>
          <cell r="E5642">
            <v>1.55</v>
          </cell>
        </row>
        <row r="5643">
          <cell r="B5643">
            <v>90625</v>
          </cell>
          <cell r="C5643" t="str">
            <v>PERFURATRIZ MANUAL, TORQUE MÁXIMO 83 N.M, POTÊNCIA 5 CV, COM DIÂMETRO MÁXIMO 4" - CHP DIURNO. AF_06/2015</v>
          </cell>
          <cell r="D5643" t="str">
            <v>CHP</v>
          </cell>
          <cell r="E5643">
            <v>5.24</v>
          </cell>
        </row>
        <row r="5644">
          <cell r="B5644">
            <v>90631</v>
          </cell>
          <cell r="C5644" t="str">
            <v>PERFURATRIZ SOBRE ESTEIRA, TORQUE MÁXIMO 600 KGF, PESO MÉDIO 1000 KG, POTÊNCIA 20 HP, DIÂMETRO MÁXIMO 10" - CHP DIURNO. AF_06/2015</v>
          </cell>
          <cell r="D5644" t="str">
            <v>CHP</v>
          </cell>
          <cell r="E5644">
            <v>85.73</v>
          </cell>
        </row>
        <row r="5645">
          <cell r="B5645">
            <v>90637</v>
          </cell>
          <cell r="C5645" t="str">
            <v>MISTURADOR DUPLO HORIZONTAL DE ALTA TURBULÊNCIA, CAPACIDADE / VOLUME 2 X 500 LITROS, MOTORES ELÉTRICOS MÍNIMO 5 CV CADA, PARA NATA CIMENTO, ARGAMASSA E OUTROS - CHP DIURNO. AF_06/2015</v>
          </cell>
          <cell r="D5645" t="str">
            <v>CHP</v>
          </cell>
          <cell r="E5645">
            <v>11.03</v>
          </cell>
        </row>
        <row r="5646">
          <cell r="B5646">
            <v>90643</v>
          </cell>
          <cell r="C5646" t="str">
            <v>BOMBA TRIPLEX, PARA INJEÇÃO DE NATA DE CIMENTO, VAZÃO MÁXIMA DE 100 LITROS/MINUTO, PRESSÃO MÁXIMA DE 70 BAR - CHP DIURNO. AF_06/2015</v>
          </cell>
          <cell r="D5646" t="str">
            <v>CHP</v>
          </cell>
          <cell r="E5646">
            <v>13.93</v>
          </cell>
        </row>
        <row r="5647">
          <cell r="B5647">
            <v>90650</v>
          </cell>
          <cell r="C5647" t="str">
            <v>BOMBA CENTRÍFUGA MONOESTÁGIO COM MOTOR ELÉTRICO MONOFÁSICO, POTÊNCIA 15 HP, DIÂMETRO DO ROTOR 173 MM, HM/Q = 30 MCA / 90 M3/H A 45 MCA / 55 M3/H - CHP DIURNO. AF_06/2015</v>
          </cell>
          <cell r="D5647" t="str">
            <v>CHP</v>
          </cell>
          <cell r="E5647">
            <v>9.6300000000000008</v>
          </cell>
        </row>
        <row r="5648">
          <cell r="B5648">
            <v>90656</v>
          </cell>
          <cell r="C5648" t="str">
            <v>BOMBA DE PROJEÇÃO DE CONCRETO SECO, POTÊNCIA 10 CV, VAZÃO 3 M3/H - CHP DIURNO. AF_06/2015</v>
          </cell>
          <cell r="D5648" t="str">
            <v>CHP</v>
          </cell>
          <cell r="E5648">
            <v>10.98</v>
          </cell>
        </row>
        <row r="5649">
          <cell r="B5649">
            <v>90662</v>
          </cell>
          <cell r="C5649" t="str">
            <v>BOMBA DE PROJEÇÃO DE CONCRETO SECO, POTÊNCIA 10 CV, VAZÃO 6 M3/H - CHP DIURNO. AF_06/2015</v>
          </cell>
          <cell r="D5649" t="str">
            <v>CHP</v>
          </cell>
          <cell r="E5649">
            <v>11.39</v>
          </cell>
        </row>
        <row r="5650">
          <cell r="B5650">
            <v>90668</v>
          </cell>
          <cell r="C5650" t="str">
            <v>PROJETOR PNEUMÁTICO DE ARGAMASSA PARA CHAPISCO E REBOCO COM RECIPIENTE ACOPLADO, TIPO CANEQUINHA, COM COMPRESSOR DE AR REBOCÁVEL VAZÃO 89 PCM E MOTOR DIESEL DE 20 CV - CHP DIURNO. AF_06/2015</v>
          </cell>
          <cell r="D5650" t="str">
            <v>CHP</v>
          </cell>
          <cell r="E5650">
            <v>18.510000000000002</v>
          </cell>
        </row>
        <row r="5651">
          <cell r="B5651">
            <v>90674</v>
          </cell>
          <cell r="C5651" t="str">
            <v>PERFURATRIZ COM TORRE METÁLICA PARA EXECUÇÃO DE ESTACA HÉLICE CONTÍNUA, PROFUNDIDADE MÁXIMA DE 30 M, DIÂMETRO MÁXIMO DE 800 MM, POTÊNCIA INSTALADA DE 268 HP, MESA ROTATIVA COM TORQUE MÁXIMO DE 170 KNM - CHP DIURNO. AF_06/2015</v>
          </cell>
          <cell r="D5651" t="str">
            <v>CHP</v>
          </cell>
          <cell r="E5651">
            <v>410.51</v>
          </cell>
        </row>
        <row r="5652">
          <cell r="B5652">
            <v>90680</v>
          </cell>
          <cell r="C5652" t="str">
            <v>PERFURATRIZ HIDRÁULICA SOBRE CAMINHÃO COM TRADO CURTO ACOPLADO, PROFUNDIDADE MÁXIMA DE 20 M, DIÂMETRO MÁXIMO DE 1500 MM, POTÊNCIA INSTALADA DE 137 HP, MESA ROTATIVA COM TORQUE MÁXIMO DE 30 KNM - CHP DIURNO. AF_06/2015</v>
          </cell>
          <cell r="D5652" t="str">
            <v>CHP</v>
          </cell>
          <cell r="E5652">
            <v>224.45</v>
          </cell>
        </row>
        <row r="5653">
          <cell r="B5653">
            <v>90686</v>
          </cell>
          <cell r="C5653" t="str">
            <v>MANIPULADOR TELESCÓPICO, POTÊNCIA DE 85 HP, CAPACIDADE DE CARGA DE 3.500 KG, ALTURA MÁXIMA DE ELEVAÇÃO DE 12,3 M - CHP DIURNO. AF_06/2015</v>
          </cell>
          <cell r="D5653" t="str">
            <v>CHP</v>
          </cell>
          <cell r="E5653">
            <v>126.71</v>
          </cell>
        </row>
        <row r="5654">
          <cell r="B5654">
            <v>90692</v>
          </cell>
          <cell r="C5654" t="str">
            <v>MINICARREGADEIRA SOBRE RODAS, POTÊNCIA LÍQUIDA DE 47 HP, CAPACIDADE NOMINAL DE OPERAÇÃO DE 646 KG - CHP DIURNO. AF_06/2015</v>
          </cell>
          <cell r="D5654" t="str">
            <v>CHP</v>
          </cell>
          <cell r="E5654">
            <v>77.459999999999994</v>
          </cell>
        </row>
        <row r="5655">
          <cell r="B5655">
            <v>90964</v>
          </cell>
          <cell r="C5655" t="str">
            <v>COMPRESSOR DE AR REBOCÁVEL, VAZÃO 89 PCM, PRESSÃO EFETIVA DE TRABALHO 102 PSI, MOTOR DIESEL, POTÊNCIA 20 CV - CHP DIURNO. AF_06/2015</v>
          </cell>
          <cell r="D5655" t="str">
            <v>CHP</v>
          </cell>
          <cell r="E5655">
            <v>17.61</v>
          </cell>
        </row>
        <row r="5656">
          <cell r="B5656">
            <v>90972</v>
          </cell>
          <cell r="C5656" t="str">
            <v>COMPRESSOR DE AR REBOCAVEL, VAZÃO 250 PCM, PRESSAO DE TRABALHO 102 PSI, MOTOR A DIESEL POTÊNCIA 81 CV - CHP DIURNO. AF_06/2015</v>
          </cell>
          <cell r="D5656" t="str">
            <v>CHP</v>
          </cell>
          <cell r="E5656">
            <v>47.55</v>
          </cell>
        </row>
        <row r="5657">
          <cell r="B5657">
            <v>90979</v>
          </cell>
          <cell r="C5657" t="str">
            <v>COMPRESSOR DE AR REBOCÁVEL, VAZÃO 748 PCM, PRESSÃO EFETIVA DE TRABALHO 102 PSI, MOTOR DIESEL, POTÊNCIA 210 CV - CHP DIURNO. AF_06/2015</v>
          </cell>
          <cell r="D5657" t="str">
            <v>CHP</v>
          </cell>
          <cell r="E5657">
            <v>122.86</v>
          </cell>
        </row>
        <row r="5658">
          <cell r="B5658">
            <v>90991</v>
          </cell>
          <cell r="C5658" t="str">
            <v>ESCAVADEIRA HIDRÁULICA SOBRE ESTEIRAS, CAÇAMBA 0,80 M3, PESO OPERACIONAL 17,8 T, POTÊNCIA LÍQUIDA 110 HP - CHP DIURNO. AF_10/2014</v>
          </cell>
          <cell r="D5658" t="str">
            <v>CHP</v>
          </cell>
          <cell r="E5658">
            <v>128.57</v>
          </cell>
        </row>
        <row r="5659">
          <cell r="B5659">
            <v>90999</v>
          </cell>
          <cell r="C5659" t="str">
            <v>COMPRESSOR DE AR REBOCAVEL, VAZÃO 400 PCM, PRESSAO DE TRABALHO 102 PSI, MOTOR A DIESEL POTÊNCIA 110 CV - CHP DIURNO. AF_06/2015</v>
          </cell>
          <cell r="D5659" t="str">
            <v>CHP</v>
          </cell>
          <cell r="E5659">
            <v>63.2</v>
          </cell>
        </row>
        <row r="5660">
          <cell r="B5660">
            <v>91031</v>
          </cell>
          <cell r="C5660" t="str">
            <v>CAMINHÃO TRUCADO (C/ TERCEIRO EIXO) ELETRÔNICO - POTÊNCIA 231CV - PBT = 22000KG - DIST. ENTRE EIXOS 5170 MM - INCLUI CARROCERIA FIXA ABERTA DE MADEIRA - CHP DIURNO. AF_06/2015</v>
          </cell>
          <cell r="D5660" t="str">
            <v>CHP</v>
          </cell>
          <cell r="E5660">
            <v>163.06</v>
          </cell>
        </row>
        <row r="5661">
          <cell r="B5661">
            <v>91277</v>
          </cell>
          <cell r="C5661" t="str">
            <v>PLACA VIBRATÓRIA REVERSÍVEL COM MOTOR 4 TEMPOS A GASOLINA, FORÇA CENTRÍFUGA DE 25 KN (2500 KGF), POTÊNCIA 5,5 CV - CHP DIURNO. AF_08/2015</v>
          </cell>
          <cell r="D5661" t="str">
            <v>CHP</v>
          </cell>
          <cell r="E5661">
            <v>5.59</v>
          </cell>
        </row>
        <row r="5662">
          <cell r="B5662">
            <v>91283</v>
          </cell>
          <cell r="C5662" t="str">
            <v>CORTADORA DE PISO COM MOTOR 4 TEMPOS A GASOLINA, POTÊNCIA DE 13 HP, COM DISCO DE CORTE DIAMANTADO SEGMENTADO PARA CONCRETO, DIÂMETRO DE 350 MM, FURO DE 1" (14 X 1") - CHP DIURNO. AF_08/2015</v>
          </cell>
          <cell r="D5662" t="str">
            <v>CHP</v>
          </cell>
          <cell r="E5662">
            <v>10.7</v>
          </cell>
        </row>
        <row r="5663">
          <cell r="B5663">
            <v>91386</v>
          </cell>
          <cell r="C5663" t="str">
            <v>CAMINHÃO BASCULANTE 10 M3, TRUCADO CABINE SIMPLES, PESO BRUTO TOTAL 23.000 KG, CARGA ÚTIL MÁXIMA 15.935 KG, DISTÂNCIA ENTRE EIXOS 4,80 M, POTÊNCIA 230 CV INCLUSIVE CAÇAMBA METÁLICA - CHP DIURNO. AF_06/2014</v>
          </cell>
          <cell r="D5663" t="str">
            <v>CHP</v>
          </cell>
          <cell r="E5663">
            <v>169.89</v>
          </cell>
        </row>
        <row r="5664">
          <cell r="B5664">
            <v>91533</v>
          </cell>
          <cell r="C5664" t="str">
            <v>COMPACTADOR DE SOLOS DE PERCUSSÃO (SOQUETE) COM MOTOR A GASOLINA 4 TEMPOS, POTÊNCIA 4 CV - CHP DIURNO. AF_08/2015</v>
          </cell>
          <cell r="D5664" t="str">
            <v>CHP</v>
          </cell>
          <cell r="E5664">
            <v>23.91</v>
          </cell>
        </row>
        <row r="5665">
          <cell r="B5665">
            <v>91634</v>
          </cell>
          <cell r="C5665" t="str">
            <v>GUINDAUTO HIDRÁULICO, CAPACIDADE MÁXIMA DE CARGA 6500 KG, MOMENTO MÁXIMO DE CARGA 5,8 TM, ALCANCE MÁXIMO HORIZONTAL 7,60 M, INCLUSIVE CAMINHÃO TOCO PBT 9.700 KG, POTÊNCIA DE 160 CV - CHP DIURNO. AF_08/2015</v>
          </cell>
          <cell r="D5665" t="str">
            <v>CHP</v>
          </cell>
          <cell r="E5665">
            <v>123.32</v>
          </cell>
        </row>
        <row r="5666">
          <cell r="B5666">
            <v>91645</v>
          </cell>
          <cell r="C5666" t="str">
            <v>CAMINHÃO DE TRANSPORTE DE MATERIAL ASFÁLTICO 30.000 L, COM CAVALO MECÂNICO DE CAPACIDADE MÁXIMA DE TRAÇÃO COMBINADO DE 66.000 KG, POTÊNCIA 360 CV, INCLUSIVE TANQUE DE ASFALTO COM SERPENTINA - CHP DIURNO. AF_08/2015</v>
          </cell>
          <cell r="D5666" t="str">
            <v>CHP</v>
          </cell>
          <cell r="E5666">
            <v>264.69</v>
          </cell>
        </row>
        <row r="5667">
          <cell r="B5667">
            <v>91692</v>
          </cell>
          <cell r="C5667" t="str">
            <v>SERRA CIRCULAR DE BANCADA COM MOTOR ELÉTRICO POTÊNCIA DE 5HP, COM COIFA PARA DISCO 10" - CHP DIURNO. AF_08/2015</v>
          </cell>
          <cell r="D5667" t="str">
            <v>CHP</v>
          </cell>
          <cell r="E5667">
            <v>21.38</v>
          </cell>
        </row>
        <row r="5668">
          <cell r="B5668">
            <v>92043</v>
          </cell>
          <cell r="C5668" t="str">
            <v>DISTRIBUIDOR DE AGREGADOS REBOCAVEL, CAPACIDADE 1,9 M³, LARGURA DE TRABALHO 3,66 M - CHP DIURNO. AF_11/2015</v>
          </cell>
          <cell r="D5668" t="str">
            <v>CHP</v>
          </cell>
          <cell r="E5668">
            <v>8.39</v>
          </cell>
        </row>
        <row r="5669">
          <cell r="B5669">
            <v>92106</v>
          </cell>
          <cell r="C5669" t="str">
            <v>CAMINHÃO PARA EQUIPAMENTO DE LIMPEZA A SUCÇÃO, COM CAMINHÃO TRUCADO DE PESO BRUTO TOTAL 23000 KG, CARGA ÚTIL MÁXIMA 15935 KG, DISTÂNCIA ENTRE EIXOS 4,80 M, POTÊNCIA 230 CV, INCLUSIVE LIMPADORA A SUCÇÃO, TANQUE 12000 L - CHP DIURNO. AF_11/2015</v>
          </cell>
          <cell r="D5669" t="str">
            <v>CHP</v>
          </cell>
          <cell r="E5669">
            <v>172.55</v>
          </cell>
        </row>
        <row r="5670">
          <cell r="B5670">
            <v>92112</v>
          </cell>
          <cell r="C5670" t="str">
            <v>PENEIRA ROTATIVA COM MOTOR ELÉTRICO TRIFÁSICO DE 2 CV, CILINDRO DE 1 M X 0,60 M, COM FUROS DE 3,17 MM - CHP DIURNO. AF_11/2015</v>
          </cell>
          <cell r="D5670" t="str">
            <v>CHP</v>
          </cell>
          <cell r="E5670">
            <v>2.2000000000000002</v>
          </cell>
        </row>
        <row r="5671">
          <cell r="B5671">
            <v>92118</v>
          </cell>
          <cell r="C5671" t="str">
            <v>DOSADOR DE AREIA, CAPACIDADE DE 26 LITROS - CHP DIURNO. AF_11/2015</v>
          </cell>
          <cell r="D5671" t="str">
            <v>CHP</v>
          </cell>
          <cell r="E5671">
            <v>0.15</v>
          </cell>
        </row>
        <row r="5672">
          <cell r="B5672">
            <v>92138</v>
          </cell>
          <cell r="C5672" t="str">
            <v>CAMINHONETE COM MOTOR A DIESEL, POTÊNCIA 180 CV, CABINE DUPLA, 4X4 - CHP DIURNO. AF_11/2015</v>
          </cell>
          <cell r="D5672" t="str">
            <v>CHP</v>
          </cell>
          <cell r="E5672">
            <v>122.95</v>
          </cell>
        </row>
        <row r="5673">
          <cell r="B5673">
            <v>92145</v>
          </cell>
          <cell r="C5673" t="str">
            <v>CAMINHONETE CABINE SIMPLES COM MOTOR 1.6 FLEX, CÂMBIO MANUAL, POTÊNCIA 101/104 CV, 2 PORTAS - CHP DIURNO. AF_11/2015</v>
          </cell>
          <cell r="D5673" t="str">
            <v>CHP</v>
          </cell>
          <cell r="E5673">
            <v>93.47</v>
          </cell>
        </row>
        <row r="5674">
          <cell r="B5674">
            <v>92242</v>
          </cell>
          <cell r="C5674" t="str">
            <v>CAMINHÃO DE TRANSPORTE DE MATERIAL ASFÁLTICO 20.000 L, COM CAVALO MECÂNICO DE CAPACIDADE MÁXIMA DE TRAÇÃO COMBINADO DE 45.000 KG, POTÊNCIA 330 CV, INCLUSIVE TANQUE DE ASFALTO COM MAÇARICO - CHP DIURNO. AF_12/2015</v>
          </cell>
          <cell r="D5674" t="str">
            <v>CHP</v>
          </cell>
          <cell r="E5674">
            <v>232.2</v>
          </cell>
        </row>
        <row r="5675">
          <cell r="B5675">
            <v>92716</v>
          </cell>
          <cell r="C5675" t="str">
            <v>APARELHO PARA CORTE E SOLDA OXI-ACETILENO SOBRE RODAS, INCLUSIVE CILINDROS E MAÇARICOS - CHP DIURNO. AF_12/2015</v>
          </cell>
          <cell r="D5675" t="str">
            <v>CHP</v>
          </cell>
          <cell r="E5675">
            <v>21.77</v>
          </cell>
        </row>
        <row r="5676">
          <cell r="B5676">
            <v>92960</v>
          </cell>
          <cell r="C5676" t="str">
            <v>MÁQUINA EXTRUSORA DE CONCRETO PARA GUIAS E SARJETAS, MOTOR A DIESEL, POTÊNCIA 14 CV - CHP DIURNO. AF_12/2015</v>
          </cell>
          <cell r="D5676" t="str">
            <v>CHP</v>
          </cell>
          <cell r="E5676">
            <v>18.45</v>
          </cell>
        </row>
        <row r="5677">
          <cell r="B5677">
            <v>92966</v>
          </cell>
          <cell r="C5677" t="str">
            <v>MARTELO PERFURADOR PNEUMÁTICO MANUAL, HASTE 25 X 75 MM, 21 KG - CHP DIURNO. AF_12/2015</v>
          </cell>
          <cell r="D5677" t="str">
            <v>CHP</v>
          </cell>
          <cell r="E5677">
            <v>17.920000000000002</v>
          </cell>
        </row>
        <row r="5678">
          <cell r="B5678">
            <v>93224</v>
          </cell>
          <cell r="C5678" t="str">
            <v>PERFURATRIZ COM TORRE METÁLICA PARA EXECUÇÃO DE ESTACA HÉLICE CONTÍNUA, PROFUNDIDADE MÁXIMA DE 32 M, DIÂMETRO MÁXIMO DE 1000 MM, POTÊNCIA INSTALADA DE 350 HP, MESA ROTATIVA COM TORQUE MÁXIMO DE 263 KNM - CHP DIURNO. AF_01/2016</v>
          </cell>
          <cell r="D5678" t="str">
            <v>CHP</v>
          </cell>
          <cell r="E5678">
            <v>594.88</v>
          </cell>
        </row>
        <row r="5679">
          <cell r="B5679">
            <v>93233</v>
          </cell>
          <cell r="C5679" t="str">
            <v>BETONEIRA CAPACIDADE NOMINAL 400 L, CAPACIDADE DE MISTURA 310 L, MOTOR A GASOLINA POTÊNCIA 5,5 HP, SEM CARREGADOR - CHP DIURNO. AF_02/2016</v>
          </cell>
          <cell r="D5679" t="str">
            <v>CHP</v>
          </cell>
          <cell r="E5679">
            <v>4.4800000000000004</v>
          </cell>
        </row>
        <row r="5680">
          <cell r="B5680">
            <v>93272</v>
          </cell>
          <cell r="C5680" t="str">
            <v>GRUA ASCENSIONAL, LANCA DE 30 M, CAPACIDADE DE 1,0 T A 30 M, ALTURA ATE 39 M - CHP DIURNO. AF_03/2016</v>
          </cell>
          <cell r="D5680" t="str">
            <v>CHP</v>
          </cell>
          <cell r="E5680">
            <v>77.709999999999994</v>
          </cell>
        </row>
        <row r="5681">
          <cell r="B5681">
            <v>93281</v>
          </cell>
          <cell r="C5681" t="str">
            <v>GUINCHO ELÉTRICO DE COLUNA, CAPACIDADE 400 KG, COM MOTO FREIO, MOTOR TRIFÁSICO DE 1,25 CV - CHP DIURNO. AF_03/2016</v>
          </cell>
          <cell r="D5681" t="str">
            <v>CHP</v>
          </cell>
          <cell r="E5681">
            <v>19.149999999999999</v>
          </cell>
        </row>
        <row r="5682">
          <cell r="B5682">
            <v>93287</v>
          </cell>
          <cell r="C5682" t="str">
            <v>GUINDASTE HIDRÁULICO AUTOPROPELIDO, COM LANÇA TELESCÓPICA 40 M, CAPACIDADE MÁXIMA 60 T, POTÊNCIA 260 KW - CHP DIURNO. AF_03/2016</v>
          </cell>
          <cell r="D5682" t="str">
            <v>CHP</v>
          </cell>
          <cell r="E5682">
            <v>349.64</v>
          </cell>
        </row>
        <row r="5683">
          <cell r="B5683">
            <v>93402</v>
          </cell>
          <cell r="C5683" t="str">
            <v>GUINDAUTO HIDRÁULICO, CAPACIDADE MÁXIMA DE CARGA 3300 KG, MOMENTO MÁXIMO DE CARGA 5,8 TM, ALCANCE MÁXIMO HORIZONTAL 7,60 M, INCLUSIVE CAMINHÃO TOCO PBT 16.000 KG, POTÊNCIA DE 189 CV - CHP DIURNO. AF_03/2016</v>
          </cell>
          <cell r="D5683" t="str">
            <v>CHP</v>
          </cell>
          <cell r="E5683">
            <v>137.52000000000001</v>
          </cell>
        </row>
        <row r="5684">
          <cell r="B5684">
            <v>93408</v>
          </cell>
          <cell r="C5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D5684" t="str">
            <v>CHP</v>
          </cell>
          <cell r="E5684">
            <v>65.53</v>
          </cell>
        </row>
        <row r="5685">
          <cell r="B5685">
            <v>93415</v>
          </cell>
          <cell r="C5685" t="str">
            <v>GERADOR PORTÁTIL MONOFÁSICO, POTÊNCIA 5500 VA, MOTOR A GASOLINA, POTÊNCIA DO MOTOR 13 CV - CHP DIURNO. AF_03/2016</v>
          </cell>
          <cell r="D5685" t="str">
            <v>CHP</v>
          </cell>
          <cell r="E5685">
            <v>9.4700000000000006</v>
          </cell>
        </row>
        <row r="5686">
          <cell r="B5686">
            <v>93421</v>
          </cell>
          <cell r="C5686" t="str">
            <v>GRUPO GERADOR REBOCÁVEL, POTÊNCIA 66 KVA, MOTOR A DIESEL - CHP DIURNO. AF_03/2016</v>
          </cell>
          <cell r="D5686" t="str">
            <v>CHP</v>
          </cell>
          <cell r="E5686">
            <v>42.51</v>
          </cell>
        </row>
        <row r="5687">
          <cell r="B5687">
            <v>93427</v>
          </cell>
          <cell r="C5687" t="str">
            <v>GRUPO GERADOR ESTACIONÁRIO, POTÊNCIA 150 KVA, MOTOR A DIESEL- CHP DIURNO. AF_03/2016</v>
          </cell>
          <cell r="D5687" t="str">
            <v>CHP</v>
          </cell>
          <cell r="E5687">
            <v>98.46</v>
          </cell>
        </row>
        <row r="5688">
          <cell r="B5688">
            <v>93433</v>
          </cell>
          <cell r="C5688" t="str">
            <v>USINA DE MISTURA ASFÁLTICA À QUENTE, TIPO CONTRA FLUXO, PROD 40 A 80 TON/HORA - CHP DIURNO. AF_03/2016</v>
          </cell>
          <cell r="D5688" t="str">
            <v>CHP</v>
          </cell>
          <cell r="E5688">
            <v>2028.73</v>
          </cell>
        </row>
        <row r="5689">
          <cell r="B5689">
            <v>93439</v>
          </cell>
          <cell r="C5689" t="str">
            <v>USINA DE ASFALTO À FRIO, CAPACIDADE DE 40 A 60 TON/HORA, ELÉTRICA POTÊNCIA 30 CV - CHP DIURNO. AF_03/2016</v>
          </cell>
          <cell r="D5689" t="str">
            <v>CHP</v>
          </cell>
          <cell r="E5689">
            <v>99.35</v>
          </cell>
        </row>
        <row r="5690">
          <cell r="B5690">
            <v>95121</v>
          </cell>
          <cell r="C5690" t="str">
            <v>USINA MISTURADORA DE SOLOS, CAPACIDADE DE 200 A 500 TON/H, POTENCIA 75KW - CHP DIURNO. AF_07/2016</v>
          </cell>
          <cell r="D5690" t="str">
            <v>CHP</v>
          </cell>
          <cell r="E5690">
            <v>207.57</v>
          </cell>
        </row>
        <row r="5691">
          <cell r="B5691">
            <v>95127</v>
          </cell>
          <cell r="C5691" t="str">
            <v>DISTRIBUIDOR DE AGREGADOS AUTOPROPELIDO, CAP 3 M3, A DIESEL, POTÊNCIA 176CV - CHP DIURNO. AF_07/2016</v>
          </cell>
          <cell r="D5691" t="str">
            <v>CHP</v>
          </cell>
          <cell r="E5691">
            <v>132.13999999999999</v>
          </cell>
        </row>
        <row r="5692">
          <cell r="B5692">
            <v>95133</v>
          </cell>
          <cell r="C5692" t="str">
            <v>MÁQUINA DEMARCADORA DE FAIXA DE TRÁFEGO À FRIO, AUTOPROPELIDA, POTÊNCIA 38 HP - CHP DIURNO. AF_07/2016</v>
          </cell>
          <cell r="D5692" t="str">
            <v>CHP</v>
          </cell>
          <cell r="E5692">
            <v>103.73</v>
          </cell>
        </row>
        <row r="5693">
          <cell r="B5693">
            <v>95139</v>
          </cell>
          <cell r="C5693" t="str">
            <v>TALHA MANUAL DE CORRENTE, CAPACIDADE DE 2 TON. COM ELEVAÇÃO DE 3 M - CHP DIURNO. AF_07/2016</v>
          </cell>
          <cell r="D5693" t="str">
            <v>CHP</v>
          </cell>
          <cell r="E5693">
            <v>0.06</v>
          </cell>
        </row>
        <row r="5694">
          <cell r="B5694">
            <v>95212</v>
          </cell>
          <cell r="C5694" t="str">
            <v>GRUA ASCENCIONAL, LANCA DE 42 M, CAPACIDADE DE 1,5 T A 30 M, ALTURA ATE 39 M - CHP DIURNO. AF_08/2016</v>
          </cell>
          <cell r="D5694" t="str">
            <v>CHP</v>
          </cell>
          <cell r="E5694">
            <v>84.75</v>
          </cell>
        </row>
        <row r="5695">
          <cell r="B5695">
            <v>95218</v>
          </cell>
          <cell r="C5695" t="str">
            <v>PULVERIZADOR DE TINTA ELÉTRICO/MÁQUINA DE PINTURA AIRLESS, VAZÃO 2 L/MIN - CHP DIURNO. AF_08/2016</v>
          </cell>
          <cell r="D5695" t="str">
            <v>CHP</v>
          </cell>
          <cell r="E5695">
            <v>19.21</v>
          </cell>
        </row>
        <row r="5696">
          <cell r="B5696">
            <v>95258</v>
          </cell>
          <cell r="C5696" t="str">
            <v>MARTELO DEMOLIDOR PNEUMÁTICO MANUAL, 32 KG - CHP DIURNO. AF_09/2016</v>
          </cell>
          <cell r="D5696" t="str">
            <v>CHP</v>
          </cell>
          <cell r="E5696">
            <v>17.64</v>
          </cell>
        </row>
        <row r="5697">
          <cell r="B5697">
            <v>95264</v>
          </cell>
          <cell r="C5697" t="str">
            <v>COMPACTADOR DE SOLOS DE PERCUSÃO (SOQUETE) COM MOTOR A GASOLINA, POTÊNCIA 3 CV - CHP DIURNO. AF_09/2016</v>
          </cell>
          <cell r="D5697" t="str">
            <v>CHP</v>
          </cell>
          <cell r="E5697">
            <v>3.78</v>
          </cell>
        </row>
        <row r="5698">
          <cell r="B5698">
            <v>95270</v>
          </cell>
          <cell r="C5698" t="str">
            <v>RÉGUA VIBRATÓRIA DUPLA PARA CONCRETO, PESO DE 60KG, COMPRIMENTO 4 M, COM MOTOR A GASOLINA, POTÊNCIA 5,5 HP - CHP DIURNO. AF_09/2016</v>
          </cell>
          <cell r="D5698" t="str">
            <v>CHP</v>
          </cell>
          <cell r="E5698">
            <v>5.16</v>
          </cell>
        </row>
        <row r="5699">
          <cell r="B5699">
            <v>95276</v>
          </cell>
          <cell r="C5699" t="str">
            <v>POLIDORA DE PISO (POLITRIZ), PESO DE 100KG, DIÂMETRO 450 MM, MOTOR ELÉTRICO, POTÊNCIA 4 HP - CHP DIURNO. AF_09/2016</v>
          </cell>
          <cell r="D5699" t="str">
            <v>CHP</v>
          </cell>
          <cell r="E5699">
            <v>3.23</v>
          </cell>
        </row>
        <row r="5700">
          <cell r="B5700">
            <v>95282</v>
          </cell>
          <cell r="C5700" t="str">
            <v>DESEMPENADEIRA DE CONCRETO, PESO DE 75KG, 4 PÁS, MOTOR A GASOLINA, POTÊNCIA 5,5 HP - CHP DIURNO. AF_09/2016</v>
          </cell>
          <cell r="D5700" t="str">
            <v>CHP</v>
          </cell>
          <cell r="E5700">
            <v>5.14</v>
          </cell>
        </row>
        <row r="5701">
          <cell r="B5701">
            <v>95620</v>
          </cell>
          <cell r="C5701" t="str">
            <v>PERFURATRIZ PNEUMATICA MANUAL DE PESO MEDIO, MARTELETE, 18KG, COMPRIMENTO MÁXIMO DE CURSO DE 6 M, DIAMETRO DO PISTAO DE 5,5 CM - CHP DIURNO. AF_11/2016</v>
          </cell>
          <cell r="D5701" t="str">
            <v>CHP</v>
          </cell>
          <cell r="E5701">
            <v>17.32</v>
          </cell>
        </row>
        <row r="5702">
          <cell r="B5702">
            <v>95631</v>
          </cell>
          <cell r="C5702" t="str">
            <v>ROLO COMPACTADOR VIBRATORIO TANDEM, ACO LISO, POTENCIA 125 HP, PESO SEM/COM LASTRO 10,20/11,65 T, LARGURA DE TRABALHO 1,73 M - CHP DIURNO. AF_11/2016</v>
          </cell>
          <cell r="D5702" t="str">
            <v>CHP</v>
          </cell>
          <cell r="E5702">
            <v>136.27000000000001</v>
          </cell>
        </row>
        <row r="5703">
          <cell r="B5703">
            <v>95702</v>
          </cell>
          <cell r="C5703" t="str">
            <v>PERFURATRIZ MANUAL, TORQUE MAXIMO 55 KGF.M, POTENCIA 5 CV, COM DIAMETRO MAXIMO 8 1/2" - CHP DIURNO. AF_11/2016</v>
          </cell>
          <cell r="D5703" t="str">
            <v>CHP</v>
          </cell>
          <cell r="E5703">
            <v>26.98</v>
          </cell>
        </row>
        <row r="5704">
          <cell r="B5704">
            <v>95708</v>
          </cell>
          <cell r="C5704" t="str">
            <v>PERFURATRIZ SOBRE ESTEIRA, TORQUE MÁXIMO 600 KGF, POTÊNCIA ENTRE 50 E 60 HP, DIÂMETRO MÁXIMO 10 - CHP DIURNO. AF_11/2016</v>
          </cell>
          <cell r="D5704" t="str">
            <v>CHP</v>
          </cell>
          <cell r="E5704">
            <v>102.25</v>
          </cell>
        </row>
        <row r="5705">
          <cell r="B5705">
            <v>95714</v>
          </cell>
          <cell r="C5705" t="str">
            <v>ESCAVADEIRA HIDRAULICA SOBRE ESTEIRA, COM GARRA GIRATORIA DE MANDIBULAS, PESO OPERACIONAL ENTRE 22,00 E 25,50 TON, POTENCIA LIQUIDA ENTRE 150 E 160 HP - CHP DIURNO. AF_11/2016</v>
          </cell>
          <cell r="D5705" t="str">
            <v>CHP</v>
          </cell>
          <cell r="E5705">
            <v>162.97999999999999</v>
          </cell>
        </row>
        <row r="5706">
          <cell r="B5706">
            <v>95720</v>
          </cell>
          <cell r="C5706" t="str">
            <v>ESCAVADEIRA HIDRAULICA SOBRE ESTEIRA, EQUIPADA COM CLAMSHELL, COM CAPACIDADE DA CAÇAMBA ENTRE 1,20 E 1,50 M3, PESO OPERACIONAL ENTRE 20,00 E 22,00 TON, POTENCIA LIQUIDA ENTRE 150 E 160 HP - CHP DIURNO. AF_11/2016</v>
          </cell>
          <cell r="D5706" t="str">
            <v>CHP</v>
          </cell>
          <cell r="E5706">
            <v>160.57</v>
          </cell>
        </row>
        <row r="5707">
          <cell r="B5707">
            <v>95872</v>
          </cell>
          <cell r="C5707" t="str">
            <v>GRUPO GERADOR COM CARENAGEM, MOTOR DIESEL POTÊNCIA STANDART ENTRE 250 E 260 KVA - CHP DIURNO. AF_12/2016</v>
          </cell>
          <cell r="D5707" t="str">
            <v>CHP</v>
          </cell>
          <cell r="E5707">
            <v>167.28</v>
          </cell>
        </row>
        <row r="5708">
          <cell r="B5708">
            <v>96013</v>
          </cell>
          <cell r="C5708" t="str">
            <v>TRATOR DE PNEUS COM POTÊNCIA DE 122 CV, TRAÇÃO 4X4, COM VASSOURA MECÂNICA ACOPLADA - CHP DIURNO. AF_02/2017</v>
          </cell>
          <cell r="D5708" t="str">
            <v>CHP</v>
          </cell>
          <cell r="E5708">
            <v>108.7</v>
          </cell>
        </row>
        <row r="5709">
          <cell r="B5709">
            <v>96020</v>
          </cell>
          <cell r="C5709" t="str">
            <v>TRATOR DE PNEUS COM POTÊNCIA DE 122 CV, TRAÇÃO 4X4, COM GRADE DE DISCOS ACOPLADA - CHP DIURNO. AF_02/2017</v>
          </cell>
          <cell r="D5709" t="str">
            <v>CHP</v>
          </cell>
          <cell r="E5709">
            <v>108.42</v>
          </cell>
        </row>
        <row r="5710">
          <cell r="B5710">
            <v>96028</v>
          </cell>
          <cell r="C5710" t="str">
            <v>TRATOR DE PNEUS COM POTÊNCIA DE 85 CV, TRAÇÃO 4X4, COM GRADE DE DISCOS ACOPLADA - CHP DIURNO. AF_02/2017</v>
          </cell>
          <cell r="D5710" t="str">
            <v>CHP</v>
          </cell>
          <cell r="E5710">
            <v>83.84</v>
          </cell>
        </row>
        <row r="5711">
          <cell r="B5711">
            <v>96035</v>
          </cell>
          <cell r="C5711" t="str">
            <v>CAMINHÃO BASCULANTE 10 M3, TRUCADO, POTÊNCIA 230 CV, INCLUSIVE CAÇAMBA METÁLICA, COM DISTRIBUIDOR DE AGREGADOS ACOPLADO - CHP DIURNO. AF_02/2017</v>
          </cell>
          <cell r="D5711" t="str">
            <v>CHP</v>
          </cell>
          <cell r="E5711">
            <v>177.44</v>
          </cell>
        </row>
        <row r="5712">
          <cell r="B5712">
            <v>96157</v>
          </cell>
          <cell r="C5712" t="str">
            <v>TRATOR DE PNEUS COM POTÊNCIA DE 85 CV, TRAÇÃO 4X4, COM VASSOURA MECÂNICA ACOPLADA - CHP DIURNO. AF_03/2017</v>
          </cell>
          <cell r="D5712" t="str">
            <v>CHP</v>
          </cell>
          <cell r="E5712">
            <v>84.12</v>
          </cell>
        </row>
        <row r="5713">
          <cell r="B5713">
            <v>96158</v>
          </cell>
          <cell r="C5713" t="str">
            <v>MINICARREGADEIRA SOBRE RODAS POTENCIA 47HP CAPACIDADE OPERACAO 646 KG, COM VASSOURA MECÂNICA ACOPLADA - CHP DIURNO. AF_03/2017</v>
          </cell>
          <cell r="D5713" t="str">
            <v>CHP</v>
          </cell>
          <cell r="E5713">
            <v>85.21</v>
          </cell>
        </row>
        <row r="5714">
          <cell r="B5714">
            <v>96245</v>
          </cell>
          <cell r="C5714" t="str">
            <v>MINIESCAVADEIRA SOBRE ESTEIRAS, POTENCIA LIQUIDA DE *30* HP, PESO OPERACIONAL DE *3.500* KG - CHP DIURNO. AF_04/2017</v>
          </cell>
          <cell r="D5714" t="str">
            <v>CHP</v>
          </cell>
          <cell r="E5714">
            <v>72.14</v>
          </cell>
        </row>
        <row r="5715">
          <cell r="B5715">
            <v>96303</v>
          </cell>
          <cell r="C5715" t="str">
            <v>PERFURATRIZ ROTATIVA SOBRE ESTEIRA, TORQUE MAXIMO 2500 KGM, POTENCIA 110 HP, MOTOR DIESEL- CHP DIURNO. AF_05/2017</v>
          </cell>
          <cell r="D5715" t="str">
            <v>CHP</v>
          </cell>
          <cell r="E5715">
            <v>157.59</v>
          </cell>
        </row>
        <row r="5716">
          <cell r="B5716">
            <v>96309</v>
          </cell>
          <cell r="C5716" t="str">
            <v>COMPRESSOR DE AR, VAZAO DE 10 PCM, RESERVATORIO 100 L, PRESSAO DE TRABALHO ENTRE 6,9 E 9,7 BAR, POTENCIA 2 HP, TENSAO 110/220 V - CHP DIURNO. AF_05/2017</v>
          </cell>
          <cell r="D5716" t="str">
            <v>CHP</v>
          </cell>
          <cell r="E5716">
            <v>1.35</v>
          </cell>
        </row>
        <row r="5717">
          <cell r="B5717">
            <v>96463</v>
          </cell>
          <cell r="C5717" t="str">
            <v>ROLO COMPACTADOR DE PNEUS, ESTATICO, PRESSAO VARIAVEL, POTENCIA 110 HP, PESO SEM/COM LASTRO 10,8/27 T, LARGURA DE ROLAGEM 2,30 M - CHP DIURNO. AF_06/2017</v>
          </cell>
          <cell r="D5717" t="str">
            <v>CHP</v>
          </cell>
          <cell r="E5717">
            <v>135.09</v>
          </cell>
        </row>
        <row r="5718">
          <cell r="B5718">
            <v>98764</v>
          </cell>
          <cell r="C5718" t="str">
            <v>INVERSOR DE SOLDA MONOFÁSICO DE 160 A, POTÊNCIA DE 5400 W, TENSÃO DE 220 V, PARA SOLDA COM ELETRODOS DE 2,0 A 4,0 MM E PROCESSO TIG - CHP DIURNO. AF_06/2018</v>
          </cell>
          <cell r="D5718" t="str">
            <v>CHP</v>
          </cell>
          <cell r="E5718">
            <v>4.07</v>
          </cell>
        </row>
        <row r="5719">
          <cell r="B5719">
            <v>99833</v>
          </cell>
          <cell r="C5719" t="str">
            <v>LAVADORA DE ALTA PRESSAO (LAVA-JATO) PARA AGUA FRIA, PRESSAO DE OPERACAO ENTRE 1400 E 1900 LIB/POL2, VAZAO MAXIMA ENTRE 400 E 700 L/H - CHP DIURNO. AF_04/2019</v>
          </cell>
          <cell r="D5719" t="str">
            <v>CHP</v>
          </cell>
          <cell r="E5719">
            <v>1.3</v>
          </cell>
        </row>
        <row r="5720">
          <cell r="B5720">
            <v>5632</v>
          </cell>
          <cell r="C5720" t="str">
            <v>ESCAVADEIRA HIDRÁULICA SOBRE ESTEIRAS, CAÇAMBA 0,80 M3, PESO OPERACIONAL 17 T, POTENCIA BRUTA 111 HP - CHI DIURNO. AF_06/2014</v>
          </cell>
          <cell r="D5720" t="str">
            <v>CHI</v>
          </cell>
          <cell r="E5720">
            <v>48.92</v>
          </cell>
        </row>
        <row r="5721">
          <cell r="B5721">
            <v>5679</v>
          </cell>
          <cell r="C5721" t="str">
            <v>RETROESCAVADEIRA SOBRE RODAS COM CARREGADEIRA, TRAÇÃO 4X4, POTÊNCIA LÍQ. 88 HP, CAÇAMBA CARREG. CAP. MÍN. 1 M3, CAÇAMBA RETRO CAP. 0,26 M3, PESO OPERACIONAL MÍN. 6.674 KG, PROFUNDIDADE ESCAVAÇÃO MÁX. 4,37 M - CHI DIURNO. AF_06/2014</v>
          </cell>
          <cell r="D5721" t="str">
            <v>CHI</v>
          </cell>
          <cell r="E5721">
            <v>37.130000000000003</v>
          </cell>
        </row>
        <row r="5722">
          <cell r="B5722">
            <v>5681</v>
          </cell>
          <cell r="C5722" t="str">
            <v>RETROESCAVADEIRA SOBRE RODAS COM CARREGADEIRA, TRAÇÃO 4X2, POTÊNCIA LÍQ. 79 HP, CAÇAMBA CARREG. CAP. MÍN. 1 M3, CAÇAMBA RETRO CAP. 0,20 M3, PESO OPERACIONAL MÍN. 6.570 KG, PROFUNDIDADE ESCAVAÇÃO MÁX. 4,37 M - CHI DIURNO. AF_06/2014</v>
          </cell>
          <cell r="D5722" t="str">
            <v>CHI</v>
          </cell>
          <cell r="E5722">
            <v>35.369999999999997</v>
          </cell>
        </row>
        <row r="5723">
          <cell r="B5723">
            <v>5685</v>
          </cell>
          <cell r="C5723" t="str">
            <v>ROLO COMPACTADOR VIBRATÓRIO DE UM CILINDRO AÇO LISO, POTÊNCIA 80 HP, PESO OPERACIONAL MÁXIMO 8,1 T, IMPACTO DINÂMICO 16,15 / 9,5 T, LARGURA DE TRABALHO 1,68 M - CHI DIURNO. AF_06/2014</v>
          </cell>
          <cell r="D5723" t="str">
            <v>CHI</v>
          </cell>
          <cell r="E5723">
            <v>35.82</v>
          </cell>
        </row>
        <row r="5724">
          <cell r="B5724">
            <v>5690</v>
          </cell>
          <cell r="C5724" t="str">
            <v>GRADE DE DISCO CONTROLE REMOTO REBOCÁVEL, COM 24 DISCOS 24 X 6 MM COM PNEUS PARA TRANSPORTE - CHI DIURNO. AF_06/2014</v>
          </cell>
          <cell r="D5724" t="str">
            <v>CHI</v>
          </cell>
          <cell r="E5724">
            <v>2.4300000000000002</v>
          </cell>
        </row>
        <row r="5725">
          <cell r="B5725">
            <v>5806</v>
          </cell>
          <cell r="C5725" t="str">
            <v>MOTOBOMBA CENTRÍFUGA, MOTOR A GASOLINA, POTÊNCIA 5,42 HP, BOCAIS 1 1/2" X 1", DIÂMETRO ROTOR 143 MM HM/Q = 6 MCA / 16,8 M3/H A 38 MCA / 6,6 M3/H - CHI DIURNO. AF_06/2014</v>
          </cell>
          <cell r="D5725" t="str">
            <v>CHI</v>
          </cell>
          <cell r="E5725">
            <v>0.19</v>
          </cell>
        </row>
        <row r="5726">
          <cell r="B5726">
            <v>5826</v>
          </cell>
          <cell r="C5726" t="str">
            <v>CAMINHÃO TOCO, PBT 16.000 KG, CARGA ÚTIL MÁX. 10.685 KG, DIST. ENTRE EIXOS 4,8 M, POTÊNCIA 189 CV, INCLUSIVE CARROCERIA FIXA ABERTA DE MADEIRA P/ TRANSPORTE GERAL DE CARGA SECA, DIMEN. APROX. 2,5 X 7,00 X 0,50 M - CHI DIURNO. AF_06/2014</v>
          </cell>
          <cell r="D5726" t="str">
            <v>CHI</v>
          </cell>
          <cell r="E5726">
            <v>27.31</v>
          </cell>
        </row>
        <row r="5727">
          <cell r="B5727">
            <v>5829</v>
          </cell>
          <cell r="C5727" t="str">
            <v>USINA DE CONCRETO FIXA, CAPACIDADE NOMINAL DE 90 A 120 M3/H, SEM SILO - CHI DIURNO. AF_07/2016</v>
          </cell>
          <cell r="D5727" t="str">
            <v>CHI</v>
          </cell>
          <cell r="E5727">
            <v>112.6</v>
          </cell>
        </row>
        <row r="5728">
          <cell r="B5728">
            <v>5837</v>
          </cell>
          <cell r="C5728" t="str">
            <v>VIBROACABADORA DE ASFALTO SOBRE ESTEIRAS, LARGURA DE PAVIMENTAÇÃO 1,90 M A 5,30 M, POTÊNCIA 105 HP CAPACIDADE 450 T/H - CHI DIURNO. AF_11/2014</v>
          </cell>
          <cell r="D5728" t="str">
            <v>CHI</v>
          </cell>
          <cell r="E5728">
            <v>100.85</v>
          </cell>
        </row>
        <row r="5729">
          <cell r="B5729">
            <v>5841</v>
          </cell>
          <cell r="C5729" t="str">
            <v>VASSOURA MECÂNICA REBOCÁVEL COM ESCOVA CILÍNDRICA, LARGURA ÚTIL DE VARRIMENTO DE 2,44 M - CHI DIURNO. AF_06/2014</v>
          </cell>
          <cell r="D5729" t="str">
            <v>CHI</v>
          </cell>
          <cell r="E5729">
            <v>2.79</v>
          </cell>
        </row>
        <row r="5730">
          <cell r="B5730">
            <v>5845</v>
          </cell>
          <cell r="C5730" t="str">
            <v>TRATOR DE PNEUS, POTÊNCIA 122 CV, TRAÇÃO 4X4, PESO COM LASTRO DE 4.510 KG - CHI DIURNO. AF_06/2014</v>
          </cell>
          <cell r="D5730" t="str">
            <v>CHI</v>
          </cell>
          <cell r="E5730">
            <v>32.729999999999997</v>
          </cell>
        </row>
        <row r="5731">
          <cell r="B5731">
            <v>5849</v>
          </cell>
          <cell r="C5731" t="str">
            <v>TRATOR DE ESTEIRAS, POTÊNCIA 170 HP, PESO OPERACIONAL 19 T, CAÇAMBA 5,2 M3 - CHI DIURNO. AF_06/2014</v>
          </cell>
          <cell r="D5731" t="str">
            <v>CHI</v>
          </cell>
          <cell r="E5731">
            <v>50.23</v>
          </cell>
        </row>
        <row r="5732">
          <cell r="B5732">
            <v>5853</v>
          </cell>
          <cell r="C5732" t="str">
            <v>TRATOR DE ESTEIRAS, POTÊNCIA 150 HP, PESO OPERACIONAL 16,7 T, COM RODA MOTRIZ ELEVADA E LÂMINA 3,18 M3 - CHI DIURNO. AF_06/2014</v>
          </cell>
          <cell r="D5732" t="str">
            <v>CHI</v>
          </cell>
          <cell r="E5732">
            <v>50.41</v>
          </cell>
        </row>
        <row r="5733">
          <cell r="B5733">
            <v>5857</v>
          </cell>
          <cell r="C5733" t="str">
            <v>TRATOR DE ESTEIRAS, POTÊNCIA 347 HP, PESO OPERACIONAL 38,5 T, COM LÂMINA 8,70 M3 - CHI DIURNO. AF_06/2014</v>
          </cell>
          <cell r="D5733" t="str">
            <v>CHI</v>
          </cell>
          <cell r="E5733">
            <v>120.13</v>
          </cell>
        </row>
        <row r="5734">
          <cell r="B5734">
            <v>5865</v>
          </cell>
          <cell r="C5734" t="str">
            <v>ROLO COMPACTADOR VIBRATÓRIO REBOCÁVEL, CILINDRO DE AÇO LISO, POTÊNCIA DE TRAÇÃO DE 65 CV, PESO 4,7 T, IMPACTO DINÂMICO 18,3 T, LARGURA DE TRABALHO 1,67 M - CHI DIURNO. AF_02/2016</v>
          </cell>
          <cell r="D5734" t="str">
            <v>CHI</v>
          </cell>
          <cell r="E5734">
            <v>5.84</v>
          </cell>
        </row>
        <row r="5735">
          <cell r="B5735">
            <v>5869</v>
          </cell>
          <cell r="C5735" t="str">
            <v>ROLO COMPACTADOR VIBRATÓRIO TANDEM AÇO LISO, POTÊNCIA 58 HP, PESO SEM/COM LASTRO 6,5 / 9,4 T, LARGURA DE TRABALHO 1,2 M - CHI DIURNO. AF_06/2014</v>
          </cell>
          <cell r="D5735" t="str">
            <v>CHI</v>
          </cell>
          <cell r="E5735">
            <v>40.24</v>
          </cell>
        </row>
        <row r="5736">
          <cell r="B5736">
            <v>5877</v>
          </cell>
          <cell r="C5736" t="str">
            <v>RETROESCAVADEIRA SOBRE RODAS COM CARREGADEIRA, TRAÇÃO 4X4, POTÊNCIA LÍQ. 72 HP, CAÇAMBA CARREG. CAP. MÍN. 0,79 M3, CAÇAMBA RETRO CAP. 0,18 M3, PESO OPERACIONAL MÍN. 7.140 KG, PROFUNDIDADE ESCAVAÇÃO MÁX. 4,50 M - CHI DIURNO. AF_06/2014</v>
          </cell>
          <cell r="D5736" t="str">
            <v>CHI</v>
          </cell>
          <cell r="E5736">
            <v>36.56</v>
          </cell>
        </row>
        <row r="5737">
          <cell r="B5737">
            <v>5881</v>
          </cell>
          <cell r="C5737" t="str">
            <v>ROLO COMPACTADOR VIBRATÓRIO PÉ DE CARNEIRO, OPERADO POR CONTROLE REMOTO, POTÊNCIA 12,5 KW, PESO OPERACIONAL 1,675 T, LARGURA DE TRABALHO 0,85 M - CHI DIURNO. AF_02/2016</v>
          </cell>
          <cell r="D5737" t="str">
            <v>CHI</v>
          </cell>
          <cell r="E5737">
            <v>42.91</v>
          </cell>
        </row>
        <row r="5738">
          <cell r="B5738">
            <v>5884</v>
          </cell>
          <cell r="C5738" t="str">
            <v>USINA DE LAMA ASFÁLTICA, PROD 30 A 50 T/H, SILO DE AGREGADO 7 M3, RESERVATÓRIOS PARA EMULSÃO E ÁGUA DE 2,3 M3 CADA, MISTURADOR TIPO PUG MILL A SER MONTADO SOBRE CAMINHÃO - CHI DIURNO. AF_10/2014</v>
          </cell>
          <cell r="D5738" t="str">
            <v>CHI</v>
          </cell>
          <cell r="E5738">
            <v>33.619999999999997</v>
          </cell>
        </row>
        <row r="5739">
          <cell r="B5739">
            <v>5892</v>
          </cell>
          <cell r="C5739" t="str">
            <v>CAMINHÃO TOCO, PESO BRUTO TOTAL 14.300 KG, CARGA ÚTIL MÁXIMA 9590 KG, DISTÂNCIA ENTRE EIXOS 4,76 M, POTÊNCIA 185 CV (NÃO INCLUI CARROCERIA) - CHI DIURNO. AF_06/2014</v>
          </cell>
          <cell r="D5739" t="str">
            <v>CHI</v>
          </cell>
          <cell r="E5739">
            <v>28.4</v>
          </cell>
        </row>
        <row r="5740">
          <cell r="B5740">
            <v>5896</v>
          </cell>
          <cell r="C5740" t="str">
            <v>CAMINHÃO TOCO, PESO BRUTO TOTAL 16.000 KG, CARGA ÚTIL MÁXIMA DE 10.685 KG, DISTÂNCIA ENTRE EIXOS 4,80 M, POTÊNCIA 189 CV EXCLUSIVE CARROCERIA - CHI DIURNO. AF_06/2014</v>
          </cell>
          <cell r="D5740" t="str">
            <v>CHI</v>
          </cell>
          <cell r="E5740">
            <v>26.64</v>
          </cell>
        </row>
        <row r="5741">
          <cell r="B5741">
            <v>5903</v>
          </cell>
          <cell r="C5741" t="str">
            <v>CAMINHÃO PIPA 10.000 L TRUCADO, PESO BRUTO TOTAL 23.000 KG, CARGA ÚTIL MÁXIMA 15.935 KG, DISTÂNCIA ENTRE EIXOS 4,8 M, POTÊNCIA 230 CV, INCLUSIVE TANQUE DE AÇO PARA TRANSPORTE DE ÁGUA - CHI DIURNO. AF_06/2014</v>
          </cell>
          <cell r="D5741" t="str">
            <v>CHI</v>
          </cell>
          <cell r="E5741">
            <v>33.57</v>
          </cell>
        </row>
        <row r="5742">
          <cell r="B5742">
            <v>5911</v>
          </cell>
          <cell r="C5742" t="str">
            <v>ESPARGIDOR DE ASFALTO PRESSURIZADO COM TANQUE DE 2500 L, REBOCÁVEL COM MOTOR A GASOLINA POTÊNCIA 3,4 HP - CHI DIURNO. AF_07/2014</v>
          </cell>
          <cell r="D5742" t="str">
            <v>CHI</v>
          </cell>
          <cell r="E5742">
            <v>16.55</v>
          </cell>
        </row>
        <row r="5743">
          <cell r="B5743">
            <v>5923</v>
          </cell>
          <cell r="C5743" t="str">
            <v>GRADE DE DISCO REBOCÁVEL COM 20 DISCOS 24" X 6 MM COM PNEUS PARA TRANSPORTE - CHI DIURNO. AF_06/2014</v>
          </cell>
          <cell r="D5743" t="str">
            <v>CHI</v>
          </cell>
          <cell r="E5743">
            <v>1.91</v>
          </cell>
        </row>
        <row r="5744">
          <cell r="B5744">
            <v>5930</v>
          </cell>
          <cell r="C5744" t="str">
            <v>GUINDAUTO HIDRÁULICO, CAPACIDADE MÁXIMA DE CARGA 6200 KG, MOMENTO MÁXIMO DE CARGA 11,7 TM, ALCANCE MÁXIMO HORIZONTAL 9,70 M, INCLUSIVE CAMINHÃO TOCO PBT 16.000 KG, POTÊNCIA DE 189 CV - CHI DIURNO. AF_06/2014</v>
          </cell>
          <cell r="D5744" t="str">
            <v>CHI</v>
          </cell>
          <cell r="E5744">
            <v>30.73</v>
          </cell>
        </row>
        <row r="5745">
          <cell r="B5745">
            <v>5934</v>
          </cell>
          <cell r="C5745" t="str">
            <v>MOTONIVELADORA POTÊNCIA BÁSICA LÍQUIDA (PRIMEIRA MARCHA) 125 HP, PESO BRUTO 13032 KG, LARGURA DA LÂMINA DE 3,7 M - CHI DIURNO. AF_06/2014</v>
          </cell>
          <cell r="D5745" t="str">
            <v>CHI</v>
          </cell>
          <cell r="E5745">
            <v>53.48</v>
          </cell>
        </row>
        <row r="5746">
          <cell r="B5746">
            <v>5942</v>
          </cell>
          <cell r="C5746" t="str">
            <v>PÁ CARREGADEIRA SOBRE RODAS, POTÊNCIA LÍQUIDA 128 HP, CAPACIDADE DA CAÇAMBA 1,7 A 2,8 M3, PESO OPERACIONAL 11632 KG - CHI DIURNO. AF_06/2014</v>
          </cell>
          <cell r="D5746" t="str">
            <v>CHI</v>
          </cell>
          <cell r="E5746">
            <v>47.85</v>
          </cell>
        </row>
        <row r="5747">
          <cell r="B5747">
            <v>5946</v>
          </cell>
          <cell r="C5747" t="str">
            <v>PÁ CARREGADEIRA SOBRE RODAS, POTÊNCIA 197 HP, CAPACIDADE DA CAÇAMBA 2,5 A 3,5 M3, PESO OPERACIONAL 18338 KG - CHI DIURNO. AF_06/2014</v>
          </cell>
          <cell r="D5747" t="str">
            <v>CHI</v>
          </cell>
          <cell r="E5747">
            <v>58.18</v>
          </cell>
        </row>
        <row r="5748">
          <cell r="B5748">
            <v>5952</v>
          </cell>
          <cell r="C5748" t="str">
            <v>MARTELETE OU ROMPEDOR PNEUMÁTICO MANUAL, 28 KG, COM SILENCIADOR - CHI DIURNO. AF_07/2016</v>
          </cell>
          <cell r="D5748" t="str">
            <v>CHI</v>
          </cell>
          <cell r="E5748">
            <v>16.87</v>
          </cell>
        </row>
        <row r="5749">
          <cell r="B5749">
            <v>5954</v>
          </cell>
          <cell r="C5749" t="str">
            <v>COMPRESSOR DE AR REBOCÁVEL, VAZÃO 189 PCM, PRESSÃO EFETIVA DE TRABALHO 102 PSI, MOTOR DIESEL, POTÊNCIA 63 CV - CHI DIURNO. AF_06/2015</v>
          </cell>
          <cell r="D5749" t="str">
            <v>CHI</v>
          </cell>
          <cell r="E5749">
            <v>2.94</v>
          </cell>
        </row>
        <row r="5750">
          <cell r="B5750">
            <v>5961</v>
          </cell>
          <cell r="C5750" t="str">
            <v>CAMINHÃO BASCULANTE 6 M3, PESO BRUTO TOTAL 16.000 KG, CARGA ÚTIL MÁXIMA 13.071 KG, DISTÂNCIA ENTRE EIXOS 4,80 M, POTÊNCIA 230 CV INCLUSIVE CAÇAMBA METÁLICA - CHI DIURNO. AF_06/2014</v>
          </cell>
          <cell r="D5750" t="str">
            <v>CHI</v>
          </cell>
          <cell r="E5750">
            <v>31.92</v>
          </cell>
        </row>
        <row r="5751">
          <cell r="B5751">
            <v>6260</v>
          </cell>
          <cell r="C5751" t="str">
            <v>CAMINHÃO PIPA 6.000 L, PESO BRUTO TOTAL 13.000 KG, DISTÂNCIA ENTRE EIXOS 4,80 M, POTÊNCIA 189 CV INCLUSIVE TANQUE DE AÇO PARA TRANSPORTE DE ÁGUA, CAPACIDADE 6 M3 - CHI DIURNO. AF_06/2014</v>
          </cell>
          <cell r="D5751" t="str">
            <v>CHI</v>
          </cell>
          <cell r="E5751">
            <v>29.95</v>
          </cell>
        </row>
        <row r="5752">
          <cell r="B5752">
            <v>6880</v>
          </cell>
          <cell r="C5752" t="str">
            <v>ROLO COMPACTADOR DE PNEUS ESTÁTICO, PRESSÃO VARIÁVEL, POTÊNCIA 111 HP, PESO SEM/COM LASTRO 9,5 / 26 T, LARGURA DE TRABALHO 1,90 M - CHI DIURNO. AF_07/2014</v>
          </cell>
          <cell r="D5752" t="str">
            <v>CHI</v>
          </cell>
          <cell r="E5752">
            <v>46.73</v>
          </cell>
        </row>
        <row r="5753">
          <cell r="B5753">
            <v>7031</v>
          </cell>
          <cell r="C5753" t="str">
            <v>TANQUE DE ASFALTO ESTACIONÁRIO COM SERPENTINA, CAPACIDADE 30.000 L - CHI DIURNO. AF_06/2014</v>
          </cell>
          <cell r="D5753" t="str">
            <v>CHI</v>
          </cell>
          <cell r="E5753">
            <v>3.93</v>
          </cell>
        </row>
        <row r="5754">
          <cell r="B5754">
            <v>7043</v>
          </cell>
          <cell r="C5754" t="str">
            <v>MOTOBOMBA TRASH (PARA ÁGUA SUJA) AUTO ESCORVANTE, MOTOR GASOLINA DE 6,41 HP, DIÂMETROS DE SUCÇÃO X RECALQUE: 3" X 3", HM/Q = 10 MCA / 60 M3/H A 23 MCA / 0 M3/H - CHI DIURNO. AF_10/2014</v>
          </cell>
          <cell r="D5754" t="str">
            <v>CHI</v>
          </cell>
          <cell r="E5754">
            <v>0.24</v>
          </cell>
        </row>
        <row r="5755">
          <cell r="B5755">
            <v>7050</v>
          </cell>
          <cell r="C5755" t="str">
            <v>ROLO COMPACTADOR PE DE CARNEIRO VIBRATORIO, POTENCIA 125 HP, PESO OPERACIONAL SEM/COM LASTRO 11,95 / 13,30 T, IMPACTO DINAMICO 38,5 / 22,5 T, LARGURA DE TRABALHO 2,15 M - CHI DIURNO. AF_06/2014</v>
          </cell>
          <cell r="D5755" t="str">
            <v>CHI</v>
          </cell>
          <cell r="E5755">
            <v>43.3</v>
          </cell>
        </row>
        <row r="5756">
          <cell r="B5756">
            <v>67827</v>
          </cell>
          <cell r="C5756" t="str">
            <v>CAMINHÃO BASCULANTE 6 M3 TOCO, PESO BRUTO TOTAL 16.000 KG, CARGA ÚTIL MÁXIMA 11.130 KG, DISTÂNCIA ENTRE EIXOS 5,36 M, POTÊNCIA 185 CV, INCLUSIVE CAÇAMBA METÁLICA - CHI DIURNO. AF_06/2014</v>
          </cell>
          <cell r="D5756" t="str">
            <v>CHI</v>
          </cell>
          <cell r="E5756">
            <v>31.2</v>
          </cell>
        </row>
        <row r="5757">
          <cell r="B5757">
            <v>73395</v>
          </cell>
          <cell r="C5757" t="str">
            <v>GRUPO GERADOR ESTACIONÁRIO, MOTOR DIESEL POTÊNCIA 170 KVA - CHI DIURNO. AF_02/2016</v>
          </cell>
          <cell r="D5757" t="str">
            <v>CHI</v>
          </cell>
          <cell r="E5757">
            <v>3.07</v>
          </cell>
        </row>
        <row r="5758">
          <cell r="B5758">
            <v>83766</v>
          </cell>
          <cell r="C5758" t="str">
            <v>GRUPO DE SOLDAGEM COM GERADOR A DIESEL 60 CV PARA SOLDA ELÉTRICA, SOBRE 04 RODAS, COM MOTOR 4 CILINDROS 600 A - CHI DIURNO. AF_02/2016</v>
          </cell>
          <cell r="D5758" t="str">
            <v>CHI</v>
          </cell>
          <cell r="E5758">
            <v>24.24</v>
          </cell>
        </row>
        <row r="5759">
          <cell r="B5759">
            <v>84013</v>
          </cell>
          <cell r="C5759" t="str">
            <v>ESCAVADEIRA HIDRÁULICA SOBRE ESTEIRAS, CAÇAMBA 0,80 M3, PESO OPERACIONAL 17,8 T, POTÊNCIA LÍQUIDA 110 HP - CHI DIURNO. AF_10/2014</v>
          </cell>
          <cell r="D5759" t="str">
            <v>CHI</v>
          </cell>
          <cell r="E5759">
            <v>47.65</v>
          </cell>
        </row>
        <row r="5760">
          <cell r="B5760">
            <v>87446</v>
          </cell>
          <cell r="C5760" t="str">
            <v>BETONEIRA CAPACIDADE NOMINAL 400 L, CAPACIDADE DE MISTURA 310 L, MOTOR A DIESEL POTÊNCIA 5,0 HP, SEM CARREGADOR - CHI DIURNO. AF_06/2014</v>
          </cell>
          <cell r="D5760" t="str">
            <v>CHI</v>
          </cell>
          <cell r="E5760">
            <v>0.32</v>
          </cell>
        </row>
        <row r="5761">
          <cell r="B5761">
            <v>88392</v>
          </cell>
          <cell r="C5761" t="str">
            <v>MISTURADOR DE ARGAMASSA, EIXO HORIZONTAL, CAPACIDADE DE MISTURA 300 KG, MOTOR ELÉTRICO POTÊNCIA 5 CV - CHI DIURNO. AF_06/2014</v>
          </cell>
          <cell r="D5761" t="str">
            <v>CHI</v>
          </cell>
          <cell r="E5761">
            <v>0.63</v>
          </cell>
        </row>
        <row r="5762">
          <cell r="B5762">
            <v>88398</v>
          </cell>
          <cell r="C5762" t="str">
            <v>MISTURADOR DE ARGAMASSA, EIXO HORIZONTAL, CAPACIDADE DE MISTURA 600 KG, MOTOR ELÉTRICO POTÊNCIA 7,5 CV - CHI DIURNO. AF_06/2014</v>
          </cell>
          <cell r="D5762" t="str">
            <v>CHI</v>
          </cell>
          <cell r="E5762">
            <v>0.75</v>
          </cell>
        </row>
        <row r="5763">
          <cell r="B5763">
            <v>88404</v>
          </cell>
          <cell r="C5763" t="str">
            <v>MISTURADOR DE ARGAMASSA, EIXO HORIZONTAL, CAPACIDADE DE MISTURA 160 KG, MOTOR ELÉTRICO POTÊNCIA 3 CV - CHI DIURNO. AF_06/2014</v>
          </cell>
          <cell r="D5763" t="str">
            <v>CHI</v>
          </cell>
          <cell r="E5763">
            <v>0.6</v>
          </cell>
        </row>
        <row r="5764">
          <cell r="B5764">
            <v>88430</v>
          </cell>
          <cell r="C5764" t="str">
            <v>PROJETOR DE ARGAMASSA, CAPACIDADE DE PROJEÇÃO 1,5 M3/H, ALCANCE DE 30 ATÉ 60 M, MOTOR ELÉTRICO POTÊNCIA 7,5 HP - CHI DIURNO. AF_06/2014</v>
          </cell>
          <cell r="D5764" t="str">
            <v>CHI</v>
          </cell>
          <cell r="E5764">
            <v>3.93</v>
          </cell>
        </row>
        <row r="5765">
          <cell r="B5765">
            <v>88438</v>
          </cell>
          <cell r="C5765" t="str">
            <v>PROJETOR DE ARGAMASSA, CAPACIDADE DE PROJEÇÃO 2 M3/H, ALCANCE ATÉ 50 M, MOTOR ELÉTRICO POTÊNCIA 7,5 HP - CHI DIURNO. AF_06/2014</v>
          </cell>
          <cell r="D5765" t="str">
            <v>CHI</v>
          </cell>
          <cell r="E5765">
            <v>5.2</v>
          </cell>
        </row>
        <row r="5766">
          <cell r="B5766">
            <v>88831</v>
          </cell>
          <cell r="C5766" t="str">
            <v>BETONEIRA CAPACIDADE NOMINAL DE 400 L, CAPACIDADE DE MISTURA 280 L, MOTOR ELÉTRICO TRIFÁSICO POTÊNCIA DE 2 CV, SEM CARREGADOR - CHI DIURNO. AF_10/2014</v>
          </cell>
          <cell r="D5766" t="str">
            <v>CHI</v>
          </cell>
          <cell r="E5766">
            <v>0.23</v>
          </cell>
        </row>
        <row r="5767">
          <cell r="B5767">
            <v>88844</v>
          </cell>
          <cell r="C5767" t="str">
            <v>TRATOR DE ESTEIRAS, POTÊNCIA 125 HP, PESO OPERACIONAL 12,9 T, COM LÂMINA 2,7 M3 - CHI DIURNO. AF_10/2014</v>
          </cell>
          <cell r="D5767" t="str">
            <v>CHI</v>
          </cell>
          <cell r="E5767">
            <v>44.51</v>
          </cell>
        </row>
        <row r="5768">
          <cell r="B5768">
            <v>88908</v>
          </cell>
          <cell r="C5768" t="str">
            <v>ESCAVADEIRA HIDRÁULICA SOBRE ESTEIRAS, CAÇAMBA 1,20 M3, PESO OPERACIONAL 21 T, POTÊNCIA BRUTA 155 HP - CHI DIURNO. AF_06/2014</v>
          </cell>
          <cell r="D5768" t="str">
            <v>CHI</v>
          </cell>
          <cell r="E5768">
            <v>52.04</v>
          </cell>
        </row>
        <row r="5769">
          <cell r="B5769">
            <v>89022</v>
          </cell>
          <cell r="C5769" t="str">
            <v>BOMBA SUBMERSÍVEL ELÉTRICA TRIFÁSICA, POTÊNCIA 2,96 HP, Ø ROTOR 144 MM SEMI-ABERTO, BOCAL DE SAÍDA Ø 2, HM/Q = 2 MCA / 38,8 M3/H A 28 MCA / 5 M3/H - CHI DIURNO. AF_06/2014</v>
          </cell>
          <cell r="D5769" t="str">
            <v>CHI</v>
          </cell>
          <cell r="E5769">
            <v>0.28000000000000003</v>
          </cell>
        </row>
        <row r="5770">
          <cell r="B5770">
            <v>89027</v>
          </cell>
          <cell r="C5770" t="str">
            <v>TANQUE DE ASFALTO ESTACIONÁRIO COM MAÇARICO, CAPACIDADE 20.000 L - CHI DIURNO. AF_06/2014</v>
          </cell>
          <cell r="D5770" t="str">
            <v>CHI</v>
          </cell>
          <cell r="E5770">
            <v>3.19</v>
          </cell>
        </row>
        <row r="5771">
          <cell r="B5771">
            <v>89031</v>
          </cell>
          <cell r="C5771" t="str">
            <v>TRATOR DE ESTEIRAS, POTÊNCIA 100 HP, PESO OPERACIONAL 9,4 T, COM LÂMINA 2,19 M3 - CHI DIURNO. AF_06/2014</v>
          </cell>
          <cell r="D5771" t="str">
            <v>CHI</v>
          </cell>
          <cell r="E5771">
            <v>43.41</v>
          </cell>
        </row>
        <row r="5772">
          <cell r="B5772">
            <v>89036</v>
          </cell>
          <cell r="C5772" t="str">
            <v>TRATOR DE PNEUS, POTÊNCIA 85 CV, TRAÇÃO 4X4, PESO COM LASTRO DE 4.675 KG - CHI DIURNO. AF_06/2014</v>
          </cell>
          <cell r="D5772" t="str">
            <v>CHI</v>
          </cell>
          <cell r="E5772">
            <v>29.27</v>
          </cell>
        </row>
        <row r="5773">
          <cell r="B5773">
            <v>89218</v>
          </cell>
          <cell r="C5773" t="str">
            <v>BATE-ESTACAS POR GRAVIDADE, POTÊNCIA DE 160 HP, PESO DO MARTELO ATÉ 3 TONELADAS - CHI DIURNO. AF_11/2014</v>
          </cell>
          <cell r="D5773" t="str">
            <v>CHI</v>
          </cell>
          <cell r="E5773">
            <v>61.73</v>
          </cell>
        </row>
        <row r="5774">
          <cell r="B5774">
            <v>89226</v>
          </cell>
          <cell r="C5774" t="str">
            <v>BETONEIRA CAPACIDADE NOMINAL DE 600 L, CAPACIDADE DE MISTURA 360 L, MOTOR ELÉTRICO TRIFÁSICO POTÊNCIA DE 4 CV, SEM CARREGADOR - CHI DIURNO. AF_11/2014</v>
          </cell>
          <cell r="D5774" t="str">
            <v>CHI</v>
          </cell>
          <cell r="E5774">
            <v>0.98</v>
          </cell>
        </row>
        <row r="5775">
          <cell r="B5775">
            <v>89235</v>
          </cell>
          <cell r="C5775" t="str">
            <v>FRESADORA DE ASFALTO A FRIO SOBRE RODAS, LARGURA FRESAGEM DE 1,0 M, POTÊNCIA 208 HP - CHI DIURNO. AF_11/2014</v>
          </cell>
          <cell r="D5775" t="str">
            <v>CHI</v>
          </cell>
          <cell r="E5775">
            <v>129.05000000000001</v>
          </cell>
        </row>
        <row r="5776">
          <cell r="B5776">
            <v>89243</v>
          </cell>
          <cell r="C5776" t="str">
            <v>FRESADORA DE ASFALTO A FRIO SOBRE RODAS, LARGURA FRESAGEM DE 2,0 M, POTÊNCIA 550 HP - CHI DIURNO. AF_11/2014</v>
          </cell>
          <cell r="D5776" t="str">
            <v>CHI</v>
          </cell>
          <cell r="E5776">
            <v>274.17</v>
          </cell>
        </row>
        <row r="5777">
          <cell r="B5777">
            <v>89251</v>
          </cell>
          <cell r="C5777" t="str">
            <v>RECICLADORA DE ASFALTO A FRIO SOBRE RODAS, LARGURA FRESAGEM DE 2,0 M, POTÊNCIA 422 HP - CHI DIURNO. AF_11/2014</v>
          </cell>
          <cell r="D5777" t="str">
            <v>CHI</v>
          </cell>
          <cell r="E5777">
            <v>240.91</v>
          </cell>
        </row>
        <row r="5778">
          <cell r="B5778">
            <v>89258</v>
          </cell>
          <cell r="C5778" t="str">
            <v>VIBROACABADORA DE ASFALTO SOBRE ESTEIRAS, LARGURA DE PAVIMENTAÇÃO 2,13 M A 4,55 M, POTÊNCIA 100 HP, CAPACIDADE 400 T/H - CHI DIURNO. AF_11/2014</v>
          </cell>
          <cell r="D5778" t="str">
            <v>CHI</v>
          </cell>
          <cell r="E5778">
            <v>86.33</v>
          </cell>
        </row>
        <row r="5779">
          <cell r="B5779">
            <v>89273</v>
          </cell>
          <cell r="C5779" t="str">
            <v>GUINDASTE HIDRÁULICO AUTOPROPELIDO, COM LANÇA TELESCÓPICA 28,80 M, CAPACIDADE MÁXIMA 30 T, POTÊNCIA 97 KW, TRAÇÃO 4 X 4 - CHI DIURNO. AF_11/2014</v>
          </cell>
          <cell r="D5779" t="str">
            <v>CHI</v>
          </cell>
          <cell r="E5779">
            <v>52.07</v>
          </cell>
        </row>
        <row r="5780">
          <cell r="B5780">
            <v>89279</v>
          </cell>
          <cell r="C5780" t="str">
            <v>BETONEIRA CAPACIDADE NOMINAL DE 600 L, CAPACIDADE DE MISTURA 440 L, MOTOR A DIESEL POTÊNCIA 10 HP, COM CARREGADOR - CHI DIURNO. AF_11/2014</v>
          </cell>
          <cell r="D5780" t="str">
            <v>CHI</v>
          </cell>
          <cell r="E5780">
            <v>1.18</v>
          </cell>
        </row>
        <row r="5781">
          <cell r="B5781">
            <v>89877</v>
          </cell>
          <cell r="C5781" t="str">
            <v>CAMINHÃO BASCULANTE 14 M3, COM CAVALO MECÂNICO DE CAPACIDADE MÁXIMA DE TRAÇÃO COMBINADO DE 36000 KG, POTÊNCIA 286 CV, INCLUSIVE SEMIREBOQUE COM CAÇAMBA METÁLICA - CHI DIURNO. AF_12/2014</v>
          </cell>
          <cell r="D5781" t="str">
            <v>CHI</v>
          </cell>
          <cell r="E5781">
            <v>41.82</v>
          </cell>
        </row>
        <row r="5782">
          <cell r="B5782">
            <v>89884</v>
          </cell>
          <cell r="C5782" t="str">
            <v>CAMINHÃO BASCULANTE 18 M3, COM CAVALO MECÂNICO DE CAPACIDADE MÁXIMA DE TRAÇÃO COMBINADO DE 45000 KG, POTÊNCIA 330 CV, INCLUSIVE SEMIREBOQUE COM CAÇAMBA METÁLICA - CHI DIURNO. AF_12/2014</v>
          </cell>
          <cell r="D5782" t="str">
            <v>CHI</v>
          </cell>
          <cell r="E5782">
            <v>43.07</v>
          </cell>
        </row>
        <row r="5783">
          <cell r="B5783">
            <v>90587</v>
          </cell>
          <cell r="C5783" t="str">
            <v>VIBRADOR DE IMERSÃO, DIÂMETRO DE PONTEIRA 45MM, MOTOR ELÉTRICO TRIFÁSICO POTÊNCIA DE 2 CV - CHI DIURNO. AF_06/2015</v>
          </cell>
          <cell r="D5783" t="str">
            <v>CHI</v>
          </cell>
          <cell r="E5783">
            <v>0.3</v>
          </cell>
        </row>
        <row r="5784">
          <cell r="B5784">
            <v>90626</v>
          </cell>
          <cell r="C5784" t="str">
            <v>PERFURATRIZ MANUAL, TORQUE MÁXIMO 83 N.M, POTÊNCIA 5 CV, COM DIÂMETRO MÁXIMO 4" - CHI DIURNO. AF_06/2015</v>
          </cell>
          <cell r="D5784" t="str">
            <v>CHI</v>
          </cell>
          <cell r="E5784">
            <v>1.27</v>
          </cell>
        </row>
        <row r="5785">
          <cell r="B5785">
            <v>90632</v>
          </cell>
          <cell r="C5785" t="str">
            <v>PERFURATRIZ SOBRE ESTEIRA, TORQUE MÁXIMO 600 KGF, PESO MÉDIO 1000 KG, POTÊNCIA 20 HP, DIÂMETRO MÁXIMO 10" - CHI DIURNO. AF_06/2015</v>
          </cell>
          <cell r="D5785" t="str">
            <v>CHI</v>
          </cell>
          <cell r="E5785">
            <v>46.9</v>
          </cell>
        </row>
        <row r="5786">
          <cell r="B5786">
            <v>90638</v>
          </cell>
          <cell r="C5786" t="str">
            <v>MISTURADOR DUPLO HORIZONTAL DE ALTA TURBULÊNCIA, CAPACIDADE / VOLUME 2 X 500 LITROS, MOTORES ELÉTRICOS MÍNIMO 5 CV CADA, PARA NATA CIMENTO, ARGAMASSA E OUTROS - CHI DIURNO. AF_06/2015</v>
          </cell>
          <cell r="D5786" t="str">
            <v>CHI</v>
          </cell>
          <cell r="E5786">
            <v>3.01</v>
          </cell>
        </row>
        <row r="5787">
          <cell r="B5787">
            <v>90644</v>
          </cell>
          <cell r="C5787" t="str">
            <v>BOMBA TRIPLEX, PARA INJEÇÃO DE NATA DE CIMENTO, VAZÃO MÁXIMA DE 100 LITROS/MINUTO, PRESSÃO MÁXIMA DE 70 BAR - CHI DIURNO. AF_06/2015</v>
          </cell>
          <cell r="D5787" t="str">
            <v>CHI</v>
          </cell>
          <cell r="E5787">
            <v>4.5</v>
          </cell>
        </row>
        <row r="5788">
          <cell r="B5788">
            <v>90651</v>
          </cell>
          <cell r="C5788" t="str">
            <v>BOMBA CENTRÍFUGA MONOESTÁGIO COM MOTOR ELÉTRICO MONOFÁSICO, POTÊNCIA 15 HP, DIÂMETRO DO ROTOR 173 MM, HM/Q = 30 MCA / 90 M3/H A 45 MCA / 55 M3/H - CHI DIURNO. AF_06/2015</v>
          </cell>
          <cell r="D5788" t="str">
            <v>CHI</v>
          </cell>
          <cell r="E5788">
            <v>0.72</v>
          </cell>
        </row>
        <row r="5789">
          <cell r="B5789">
            <v>90657</v>
          </cell>
          <cell r="C5789" t="str">
            <v>BOMBA DE PROJEÇÃO DE CONCRETO SECO, POTÊNCIA 10 CV, VAZÃO 3 M3/H - CHI DIURNO. AF_06/2015</v>
          </cell>
          <cell r="D5789" t="str">
            <v>CHI</v>
          </cell>
          <cell r="E5789">
            <v>2.92</v>
          </cell>
        </row>
        <row r="5790">
          <cell r="B5790">
            <v>90663</v>
          </cell>
          <cell r="C5790" t="str">
            <v>BOMBA DE PROJEÇÃO DE CONCRETO SECO, POTÊNCIA 10 CV, VAZÃO 6 M3/H - CHI DIURNO. AF_06/2015</v>
          </cell>
          <cell r="D5790" t="str">
            <v>CHI</v>
          </cell>
          <cell r="E5790">
            <v>3.14</v>
          </cell>
        </row>
        <row r="5791">
          <cell r="B5791">
            <v>90669</v>
          </cell>
          <cell r="C5791" t="str">
            <v>PROJETOR PNEUMÁTICO DE ARGAMASSA PARA CHAPISCO E REBOCO COM RECIPIENTE ACOPLADO, TIPO CANEQUINHA, COM COMPRESSOR DE AR REBOCÁVEL VAZÃO 89 PCM E MOTOR DIESEL DE 20 CV - CHI DIURNO. AF_06/2015</v>
          </cell>
          <cell r="D5791" t="str">
            <v>CHI</v>
          </cell>
          <cell r="E5791">
            <v>4.5999999999999996</v>
          </cell>
        </row>
        <row r="5792">
          <cell r="B5792">
            <v>90675</v>
          </cell>
          <cell r="C5792" t="str">
            <v>PERFURATRIZ COM TORRE METÁLICA PARA EXECUÇÃO DE ESTACA HÉLICE CONTÍNUA, PROFUNDIDADE MÁXIMA DE 30 M, DIÂMETRO MÁXIMO DE 800 MM, POTÊNCIA INSTALADA DE 268 HP, MESA ROTATIVA COM TORQUE MÁXIMO DE 170 KNM - CHI DIURNO. AF_06/2015</v>
          </cell>
          <cell r="D5792" t="str">
            <v>CHI</v>
          </cell>
          <cell r="E5792">
            <v>148.54</v>
          </cell>
        </row>
        <row r="5793">
          <cell r="B5793">
            <v>90681</v>
          </cell>
          <cell r="C5793" t="str">
            <v>PERFURATRIZ HIDRÁULICA SOBRE CAMINHÃO COM TRADO CURTO ACOPLADO, PROFUNDIDADE MÁXIMA DE 20 M, DIÂMETRO MÁXIMO DE 1500 MM, POTÊNCIA INSTALADA DE 137 HP, MESA ROTATIVA COM TORQUE MÁXIMO DE 30 KNM - CHI DIURNO. AF_06/2015</v>
          </cell>
          <cell r="D5793" t="str">
            <v>CHI</v>
          </cell>
          <cell r="E5793">
            <v>89.23</v>
          </cell>
        </row>
        <row r="5794">
          <cell r="B5794">
            <v>90687</v>
          </cell>
          <cell r="C5794" t="str">
            <v>MANIPULADOR TELESCÓPICO, POTÊNCIA DE 85 HP, CAPACIDADE DE CARGA DE 3.500 KG, ALTURA MÁXIMA DE ELEVAÇÃO DE 12,3 M - CHI DIURNO. AF_06/2015</v>
          </cell>
          <cell r="D5794" t="str">
            <v>CHI</v>
          </cell>
          <cell r="E5794">
            <v>54.59</v>
          </cell>
        </row>
        <row r="5795">
          <cell r="B5795">
            <v>90693</v>
          </cell>
          <cell r="C5795" t="str">
            <v>MINICARREGADEIRA SOBRE RODAS, POTÊNCIA LÍQUIDA DE 47 HP, CAPACIDADE NOMINAL DE OPERAÇÃO DE 646 KG - CHI DIURNO. AF_06/2015</v>
          </cell>
          <cell r="D5795" t="str">
            <v>CHI</v>
          </cell>
          <cell r="E5795">
            <v>37.22</v>
          </cell>
        </row>
        <row r="5796">
          <cell r="B5796">
            <v>90965</v>
          </cell>
          <cell r="C5796" t="str">
            <v>COMPRESSOR DE AR REBOCÁVEL, VAZÃO 89 PCM, PRESSÃO EFETIVA DE TRABALHO 102 PSI, MOTOR DIESEL, POTÊNCIA 20 CV - CHI DIURNO. AF_06/2015</v>
          </cell>
          <cell r="D5796" t="str">
            <v>CHI</v>
          </cell>
          <cell r="E5796">
            <v>3.92</v>
          </cell>
        </row>
        <row r="5797">
          <cell r="B5797">
            <v>90973</v>
          </cell>
          <cell r="C5797" t="str">
            <v>COMPRESSOR DE AR REBOCAVEL, VAZÃO 250 PCM, PRESSAO DE TRABALHO 102 PSI, MOTOR A DIESEL POTÊNCIA 81 CV - CHI DIURNO. AF_06/2015</v>
          </cell>
          <cell r="D5797" t="str">
            <v>CHI</v>
          </cell>
          <cell r="E5797">
            <v>3.94</v>
          </cell>
        </row>
        <row r="5798">
          <cell r="B5798">
            <v>90982</v>
          </cell>
          <cell r="C5798" t="str">
            <v>COMPRESSOR DE AR REBOCÁVEL, VAZÃO 748 PCM, PRESSÃO EFETIVA DE TRABALHO 102 PSI, MOTOR DIESEL, POTÊNCIA 210 CV - CHI DIURNO. AF_06/2015</v>
          </cell>
          <cell r="D5798" t="str">
            <v>CHI</v>
          </cell>
          <cell r="E5798">
            <v>10.01</v>
          </cell>
        </row>
        <row r="5799">
          <cell r="B5799">
            <v>91001</v>
          </cell>
          <cell r="C5799" t="str">
            <v>COMPRESSOR DE AR REBOCAVEL, VAZÃO 400 PCM, PRESSAO DE TRABALHO 102 PSI, MOTOR A DIESEL POTÊNCIA 110 CV - CHI DIURNO. AF_06/2015</v>
          </cell>
          <cell r="D5799" t="str">
            <v>CHI</v>
          </cell>
          <cell r="E5799">
            <v>4.67</v>
          </cell>
        </row>
        <row r="5800">
          <cell r="B5800">
            <v>91032</v>
          </cell>
          <cell r="C5800" t="str">
            <v>CAMINHÃO TRUCADO (C/ TERCEIRO EIXO) ELETRÔNICO - POTÊNCIA 231CV - PBT = 22000KG - DIST. ENTRE EIXOS 5170 MM - INCLUI CARROCERIA FIXA ABERTA DE MADEIRA - CHI DIURNO. AF_06/2015</v>
          </cell>
          <cell r="D5800" t="str">
            <v>CHI</v>
          </cell>
          <cell r="E5800">
            <v>31.57</v>
          </cell>
        </row>
        <row r="5801">
          <cell r="B5801">
            <v>91278</v>
          </cell>
          <cell r="C5801" t="str">
            <v>PLACA VIBRATÓRIA REVERSÍVEL COM MOTOR 4 TEMPOS A GASOLINA, FORÇA CENTRÍFUGA DE 25 KN (2500 KGF), POTÊNCIA 5,5 CV - CHI DIURNO. AF_08/2015</v>
          </cell>
          <cell r="D5801" t="str">
            <v>CHI</v>
          </cell>
          <cell r="E5801">
            <v>0.84</v>
          </cell>
        </row>
        <row r="5802">
          <cell r="B5802">
            <v>91285</v>
          </cell>
          <cell r="C5802" t="str">
            <v>CORTADORA DE PISO COM MOTOR 4 TEMPOS A GASOLINA, POTÊNCIA DE 13 HP, COM DISCO DE CORTE DIAMANTADO SEGMENTADO PARA CONCRETO, DIÂMETRO DE 350 MM, FURO DE 1" (14 X 1") - CHI DIURNO. AF_08/2015</v>
          </cell>
          <cell r="D5802" t="str">
            <v>CHI</v>
          </cell>
          <cell r="E5802">
            <v>0.65</v>
          </cell>
        </row>
        <row r="5803">
          <cell r="B5803">
            <v>91387</v>
          </cell>
          <cell r="C5803" t="str">
            <v>CAMINHÃO BASCULANTE 10 M3, TRUCADO CABINE SIMPLES, PESO BRUTO TOTAL 23.000 KG, CARGA ÚTIL MÁXIMA 15.935 KG, DISTÂNCIA ENTRE EIXOS 4,80 M, POTÊNCIA 230 CV INCLUSIVE CAÇAMBA METÁLICA - CHI DIURNO. AF_06/2014</v>
          </cell>
          <cell r="D5803" t="str">
            <v>CHI</v>
          </cell>
          <cell r="E5803">
            <v>33.909999999999997</v>
          </cell>
        </row>
        <row r="5804">
          <cell r="B5804">
            <v>91395</v>
          </cell>
          <cell r="C5804" t="str">
            <v>CAMINHÃO TOCO, PBT 14.300 KG, CARGA ÚTIL MÁX. 9.710 KG, DIST. ENTRE EIXOS 3,56 M, POTÊNCIA 185 CV, INCLUSIVE CARROCERIA FIXA ABERTA DE MADEIRA P/ TRANSPORTE GERAL DE CARGA SECA, DIMEN. APROX. 2,50 X 6,50 X 0,50 M - CHI DIURNO. AF_06/2014</v>
          </cell>
          <cell r="D5804" t="str">
            <v>CHI</v>
          </cell>
          <cell r="E5804">
            <v>29.24</v>
          </cell>
        </row>
        <row r="5805">
          <cell r="B5805">
            <v>91486</v>
          </cell>
          <cell r="C5805" t="str">
            <v>ESPARGIDOR DE ASFALTO PRESSURIZADO, TANQUE 6 M3 COM ISOLAÇÃO TÉRMICA, AQUECIDO COM 2 MAÇARICOS, COM BARRA ESPARGIDORA 3,60 M, MONTADO SOBRE CAMINHÃO  TOCO, PBT 14.300 KG, POTÊNCIA 185 CV - CHI DIURNO. AF_08/2015</v>
          </cell>
          <cell r="D5805" t="str">
            <v>CHI</v>
          </cell>
          <cell r="E5805">
            <v>34.9</v>
          </cell>
        </row>
        <row r="5806">
          <cell r="B5806">
            <v>91534</v>
          </cell>
          <cell r="C5806" t="str">
            <v>COMPACTADOR DE SOLOS DE PERCUSSÃO (SOQUETE) COM MOTOR A GASOLINA 4 TEMPOS, POTÊNCIA 4 CV - CHI DIURNO. AF_08/2015</v>
          </cell>
          <cell r="D5806" t="str">
            <v>CHI</v>
          </cell>
          <cell r="E5806">
            <v>19.829999999999998</v>
          </cell>
        </row>
        <row r="5807">
          <cell r="B5807">
            <v>91635</v>
          </cell>
          <cell r="C5807" t="str">
            <v>GUINDAUTO HIDRÁULICO, CAPACIDADE MÁXIMA DE CARGA 6500 KG, MOMENTO MÁXIMO DE CARGA 5,8 TM, ALCANCE MÁXIMO HORIZONTAL 7,60 M, INCLUSIVE CAMINHÃO TOCO PBT 9.700 KG, POTÊNCIA DE 160 CV - CHI DIURNO. AF_08/2015</v>
          </cell>
          <cell r="D5807" t="str">
            <v>CHI</v>
          </cell>
          <cell r="E5807">
            <v>29.71</v>
          </cell>
        </row>
        <row r="5808">
          <cell r="B5808">
            <v>91646</v>
          </cell>
          <cell r="C5808" t="str">
            <v>CAMINHÃO DE TRANSPORTE DE MATERIAL ASFÁLTICO 30.000 L, COM CAVALO MECÂNICO DE CAPACIDADE MÁXIMA DE TRAÇÃO COMBINADO DE 66.000 KG, POTÊNCIA 360 CV, INCLUSIVE TANQUE DE ASFALTO COM SERPENTINA - CHI DIURNO. AF_08/2015</v>
          </cell>
          <cell r="D5808" t="str">
            <v>CHI</v>
          </cell>
          <cell r="E5808">
            <v>51.28</v>
          </cell>
        </row>
        <row r="5809">
          <cell r="B5809">
            <v>91693</v>
          </cell>
          <cell r="C5809" t="str">
            <v>SERRA CIRCULAR DE BANCADA COM MOTOR ELÉTRICO POTÊNCIA DE 5HP, COM COIFA PARA DISCO 10" - CHI DIURNO. AF_08/2015</v>
          </cell>
          <cell r="D5809" t="str">
            <v>CHI</v>
          </cell>
          <cell r="E5809">
            <v>18.649999999999999</v>
          </cell>
        </row>
        <row r="5810">
          <cell r="B5810">
            <v>92044</v>
          </cell>
          <cell r="C5810" t="str">
            <v>DISTRIBUIDOR DE AGREGADOS REBOCAVEL, CAPACIDADE 1,9 M³, LARGURA DE TRABALHO 3,66 M - CHI DIURNO. AF_11/2015</v>
          </cell>
          <cell r="D5810" t="str">
            <v>CHI</v>
          </cell>
          <cell r="E5810">
            <v>4.95</v>
          </cell>
        </row>
        <row r="5811">
          <cell r="B5811">
            <v>92107</v>
          </cell>
          <cell r="C5811" t="str">
            <v>CAMINHÃO PARA EQUIPAMENTO DE LIMPEZA A SUCÇÃO COM CAMINHÃO TRUCADO DE PESO BRUTO TOTAL 23000 KG, CARGA ÚTIL MÁXIMA 15935 KG, DISTÂNCIA ENTRE EIXOS 4,80 M, POTÊNCIA 230 CV, INCLUSIVE LIMPADORA A SUCÇÃO, TANQUE 12000 L - CHI DIURNO. AF_11/2015</v>
          </cell>
          <cell r="D5811" t="str">
            <v>CHI</v>
          </cell>
          <cell r="E5811">
            <v>35.97</v>
          </cell>
        </row>
        <row r="5812">
          <cell r="B5812">
            <v>92113</v>
          </cell>
          <cell r="C5812" t="str">
            <v>PENEIRA ROTATIVA COM MOTOR ELÉTRICO TRIFÁSICO DE 2 CV, CILINDRO DE 1 M X 0,60 M, COM FUROS DE 3,17 MM - CHI DIURNO. AF_11/2015</v>
          </cell>
          <cell r="D5812" t="str">
            <v>CHI</v>
          </cell>
          <cell r="E5812">
            <v>0.69</v>
          </cell>
        </row>
        <row r="5813">
          <cell r="B5813">
            <v>92119</v>
          </cell>
          <cell r="C5813" t="str">
            <v>DOSADOR DE AREIA, CAPACIDADE DE 26 LITROS - CHI DIURNO. AF_11/2015</v>
          </cell>
          <cell r="D5813" t="str">
            <v>CHI</v>
          </cell>
          <cell r="E5813">
            <v>7.0000000000000007E-2</v>
          </cell>
        </row>
        <row r="5814">
          <cell r="B5814">
            <v>92139</v>
          </cell>
          <cell r="C5814" t="str">
            <v>CAMINHONETE COM MOTOR A DIESEL, POTÊNCIA 180 CV, CABINE DUPLA, 4X4 - CHI DIURNO. AF_11/2015</v>
          </cell>
          <cell r="D5814" t="str">
            <v>CHI</v>
          </cell>
          <cell r="E5814">
            <v>25.63</v>
          </cell>
        </row>
        <row r="5815">
          <cell r="B5815">
            <v>92146</v>
          </cell>
          <cell r="C5815" t="str">
            <v>CAMINHONETE CABINE SIMPLES COM MOTOR 1.6 FLEX, CÂMBIO MANUAL, POTÊNCIA 101/104 CV, 2 PORTAS - CHI DIURNO. AF_11/2015</v>
          </cell>
          <cell r="D5815" t="str">
            <v>CHI</v>
          </cell>
          <cell r="E5815">
            <v>18.73</v>
          </cell>
        </row>
        <row r="5816">
          <cell r="B5816">
            <v>92243</v>
          </cell>
          <cell r="C5816" t="str">
            <v>CAMINHÃO DE TRANSPORTE DE MATERIAL ASFÁLTICO 20.000 L, COM CAVALO MECÂNICO DE CAPACIDADE MÁXIMA DE TRAÇÃO COMBINADO DE 45.000 KG, POTÊNCIA 330 CV, INCLUSIVE TANQUE DE ASFALTO COM MAÇARICO - CHI DIURNO. AF_12/2015</v>
          </cell>
          <cell r="D5816" t="str">
            <v>CHI</v>
          </cell>
          <cell r="E5816">
            <v>43.42</v>
          </cell>
        </row>
        <row r="5817">
          <cell r="B5817">
            <v>92717</v>
          </cell>
          <cell r="C5817" t="str">
            <v>APARELHO PARA CORTE E SOLDA OXI-ACETILENO SOBRE RODAS, INCLUSIVE CILINDROS E MAÇARICOS - CHI DIURNO. AF_12/2015</v>
          </cell>
          <cell r="D5817" t="str">
            <v>CHI</v>
          </cell>
          <cell r="E5817">
            <v>0.23</v>
          </cell>
        </row>
        <row r="5818">
          <cell r="B5818">
            <v>92961</v>
          </cell>
          <cell r="C5818" t="str">
            <v>MÁQUINA EXTRUSORA DE CONCRETO PARA GUIAS E SARJETAS, MOTOR A DIESEL, POTÊNCIA 14 CV - CHI DIURNO. AF_12/2015</v>
          </cell>
          <cell r="D5818" t="str">
            <v>CHI</v>
          </cell>
          <cell r="E5818">
            <v>6.13</v>
          </cell>
        </row>
        <row r="5819">
          <cell r="B5819">
            <v>92967</v>
          </cell>
          <cell r="C5819" t="str">
            <v>MARTELO PERFURADOR PNEUMÁTICO MANUAL, HASTE 25 X 75 MM, 21 KG - CHI DIURNO. AF_12/2015</v>
          </cell>
          <cell r="D5819" t="str">
            <v>CHI</v>
          </cell>
          <cell r="E5819">
            <v>16.91</v>
          </cell>
        </row>
        <row r="5820">
          <cell r="B5820">
            <v>93225</v>
          </cell>
          <cell r="C5820" t="str">
            <v>PERFURATRIZ COM TORRE METÁLICA PARA EXECUÇÃO DE ESTACA HÉLICE CONTÍNUA, PROFUNDIDADE MÁXIMA DE 32 M, DIÂMETRO MÁXIMO DE 1000 MM, POTÊNCIA INSTALADA DE 350 HP, MESA ROTATIVA COM TORQUE MÁXIMO DE 263 KNM - CHI DIURNO. AF_01/2016</v>
          </cell>
          <cell r="D5820" t="str">
            <v>CHI</v>
          </cell>
          <cell r="E5820">
            <v>220.68</v>
          </cell>
        </row>
        <row r="5821">
          <cell r="B5821">
            <v>93234</v>
          </cell>
          <cell r="C5821" t="str">
            <v>BETONEIRA CAPACIDADE NOMINAL 400 L, CAPACIDADE DE MISTURA 310 L, MOTOR A GASOLINA POTÊNCIA 5,5 HP, SEM CARREGADOR - CHI DIURNO. AF_02/2016</v>
          </cell>
          <cell r="D5821" t="str">
            <v>CHI</v>
          </cell>
          <cell r="E5821">
            <v>0.28999999999999998</v>
          </cell>
        </row>
        <row r="5822">
          <cell r="B5822">
            <v>93244</v>
          </cell>
          <cell r="C5822" t="str">
            <v>ROLO COMPACTADOR VIBRATÓRIO PÉ DE CARNEIRO PARA SOLOS, POTÊNCIA 80 HP, PESO OPERACIONAL SEM/COM LASTRO 7,4 / 8,8 T, LARGURA DE TRABALHO 1,68 M - CHI DIURNO. AF_02/2016</v>
          </cell>
          <cell r="D5822" t="str">
            <v>CHI</v>
          </cell>
          <cell r="E5822">
            <v>36.590000000000003</v>
          </cell>
        </row>
        <row r="5823">
          <cell r="B5823">
            <v>93274</v>
          </cell>
          <cell r="C5823" t="str">
            <v>GRUA ASCENSIONAL, LANÇA DE 30 M, CAPACIDADE DE 1,0 T A 30 M, ALTURA ATÉ 39 M - CHI DIURNO. AF_03/2016</v>
          </cell>
          <cell r="D5823" t="str">
            <v>CHI</v>
          </cell>
          <cell r="E5823">
            <v>44.79</v>
          </cell>
        </row>
        <row r="5824">
          <cell r="B5824">
            <v>93282</v>
          </cell>
          <cell r="C5824" t="str">
            <v>GUINCHO ELÉTRICO DE COLUNA, CAPACIDADE 400 KG, COM MOTO FREIO, MOTOR TRIFÁSICO DE 1,25 CV - CHI DIURNO. AF_03/2016</v>
          </cell>
          <cell r="D5824" t="str">
            <v>CHI</v>
          </cell>
          <cell r="E5824">
            <v>18.190000000000001</v>
          </cell>
        </row>
        <row r="5825">
          <cell r="B5825">
            <v>93288</v>
          </cell>
          <cell r="C5825" t="str">
            <v>GUINDASTE HIDRÁULICO AUTOPROPELIDO, COM LANÇA TELESCÓPICA 40 M, CAPACIDADE MÁXIMA 60 T, POTÊNCIA 260 KW - CHI DIURNO. AF_03/2016</v>
          </cell>
          <cell r="D5825" t="str">
            <v>CHI</v>
          </cell>
          <cell r="E5825">
            <v>84.62</v>
          </cell>
        </row>
        <row r="5826">
          <cell r="B5826">
            <v>93403</v>
          </cell>
          <cell r="C5826" t="str">
            <v>GUINDAUTO HIDRÁULICO, CAPACIDADE MÁXIMA DE CARGA 3300 KG, MOMENTO MÁXIMO DE CARGA 5,8 TM, ALCANCE MÁXIMO HORIZONTAL 7,60 M, INCLUSIVE CAMINHÃO TOCO PBT 16.000 KG, POTÊNCIA DE 189 CV - CHI DIURNO. AF_03/2016</v>
          </cell>
          <cell r="D5826" t="str">
            <v>CHI</v>
          </cell>
          <cell r="E5826">
            <v>29.71</v>
          </cell>
        </row>
        <row r="5827">
          <cell r="B5827">
            <v>93409</v>
          </cell>
          <cell r="C582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D5827" t="str">
            <v>CHI</v>
          </cell>
          <cell r="E5827">
            <v>29.15</v>
          </cell>
        </row>
        <row r="5828">
          <cell r="B5828">
            <v>93416</v>
          </cell>
          <cell r="C5828" t="str">
            <v>GERADOR PORTÁTIL MONOFÁSICO, POTÊNCIA 5500 VA, MOTOR A GASOLINA, POTÊNCIA DO MOTOR 13 CV - CHI DIURNO. AF_03/2016</v>
          </cell>
          <cell r="D5828" t="str">
            <v>CHI</v>
          </cell>
          <cell r="E5828">
            <v>0.14000000000000001</v>
          </cell>
        </row>
        <row r="5829">
          <cell r="B5829">
            <v>93422</v>
          </cell>
          <cell r="C5829" t="str">
            <v>GRUPO GERADOR REBOCÁVEL, POTÊNCIA 66 KVA, MOTOR A DIESEL - CHI DIURNO. AF_03/2016</v>
          </cell>
          <cell r="D5829" t="str">
            <v>CHI</v>
          </cell>
          <cell r="E5829">
            <v>1.93</v>
          </cell>
        </row>
        <row r="5830">
          <cell r="B5830">
            <v>93428</v>
          </cell>
          <cell r="C5830" t="str">
            <v>GRUPO GERADOR ESTACIONÁRIO, POTÊNCIA 150 KVA, MOTOR A DIESEL- CHI DIURNO. AF_03/2016</v>
          </cell>
          <cell r="D5830" t="str">
            <v>CHI</v>
          </cell>
          <cell r="E5830">
            <v>2.74</v>
          </cell>
        </row>
        <row r="5831">
          <cell r="B5831">
            <v>93434</v>
          </cell>
          <cell r="C5831" t="str">
            <v>USINA DE MISTURA ASFÁLTICA À QUENTE, TIPO CONTRA FLUXO, PROD 40 A 80 TON/HORA - CHI DIURNO. AF_03/2016</v>
          </cell>
          <cell r="D5831" t="str">
            <v>CHI</v>
          </cell>
          <cell r="E5831">
            <v>153.71</v>
          </cell>
        </row>
        <row r="5832">
          <cell r="B5832">
            <v>93440</v>
          </cell>
          <cell r="C5832" t="str">
            <v>USINA DE ASFALTO À FRIO, CAPACIDADE DE 40 A 60 TON/HORA, ELÉTRICA POTÊNCIA 30 CV - CHI DIURNO. AF_03/2016</v>
          </cell>
          <cell r="D5832" t="str">
            <v>CHI</v>
          </cell>
          <cell r="E5832">
            <v>75.680000000000007</v>
          </cell>
        </row>
        <row r="5833">
          <cell r="B5833">
            <v>95122</v>
          </cell>
          <cell r="C5833" t="str">
            <v>USINA MISTURADORA DE SOLOS, CAPACIDADE DE 200 A 500 TON/H, POTENCIA 75KW - CHI DIURNO. AF_07/2016</v>
          </cell>
          <cell r="D5833" t="str">
            <v>CHI</v>
          </cell>
          <cell r="E5833">
            <v>113.67</v>
          </cell>
        </row>
        <row r="5834">
          <cell r="B5834">
            <v>95128</v>
          </cell>
          <cell r="C5834" t="str">
            <v>DISTRIBUIDOR DE AGREGADOS AUTOPROPELIDO, CAP 3 M3, A DIESEL, POTÊNCIA 176CV - CHI DIURNO. AF_07/2016</v>
          </cell>
          <cell r="D5834" t="str">
            <v>CHI</v>
          </cell>
          <cell r="E5834">
            <v>33.39</v>
          </cell>
        </row>
        <row r="5835">
          <cell r="B5835">
            <v>95140</v>
          </cell>
          <cell r="C5835" t="str">
            <v>TALHA MANUAL DE CORRENTE, CAPACIDADE DE 2 TON. COM ELEVAÇÃO DE 3 M - CHI DIURNO. AF_07/2016</v>
          </cell>
          <cell r="D5835" t="str">
            <v>CHI</v>
          </cell>
          <cell r="E5835">
            <v>0.04</v>
          </cell>
        </row>
        <row r="5836">
          <cell r="B5836">
            <v>95213</v>
          </cell>
          <cell r="C5836" t="str">
            <v>GRUA ASCENCIONAL, LANÇA DE 42 M, CAPACIDADE DE 1,5 T A 30 M, ALTURA ATÉ 39 M - CHI DIURNO. AF_08/2016</v>
          </cell>
          <cell r="D5836" t="str">
            <v>CHI</v>
          </cell>
          <cell r="E5836">
            <v>48.51</v>
          </cell>
        </row>
        <row r="5837">
          <cell r="B5837">
            <v>95219</v>
          </cell>
          <cell r="C5837" t="str">
            <v>PULVERIZADOR DE TINTA ELÉTRICO/MÁQUINA DE PINTURA AIRLESS, VAZÃO 2 L/MIN - CHI DIURNO. AF_08/2016</v>
          </cell>
          <cell r="D5837" t="str">
            <v>CHI</v>
          </cell>
          <cell r="E5837">
            <v>18.54</v>
          </cell>
        </row>
        <row r="5838">
          <cell r="B5838">
            <v>95259</v>
          </cell>
          <cell r="C5838" t="str">
            <v>MARTELO DEMOLIDOR PNEUMÁTICO MANUAL, 32 KG - CHI DIURNO. AF_09/2016</v>
          </cell>
          <cell r="D5838" t="str">
            <v>CHI</v>
          </cell>
          <cell r="E5838">
            <v>16.77</v>
          </cell>
        </row>
        <row r="5839">
          <cell r="B5839">
            <v>95265</v>
          </cell>
          <cell r="C5839" t="str">
            <v>COMPACTADOR DE SOLOS DE PERCUSÃO (SOQUETE) COM MOTOR A GASOLINA, POTÊNCIA 3 CV - CHI DIURNO. AF_09/2016</v>
          </cell>
          <cell r="D5839" t="str">
            <v>CHI</v>
          </cell>
          <cell r="E5839">
            <v>0.94</v>
          </cell>
        </row>
        <row r="5840">
          <cell r="B5840">
            <v>95271</v>
          </cell>
          <cell r="C5840" t="str">
            <v>RÉGUA VIBRATÓRIA DUPLA PARA CONCRETO, PESO DE 60KG, COMPRIMENTO 4 M, COM MOTOR A GASOLINA, POTÊNCIA 5,5 HP - CHI DIURNO. AF_09/2016</v>
          </cell>
          <cell r="D5840" t="str">
            <v>CHI</v>
          </cell>
          <cell r="E5840">
            <v>0.66</v>
          </cell>
        </row>
        <row r="5841">
          <cell r="B5841">
            <v>95277</v>
          </cell>
          <cell r="C5841" t="str">
            <v>POLIDORA DE PISO (POLITRIZ), PESO DE 100KG, DIÂMETRO 450 MM, MOTOR ELÉTRICO, POTÊNCIA 4 HP - CHI DIURNO. AF_09/2016</v>
          </cell>
          <cell r="D5841" t="str">
            <v>CHI</v>
          </cell>
          <cell r="E5841">
            <v>0.66</v>
          </cell>
        </row>
        <row r="5842">
          <cell r="B5842">
            <v>95283</v>
          </cell>
          <cell r="C5842" t="str">
            <v>DESEMPENADEIRA DE CONCRETO, PESO DE 75KG, 4 PÁS, MOTOR A GASOLINA, POTÊNCIA 5,5 HP - CHI DIURNO. AF_09/2016</v>
          </cell>
          <cell r="D5842" t="str">
            <v>CHI</v>
          </cell>
          <cell r="E5842">
            <v>0.72</v>
          </cell>
        </row>
        <row r="5843">
          <cell r="B5843">
            <v>95621</v>
          </cell>
          <cell r="C5843" t="str">
            <v>PERFURATRIZ PNEUMATICA MANUAL DE PESO MEDIO, MARTELETE, 18KG, COMPRIMENTO MÁXIMO DE CURSO DE 6 M, DIAMETRO DO PISTAO DE 5,5 CM - CHI DIURNO. AF_11/2016</v>
          </cell>
          <cell r="D5843" t="str">
            <v>CHI</v>
          </cell>
          <cell r="E5843">
            <v>16.61</v>
          </cell>
        </row>
        <row r="5844">
          <cell r="B5844">
            <v>95632</v>
          </cell>
          <cell r="C5844" t="str">
            <v>ROLO COMPACTADOR VIBRATORIO TANDEM, ACO LISO, POTENCIA 125 HP, PESO SEM/COM LASTRO 10,20/11,65 T, LARGURA DE TRABALHO 1,73 M - CHI DIURNO. AF_11/2016</v>
          </cell>
          <cell r="D5844" t="str">
            <v>CHI</v>
          </cell>
          <cell r="E5844">
            <v>45.43</v>
          </cell>
        </row>
        <row r="5845">
          <cell r="B5845">
            <v>95703</v>
          </cell>
          <cell r="C5845" t="str">
            <v>PERFURATRIZ MANUAL, TORQUE MAXIMO 55 KGF.M, POTENCIA 5 CV, COM DIAMETRO MAXIMO 8 1/2" - CHI DIURNO. AF_11/2016</v>
          </cell>
          <cell r="D5845" t="str">
            <v>CHI</v>
          </cell>
          <cell r="E5845">
            <v>21.42</v>
          </cell>
        </row>
        <row r="5846">
          <cell r="B5846">
            <v>95709</v>
          </cell>
          <cell r="C5846" t="str">
            <v>PERFURATRIZ SOBRE ESTEIRA, TORQUE MÁXIMO 600 KGF, POTÊNCIA ENTRE 50 E 60 HP, DIÂMETRO MÁXIMO 10 - CHI DIURNO. AF_11/2016</v>
          </cell>
          <cell r="D5846" t="str">
            <v>CHI</v>
          </cell>
          <cell r="E5846">
            <v>45.71</v>
          </cell>
        </row>
        <row r="5847">
          <cell r="B5847">
            <v>95715</v>
          </cell>
          <cell r="C5847" t="str">
            <v>ESCAVADEIRA HIDRAULICA SOBRE ESTEIRA, COM GARRA GIRATORIA DE MANDIBULAS, PESO OPERACIONAL ENTRE 22,00 E 25,50 TON, POTENCIA LIQUIDA ENTRE 150 E 160 HP - CHI DIURNO. AF_11/2016</v>
          </cell>
          <cell r="D5847" t="str">
            <v>CHI</v>
          </cell>
          <cell r="E5847">
            <v>53.7</v>
          </cell>
        </row>
        <row r="5848">
          <cell r="B5848">
            <v>95721</v>
          </cell>
          <cell r="C5848" t="str">
            <v>ESCAVADEIRA HIDRAULICA SOBRE ESTEIRA, EQUIPADA COM CLAMSHELL, COM CAPACIDADE DA CAÇAMBA ENTRE 1,20 E 1,50 M3, PESO OPERACIONAL ENTRE 20,00 E 22,00 TON, POTENCIA LIQUIDA ENTRE 150 E 160 HP - CHI DIURNO. AF_11/2016</v>
          </cell>
          <cell r="D5848" t="str">
            <v>CHI</v>
          </cell>
          <cell r="E5848">
            <v>52.49</v>
          </cell>
        </row>
        <row r="5849">
          <cell r="B5849">
            <v>95873</v>
          </cell>
          <cell r="C5849" t="str">
            <v>GRUPO GERADOR COM CARENAGEM, MOTOR DIESEL POTÊNCIA STANDART ENTRE 250 E 260 KVA - CHI DIURNO. AF_12/2016</v>
          </cell>
          <cell r="D5849" t="str">
            <v>CHI</v>
          </cell>
          <cell r="E5849">
            <v>4.3899999999999997</v>
          </cell>
        </row>
        <row r="5850">
          <cell r="B5850">
            <v>96014</v>
          </cell>
          <cell r="C5850" t="str">
            <v>TRATOR DE PNEUS COM POTÊNCIA DE 122 CV, TRAÇÃO 4X4, COM VASSOURA MECÂNICA ACOPLADA - CHI DIURNO. AF_02/2017</v>
          </cell>
          <cell r="D5850" t="str">
            <v>CHI</v>
          </cell>
          <cell r="E5850">
            <v>35.39</v>
          </cell>
        </row>
        <row r="5851">
          <cell r="B5851">
            <v>96021</v>
          </cell>
          <cell r="C5851" t="str">
            <v>TRATOR DE PNEUS COM POTÊNCIA DE 122 CV, TRAÇÃO 4X4, COM GRADE DE DISCOS ACOPLADA - CHI DIURNO. AF_02/2017</v>
          </cell>
          <cell r="D5851" t="str">
            <v>CHI</v>
          </cell>
          <cell r="E5851">
            <v>35.24</v>
          </cell>
        </row>
        <row r="5852">
          <cell r="B5852">
            <v>96029</v>
          </cell>
          <cell r="C5852" t="str">
            <v>TRATOR DE PNEUS COM POTÊNCIA DE 85 CV, TRAÇÃO 4X4, COM GRADE DE DISCOS ACOPLADA - CHI DIURNO. AF_02/2017</v>
          </cell>
          <cell r="D5852" t="str">
            <v>CHI</v>
          </cell>
          <cell r="E5852">
            <v>31.78</v>
          </cell>
        </row>
        <row r="5853">
          <cell r="B5853">
            <v>96036</v>
          </cell>
          <cell r="C5853" t="str">
            <v>CAMINHÃO BASCULANTE 10 M3, TRUCADO, POTÊNCIA 230 CV, INCLUSIVE CAÇAMBA METÁLICA, COM DISTRIBUIDOR DE AGREGADOS ACOPLADO - CHI DIURNO. AF_02/2017</v>
          </cell>
          <cell r="D5853" t="str">
            <v>CHI</v>
          </cell>
          <cell r="E5853">
            <v>37.159999999999997</v>
          </cell>
        </row>
        <row r="5854">
          <cell r="B5854">
            <v>96155</v>
          </cell>
          <cell r="C5854" t="str">
            <v>TRATOR DE PNEUS COM POTÊNCIA DE 85 CV, TRAÇÃO 4X4, COM VASSOURA MECÂNICA ACOPLADA - CHI DIURNO. AF_02/2017</v>
          </cell>
          <cell r="D5854" t="str">
            <v>CHI</v>
          </cell>
          <cell r="E5854">
            <v>31.93</v>
          </cell>
        </row>
        <row r="5855">
          <cell r="B5855">
            <v>96156</v>
          </cell>
          <cell r="C5855" t="str">
            <v>MINICARREGADEIRA SOBRE RODAS POTENCIA 47HP CAPACIDADE OPERACAO 646 KG, COM VASSOURA MECÂNICA ACOPLADA - CHI DIURNO. AF_03/2017</v>
          </cell>
          <cell r="D5855" t="str">
            <v>CHI</v>
          </cell>
          <cell r="E5855">
            <v>41</v>
          </cell>
        </row>
        <row r="5856">
          <cell r="B5856">
            <v>96159</v>
          </cell>
          <cell r="C5856" t="str">
            <v>MÁQUINA DEMARCADORA DE FAIXA DE TRÁFEGO À FRIO, AUTOPROPELIDA, POTÊNCIA 38 HP - CHI DIURNO. AF_07/2016</v>
          </cell>
          <cell r="D5856" t="str">
            <v>CHI</v>
          </cell>
          <cell r="E5856">
            <v>46.92</v>
          </cell>
        </row>
        <row r="5857">
          <cell r="B5857">
            <v>96246</v>
          </cell>
          <cell r="C5857" t="str">
            <v>MINIESCAVADEIRA SOBRE ESTEIRAS, POTENCIA LIQUIDA DE *30* HP, PESO OPERACIONAL DE *3.500* KG - CHI DIURNO. AF_04/2017</v>
          </cell>
          <cell r="D5857" t="str">
            <v>CHI</v>
          </cell>
          <cell r="E5857">
            <v>39.28</v>
          </cell>
        </row>
        <row r="5858">
          <cell r="B5858">
            <v>96302</v>
          </cell>
          <cell r="C5858" t="str">
            <v>PERFURATRIZ ROTATIVA SOBRE ESTEIRA, TORQUE MAXIMO 2500 KGM, POTENCIA 110 HP, MOTOR DIESEL - CHI DIURNO. AF_05/2017</v>
          </cell>
          <cell r="D5858" t="str">
            <v>CHI</v>
          </cell>
          <cell r="E5858">
            <v>60.95</v>
          </cell>
        </row>
        <row r="5859">
          <cell r="B5859">
            <v>96308</v>
          </cell>
          <cell r="C5859" t="str">
            <v>COMPRESSOR DE AR, VAZAO DE 10 PCM, RESERVATORIO 100 L, PRESSAO DE TRABALHO ENTRE 6,9 E 9,7 BAR  POTENCIA 2 HP, TENSAO 110/220 V  CHI DIURNO. AF_05/2017</v>
          </cell>
          <cell r="D5859" t="str">
            <v>CHI</v>
          </cell>
          <cell r="E5859">
            <v>0.14000000000000001</v>
          </cell>
        </row>
        <row r="5860">
          <cell r="B5860">
            <v>96464</v>
          </cell>
          <cell r="C5860" t="str">
            <v>ROLO COMPACTADOR DE PNEUS, ESTATICO, PRESSAO VARIAVEL, POTENCIA 110 HP, PESO SEM/COM LASTRO 10,8/27 T, LARGURA DE ROLAGEM 2,30 M - CHI DIURNO. AF_06/2017</v>
          </cell>
          <cell r="D5860" t="str">
            <v>CHI</v>
          </cell>
          <cell r="E5860">
            <v>48.59</v>
          </cell>
        </row>
        <row r="5861">
          <cell r="B5861">
            <v>98765</v>
          </cell>
          <cell r="C5861" t="str">
            <v>INVERSOR DE SOLDA MONOFÁSICO DE 160 A, POTÊNCIA DE 5400 W, TENSÃO DE 220 V, PARA SOLDA COM ELETRODOS DE 2,0 A 4,0 MM E PROCESSO TIG - CHI DIURNO. AF_06/2018</v>
          </cell>
          <cell r="D5861" t="str">
            <v>CHI</v>
          </cell>
          <cell r="E5861">
            <v>0.08</v>
          </cell>
        </row>
        <row r="5862">
          <cell r="B5862">
            <v>99834</v>
          </cell>
          <cell r="C5862" t="str">
            <v>LAVADORA DE ALTA PRESSAO (LAVA-JATO) PARA AGUA FRIA, PRESSAO DE OPERACAO ENTRE 1400 E 1900 LIB/POL2, VAZAO MAXIMA ENTRE 400 E 700 L/H - CHI DIURNO. AF_04/2019</v>
          </cell>
          <cell r="D5862" t="str">
            <v>CHI</v>
          </cell>
          <cell r="E5862">
            <v>0.13</v>
          </cell>
        </row>
        <row r="5863">
          <cell r="B5863">
            <v>5089</v>
          </cell>
          <cell r="C5863" t="str">
            <v>ROLO COMPACTADOR VIBRATÓRIO PÉ DE CARNEIRO PARA SOLOS, POTÊNCIA 80 HP, PESO OPERACIONAL SEM/COM LASTRO 7,4 / 8,8 T, LARGURA DE TRABALHO 1,68 M - MANUTENÇÃO. AF_02/2016</v>
          </cell>
          <cell r="D5863" t="str">
            <v>H</v>
          </cell>
          <cell r="E5863">
            <v>19.96</v>
          </cell>
        </row>
        <row r="5864">
          <cell r="B5864">
            <v>5627</v>
          </cell>
          <cell r="C5864" t="str">
            <v>ESCAVADEIRA HIDRÁULICA SOBRE ESTEIRAS, CAÇAMBA 0,80 M3, PESO OPERACIONAL 17 T, POTENCIA BRUTA 111 HP - DEPRECIAÇÃO. AF_06/2014</v>
          </cell>
          <cell r="D5864" t="str">
            <v>H</v>
          </cell>
          <cell r="E5864">
            <v>22.03</v>
          </cell>
        </row>
        <row r="5865">
          <cell r="B5865">
            <v>5628</v>
          </cell>
          <cell r="C5865" t="str">
            <v>ESCAVADEIRA HIDRÁULICA SOBRE ESTEIRAS, CAÇAMBA 0,80 M3, PESO OPERACIONAL 17 T, POTENCIA BRUTA 111 HP - JUROS. AF_06/2014</v>
          </cell>
          <cell r="D5865" t="str">
            <v>H</v>
          </cell>
          <cell r="E5865">
            <v>5.66</v>
          </cell>
        </row>
        <row r="5866">
          <cell r="B5866">
            <v>5629</v>
          </cell>
          <cell r="C5866" t="str">
            <v>ESCAVADEIRA HIDRÁULICA SOBRE ESTEIRAS, CAÇAMBA 0,80 M3, PESO OPERACIONAL 17 T, POTENCIA BRUTA 111 HP - MANUTENÇÃO. AF_06/2014</v>
          </cell>
          <cell r="D5866" t="str">
            <v>H</v>
          </cell>
          <cell r="E5866">
            <v>27.54</v>
          </cell>
        </row>
        <row r="5867">
          <cell r="B5867">
            <v>5630</v>
          </cell>
          <cell r="C5867" t="str">
            <v>ESCAVADEIRA HIDRÁULICA SOBRE ESTEIRAS, CAÇAMBA 0,80 M3, PESO OPERACIONAL 17 T, POTENCIA BRUTA 111 HP - MATERIAIS NA OPERAÇÃO. AF_06/2014</v>
          </cell>
          <cell r="D5867" t="str">
            <v>H</v>
          </cell>
          <cell r="E5867">
            <v>55.16</v>
          </cell>
        </row>
        <row r="5868">
          <cell r="B5868">
            <v>5658</v>
          </cell>
          <cell r="C5868" t="str">
            <v>GRADE DE DISCO CONTROLE REMOTO REBOCÁVEL, COM 24 DISCOS 24 X 6 MM COM PNEUS PARA TRANSPORTE - MANUTENÇÃO. AF_06/2014</v>
          </cell>
          <cell r="D5868" t="str">
            <v>H</v>
          </cell>
          <cell r="E5868">
            <v>1.33</v>
          </cell>
        </row>
        <row r="5869">
          <cell r="B5869">
            <v>5664</v>
          </cell>
          <cell r="C5869" t="str">
            <v>RETROESCAVADEIRA SOBRE RODAS COM CARREGADEIRA, TRAÇÃO 4X4, POTÊNCIA LÍQ. 88 HP, CAÇAMBA CARREG. CAP. MÍN. 1 M3, CAÇAMBA RETRO CAP. 0,26 M3, PESO OPERACIONAL MÍN. 6.674 KG, PROFUNDIDADE ESCAVAÇÃO MÁX. 4,37 M - MANUTENÇÃO. AF_06/2014</v>
          </cell>
          <cell r="D5869" t="str">
            <v>H</v>
          </cell>
          <cell r="E5869">
            <v>15.81</v>
          </cell>
        </row>
        <row r="5870">
          <cell r="B5870">
            <v>5667</v>
          </cell>
          <cell r="C5870" t="str">
            <v>RETROESCAVADEIRA SOBRE RODAS COM CARREGADEIRA, TRAÇÃO 4X2, POTÊNCIA LÍQ. 79 HP, CAÇAMBA CARREG. CAP. MÍN. 1 M3, CAÇAMBA RETRO CAP. 0,20 M3, PESO OPERACIONAL MÍN. 6.570 KG, PROFUNDIDADE ESCAVAÇÃO MÁX. 4,37 M - MANUTENÇÃO. AF_06/2014</v>
          </cell>
          <cell r="D5870" t="str">
            <v>H</v>
          </cell>
          <cell r="E5870">
            <v>14.06</v>
          </cell>
        </row>
        <row r="5871">
          <cell r="B5871">
            <v>5668</v>
          </cell>
          <cell r="C5871" t="str">
            <v>RETROESCAVADEIRA SOBRE RODAS COM CARREGADEIRA, TRAÇÃO 4X2, POTÊNCIA LÍQ. 79 HP, CAÇAMBA CARREG. CAP. MÍN. 1 M3, CAÇAMBA RETRO CAP. 0,20 M3, PESO OPERACIONAL MÍN. 6.570 KG, PROFUNDIDADE ESCAVAÇÃO MÁX. 4,37 M - MATERIAIS NA OPERAÇÃO. AF_06/2014</v>
          </cell>
          <cell r="D5871" t="str">
            <v>H</v>
          </cell>
          <cell r="E5871">
            <v>42.21</v>
          </cell>
        </row>
        <row r="5872">
          <cell r="B5872">
            <v>5674</v>
          </cell>
          <cell r="C5872" t="str">
            <v>ROLO COMPACTADOR VIBRATÓRIO DE UM CILINDRO AÇO LISO, POTÊNCIA 80 HP, PESO OPERACIONAL MÁXIMO 8,1 T, IMPACTO DINÂMICO 16,15 / 9,5 T, LARGURA DE TRABALHO 1,68 M - MANUTENÇÃO. AF_06/2014</v>
          </cell>
          <cell r="D5872" t="str">
            <v>H</v>
          </cell>
          <cell r="E5872">
            <v>19.2</v>
          </cell>
        </row>
        <row r="5873">
          <cell r="B5873">
            <v>5692</v>
          </cell>
          <cell r="C5873" t="str">
            <v>MOTOBOMBA CENTRÍFUGA, MOTOR A GASOLINA, POTÊNCIA 5,42 HP, BOCAIS 1 1/2" X 1", DIÂMETRO ROTOR 143 MM HM/Q = 6 MCA / 16,8 M3/H A 38 MCA / 6,6 M3/H - MANUTENÇÃO. AF_06/2014</v>
          </cell>
          <cell r="D5873" t="str">
            <v>H</v>
          </cell>
          <cell r="E5873">
            <v>0.18</v>
          </cell>
        </row>
        <row r="5874">
          <cell r="B5874">
            <v>5693</v>
          </cell>
          <cell r="C5874" t="str">
            <v>MOTOBOMBA CENTRÍFUGA, MOTOR A GASOLINA, POTÊNCIA 5,42 HP, BOCAIS 1 1/2" X 1", DIÂMETRO ROTOR 143 MM HM/Q = 6 MCA / 16,8 M3/H A 38 MCA / 6,6 M3/H - MATERIAIS NA OPERAÇÃO. AF_06/2014</v>
          </cell>
          <cell r="D5874" t="str">
            <v>H</v>
          </cell>
          <cell r="E5874">
            <v>3.92</v>
          </cell>
        </row>
        <row r="5875">
          <cell r="B5875">
            <v>5695</v>
          </cell>
          <cell r="C5875" t="str">
            <v>CAMINHÃO BASCULANTE 6 M3, PESO BRUTO TOTAL 16.000 KG, CARGA ÚTIL MÁXIMA 13.071 KG, DISTÂNCIA ENTRE EIXOS 4,80 M, POTÊNCIA 230 CV INCLUSIVE CAÇAMBA METÁLICA - MANUTENÇÃO. AF_06/2014</v>
          </cell>
          <cell r="D5875" t="str">
            <v>H</v>
          </cell>
          <cell r="E5875">
            <v>20.63</v>
          </cell>
        </row>
        <row r="5876">
          <cell r="B5876">
            <v>5703</v>
          </cell>
          <cell r="C5876" t="str">
            <v>USINA DE CONCRETO FIXA, CAPACIDADE NOMINAL DE 90 A 120 M3/H, SEM SILO - MATERIAIS NA OPERAÇÃO. AF_07/2016</v>
          </cell>
          <cell r="D5876" t="str">
            <v>H</v>
          </cell>
          <cell r="E5876">
            <v>20.23</v>
          </cell>
        </row>
        <row r="5877">
          <cell r="B5877">
            <v>5705</v>
          </cell>
          <cell r="C5877" t="str">
            <v>CAMINHÃO TOCO, PBT 16.000 KG, CARGA ÚTIL MÁX. 10.685 KG, DIST. ENTRE EIXOS 4,8 M, POTÊNCIA 189 CV, INCLUSIVE CARROCERIA FIXA ABERTA DE MADEIRA P/ TRANSPORTE GERAL DE CARGA SECA, DIMEN. APROX. 2,5 X 7,00 X 0,50 M - MANUTENÇÃO. AF_06/2014</v>
          </cell>
          <cell r="D5877" t="str">
            <v>H</v>
          </cell>
          <cell r="E5877">
            <v>12.88</v>
          </cell>
        </row>
        <row r="5878">
          <cell r="B5878">
            <v>5707</v>
          </cell>
          <cell r="C5878" t="str">
            <v>USINA MISTURADORA DE SOLOS, CAPACIDADE DE 200 A 500 TON/H, POTENCIA 75KW - MANUTENÇÃO. AF_07/2016</v>
          </cell>
          <cell r="D5878" t="str">
            <v>H</v>
          </cell>
          <cell r="E5878">
            <v>39.72</v>
          </cell>
        </row>
        <row r="5879">
          <cell r="B5879">
            <v>5710</v>
          </cell>
          <cell r="C5879" t="str">
            <v>VIBROACABADORA DE ASFALTO SOBRE ESTEIRAS, LARGURA DE PAVIMENTAÇÃO 1,90 M A 5,30 M, POTÊNCIA 105 HP CAPACIDADE 450 T/H - MANUTENÇÃO. AF_11/2014</v>
          </cell>
          <cell r="D5879" t="str">
            <v>H</v>
          </cell>
          <cell r="E5879">
            <v>96.3</v>
          </cell>
        </row>
        <row r="5880">
          <cell r="B5880">
            <v>5711</v>
          </cell>
          <cell r="C5880" t="str">
            <v>VIBROACABADORA DE ASFALTO SOBRE ESTEIRAS, LARGURA DE PAVIMENTAÇÃO 1,90 M A 5,30 M, POTÊNCIA 105 HP CAPACIDADE 450 T/H - MATERIAIS NA OPERAÇÃO. AF_11/2014</v>
          </cell>
          <cell r="D5880" t="str">
            <v>H</v>
          </cell>
          <cell r="E5880">
            <v>52.17</v>
          </cell>
        </row>
        <row r="5881">
          <cell r="B5881">
            <v>5714</v>
          </cell>
          <cell r="C5881" t="str">
            <v>TRATOR DE PNEUS, POTÊNCIA 85 CV, TRAÇÃO 4X4, PESO COM LASTRO DE 4.675 KG - MANUTENÇÃO. AF_06/2014</v>
          </cell>
          <cell r="D5881" t="str">
            <v>H</v>
          </cell>
          <cell r="E5881">
            <v>8.2200000000000006</v>
          </cell>
        </row>
        <row r="5882">
          <cell r="B5882">
            <v>5715</v>
          </cell>
          <cell r="C5882" t="str">
            <v>TRATOR DE PNEUS, POTÊNCIA 85 CV, TRAÇÃO 4X4, PESO COM LASTRO DE 4.675 KG - MATERIAIS NA OPERAÇÃO. AF_06/2014</v>
          </cell>
          <cell r="D5882" t="str">
            <v>H</v>
          </cell>
          <cell r="E5882">
            <v>41.66</v>
          </cell>
        </row>
        <row r="5883">
          <cell r="B5883">
            <v>5718</v>
          </cell>
          <cell r="C5883" t="str">
            <v>TRATOR DE ESTEIRAS, POTÊNCIA 170 HP, PESO OPERACIONAL 19 T, CAÇAMBA 5,2 M3 - MATERIAIS NA OPERAÇÃO. AF_06/2014</v>
          </cell>
          <cell r="D5883" t="str">
            <v>H</v>
          </cell>
          <cell r="E5883">
            <v>84.47</v>
          </cell>
        </row>
        <row r="5884">
          <cell r="B5884">
            <v>5721</v>
          </cell>
          <cell r="C5884" t="str">
            <v>TRATOR DE ESTEIRAS, POTÊNCIA 150 HP, PESO OPERACIONAL 16,7 T, COM RODA MOTRIZ ELEVADA E LÂMINA 3,18 M3 - MATERIAIS NA OPERAÇÃO. AF_06/2014</v>
          </cell>
          <cell r="D5884" t="str">
            <v>H</v>
          </cell>
          <cell r="E5884">
            <v>74.510000000000005</v>
          </cell>
        </row>
        <row r="5885">
          <cell r="B5885">
            <v>5722</v>
          </cell>
          <cell r="C5885" t="str">
            <v>TRATOR DE ESTEIRAS, POTÊNCIA 347 HP, PESO OPERACIONAL 38,5 T, COM LÂMINA 8,70 M3 - MATERIAIS NA OPERAÇÃO. AF_06/2014</v>
          </cell>
          <cell r="D5885" t="str">
            <v>H</v>
          </cell>
          <cell r="E5885">
            <v>172.42</v>
          </cell>
        </row>
        <row r="5886">
          <cell r="B5886">
            <v>5724</v>
          </cell>
          <cell r="C5886" t="str">
            <v>TRATOR DE ESTEIRAS, POTÊNCIA 100 HP, PESO OPERACIONAL 9,4 T, COM LÂMINA 2,19 M3 - MANUTENÇÃO. AF_06/2014</v>
          </cell>
          <cell r="D5886" t="str">
            <v>H</v>
          </cell>
          <cell r="E5886">
            <v>29.59</v>
          </cell>
        </row>
        <row r="5887">
          <cell r="B5887">
            <v>5727</v>
          </cell>
          <cell r="C5887" t="str">
            <v>ROLO COMPACTADOR VIBRATÓRIO REBOCÁVEL, CILINDRO DE AÇO LISO, POTÊNCIA DE TRAÇÃO DE 65 CV, PESO 4,7 T, IMPACTO DINÂMICO 18,3 T, LARGURA DE TRABALHO 1,67 M - MANUTENÇÃO. AF_02/2016</v>
          </cell>
          <cell r="D5887" t="str">
            <v>H</v>
          </cell>
          <cell r="E5887">
            <v>5.79</v>
          </cell>
        </row>
        <row r="5888">
          <cell r="B5888">
            <v>5729</v>
          </cell>
          <cell r="C5888" t="str">
            <v>ROLO COMPACTADOR VIBRATÓRIO TANDEM AÇO LISO, POTÊNCIA 58 HP, PESO SEM/COM LASTRO 6,5 / 9,4 T, LARGURA DE TRABALHO 1,2 M - MANUTENÇÃO. AF_06/2014</v>
          </cell>
          <cell r="D5888" t="str">
            <v>H</v>
          </cell>
          <cell r="E5888">
            <v>23.58</v>
          </cell>
        </row>
        <row r="5889">
          <cell r="B5889">
            <v>5730</v>
          </cell>
          <cell r="C5889" t="str">
            <v>ROLO COMPACTADOR VIBRATÓRIO TANDEM AÇO LISO, POTÊNCIA 58 HP, PESO SEM/COM LASTRO 6,5 / 9,4 T, LARGURA DE TRABALHO 1,2 M - MATERIAIS NA OPERAÇÃO. AF_06/2014</v>
          </cell>
          <cell r="D5889" t="str">
            <v>H</v>
          </cell>
          <cell r="E5889">
            <v>28.82</v>
          </cell>
        </row>
        <row r="5890">
          <cell r="B5890">
            <v>5735</v>
          </cell>
          <cell r="C5890" t="str">
            <v>RETROESCAVADEIRA SOBRE RODAS COM CARREGADEIRA, TRAÇÃO 4X4, POTÊNCIA LÍQ. 72 HP, CAÇAMBA CARREG. CAP. MÍN. 0,79 M3, CAÇAMBA RETRO CAP. 0,18 M3, PESO OPERACIONAL MÍN. 7.140 KG, PROFUNDIDADE ESCAVAÇÃO MÁX. 4,50 M - MANUTENÇÃO. AF_06/2014</v>
          </cell>
          <cell r="D5890" t="str">
            <v>H</v>
          </cell>
          <cell r="E5890">
            <v>15.26</v>
          </cell>
        </row>
        <row r="5891">
          <cell r="B5891">
            <v>5736</v>
          </cell>
          <cell r="C5891" t="str">
            <v>RETROESCAVADEIRA SOBRE RODAS COM CARREGADEIRA, TRAÇÃO 4X4, POTÊNCIA LÍQ. 72 HP, CAÇAMBA CARREG. CAP. MÍN. 0,79 M3, CAÇAMBA RETRO CAP. 0,18 M3, PESO OPERACIONAL MÍN. 7.140 KG, PROFUNDIDADE ESCAVAÇÃO MÁX. 4,50 M - MATERIAIS NA OPERAÇÃO. AF_06/2014</v>
          </cell>
          <cell r="D5891" t="str">
            <v>H</v>
          </cell>
          <cell r="E5891">
            <v>38.729999999999997</v>
          </cell>
        </row>
        <row r="5892">
          <cell r="B5892">
            <v>5738</v>
          </cell>
          <cell r="C5892" t="str">
            <v>ROLO COMPACTADOR VIBRATÓRIO PÉ DE CARNEIRO, OPERADO POR CONTROLE REMOTO, POTÊNCIA 12,5 KW, PESO OPERACIONAL 1,675 T, LARGURA DE TRABALHO 0,85 M - DEPRECIAÇÃO. AF_02/2016</v>
          </cell>
          <cell r="D5892" t="str">
            <v>H</v>
          </cell>
          <cell r="E5892">
            <v>20.96</v>
          </cell>
        </row>
        <row r="5893">
          <cell r="B5893">
            <v>5739</v>
          </cell>
          <cell r="C5893" t="str">
            <v>ROLO COMPACTADOR VIBRATÓRIO PÉ DE CARNEIRO, OPERADO POR CONTROLE REMOTO, POTÊNCIA 12,5 KW, PESO OPERACIONAL 1,675 T, LARGURA DE TRABALHO 0,85 M - MANUTENÇÃO. AF_02/2016</v>
          </cell>
          <cell r="D5893" t="str">
            <v>H</v>
          </cell>
          <cell r="E5893">
            <v>26.24</v>
          </cell>
        </row>
        <row r="5894">
          <cell r="B5894">
            <v>5741</v>
          </cell>
          <cell r="C5894" t="str">
            <v>USINA DE LAMA ASFÁLTICA, PROD 30 A 50 T/H, SILO DE AGREGADO 7 M3, RESERVATÓRIOS PARA EMULSÃO E ÁGUA DE 2,3 M3 CADA, MISTURADOR TIPO PUG MILL A SER MONTADO SOBRE CAMINHÃO - MANUTENÇÃO. AF_10/2014</v>
          </cell>
          <cell r="D5894" t="str">
            <v>H</v>
          </cell>
          <cell r="E5894">
            <v>27.29</v>
          </cell>
        </row>
        <row r="5895">
          <cell r="B5895">
            <v>5742</v>
          </cell>
          <cell r="C5895" t="str">
            <v>USINA DE LAMA ASFÁLTICA, PROD 30 A 50 T/H, SILO DE AGREGADO 7 M3, RESERVATÓRIOS PARA EMULSÃO E ÁGUA DE 2,3 M3 CADA, MISTURADOR TIPO PUG MILL A SER MONTADO SOBRE CAMINHÃO - MATERIAIS NA OPERAÇÃO. AF_10/2014</v>
          </cell>
          <cell r="D5895" t="str">
            <v>H</v>
          </cell>
          <cell r="E5895">
            <v>16.16</v>
          </cell>
        </row>
        <row r="5896">
          <cell r="B5896">
            <v>5747</v>
          </cell>
          <cell r="C5896" t="str">
            <v>CAMINHÃO PIPA 6.000 L, PESO BRUTO TOTAL 13.000 KG, DISTÂNCIA ENTRE EIXOS 4,80 M, POTÊNCIA 189 CV INCLUSIVE TANQUE DE AÇO PARA TRANSPORTE DE ÁGUA, CAPACIDADE 6 M3 - MATERIAIS NA OPERAÇÃO. AF_06/2014</v>
          </cell>
          <cell r="D5896" t="str">
            <v>H</v>
          </cell>
          <cell r="E5896">
            <v>92.64</v>
          </cell>
        </row>
        <row r="5897">
          <cell r="B5897">
            <v>5751</v>
          </cell>
          <cell r="C5897" t="str">
            <v>CAMINHÃO TOCO, PESO BRUTO TOTAL 14.300 KG, CARGA ÚTIL MÁXIMA 9590 KG, DISTÂNCIA ENTRE EIXOS 4,76 M, POTÊNCIA 185 CV (NÃO INCLUI CARROCERIA) - MANUTENÇÃO. AF_06/2014</v>
          </cell>
          <cell r="D5897" t="str">
            <v>H</v>
          </cell>
          <cell r="E5897">
            <v>14.26</v>
          </cell>
        </row>
        <row r="5898">
          <cell r="B5898">
            <v>5754</v>
          </cell>
          <cell r="C5898" t="str">
            <v>CAMINHÃO TOCO, PESO BRUTO TOTAL 16.000 KG, CARGA ÚTIL MÁXIMA DE 10.685 KG, DISTÂNCIA ENTRE EIXOS 4,80 M, POTÊNCIA 189 CV EXCLUSIVE CARROCERIA - MANUTENÇÃO. AF_06/2014</v>
          </cell>
          <cell r="D5898" t="str">
            <v>H</v>
          </cell>
          <cell r="E5898">
            <v>12.01</v>
          </cell>
        </row>
        <row r="5899">
          <cell r="B5899">
            <v>5763</v>
          </cell>
          <cell r="C5899" t="str">
            <v>CAMINHÃO PIPA 10.000 L TRUCADO, PESO BRUTO TOTAL 23.000 KG, CARGA ÚTIL MÁXIMA 15.935 KG, DISTÂNCIA ENTRE EIXOS 4,8 M, POTÊNCIA 230 CV, INCLUSIVE TANQUE DE AÇO PARA TRANSPORTE DE ÁGUA - MANUTENÇÃO. AF_06/2014</v>
          </cell>
          <cell r="D5899" t="str">
            <v>H</v>
          </cell>
          <cell r="E5899">
            <v>20.81</v>
          </cell>
        </row>
        <row r="5900">
          <cell r="B5900">
            <v>5765</v>
          </cell>
          <cell r="C5900" t="str">
            <v>ESPARGIDOR DE ASFALTO PRESSURIZADO COM TANQUE DE 2500 L, REBOCÁVEL COM MOTOR A GASOLINA POTÊNCIA 3,4 HP - MANUTENÇÃO. AF_07/2014</v>
          </cell>
          <cell r="D5900" t="str">
            <v>H</v>
          </cell>
          <cell r="E5900">
            <v>1.92</v>
          </cell>
        </row>
        <row r="5901">
          <cell r="B5901">
            <v>5766</v>
          </cell>
          <cell r="C5901" t="str">
            <v>ESPARGIDOR DE ASFALTO PRESSURIZADO COM TANQUE DE 2500 L, REBOCÁVEL COM MOTOR A GASOLINA POTÊNCIA 3,4 HP - MATERIAIS NA OPERAÇÃO. AF_07/2014</v>
          </cell>
          <cell r="D5901" t="str">
            <v>H</v>
          </cell>
          <cell r="E5901">
            <v>2.46</v>
          </cell>
        </row>
        <row r="5902">
          <cell r="B5902">
            <v>5779</v>
          </cell>
          <cell r="C5902" t="str">
            <v>MOTONIVELADORA POTÊNCIA BÁSICA LÍQUIDA (PRIMEIRA MARCHA) 125 HP, PESO BRUTO 13032 KG, LARGURA DA LÂMINA DE 3,7 M - MANUTENÇÃO. AF_06/2014</v>
          </cell>
          <cell r="D5902" t="str">
            <v>H</v>
          </cell>
          <cell r="E5902">
            <v>35.68</v>
          </cell>
        </row>
        <row r="5903">
          <cell r="B5903">
            <v>5787</v>
          </cell>
          <cell r="C5903" t="str">
            <v>PÁ CARREGADEIRA SOBRE RODAS, POTÊNCIA 197 HP, CAPACIDADE DA CAÇAMBA 2,5 A 3,5 M3, PESO OPERACIONAL 18338 KG - MATERIAIS NA OPERAÇÃO. AF_06/2014</v>
          </cell>
          <cell r="D5903" t="str">
            <v>H</v>
          </cell>
          <cell r="E5903">
            <v>97.86</v>
          </cell>
        </row>
        <row r="5904">
          <cell r="B5904">
            <v>5797</v>
          </cell>
          <cell r="C5904" t="str">
            <v>COMPRESSOR DE AR REBOCÁVEL, VAZÃO 189 PCM, PRESSÃO EFETIVA DE TRABALHO 102 PSI, MOTOR DIESEL, POTÊNCIA 63 CV - MANUTENÇÃO. AF_06/2015</v>
          </cell>
          <cell r="D5904" t="str">
            <v>H</v>
          </cell>
          <cell r="E5904">
            <v>2.92</v>
          </cell>
        </row>
        <row r="5905">
          <cell r="B5905">
            <v>5800</v>
          </cell>
          <cell r="C5905" t="str">
            <v>BOMBA SUBMERSÍVEL ELÉTRICA TRIFÁSICA, POTÊNCIA 2,96 HP, Ø ROTOR 144 MM SEMI-ABERTO, BOCAL DE SAÍDA Ø 2, HM/Q = 2 MCA / 38,8 M3/H A 28 MCA / 5 M3/H - MANUTENÇÃO. AF_06/2014</v>
          </cell>
          <cell r="D5905" t="str">
            <v>H</v>
          </cell>
          <cell r="E5905">
            <v>0.25</v>
          </cell>
        </row>
        <row r="5906">
          <cell r="B5906">
            <v>7032</v>
          </cell>
          <cell r="C5906" t="str">
            <v>TANQUE DE ASFALTO ESTACIONÁRIO COM SERPENTINA, CAPACIDADE 30.000 L - DEPRECIAÇÃO. AF_06/2014</v>
          </cell>
          <cell r="D5906" t="str">
            <v>H</v>
          </cell>
          <cell r="E5906">
            <v>2.81</v>
          </cell>
        </row>
        <row r="5907">
          <cell r="B5907">
            <v>7033</v>
          </cell>
          <cell r="C5907" t="str">
            <v>TANQUE DE ASFALTO ESTACIONÁRIO COM SERPENTINA, CAPACIDADE 30.000 L - JUROS. AF_06/2014</v>
          </cell>
          <cell r="D5907" t="str">
            <v>H</v>
          </cell>
          <cell r="E5907">
            <v>1.1200000000000001</v>
          </cell>
        </row>
        <row r="5908">
          <cell r="B5908">
            <v>7034</v>
          </cell>
          <cell r="C5908" t="str">
            <v>TANQUE DE ASFALTO ESTACIONÁRIO COM SERPENTINA, CAPACIDADE 30.000 L - MANUTENÇÃO. AF_06/2014</v>
          </cell>
          <cell r="D5908" t="str">
            <v>H</v>
          </cell>
          <cell r="E5908">
            <v>5.27</v>
          </cell>
        </row>
        <row r="5909">
          <cell r="B5909">
            <v>7035</v>
          </cell>
          <cell r="C5909" t="str">
            <v>TANQUE DE ASFALTO ESTACIONÁRIO COM SERPENTINA, CAPACIDADE 30.000 L - MATERIAIS NA OPERAÇÃO. AF_06/2014</v>
          </cell>
          <cell r="D5909" t="str">
            <v>H</v>
          </cell>
          <cell r="E5909">
            <v>158.58000000000001</v>
          </cell>
        </row>
        <row r="5910">
          <cell r="B5910">
            <v>7038</v>
          </cell>
          <cell r="C5910" t="str">
            <v>ROLO COMPACTADOR DE PNEUS ESTÁTICO, PRESSÃO VARIÁVEL, POTÊNCIA 111 HP, PESO SEM/COM LASTRO 9,5 / 26 T, LARGURA DE TRABALHO 1,90 M - DEPRECIAÇÃO. AF_07/2014</v>
          </cell>
          <cell r="D5910" t="str">
            <v>H</v>
          </cell>
          <cell r="E5910">
            <v>23.98</v>
          </cell>
        </row>
        <row r="5911">
          <cell r="B5911">
            <v>7039</v>
          </cell>
          <cell r="C5911" t="str">
            <v>ROLO COMPACTADOR DE PNEUS ESTÁTICO, PRESSÃO VARIÁVEL, POTÊNCIA 111 HP, PESO SEM/COM LASTRO 9,5 / 26 T, LARGURA DE TRABALHO 1,90 M - JUROS. AF_07/2014</v>
          </cell>
          <cell r="D5911" t="str">
            <v>H</v>
          </cell>
          <cell r="E5911">
            <v>6.3</v>
          </cell>
        </row>
        <row r="5912">
          <cell r="B5912">
            <v>7040</v>
          </cell>
          <cell r="C5912" t="str">
            <v>ROLO COMPACTADOR DE PNEUS ESTÁTICO, PRESSÃO VARIÁVEL, POTÊNCIA 111 HP, PESO SEM/COM LASTRO 9,5 / 26 T, LARGURA DE TRABALHO 1,90 M - MANUTENÇÃO. AF_07/2014</v>
          </cell>
          <cell r="D5912" t="str">
            <v>H</v>
          </cell>
          <cell r="E5912">
            <v>30.01</v>
          </cell>
        </row>
        <row r="5913">
          <cell r="B5913">
            <v>7044</v>
          </cell>
          <cell r="C5913" t="str">
            <v>MOTOBOMBA TRASH (PARA ÁGUA SUJA) AUTO ESCORVANTE, MOTOR GASOLINA DE 6,41 HP, DIÂMETROS DE SUCÇÃO X RECALQUE: 3" X 3", HM/Q = 10 MCA / 60 M3/H A 23 MCA / 0 M3/H - DEPRECIAÇÃO. AF_10/2014</v>
          </cell>
          <cell r="D5913" t="str">
            <v>H</v>
          </cell>
          <cell r="E5913">
            <v>0.2</v>
          </cell>
        </row>
        <row r="5914">
          <cell r="B5914">
            <v>7045</v>
          </cell>
          <cell r="C5914" t="str">
            <v>MOTOBOMBA TRASH (PARA ÁGUA SUJA) AUTO ESCORVANTE, MOTOR GASOLINA DE 6,41 HP, DIÂMETROS DE SUCÇÃO X RECALQUE: 3" X 3", HM/Q = 10 MCA / 60 M3/H A 23 MCA / 0 M3/H - JUROS. AF_10/2014</v>
          </cell>
          <cell r="D5914" t="str">
            <v>H</v>
          </cell>
          <cell r="E5914">
            <v>0.04</v>
          </cell>
        </row>
        <row r="5915">
          <cell r="B5915">
            <v>7046</v>
          </cell>
          <cell r="C5915" t="str">
            <v>MOTOBOMBA TRASH (PARA ÁGUA SUJA) AUTO ESCORVANTE, MOTOR GASOLINA DE 6,41 HP, DIÂMETROS DE SUCÇÃO X RECALQUE: 3" X 3", HM/Q = 10 MCA / 60 M3/H A 23 MCA / 0 M3/H - MANUTENÇÃO. AF_10/2014</v>
          </cell>
          <cell r="D5915" t="str">
            <v>H</v>
          </cell>
          <cell r="E5915">
            <v>0.22</v>
          </cell>
        </row>
        <row r="5916">
          <cell r="B5916">
            <v>7047</v>
          </cell>
          <cell r="C5916" t="str">
            <v>MOTOBOMBA TRASH (PARA ÁGUA SUJA) AUTO ESCORVANTE, MOTOR GASOLINA DE 6,41 HP, DIÂMETROS DE SUCÇÃO X RECALQUE: 3" X 3", HM/Q = 10 MCA / 60 M3/H A 23 MCA / 0 M3/H - MATERIAIS NA OPERAÇÃO. AF_10/2014</v>
          </cell>
          <cell r="D5916" t="str">
            <v>H</v>
          </cell>
          <cell r="E5916">
            <v>4.6399999999999997</v>
          </cell>
        </row>
        <row r="5917">
          <cell r="B5917">
            <v>7051</v>
          </cell>
          <cell r="C5917" t="str">
            <v>ROLO COMPACTADOR PE DE CARNEIRO VIBRATORIO, POTENCIA 125 HP, PESO OPERACIONAL SEM/COM LASTRO 11,95 / 13,30 T, IMPACTO DINAMICO 38,5 / 22,5 T, LARGURA DE TRABALHO 2,15 M - DEPRECIAÇÃO. AF_06/2014</v>
          </cell>
          <cell r="D5917" t="str">
            <v>H</v>
          </cell>
          <cell r="E5917">
            <v>21.27</v>
          </cell>
        </row>
        <row r="5918">
          <cell r="B5918">
            <v>7052</v>
          </cell>
          <cell r="C5918" t="str">
            <v>ROLO COMPACTADOR PE DE CARNEIRO VIBRATORIO, POTENCIA 125 HP, PESO OPERACIONAL SEM/COM LASTRO 11,95 / 13,30 T, IMPACTO DINAMICO 38,5 / 22,5 T, LARGURA DE TRABALHO 2,15 M - JUROS. AF_06/2014</v>
          </cell>
          <cell r="D5918" t="str">
            <v>H</v>
          </cell>
          <cell r="E5918">
            <v>5.58</v>
          </cell>
        </row>
        <row r="5919">
          <cell r="B5919">
            <v>7053</v>
          </cell>
          <cell r="C5919" t="str">
            <v>ROLO COMPACTADOR PE DE CARNEIRO VIBRATORIO, POTENCIA 125 HP, PESO OPERACIONAL SEM/COM LASTRO 11,95 / 13,30 T, IMPACTO DINAMICO 38,5 / 22,5 T, LARGURA DE TRABALHO 2,15 M - MANUTENÇÃO. AF_06/2014</v>
          </cell>
          <cell r="D5919" t="str">
            <v>H</v>
          </cell>
          <cell r="E5919">
            <v>26.62</v>
          </cell>
        </row>
        <row r="5920">
          <cell r="B5920">
            <v>7054</v>
          </cell>
          <cell r="C5920" t="str">
            <v>ROLO COMPACTADOR PE DE CARNEIRO VIBRATORIO, POTENCIA 125 HP, PESO OPERACIONAL SEM/COM LASTRO 11,95 / 13,30 T, IMPACTO DINAMICO 38,5 / 22,5 T, LARGURA DE TRABALHO 2,15 M - MATERIAIS NA OPERAÇÃO. AF_06/2014</v>
          </cell>
          <cell r="D5920" t="str">
            <v>H</v>
          </cell>
          <cell r="E5920">
            <v>62.12</v>
          </cell>
        </row>
        <row r="5921">
          <cell r="B5921">
            <v>7058</v>
          </cell>
          <cell r="C5921" t="str">
            <v>CAMINHÃO BASCULANTE 6 M3 TOCO, PESO BRUTO TOTAL 16.000 KG, CARGA ÚTIL MÁXIMA 11.130 KG, DISTÂNCIA ENTRE EIXOS 5,36 M, POTÊNCIA 185 CV, INCLUSIVE CAÇAMBA METÁLICA - DEPRECIAÇÃO. AF_06/2014</v>
          </cell>
          <cell r="D5921" t="str">
            <v>H</v>
          </cell>
          <cell r="E5921">
            <v>10.49</v>
          </cell>
        </row>
        <row r="5922">
          <cell r="B5922">
            <v>7059</v>
          </cell>
          <cell r="C5922" t="str">
            <v>CAMINHÃO BASCULANTE 6 M3 TOCO, PESO BRUTO TOTAL 16.000 KG, CARGA ÚTIL MÁXIMA 11.130 KG, DISTÂNCIA ENTRE EIXOS 5,36 M, POTÊNCIA 185 CV, INCLUSIVE CAÇAMBA METÁLICA - JUROS. AF_06/2014</v>
          </cell>
          <cell r="D5922" t="str">
            <v>H</v>
          </cell>
          <cell r="E5922">
            <v>3.67</v>
          </cell>
        </row>
        <row r="5923">
          <cell r="B5923">
            <v>7060</v>
          </cell>
          <cell r="C5923" t="str">
            <v>CAMINHÃO BASCULANTE 6 M3 TOCO, PESO BRUTO TOTAL 16.000 KG, CARGA ÚTIL MÁXIMA 11.130 KG, DISTÂNCIA ENTRE EIXOS 5,36 M, POTÊNCIA 185 CV, INCLUSIVE CAÇAMBA METÁLICA - MANUTENÇÃO. AF_06/2014</v>
          </cell>
          <cell r="D5923" t="str">
            <v>H</v>
          </cell>
          <cell r="E5923">
            <v>19.690000000000001</v>
          </cell>
        </row>
        <row r="5924">
          <cell r="B5924">
            <v>7061</v>
          </cell>
          <cell r="C5924" t="str">
            <v>CAMINHÃO BASCULANTE 6 M3 TOCO, PESO BRUTO TOTAL 16.000 KG, CARGA ÚTIL MÁXIMA 11.130 KG, DISTÂNCIA ENTRE EIXOS 5,36 M, POTÊNCIA 185 CV, INCLUSIVE CAÇAMBA METÁLICA - MATERIAIS NA OPERAÇÃO. AF_06/2014</v>
          </cell>
          <cell r="D5924" t="str">
            <v>H</v>
          </cell>
          <cell r="E5924">
            <v>90.68</v>
          </cell>
        </row>
        <row r="5925">
          <cell r="B5925">
            <v>7063</v>
          </cell>
          <cell r="C5925" t="str">
            <v>TRATOR DE PNEUS, POTÊNCIA 122 CV, TRAÇÃO 4X4, PESO COM LASTRO DE 4.510 KG - DEPRECIAÇÃO. AF_06/2014</v>
          </cell>
          <cell r="D5925" t="str">
            <v>H</v>
          </cell>
          <cell r="E5925">
            <v>10.25</v>
          </cell>
        </row>
        <row r="5926">
          <cell r="B5926">
            <v>7064</v>
          </cell>
          <cell r="C5926" t="str">
            <v>TRATOR DE PNEUS, POTÊNCIA 122 CV, TRAÇÃO 4X4, PESO COM LASTRO DE 4.510 KG - JUROS. AF_06/2014</v>
          </cell>
          <cell r="D5926" t="str">
            <v>H</v>
          </cell>
          <cell r="E5926">
            <v>2.69</v>
          </cell>
        </row>
        <row r="5927">
          <cell r="B5927">
            <v>7065</v>
          </cell>
          <cell r="C5927" t="str">
            <v>TRATOR DE PNEUS, POTÊNCIA 122 CV, TRAÇÃO 4X4, PESO COM LASTRO DE 4.510 KG - MANUTENÇÃO. AF_06/2014</v>
          </cell>
          <cell r="D5927" t="str">
            <v>H</v>
          </cell>
          <cell r="E5927">
            <v>11.21</v>
          </cell>
        </row>
        <row r="5928">
          <cell r="B5928">
            <v>7066</v>
          </cell>
          <cell r="C5928" t="str">
            <v>TRATOR DE PNEUS, POTÊNCIA 122 CV, TRAÇÃO 4X4, PESO COM LASTRO DE 4.510 KG - MATERIAIS NA OPERAÇÃO. AF_06/2014</v>
          </cell>
          <cell r="D5928" t="str">
            <v>H</v>
          </cell>
          <cell r="E5928">
            <v>59.79</v>
          </cell>
        </row>
        <row r="5929">
          <cell r="B5929">
            <v>53786</v>
          </cell>
          <cell r="C5929" t="str">
            <v>RETROESCAVADEIRA SOBRE RODAS COM CARREGADEIRA, TRAÇÃO 4X4, POTÊNCIA LÍQ. 88 HP, CAÇAMBA CARREG. CAP. MÍN. 1 M3, CAÇAMBA RETRO CAP. 0,26 M3, PESO OPERACIONAL MÍN. 6.674 KG, PROFUNDIDADE ESCAVAÇÃO MÁX. 4,37 M - MATERIAIS NA OPERAÇÃO. AF_06/2014</v>
          </cell>
          <cell r="D5929" t="str">
            <v>H</v>
          </cell>
          <cell r="E5929">
            <v>45.69</v>
          </cell>
        </row>
        <row r="5930">
          <cell r="B5930">
            <v>53788</v>
          </cell>
          <cell r="C5930" t="str">
            <v>ROLO COMPACTADOR VIBRATÓRIO DE UM CILINDRO AÇO LISO, POTÊNCIA 80 HP, PESO OPERACIONAL MÁXIMO 8,1 T, IMPACTO DINÂMICO 16,15 / 9,5 T, LARGURA DE TRABALHO 1,68 M - MATERIAIS NA OPERAÇÃO. AF_06/2014</v>
          </cell>
          <cell r="D5930" t="str">
            <v>H</v>
          </cell>
          <cell r="E5930">
            <v>39.729999999999997</v>
          </cell>
        </row>
        <row r="5931">
          <cell r="B5931">
            <v>53792</v>
          </cell>
          <cell r="C5931" t="str">
            <v>CAMINHÃO BASCULANTE 6 M3, PESO BRUTO TOTAL 16.000 KG, CARGA ÚTIL MÁXIMA 13.071 KG, DISTÂNCIA ENTRE EIXOS 4,80 M, POTÊNCIA 230 CV INCLUSIVE CAÇAMBA METÁLICA - MATERIAIS NA OPERAÇÃO. AF_06/2014</v>
          </cell>
          <cell r="D5931" t="str">
            <v>H</v>
          </cell>
          <cell r="E5931">
            <v>112.73</v>
          </cell>
        </row>
        <row r="5932">
          <cell r="B5932">
            <v>53794</v>
          </cell>
          <cell r="C5932" t="str">
            <v>USINA DE CONCRETO FIXA, CAPACIDADE NOMINAL DE 90 A 120 M3/H, SEM SILO - MANUTENÇÃO. AF_07/2016</v>
          </cell>
          <cell r="D5932" t="str">
            <v>H</v>
          </cell>
          <cell r="E5932">
            <v>35</v>
          </cell>
        </row>
        <row r="5933">
          <cell r="B5933">
            <v>53797</v>
          </cell>
          <cell r="C5933" t="str">
            <v>CAMINHÃO TOCO, PBT 16.000 KG, CARGA ÚTIL MÁX. 10.685 KG, DIST. ENTRE EIXOS 4,8 M, POTÊNCIA 189 CV, INCLUSIVE CARROCERIA FIXA ABERTA DE MADEIRA P/ TRANSPORTE GERAL DE CARGA SECA, DIMEN. APROX. 2,5 X 7,00 X 0,50 M - MATERIAIS NA OPERAÇÃO. AF_06/2014</v>
          </cell>
          <cell r="D5933" t="str">
            <v>H</v>
          </cell>
          <cell r="E5933">
            <v>92.64</v>
          </cell>
        </row>
        <row r="5934">
          <cell r="B5934">
            <v>53804</v>
          </cell>
          <cell r="C5934" t="str">
            <v>VASSOURA MECÂNICA REBOCÁVEL COM ESCOVA CILÍNDRICA, LARGURA ÚTIL DE VARRIMENTO DE 2,44 M - MANUTENÇÃO. AF_06/2014</v>
          </cell>
          <cell r="D5934" t="str">
            <v>H</v>
          </cell>
          <cell r="E5934">
            <v>2.78</v>
          </cell>
        </row>
        <row r="5935">
          <cell r="B5935">
            <v>53806</v>
          </cell>
          <cell r="C5935" t="str">
            <v>TRATOR DE ESTEIRAS, POTÊNCIA 170 HP, PESO OPERACIONAL 19 T, CAÇAMBA 5,2 M3 - MANUTENÇÃO. AF_06/2014</v>
          </cell>
          <cell r="D5935" t="str">
            <v>H</v>
          </cell>
          <cell r="E5935">
            <v>38.119999999999997</v>
          </cell>
        </row>
        <row r="5936">
          <cell r="B5936">
            <v>53810</v>
          </cell>
          <cell r="C5936" t="str">
            <v>TRATOR DE ESTEIRAS, POTÊNCIA 150 HP, PESO OPERACIONAL 16,7 T, COM RODA MOTRIZ ELEVADA E LÂMINA 3,18 M3 - MANUTENÇÃO. AF_06/2014</v>
          </cell>
          <cell r="D5936" t="str">
            <v>H</v>
          </cell>
          <cell r="E5936">
            <v>38.36</v>
          </cell>
        </row>
        <row r="5937">
          <cell r="B5937">
            <v>53814</v>
          </cell>
          <cell r="C5937" t="str">
            <v>TRATOR DE ESTEIRAS, POTÊNCIA 347 HP, PESO OPERACIONAL 38,5 T, COM LÂMINA 8,70 M3 - MANUTENÇÃO. AF_06/2014</v>
          </cell>
          <cell r="D5937" t="str">
            <v>H</v>
          </cell>
          <cell r="E5937">
            <v>125.66</v>
          </cell>
        </row>
        <row r="5938">
          <cell r="B5938">
            <v>53817</v>
          </cell>
          <cell r="C5938" t="str">
            <v>TRATOR DE ESTEIRAS, POTÊNCIA 100 HP, PESO OPERACIONAL 9,4 T, COM LÂMINA 2,19 M3 - MATERIAIS NA OPERAÇÃO. AF_06/2014</v>
          </cell>
          <cell r="D5938" t="str">
            <v>H</v>
          </cell>
          <cell r="E5938">
            <v>49.69</v>
          </cell>
        </row>
        <row r="5939">
          <cell r="B5939">
            <v>53818</v>
          </cell>
          <cell r="C5939" t="str">
            <v>ROLO COMPACTADOR VIBRATÓRIO REBOCÁVEL, CILINDRO DE AÇO LISO, POTÊNCIA DE TRAÇÃO DE 65 CV, PESO 4,7 T, IMPACTO DINÂMICO 18,3 T, LARGURA DE TRABALHO 1,67 M - DEPRECIAÇÃO. AF_02/2016</v>
          </cell>
          <cell r="D5939" t="str">
            <v>H</v>
          </cell>
          <cell r="E5939">
            <v>4.63</v>
          </cell>
        </row>
        <row r="5940">
          <cell r="B5940">
            <v>53827</v>
          </cell>
          <cell r="C5940" t="str">
            <v>CAMINHÃO TOCO, PESO BRUTO TOTAL 14.300 KG, CARGA ÚTIL MÁXIMA 9590 KG, DISTÂNCIA ENTRE EIXOS 4,76 M, POTÊNCIA 185 CV (NÃO INCLUI CARROCERIA) - MATERIAIS NA OPERAÇÃO. AF_06/2014</v>
          </cell>
          <cell r="D5940" t="str">
            <v>H</v>
          </cell>
          <cell r="E5940">
            <v>90.68</v>
          </cell>
        </row>
        <row r="5941">
          <cell r="B5941">
            <v>53829</v>
          </cell>
          <cell r="C5941" t="str">
            <v>CAMINHÃO TOCO, PESO BRUTO TOTAL 16.000 KG, CARGA ÚTIL MÁXIMA DE 10.685 KG, DISTÂNCIA ENTRE EIXOS 4,80 M, POTÊNCIA 189 CV EXCLUSIVE CARROCERIA - MATERIAIS NA OPERAÇÃO. AF_06/2014</v>
          </cell>
          <cell r="D5941" t="str">
            <v>H</v>
          </cell>
          <cell r="E5941">
            <v>92.64</v>
          </cell>
        </row>
        <row r="5942">
          <cell r="B5942">
            <v>53831</v>
          </cell>
          <cell r="C5942" t="str">
            <v>CAMINHÃO PIPA 10.000 L TRUCADO, PESO BRUTO TOTAL 23.000 KG, CARGA ÚTIL MÁXIMA 15.935 KG, DISTÂNCIA ENTRE EIXOS 4,8 M, POTÊNCIA 230 CV, INCLUSIVE TANQUE DE AÇO PARA TRANSPORTE DE ÁGUA - MATERIAIS NA OPERAÇÃO. AF_06/2014</v>
          </cell>
          <cell r="D5942" t="str">
            <v>H</v>
          </cell>
          <cell r="E5942">
            <v>112.73</v>
          </cell>
        </row>
        <row r="5943">
          <cell r="B5943">
            <v>53840</v>
          </cell>
          <cell r="C5943" t="str">
            <v>GRADE DE DISCO REBOCÁVEL COM 20 DISCOS 24" X 6 MM COM PNEUS PARA TRANSPORTE - DEPRECIAÇÃO. AF_06/2014</v>
          </cell>
          <cell r="D5943" t="str">
            <v>H</v>
          </cell>
          <cell r="E5943">
            <v>1.51</v>
          </cell>
        </row>
        <row r="5944">
          <cell r="B5944">
            <v>53841</v>
          </cell>
          <cell r="C5944" t="str">
            <v>GRADE DE DISCO REBOCÁVEL COM 20 DISCOS 24" X 6 MM COM PNEUS PARA TRANSPORTE - MANUTENÇÃO. AF_06/2014</v>
          </cell>
          <cell r="D5944" t="str">
            <v>H</v>
          </cell>
          <cell r="E5944">
            <v>1.04</v>
          </cell>
        </row>
        <row r="5945">
          <cell r="B5945">
            <v>53849</v>
          </cell>
          <cell r="C5945" t="str">
            <v>MOTONIVELADORA POTÊNCIA BÁSICA LÍQUIDA (PRIMEIRA MARCHA) 125 HP, PESO BRUTO 13032 KG, LARGURA DA LÂMINA DE 3,7 M - MATERIAIS NA OPERAÇÃO. AF_06/2014</v>
          </cell>
          <cell r="D5945" t="str">
            <v>H</v>
          </cell>
          <cell r="E5945">
            <v>62.12</v>
          </cell>
        </row>
        <row r="5946">
          <cell r="B5946">
            <v>53857</v>
          </cell>
          <cell r="C5946" t="str">
            <v>PÁ CARREGADEIRA SOBRE RODAS, POTÊNCIA LÍQUIDA 128 HP, CAPACIDADE DA CAÇAMBA 1,7 A 2,8 M3, PESO OPERACIONAL 11632 KG - MANUTENÇÃO. AF_06/2014</v>
          </cell>
          <cell r="D5946" t="str">
            <v>H</v>
          </cell>
          <cell r="E5946">
            <v>26.6</v>
          </cell>
        </row>
        <row r="5947">
          <cell r="B5947">
            <v>53858</v>
          </cell>
          <cell r="C5947" t="str">
            <v>PÁ CARREGADEIRA SOBRE RODAS, POTÊNCIA LÍQUIDA 128 HP, CAPACIDADE DA CAÇAMBA 1,7 A 2,8 M3, PESO OPERACIONAL 11632 KG - MATERIAIS NA OPERAÇÃO. AF_06/2014</v>
          </cell>
          <cell r="D5947" t="str">
            <v>H</v>
          </cell>
          <cell r="E5947">
            <v>63.6</v>
          </cell>
        </row>
        <row r="5948">
          <cell r="B5948">
            <v>53861</v>
          </cell>
          <cell r="C5948" t="str">
            <v>PÁ CARREGADEIRA SOBRE RODAS, POTÊNCIA 197 HP, CAPACIDADE DA CAÇAMBA 2,5 A 3,5 M3, PESO OPERACIONAL 18338 KG - MANUTENÇÃO. AF_06/2014</v>
          </cell>
          <cell r="D5948" t="str">
            <v>H</v>
          </cell>
          <cell r="E5948">
            <v>36.880000000000003</v>
          </cell>
        </row>
        <row r="5949">
          <cell r="B5949">
            <v>53863</v>
          </cell>
          <cell r="C5949" t="str">
            <v>MARTELETE OU ROMPEDOR PNEUMÁTICO MANUAL, 28 KG, COM SILENCIADOR - MANUTENÇÃO. AF_07/2016</v>
          </cell>
          <cell r="D5949" t="str">
            <v>H</v>
          </cell>
          <cell r="E5949">
            <v>0.98</v>
          </cell>
        </row>
        <row r="5950">
          <cell r="B5950">
            <v>53865</v>
          </cell>
          <cell r="C5950" t="str">
            <v>COMPRESSOR DE AR REBOCÁVEL, VAZÃO 189 PCM, PRESSÃO EFETIVA DE TRABALHO 102 PSI, MOTOR DIESEL, POTÊNCIA 63 CV - MATERIAIS NA OPERAÇÃO. AF_06/2015</v>
          </cell>
          <cell r="D5950" t="str">
            <v>H</v>
          </cell>
          <cell r="E5950">
            <v>30.89</v>
          </cell>
        </row>
        <row r="5951">
          <cell r="B5951">
            <v>53866</v>
          </cell>
          <cell r="C5951" t="str">
            <v>BOMBA SUBMERSÍVEL ELÉTRICA TRIFÁSICA, POTÊNCIA 2,96 HP, Ø ROTOR 144 MM SEMI-ABERTO, BOCAL DE SAÍDA Ø 2, HM/Q = 2 MCA / 38,8 M3/H A 28 MCA / 5 M3/H - MATERIAIS NA OPERAÇÃO. AF_06/2014</v>
          </cell>
          <cell r="D5951" t="str">
            <v>H</v>
          </cell>
          <cell r="E5951">
            <v>1.63</v>
          </cell>
        </row>
        <row r="5952">
          <cell r="B5952">
            <v>53882</v>
          </cell>
          <cell r="C5952" t="str">
            <v>CAMINHÃO PIPA 6.000 L, PESO BRUTO TOTAL 13.000 KG, DISTÂNCIA ENTRE EIXOS 4,80 M, POTÊNCIA 189 CV INCLUSIVE TANQUE DE AÇO PARA TRANSPORTE DE ÁGUA, CAPACIDADE 6 M3 - MANUTENÇÃO. AF_06/2014</v>
          </cell>
          <cell r="D5952" t="str">
            <v>H</v>
          </cell>
          <cell r="E5952">
            <v>16.23</v>
          </cell>
        </row>
        <row r="5953">
          <cell r="B5953">
            <v>55263</v>
          </cell>
          <cell r="C5953" t="str">
            <v>ROLO COMPACTADOR DE PNEUS ESTÁTICO, PRESSÃO VARIÁVEL, POTÊNCIA 111 HP, PESO SEM/COM LASTRO 9,5 / 26 T, LARGURA DE TRABALHO 1,90 M - MATERIAIS NA OPERAÇÃO. AF_07/2014</v>
          </cell>
          <cell r="D5953" t="str">
            <v>H</v>
          </cell>
          <cell r="E5953">
            <v>55.16</v>
          </cell>
        </row>
        <row r="5954">
          <cell r="B5954">
            <v>73303</v>
          </cell>
          <cell r="C5954" t="str">
            <v>GRUPO GERADOR ESTACIONÁRIO, MOTOR DIESEL POTÊNCIA 170 KVA - DEPRECIAÇÃO. AF_02/2016</v>
          </cell>
          <cell r="D5954" t="str">
            <v>H</v>
          </cell>
          <cell r="E5954">
            <v>2.29</v>
          </cell>
        </row>
        <row r="5955">
          <cell r="B5955">
            <v>73307</v>
          </cell>
          <cell r="C5955" t="str">
            <v>GRUPO GERADOR ESTACIONÁRIO, MOTOR DIESEL POTÊNCIA 170 KVA - MANUTENÇÃO. AF_02/2016</v>
          </cell>
          <cell r="D5955" t="str">
            <v>H</v>
          </cell>
          <cell r="E5955">
            <v>2.0499999999999998</v>
          </cell>
        </row>
        <row r="5956">
          <cell r="B5956">
            <v>73309</v>
          </cell>
          <cell r="C5956" t="str">
            <v>ROLO COMPACTADOR VIBRATÓRIO PÉ DE CARNEIRO PARA SOLOS, POTÊNCIA 80 HP, PESO OPERACIONAL SEM/COM LASTRO 7,4 / 8,8 T, LARGURA DE TRABALHO 1,68 M - DEPRECIAÇÃO. AF_02/2016</v>
          </cell>
          <cell r="D5956" t="str">
            <v>H</v>
          </cell>
          <cell r="E5956">
            <v>15.95</v>
          </cell>
        </row>
        <row r="5957">
          <cell r="B5957">
            <v>73311</v>
          </cell>
          <cell r="C5957" t="str">
            <v>GRUPO GERADOR ESTACIONÁRIO, MOTOR DIESEL POTÊNCIA 170 KVA - MATERIAIS NA OPERAÇÃO. AF_02/2016</v>
          </cell>
          <cell r="D5957" t="str">
            <v>H</v>
          </cell>
          <cell r="E5957">
            <v>104.34</v>
          </cell>
        </row>
        <row r="5958">
          <cell r="B5958">
            <v>73313</v>
          </cell>
          <cell r="C5958" t="str">
            <v>ROLO COMPACTADOR VIBRATÓRIO PÉ DE CARNEIRO PARA SOLOS, POTÊNCIA 80 HP, PESO OPERACIONAL SEM/COM LASTRO 7,4 / 8,8 T, LARGURA DE TRABALHO 1,68 M - JUROS. AF_02/2016</v>
          </cell>
          <cell r="D5958" t="str">
            <v>H</v>
          </cell>
          <cell r="E5958">
            <v>4.1900000000000004</v>
          </cell>
        </row>
        <row r="5959">
          <cell r="B5959">
            <v>73315</v>
          </cell>
          <cell r="C5959" t="str">
            <v>ROLO COMPACTADOR VIBRATÓRIO PÉ DE CARNEIRO PARA SOLOS, POTÊNCIA 80 HP, PESO OPERACIONAL SEM/COM LASTRO 7,4 / 8,8 T, LARGURA DE TRABALHO 1,68 M - MATERIAIS NA OPERAÇÃO. AF_02/2016</v>
          </cell>
          <cell r="D5959" t="str">
            <v>H</v>
          </cell>
          <cell r="E5959">
            <v>39.729999999999997</v>
          </cell>
        </row>
        <row r="5960">
          <cell r="B5960">
            <v>73335</v>
          </cell>
          <cell r="C5960" t="str">
            <v>CAMINHÃO TOCO, PBT 14.300 KG, CARGA ÚTIL MÁX. 9.710 KG, DIST. ENTRE EIXOS 3,56 M, POTÊNCIA 185 CV, INCLUSIVE CARROCERIA FIXA ABERTA DE MADEIRA P/ TRANSPORTE GERAL DE CARGA SECA, DIMEN. APROX. 2,50 X 6,50 X 0,50 M - MANUTENÇÃO. AF_06/2014</v>
          </cell>
          <cell r="D5960" t="str">
            <v>H</v>
          </cell>
          <cell r="E5960">
            <v>15.33</v>
          </cell>
        </row>
        <row r="5961">
          <cell r="B5961">
            <v>73340</v>
          </cell>
          <cell r="C5961" t="str">
            <v>CAMINHÃO TOCO, PBT 14.300 KG, CARGA ÚTIL MÁX. 9.710 KG, DIST. ENTRE EIXOS 3,56 M, POTÊNCIA 185 CV, INCLUSIVE CARROCERIA FIXA ABERTA DE MADEIRA P/ TRANSPORTE GERAL DE CARGA SECA, DIMEN. APROX. 2,50 X 6,50 X 0,50 M - MATERIAIS NA OPERAÇÃO. AF_06/2014</v>
          </cell>
          <cell r="D5961" t="str">
            <v>H</v>
          </cell>
          <cell r="E5961">
            <v>90.68</v>
          </cell>
        </row>
        <row r="5962">
          <cell r="B5962">
            <v>83361</v>
          </cell>
          <cell r="C5962" t="str">
            <v>ESPARGIDOR DE ASFALTO PRESSURIZADO, TANQUE 6 M3 COM ISOLAÇÃO TÉRMICA, AQUECIDO COM 2 MAÇARICOS, COM BARRA ESPARGIDORA 3,60 M, MONTADO SOBRE CAMINHÃO  TOCO, PBT 14.300 KG, POTÊNCIA 185 CV - MANUTENÇÃO. AF_08/2015</v>
          </cell>
          <cell r="D5962" t="str">
            <v>H</v>
          </cell>
          <cell r="E5962">
            <v>9.84</v>
          </cell>
        </row>
        <row r="5963">
          <cell r="B5963">
            <v>83761</v>
          </cell>
          <cell r="C5963" t="str">
            <v>GRUPO DE SOLDAGEM COM GERADOR A DIESEL 60 CV PARA SOLDA ELÉTRICA, SOBRE 04 RODAS, COM MOTOR 4 CILINDROS 600 A - DEPRECIAÇÃO. AF_02/2016</v>
          </cell>
          <cell r="D5963" t="str">
            <v>H</v>
          </cell>
          <cell r="E5963">
            <v>4.8899999999999997</v>
          </cell>
        </row>
        <row r="5964">
          <cell r="B5964">
            <v>83762</v>
          </cell>
          <cell r="C5964" t="str">
            <v>GRUPO DE SOLDAGEM COM GERADOR A DIESEL 60 CV PARA SOLDA ELÉTRICA, SOBRE 04 RODAS, COM MOTOR 4 CILINDROS 600 A - MANUTENÇÃO. AF_02/2016</v>
          </cell>
          <cell r="D5964" t="str">
            <v>H</v>
          </cell>
          <cell r="E5964">
            <v>6.12</v>
          </cell>
        </row>
        <row r="5965">
          <cell r="B5965">
            <v>83763</v>
          </cell>
          <cell r="C5965" t="str">
            <v>GRUPO DE SOLDAGEM COM GERADOR A DIESEL 60 CV PARA SOLDA ELÉTRICA, SOBRE 04 RODAS, COM MOTOR 4 CILINDROS 600 A - MATERIAIS NA OPERAÇÃO. AF_02/2016</v>
          </cell>
          <cell r="D5965" t="str">
            <v>H</v>
          </cell>
          <cell r="E5965">
            <v>29.41</v>
          </cell>
        </row>
        <row r="5966">
          <cell r="B5966">
            <v>83764</v>
          </cell>
          <cell r="C5966" t="str">
            <v>GRUPO DE SOLDAGEM COM GERADOR A DIESEL 60 CV PARA SOLDA ELÉTRICA, SOBRE 04 RODAS, COM MOTOR 4 CILINDROS 600 A - JUROS. AF_02/2016</v>
          </cell>
          <cell r="D5966" t="str">
            <v>H</v>
          </cell>
          <cell r="E5966">
            <v>1.1000000000000001</v>
          </cell>
        </row>
        <row r="5967">
          <cell r="B5967">
            <v>87026</v>
          </cell>
          <cell r="C5967" t="str">
            <v>GRADE DE DISCO REBOCÁVEL COM 20 DISCOS 24" X 6 MM COM PNEUS PARA TRANSPORTE - JUROS. AF_06/2014</v>
          </cell>
          <cell r="D5967" t="str">
            <v>H</v>
          </cell>
          <cell r="E5967">
            <v>0.4</v>
          </cell>
        </row>
        <row r="5968">
          <cell r="B5968">
            <v>87441</v>
          </cell>
          <cell r="C5968" t="str">
            <v>BETONEIRA CAPACIDADE NOMINAL 400 L, CAPACIDADE DE MISTURA 310 L, MOTOR A DIESEL POTÊNCIA 5,0 HP, SEM CARREGADOR - DEPRECIAÇÃO. AF_06/2014</v>
          </cell>
          <cell r="D5968" t="str">
            <v>H</v>
          </cell>
          <cell r="E5968">
            <v>0.26</v>
          </cell>
        </row>
        <row r="5969">
          <cell r="B5969">
            <v>87442</v>
          </cell>
          <cell r="C5969" t="str">
            <v>BETONEIRA CAPACIDADE NOMINAL 400 L, CAPACIDADE DE MISTURA 310 L, MOTOR A DIESEL POTÊNCIA 5,0 HP, SEM CARREGADOR - JUROS. AF_06/2014</v>
          </cell>
          <cell r="D5969" t="str">
            <v>H</v>
          </cell>
          <cell r="E5969">
            <v>0.06</v>
          </cell>
        </row>
        <row r="5970">
          <cell r="B5970">
            <v>87443</v>
          </cell>
          <cell r="C5970" t="str">
            <v>BETONEIRA CAPACIDADE NOMINAL 400 L, CAPACIDADE DE MISTURA 310 L, MOTOR A DIESEL POTÊNCIA 5,0 HP, SEM CARREGADOR - MANUTENÇÃO. AF_06/2014</v>
          </cell>
          <cell r="D5970" t="str">
            <v>H</v>
          </cell>
          <cell r="E5970">
            <v>0.25</v>
          </cell>
        </row>
        <row r="5971">
          <cell r="B5971">
            <v>87444</v>
          </cell>
          <cell r="C5971" t="str">
            <v>BETONEIRA CAPACIDADE NOMINAL 400 L, CAPACIDADE DE MISTURA 310 L, MOTOR A DIESEL POTÊNCIA 5,0 HP, SEM CARREGADOR - MATERIAIS NA OPERAÇÃO. AF_06/2014</v>
          </cell>
          <cell r="D5971" t="str">
            <v>H</v>
          </cell>
          <cell r="E5971">
            <v>2.4700000000000002</v>
          </cell>
        </row>
        <row r="5972">
          <cell r="B5972">
            <v>88387</v>
          </cell>
          <cell r="C5972" t="str">
            <v>MISTURADOR DE ARGAMASSA, EIXO HORIZONTAL, CAPACIDADE DE MISTURA 300 KG, MOTOR ELÉTRICO POTÊNCIA 5 CV - DEPRECIAÇÃO. AF_06/2014</v>
          </cell>
          <cell r="D5972" t="str">
            <v>H</v>
          </cell>
          <cell r="E5972">
            <v>0.52</v>
          </cell>
        </row>
        <row r="5973">
          <cell r="B5973">
            <v>88389</v>
          </cell>
          <cell r="C5973" t="str">
            <v>MISTURADOR DE ARGAMASSA, EIXO HORIZONTAL, CAPACIDADE DE MISTURA 300 KG, MOTOR ELÉTRICO POTÊNCIA 5 CV - JUROS. AF_06/2014</v>
          </cell>
          <cell r="D5973" t="str">
            <v>H</v>
          </cell>
          <cell r="E5973">
            <v>0.11</v>
          </cell>
        </row>
        <row r="5974">
          <cell r="B5974">
            <v>88390</v>
          </cell>
          <cell r="C5974" t="str">
            <v>MISTURADOR DE ARGAMASSA, EIXO HORIZONTAL, CAPACIDADE DE MISTURA 300 KG, MOTOR ELÉTRICO POTÊNCIA 5 CV - MANUTENÇÃO. AF_06/2014</v>
          </cell>
          <cell r="D5974" t="str">
            <v>H</v>
          </cell>
          <cell r="E5974">
            <v>0.65</v>
          </cell>
        </row>
        <row r="5975">
          <cell r="B5975">
            <v>88391</v>
          </cell>
          <cell r="C5975" t="str">
            <v>MISTURADOR DE ARGAMASSA, EIXO HORIZONTAL, CAPACIDADE DE MISTURA 300 KG, MOTOR ELÉTRICO POTÊNCIA 5 CV - MATERIAIS NA OPERAÇÃO. AF_06/2014</v>
          </cell>
          <cell r="D5975" t="str">
            <v>H</v>
          </cell>
          <cell r="E5975">
            <v>2.66</v>
          </cell>
        </row>
        <row r="5976">
          <cell r="B5976">
            <v>88394</v>
          </cell>
          <cell r="C5976" t="str">
            <v>MISTURADOR DE ARGAMASSA, EIXO HORIZONTAL, CAPACIDADE DE MISTURA 600 KG, MOTOR ELÉTRICO POTÊNCIA 7,5 CV - DEPRECIAÇÃO. AF_06/2014</v>
          </cell>
          <cell r="D5976" t="str">
            <v>H</v>
          </cell>
          <cell r="E5976">
            <v>0.62</v>
          </cell>
        </row>
        <row r="5977">
          <cell r="B5977">
            <v>88395</v>
          </cell>
          <cell r="C5977" t="str">
            <v>MISTURADOR DE ARGAMASSA, EIXO HORIZONTAL, CAPACIDADE DE MISTURA 600 KG, MOTOR ELÉTRICO POTÊNCIA 7,5 CV - JUROS. AF_06/2014</v>
          </cell>
          <cell r="D5977" t="str">
            <v>H</v>
          </cell>
          <cell r="E5977">
            <v>0.13</v>
          </cell>
        </row>
        <row r="5978">
          <cell r="B5978">
            <v>88396</v>
          </cell>
          <cell r="C5978" t="str">
            <v>MISTURADOR DE ARGAMASSA, EIXO HORIZONTAL, CAPACIDADE DE MISTURA 600 KG, MOTOR ELÉTRICO POTÊNCIA 7,5 CV - MANUTENÇÃO. AF_06/2014</v>
          </cell>
          <cell r="D5978" t="str">
            <v>H</v>
          </cell>
          <cell r="E5978">
            <v>0.77</v>
          </cell>
        </row>
        <row r="5979">
          <cell r="B5979">
            <v>88397</v>
          </cell>
          <cell r="C5979" t="str">
            <v>MISTURADOR DE ARGAMASSA, EIXO HORIZONTAL, CAPACIDADE DE MISTURA 600 KG, MOTOR ELÉTRICO POTÊNCIA 7,5 CV - MATERIAIS NA OPERAÇÃO. AF_06/2014</v>
          </cell>
          <cell r="D5979" t="str">
            <v>H</v>
          </cell>
          <cell r="E5979">
            <v>3.98</v>
          </cell>
        </row>
        <row r="5980">
          <cell r="B5980">
            <v>88400</v>
          </cell>
          <cell r="C5980" t="str">
            <v>MISTURADOR DE ARGAMASSA, EIXO HORIZONTAL, CAPACIDADE DE MISTURA 160 KG, MOTOR ELÉTRICO POTÊNCIA 3 CV - DEPRECIAÇÃO. AF_06/2014</v>
          </cell>
          <cell r="D5980" t="str">
            <v>H</v>
          </cell>
          <cell r="E5980">
            <v>0.49</v>
          </cell>
        </row>
        <row r="5981">
          <cell r="B5981">
            <v>88401</v>
          </cell>
          <cell r="C5981" t="str">
            <v>MISTURADOR DE ARGAMASSA, EIXO HORIZONTAL, CAPACIDADE DE MISTURA 160 KG, MOTOR ELÉTRICO POTÊNCIA 3 CV - JUROS. AF_06/2014</v>
          </cell>
          <cell r="D5981" t="str">
            <v>H</v>
          </cell>
          <cell r="E5981">
            <v>0.11</v>
          </cell>
        </row>
        <row r="5982">
          <cell r="B5982">
            <v>88402</v>
          </cell>
          <cell r="C5982" t="str">
            <v>MISTURADOR DE ARGAMASSA, EIXO HORIZONTAL, CAPACIDADE DE MISTURA 160 KG, MOTOR ELÉTRICO POTÊNCIA 3 CV - MANUTENÇÃO. AF_06/2014</v>
          </cell>
          <cell r="D5982" t="str">
            <v>H</v>
          </cell>
          <cell r="E5982">
            <v>0.61</v>
          </cell>
        </row>
        <row r="5983">
          <cell r="B5983">
            <v>88403</v>
          </cell>
          <cell r="C5983" t="str">
            <v>MISTURADOR DE ARGAMASSA, EIXO HORIZONTAL, CAPACIDADE DE MISTURA 160 KG, MOTOR ELÉTRICO POTÊNCIA 3 CV - MATERIAIS NA OPERAÇÃO. AF_06/2014</v>
          </cell>
          <cell r="D5983" t="str">
            <v>H</v>
          </cell>
          <cell r="E5983">
            <v>1.59</v>
          </cell>
        </row>
        <row r="5984">
          <cell r="B5984">
            <v>88419</v>
          </cell>
          <cell r="C5984" t="str">
            <v>PROJETOR DE ARGAMASSA, CAPACIDADE DE PROJEÇÃO 1,5 M3/H, ALCANCE DE 30 ATÉ 60 M, MOTOR ELÉTRICO POTÊNCIA 7,5 HP - DEPRECIAÇÃO. AF_06/2014</v>
          </cell>
          <cell r="D5984" t="str">
            <v>H</v>
          </cell>
          <cell r="E5984">
            <v>3.21</v>
          </cell>
        </row>
        <row r="5985">
          <cell r="B5985">
            <v>88422</v>
          </cell>
          <cell r="C5985" t="str">
            <v>PROJETOR DE ARGAMASSA, CAPACIDADE DE PROJEÇÃO 1,5 M3/H, ALCANCE DE 30 ATÉ 60 M, MOTOR ELÉTRICO POTÊNCIA 7,5 HP - JUROS. AF_06/2014</v>
          </cell>
          <cell r="D5985" t="str">
            <v>H</v>
          </cell>
          <cell r="E5985">
            <v>0.72</v>
          </cell>
        </row>
        <row r="5986">
          <cell r="B5986">
            <v>88425</v>
          </cell>
          <cell r="C5986" t="str">
            <v>PROJETOR DE ARGAMASSA, CAPACIDADE DE PROJEÇÃO 1,5 M3/H, ALCANCE DE 30 ATÉ 60 M, MOTOR ELÉTRICO POTÊNCIA 7,5 HP - MANUTENÇÃO. AF_06/2014</v>
          </cell>
          <cell r="D5986" t="str">
            <v>H</v>
          </cell>
          <cell r="E5986">
            <v>3.51</v>
          </cell>
        </row>
        <row r="5987">
          <cell r="B5987">
            <v>88427</v>
          </cell>
          <cell r="C5987" t="str">
            <v>PROJETOR DE ARGAMASSA, CAPACIDADE DE PROJEÇÃO 1,5 M3/H, ALCANCE DE 30 ATÉ 60 M, MOTOR ELÉTRICO POTÊNCIA 7,5 HP - MATERIAIS NA OPERAÇÃO. AF_06/2014</v>
          </cell>
          <cell r="D5987" t="str">
            <v>H</v>
          </cell>
          <cell r="E5987">
            <v>4.04</v>
          </cell>
        </row>
        <row r="5988">
          <cell r="B5988">
            <v>88434</v>
          </cell>
          <cell r="C5988" t="str">
            <v>PROJETOR DE ARGAMASSA, CAPACIDADE DE PROJEÇÃO 2 M3/H, ALCANCE ATÉ 50 M, MOTOR ELÉTRICO POTÊNCIA 7,5 HP - DEPRECIAÇÃO. AF_06/2014</v>
          </cell>
          <cell r="D5988" t="str">
            <v>H</v>
          </cell>
          <cell r="E5988">
            <v>4.25</v>
          </cell>
        </row>
        <row r="5989">
          <cell r="B5989">
            <v>88435</v>
          </cell>
          <cell r="C5989" t="str">
            <v>PROJETOR DE ARGAMASSA, CAPACIDADE DE PROJEÇÃO 2 M3/H, ALCANCE ATÉ 50 M, MOTOR ELÉTRICO POTÊNCIA 7,5 HP - JUROS. AF_06/2014</v>
          </cell>
          <cell r="D5989" t="str">
            <v>H</v>
          </cell>
          <cell r="E5989">
            <v>0.95</v>
          </cell>
        </row>
        <row r="5990">
          <cell r="B5990">
            <v>88436</v>
          </cell>
          <cell r="C5990" t="str">
            <v>PROJETOR DE ARGAMASSA, CAPACIDADE DE PROJEÇÃO 2 M3/H, ALCANCE ATÉ 50 M, MOTOR ELÉTRICO POTÊNCIA 7,5 HP - MANUTENÇÃO. AF_06/2014</v>
          </cell>
          <cell r="D5990" t="str">
            <v>H</v>
          </cell>
          <cell r="E5990">
            <v>4.6500000000000004</v>
          </cell>
        </row>
        <row r="5991">
          <cell r="B5991">
            <v>88437</v>
          </cell>
          <cell r="C5991" t="str">
            <v>PROJETOR DE ARGAMASSA, CAPACIDADE DE PROJEÇÃO 2 M3/H, ALCANCE ATÉ 50 M, MOTOR ELÉTRICO POTÊNCIA 7,5 HP - MATERIAIS NA OPERAÇÃO. AF_06/2014</v>
          </cell>
          <cell r="D5991" t="str">
            <v>H</v>
          </cell>
          <cell r="E5991">
            <v>4.04</v>
          </cell>
        </row>
        <row r="5992">
          <cell r="B5992">
            <v>88569</v>
          </cell>
          <cell r="C5992" t="str">
            <v>ESPARGIDOR DE ASFALTO PRESSURIZADO COM TANQUE DE 2500 L, REBOCÁVEL COM MOTOR A GASOLINA POTÊNCIA 3,4 HP - DEPRECIAÇÃO. AF_07/2014</v>
          </cell>
          <cell r="D5992" t="str">
            <v>H</v>
          </cell>
          <cell r="E5992">
            <v>2.46</v>
          </cell>
        </row>
        <row r="5993">
          <cell r="B5993">
            <v>88570</v>
          </cell>
          <cell r="C5993" t="str">
            <v>ESPARGIDOR DE ASFALTO PRESSURIZADO COM TANQUE DE 2500 L, REBOCÁVEL COM MOTOR A GASOLINA POTÊNCIA 3,4 HP - JUROS. AF_07/2014</v>
          </cell>
          <cell r="D5993" t="str">
            <v>H</v>
          </cell>
          <cell r="E5993">
            <v>0.83</v>
          </cell>
        </row>
        <row r="5994">
          <cell r="B5994">
            <v>88826</v>
          </cell>
          <cell r="C5994" t="str">
            <v>BETONEIRA CAPACIDADE NOMINAL DE 400 L, CAPACIDADE DE MISTURA 280 L, MOTOR ELÉTRICO TRIFÁSICO POTÊNCIA DE 2 CV, SEM CARREGADOR - DEPRECIAÇÃO. AF_10/2014</v>
          </cell>
          <cell r="D5994" t="str">
            <v>H</v>
          </cell>
          <cell r="E5994">
            <v>0.19</v>
          </cell>
        </row>
        <row r="5995">
          <cell r="B5995">
            <v>88827</v>
          </cell>
          <cell r="C5995" t="str">
            <v>BETONEIRA CAPACIDADE NOMINAL DE 400 L, CAPACIDADE DE MISTURA 280 L, MOTOR ELÉTRICO TRIFÁSICO POTÊNCIA DE 2 CV, SEM CARREGADOR - JUROS. AF_10/2014</v>
          </cell>
          <cell r="D5995" t="str">
            <v>H</v>
          </cell>
          <cell r="E5995">
            <v>0.04</v>
          </cell>
        </row>
        <row r="5996">
          <cell r="B5996">
            <v>88828</v>
          </cell>
          <cell r="C5996" t="str">
            <v>BETONEIRA CAPACIDADE NOMINAL DE 400 L, CAPACIDADE DE MISTURA 280 L, MOTOR ELÉTRICO TRIFÁSICO POTÊNCIA DE 2 CV, SEM CARREGADOR - MANUTENÇÃO. AF_10/2014</v>
          </cell>
          <cell r="D5996" t="str">
            <v>H</v>
          </cell>
          <cell r="E5996">
            <v>0.18</v>
          </cell>
        </row>
        <row r="5997">
          <cell r="B5997">
            <v>88829</v>
          </cell>
          <cell r="C5997" t="str">
            <v>BETONEIRA CAPACIDADE NOMINAL DE 400 L, CAPACIDADE DE MISTURA 280 L, MOTOR ELÉTRICO TRIFÁSICO POTÊNCIA DE 2 CV, SEM CARREGADOR - MATERIAIS NA OPERAÇÃO. AF_10/2014</v>
          </cell>
          <cell r="D5997" t="str">
            <v>H</v>
          </cell>
          <cell r="E5997">
            <v>1.06</v>
          </cell>
        </row>
        <row r="5998">
          <cell r="B5998">
            <v>88832</v>
          </cell>
          <cell r="C5998" t="str">
            <v>ESCAVADEIRA HIDRÁULICA SOBRE ESTEIRAS, CAÇAMBA 0,80 M3, PESO OPERACIONAL 17,8 T, POTÊNCIA LÍQUIDA 110 HP - DEPRECIAÇÃO. AF_10/2014</v>
          </cell>
          <cell r="D5998" t="str">
            <v>H</v>
          </cell>
          <cell r="E5998">
            <v>21.02</v>
          </cell>
        </row>
        <row r="5999">
          <cell r="B5999">
            <v>88834</v>
          </cell>
          <cell r="C5999" t="str">
            <v>ESCAVADEIRA HIDRÁULICA SOBRE ESTEIRAS, CAÇAMBA 0,80 M3, PESO OPERACIONAL 17,8 T, POTÊNCIA LÍQUIDA 110 HP - JUROS. AF_10/2014</v>
          </cell>
          <cell r="D5999" t="str">
            <v>H</v>
          </cell>
          <cell r="E5999">
            <v>5.4</v>
          </cell>
        </row>
        <row r="6000">
          <cell r="B6000">
            <v>88835</v>
          </cell>
          <cell r="C6000" t="str">
            <v>ESCAVADEIRA HIDRÁULICA SOBRE ESTEIRAS, CAÇAMBA 0,80 M3, PESO OPERACIONAL 17,8 T, POTÊNCIA LÍQUIDA 110 HP - MANUTENÇÃO. AF_10/2014</v>
          </cell>
          <cell r="D6000" t="str">
            <v>H</v>
          </cell>
          <cell r="E6000">
            <v>26.28</v>
          </cell>
        </row>
        <row r="6001">
          <cell r="B6001">
            <v>88836</v>
          </cell>
          <cell r="C6001" t="str">
            <v>ESCAVADEIRA HIDRÁULICA SOBRE ESTEIRAS, CAÇAMBA 0,80 M3, PESO OPERACIONAL 17,8 T, POTÊNCIA LÍQUIDA 110 HP - MATERIAIS NA OPERAÇÃO. AF_10/2014</v>
          </cell>
          <cell r="D6001" t="str">
            <v>H</v>
          </cell>
          <cell r="E6001">
            <v>54.64</v>
          </cell>
        </row>
        <row r="6002">
          <cell r="B6002">
            <v>88839</v>
          </cell>
          <cell r="C6002" t="str">
            <v>TRATOR DE ESTEIRAS, POTÊNCIA 125 HP, PESO OPERACIONAL 12,9 T, COM LÂMINA 2,7 M3 - DEPRECIAÇÃO. AF_10/2014</v>
          </cell>
          <cell r="D6002" t="str">
            <v>H</v>
          </cell>
          <cell r="E6002">
            <v>17.32</v>
          </cell>
        </row>
        <row r="6003">
          <cell r="B6003">
            <v>88840</v>
          </cell>
          <cell r="C6003" t="str">
            <v>TRATOR DE ESTEIRAS, POTÊNCIA 125 HP, PESO OPERACIONAL 12,9 T, COM LÂMINA 2,7 M3 - JUROS. AF_10/2014</v>
          </cell>
          <cell r="D6003" t="str">
            <v>H</v>
          </cell>
          <cell r="E6003">
            <v>7.4</v>
          </cell>
        </row>
        <row r="6004">
          <cell r="B6004">
            <v>88841</v>
          </cell>
          <cell r="C6004" t="str">
            <v>TRATOR DE ESTEIRAS, POTÊNCIA 125 HP, PESO OPERACIONAL 12,9 T, COM LÂMINA 2,7 M3 - MANUTENÇÃO. AF_10/2014</v>
          </cell>
          <cell r="D6004" t="str">
            <v>H</v>
          </cell>
          <cell r="E6004">
            <v>30.97</v>
          </cell>
        </row>
        <row r="6005">
          <cell r="B6005">
            <v>88842</v>
          </cell>
          <cell r="C6005" t="str">
            <v>TRATOR DE ESTEIRAS, POTÊNCIA 125 HP, PESO OPERACIONAL 12,9 T, COM LÂMINA 2,7 M3 - MATERIAIS NA OPERAÇÃO. AF_10/2014</v>
          </cell>
          <cell r="D6005" t="str">
            <v>H</v>
          </cell>
          <cell r="E6005">
            <v>62.12</v>
          </cell>
        </row>
        <row r="6006">
          <cell r="B6006">
            <v>88847</v>
          </cell>
          <cell r="C6006" t="str">
            <v>USINA DE LAMA ASFÁLTICA, PROD 30 A 50 T/H, SILO DE AGREGADO 7 M3, RESERVATÓRIOS PARA EMULSÃO E ÁGUA DE 2,3 M3 CADA, MISTURADOR TIPO PUG MILL A SER MONTADO SOBRE CAMINHÃO - DEPRECIAÇÃO. AF_10/2014</v>
          </cell>
          <cell r="D6006" t="str">
            <v>H</v>
          </cell>
          <cell r="E6006">
            <v>14.55</v>
          </cell>
        </row>
        <row r="6007">
          <cell r="B6007">
            <v>88848</v>
          </cell>
          <cell r="C6007" t="str">
            <v>USINA DE LAMA ASFÁLTICA, PROD 30 A 50 T/H, SILO DE AGREGADO 7 M3, RESERVATÓRIOS PARA EMULSÃO E ÁGUA DE 2,3 M3 CADA, MISTURADOR TIPO PUG MILL A SER MONTADO SOBRE CAMINHÃO - JUROS. AF_10/2014</v>
          </cell>
          <cell r="D6007" t="str">
            <v>H</v>
          </cell>
          <cell r="E6007">
            <v>5.81</v>
          </cell>
        </row>
        <row r="6008">
          <cell r="B6008">
            <v>88853</v>
          </cell>
          <cell r="C6008" t="str">
            <v>MOTOBOMBA CENTRÍFUGA, MOTOR A GASOLINA, POTÊNCIA 5,42 HP, BOCAIS 1 1/2" X 1", DIÂMETRO ROTOR 143 MM HM/Q = 6 MCA / 16,8 M3/H A 38 MCA / 6,6 M3/H - DEPRECIAÇÃO. AF_06/2014</v>
          </cell>
          <cell r="D6008" t="str">
            <v>H</v>
          </cell>
          <cell r="E6008">
            <v>0.16</v>
          </cell>
        </row>
        <row r="6009">
          <cell r="B6009">
            <v>88854</v>
          </cell>
          <cell r="C6009" t="str">
            <v>MOTOBOMBA CENTRÍFUGA, MOTOR A GASOLINA, POTÊNCIA 5,42 HP, BOCAIS 1 1/2" X 1", DIÂMETRO ROTOR 143 MM HM/Q = 6 MCA / 16,8 M3/H A 38 MCA / 6,6 M3/H - JUROS. AF_06/2014</v>
          </cell>
          <cell r="D6009" t="str">
            <v>H</v>
          </cell>
          <cell r="E6009">
            <v>0.03</v>
          </cell>
        </row>
        <row r="6010">
          <cell r="B6010">
            <v>88855</v>
          </cell>
          <cell r="C6010" t="str">
            <v>GRADE DE DISCO CONTROLE REMOTO REBOCÁVEL, COM 24 DISCOS 24 X 6 MM COM PNEUS PARA TRANSPORTE - DEPRECIAÇÃO. AF_06/2014</v>
          </cell>
          <cell r="D6010" t="str">
            <v>H</v>
          </cell>
          <cell r="E6010">
            <v>1.92</v>
          </cell>
        </row>
        <row r="6011">
          <cell r="B6011">
            <v>88856</v>
          </cell>
          <cell r="C6011" t="str">
            <v>GRADE DE DISCO CONTROLE REMOTO REBOCÁVEL, COM 24 DISCOS 24 X 6 MM COM PNEUS PARA TRANSPORTE - JUROS. AF_06/2014</v>
          </cell>
          <cell r="D6011" t="str">
            <v>H</v>
          </cell>
          <cell r="E6011">
            <v>0.51</v>
          </cell>
        </row>
        <row r="6012">
          <cell r="B6012">
            <v>88857</v>
          </cell>
          <cell r="C6012" t="str">
            <v>RETROESCAVADEIRA SOBRE RODAS COM CARREGADEIRA, TRAÇÃO 4X4, POTÊNCIA LÍQ. 88 HP, CAÇAMBA CARREG. CAP. MÍN. 1 M3, CAÇAMBA RETRO CAP. 0,26 M3, PESO OPERACIONAL MÍN. 6.674 KG, PROFUNDIDADE ESCAVAÇÃO MÁX. 4,37 M - DEPRECIAÇÃO. AF_06/2014</v>
          </cell>
          <cell r="D6012" t="str">
            <v>H</v>
          </cell>
          <cell r="E6012">
            <v>12.65</v>
          </cell>
        </row>
        <row r="6013">
          <cell r="B6013">
            <v>88858</v>
          </cell>
          <cell r="C6013" t="str">
            <v>RETROESCAVADEIRA SOBRE RODAS COM CARREGADEIRA, TRAÇÃO 4X4, POTÊNCIA LÍQ. 88 HP, CAÇAMBA CARREG. CAP. MÍN. 1 M3, CAÇAMBA RETRO CAP. 0,26 M3, PESO OPERACIONAL MÍN. 6.674 KG, PROFUNDIDADE ESCAVAÇÃO MÁX. 4,37 M - JUROS. AF_06/2014</v>
          </cell>
          <cell r="D6013" t="str">
            <v>H</v>
          </cell>
          <cell r="E6013">
            <v>3.25</v>
          </cell>
        </row>
        <row r="6014">
          <cell r="B6014">
            <v>88859</v>
          </cell>
          <cell r="C6014" t="str">
            <v>RETROESCAVADEIRA SOBRE RODAS COM CARREGADEIRA, TRAÇÃO 4X2, POTÊNCIA LÍQ. 79 HP, CAÇAMBA CARREG. CAP. MÍN. 1 M3, CAÇAMBA RETRO CAP. 0,20 M3, PESO OPERACIONAL MÍN. 6.570 KG, PROFUNDIDADE ESCAVAÇÃO MÁX. 4,37 M - DEPRECIAÇÃO. AF_06/2014</v>
          </cell>
          <cell r="D6014" t="str">
            <v>H</v>
          </cell>
          <cell r="E6014">
            <v>11.25</v>
          </cell>
        </row>
        <row r="6015">
          <cell r="B6015">
            <v>88860</v>
          </cell>
          <cell r="C6015" t="str">
            <v>RETROESCAVADEIRA SOBRE RODAS COM CARREGADEIRA, TRAÇÃO 4X2, POTÊNCIA LÍQ. 79 HP, CAÇAMBA CARREG. CAP. MÍN. 1 M3, CAÇAMBA RETRO CAP. 0,20 M3, PESO OPERACIONAL MÍN. 6.570 KG, PROFUNDIDADE ESCAVAÇÃO MÁX. 4,37 M - JUROS. AF_06/2014</v>
          </cell>
          <cell r="D6015" t="str">
            <v>H</v>
          </cell>
          <cell r="E6015">
            <v>2.89</v>
          </cell>
        </row>
        <row r="6016">
          <cell r="B6016">
            <v>88900</v>
          </cell>
          <cell r="C6016" t="str">
            <v>ESCAVADEIRA HIDRÁULICA SOBRE ESTEIRAS, CAÇAMBA 1,20 M3, PESO OPERACIONAL 21 T, POTÊNCIA BRUTA 155 HP - DEPRECIAÇÃO. AF_06/2014</v>
          </cell>
          <cell r="D6016" t="str">
            <v>H</v>
          </cell>
          <cell r="E6016">
            <v>24.51</v>
          </cell>
        </row>
        <row r="6017">
          <cell r="B6017">
            <v>88902</v>
          </cell>
          <cell r="C6017" t="str">
            <v>ESCAVADEIRA HIDRÁULICA SOBRE ESTEIRAS, CAÇAMBA 1,20 M3, PESO OPERACIONAL 21 T, POTÊNCIA BRUTA 155 HP - JUROS. AF_06/2014</v>
          </cell>
          <cell r="D6017" t="str">
            <v>H</v>
          </cell>
          <cell r="E6017">
            <v>6.3</v>
          </cell>
        </row>
        <row r="6018">
          <cell r="B6018">
            <v>88903</v>
          </cell>
          <cell r="C6018" t="str">
            <v>ESCAVADEIRA HIDRÁULICA SOBRE ESTEIRAS, CAÇAMBA 1,20 M3, PESO OPERACIONAL 21 T, POTÊNCIA BRUTA 155 HP - MANUTENÇÃO. AF_06/2014</v>
          </cell>
          <cell r="D6018" t="str">
            <v>H</v>
          </cell>
          <cell r="E6018">
            <v>30.64</v>
          </cell>
        </row>
        <row r="6019">
          <cell r="B6019">
            <v>88904</v>
          </cell>
          <cell r="C6019" t="str">
            <v>ESCAVADEIRA HIDRÁULICA SOBRE ESTEIRAS, CAÇAMBA 1,20 M3, PESO OPERACIONAL 21 T, POTÊNCIA BRUTA 155 HP - MATERIAIS NA OPERAÇÃO. AF_06/2014</v>
          </cell>
          <cell r="D6019" t="str">
            <v>H</v>
          </cell>
          <cell r="E6019">
            <v>76.989999999999995</v>
          </cell>
        </row>
        <row r="6020">
          <cell r="B6020">
            <v>89009</v>
          </cell>
          <cell r="C6020" t="str">
            <v>TRATOR DE ESTEIRAS, POTÊNCIA 150 HP, PESO OPERACIONAL 16,7 T, COM RODA MOTRIZ ELEVADA E LÂMINA 3,18 M3 - DEPRECIAÇÃO. AF_06/2014</v>
          </cell>
          <cell r="D6020" t="str">
            <v>H</v>
          </cell>
          <cell r="E6020">
            <v>21.45</v>
          </cell>
        </row>
        <row r="6021">
          <cell r="B6021">
            <v>89010</v>
          </cell>
          <cell r="C6021" t="str">
            <v>TRATOR DE ESTEIRAS, POTÊNCIA 150 HP, PESO OPERACIONAL 16,7 T, COM RODA MOTRIZ ELEVADA E LÂMINA 3,18 M3 - JUROS. AF_06/2014</v>
          </cell>
          <cell r="D6021" t="str">
            <v>H</v>
          </cell>
          <cell r="E6021">
            <v>9.17</v>
          </cell>
        </row>
        <row r="6022">
          <cell r="B6022">
            <v>89011</v>
          </cell>
          <cell r="C6022" t="str">
            <v>RETROESCAVADEIRA SOBRE RODAS COM CARREGADEIRA, TRAÇÃO 4X4, POTÊNCIA LÍQ. 72 HP, CAÇAMBA CARREG. CAP. MÍN. 0,79 M3, CAÇAMBA RETRO CAP. 0,18 M3, PESO OPERACIONAL MÍN. 7.140 KG, PROFUNDIDADE ESCAVAÇÃO MÁX. 4,50 M - DEPRECIAÇÃO. AF_06/2014</v>
          </cell>
          <cell r="D6022" t="str">
            <v>H</v>
          </cell>
          <cell r="E6022">
            <v>12.2</v>
          </cell>
        </row>
        <row r="6023">
          <cell r="B6023">
            <v>89012</v>
          </cell>
          <cell r="C6023" t="str">
            <v>RETROESCAVADEIRA SOBRE RODAS COM CARREGADEIRA, TRAÇÃO 4X4, POTÊNCIA LÍQ. 72 HP, CAÇAMBA CARREG. CAP. MÍN. 0,79 M3, CAÇAMBA RETRO CAP. 0,18 M3, PESO OPERACIONAL MÍN. 7.140 KG, PROFUNDIDADE ESCAVAÇÃO MÁX. 4,50 M - JUROS. AF_06/2014</v>
          </cell>
          <cell r="D6023" t="str">
            <v>H</v>
          </cell>
          <cell r="E6023">
            <v>3.13</v>
          </cell>
        </row>
        <row r="6024">
          <cell r="B6024">
            <v>89013</v>
          </cell>
          <cell r="C6024" t="str">
            <v>TRATOR DE ESTEIRAS, POTÊNCIA 347 HP, PESO OPERACIONAL 38,5 T, COM LÂMINA 8,70 M3 - DEPRECIAÇÃO. AF_06/2014</v>
          </cell>
          <cell r="D6024" t="str">
            <v>H</v>
          </cell>
          <cell r="E6024">
            <v>70.290000000000006</v>
          </cell>
        </row>
        <row r="6025">
          <cell r="B6025">
            <v>89014</v>
          </cell>
          <cell r="C6025" t="str">
            <v>TRATOR DE ESTEIRAS, POTÊNCIA 347 HP, PESO OPERACIONAL 38,5 T, COM LÂMINA 8,70 M3 - JUROS. AF_06/2014</v>
          </cell>
          <cell r="D6025" t="str">
            <v>H</v>
          </cell>
          <cell r="E6025">
            <v>30.05</v>
          </cell>
        </row>
        <row r="6026">
          <cell r="B6026">
            <v>89015</v>
          </cell>
          <cell r="C6026" t="str">
            <v>VASSOURA MECÂNICA REBOCÁVEL COM ESCOVA CILÍNDRICA, LARGURA ÚTIL DE VARRIMENTO DE 2,44 M - DEPRECIAÇÃO. AF_06/2014</v>
          </cell>
          <cell r="D6026" t="str">
            <v>H</v>
          </cell>
          <cell r="E6026">
            <v>2.2200000000000002</v>
          </cell>
        </row>
        <row r="6027">
          <cell r="B6027">
            <v>89016</v>
          </cell>
          <cell r="C6027" t="str">
            <v>VASSOURA MECÂNICA REBOCÁVEL COM ESCOVA CILÍNDRICA, LARGURA ÚTIL DE VARRIMENTO DE 2,44 M - JUROS. AF_06/2014</v>
          </cell>
          <cell r="D6027" t="str">
            <v>H</v>
          </cell>
          <cell r="E6027">
            <v>0.56999999999999995</v>
          </cell>
        </row>
        <row r="6028">
          <cell r="B6028">
            <v>89017</v>
          </cell>
          <cell r="C6028" t="str">
            <v>TRATOR DE ESTEIRAS, POTÊNCIA 170 HP, PESO OPERACIONAL 19 T, CAÇAMBA 5,2 M3 - DEPRECIAÇÃO. AF_06/2014</v>
          </cell>
          <cell r="D6028" t="str">
            <v>H</v>
          </cell>
          <cell r="E6028">
            <v>21.32</v>
          </cell>
        </row>
        <row r="6029">
          <cell r="B6029">
            <v>89018</v>
          </cell>
          <cell r="C6029" t="str">
            <v>TRATOR DE ESTEIRAS, POTÊNCIA 170 HP, PESO OPERACIONAL 19 T, CAÇAMBA 5,2 M3 - JUROS. AF_06/2014</v>
          </cell>
          <cell r="D6029" t="str">
            <v>H</v>
          </cell>
          <cell r="E6029">
            <v>9.1199999999999992</v>
          </cell>
        </row>
        <row r="6030">
          <cell r="B6030">
            <v>89019</v>
          </cell>
          <cell r="C6030" t="str">
            <v>BOMBA SUBMERSÍVEL ELÉTRICA TRIFÁSICA, POTÊNCIA 2,96 HP, Ø ROTOR 144 MM SEMI-ABERTO, BOCAL DE SAÍDA Ø 2, HM/Q = 2 MCA / 38,8 M3/H A 28 MCA / 5 M3/H - DEPRECIAÇÃO. AF_06/2014</v>
          </cell>
          <cell r="D6030" t="str">
            <v>H</v>
          </cell>
          <cell r="E6030">
            <v>0.23</v>
          </cell>
        </row>
        <row r="6031">
          <cell r="B6031">
            <v>89020</v>
          </cell>
          <cell r="C6031" t="str">
            <v>BOMBA SUBMERSÍVEL ELÉTRICA TRIFÁSICA, POTÊNCIA 2,96 HP, Ø ROTOR 144 MM SEMI-ABERTO, BOCAL DE SAÍDA Ø 2, HM/Q = 2 MCA / 38,8 M3/H A 28 MCA / 5 M3/H - JUROS. AF_06/2014</v>
          </cell>
          <cell r="D6031" t="str">
            <v>H</v>
          </cell>
          <cell r="E6031">
            <v>0.05</v>
          </cell>
        </row>
        <row r="6032">
          <cell r="B6032">
            <v>89023</v>
          </cell>
          <cell r="C6032" t="str">
            <v>TANQUE DE ASFALTO ESTACIONÁRIO COM MAÇARICO, CAPACIDADE 20.000 L - DEPRECIAÇÃO. AF_06/2014</v>
          </cell>
          <cell r="D6032" t="str">
            <v>H</v>
          </cell>
          <cell r="E6032">
            <v>2.2799999999999998</v>
          </cell>
        </row>
        <row r="6033">
          <cell r="B6033">
            <v>89024</v>
          </cell>
          <cell r="C6033" t="str">
            <v>TANQUE DE ASFALTO ESTACIONÁRIO COM MAÇARICO, CAPACIDADE 20.000 L - JUROS. AF_06/2014</v>
          </cell>
          <cell r="D6033" t="str">
            <v>H</v>
          </cell>
          <cell r="E6033">
            <v>0.91</v>
          </cell>
        </row>
        <row r="6034">
          <cell r="B6034">
            <v>89025</v>
          </cell>
          <cell r="C6034" t="str">
            <v>TANQUE DE ASFALTO ESTACIONÁRIO COM MAÇARICO, CAPACIDADE 20.000 L - MANUTENÇÃO. AF_06/2014</v>
          </cell>
          <cell r="D6034" t="str">
            <v>H</v>
          </cell>
          <cell r="E6034">
            <v>4.29</v>
          </cell>
        </row>
        <row r="6035">
          <cell r="B6035">
            <v>89026</v>
          </cell>
          <cell r="C6035" t="str">
            <v>TANQUE DE ASFALTO ESTACIONÁRIO COM MAÇARICO, CAPACIDADE 20.000 L - MATERIAIS NA OPERAÇÃO. AF_06/2014</v>
          </cell>
          <cell r="D6035" t="str">
            <v>H</v>
          </cell>
          <cell r="E6035">
            <v>147.77000000000001</v>
          </cell>
        </row>
        <row r="6036">
          <cell r="B6036">
            <v>89029</v>
          </cell>
          <cell r="C6036" t="str">
            <v>TRATOR DE ESTEIRAS, POTÊNCIA 100 HP, PESO OPERACIONAL 9,4 T, COM LÂMINA 2,19 M3 - DEPRECIAÇÃO. AF_06/2014</v>
          </cell>
          <cell r="D6036" t="str">
            <v>H</v>
          </cell>
          <cell r="E6036">
            <v>16.55</v>
          </cell>
        </row>
        <row r="6037">
          <cell r="B6037">
            <v>89030</v>
          </cell>
          <cell r="C6037" t="str">
            <v>TRATOR DE ESTEIRAS, POTÊNCIA 100 HP, PESO OPERACIONAL 9,4 T, COM LÂMINA 2,19 M3 - JUROS. AF_06/2014</v>
          </cell>
          <cell r="D6037" t="str">
            <v>H</v>
          </cell>
          <cell r="E6037">
            <v>7.07</v>
          </cell>
        </row>
        <row r="6038">
          <cell r="B6038">
            <v>89033</v>
          </cell>
          <cell r="C6038" t="str">
            <v>TRATOR DE PNEUS, POTÊNCIA 85 CV, TRAÇÃO 4X4, PESO COM LASTRO DE 4.675 KG - DEPRECIAÇÃO. AF_06/2014</v>
          </cell>
          <cell r="D6038" t="str">
            <v>H</v>
          </cell>
          <cell r="E6038">
            <v>7.51</v>
          </cell>
        </row>
        <row r="6039">
          <cell r="B6039">
            <v>89034</v>
          </cell>
          <cell r="C6039" t="str">
            <v>TRATOR DE PNEUS, POTÊNCIA 85 CV, TRAÇÃO 4X4, PESO COM LASTRO DE 4.675 KG - JUROS. AF_06/2014</v>
          </cell>
          <cell r="D6039" t="str">
            <v>H</v>
          </cell>
          <cell r="E6039">
            <v>1.97</v>
          </cell>
        </row>
        <row r="6040">
          <cell r="B6040">
            <v>89128</v>
          </cell>
          <cell r="C6040" t="str">
            <v>PÁ CARREGADEIRA SOBRE RODAS, POTÊNCIA LÍQUIDA 128 HP, CAPACIDADE DA CAÇAMBA 1,7 A 2,8 M3, PESO OPERACIONAL 11632 KG - DEPRECIAÇÃO. AF_06/2014</v>
          </cell>
          <cell r="D6040" t="str">
            <v>H</v>
          </cell>
          <cell r="E6040">
            <v>21.28</v>
          </cell>
        </row>
        <row r="6041">
          <cell r="B6041">
            <v>89129</v>
          </cell>
          <cell r="C6041" t="str">
            <v>PÁ CARREGADEIRA SOBRE RODAS, POTÊNCIA LÍQUIDA 128 HP, CAPACIDADE DA CAÇAMBA 1,7 A 2,8 M3, PESO OPERACIONAL 11632 KG - JUROS. AF_06/2014</v>
          </cell>
          <cell r="D6041" t="str">
            <v>H</v>
          </cell>
          <cell r="E6041">
            <v>5.47</v>
          </cell>
        </row>
        <row r="6042">
          <cell r="B6042">
            <v>89130</v>
          </cell>
          <cell r="C6042" t="str">
            <v>PÁ CARREGADEIRA SOBRE RODAS, POTÊNCIA 197 HP, CAPACIDADE DA CAÇAMBA 2,5 A 3,5 M3, PESO OPERACIONAL 18338 KG - DEPRECIAÇÃO. AF_06/2014</v>
          </cell>
          <cell r="D6042" t="str">
            <v>H</v>
          </cell>
          <cell r="E6042">
            <v>29.5</v>
          </cell>
        </row>
        <row r="6043">
          <cell r="B6043">
            <v>89131</v>
          </cell>
          <cell r="C6043" t="str">
            <v>PÁ CARREGADEIRA SOBRE RODAS, POTÊNCIA 197 HP, CAPACIDADE DA CAÇAMBA 2,5 A 3,5 M3, PESO OPERACIONAL 18338 KG - JUROS. AF_06/2014</v>
          </cell>
          <cell r="D6043" t="str">
            <v>H</v>
          </cell>
          <cell r="E6043">
            <v>7.58</v>
          </cell>
        </row>
        <row r="6044">
          <cell r="B6044">
            <v>89210</v>
          </cell>
          <cell r="C6044" t="str">
            <v>ROLO COMPACTADOR VIBRATÓRIO DE UM CILINDRO AÇO LISO, POTÊNCIA 80 HP, PESO OPERACIONAL MÁXIMO 8,1 T, IMPACTO DINÂMICO 16,15 / 9,5 T, LARGURA DE TRABALHO 1,68 M - DEPRECIAÇÃO. AF_06/2014</v>
          </cell>
          <cell r="D6044" t="str">
            <v>H</v>
          </cell>
          <cell r="E6044">
            <v>15.34</v>
          </cell>
        </row>
        <row r="6045">
          <cell r="B6045">
            <v>89211</v>
          </cell>
          <cell r="C6045" t="str">
            <v>ROLO COMPACTADOR VIBRATÓRIO DE UM CILINDRO AÇO LISO, POTÊNCIA 80 HP, PESO OPERACIONAL MÁXIMO 8,1 T, IMPACTO DINÂMICO 16,15 / 9,5 T, LARGURA DE TRABALHO 1,68 M - JUROS. AF_06/2014</v>
          </cell>
          <cell r="D6045" t="str">
            <v>H</v>
          </cell>
          <cell r="E6045">
            <v>4.03</v>
          </cell>
        </row>
        <row r="6046">
          <cell r="B6046">
            <v>89212</v>
          </cell>
          <cell r="C6046" t="str">
            <v>BATE-ESTACAS POR GRAVIDADE, POTÊNCIA DE 160 HP, PESO DO MARTELO ATÉ 3 TONELADAS - DEPRECIAÇÃO. AF_11/2014</v>
          </cell>
          <cell r="D6046" t="str">
            <v>H</v>
          </cell>
          <cell r="E6046">
            <v>14.34</v>
          </cell>
        </row>
        <row r="6047">
          <cell r="B6047">
            <v>89213</v>
          </cell>
          <cell r="C6047" t="str">
            <v>BATE-ESTACAS POR GRAVIDADE, POTÊNCIA DE 160 HP, PESO DO MARTELO ATÉ 3 TONELADAS - JUROS. AF_11/2014</v>
          </cell>
          <cell r="D6047" t="str">
            <v>H</v>
          </cell>
          <cell r="E6047">
            <v>4.29</v>
          </cell>
        </row>
        <row r="6048">
          <cell r="B6048">
            <v>89214</v>
          </cell>
          <cell r="C6048" t="str">
            <v>BATE-ESTACAS POR GRAVIDADE, POTÊNCIA DE 160 HP, PESO DO MARTELO ATÉ 3 TONELADAS - MANUTENÇÃO. AF_11/2014</v>
          </cell>
          <cell r="D6048" t="str">
            <v>H</v>
          </cell>
          <cell r="E6048">
            <v>13.46</v>
          </cell>
        </row>
        <row r="6049">
          <cell r="B6049">
            <v>89215</v>
          </cell>
          <cell r="C6049" t="str">
            <v>BATE-ESTACAS POR GRAVIDADE, POTÊNCIA DE 160 HP, PESO DO MARTELO ATÉ 3 TONELADAS - MATERIAIS NA OPERAÇÃO. AF_11/2014</v>
          </cell>
          <cell r="D6049" t="str">
            <v>H</v>
          </cell>
          <cell r="E6049">
            <v>79.510000000000005</v>
          </cell>
        </row>
        <row r="6050">
          <cell r="B6050">
            <v>89221</v>
          </cell>
          <cell r="C6050" t="str">
            <v>BETONEIRA CAPACIDADE NOMINAL DE 600 L, CAPACIDADE DE MISTURA 360 L, MOTOR ELÉTRICO TRIFÁSICO POTÊNCIA DE 4 CV, SEM CARREGADOR - DEPRECIAÇÃO. AF_11/2014</v>
          </cell>
          <cell r="D6050" t="str">
            <v>H</v>
          </cell>
          <cell r="E6050">
            <v>0.8</v>
          </cell>
        </row>
        <row r="6051">
          <cell r="B6051">
            <v>89222</v>
          </cell>
          <cell r="C6051" t="str">
            <v>BETONEIRA CAPACIDADE NOMINAL DE 600 L, CAPACIDADE DE MISTURA 360 L, MOTOR ELÉTRICO TRIFÁSICO POTÊNCIA DE 4 CV, SEM CARREGADOR - JUROS. AF_11/2014</v>
          </cell>
          <cell r="D6051" t="str">
            <v>H</v>
          </cell>
          <cell r="E6051">
            <v>0.18</v>
          </cell>
        </row>
        <row r="6052">
          <cell r="B6052">
            <v>89223</v>
          </cell>
          <cell r="C6052" t="str">
            <v>BETONEIRA CAPACIDADE NOMINAL DE 600 L, CAPACIDADE DE MISTURA 360 L, MOTOR ELÉTRICO TRIFÁSICO POTÊNCIA DE 4 CV, SEM CARREGADOR - MANUTENÇÃO. AF_11/2014</v>
          </cell>
          <cell r="D6052" t="str">
            <v>H</v>
          </cell>
          <cell r="E6052">
            <v>0.75</v>
          </cell>
        </row>
        <row r="6053">
          <cell r="B6053">
            <v>89224</v>
          </cell>
          <cell r="C6053" t="str">
            <v>BETONEIRA CAPACIDADE NOMINAL DE 600 L, CAPACIDADE DE MISTURA 360 L, MOTOR ELÉTRICO TRIFÁSICO POTÊNCIA DE 4 CV, SEM CARREGADOR - MATERIAIS NA OPERAÇÃO. AF_11/2014</v>
          </cell>
          <cell r="D6053" t="str">
            <v>H</v>
          </cell>
          <cell r="E6053">
            <v>2.12</v>
          </cell>
        </row>
        <row r="6054">
          <cell r="B6054">
            <v>89228</v>
          </cell>
          <cell r="C6054" t="str">
            <v>MOTONIVELADORA POTÊNCIA BÁSICA LÍQUIDA (PRIMEIRA MARCHA) 125 HP, PESO BRUTO 13032 KG, LARGURA DA LÂMINA DE 3,7 M - DEPRECIAÇÃO. AF_06/2014</v>
          </cell>
          <cell r="D6054" t="str">
            <v>H</v>
          </cell>
          <cell r="E6054">
            <v>22.2</v>
          </cell>
        </row>
        <row r="6055">
          <cell r="B6055">
            <v>89229</v>
          </cell>
          <cell r="C6055" t="str">
            <v>MOTONIVELADORA POTÊNCIA BÁSICA LÍQUIDA (PRIMEIRA MARCHA) 125 HP, PESO BRUTO 13032 KG, LARGURA DA LÂMINA DE 3,7 M - JUROS. AF_06/2014</v>
          </cell>
          <cell r="D6055" t="str">
            <v>H</v>
          </cell>
          <cell r="E6055">
            <v>7.6</v>
          </cell>
        </row>
        <row r="6056">
          <cell r="B6056">
            <v>89230</v>
          </cell>
          <cell r="C6056" t="str">
            <v>FRESADORA DE ASFALTO A FRIO SOBRE RODAS, LARGURA FRESAGEM DE 1,0 M, POTÊNCIA 208 HP - DEPRECIAÇÃO. AF_11/2014</v>
          </cell>
          <cell r="D6056" t="str">
            <v>H</v>
          </cell>
          <cell r="E6056">
            <v>83.57</v>
          </cell>
        </row>
        <row r="6057">
          <cell r="B6057">
            <v>89231</v>
          </cell>
          <cell r="C6057" t="str">
            <v>FRESADORA DE ASFALTO A FRIO SOBRE RODAS, LARGURA FRESAGEM DE 1,0 M, POTÊNCIA 208 HP - JUROS. AF_11/2014</v>
          </cell>
          <cell r="D6057" t="str">
            <v>H</v>
          </cell>
          <cell r="E6057">
            <v>25.05</v>
          </cell>
        </row>
        <row r="6058">
          <cell r="B6058">
            <v>89232</v>
          </cell>
          <cell r="C6058" t="str">
            <v>FRESADORA DE ASFALTO A FRIO SOBRE RODAS, LARGURA FRESAGEM DE 1,0 M, POTÊNCIA 208 HP - MANUTENÇÃO. AF_11/2014</v>
          </cell>
          <cell r="D6058" t="str">
            <v>H</v>
          </cell>
          <cell r="E6058">
            <v>149.06</v>
          </cell>
        </row>
        <row r="6059">
          <cell r="B6059">
            <v>89233</v>
          </cell>
          <cell r="C6059" t="str">
            <v>FRESADORA DE ASFALTO A FRIO SOBRE RODAS, LARGURA FRESAGEM DE 1,0 M, POTÊNCIA 208 HP - MATERIAIS NA OPERAÇÃO. AF_11/2014</v>
          </cell>
          <cell r="D6059" t="str">
            <v>H</v>
          </cell>
          <cell r="E6059">
            <v>103.34</v>
          </cell>
        </row>
        <row r="6060">
          <cell r="B6060">
            <v>89236</v>
          </cell>
          <cell r="C6060" t="str">
            <v>FRESADORA DE ASFALTO A FRIO SOBRE RODAS, LARGURA FRESAGEM DE 2,0 M, POTÊNCIA 550 HP - DEPRECIAÇÃO. AF_11/2014</v>
          </cell>
          <cell r="D6060" t="str">
            <v>H</v>
          </cell>
          <cell r="E6060">
            <v>195.22</v>
          </cell>
        </row>
        <row r="6061">
          <cell r="B6061">
            <v>89237</v>
          </cell>
          <cell r="C6061" t="str">
            <v>FRESADORA DE ASFALTO A FRIO SOBRE RODAS, LARGURA FRESAGEM DE 2,0 M, POTÊNCIA 550 HP - JUROS. AF_11/2014</v>
          </cell>
          <cell r="D6061" t="str">
            <v>H</v>
          </cell>
          <cell r="E6061">
            <v>58.52</v>
          </cell>
        </row>
        <row r="6062">
          <cell r="B6062">
            <v>89238</v>
          </cell>
          <cell r="C6062" t="str">
            <v>FRESADORA DE ASFALTO A FRIO SOBRE RODAS, LARGURA FRESAGEM DE 2,0 M, POTÊNCIA 550 HP - MANUTENÇÃO. AF_11/2014</v>
          </cell>
          <cell r="D6062" t="str">
            <v>H</v>
          </cell>
          <cell r="E6062">
            <v>348.22</v>
          </cell>
        </row>
        <row r="6063">
          <cell r="B6063">
            <v>89239</v>
          </cell>
          <cell r="C6063" t="str">
            <v>FRESADORA DE ASFALTO A FRIO SOBRE RODAS, LARGURA FRESAGEM DE 2,0 M, POTÊNCIA 550 HP - MATERIAIS NA OPERAÇÃO. AF_11/2014</v>
          </cell>
          <cell r="D6063" t="str">
            <v>H</v>
          </cell>
          <cell r="E6063">
            <v>273.27999999999997</v>
          </cell>
        </row>
        <row r="6064">
          <cell r="B6064">
            <v>89240</v>
          </cell>
          <cell r="C6064" t="str">
            <v>VIBROACABADORA DE ASFALTO SOBRE ESTEIRAS, LARGURA DE PAVIMENTAÇÃO 1,90 M A 5,30 M, POTÊNCIA 105 HP CAPACIDADE 450 T/H - DEPRECIAÇÃO. AF_11/2014</v>
          </cell>
          <cell r="D6064" t="str">
            <v>H</v>
          </cell>
          <cell r="E6064">
            <v>59.91</v>
          </cell>
        </row>
        <row r="6065">
          <cell r="B6065">
            <v>89241</v>
          </cell>
          <cell r="C6065" t="str">
            <v>VIBROACABADORA DE ASFALTO SOBRE ESTEIRAS, LARGURA DE PAVIMENTAÇÃO 1,90 M A 5,30 M, POTÊNCIA 105 HP CAPACIDADE 450 T/H - JUROS. AF_11/2014</v>
          </cell>
          <cell r="D6065" t="str">
            <v>H</v>
          </cell>
          <cell r="E6065">
            <v>20.51</v>
          </cell>
        </row>
        <row r="6066">
          <cell r="B6066">
            <v>89246</v>
          </cell>
          <cell r="C6066" t="str">
            <v>RECICLADORA DE ASFALTO A FRIO SOBRE RODAS, LARGURA FRESAGEM DE 2,0 M, POTÊNCIA 422 HP - DEPRECIAÇÃO. AF_11/2014</v>
          </cell>
          <cell r="D6066" t="str">
            <v>H</v>
          </cell>
          <cell r="E6066">
            <v>169.63</v>
          </cell>
        </row>
        <row r="6067">
          <cell r="B6067">
            <v>89247</v>
          </cell>
          <cell r="C6067" t="str">
            <v>RECICLADORA DE ASFALTO A FRIO SOBRE RODAS, LARGURA FRESAGEM DE 2,0 M, POTÊNCIA 422 HP - JUROS. AF_11/2014</v>
          </cell>
          <cell r="D6067" t="str">
            <v>H</v>
          </cell>
          <cell r="E6067">
            <v>50.85</v>
          </cell>
        </row>
        <row r="6068">
          <cell r="B6068">
            <v>89248</v>
          </cell>
          <cell r="C6068" t="str">
            <v>RECICLADORA DE ASFALTO A FRIO SOBRE RODAS, LARGURA FRESAGEM DE 2,0 M, POTÊNCIA 422 HP - MANUTENÇÃO. AF_11/2014</v>
          </cell>
          <cell r="D6068" t="str">
            <v>H</v>
          </cell>
          <cell r="E6068">
            <v>302.58</v>
          </cell>
        </row>
        <row r="6069">
          <cell r="B6069">
            <v>89249</v>
          </cell>
          <cell r="C6069" t="str">
            <v>RECICLADORA DE ASFALTO A FRIO SOBRE RODAS, LARGURA FRESAGEM DE 2,0 M, POTÊNCIA 422 HP - MATERIAIS NA OPERAÇÃO. AF_11/2014</v>
          </cell>
          <cell r="D6069" t="str">
            <v>H</v>
          </cell>
          <cell r="E6069">
            <v>209.67</v>
          </cell>
        </row>
        <row r="6070">
          <cell r="B6070">
            <v>89253</v>
          </cell>
          <cell r="C6070" t="str">
            <v>VIBROACABADORA DE ASFALTO SOBRE ESTEIRAS, LARGURA DE PAVIMENTAÇÃO 2,13 M A 4,55 M, POTÊNCIA 100 HP, CAPACIDADE 400 T/H - DEPRECIAÇÃO. AF_11/2014</v>
          </cell>
          <cell r="D6070" t="str">
            <v>H</v>
          </cell>
          <cell r="E6070">
            <v>49.09</v>
          </cell>
        </row>
        <row r="6071">
          <cell r="B6071">
            <v>89254</v>
          </cell>
          <cell r="C6071" t="str">
            <v>VIBROACABADORA DE ASFALTO SOBRE ESTEIRAS, LARGURA DE PAVIMENTAÇÃO 2,13 M A 4,55 M, POTÊNCIA 100 HP, CAPACIDADE 400 T/H - JUROS. AF_11/2014</v>
          </cell>
          <cell r="D6071" t="str">
            <v>H</v>
          </cell>
          <cell r="E6071">
            <v>16.809999999999999</v>
          </cell>
        </row>
        <row r="6072">
          <cell r="B6072">
            <v>89255</v>
          </cell>
          <cell r="C6072" t="str">
            <v>VIBROACABADORA DE ASFALTO SOBRE ESTEIRAS, LARGURA DE PAVIMENTAÇÃO 2,13 M A 4,55 M, POTÊNCIA 100 HP, CAPACIDADE 400 T/H - MANUTENÇÃO. AF_11/2014</v>
          </cell>
          <cell r="D6072" t="str">
            <v>H</v>
          </cell>
          <cell r="E6072">
            <v>78.92</v>
          </cell>
        </row>
        <row r="6073">
          <cell r="B6073">
            <v>89256</v>
          </cell>
          <cell r="C6073" t="str">
            <v>VIBROACABADORA DE ASFALTO SOBRE ESTEIRAS, LARGURA DE PAVIMENTAÇÃO 2,13 M A 4,55 M, POTÊNCIA 100 HP, CAPACIDADE 400 T/H - MATERIAIS NA OPERAÇÃO. AF_11/2014</v>
          </cell>
          <cell r="D6073" t="str">
            <v>H</v>
          </cell>
          <cell r="E6073">
            <v>49.69</v>
          </cell>
        </row>
        <row r="6074">
          <cell r="B6074">
            <v>89259</v>
          </cell>
          <cell r="C6074" t="str">
            <v>GUINDAUTO HIDRÁULICO, CAPACIDADE MÁXIMA DE CARGA 6200 KG, MOMENTO MÁXIMO DE CARGA 11,7 TM, ALCANCE MÁXIMO HORIZONTAL 9,70 M, INCLUSIVE CAMINHÃO TOCO PBT 16.000 KG, POTÊNCIA DE 189 CV - DEPRECIAÇÃO. AF_06/2014</v>
          </cell>
          <cell r="D6074" t="str">
            <v>H</v>
          </cell>
          <cell r="E6074">
            <v>8.7799999999999994</v>
          </cell>
        </row>
        <row r="6075">
          <cell r="B6075">
            <v>89260</v>
          </cell>
          <cell r="C6075" t="str">
            <v>GUINDAUTO HIDRÁULICO, CAPACIDADE MÁXIMA DE CARGA 6200 KG, MOMENTO MÁXIMO DE CARGA 11,7 TM, ALCANCE MÁXIMO HORIZONTAL 9,70 M, INCLUSIVE CAMINHÃO TOCO PBT 16.000 KG, POTÊNCIA DE 189 CV - JUROS. AF_06/2014</v>
          </cell>
          <cell r="D6075" t="str">
            <v>H</v>
          </cell>
          <cell r="E6075">
            <v>3.5</v>
          </cell>
        </row>
        <row r="6076">
          <cell r="B6076">
            <v>89262</v>
          </cell>
          <cell r="C6076" t="str">
            <v>GUINDAUTO HIDRÁULICO, CAPACIDADE MÁXIMA DE CARGA 6200 KG, MOMENTO MÁXIMO DE CARGA 11,7 TM, ALCANCE MÁXIMO HORIZONTAL 9,70 M, INCLUSIVE CAMINHÃO TOCO PBT 16.000 KG, POTÊNCIA DE 189 CV - MANUTENÇÃO. AF_06/2014</v>
          </cell>
          <cell r="D6076" t="str">
            <v>H</v>
          </cell>
          <cell r="E6076">
            <v>16.46</v>
          </cell>
        </row>
        <row r="6077">
          <cell r="B6077">
            <v>89264</v>
          </cell>
          <cell r="C6077" t="str">
            <v>CAMINHÃO TOCO, PBT 16.000 KG, CARGA ÚTIL MÁX. 10.685 KG, DIST. ENTRE EIXOS 4,8 M, POTÊNCIA 189 CV, INCLUSIVE CARROCERIA FIXA ABERTA DE MADEIRA P/ TRANSPORTE GERAL DE CARGA SECA, DIMEN. APROX. 2,5 X 7,00 X 0,50 M - DEPRECIAÇÃO. AF_06/2014</v>
          </cell>
          <cell r="D6077" t="str">
            <v>H</v>
          </cell>
          <cell r="E6077">
            <v>6.87</v>
          </cell>
        </row>
        <row r="6078">
          <cell r="B6078">
            <v>89265</v>
          </cell>
          <cell r="C6078" t="str">
            <v>CAMINHÃO TOCO, PBT 16.000 KG, CARGA ÚTIL MÁX. 10.685 KG, DIST. ENTRE EIXOS 4,8 M, POTÊNCIA 189 CV, INCLUSIVE CARROCERIA FIXA ABERTA DE MADEIRA P/ TRANSPORTE GERAL DE CARGA SECA, DIMEN. APROX. 2,5 X 7,00 X 0,50 M - JUROS. AF_06/2014</v>
          </cell>
          <cell r="D6078" t="str">
            <v>H</v>
          </cell>
          <cell r="E6078">
            <v>2.74</v>
          </cell>
        </row>
        <row r="6079">
          <cell r="B6079">
            <v>89266</v>
          </cell>
          <cell r="C6079" t="str">
            <v>CAMINHÃO TOCO, PBT 16.000 KG, CARGA ÚTIL MÁX. 10.685 KG, DIST. ENTRE EIXOS 4,8 M, POTÊNCIA 189 CV, INCLUSIVE CARROCERIA FIXA ABERTA DE MADEIRA P/ TRANSPORTE GERAL DE CARGA SECA, DIMEN. APROX. 2,5 X 7,00 X 0,50 M - IMPOSTOS E SEGUROS. AF_06/2014</v>
          </cell>
          <cell r="D6079" t="str">
            <v>H</v>
          </cell>
          <cell r="E6079">
            <v>0.55000000000000004</v>
          </cell>
        </row>
        <row r="6080">
          <cell r="B6080">
            <v>89267</v>
          </cell>
          <cell r="C6080" t="str">
            <v>GUINDASTE HIDRÁULICO AUTOPROPELIDO, COM LANÇA TELESCÓPICA 28,80 M, CAPACIDADE MÁXIMA 30 T, POTÊNCIA 97 KW, TRAÇÃO 4 X 4 - DEPRECIAÇÃO. AF_11/2014</v>
          </cell>
          <cell r="D6080" t="str">
            <v>H</v>
          </cell>
          <cell r="E6080">
            <v>24.96</v>
          </cell>
        </row>
        <row r="6081">
          <cell r="B6081">
            <v>89268</v>
          </cell>
          <cell r="C6081" t="str">
            <v>GUINDASTE HIDRÁULICO AUTOPROPELIDO, COM LANÇA TELESCÓPICA 28,80 M, CAPACIDADE MÁXIMA 30 T, POTÊNCIA 97 KW, TRAÇÃO 4 X 4 - JUROS. AF_11/2014</v>
          </cell>
          <cell r="D6081" t="str">
            <v>H</v>
          </cell>
          <cell r="E6081">
            <v>8.5500000000000007</v>
          </cell>
        </row>
        <row r="6082">
          <cell r="B6082">
            <v>89269</v>
          </cell>
          <cell r="C6082" t="str">
            <v>GUINDASTE HIDRÁULICO AUTOPROPELIDO, COM LANÇA TELESCÓPICA 28,80 M, CAPACIDADE MÁXIMA 30 T, POTÊNCIA 97 KW, TRAÇÃO 4 X 4 - IMPOSTOS E SEGUROS. AF_11/2014</v>
          </cell>
          <cell r="D6082" t="str">
            <v>H</v>
          </cell>
          <cell r="E6082">
            <v>1.74</v>
          </cell>
        </row>
        <row r="6083">
          <cell r="B6083">
            <v>89270</v>
          </cell>
          <cell r="C6083" t="str">
            <v>GUINDASTE HIDRÁULICO AUTOPROPELIDO, COM LANÇA TELESCÓPICA 28,80 M, CAPACIDADE MÁXIMA 30 T, POTÊNCIA 97 KW, TRAÇÃO 4 X 4 - MANUTENÇÃO. AF_11/2014</v>
          </cell>
          <cell r="D6083" t="str">
            <v>H</v>
          </cell>
          <cell r="E6083">
            <v>40.119999999999997</v>
          </cell>
        </row>
        <row r="6084">
          <cell r="B6084">
            <v>89271</v>
          </cell>
          <cell r="C6084" t="str">
            <v>GUINDASTE HIDRÁULICO AUTOPROPELIDO, COM LANÇA TELESCÓPICA 28,80 M, CAPACIDADE MÁXIMA 30 T, POTÊNCIA 97 KW, TRAÇÃO 4 X 4 - MATERIAIS NA OPERAÇÃO. AF_11/2014</v>
          </cell>
          <cell r="D6084" t="str">
            <v>H</v>
          </cell>
          <cell r="E6084">
            <v>64.599999999999994</v>
          </cell>
        </row>
        <row r="6085">
          <cell r="B6085">
            <v>89274</v>
          </cell>
          <cell r="C6085" t="str">
            <v>BETONEIRA CAPACIDADE NOMINAL DE 600 L, CAPACIDADE DE MISTURA 440 L, MOTOR A DIESEL POTÊNCIA 10 HP, COM CARREGADOR - DEPRECIAÇÃO. AF_11/2014</v>
          </cell>
          <cell r="D6085" t="str">
            <v>H</v>
          </cell>
          <cell r="E6085">
            <v>0.97</v>
          </cell>
        </row>
        <row r="6086">
          <cell r="B6086">
            <v>89275</v>
          </cell>
          <cell r="C6086" t="str">
            <v>BETONEIRA CAPACIDADE NOMINAL DE 600 L, CAPACIDADE DE MISTURA 440 L, MOTOR A DIESEL POTÊNCIA 10 HP, COM CARREGADOR - JUROS. AF_11/2014</v>
          </cell>
          <cell r="D6086" t="str">
            <v>H</v>
          </cell>
          <cell r="E6086">
            <v>0.21</v>
          </cell>
        </row>
        <row r="6087">
          <cell r="B6087">
            <v>89276</v>
          </cell>
          <cell r="C6087" t="str">
            <v>BETONEIRA CAPACIDADE NOMINAL DE 600 L, CAPACIDADE DE MISTURA 440 L, MOTOR A DIESEL POTÊNCIA 10 HP, COM CARREGADOR - MANUTENÇÃO. AF_11/2014</v>
          </cell>
          <cell r="D6087" t="str">
            <v>H</v>
          </cell>
          <cell r="E6087">
            <v>0.91</v>
          </cell>
        </row>
        <row r="6088">
          <cell r="B6088">
            <v>89277</v>
          </cell>
          <cell r="C6088" t="str">
            <v>BETONEIRA CAPACIDADE NOMINAL DE 600 L, CAPACIDADE DE MISTURA 440 L, MOTOR A DIESEL POTÊNCIA 10 HP, COM CARREGADOR - MATERIAIS NA OPERAÇÃO. AF_11/2014</v>
          </cell>
          <cell r="D6088" t="str">
            <v>H</v>
          </cell>
          <cell r="E6088">
            <v>4.95</v>
          </cell>
        </row>
        <row r="6089">
          <cell r="B6089">
            <v>89280</v>
          </cell>
          <cell r="C6089" t="str">
            <v>ROLO COMPACTADOR VIBRATÓRIO TANDEM AÇO LISO, POTÊNCIA 58 HP, PESO SEM/COM LASTRO 6,5 / 9,4 T, LARGURA DE TRABALHO 1,2 M - DEPRECIAÇÃO. AF_06/2014</v>
          </cell>
          <cell r="D6089" t="str">
            <v>H</v>
          </cell>
          <cell r="E6089">
            <v>18.84</v>
          </cell>
        </row>
        <row r="6090">
          <cell r="B6090">
            <v>89281</v>
          </cell>
          <cell r="C6090" t="str">
            <v>ROLO COMPACTADOR VIBRATÓRIO TANDEM AÇO LISO, POTÊNCIA 58 HP, PESO SEM/COM LASTRO 6,5 / 9,4 T, LARGURA DE TRABALHO 1,2 M - JUROS. AF_06/2014</v>
          </cell>
          <cell r="D6090" t="str">
            <v>H</v>
          </cell>
          <cell r="E6090">
            <v>4.95</v>
          </cell>
        </row>
        <row r="6091">
          <cell r="B6091">
            <v>89870</v>
          </cell>
          <cell r="C6091" t="str">
            <v>CAMINHÃO BASCULANTE 14 M3, COM CAVALO MECÂNICO DE CAPACIDADE MÁXIMA DE TRAÇÃO COMBINADO DE 36000 KG, POTÊNCIA 286 CV, INCLUSIVE SEMIREBOQUE COM CAÇAMBA METÁLICA - DEPRECIAÇÃO. AF_12/2014</v>
          </cell>
          <cell r="D6091" t="str">
            <v>H</v>
          </cell>
          <cell r="E6091">
            <v>17.96</v>
          </cell>
        </row>
        <row r="6092">
          <cell r="B6092">
            <v>89871</v>
          </cell>
          <cell r="C6092" t="str">
            <v>CAMINHÃO BASCULANTE 14 M3, COM CAVALO MECÂNICO DE CAPACIDADE MÁXIMA DE TRAÇÃO COMBINADO DE 36000 KG, POTÊNCIA 286 CV, INCLUSIVE SEMIREBOQUE COM CAÇAMBA METÁLICA - JUROS. AF_12/2014</v>
          </cell>
          <cell r="D6092" t="str">
            <v>H</v>
          </cell>
          <cell r="E6092">
            <v>6.28</v>
          </cell>
        </row>
        <row r="6093">
          <cell r="B6093">
            <v>89872</v>
          </cell>
          <cell r="C6093" t="str">
            <v>CAMINHÃO BASCULANTE 14 M3, COM CAVALO MECÂNICO DE CAPACIDADE MÁXIMA DE TRAÇÃO COMBINADO DE 36000 KG, POTÊNCIA 286 CV, INCLUSIVE SEMIREBOQUE COM CAÇAMBA METÁLICA - IMPOSTOS E SEGUROS. AF_12/2014</v>
          </cell>
          <cell r="D6093" t="str">
            <v>H</v>
          </cell>
          <cell r="E6093">
            <v>1.29</v>
          </cell>
        </row>
        <row r="6094">
          <cell r="B6094">
            <v>89873</v>
          </cell>
          <cell r="C6094" t="str">
            <v>CAMINHÃO BASCULANTE 14 M3, COM CAVALO MECÂNICO DE CAPACIDADE MÁXIMA DE TRAÇÃO COMBINADO DE 36000 KG, POTÊNCIA 286 CV, INCLUSIVE SEMIREBOQUE COM CAÇAMBA METÁLICA - MANUTENÇÃO. AF_12/2014</v>
          </cell>
          <cell r="D6094" t="str">
            <v>H</v>
          </cell>
          <cell r="E6094">
            <v>33.69</v>
          </cell>
        </row>
        <row r="6095">
          <cell r="B6095">
            <v>89874</v>
          </cell>
          <cell r="C6095" t="str">
            <v>CAMINHÃO BASCULANTE 14 M3, COM CAVALO MECÂNICO DE CAPACIDADE MÁXIMA DE TRAÇÃO COMBINADO DE 36000 KG, POTÊNCIA 286 CV, INCLUSIVE SEMIREBOQUE COM CAÇAMBA METÁLICA - MATERIAIS NA OPERAÇÃO. AF_12/2014</v>
          </cell>
          <cell r="D6095" t="str">
            <v>H</v>
          </cell>
          <cell r="E6095">
            <v>140.19</v>
          </cell>
        </row>
        <row r="6096">
          <cell r="B6096">
            <v>89878</v>
          </cell>
          <cell r="C6096" t="str">
            <v>CAMINHÃO BASCULANTE 18 M3, COM CAVALO MECÂNICO DE CAPACIDADE MÁXIMA DE TRAÇÃO COMBINADO DE 45000 KG, POTÊNCIA 330 CV, INCLUSIVE SEMIREBOQUE COM CAÇAMBA METÁLICA - DEPRECIAÇÃO. AF_12/2014</v>
          </cell>
          <cell r="D6096" t="str">
            <v>H</v>
          </cell>
          <cell r="E6096">
            <v>18.829999999999998</v>
          </cell>
        </row>
        <row r="6097">
          <cell r="B6097">
            <v>89879</v>
          </cell>
          <cell r="C6097" t="str">
            <v>CAMINHÃO BASCULANTE 18 M3, COM CAVALO MECÂNICO DE CAPACIDADE MÁXIMA DE TRAÇÃO COMBINADO DE 45000 KG, POTÊNCIA 330 CV, INCLUSIVE SEMIREBOQUE COM CAÇAMBA METÁLICA - JUROS. AF_12/2014</v>
          </cell>
          <cell r="D6097" t="str">
            <v>H</v>
          </cell>
          <cell r="E6097">
            <v>6.59</v>
          </cell>
        </row>
        <row r="6098">
          <cell r="B6098">
            <v>89880</v>
          </cell>
          <cell r="C6098" t="str">
            <v>CAMINHÃO BASCULANTE 18 M3, COM CAVALO MECÂNICO DE CAPACIDADE MÁXIMA DE TRAÇÃO COMBINADO DE 45000 KG, POTÊNCIA 330 CV, INCLUSIVE SEMIREBOQUE COM CAÇAMBA METÁLICA - IMPOSTOS E SEGUROS. AF_12/2014</v>
          </cell>
          <cell r="D6098" t="str">
            <v>H</v>
          </cell>
          <cell r="E6098">
            <v>1.36</v>
          </cell>
        </row>
        <row r="6099">
          <cell r="B6099">
            <v>89881</v>
          </cell>
          <cell r="C6099" t="str">
            <v>CAMINHÃO BASCULANTE 18 M3, COM CAVALO MECÂNICO DE CAPACIDADE MÁXIMA DE TRAÇÃO COMBINADO DE 45000 KG, POTÊNCIA 330 CV, INCLUSIVE SEMIREBOQUE COM CAÇAMBA METÁLICA - MANUTENÇÃO. AF_12/2014</v>
          </cell>
          <cell r="D6099" t="str">
            <v>H</v>
          </cell>
          <cell r="E6099">
            <v>35.33</v>
          </cell>
        </row>
        <row r="6100">
          <cell r="B6100">
            <v>89882</v>
          </cell>
          <cell r="C6100" t="str">
            <v>CAMINHÃO BASCULANTE 18 M3, COM CAVALO MECÂNICO DE CAPACIDADE MÁXIMA DE TRAÇÃO COMBINADO DE 45000 KG, POTÊNCIA 330 CV, INCLUSIVE SEMIREBOQUE COM CAÇAMBA METÁLICA - MATERIAIS NA OPERAÇÃO. AF_12/2014</v>
          </cell>
          <cell r="D6100" t="str">
            <v>H</v>
          </cell>
          <cell r="E6100">
            <v>161.76</v>
          </cell>
        </row>
        <row r="6101">
          <cell r="B6101">
            <v>90582</v>
          </cell>
          <cell r="C6101" t="str">
            <v>VIBRADOR DE IMERSÃO, DIÂMETRO DE PONTEIRA 45MM, MOTOR ELÉTRICO TRIFÁSICO POTÊNCIA DE 2 CV - DEPRECIAÇÃO. AF_06/2015</v>
          </cell>
          <cell r="D6101" t="str">
            <v>H</v>
          </cell>
          <cell r="E6101">
            <v>0.25</v>
          </cell>
        </row>
        <row r="6102">
          <cell r="B6102">
            <v>90583</v>
          </cell>
          <cell r="C6102" t="str">
            <v>VIBRADOR DE IMERSÃO, DIÂMETRO DE PONTEIRA 45MM, MOTOR ELÉTRICO TRIFÁSICO POTÊNCIA DE 2 CV - JUROS. AF_06/2015</v>
          </cell>
          <cell r="D6102" t="str">
            <v>H</v>
          </cell>
          <cell r="E6102">
            <v>0.05</v>
          </cell>
        </row>
        <row r="6103">
          <cell r="B6103">
            <v>90584</v>
          </cell>
          <cell r="C6103" t="str">
            <v>VIBRADOR DE IMERSÃO, DIÂMETRO DE PONTEIRA 45MM, MOTOR ELÉTRICO TRIFÁSICO POTÊNCIA DE 2 CV - MANUTENÇÃO. AF_06/2015</v>
          </cell>
          <cell r="D6103" t="str">
            <v>H</v>
          </cell>
          <cell r="E6103">
            <v>0.19</v>
          </cell>
        </row>
        <row r="6104">
          <cell r="B6104">
            <v>90585</v>
          </cell>
          <cell r="C6104" t="str">
            <v>VIBRADOR DE IMERSÃO, DIÂMETRO DE PONTEIRA 45MM, MOTOR ELÉTRICO TRIFÁSICO POTÊNCIA DE 2 CV - MATERIAIS NA OPERAÇÃO. AF_06/2015</v>
          </cell>
          <cell r="D6104" t="str">
            <v>H</v>
          </cell>
          <cell r="E6104">
            <v>1.06</v>
          </cell>
        </row>
        <row r="6105">
          <cell r="B6105">
            <v>90621</v>
          </cell>
          <cell r="C6105" t="str">
            <v>PERFURATRIZ MANUAL, TORQUE MÁXIMO 83 N.M, POTÊNCIA 5 CV, COM DIÂMETRO MÁXIMO 4" - DEPRECIAÇÃO. AF_06/2015</v>
          </cell>
          <cell r="D6105" t="str">
            <v>H</v>
          </cell>
          <cell r="E6105">
            <v>1.04</v>
          </cell>
        </row>
        <row r="6106">
          <cell r="B6106">
            <v>90622</v>
          </cell>
          <cell r="C6106" t="str">
            <v>PERFURATRIZ MANUAL, TORQUE MÁXIMO 83 N.M, POTÊNCIA 5 CV, COM DIÂMETRO MÁXIMO 4" - JUROS. AF_06/2015</v>
          </cell>
          <cell r="D6106" t="str">
            <v>H</v>
          </cell>
          <cell r="E6106">
            <v>0.23</v>
          </cell>
        </row>
        <row r="6107">
          <cell r="B6107">
            <v>90623</v>
          </cell>
          <cell r="C6107" t="str">
            <v>PERFURATRIZ MANUAL, TORQUE MÁXIMO 83 N.M, POTÊNCIA 5 CV, COM DIÂMETRO MÁXIMO 4" - MANUTENÇÃO. AF_06/2015</v>
          </cell>
          <cell r="D6107" t="str">
            <v>H</v>
          </cell>
          <cell r="E6107">
            <v>1.31</v>
          </cell>
        </row>
        <row r="6108">
          <cell r="B6108">
            <v>90624</v>
          </cell>
          <cell r="C6108" t="str">
            <v>PERFURATRIZ MANUAL, TORQUE MÁXIMO 83 N.M, POTÊNCIA 5 CV, COM DIÂMETRO MÁXIMO 4" - MATERIAIS NA OPERAÇÃO. AF_06/2015</v>
          </cell>
          <cell r="D6108" t="str">
            <v>H</v>
          </cell>
          <cell r="E6108">
            <v>2.66</v>
          </cell>
        </row>
        <row r="6109">
          <cell r="B6109">
            <v>90627</v>
          </cell>
          <cell r="C6109" t="str">
            <v>PERFURATRIZ SOBRE ESTEIRA, TORQUE MÁXIMO 600 KGF, PESO MÉDIO 1000 KG, POTÊNCIA 20 HP, DIÂMETRO MÁXIMO 10" - DEPRECIAÇÃO. AF_06/2015</v>
          </cell>
          <cell r="D6109" t="str">
            <v>H</v>
          </cell>
          <cell r="E6109">
            <v>22.43</v>
          </cell>
        </row>
        <row r="6110">
          <cell r="B6110">
            <v>90628</v>
          </cell>
          <cell r="C6110" t="str">
            <v>PERFURATRIZ SOBRE ESTEIRA, TORQUE MÁXIMO 600 KGF, PESO MÉDIO 1000 KG, POTÊNCIA 20 HP, DIÂMETRO MÁXIMO 10" - JUROS. AF_06/2015</v>
          </cell>
          <cell r="D6110" t="str">
            <v>H</v>
          </cell>
          <cell r="E6110">
            <v>5.89</v>
          </cell>
        </row>
        <row r="6111">
          <cell r="B6111">
            <v>90629</v>
          </cell>
          <cell r="C6111" t="str">
            <v>PERFURATRIZ SOBRE ESTEIRA, TORQUE MÁXIMO 600 KGF, PESO MÉDIO 1000 KG, POTÊNCIA 20 HP, DIÂMETRO MÁXIMO 10" - MANUTENÇÃO. AF_06/2015</v>
          </cell>
          <cell r="D6111" t="str">
            <v>H</v>
          </cell>
          <cell r="E6111">
            <v>28.06</v>
          </cell>
        </row>
        <row r="6112">
          <cell r="B6112">
            <v>90630</v>
          </cell>
          <cell r="C6112" t="str">
            <v>PERFURATRIZ SOBRE ESTEIRA, TORQUE MÁXIMO 600 KGF, PESO MÉDIO 1000 KG, POTÊNCIA 20 HP, DIÂMETRO MÁXIMO 10" - MATERIAIS NA OPERAÇÃO. AF_06/2015</v>
          </cell>
          <cell r="D6112" t="str">
            <v>H</v>
          </cell>
          <cell r="E6112">
            <v>10.77</v>
          </cell>
        </row>
        <row r="6113">
          <cell r="B6113">
            <v>90633</v>
          </cell>
          <cell r="C6113" t="str">
            <v>MISTURADOR DUPLO HORIZONTAL DE ALTA TURBULÊNCIA, CAPACIDADE / VOLUME 2 X 500 LITROS, MOTORES ELÉTRICOS MÍNIMO 5 CV CADA, PARA NATA CIMENTO, ARGAMASSA E OUTROS - DEPRECIAÇÃO. AF_06/2015</v>
          </cell>
          <cell r="D6113" t="str">
            <v>H</v>
          </cell>
          <cell r="E6113">
            <v>2.46</v>
          </cell>
        </row>
        <row r="6114">
          <cell r="B6114">
            <v>90634</v>
          </cell>
          <cell r="C6114" t="str">
            <v>MISTURADOR DUPLO HORIZONTAL DE ALTA TURBULÊNCIA, CAPACIDADE / VOLUME 2 X 500 LITROS, MOTORES ELÉTRICOS MÍNIMO 5 CV CADA, PARA NATA CIMENTO, ARGAMASSA E OUTROS - JUROS. AF_06/2015</v>
          </cell>
          <cell r="D6114" t="str">
            <v>H</v>
          </cell>
          <cell r="E6114">
            <v>0.55000000000000004</v>
          </cell>
        </row>
        <row r="6115">
          <cell r="B6115">
            <v>90635</v>
          </cell>
          <cell r="C6115" t="str">
            <v>MISTURADOR DUPLO HORIZONTAL DE ALTA TURBULÊNCIA, CAPACIDADE / VOLUME 2 X 500 LITROS, MOTORES ELÉTRICOS MÍNIMO 5 CV CADA, PARA NATA CIMENTO, ARGAMASSA E OUTROS - MANUTENÇÃO. AF_06/2015</v>
          </cell>
          <cell r="D6115" t="str">
            <v>H</v>
          </cell>
          <cell r="E6115">
            <v>2.7</v>
          </cell>
        </row>
        <row r="6116">
          <cell r="B6116">
            <v>90636</v>
          </cell>
          <cell r="C6116" t="str">
            <v>MISTURADOR DUPLO HORIZONTAL DE ALTA TURBULÊNCIA, CAPACIDADE / VOLUME 2 X 500 LITROS, MOTORES ELÉTRICOS MÍNIMO 5 CV CADA, PARA NATA CIMENTO, ARGAMASSA E OUTROS - MATERIAIS NA OPERAÇÃO. AF_06/2015</v>
          </cell>
          <cell r="D6116" t="str">
            <v>H</v>
          </cell>
          <cell r="E6116">
            <v>5.32</v>
          </cell>
        </row>
        <row r="6117">
          <cell r="B6117">
            <v>90639</v>
          </cell>
          <cell r="C6117" t="str">
            <v>BOMBA TRIPLEX, PARA INJEÇÃO DE NATA DE CIMENTO, VAZÃO MÁXIMA DE 100 LITROS/MINUTO, PRESSÃO MÁXIMA DE 70 BAR - DEPRECIAÇÃO. AF_06/2015</v>
          </cell>
          <cell r="D6117" t="str">
            <v>H</v>
          </cell>
          <cell r="E6117">
            <v>3.68</v>
          </cell>
        </row>
        <row r="6118">
          <cell r="B6118">
            <v>90640</v>
          </cell>
          <cell r="C6118" t="str">
            <v>BOMBA TRIPLEX, PARA INJEÇÃO DE NATA DE CIMENTO, VAZÃO MÁXIMA DE 100 LITROS/MINUTO, PRESSÃO MÁXIMA DE 70 BAR - JUROS. AF_06/2015</v>
          </cell>
          <cell r="D6118" t="str">
            <v>H</v>
          </cell>
          <cell r="E6118">
            <v>0.82</v>
          </cell>
        </row>
        <row r="6119">
          <cell r="B6119">
            <v>90641</v>
          </cell>
          <cell r="C6119" t="str">
            <v>BOMBA TRIPLEX, PARA INJEÇÃO DE NATA DE CIMENTO, VAZÃO MÁXIMA DE 100 LITROS/MINUTO, PRESSÃO MÁXIMA DE 70 BAR - MANUTENÇÃO. AF_06/2015</v>
          </cell>
          <cell r="D6119" t="str">
            <v>H</v>
          </cell>
          <cell r="E6119">
            <v>4.03</v>
          </cell>
        </row>
        <row r="6120">
          <cell r="B6120">
            <v>90642</v>
          </cell>
          <cell r="C6120" t="str">
            <v>BOMBA TRIPLEX, PARA INJEÇÃO DE NATA DE CIMENTO, VAZÃO MÁXIMA DE 100 LITROS/MINUTO, PRESSÃO MÁXIMA DE 70 BAR - MATERIAIS NA OPERAÇÃO. AF_06/2015</v>
          </cell>
          <cell r="D6120" t="str">
            <v>H</v>
          </cell>
          <cell r="E6120">
            <v>5.4</v>
          </cell>
        </row>
        <row r="6121">
          <cell r="B6121">
            <v>90646</v>
          </cell>
          <cell r="C6121" t="str">
            <v>BOMBA CENTRÍFUGA MONOESTÁGIO COM MOTOR ELÉTRICO MONOFÁSICO, POTÊNCIA 15 HP, DIÂMETRO DO ROTOR 173 MM, HM/Q = 30 MCA / 90 M3/H A 45 MCA / 55 M3/H - DEPRECIAÇÃO. AF_06/2015</v>
          </cell>
          <cell r="D6121" t="str">
            <v>H</v>
          </cell>
          <cell r="E6121">
            <v>0.59</v>
          </cell>
        </row>
        <row r="6122">
          <cell r="B6122">
            <v>90647</v>
          </cell>
          <cell r="C6122" t="str">
            <v>BOMBA CENTRÍFUGA MONOESTÁGIO COM MOTOR ELÉTRICO MONOFÁSICO, POTÊNCIA 15 HP, DIÂMETRO DO ROTOR 173 MM, HM/Q = 30 MCA / 90 M3/H A 45 MCA / 55 M3/H - JUROS. AF_06/2015</v>
          </cell>
          <cell r="D6122" t="str">
            <v>H</v>
          </cell>
          <cell r="E6122">
            <v>0.13</v>
          </cell>
        </row>
        <row r="6123">
          <cell r="B6123">
            <v>90648</v>
          </cell>
          <cell r="C6123" t="str">
            <v>BOMBA CENTRÍFUGA MONOESTÁGIO COM MOTOR ELÉTRICO MONOFÁSICO, POTÊNCIA 15 HP, DIÂMETRO DO ROTOR 173 MM, HM/Q = 30 MCA / 90 M3/H A 45 MCA / 55 M3/H - MANUTENÇÃO. AF_06/2015</v>
          </cell>
          <cell r="D6123" t="str">
            <v>H</v>
          </cell>
          <cell r="E6123">
            <v>0.64</v>
          </cell>
        </row>
        <row r="6124">
          <cell r="B6124">
            <v>90649</v>
          </cell>
          <cell r="C6124" t="str">
            <v>BOMBA CENTRÍFUGA MONOESTÁGIO COM MOTOR ELÉTRICO MONOFÁSICO, POTÊNCIA 15 HP, DIÂMETRO DO ROTOR 173 MM, HM/Q = 30 MCA / 90 M3/H A 45 MCA / 55 M3/H - MATERIAIS NA OPERAÇÃO. AF_06/2015</v>
          </cell>
          <cell r="D6124" t="str">
            <v>H</v>
          </cell>
          <cell r="E6124">
            <v>8.27</v>
          </cell>
        </row>
        <row r="6125">
          <cell r="B6125">
            <v>90652</v>
          </cell>
          <cell r="C6125" t="str">
            <v>BOMBA DE PROJEÇÃO DE CONCRETO SECO, POTÊNCIA 10 CV, VAZÃO 3 M3/H - DEPRECIAÇÃO. AF_06/2015</v>
          </cell>
          <cell r="D6125" t="str">
            <v>H</v>
          </cell>
          <cell r="E6125">
            <v>2.39</v>
          </cell>
        </row>
        <row r="6126">
          <cell r="B6126">
            <v>90653</v>
          </cell>
          <cell r="C6126" t="str">
            <v>BOMBA DE PROJEÇÃO DE CONCRETO SECO, POTÊNCIA 10 CV, VAZÃO 3 M3/H - JUROS. AF_06/2015</v>
          </cell>
          <cell r="D6126" t="str">
            <v>H</v>
          </cell>
          <cell r="E6126">
            <v>0.53</v>
          </cell>
        </row>
        <row r="6127">
          <cell r="B6127">
            <v>90654</v>
          </cell>
          <cell r="C6127" t="str">
            <v>BOMBA DE PROJEÇÃO DE CONCRETO SECO, POTÊNCIA 10 CV, VAZÃO 3 M3/H - MANUTENÇÃO. AF_06/2015</v>
          </cell>
          <cell r="D6127" t="str">
            <v>H</v>
          </cell>
          <cell r="E6127">
            <v>2.62</v>
          </cell>
        </row>
        <row r="6128">
          <cell r="B6128">
            <v>90655</v>
          </cell>
          <cell r="C6128" t="str">
            <v>BOMBA DE PROJEÇÃO DE CONCRETO SECO, POTÊNCIA 10 CV, VAZÃO 3 M3/H - MATERIAIS NA OPERAÇÃO. AF_06/2015</v>
          </cell>
          <cell r="D6128" t="str">
            <v>H</v>
          </cell>
          <cell r="E6128">
            <v>5.44</v>
          </cell>
        </row>
        <row r="6129">
          <cell r="B6129">
            <v>90658</v>
          </cell>
          <cell r="C6129" t="str">
            <v>BOMBA DE PROJEÇÃO DE CONCRETO SECO, POTÊNCIA 10 CV, VAZÃO 6 M3/H - DEPRECIAÇÃO. AF_06/2015</v>
          </cell>
          <cell r="D6129" t="str">
            <v>H</v>
          </cell>
          <cell r="E6129">
            <v>2.57</v>
          </cell>
        </row>
        <row r="6130">
          <cell r="B6130">
            <v>90659</v>
          </cell>
          <cell r="C6130" t="str">
            <v>BOMBA DE PROJEÇÃO DE CONCRETO SECO, POTÊNCIA 10 CV, VAZÃO 6 M3/H - JUROS. AF_06/2015</v>
          </cell>
          <cell r="D6130" t="str">
            <v>H</v>
          </cell>
          <cell r="E6130">
            <v>0.56999999999999995</v>
          </cell>
        </row>
        <row r="6131">
          <cell r="B6131">
            <v>90660</v>
          </cell>
          <cell r="C6131" t="str">
            <v>BOMBA DE PROJEÇÃO DE CONCRETO SECO, POTÊNCIA 10 CV, VAZÃO 6 M3/H - MANUTENÇÃO. AF_06/2015</v>
          </cell>
          <cell r="D6131" t="str">
            <v>H</v>
          </cell>
          <cell r="E6131">
            <v>2.81</v>
          </cell>
        </row>
        <row r="6132">
          <cell r="B6132">
            <v>90661</v>
          </cell>
          <cell r="C6132" t="str">
            <v>BOMBA DE PROJEÇÃO DE CONCRETO SECO, POTÊNCIA 10 CV, VAZÃO 6 M3/H - MATERIAIS NA OPERAÇÃO. AF_06/2015</v>
          </cell>
          <cell r="D6132" t="str">
            <v>H</v>
          </cell>
          <cell r="E6132">
            <v>5.44</v>
          </cell>
        </row>
        <row r="6133">
          <cell r="B6133">
            <v>90664</v>
          </cell>
          <cell r="C6133" t="str">
            <v>PROJETOR PNEUMÁTICO DE ARGAMASSA PARA CHAPISCO E REBOCO COM RECIPIENTE ACOPLADO, TIPO CANEQUINHA, COM COMPRESSOR DE AR REBOCÁVEL VAZÃO 89 PCM E MOTOR DIESEL DE 20 CV - DEPRECIAÇÃO. AF_06/2015</v>
          </cell>
          <cell r="D6133" t="str">
            <v>H</v>
          </cell>
          <cell r="E6133">
            <v>3.76</v>
          </cell>
        </row>
        <row r="6134">
          <cell r="B6134">
            <v>90665</v>
          </cell>
          <cell r="C6134" t="str">
            <v>PROJETOR PNEUMÁTICO DE ARGAMASSA PARA CHAPISCO E REBOCO COM RECIPIENTE ACOPLADO, TIPO CANEQUINHA, COM COMPRESSOR DE AR REBOCÁVEL VAZÃO 89 PCM E MOTOR DIESEL DE 20 CV - JUROS. AF_06/2015</v>
          </cell>
          <cell r="D6134" t="str">
            <v>H</v>
          </cell>
          <cell r="E6134">
            <v>0.84</v>
          </cell>
        </row>
        <row r="6135">
          <cell r="B6135">
            <v>90666</v>
          </cell>
          <cell r="C6135" t="str">
            <v>PROJETOR PNEUMÁTICO DE ARGAMASSA PARA CHAPISCO E REBOCO COM RECIPIENTE ACOPLADO, TIPO CANEQUINHA, COM COMPRESSOR DE AR REBOCÁVEL VAZÃO 89 PCM E MOTOR DIESEL DE 20 CV - MANUTENÇÃO. AF_06/2015</v>
          </cell>
          <cell r="D6135" t="str">
            <v>H</v>
          </cell>
          <cell r="E6135">
            <v>4.1100000000000003</v>
          </cell>
        </row>
        <row r="6136">
          <cell r="B6136">
            <v>90667</v>
          </cell>
          <cell r="C6136" t="str">
            <v>PROJETOR PNEUMÁTICO DE ARGAMASSA PARA CHAPISCO E REBOCO COM RECIPIENTE ACOPLADO, TIPO CANEQUINHA, COM COMPRESSOR DE AR REBOCÁVEL VAZÃO 89 PCM E MOTOR DIESEL DE 20 CV - MATERIAIS NA OPERAÇÃO. AF_06/2015</v>
          </cell>
          <cell r="D6136" t="str">
            <v>H</v>
          </cell>
          <cell r="E6136">
            <v>9.8000000000000007</v>
          </cell>
        </row>
        <row r="6137">
          <cell r="B6137">
            <v>90670</v>
          </cell>
          <cell r="C6137" t="str">
            <v>PERFURATRIZ COM TORRE METÁLICA PARA EXECUÇÃO DE ESTACA HÉLICE CONTÍNUA, PROFUNDIDADE MÁXIMA DE 30 M, DIÂMETRO MÁXIMO DE 800 MM, POTÊNCIA INSTALADA DE 268 HP, MESA ROTATIVA COM TORQUE MÁXIMO DE 170 KNM - DEPRECIAÇÃO. AF_06/2015</v>
          </cell>
          <cell r="D6137" t="str">
            <v>H</v>
          </cell>
          <cell r="E6137">
            <v>102.93</v>
          </cell>
        </row>
        <row r="6138">
          <cell r="B6138">
            <v>90671</v>
          </cell>
          <cell r="C6138" t="str">
            <v>PERFURATRIZ COM TORRE METÁLICA PARA EXECUÇÃO DE ESTACA HÉLICE CONTÍNUA, PROFUNDIDADE MÁXIMA DE 30 M, DIÂMETRO MÁXIMO DE 800 MM, POTÊNCIA INSTALADA DE 268 HP, MESA ROTATIVA COM TORQUE MÁXIMO DE 170 KNM - JUROS. AF_06/2015</v>
          </cell>
          <cell r="D6138" t="str">
            <v>H</v>
          </cell>
          <cell r="E6138">
            <v>27.03</v>
          </cell>
        </row>
        <row r="6139">
          <cell r="B6139">
            <v>90672</v>
          </cell>
          <cell r="C6139" t="str">
            <v>PERFURATRIZ COM TORRE METÁLICA PARA EXECUÇÃO DE ESTACA HÉLICE CONTÍNUA, PROFUNDIDADE MÁXIMA DE 30 M, DIÂMETRO MÁXIMO DE 800 MM, POTÊNCIA INSTALADA DE 268 HP, MESA ROTATIVA COM TORQUE MÁXIMO DE 170 KNM - MANUTENÇÃO. AF_06/2015</v>
          </cell>
          <cell r="D6139" t="str">
            <v>H</v>
          </cell>
          <cell r="E6139">
            <v>128.81</v>
          </cell>
        </row>
        <row r="6140">
          <cell r="B6140">
            <v>90673</v>
          </cell>
          <cell r="C6140" t="str">
            <v>PERFURATRIZ COM TORRE METÁLICA PARA EXECUÇÃO DE ESTACA HÉLICE CONTÍNUA, PROFUNDIDADE MÁXIMA DE 30 M, DIÂMETRO MÁXIMO DE 800 MM, POTÊNCIA INSTALADA DE 268 HP, MESA ROTATIVA COM TORQUE MÁXIMO DE 170 KNM - MATERIAIS NA OPERAÇÃO. AF_06/2015</v>
          </cell>
          <cell r="D6140" t="str">
            <v>H</v>
          </cell>
          <cell r="E6140">
            <v>133.16</v>
          </cell>
        </row>
        <row r="6141">
          <cell r="B6141">
            <v>90676</v>
          </cell>
          <cell r="C6141" t="str">
            <v>PERFURATRIZ HIDRÁULICA SOBRE CAMINHÃO COM TRADO CURTO ACOPLADO, PROFUNDIDADE MÁXIMA DE 20 M, DIÂMETRO MÁXIMO DE 1500 MM, POTÊNCIA INSTALADA DE 137 HP, MESA ROTATIVA COM TORQUE MÁXIMO DE 30 KNM - DEPRECIAÇÃO. AF_06/2015</v>
          </cell>
          <cell r="D6141" t="str">
            <v>H</v>
          </cell>
          <cell r="E6141">
            <v>53.65</v>
          </cell>
        </row>
        <row r="6142">
          <cell r="B6142">
            <v>90677</v>
          </cell>
          <cell r="C6142" t="str">
            <v>PERFURATRIZ HIDRÁULICA SOBRE CAMINHÃO COM TRADO CURTO ACOPLADO, PROFUNDIDADE MÁXIMA DE 20 M, DIÂMETRO MÁXIMO DE 1500 MM, POTÊNCIA INSTALADA DE 137 HP, MESA ROTATIVA COM TORQUE MÁXIMO DE 30 KNM - JUROS. AF_06/2015</v>
          </cell>
          <cell r="D6142" t="str">
            <v>H</v>
          </cell>
          <cell r="E6142">
            <v>14.09</v>
          </cell>
        </row>
        <row r="6143">
          <cell r="B6143">
            <v>90678</v>
          </cell>
          <cell r="C6143" t="str">
            <v>PERFURATRIZ HIDRÁULICA SOBRE CAMINHÃO COM TRADO CURTO ACOPLADO, PROFUNDIDADE MÁXIMA DE 20 M, DIÂMETRO MÁXIMO DE 1500 MM, POTÊNCIA INSTALADA DE 137 HP, MESA ROTATIVA COM TORQUE MÁXIMO DE 30 KNM - MANUTENÇÃO. AF_06/2015</v>
          </cell>
          <cell r="D6143" t="str">
            <v>H</v>
          </cell>
          <cell r="E6143">
            <v>67.14</v>
          </cell>
        </row>
        <row r="6144">
          <cell r="B6144">
            <v>90679</v>
          </cell>
          <cell r="C6144" t="str">
            <v>PERFURATRIZ HIDRÁULICA SOBRE CAMINHÃO COM TRADO CURTO ACOPLADO, PROFUNDIDADE MÁXIMA DE 20 M, DIÂMETRO MÁXIMO DE 1500 MM, POTÊNCIA INSTALADA DE 137 HP, MESA ROTATIVA COM TORQUE MÁXIMO DE 30 KNM - MATERIAIS NA OPERAÇÃO. AF_06/2015</v>
          </cell>
          <cell r="D6144" t="str">
            <v>H</v>
          </cell>
          <cell r="E6144">
            <v>68.08</v>
          </cell>
        </row>
        <row r="6145">
          <cell r="B6145">
            <v>90682</v>
          </cell>
          <cell r="C6145" t="str">
            <v>MANIPULADOR TELESCÓPICO, POTÊNCIA DE 85 HP, CAPACIDADE DE CARGA DE 3.500 KG, ALTURA MÁXIMA DE ELEVAÇÃO DE 12,3 M - DEPRECIAÇÃO. AF_06/2015</v>
          </cell>
          <cell r="D6145" t="str">
            <v>H</v>
          </cell>
          <cell r="E6145">
            <v>27.34</v>
          </cell>
        </row>
        <row r="6146">
          <cell r="B6146">
            <v>90683</v>
          </cell>
          <cell r="C6146" t="str">
            <v>MANIPULADOR TELESCÓPICO, POTÊNCIA DE 85 HP, CAPACIDADE DE CARGA DE 3.500 KG, ALTURA MÁXIMA DE ELEVAÇÃO DE 12,3 M - JUROS. AF_06/2015</v>
          </cell>
          <cell r="D6146" t="str">
            <v>H</v>
          </cell>
          <cell r="E6146">
            <v>6.15</v>
          </cell>
        </row>
        <row r="6147">
          <cell r="B6147">
            <v>90684</v>
          </cell>
          <cell r="C6147" t="str">
            <v>MANIPULADOR TELESCÓPICO, POTÊNCIA DE 85 HP, CAPACIDADE DE CARGA DE 3.500 KG, ALTURA MÁXIMA DE ELEVAÇÃO DE 12,3 M - MANUTENÇÃO. AF_06/2015</v>
          </cell>
          <cell r="D6147" t="str">
            <v>H</v>
          </cell>
          <cell r="E6147">
            <v>29.91</v>
          </cell>
        </row>
        <row r="6148">
          <cell r="B6148">
            <v>90685</v>
          </cell>
          <cell r="C6148" t="str">
            <v>MANIPULADOR TELESCÓPICO, POTÊNCIA DE 85 HP, CAPACIDADE DE CARGA DE 3.500 KG, ALTURA MÁXIMA DE ELEVAÇÃO DE 12,3 M - MATERIAIS NA OPERAÇÃO. AF_06/2015</v>
          </cell>
          <cell r="D6148" t="str">
            <v>H</v>
          </cell>
          <cell r="E6148">
            <v>42.21</v>
          </cell>
        </row>
        <row r="6149">
          <cell r="B6149">
            <v>90688</v>
          </cell>
          <cell r="C6149" t="str">
            <v>MINICARREGADEIRA SOBRE RODAS, POTÊNCIA LÍQUIDA DE 47 HP, CAPACIDADE NOMINAL DE OPERAÇÃO DE 646 KG - DEPRECIAÇÃO. AF_06/2015</v>
          </cell>
          <cell r="D6149" t="str">
            <v>H</v>
          </cell>
          <cell r="E6149">
            <v>13.52</v>
          </cell>
        </row>
        <row r="6150">
          <cell r="B6150">
            <v>90689</v>
          </cell>
          <cell r="C6150" t="str">
            <v>MINICARREGADEIRA SOBRE RODAS, POTÊNCIA LÍQUIDA DE 47 HP, CAPACIDADE NOMINAL DE OPERAÇÃO DE 646 KG - JUROS. AF_06/2015</v>
          </cell>
          <cell r="D6150" t="str">
            <v>H</v>
          </cell>
          <cell r="E6150">
            <v>2.6</v>
          </cell>
        </row>
        <row r="6151">
          <cell r="B6151">
            <v>90690</v>
          </cell>
          <cell r="C6151" t="str">
            <v>MINICARREGADEIRA SOBRE RODAS, POTÊNCIA LÍQUIDA DE 47 HP, CAPACIDADE NOMINAL DE OPERAÇÃO DE 646 KG - MANUTENÇÃO. AF_06/2015</v>
          </cell>
          <cell r="D6151" t="str">
            <v>H</v>
          </cell>
          <cell r="E6151">
            <v>16.899999999999999</v>
          </cell>
        </row>
        <row r="6152">
          <cell r="B6152">
            <v>90691</v>
          </cell>
          <cell r="C6152" t="str">
            <v>MINICARREGADEIRA SOBRE RODAS, POTÊNCIA LÍQUIDA DE 47 HP, CAPACIDADE NOMINAL DE OPERAÇÃO DE 646 KG - MATERIAIS NA OPERAÇÃO. AF_06/2015</v>
          </cell>
          <cell r="D6152" t="str">
            <v>H</v>
          </cell>
          <cell r="E6152">
            <v>23.34</v>
          </cell>
        </row>
        <row r="6153">
          <cell r="B6153">
            <v>90957</v>
          </cell>
          <cell r="C6153" t="str">
            <v>COMPRESSOR DE AR REBOCÁVEL, VAZÃO 189 PCM, PRESSÃO EFETIVA DE TRABALHO 102 PSI, MOTOR DIESEL, POTÊNCIA 63 CV - DEPRECIAÇÃO. AF_06/2015</v>
          </cell>
          <cell r="D6153" t="str">
            <v>H</v>
          </cell>
          <cell r="E6153">
            <v>2.33</v>
          </cell>
        </row>
        <row r="6154">
          <cell r="B6154">
            <v>90958</v>
          </cell>
          <cell r="C6154" t="str">
            <v>COMPRESSOR DE AR REBOCÁVEL, VAZÃO 189 PCM, PRESSÃO EFETIVA DE TRABALHO 102 PSI, MOTOR DIESEL, POTÊNCIA 63 CV - JUROS. AF_06/2015</v>
          </cell>
          <cell r="D6154" t="str">
            <v>H</v>
          </cell>
          <cell r="E6154">
            <v>0.61</v>
          </cell>
        </row>
        <row r="6155">
          <cell r="B6155">
            <v>90960</v>
          </cell>
          <cell r="C6155" t="str">
            <v>COMPRESSOR DE AR REBOCÁVEL, VAZÃO 89 PCM, PRESSÃO EFETIVA DE TRABALHO 102 PSI, MOTOR DIESEL, POTÊNCIA 20 CV - DEPRECIAÇÃO. AF_06/2015</v>
          </cell>
          <cell r="D6155" t="str">
            <v>H</v>
          </cell>
          <cell r="E6155">
            <v>3.11</v>
          </cell>
        </row>
        <row r="6156">
          <cell r="B6156">
            <v>90961</v>
          </cell>
          <cell r="C6156" t="str">
            <v>COMPRESSOR DE AR REBOCÁVEL, VAZÃO 89 PCM, PRESSÃO EFETIVA DE TRABALHO 102 PSI, MOTOR DIESEL, POTÊNCIA 20 CV - JUROS. AF_06/2015</v>
          </cell>
          <cell r="D6156" t="str">
            <v>H</v>
          </cell>
          <cell r="E6156">
            <v>0.81</v>
          </cell>
        </row>
        <row r="6157">
          <cell r="B6157">
            <v>90962</v>
          </cell>
          <cell r="C6157" t="str">
            <v>COMPRESSOR DE AR REBOCÁVEL, VAZÃO 89 PCM, PRESSÃO EFETIVA DE TRABALHO 102 PSI, MOTOR DIESEL, POTÊNCIA 20 CV - MANUTENÇÃO. AF_06/2015</v>
          </cell>
          <cell r="D6157" t="str">
            <v>H</v>
          </cell>
          <cell r="E6157">
            <v>3.89</v>
          </cell>
        </row>
        <row r="6158">
          <cell r="B6158">
            <v>90963</v>
          </cell>
          <cell r="C6158" t="str">
            <v>COMPRESSOR DE AR REBOCÁVEL, VAZÃO 89 PCM, PRESSÃO EFETIVA DE TRABALHO 102 PSI, MOTOR DIESEL, POTÊNCIA 20 CV - MATERIAIS NA OPERAÇÃO. AF_06/2015</v>
          </cell>
          <cell r="D6158" t="str">
            <v>H</v>
          </cell>
          <cell r="E6158">
            <v>9.8000000000000007</v>
          </cell>
        </row>
        <row r="6159">
          <cell r="B6159">
            <v>90968</v>
          </cell>
          <cell r="C6159" t="str">
            <v>COMPRESSOR DE AR REBOCAVEL, VAZÃO 250 PCM, PRESSAO DE TRABALHO 102 PSI, MOTOR A DIESEL POTÊNCIA 81 CV - DEPRECIAÇÃO. AF_06/2015</v>
          </cell>
          <cell r="D6159" t="str">
            <v>H</v>
          </cell>
          <cell r="E6159">
            <v>3.12</v>
          </cell>
        </row>
        <row r="6160">
          <cell r="B6160">
            <v>90969</v>
          </cell>
          <cell r="C6160" t="str">
            <v>COMPRESSOR DE AR REBOCAVEL, VAZÃO 250 PCM, PRESSAO DE TRABALHO 102 PSI, MOTOR A DIESEL POTÊNCIA 81 CV - JUROS. AF_06/2015</v>
          </cell>
          <cell r="D6160" t="str">
            <v>H</v>
          </cell>
          <cell r="E6160">
            <v>0.82</v>
          </cell>
        </row>
        <row r="6161">
          <cell r="B6161">
            <v>90970</v>
          </cell>
          <cell r="C6161" t="str">
            <v>COMPRESSOR DE AR REBOCAVEL, VAZÃO 250 PCM, PRESSAO DE TRABALHO 102 PSI, MOTOR A DIESEL POTÊNCIA 81 CV - MANUTENÇÃO. AF_06/2015</v>
          </cell>
          <cell r="D6161" t="str">
            <v>H</v>
          </cell>
          <cell r="E6161">
            <v>3.91</v>
          </cell>
        </row>
        <row r="6162">
          <cell r="B6162">
            <v>90971</v>
          </cell>
          <cell r="C6162" t="str">
            <v>COMPRESSOR DE AR REBOCAVEL, VAZÃO 250 PCM, PRESSAO DE TRABALHO 102 PSI, MOTOR A DIESEL POTÊNCIA 81 CV - MATERIAIS NA OPERAÇÃO. AF_06/2015</v>
          </cell>
          <cell r="D6162" t="str">
            <v>H</v>
          </cell>
          <cell r="E6162">
            <v>39.700000000000003</v>
          </cell>
        </row>
        <row r="6163">
          <cell r="B6163">
            <v>90975</v>
          </cell>
          <cell r="C6163" t="str">
            <v>COMPRESSOR DE AR REBOCÁVEL, VAZÃO 748 PCM, PRESSÃO EFETIVA DE TRABALHO 102 PSI, MOTOR DIESEL, POTÊNCIA 210 CV - DEPRECIAÇÃO. AF_06/2015</v>
          </cell>
          <cell r="D6163" t="str">
            <v>H</v>
          </cell>
          <cell r="E6163">
            <v>7.93</v>
          </cell>
        </row>
        <row r="6164">
          <cell r="B6164">
            <v>90976</v>
          </cell>
          <cell r="C6164" t="str">
            <v>COMPRESSOR DE AR REBOCÁVEL, VAZÃO 748 PCM, PRESSÃO EFETIVA DE TRABALHO 102 PSI, MOTOR DIESEL, POTÊNCIA 210 CV - JUROS. AF_06/2015</v>
          </cell>
          <cell r="D6164" t="str">
            <v>H</v>
          </cell>
          <cell r="E6164">
            <v>2.08</v>
          </cell>
        </row>
        <row r="6165">
          <cell r="B6165">
            <v>90977</v>
          </cell>
          <cell r="C6165" t="str">
            <v>COMPRESSOR DE AR REBOCÁVEL, VAZÃO 748 PCM, PRESSÃO EFETIVA DE TRABALHO 102 PSI, MOTOR DIESEL, POTÊNCIA 210 CV - MANUTENÇÃO. AF_06/2015</v>
          </cell>
          <cell r="D6165" t="str">
            <v>H</v>
          </cell>
          <cell r="E6165">
            <v>9.92</v>
          </cell>
        </row>
        <row r="6166">
          <cell r="B6166">
            <v>90978</v>
          </cell>
          <cell r="C6166" t="str">
            <v>COMPRESSOR DE AR REBOCÁVEL, VAZÃO 748 PCM, PRESSÃO EFETIVA DE TRABALHO 102 PSI, MOTOR DIESEL, POTÊNCIA 210 CV - MATERIAIS NA OPERAÇÃO. AF_06/2015</v>
          </cell>
          <cell r="D6166" t="str">
            <v>H</v>
          </cell>
          <cell r="E6166">
            <v>102.93</v>
          </cell>
        </row>
        <row r="6167">
          <cell r="B6167">
            <v>90992</v>
          </cell>
          <cell r="C6167" t="str">
            <v>COMPRESSOR DE AR REBOCAVEL, VAZÃO 400 PCM, PRESSAO DE TRABALHO 102 PSI, MOTOR A DIESEL POTÊNCIA 110 CV - DEPRECIAÇÃO. AF_06/2015</v>
          </cell>
          <cell r="D6167" t="str">
            <v>H</v>
          </cell>
          <cell r="E6167">
            <v>3.7</v>
          </cell>
        </row>
        <row r="6168">
          <cell r="B6168">
            <v>90993</v>
          </cell>
          <cell r="C6168" t="str">
            <v>COMPRESSOR DE AR REBOCAVEL, VAZÃO 400 PCM, PRESSAO DE TRABALHO 102 PSI, MOTOR A DIESEL POTÊNCIA 110 CV - JUROS. AF_06/2015</v>
          </cell>
          <cell r="D6168" t="str">
            <v>H</v>
          </cell>
          <cell r="E6168">
            <v>0.97</v>
          </cell>
        </row>
        <row r="6169">
          <cell r="B6169">
            <v>90994</v>
          </cell>
          <cell r="C6169" t="str">
            <v>COMPRESSOR DE AR REBOCAVEL, VAZÃO 400 PCM, PRESSAO DE TRABALHO 102 PSI, MOTOR A DIESEL POTÊNCIA 110 CV - MANUTENÇÃO. AF_06/2015</v>
          </cell>
          <cell r="D6169" t="str">
            <v>H</v>
          </cell>
          <cell r="E6169">
            <v>4.63</v>
          </cell>
        </row>
        <row r="6170">
          <cell r="B6170">
            <v>90995</v>
          </cell>
          <cell r="C6170" t="str">
            <v>COMPRESSOR DE AR REBOCAVEL, VAZÃO 400 PCM, PRESSAO DE TRABALHO 102 PSI, MOTOR A DIESEL POTÊNCIA 110 CV - MATERIAIS NA OPERAÇÃO. AF_06/2015</v>
          </cell>
          <cell r="D6170" t="str">
            <v>H</v>
          </cell>
          <cell r="E6170">
            <v>53.9</v>
          </cell>
        </row>
        <row r="6171">
          <cell r="B6171">
            <v>91021</v>
          </cell>
          <cell r="C6171" t="str">
            <v>PERFURATRIZ HIDRÁULICA SOBRE CAMINHÃO COM TRADO CURTO ACOPLADO, PROFUNDIDADE MÁXIMA DE 20 M, DIÂMETRO MÁXIMO DE 1500 MM, POTÊNCIA INSTALADA DE 137 HP, MESA ROTATIVA COM TORQUE MÁXIMO DE 30 KNM - IMPOSTOS E SEGUROS. AF_06/2015</v>
          </cell>
          <cell r="D6171" t="str">
            <v>H</v>
          </cell>
          <cell r="E6171">
            <v>2.91</v>
          </cell>
        </row>
        <row r="6172">
          <cell r="B6172">
            <v>91026</v>
          </cell>
          <cell r="C6172" t="str">
            <v>CAMINHÃO TRUCADO (C/ TERCEIRO EIXO) ELETRÔNICO - POTÊNCIA 231CV - PBT = 22000KG - DIST. ENTRE EIXOS 5170 MM - INCLUI CARROCERIA FIXA ABERTA DE MADEIRA - DEPRECIAÇÃO. AF_06/2015</v>
          </cell>
          <cell r="D6172" t="str">
            <v>H</v>
          </cell>
          <cell r="E6172">
            <v>9.74</v>
          </cell>
        </row>
        <row r="6173">
          <cell r="B6173">
            <v>91027</v>
          </cell>
          <cell r="C6173" t="str">
            <v>CAMINHÃO TRUCADO (C/ TERCEIRO EIXO) ELETRÔNICO - POTÊNCIA 231CV - PBT = 22000KG - DIST. ENTRE EIXOS 5170 MM - INCLUI CARROCERIA FIXA ABERTA DE MADEIRA - JUROS. AF_06/2015</v>
          </cell>
          <cell r="D6173" t="str">
            <v>H</v>
          </cell>
          <cell r="E6173">
            <v>3.89</v>
          </cell>
        </row>
        <row r="6174">
          <cell r="B6174">
            <v>91028</v>
          </cell>
          <cell r="C6174" t="str">
            <v>CAMINHÃO TRUCADO (C/ TERCEIRO EIXO) ELETRÔNICO - POTÊNCIA 231CV - PBT = 22000KG - DIST. ENTRE EIXOS 5170 MM - INCLUI CARROCERIA FIXA ABERTA DE MADEIRA - IMPOSTOS E SEGUROS. AF_06/2015</v>
          </cell>
          <cell r="D6174" t="str">
            <v>H</v>
          </cell>
          <cell r="E6174">
            <v>0.79</v>
          </cell>
        </row>
        <row r="6175">
          <cell r="B6175">
            <v>91029</v>
          </cell>
          <cell r="C6175" t="str">
            <v>CAMINHÃO TRUCADO (C/ TERCEIRO EIXO) ELETRÔNICO - POTÊNCIA 231CV - PBT = 22000KG - DIST. ENTRE EIXOS 5170 MM - INCLUI CARROCERIA FIXA ABERTA DE MADEIRA - MANUTENÇÃO. AF_06/2015</v>
          </cell>
          <cell r="D6175" t="str">
            <v>H</v>
          </cell>
          <cell r="E6175">
            <v>18.27</v>
          </cell>
        </row>
        <row r="6176">
          <cell r="B6176">
            <v>91030</v>
          </cell>
          <cell r="C6176" t="str">
            <v>CAMINHÃO TRUCADO (C/ TERCEIRO EIXO) ELETRÔNICO - POTÊNCIA 231CV - PBT = 22000KG - DIST. ENTRE EIXOS 5170 MM - INCLUI CARROCERIA FIXA ABERTA DE MADEIRA - MATERIAIS NA OPERAÇÃO. AF_06/2015</v>
          </cell>
          <cell r="D6176" t="str">
            <v>H</v>
          </cell>
          <cell r="E6176">
            <v>113.22</v>
          </cell>
        </row>
        <row r="6177">
          <cell r="B6177">
            <v>91273</v>
          </cell>
          <cell r="C6177" t="str">
            <v>PLACA VIBRATÓRIA REVERSÍVEL COM MOTOR 4 TEMPOS A GASOLINA, FORÇA CENTRÍFUGA DE 25 KN (2500 KGF), POTÊNCIA 5,5 CV - DEPRECIAÇÃO. AF_08/2015</v>
          </cell>
          <cell r="D6177" t="str">
            <v>H</v>
          </cell>
          <cell r="E6177">
            <v>0.67</v>
          </cell>
        </row>
        <row r="6178">
          <cell r="B6178">
            <v>91274</v>
          </cell>
          <cell r="C6178" t="str">
            <v>PLACA VIBRATÓRIA REVERSÍVEL COM MOTOR 4 TEMPOS A GASOLINA, FORÇA CENTRÍFUGA DE 25 KN (2500 KGF), POTÊNCIA 5,5 CV - JUROS. AF_08/2015</v>
          </cell>
          <cell r="D6178" t="str">
            <v>H</v>
          </cell>
          <cell r="E6178">
            <v>0.17</v>
          </cell>
        </row>
        <row r="6179">
          <cell r="B6179">
            <v>91275</v>
          </cell>
          <cell r="C6179" t="str">
            <v>PLACA VIBRATÓRIA REVERSÍVEL COM MOTOR 4 TEMPOS A GASOLINA, FORÇA CENTRÍFUGA DE 25 KN (2500 KGF), POTÊNCIA 5,5 CV - MANUTENÇÃO. AF_08/2015</v>
          </cell>
          <cell r="D6179" t="str">
            <v>H</v>
          </cell>
          <cell r="E6179">
            <v>0.83</v>
          </cell>
        </row>
        <row r="6180">
          <cell r="B6180">
            <v>91276</v>
          </cell>
          <cell r="C6180" t="str">
            <v>PLACA VIBRATÓRIA REVERSÍVEL COM MOTOR 4 TEMPOS A GASOLINA, FORÇA CENTRÍFUGA DE 25 KN (2500 KGF), POTÊNCIA 5,5 CV - MATERIAIS NA OPERAÇÃO. AF_08/2015</v>
          </cell>
          <cell r="D6180" t="str">
            <v>H</v>
          </cell>
          <cell r="E6180">
            <v>3.92</v>
          </cell>
        </row>
        <row r="6181">
          <cell r="B6181">
            <v>91279</v>
          </cell>
          <cell r="C6181" t="str">
            <v>CORTADORA DE PISO COM MOTOR 4 TEMPOS A GASOLINA, POTÊNCIA DE 13 HP, COM DISCO DE CORTE DIAMANTADO SEGMENTADO PARA CONCRETO, DIÂMETRO DE 350 MM, FURO DE 1" (14 X 1") - DEPRECIAÇÃO. AF_08/2015</v>
          </cell>
          <cell r="D6181" t="str">
            <v>H</v>
          </cell>
          <cell r="E6181">
            <v>0.54</v>
          </cell>
        </row>
        <row r="6182">
          <cell r="B6182">
            <v>91280</v>
          </cell>
          <cell r="C6182" t="str">
            <v>CORTADORA DE PISO COM MOTOR 4 TEMPOS A GASOLINA, POTÊNCIA DE 13 HP, COM DISCO DE CORTE DIAMANTADO SEGMENTADO PARA CONCRETO, DIÂMETRO DE 350 MM, FURO DE 1" (14 X 1") - JUROS. AF_08/2015</v>
          </cell>
          <cell r="D6182" t="str">
            <v>H</v>
          </cell>
          <cell r="E6182">
            <v>0.11</v>
          </cell>
        </row>
        <row r="6183">
          <cell r="B6183">
            <v>91281</v>
          </cell>
          <cell r="C6183" t="str">
            <v>CORTADORA DE PISO COM MOTOR 4 TEMPOS A GASOLINA, POTÊNCIA DE 13 HP, COM DISCO DE CORTE DIAMANTADO SEGMENTADO PARA CONCRETO, DIÂMETRO DE 350 MM, FURO DE 1" (14 X 1") - MANUTENÇÃO. AF_08/2015</v>
          </cell>
          <cell r="D6183" t="str">
            <v>H</v>
          </cell>
          <cell r="E6183">
            <v>0.67</v>
          </cell>
        </row>
        <row r="6184">
          <cell r="B6184">
            <v>91282</v>
          </cell>
          <cell r="C6184" t="str">
            <v>CORTADORA DE PISO COM MOTOR 4 TEMPOS A GASOLINA, POTÊNCIA DE 13 HP, COM DISCO DE CORTE DIAMANTADO SEGMENTADO PARA CONCRETO, DIÂMETRO DE 350 MM, FURO DE 1" (14 X 1") - MATERIAIS NA OPERAÇÃO. AF_08/2015</v>
          </cell>
          <cell r="D6184" t="str">
            <v>H</v>
          </cell>
          <cell r="E6184">
            <v>9.3800000000000008</v>
          </cell>
        </row>
        <row r="6185">
          <cell r="B6185">
            <v>91354</v>
          </cell>
          <cell r="C6185" t="str">
            <v>CAMINHÃO TOCO, PESO BRUTO TOTAL 14.300 KG, CARGA ÚTIL MÁXIMA 9590 KG, DISTÂNCIA ENTRE EIXOS 4,76 M, POTÊNCIA 185 CV (NÃO INCLUI CARROCERIA) - DEPRECIAÇÃO. AF_06/2014</v>
          </cell>
          <cell r="D6185" t="str">
            <v>H</v>
          </cell>
          <cell r="E6185">
            <v>7.6</v>
          </cell>
        </row>
        <row r="6186">
          <cell r="B6186">
            <v>91355</v>
          </cell>
          <cell r="C6186" t="str">
            <v>CAMINHÃO TOCO, PESO BRUTO TOTAL 14.300 KG, CARGA ÚTIL MÁXIMA 9590 KG, DISTÂNCIA ENTRE EIXOS 4,76 M, POTÊNCIA 185 CV (NÃO INCLUI CARROCERIA) - JUROS. AF_06/2014</v>
          </cell>
          <cell r="D6186" t="str">
            <v>H</v>
          </cell>
          <cell r="E6186">
            <v>3.03</v>
          </cell>
        </row>
        <row r="6187">
          <cell r="B6187">
            <v>91356</v>
          </cell>
          <cell r="C6187" t="str">
            <v>CAMINHÃO TOCO, PESO BRUTO TOTAL 14.300 KG, CARGA ÚTIL MÁXIMA 9590 KG, DISTÂNCIA ENTRE EIXOS 4,76 M, POTÊNCIA 185 CV (NÃO INCLUI CARROCERIA) - IMPOSTOS E SEGUROS. AF_06/2014</v>
          </cell>
          <cell r="D6187" t="str">
            <v>H</v>
          </cell>
          <cell r="E6187">
            <v>0.62</v>
          </cell>
        </row>
        <row r="6188">
          <cell r="B6188">
            <v>91359</v>
          </cell>
          <cell r="C6188" t="str">
            <v>CAMINHÃO PIPA 6.000 L, PESO BRUTO TOTAL 13.000 KG, DISTÂNCIA ENTRE EIXOS 4,80 M, POTÊNCIA 189 CV INCLUSIVE TANQUE DE AÇO PARA TRANSPORTE DE ÁGUA, CAPACIDADE 6 M3 - DEPRECIAÇÃO. AF_06/2014</v>
          </cell>
          <cell r="D6188" t="str">
            <v>H</v>
          </cell>
          <cell r="E6188">
            <v>8.65</v>
          </cell>
        </row>
        <row r="6189">
          <cell r="B6189">
            <v>91360</v>
          </cell>
          <cell r="C6189" t="str">
            <v>CAMINHÃO PIPA 6.000 L, PESO BRUTO TOTAL 13.000 KG, DISTÂNCIA ENTRE EIXOS 4,80 M, POTÊNCIA 189 CV INCLUSIVE TANQUE DE AÇO PARA TRANSPORTE DE ÁGUA, CAPACIDADE 6 M3 - JUROS. AF_06/2014</v>
          </cell>
          <cell r="D6189" t="str">
            <v>H</v>
          </cell>
          <cell r="E6189">
            <v>3.45</v>
          </cell>
        </row>
        <row r="6190">
          <cell r="B6190">
            <v>91361</v>
          </cell>
          <cell r="C6190" t="str">
            <v>CAMINHÃO PIPA 6.000 L, PESO BRUTO TOTAL 13.000 KG, DISTÂNCIA ENTRE EIXOS 4,80 M, POTÊNCIA 189 CV INCLUSIVE TANQUE DE AÇO PARA TRANSPORTE DE ÁGUA, CAPACIDADE 6 M3 - IMPOSTOS E SEGUROS. AF_06/2014</v>
          </cell>
          <cell r="D6190" t="str">
            <v>H</v>
          </cell>
          <cell r="E6190">
            <v>0.7</v>
          </cell>
        </row>
        <row r="6191">
          <cell r="B6191">
            <v>91367</v>
          </cell>
          <cell r="C6191" t="str">
            <v>CAMINHÃO BASCULANTE 6 M3, PESO BRUTO TOTAL 16.000 KG, CARGA ÚTIL MÁXIMA 13.071 KG, DISTÂNCIA ENTRE EIXOS 4,80 M, POTÊNCIA 230 CV INCLUSIVE CAÇAMBA METÁLICA - DEPRECIAÇÃO. AF_06/2014</v>
          </cell>
          <cell r="D6191" t="str">
            <v>H</v>
          </cell>
          <cell r="E6191">
            <v>10.99</v>
          </cell>
        </row>
        <row r="6192">
          <cell r="B6192">
            <v>91368</v>
          </cell>
          <cell r="C6192" t="str">
            <v>CAMINHÃO BASCULANTE 6 M3, PESO BRUTO TOTAL 16.000 KG, CARGA ÚTIL MÁXIMA 13.071 KG, DISTÂNCIA ENTRE EIXOS 4,80 M, POTÊNCIA 230 CV INCLUSIVE CAÇAMBA METÁLICA - JUROS. AF_06/2014</v>
          </cell>
          <cell r="D6192" t="str">
            <v>H</v>
          </cell>
          <cell r="E6192">
            <v>3.85</v>
          </cell>
        </row>
        <row r="6193">
          <cell r="B6193">
            <v>91369</v>
          </cell>
          <cell r="C6193" t="str">
            <v>CAMINHÃO BASCULANTE 6 M3, PESO BRUTO TOTAL 16.000 KG, CARGA ÚTIL MÁXIMA 13.071 KG, DISTÂNCIA ENTRE EIXOS 4,80 M, POTÊNCIA 230 CV INCLUSIVE CAÇAMBA METÁLICA - IMPOSTOS E SEGUROS. AF_06/2014</v>
          </cell>
          <cell r="D6193" t="str">
            <v>H</v>
          </cell>
          <cell r="E6193">
            <v>0.79</v>
          </cell>
        </row>
        <row r="6194">
          <cell r="B6194">
            <v>91375</v>
          </cell>
          <cell r="C6194" t="str">
            <v>CAMINHÃO TOCO, PESO BRUTO TOTAL 16.000 KG, CARGA ÚTIL MÁXIMA DE 10.685 KG, DISTÂNCIA ENTRE EIXOS 4,80 M, POTÊNCIA 189 CV EXCLUSIVE CARROCERIA - DEPRECIAÇÃO. AF_06/2014</v>
          </cell>
          <cell r="D6194" t="str">
            <v>H</v>
          </cell>
          <cell r="E6194">
            <v>6.41</v>
          </cell>
        </row>
        <row r="6195">
          <cell r="B6195">
            <v>91376</v>
          </cell>
          <cell r="C6195" t="str">
            <v>CAMINHÃO TOCO, PESO BRUTO TOTAL 16.000 KG, CARGA ÚTIL MÁXIMA DE 10.685 KG, DISTÂNCIA ENTRE EIXOS 4,80 M, POTÊNCIA 189 CV EXCLUSIVE CARROCERIA - JUROS. AF_06/2014</v>
          </cell>
          <cell r="D6195" t="str">
            <v>H</v>
          </cell>
          <cell r="E6195">
            <v>2.56</v>
          </cell>
        </row>
        <row r="6196">
          <cell r="B6196">
            <v>91377</v>
          </cell>
          <cell r="C6196" t="str">
            <v>CAMINHÃO TOCO, PESO BRUTO TOTAL 16.000 KG, CARGA ÚTIL MÁXIMA DE 10.685 KG, DISTÂNCIA ENTRE EIXOS 4,80 M, POTÊNCIA 189 CV EXCLUSIVE CARROCERIA - IMPOSTOS E SEGUROS. AF_06/2014</v>
          </cell>
          <cell r="D6196" t="str">
            <v>H</v>
          </cell>
          <cell r="E6196">
            <v>0.52</v>
          </cell>
        </row>
        <row r="6197">
          <cell r="B6197">
            <v>91380</v>
          </cell>
          <cell r="C6197" t="str">
            <v>CAMINHÃO BASCULANTE 10 M3, TRUCADO CABINE SIMPLES, PESO BRUTO TOTAL 23.000 KG, CARGA ÚTIL MÁXIMA 15.935 KG, DISTÂNCIA ENTRE EIXOS 4,80 M, POTÊNCIA 230 CV INCLUSIVE CAÇAMBA METÁLICA - DEPRECIAÇÃO. AF_06/2014</v>
          </cell>
          <cell r="D6197" t="str">
            <v>H</v>
          </cell>
          <cell r="E6197">
            <v>12.4</v>
          </cell>
        </row>
        <row r="6198">
          <cell r="B6198">
            <v>91381</v>
          </cell>
          <cell r="C6198" t="str">
            <v>CAMINHÃO BASCULANTE 10 M3, TRUCADO CABINE SIMPLES, PESO BRUTO TOTAL 23.000 KG, CARGA ÚTIL MÁXIMA 15.935 KG, DISTÂNCIA ENTRE EIXOS 4,80 M, POTÊNCIA 230 CV INCLUSIVE CAÇAMBA METÁLICA - JUROS. AF_06/2014</v>
          </cell>
          <cell r="D6198" t="str">
            <v>H</v>
          </cell>
          <cell r="E6198">
            <v>4.34</v>
          </cell>
        </row>
        <row r="6199">
          <cell r="B6199">
            <v>91382</v>
          </cell>
          <cell r="C6199" t="str">
            <v>CAMINHÃO BASCULANTE 10 M3, TRUCADO CABINE SIMPLES, PESO BRUTO TOTAL 23.000 KG, CARGA ÚTIL MÁXIMA 15.935 KG, DISTÂNCIA ENTRE EIXOS 4,80 M, POTÊNCIA 230 CV INCLUSIVE CAÇAMBA METÁLICA - IMPOSTOS E SEGUROS. AF_06/2014</v>
          </cell>
          <cell r="D6199" t="str">
            <v>H</v>
          </cell>
          <cell r="E6199">
            <v>0.88</v>
          </cell>
        </row>
        <row r="6200">
          <cell r="B6200">
            <v>91383</v>
          </cell>
          <cell r="C6200" t="str">
            <v>CAMINHÃO BASCULANTE 10 M3, TRUCADO CABINE SIMPLES, PESO BRUTO TOTAL 23.000 KG, CARGA ÚTIL MÁXIMA 15.935 KG, DISTÂNCIA ENTRE EIXOS 4,80 M, POTÊNCIA 230 CV INCLUSIVE CAÇAMBA METÁLICA - MANUTENÇÃO. AF_06/2014</v>
          </cell>
          <cell r="D6200" t="str">
            <v>H</v>
          </cell>
          <cell r="E6200">
            <v>23.25</v>
          </cell>
        </row>
        <row r="6201">
          <cell r="B6201">
            <v>91384</v>
          </cell>
          <cell r="C6201" t="str">
            <v>CAMINHÃO BASCULANTE 10 M3, TRUCADO CABINE SIMPLES, PESO BRUTO TOTAL 23.000 KG, CARGA ÚTIL MÁXIMA 15.935 KG, DISTÂNCIA ENTRE EIXOS 4,80 M, POTÊNCIA 230 CV INCLUSIVE CAÇAMBA METÁLICA - MATERIAIS NA OPERAÇÃO. AF_06/2014</v>
          </cell>
          <cell r="D6201" t="str">
            <v>H</v>
          </cell>
          <cell r="E6201">
            <v>112.73</v>
          </cell>
        </row>
        <row r="6202">
          <cell r="B6202">
            <v>91390</v>
          </cell>
          <cell r="C6202" t="str">
            <v>CAMINHÃO TOCO, PBT 14.300 KG, CARGA ÚTIL MÁX. 9.710 KG, DIST. ENTRE EIXOS 3,56 M, POTÊNCIA 185 CV, INCLUSIVE CARROCERIA FIXA ABERTA DE MADEIRA P/ TRANSPORTE GERAL DE CARGA SECA, DIMEN. APROX. 2,50 X 6,50 X 0,50 M - DEPRECIAÇÃO. AF_06/2014</v>
          </cell>
          <cell r="D6202" t="str">
            <v>H</v>
          </cell>
          <cell r="E6202">
            <v>8.17</v>
          </cell>
        </row>
        <row r="6203">
          <cell r="B6203">
            <v>91391</v>
          </cell>
          <cell r="C6203" t="str">
            <v>CAMINHÃO TOCO, PBT 14.300 KG, CARGA ÚTIL MÁX. 9.710 KG, DIST. ENTRE EIXOS 3,56 M, POTÊNCIA 185 CV, INCLUSIVE CARROCERIA FIXA ABERTA DE MADEIRA P/ TRANSPORTE GERAL DE CARGA SECA, DIMEN. APROX. 2,50 X 6,50 X 0,50 M - JUROS. AF_06/2014</v>
          </cell>
          <cell r="D6203" t="str">
            <v>H</v>
          </cell>
          <cell r="E6203">
            <v>3.26</v>
          </cell>
        </row>
        <row r="6204">
          <cell r="B6204">
            <v>91392</v>
          </cell>
          <cell r="C6204" t="str">
            <v>CAMINHÃO TOCO, PBT 14.300 KG, CARGA ÚTIL MÁX. 9.710 KG, DIST. ENTRE EIXOS 3,56 M, POTÊNCIA 185 CV, INCLUSIVE CARROCERIA FIXA ABERTA DE MADEIRA P/ TRANSPORTE GERAL DE CARGA SECA, DIMEN. APROX. 2,50 X 6,50 X 0,50 M - IMPOSTOS E SEGUROS. AF_06/2014</v>
          </cell>
          <cell r="D6204" t="str">
            <v>H</v>
          </cell>
          <cell r="E6204">
            <v>0.66</v>
          </cell>
        </row>
        <row r="6205">
          <cell r="B6205">
            <v>91396</v>
          </cell>
          <cell r="C6205" t="str">
            <v>CAMINHÃO PIPA 10.000 L TRUCADO, PESO BRUTO TOTAL 23.000 KG, CARGA ÚTIL MÁXIMA 15.935 KG, DISTÂNCIA ENTRE EIXOS 4,8 M, POTÊNCIA 230 CV, INCLUSIVE TANQUE DE AÇO PARA TRANSPORTE DE ÁGUA - DEPRECIAÇÃO. AF_06/2014</v>
          </cell>
          <cell r="D6205" t="str">
            <v>H</v>
          </cell>
          <cell r="E6205">
            <v>11.1</v>
          </cell>
        </row>
        <row r="6206">
          <cell r="B6206">
            <v>91397</v>
          </cell>
          <cell r="C6206" t="str">
            <v>CAMINHÃO PIPA 10.000 L TRUCADO, PESO BRUTO TOTAL 23.000 KG, CARGA ÚTIL MÁXIMA 15.935 KG, DISTÂNCIA ENTRE EIXOS 4,8 M, POTÊNCIA 230 CV, INCLUSIVE TANQUE DE AÇO PARA TRANSPORTE DE ÁGUA - JUROS. AF_06/2014</v>
          </cell>
          <cell r="D6206" t="str">
            <v>H</v>
          </cell>
          <cell r="E6206">
            <v>4.42</v>
          </cell>
        </row>
        <row r="6207">
          <cell r="B6207">
            <v>91398</v>
          </cell>
          <cell r="C6207" t="str">
            <v>CAMINHÃO PIPA 10.000 L TRUCADO, PESO BRUTO TOTAL 23.000 KG, CARGA ÚTIL MÁXIMA 15.935 KG, DISTÂNCIA ENTRE EIXOS 4,8 M, POTÊNCIA 230 CV, INCLUSIVE TANQUE DE AÇO PARA TRANSPORTE DE ÁGUA - IMPOSTOS E SEGUROS. AF_06/2014</v>
          </cell>
          <cell r="D6207" t="str">
            <v>H</v>
          </cell>
          <cell r="E6207">
            <v>0.9</v>
          </cell>
        </row>
        <row r="6208">
          <cell r="B6208">
            <v>91402</v>
          </cell>
          <cell r="C6208" t="str">
            <v>CAMINHÃO BASCULANTE 6 M3 TOCO, PESO BRUTO TOTAL 16.000 KG, CARGA ÚTIL MÁXIMA 11.130 KG, DISTÂNCIA ENTRE EIXOS 5,36 M, POTÊNCIA 185 CV, INCLUSIVE CAÇAMBA METÁLICA - IMPOSTOS E SEGUROS. AF_06/2014</v>
          </cell>
          <cell r="D6208" t="str">
            <v>H</v>
          </cell>
          <cell r="E6208">
            <v>0.75</v>
          </cell>
        </row>
        <row r="6209">
          <cell r="B6209">
            <v>91466</v>
          </cell>
          <cell r="C6209" t="str">
            <v>GUINDAUTO HIDRÁULICO, CAPACIDADE MÁXIMA DE CARGA 6200 KG, MOMENTO MÁXIMO DE CARGA 11,7 TM, ALCANCE MÁXIMO HORIZONTAL 9,70 M, INCLUSIVE CAMINHÃO TOCO PBT 16.000 KG, POTÊNCIA DE 189 CV - IMPOSTOS E SEGUROS. AF_08/2015</v>
          </cell>
          <cell r="D6209" t="str">
            <v>H</v>
          </cell>
          <cell r="E6209">
            <v>0.71</v>
          </cell>
        </row>
        <row r="6210">
          <cell r="B6210">
            <v>91467</v>
          </cell>
          <cell r="C6210" t="str">
            <v>GUINDAUTO HIDRÁULICO, CAPACIDADE MÁXIMA DE CARGA 6200 KG, MOMENTO MÁXIMO DE CARGA 11,7 TM, ALCANCE MÁXIMO HORIZONTAL 9,70 M, INCLUSIVE CAMINHÃO TOCO PBT 16.000 KG, POTÊNCIA DE 189 CV - MATERIAIS NA OPERAÇÃO. AF_08/2015</v>
          </cell>
          <cell r="D6210" t="str">
            <v>H</v>
          </cell>
          <cell r="E6210">
            <v>92.64</v>
          </cell>
        </row>
        <row r="6211">
          <cell r="B6211">
            <v>91468</v>
          </cell>
          <cell r="C6211" t="str">
            <v>ESPARGIDOR DE ASFALTO PRESSURIZADO, TANQUE 6 M3 COM ISOLAÇÃO TÉRMICA, AQUECIDO COM 2 MAÇARICOS, COM BARRA ESPARGIDORA 3,60 M, MONTADO SOBRE CAMINHÃO  TOCO, PBT 14.300 KG, POTÊNCIA 185 CV - DEPRECIAÇÃO. AF_08/2015</v>
          </cell>
          <cell r="D6211" t="str">
            <v>H</v>
          </cell>
          <cell r="E6211">
            <v>12.61</v>
          </cell>
        </row>
        <row r="6212">
          <cell r="B6212">
            <v>91469</v>
          </cell>
          <cell r="C6212" t="str">
            <v>ESPARGIDOR DE ASFALTO PRESSURIZADO, TANQUE 6 M3 COM ISOLAÇÃO TÉRMICA, AQUECIDO COM 2 MAÇARICOS, COM BARRA ESPARGIDORA 3,60 M, MONTADO SOBRE CAMINHÃO  TOCO, PBT 14.300 KG, POTÊNCIA 185 CV - JUROS. AF_08/2015</v>
          </cell>
          <cell r="D6212" t="str">
            <v>H</v>
          </cell>
          <cell r="E6212">
            <v>4.2699999999999996</v>
          </cell>
        </row>
        <row r="6213">
          <cell r="B6213">
            <v>91484</v>
          </cell>
          <cell r="C6213" t="str">
            <v>ESPARGIDOR DE ASFALTO PRESSURIZADO, TANQUE 6 M3 COM ISOLAÇÃO TÉRMICA, AQUECIDO COM 2 MAÇARICOS, COM BARRA ESPARGIDORA 3,60 M, MONTADO SOBRE CAMINHÃO  TOCO, PBT 14.300 KG, POTÊNCIA 185 CV - IMPOSTOS E SEGUROS. AF_08/2015</v>
          </cell>
          <cell r="D6213" t="str">
            <v>H</v>
          </cell>
          <cell r="E6213">
            <v>0.87</v>
          </cell>
        </row>
        <row r="6214">
          <cell r="B6214">
            <v>91485</v>
          </cell>
          <cell r="C6214" t="str">
            <v>ESPARGIDOR DE ASFALTO PRESSURIZADO, TANQUE 6 M3 COM ISOLAÇÃO TÉRMICA, AQUECIDO COM 2 MAÇARICOS, COM BARRA ESPARGIDORA 3,60 M, MONTADO SOBRE CAMINHÃO  TOCO, PBT 14.300 KG, POTÊNCIA 185 CV - MATERIAIS NA OPERAÇÃO. AF_08/2015</v>
          </cell>
          <cell r="D6214" t="str">
            <v>H</v>
          </cell>
          <cell r="E6214">
            <v>127.68</v>
          </cell>
        </row>
        <row r="6215">
          <cell r="B6215">
            <v>91529</v>
          </cell>
          <cell r="C6215" t="str">
            <v>COMPACTADOR DE SOLOS DE PERCUSSÃO (SOQUETE) COM MOTOR A GASOLINA 4 TEMPOS, POTÊNCIA 4 CV - DEPRECIAÇÃO. AF_08/2015</v>
          </cell>
          <cell r="D6215" t="str">
            <v>H</v>
          </cell>
          <cell r="E6215">
            <v>0.99</v>
          </cell>
        </row>
        <row r="6216">
          <cell r="B6216">
            <v>91530</v>
          </cell>
          <cell r="C6216" t="str">
            <v>COMPACTADOR DE SOLOS DE PERCUSSÃO (SOQUETE) COM MOTOR A GASOLINA 4 TEMPOS, POTÊNCIA 4 CV - JUROS. AF_08/2015</v>
          </cell>
          <cell r="D6216" t="str">
            <v>H</v>
          </cell>
          <cell r="E6216">
            <v>0.26</v>
          </cell>
        </row>
        <row r="6217">
          <cell r="B6217">
            <v>91531</v>
          </cell>
          <cell r="C6217" t="str">
            <v>COMPACTADOR DE SOLOS DE PERCUSSÃO (SOQUETE) COM MOTOR A GASOLINA 4 TEMPOS, POTÊNCIA 4 CV - MANUTENÇÃO. AF_08/2015</v>
          </cell>
          <cell r="D6217" t="str">
            <v>H</v>
          </cell>
          <cell r="E6217">
            <v>1.23</v>
          </cell>
        </row>
        <row r="6218">
          <cell r="B6218">
            <v>91532</v>
          </cell>
          <cell r="C6218" t="str">
            <v>COMPACTADOR DE SOLOS DE PERCUSSÃO (SOQUETE) COM MOTOR A GASOLINA 4 TEMPOS, POTÊNCIA 4 CV - MATERIAIS NA OPERAÇÃO. AF_08/2015</v>
          </cell>
          <cell r="D6218" t="str">
            <v>H</v>
          </cell>
          <cell r="E6218">
            <v>2.85</v>
          </cell>
        </row>
        <row r="6219">
          <cell r="B6219">
            <v>91629</v>
          </cell>
          <cell r="C6219" t="str">
            <v>GUINDAUTO HIDRÁULICO, CAPACIDADE MÁXIMA DE CARGA 6500 KG, MOMENTO MÁXIMO DE CARGA 5,8 TM, ALCANCE MÁXIMO HORIZONTAL 7,60 M, INCLUSIVE CAMINHÃO TOCO PBT 9.700 KG, POTÊNCIA DE 160 CV - DEPRECIAÇÃO. AF_08/2015</v>
          </cell>
          <cell r="D6219" t="str">
            <v>H</v>
          </cell>
          <cell r="E6219">
            <v>8.09</v>
          </cell>
        </row>
        <row r="6220">
          <cell r="B6220">
            <v>91630</v>
          </cell>
          <cell r="C6220" t="str">
            <v>GUINDAUTO HIDRÁULICO, CAPACIDADE MÁXIMA DE CARGA 6500 KG, MOMENTO MÁXIMO DE CARGA 5,8 TM, ALCANCE MÁXIMO HORIZONTAL 7,60 M, INCLUSIVE CAMINHÃO TOCO PBT 9.700 KG, POTÊNCIA DE 160 CV - JUROS. AF_08/2015</v>
          </cell>
          <cell r="D6220" t="str">
            <v>H</v>
          </cell>
          <cell r="E6220">
            <v>3.23</v>
          </cell>
        </row>
        <row r="6221">
          <cell r="B6221">
            <v>91631</v>
          </cell>
          <cell r="C6221" t="str">
            <v>GUINDAUTO HIDRÁULICO, CAPACIDADE MÁXIMA DE CARGA 6500 KG, MOMENTO MÁXIMO DE CARGA 5,8 TM, ALCANCE MÁXIMO HORIZONTAL 7,60 M, INCLUSIVE CAMINHÃO TOCO PBT 9.700 KG, POTÊNCIA DE 160 CV - IMPOSTOS E SEGUROS. AF_08/2015</v>
          </cell>
          <cell r="D6221" t="str">
            <v>H</v>
          </cell>
          <cell r="E6221">
            <v>0.65</v>
          </cell>
        </row>
        <row r="6222">
          <cell r="B6222">
            <v>91632</v>
          </cell>
          <cell r="C6222" t="str">
            <v>GUINDAUTO HIDRÁULICO, CAPACIDADE MÁXIMA DE CARGA 6500 KG, MOMENTO MÁXIMO DE CARGA 5,8 TM, ALCANCE MÁXIMO HORIZONTAL 7,60 M, INCLUSIVE CAMINHÃO TOCO PBT 9.700 KG, POTÊNCIA DE 160 CV - MANUTENÇÃO. AF_08/2015</v>
          </cell>
          <cell r="D6222" t="str">
            <v>H</v>
          </cell>
          <cell r="E6222">
            <v>15.17</v>
          </cell>
        </row>
        <row r="6223">
          <cell r="B6223">
            <v>91633</v>
          </cell>
          <cell r="C6223" t="str">
            <v>GUINDAUTO HIDRÁULICO, CAPACIDADE MÁXIMA DE CARGA 6500 KG, MOMENTO MÁXIMO DE CARGA 5,8 TM, ALCANCE MÁXIMO HORIZONTAL 7,60 M, INCLUSIVE CAMINHÃO TOCO PBT 9.700 KG, POTÊNCIA DE 160 CV - MATERIAIS NA OPERAÇÃO. AF_08/2015</v>
          </cell>
          <cell r="D6223" t="str">
            <v>H</v>
          </cell>
          <cell r="E6223">
            <v>78.44</v>
          </cell>
        </row>
        <row r="6224">
          <cell r="B6224">
            <v>91640</v>
          </cell>
          <cell r="C6224" t="str">
            <v>CAMINHÃO DE TRANSPORTE DE MATERIAL ASFÁLTICO 30.000 L, COM CAVALO MECÂNICO DE CAPACIDADE MÁXIMA DE TRAÇÃO COMBINADO DE 66.000 KG, POTÊNCIA 360 CV, INCLUSIVE TANQUE DE ASFALTO COM SERPENTINA - DEPRECIAÇÃO. AF_08/2015</v>
          </cell>
          <cell r="D6224" t="str">
            <v>H</v>
          </cell>
          <cell r="E6224">
            <v>19.71</v>
          </cell>
        </row>
        <row r="6225">
          <cell r="B6225">
            <v>91641</v>
          </cell>
          <cell r="C6225" t="str">
            <v>CAMINHÃO DE TRANSPORTE DE MATERIAL ASFÁLTICO 30.000 L, COM CAVALO MECÂNICO DE CAPACIDADE MÁXIMA DE TRAÇÃO COMBINADO DE 66.000 KG, POTÊNCIA 360 CV, INCLUSIVE TANQUE DE ASFALTO COM SERPENTINA - JUROS. AF_08/2015</v>
          </cell>
          <cell r="D6225" t="str">
            <v>H</v>
          </cell>
          <cell r="E6225">
            <v>7.87</v>
          </cell>
        </row>
        <row r="6226">
          <cell r="B6226">
            <v>91642</v>
          </cell>
          <cell r="C6226" t="str">
            <v>CAMINHÃO DE TRANSPORTE DE MATERIAL ASFÁLTICO 30.000 L, COM CAVALO MECÂNICO DE CAPACIDADE MÁXIMA DE TRAÇÃO COMBINADO DE 66.000 KG, POTÊNCIA 360 CV, INCLUSIVE TANQUE DE ASFALTO COM SERPENTINA - IMPOSTOS E SEGUROS. AF_08/2015</v>
          </cell>
          <cell r="D6226" t="str">
            <v>H</v>
          </cell>
          <cell r="E6226">
            <v>1.6</v>
          </cell>
        </row>
        <row r="6227">
          <cell r="B6227">
            <v>91643</v>
          </cell>
          <cell r="C6227" t="str">
            <v>CAMINHÃO DE TRANSPORTE DE MATERIAL ASFÁLTICO 30.000 L, COM CAVALO MECÂNICO DE CAPACIDADE MÁXIMA DE TRAÇÃO COMBINADO DE 66.000 KG, POTÊNCIA 360 CV, INCLUSIVE TANQUE DE ASFALTO COM SERPENTINA - MANUTENÇÃO. AF_08/2015</v>
          </cell>
          <cell r="D6227" t="str">
            <v>H</v>
          </cell>
          <cell r="E6227">
            <v>36.96</v>
          </cell>
        </row>
        <row r="6228">
          <cell r="B6228">
            <v>91644</v>
          </cell>
          <cell r="C6228" t="str">
            <v>CAMINHÃO DE TRANSPORTE DE MATERIAL ASFÁLTICO 30.000 L, COM CAVALO MECÂNICO DE CAPACIDADE MÁXIMA DE TRAÇÃO COMBINADO DE 66.000 KG, POTÊNCIA 360 CV, INCLUSIVE TANQUE DE ASFALTO COM SERPENTINA - MATERIAIS NA OPERAÇÃO. AF_08/2015</v>
          </cell>
          <cell r="D6228" t="str">
            <v>H</v>
          </cell>
          <cell r="E6228">
            <v>176.45</v>
          </cell>
        </row>
        <row r="6229">
          <cell r="B6229">
            <v>91688</v>
          </cell>
          <cell r="C6229" t="str">
            <v>SERRA CIRCULAR DE BANCADA COM MOTOR ELÉTRICO POTÊNCIA DE 5HP, COM COIFA PARA DISCO 10" - DEPRECIAÇÃO. AF_08/2015</v>
          </cell>
          <cell r="D6229" t="str">
            <v>H</v>
          </cell>
          <cell r="E6229">
            <v>0.06</v>
          </cell>
        </row>
        <row r="6230">
          <cell r="B6230">
            <v>91689</v>
          </cell>
          <cell r="C6230" t="str">
            <v>SERRA CIRCULAR DE BANCADA COM MOTOR ELÉTRICO POTÊNCIA DE 5HP, COM COIFA PARA DISCO 10" - JUROS. AF_08/2015</v>
          </cell>
          <cell r="D6230" t="str">
            <v>H</v>
          </cell>
          <cell r="E6230">
            <v>0.01</v>
          </cell>
        </row>
        <row r="6231">
          <cell r="B6231">
            <v>91690</v>
          </cell>
          <cell r="C6231" t="str">
            <v>SERRA CIRCULAR DE BANCADA COM MOTOR ELÉTRICO POTÊNCIA DE 5HP, COM COIFA PARA DISCO 10" - MANUTENÇÃO. AF_08/2015</v>
          </cell>
          <cell r="D6231" t="str">
            <v>H</v>
          </cell>
          <cell r="E6231">
            <v>0.04</v>
          </cell>
        </row>
        <row r="6232">
          <cell r="B6232">
            <v>91691</v>
          </cell>
          <cell r="C6232" t="str">
            <v>SERRA CIRCULAR DE BANCADA COM MOTOR ELÉTRICO POTÊNCIA DE 5HP, COM COIFA PARA DISCO 10" - MATERIAIS NA OPERAÇÃO. AF_08/2015</v>
          </cell>
          <cell r="D6232" t="str">
            <v>H</v>
          </cell>
          <cell r="E6232">
            <v>2.69</v>
          </cell>
        </row>
        <row r="6233">
          <cell r="B6233">
            <v>92040</v>
          </cell>
          <cell r="C6233" t="str">
            <v>DISTRIBUIDOR DE AGREGADOS REBOCAVEL, CAPACIDADE 1,9 M³, LARGURA DE TRABALHO 3,66 M - DEPRECIAÇÃO. AF_11/2015</v>
          </cell>
          <cell r="D6233" t="str">
            <v>H</v>
          </cell>
          <cell r="E6233">
            <v>4.13</v>
          </cell>
        </row>
        <row r="6234">
          <cell r="B6234">
            <v>92041</v>
          </cell>
          <cell r="C6234" t="str">
            <v>DISTRIBUIDOR DE AGREGADOS REBOCAVEL, CAPACIDADE 1,9 M³, LARGURA DE TRABALHO 3,66 M - JUROS. AF_11/2015</v>
          </cell>
          <cell r="D6234" t="str">
            <v>H</v>
          </cell>
          <cell r="E6234">
            <v>0.82</v>
          </cell>
        </row>
        <row r="6235">
          <cell r="B6235">
            <v>92042</v>
          </cell>
          <cell r="C6235" t="str">
            <v>DISTRIBUIDOR DE AGREGADOS REBOCAVEL, CAPACIDADE 1,9 M³, LARGURA DE TRABALHO 3,66 M - MANUTENÇÃO. AF_11/2015</v>
          </cell>
          <cell r="D6235" t="str">
            <v>H</v>
          </cell>
          <cell r="E6235">
            <v>3.44</v>
          </cell>
        </row>
        <row r="6236">
          <cell r="B6236">
            <v>92101</v>
          </cell>
          <cell r="C6236" t="str">
            <v>CAMINHÃO PARA EQUIPAMENTO DE LIMPEZA A SUCÇÃO COM CAMINHÃO TRUCADO DE PESO BRUTO TOTAL 23000 KG, CARGA ÚTIL MÁXIMA 15935 KG, DISTÂNCIA ENTRE EIXOS 4,80 M, POTÊNCIA 230 CV, INCLUSIVE LIMPADORA A SUCÇÃO, TANQUE 12000 L - DEPRECIAÇÃO. AF_11/2015</v>
          </cell>
          <cell r="D6236" t="str">
            <v>H</v>
          </cell>
          <cell r="E6236">
            <v>12.72</v>
          </cell>
        </row>
        <row r="6237">
          <cell r="B6237">
            <v>92102</v>
          </cell>
          <cell r="C6237" t="str">
            <v>CAMINHÃO PARA EQUIPAMENTO DE LIMPEZA A SUCÇÃO COM CAMINHÃO TRUCADO DE PESO BRUTO TOTAL 23000 KG, CARGA ÚTIL MÁXIMA 15935 KG, DISTÂNCIA ENTRE EIXOS 4,80 M, POTÊNCIA 230 CV, INCLUSIVE LIMPADORA A SUCÇÃO, TANQUE 12000 L - JUROS. AF_11/2015</v>
          </cell>
          <cell r="D6237" t="str">
            <v>H</v>
          </cell>
          <cell r="E6237">
            <v>5.07</v>
          </cell>
        </row>
        <row r="6238">
          <cell r="B6238">
            <v>92103</v>
          </cell>
          <cell r="C6238" t="str">
            <v>CAMINHÃO PARA EQUIPAMENTO DE LIMPEZA A SUCÇÃO COM CAMINHÃO TRUCADO DE PESO BRUTO TOTAL 23000 KG, CARGA ÚTIL MÁXIMA 15935 KG, DISTÂNCIA ENTRE EIXOS 4,80 M, POTÊNCIA 230 CV, INCLUSIVE LIMPADORA A SUCÇÃO, TANQUE 12000 L - IMPOSTOS E SEGUROS. AF_11/2015</v>
          </cell>
          <cell r="D6238" t="str">
            <v>H</v>
          </cell>
          <cell r="E6238">
            <v>1.03</v>
          </cell>
        </row>
        <row r="6239">
          <cell r="B6239">
            <v>92104</v>
          </cell>
          <cell r="C6239" t="str">
            <v>CAMINHÃO PARA EQUIPAMENTO DE LIMPEZA A SUCÇÃO COM CAMINHÃO TRUCADO DE PESO BRUTO TOTAL 23000 KG, CARGA ÚTIL MÁXIMA 15935 KG, DISTÂNCIA ENTRE EIXOS 4,80 M, POTÊNCIA 230 CV, INCLUSIVE LIMPADORA A SUCÇÃO, TANQUE 12000 L - MANUTENÇÃO. AF_11/2015</v>
          </cell>
          <cell r="D6239" t="str">
            <v>H</v>
          </cell>
          <cell r="E6239">
            <v>23.85</v>
          </cell>
        </row>
        <row r="6240">
          <cell r="B6240">
            <v>92105</v>
          </cell>
          <cell r="C6240" t="str">
            <v>CAMINHÃO PARA EQUIPAMENTO DE LIMPEZA A SUCÇÃO COM CAMINHÃO TRUCADO DE PESO BRUTO TOTAL 23000 KG, CARGA ÚTIL MÁX. 15935 KG, DISTÂNCIA ENTRE EIXOS 4,80 M, POTÊNCIA 230 CV, INCLUSIVE LIMPADORA A SUCÇÃO, TANQUE 12000 L - MATERIAIS NA OPERAÇÃO. AF_11/2015</v>
          </cell>
          <cell r="D6240" t="str">
            <v>H</v>
          </cell>
          <cell r="E6240">
            <v>112.73</v>
          </cell>
        </row>
        <row r="6241">
          <cell r="B6241">
            <v>92108</v>
          </cell>
          <cell r="C6241" t="str">
            <v>PENEIRA ROTATIVA COM MOTOR ELÉTRICO TRIFÁSICO DE 2 CV, CILINDRO DE 1 M X 0,60 M, COM FUROS DE 3,17 MM - DEPRECIAÇÃO. AF_11/2015</v>
          </cell>
          <cell r="D6241" t="str">
            <v>H</v>
          </cell>
          <cell r="E6241">
            <v>0.56999999999999995</v>
          </cell>
        </row>
        <row r="6242">
          <cell r="B6242">
            <v>92109</v>
          </cell>
          <cell r="C6242" t="str">
            <v>PENEIRA ROTATIVA COM MOTOR ELÉTRICO TRIFÁSICO DE 2 CV, CILINDRO DE 1 M X 0,60 M, COM FUROS DE 3,17 MM - JUROS. AF_11/2015</v>
          </cell>
          <cell r="D6242" t="str">
            <v>H</v>
          </cell>
          <cell r="E6242">
            <v>0.12</v>
          </cell>
        </row>
        <row r="6243">
          <cell r="B6243">
            <v>92110</v>
          </cell>
          <cell r="C6243" t="str">
            <v>PENEIRA ROTATIVA COM MOTOR ELÉTRICO TRIFÁSICO DE 2 CV, CILINDRO DE 1 M X 0,60 M, COM FUROS DE 3,17 MM - MANUTENÇÃO. AF_11/2015</v>
          </cell>
          <cell r="D6243" t="str">
            <v>H</v>
          </cell>
          <cell r="E6243">
            <v>0.45</v>
          </cell>
        </row>
        <row r="6244">
          <cell r="B6244">
            <v>92111</v>
          </cell>
          <cell r="C6244" t="str">
            <v>PENEIRA ROTATIVA COM MOTOR ELÉTRICO TRIFÁSICO DE 2 CV, CILINDRO DE 1 M X 0,60 M, COM FUROS DE 3,17 MM - MATERIAIS NA OPERAÇÃO. AF_11/2015</v>
          </cell>
          <cell r="D6244" t="str">
            <v>H</v>
          </cell>
          <cell r="E6244">
            <v>1.06</v>
          </cell>
        </row>
        <row r="6245">
          <cell r="B6245">
            <v>92114</v>
          </cell>
          <cell r="C6245" t="str">
            <v>DOSADOR DE AREIA, CAPACIDADE DE 26 LITROS - DEPRECIAÇÃO. AF_11/2015</v>
          </cell>
          <cell r="D6245" t="str">
            <v>H</v>
          </cell>
          <cell r="E6245">
            <v>0.06</v>
          </cell>
        </row>
        <row r="6246">
          <cell r="B6246">
            <v>92115</v>
          </cell>
          <cell r="C6246" t="str">
            <v>DOSADOR DE AREIA, CAPACIDADE DE 26 LITROS - JUROS. AF_11/2015</v>
          </cell>
          <cell r="D6246" t="str">
            <v>H</v>
          </cell>
          <cell r="E6246">
            <v>0.01</v>
          </cell>
        </row>
        <row r="6247">
          <cell r="B6247">
            <v>92116</v>
          </cell>
          <cell r="C6247" t="str">
            <v>DOSADOR DE AREIA, CAPACIDADE DE 26 LITROS - MANUTENÇÃO. AF_11/2015</v>
          </cell>
          <cell r="D6247" t="str">
            <v>H</v>
          </cell>
          <cell r="E6247">
            <v>0.08</v>
          </cell>
        </row>
        <row r="6248">
          <cell r="B6248">
            <v>92133</v>
          </cell>
          <cell r="C6248" t="str">
            <v>CAMINHONETE COM MOTOR A DIESEL, POTÊNCIA 180 CV, CABINE DUPLA, 4X4 - DEPRECIAÇÃO. AF_11/2015</v>
          </cell>
          <cell r="D6248" t="str">
            <v>H</v>
          </cell>
          <cell r="E6248">
            <v>7.27</v>
          </cell>
        </row>
        <row r="6249">
          <cell r="B6249">
            <v>92134</v>
          </cell>
          <cell r="C6249" t="str">
            <v>CAMINHONETE COM MOTOR A DIESEL, POTÊNCIA 180 CV, CABINE DUPLA, 4X4 - JUROS. AF_11/2015</v>
          </cell>
          <cell r="D6249" t="str">
            <v>H</v>
          </cell>
          <cell r="E6249">
            <v>2.1800000000000002</v>
          </cell>
        </row>
        <row r="6250">
          <cell r="B6250">
            <v>92135</v>
          </cell>
          <cell r="C6250" t="str">
            <v>CAMINHONETE COM MOTOR A DIESEL, POTÊNCIA 180 CV, CABINE DUPLA, 4X4 - IMPOSTOS E SEGUROS. AF_11/2015</v>
          </cell>
          <cell r="D6250" t="str">
            <v>H</v>
          </cell>
          <cell r="E6250">
            <v>0.45</v>
          </cell>
        </row>
        <row r="6251">
          <cell r="B6251">
            <v>92136</v>
          </cell>
          <cell r="C6251" t="str">
            <v>CAMINHONETE COM MOTOR A DIESEL, POTÊNCIA 180 CV, CABINE DUPLA, 4X4 - MANUTENÇÃO. AF_11/2015</v>
          </cell>
          <cell r="D6251" t="str">
            <v>H</v>
          </cell>
          <cell r="E6251">
            <v>9.08</v>
          </cell>
        </row>
        <row r="6252">
          <cell r="B6252">
            <v>92137</v>
          </cell>
          <cell r="C6252" t="str">
            <v>CAMINHONETE COM MOTOR A DIESEL, POTÊNCIA 180 CV, CABINE DUPLA, 4X4 - MATERIAIS NA OPERAÇÃO. AF_11/2015</v>
          </cell>
          <cell r="D6252" t="str">
            <v>H</v>
          </cell>
          <cell r="E6252">
            <v>88.24</v>
          </cell>
        </row>
        <row r="6253">
          <cell r="B6253">
            <v>92140</v>
          </cell>
          <cell r="C6253" t="str">
            <v>CAMINHONETE CABINE SIMPLES COM MOTOR 1.6 FLEX, CÂMBIO MANUAL, POTÊNCIA 101/104 CV, 2 PORTAS - DEPRECIAÇÃO. AF_11/2015</v>
          </cell>
          <cell r="D6253" t="str">
            <v>H</v>
          </cell>
          <cell r="E6253">
            <v>2.21</v>
          </cell>
        </row>
        <row r="6254">
          <cell r="B6254">
            <v>92141</v>
          </cell>
          <cell r="C6254" t="str">
            <v>CAMINHONETE CABINE SIMPLES COM MOTOR 1.6 FLEX, CÂMBIO MANUAL, POTÊNCIA 101/104 CV, 2 PORTAS - JUROS. AF_11/2015</v>
          </cell>
          <cell r="D6254" t="str">
            <v>H</v>
          </cell>
          <cell r="E6254">
            <v>0.66</v>
          </cell>
        </row>
        <row r="6255">
          <cell r="B6255">
            <v>92142</v>
          </cell>
          <cell r="C6255" t="str">
            <v>CAMINHONETE CABINE SIMPLES COM MOTOR 1.6 FLEX, CÂMBIO MANUAL, POTÊNCIA 101/104 CV, 2 PORTAS - IMPOSTOS E SEGUROS. AF_11/2015</v>
          </cell>
          <cell r="D6255" t="str">
            <v>H</v>
          </cell>
          <cell r="E6255">
            <v>0.13</v>
          </cell>
        </row>
        <row r="6256">
          <cell r="B6256">
            <v>92143</v>
          </cell>
          <cell r="C6256" t="str">
            <v>CAMINHONETE CABINE SIMPLES COM MOTOR 1.6 FLEX, CÂMBIO MANUAL, POTÊNCIA 101/104 CV, 2 PORTAS - MANUTENÇÃO. AF_11/2015</v>
          </cell>
          <cell r="D6256" t="str">
            <v>H</v>
          </cell>
          <cell r="E6256">
            <v>2.77</v>
          </cell>
        </row>
        <row r="6257">
          <cell r="B6257">
            <v>92144</v>
          </cell>
          <cell r="C6257" t="str">
            <v>CAMINHONETE CABINE SIMPLES COM MOTOR 1.6 FLEX, CÂMBIO MANUAL, POTÊNCIA 101/104 CV, 2 PORTAS - MATERIAIS NA OPERAÇÃO. AF_11/2015</v>
          </cell>
          <cell r="D6257" t="str">
            <v>H</v>
          </cell>
          <cell r="E6257">
            <v>71.97</v>
          </cell>
        </row>
        <row r="6258">
          <cell r="B6258">
            <v>92237</v>
          </cell>
          <cell r="C6258" t="str">
            <v>CAMINHÃO DE TRANSPORTE DE MATERIAL ASFÁLTICO 20.000 L, COM CAVALO MECÂNICO DE CAPACIDADE MÁXIMA DE TRAÇÃO COMBINADO DE 45.000 KG, POTÊNCIA 330 CV, INCLUSIVE TANQUE DE ASFALTO COM MAÇARICO - DEPRECIAÇÃO. AF_12/2015</v>
          </cell>
          <cell r="D6258" t="str">
            <v>H</v>
          </cell>
          <cell r="E6258">
            <v>14.4</v>
          </cell>
        </row>
        <row r="6259">
          <cell r="B6259">
            <v>92238</v>
          </cell>
          <cell r="C6259" t="str">
            <v>CAMINHÃO DE TRANSPORTE DE MATERIAL ASFÁLTICO 20.000 L, COM CAVALO MECÂNICO DE CAPACIDADE MÁXIMA DE TRAÇÃO COMBINADO DE 45.000 KG, POTÊNCIA 330 CV, INCLUSIVE TANQUE DE ASFALTO COM MAÇARICO - JUROS. AF_12/2015</v>
          </cell>
          <cell r="D6259" t="str">
            <v>H</v>
          </cell>
          <cell r="E6259">
            <v>5.75</v>
          </cell>
        </row>
        <row r="6260">
          <cell r="B6260">
            <v>92239</v>
          </cell>
          <cell r="C6260" t="str">
            <v>CAMINHÃO DE TRANSPORTE DE MATERIAL ASFÁLTICO 20.000 L, COM CAVALO MECÂNICO DE CAPACIDADE MÁXIMA DE TRAÇÃO COMBINADO DE 45.000 KG, POTÊNCIA 330 CV, INCLUSIVE TANQUE DE ASFALTO COM MAÇARICO - IMPOSTOS E SEGUROS. AF_12/2015</v>
          </cell>
          <cell r="D6260" t="str">
            <v>H</v>
          </cell>
          <cell r="E6260">
            <v>1.17</v>
          </cell>
        </row>
        <row r="6261">
          <cell r="B6261">
            <v>92240</v>
          </cell>
          <cell r="C6261" t="str">
            <v>CAMINHÃO DE TRANSPORTE DE MATERIAL ASFÁLTICO 20.000 L, COM CAVALO MECÂNICO DE CAPACIDADE MÁXIMA DE TRAÇÃO COMBINADO DE 45.000 KG, POTÊNCIA 330 CV, INCLUSIVE TANQUE DE ASFALTO COM MAÇARICO - MANUTENÇÃO. AF_12/2015</v>
          </cell>
          <cell r="D6261" t="str">
            <v>H</v>
          </cell>
          <cell r="E6261">
            <v>27.02</v>
          </cell>
        </row>
        <row r="6262">
          <cell r="B6262">
            <v>92241</v>
          </cell>
          <cell r="C6262" t="str">
            <v>CAMINHÃO DE TRANSPORTE DE MATERIAL ASFÁLTICO 20.000 L, COM CAVALO MECÂNICO DE CAPACIDADE MÁXIMA DE TRAÇÃO COMBINADO DE 45.000 KG, POTÊNCIA 330 CV, INCLUSIVE TANQUE DE ASFALTO COM MAÇARICO - MATERIAIS NA OPERAÇÃO. AF_12/2015</v>
          </cell>
          <cell r="D6262" t="str">
            <v>H</v>
          </cell>
          <cell r="E6262">
            <v>161.76</v>
          </cell>
        </row>
        <row r="6263">
          <cell r="B6263">
            <v>92712</v>
          </cell>
          <cell r="C6263" t="str">
            <v>APARELHO PARA CORTE E SOLDA OXI-ACETILENO SOBRE RODAS, INCLUSIVE CILINDROS E MAÇARICOS - DEPRECIAÇÃO. AF_12/2015</v>
          </cell>
          <cell r="D6263" t="str">
            <v>H</v>
          </cell>
          <cell r="E6263">
            <v>0.19</v>
          </cell>
        </row>
        <row r="6264">
          <cell r="B6264">
            <v>92713</v>
          </cell>
          <cell r="C6264" t="str">
            <v>APARELHO PARA CORTE E SOLDA OXI-ACETILENO SOBRE RODAS, INCLUSIVE CILINDROS E MAÇARICOS - JUROS. AF_12/2015</v>
          </cell>
          <cell r="D6264" t="str">
            <v>H</v>
          </cell>
          <cell r="E6264">
            <v>0.04</v>
          </cell>
        </row>
        <row r="6265">
          <cell r="B6265">
            <v>92714</v>
          </cell>
          <cell r="C6265" t="str">
            <v>APARELHO PARA CORTE E SOLDA OXI-ACETILENO SOBRE RODAS, INCLUSIVE CILINDROS E MAÇARICOS - MANUTENÇÃO. AF_12/2015</v>
          </cell>
          <cell r="D6265" t="str">
            <v>H</v>
          </cell>
          <cell r="E6265">
            <v>0.24</v>
          </cell>
        </row>
        <row r="6266">
          <cell r="B6266">
            <v>92715</v>
          </cell>
          <cell r="C6266" t="str">
            <v>APARELHO PARA CORTE E SOLDA OXI-ACETILENO SOBRE RODAS, INCLUSIVE CILINDROS E MAÇARICOS - MATERIAIS NA OPERAÇÃO. AF_12/2015</v>
          </cell>
          <cell r="D6266" t="str">
            <v>H</v>
          </cell>
          <cell r="E6266">
            <v>21.3</v>
          </cell>
        </row>
        <row r="6267">
          <cell r="B6267">
            <v>92956</v>
          </cell>
          <cell r="C6267" t="str">
            <v>MÁQUINA EXTRUSORA DE CONCRETO PARA GUIAS E SARJETAS, MOTOR A DIESEL, POTÊNCIA 14 CV - DEPRECIAÇÃO. AF_12/2015</v>
          </cell>
          <cell r="D6267" t="str">
            <v>H</v>
          </cell>
          <cell r="E6267">
            <v>5.01</v>
          </cell>
        </row>
        <row r="6268">
          <cell r="B6268">
            <v>92957</v>
          </cell>
          <cell r="C6268" t="str">
            <v>MÁQUINA EXTRUSORA DE CONCRETO PARA GUIAS E SARJETAS, MOTOR A DIESEL, POTÊNCIA 14 CV - JUROS. AF_12/2015</v>
          </cell>
          <cell r="D6268" t="str">
            <v>H</v>
          </cell>
          <cell r="E6268">
            <v>1.1200000000000001</v>
          </cell>
        </row>
        <row r="6269">
          <cell r="B6269">
            <v>92958</v>
          </cell>
          <cell r="C6269" t="str">
            <v>MÁQUINA EXTRUSORA DE CONCRETO PARA GUIAS E SARJETAS, MOTOR A DIESEL, POTÊNCIA 14 CV - MANUTENÇÃO. AF_12/2015</v>
          </cell>
          <cell r="D6269" t="str">
            <v>H</v>
          </cell>
          <cell r="E6269">
            <v>5.48</v>
          </cell>
        </row>
        <row r="6270">
          <cell r="B6270">
            <v>92959</v>
          </cell>
          <cell r="C6270" t="str">
            <v>MÁQUINA EXTRUSORA DE CONCRETO PARA GUIAS E SARJETAS, MOTOR A DIESEL, POTÊNCIA 14 CV - MATERIAIS NA OPERAÇÃO. AF_12/2015</v>
          </cell>
          <cell r="D6270" t="str">
            <v>H</v>
          </cell>
          <cell r="E6270">
            <v>6.84</v>
          </cell>
        </row>
        <row r="6271">
          <cell r="B6271">
            <v>92963</v>
          </cell>
          <cell r="C6271" t="str">
            <v>MARTELO PERFURADOR PNEUMÁTICO MANUAL, HASTE 25 X 75 MM, 21 KG - DEPRECIAÇÃO. AF_12/2015</v>
          </cell>
          <cell r="D6271" t="str">
            <v>H</v>
          </cell>
          <cell r="E6271">
            <v>0.81</v>
          </cell>
        </row>
        <row r="6272">
          <cell r="B6272">
            <v>92964</v>
          </cell>
          <cell r="C6272" t="str">
            <v>MARTELO PERFURADOR PNEUMÁTICO MANUAL, HASTE 25 X 75 MM, 21 KG - JUROS. AF_12/2015</v>
          </cell>
          <cell r="D6272" t="str">
            <v>H</v>
          </cell>
          <cell r="E6272">
            <v>0.18</v>
          </cell>
        </row>
        <row r="6273">
          <cell r="B6273">
            <v>92965</v>
          </cell>
          <cell r="C6273" t="str">
            <v>MARTELO PERFURADOR PNEUMÁTICO MANUAL, HASTE 25 X 75 MM, 21 KG - MANUTENÇÃO. AF_12/2015</v>
          </cell>
          <cell r="D6273" t="str">
            <v>H</v>
          </cell>
          <cell r="E6273">
            <v>1.01</v>
          </cell>
        </row>
        <row r="6274">
          <cell r="B6274">
            <v>93220</v>
          </cell>
          <cell r="C6274" t="str">
            <v>PERFURATRIZ COM TORRE METÁLICA PARA EXECUÇÃO DE ESTACA HÉLICE CONTÍNUA, PROFUNDIDADE MÁXIMA DE 32 M, DIÂMETRO MÁXIMO DE 1000 MM, POTÊNCIA INSTALADA DE 350 HP, MESA ROTATIVA COM TORQUE MÁXIMO DE 263 KNM - DEPRECIAÇÃO. AF_01/2016</v>
          </cell>
          <cell r="D6274" t="str">
            <v>H</v>
          </cell>
          <cell r="E6274">
            <v>160.06</v>
          </cell>
        </row>
        <row r="6275">
          <cell r="B6275">
            <v>93221</v>
          </cell>
          <cell r="C6275" t="str">
            <v>PERFURATRIZ COM TORRE METÁLICA PARA EXECUÇÃO DE ESTACA HÉLICE CONTÍNUA, PROFUNDIDADE MÁXIMA DE 32 M, DIÂMETRO MÁXIMO DE 1000 MM, POTÊNCIA INSTALADA DE 350 HP, MESA ROTATIVA COM TORQUE MÁXIMO DE 263 KNM - JUROS. AF_01/2016</v>
          </cell>
          <cell r="D6275" t="str">
            <v>H</v>
          </cell>
          <cell r="E6275">
            <v>42.04</v>
          </cell>
        </row>
        <row r="6276">
          <cell r="B6276">
            <v>93222</v>
          </cell>
          <cell r="C6276" t="str">
            <v>PERFURATRIZ COM TORRE METÁLICA PARA EXECUÇÃO DE ESTACA HÉLICE CONTÍNUA, PROFUNDIDADE MÁXIMA DE 32 M, DIÂMETRO MÁXIMO DE 1000 MM, POTÊNCIA INSTALADA DE 350 HP, MESA ROTATIVA COM TORQUE MÁXIMO DE 263 KNM - MANUTENÇÃO. AF_01/2016</v>
          </cell>
          <cell r="D6276" t="str">
            <v>H</v>
          </cell>
          <cell r="E6276">
            <v>200.3</v>
          </cell>
        </row>
        <row r="6277">
          <cell r="B6277">
            <v>93223</v>
          </cell>
          <cell r="C6277" t="str">
            <v>PERFURATRIZ COM TORRE METÁLICA PARA EXECUÇÃO DE ESTACA HÉLICE CONTÍNUA, PROFUNDIDADE MÁXIMA DE 32 M, DIÂMETRO MÁXIMO DE 1000 MM, POTÊNCIA INSTALADA DE 350 HP, MESA ROTATIVA COM TORQUE MÁXIMO DE 263 KNM  MATERIAIS NA OPERAÇÃO. AF_01/2016</v>
          </cell>
          <cell r="D6277" t="str">
            <v>H</v>
          </cell>
          <cell r="E6277">
            <v>173.9</v>
          </cell>
        </row>
        <row r="6278">
          <cell r="B6278">
            <v>93229</v>
          </cell>
          <cell r="C6278" t="str">
            <v>BETONEIRA CAPACIDADE NOMINAL 400 L, CAPACIDADE DE MISTURA 310 L, MOTOR A GASOLINA POTÊNCIA 5,5 HP, SEM CARREGADOR - DEPRECIAÇÃO. AF_02/2016</v>
          </cell>
          <cell r="D6278" t="str">
            <v>H</v>
          </cell>
          <cell r="E6278">
            <v>0.24</v>
          </cell>
        </row>
        <row r="6279">
          <cell r="B6279">
            <v>93230</v>
          </cell>
          <cell r="C6279" t="str">
            <v>BETONEIRA CAPACIDADE NOMINAL 400 L, CAPACIDADE DE MISTURA 310 L, MOTOR A GASOLINA POTÊNCIA 5,5 HP, SEM CARREGADOR - JUROS. AF_02/2016</v>
          </cell>
          <cell r="D6279" t="str">
            <v>H</v>
          </cell>
          <cell r="E6279">
            <v>0.05</v>
          </cell>
        </row>
        <row r="6280">
          <cell r="B6280">
            <v>93231</v>
          </cell>
          <cell r="C6280" t="str">
            <v>BETONEIRA CAPACIDADE NOMINAL 400 L, CAPACIDADE DE MISTURA 310 L, MOTOR A GASOLINA POTÊNCIA 5,5 HP, SEM CARREGADOR - MANUTENÇÃO. AF_02/2016</v>
          </cell>
          <cell r="D6280" t="str">
            <v>H</v>
          </cell>
          <cell r="E6280">
            <v>0.23</v>
          </cell>
        </row>
        <row r="6281">
          <cell r="B6281">
            <v>93232</v>
          </cell>
          <cell r="C6281" t="str">
            <v>BETONEIRA CAPACIDADE NOMINAL 400 L, CAPACIDADE DE MISTURA 310 L, MOTOR A GASOLINA POTÊNCIA 5,5 HP, SEM CARREGADOR - MATERIAIS NA OPERAÇÃO. AF_02/2016</v>
          </cell>
          <cell r="D6281" t="str">
            <v>H</v>
          </cell>
          <cell r="E6281">
            <v>3.96</v>
          </cell>
        </row>
        <row r="6282">
          <cell r="B6282">
            <v>93235</v>
          </cell>
          <cell r="C6282" t="str">
            <v>GRUPO GERADOR ESTACIONÁRIO, MOTOR DIESEL POTÊNCIA 170 KVA - JUROS. AF_02/2016</v>
          </cell>
          <cell r="D6282" t="str">
            <v>H</v>
          </cell>
          <cell r="E6282">
            <v>0.78</v>
          </cell>
        </row>
        <row r="6283">
          <cell r="B6283">
            <v>93238</v>
          </cell>
          <cell r="C6283" t="str">
            <v>ROLO COMPACTADOR VIBRATÓRIO REBOCÁVEL, CILINDRO DE AÇO LISO, POTÊNCIA DE TRAÇÃO DE 65 CV, PESO 4,7 T, IMPACTO DINÂMICO 18,3 T, LARGURA DE TRABALHO 1,67 M - JUROS. AF_02/2016</v>
          </cell>
          <cell r="D6283" t="str">
            <v>H</v>
          </cell>
          <cell r="E6283">
            <v>1.21</v>
          </cell>
        </row>
        <row r="6284">
          <cell r="B6284">
            <v>93239</v>
          </cell>
          <cell r="C6284" t="str">
            <v>ROLO COMPACTADOR VIBRATÓRIO PÉ DE CARNEIRO, OPERADO POR CONTROLE REMOTO, POTÊNCIA 12,5 KW, PESO OPERACIONAL 1,675 T, LARGURA DE TRABALHO 0,85 M - JUROS. AF_02/2016</v>
          </cell>
          <cell r="D6284" t="str">
            <v>H</v>
          </cell>
          <cell r="E6284">
            <v>5.5</v>
          </cell>
        </row>
        <row r="6285">
          <cell r="B6285">
            <v>93240</v>
          </cell>
          <cell r="C6285" t="str">
            <v>ROLO COMPACTADOR VIBRATÓRIO PÉ DE CARNEIRO, OPERADO POR CONTROLE REMOTO, POTÊNCIA 12,5 KW, PESO OPERACIONAL 1,675 T, LARGURA DE TRABALHO 0,85 M - MATERIAIS NA OPERAÇÃO. AF_02/2016</v>
          </cell>
          <cell r="D6285" t="str">
            <v>H</v>
          </cell>
          <cell r="E6285">
            <v>8.32</v>
          </cell>
        </row>
        <row r="6286">
          <cell r="B6286">
            <v>93267</v>
          </cell>
          <cell r="C6286" t="str">
            <v>GRUA ASCENCIONAL, LANÇA DE 30 M, CAPACIDADE DE 1,0 T A 30 M, ALTURA ATÉ 39 M  DEPRECIAÇÃO. AF_03/2016</v>
          </cell>
          <cell r="D6286" t="str">
            <v>H</v>
          </cell>
          <cell r="E6286">
            <v>22.84</v>
          </cell>
        </row>
        <row r="6287">
          <cell r="B6287">
            <v>93269</v>
          </cell>
          <cell r="C6287" t="str">
            <v>GRUA ASCENCIONAL, LANÇA DE 30 M, CAPACIDADE DE 1,0 T A 30 M, ALTURA ATÉ 39 M   JUROS. AF_03/2016</v>
          </cell>
          <cell r="D6287" t="str">
            <v>H</v>
          </cell>
          <cell r="E6287">
            <v>5.13</v>
          </cell>
        </row>
        <row r="6288">
          <cell r="B6288">
            <v>93270</v>
          </cell>
          <cell r="C6288" t="str">
            <v>GRUA ASCENCIONAL, LANÇA DE 30 M, CAPACIDADE DE 1,0 T A 30 M, ALTURA ATÉ 39 M   MANUTENÇÃO. AF_03/2016</v>
          </cell>
          <cell r="D6288" t="str">
            <v>H</v>
          </cell>
          <cell r="E6288">
            <v>24.98</v>
          </cell>
        </row>
        <row r="6289">
          <cell r="B6289">
            <v>93271</v>
          </cell>
          <cell r="C6289" t="str">
            <v>GRUA ASCENCIONAL, LANÇA DE 30 M, CAPACIDADE DE 1,0 T A 30 M, ALTURA ATÉ 39 M   MATERIAIS NA OPERAÇÃO. AF_03/2016</v>
          </cell>
          <cell r="D6289" t="str">
            <v>H</v>
          </cell>
          <cell r="E6289">
            <v>7.94</v>
          </cell>
        </row>
        <row r="6290">
          <cell r="B6290">
            <v>93277</v>
          </cell>
          <cell r="C6290" t="str">
            <v>GUINCHO ELÉTRICO DE COLUNA, CAPACIDADE 400 KG, COM MOTO FREIO, MOTOR TRIFÁSICO DE 1,25 CV - DEPRECIAÇÃO. AF_03/2016</v>
          </cell>
          <cell r="D6290" t="str">
            <v>H</v>
          </cell>
          <cell r="E6290">
            <v>0.32</v>
          </cell>
        </row>
        <row r="6291">
          <cell r="B6291">
            <v>93278</v>
          </cell>
          <cell r="C6291" t="str">
            <v>GUINCHO ELÉTRICO DE COLUNA, CAPACIDADE 400 KG, COM MOTO FREIO, MOTOR TRIFÁSICO DE 1,25 CV - JUROS. AF_03/2016</v>
          </cell>
          <cell r="D6291" t="str">
            <v>H</v>
          </cell>
          <cell r="E6291">
            <v>7.0000000000000007E-2</v>
          </cell>
        </row>
        <row r="6292">
          <cell r="B6292">
            <v>93279</v>
          </cell>
          <cell r="C6292" t="str">
            <v>GUINCHO ELÉTRICO DE COLUNA, CAPACIDADE 400 KG, COM MOTO FREIO, MOTOR TRIFÁSICO DE 1,25 CV - MANUTENÇÃO. AF_03/2016</v>
          </cell>
          <cell r="D6292" t="str">
            <v>H</v>
          </cell>
          <cell r="E6292">
            <v>0.3</v>
          </cell>
        </row>
        <row r="6293">
          <cell r="B6293">
            <v>93280</v>
          </cell>
          <cell r="C6293" t="str">
            <v>GUINCHO ELÉTRICO DE COLUNA, CAPACIDADE 400 KG, COM MOTO FREIO, MOTOR TRIFÁSICO DE 1,25 CV - MATERIAIS NA OPERAÇÃO. AF_03/2016</v>
          </cell>
          <cell r="D6293" t="str">
            <v>H</v>
          </cell>
          <cell r="E6293">
            <v>0.66</v>
          </cell>
        </row>
        <row r="6294">
          <cell r="B6294">
            <v>93283</v>
          </cell>
          <cell r="C6294" t="str">
            <v>GUINDASTE HIDRÁULICO AUTOPROPELIDO, COM LANÇA TELESCÓPICA 40 M, CAPACIDADE MÁXIMA 60 T, POTÊNCIA 260 KW - DEPRECIAÇÃO. AF_03/2016</v>
          </cell>
          <cell r="D6294" t="str">
            <v>H</v>
          </cell>
          <cell r="E6294">
            <v>48</v>
          </cell>
        </row>
        <row r="6295">
          <cell r="B6295">
            <v>93284</v>
          </cell>
          <cell r="C6295" t="str">
            <v>GUINDASTE HIDRÁULICO AUTOPROPELIDO, COM LANÇA TELESCÓPICA 40 M, CAPACIDADE MÁXIMA 60 T, POTÊNCIA 260 KW - JUROS. AF_03/2016</v>
          </cell>
          <cell r="D6295" t="str">
            <v>H</v>
          </cell>
          <cell r="E6295">
            <v>16.440000000000001</v>
          </cell>
        </row>
        <row r="6296">
          <cell r="B6296">
            <v>93285</v>
          </cell>
          <cell r="C6296" t="str">
            <v>GUINDASTE HIDRÁULICO AUTOPROPELIDO, COM LANÇA TELESCÓPICA 40 M, CAPACIDADE MÁXIMA 60 T, POTÊNCIA 260 KW - MANUTENÇÃO. AF_03/2016</v>
          </cell>
          <cell r="D6296" t="str">
            <v>H</v>
          </cell>
          <cell r="E6296">
            <v>77.17</v>
          </cell>
        </row>
        <row r="6297">
          <cell r="B6297">
            <v>93286</v>
          </cell>
          <cell r="C6297" t="str">
            <v>GUINDASTE HIDRÁULICO AUTOPROPELIDO, COM LANÇA TELESCÓPICA 40 M, CAPACIDADE MÁXIMA 60 T, POTÊNCIA 260 KW - MATERIAIS NA OPERAÇÃO. AF_03/2016</v>
          </cell>
          <cell r="D6297" t="str">
            <v>H</v>
          </cell>
          <cell r="E6297">
            <v>187.85</v>
          </cell>
        </row>
        <row r="6298">
          <cell r="B6298">
            <v>93296</v>
          </cell>
          <cell r="C6298" t="str">
            <v>GUINDASTE HIDRÁULICO AUTOPROPELIDO, COM LANÇA TELESCÓPICA 40 M, CAPACIDADE MÁXIMA 60 T, POTÊNCIA 260 KW - IMPOSTOS E SEGUROS. AF_03/2016</v>
          </cell>
          <cell r="D6298" t="str">
            <v>H</v>
          </cell>
          <cell r="E6298">
            <v>3.36</v>
          </cell>
        </row>
        <row r="6299">
          <cell r="B6299">
            <v>93397</v>
          </cell>
          <cell r="C6299" t="str">
            <v>GUINDAUTO HIDRÁULICO, CAPACIDADE MÁXIMA DE CARGA 3300 KG, MOMENTO MÁXIMO DE CARGA 5,8 TM, ALCANCE MÁXIMO HORIZONTAL 7,60 M, INCLUSIVE CAMINHÃO TOCO PBT 16.000 KG, POTÊNCIA DE 189 CV - DEPRECIAÇÃO. AF_03/2016</v>
          </cell>
          <cell r="D6299" t="str">
            <v>H</v>
          </cell>
          <cell r="E6299">
            <v>8.09</v>
          </cell>
        </row>
        <row r="6300">
          <cell r="B6300">
            <v>93398</v>
          </cell>
          <cell r="C6300" t="str">
            <v>GUINDAUTO HIDRÁULICO, CAPACIDADE MÁXIMA DE CARGA 3300 KG, MOMENTO MÁXIMO DE CARGA 5,8 TM, ALCANCE MÁXIMO HORIZONTAL 7,60 M, INCLUSIVE CAMINHÃO TOCO PBT 16.000 KG, POTÊNCIA DE 189 CV - JUROS. AF_03/2016</v>
          </cell>
          <cell r="D6300" t="str">
            <v>H</v>
          </cell>
          <cell r="E6300">
            <v>3.23</v>
          </cell>
        </row>
        <row r="6301">
          <cell r="B6301">
            <v>93399</v>
          </cell>
          <cell r="C6301" t="str">
            <v>GUINDAUTO HIDRÁULICO, CAPACIDADE MÁXIMA DE CARGA 3300 KG, MOMENTO MÁXIMO DE CARGA 5,8 TM, ALCANCE MÁXIMO HORIZONTAL 7,60 M, INCLUSIVE CAMINHÃO TOCO PBT 16.000 KG, POTÊNCIA DE 189 CV  IMPOSTOS E SEGUROS. AF_03/2016</v>
          </cell>
          <cell r="D6301" t="str">
            <v>H</v>
          </cell>
          <cell r="E6301">
            <v>0.65</v>
          </cell>
        </row>
        <row r="6302">
          <cell r="B6302">
            <v>93400</v>
          </cell>
          <cell r="C6302" t="str">
            <v>GUINDAUTO HIDRÁULICO, CAPACIDADE MÁXIMA DE CARGA 3300 KG, MOMENTO MÁXIMO DE CARGA 5,8 TM, ALCANCE MÁXIMO HORIZONTAL 7,60 M, INCLUSIVE CAMINHÃO TOCO PBT 16.000 KG, POTÊNCIA DE 189 CV - MANUTENÇÃO. AF_03/2016</v>
          </cell>
          <cell r="D6302" t="str">
            <v>H</v>
          </cell>
          <cell r="E6302">
            <v>15.17</v>
          </cell>
        </row>
        <row r="6303">
          <cell r="B6303">
            <v>93401</v>
          </cell>
          <cell r="C6303" t="str">
            <v>GUINDAUTO HIDRÁULICO, CAPACIDADE MÁXIMA DE CARGA 3300 KG, MOMENTO MÁXIMO DE CARGA 5,8 TM, ALCANCE MÁXIMO HORIZONTAL 7,60 M, INCLUSIVE CAMINHÃO TOCO PBT 16.000 KG, POTÊNCIA DE 189 CV - MATERIAIS NA OPERAÇÃO. AF_03/2016</v>
          </cell>
          <cell r="D6303" t="str">
            <v>H</v>
          </cell>
          <cell r="E6303">
            <v>92.64</v>
          </cell>
        </row>
        <row r="6304">
          <cell r="B6304">
            <v>93404</v>
          </cell>
          <cell r="C630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D6304" t="str">
            <v>H</v>
          </cell>
          <cell r="E6304">
            <v>4.3899999999999997</v>
          </cell>
        </row>
        <row r="6305">
          <cell r="B6305">
            <v>93405</v>
          </cell>
          <cell r="C630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D6305" t="str">
            <v>H</v>
          </cell>
          <cell r="E6305">
            <v>0.87</v>
          </cell>
        </row>
        <row r="6306">
          <cell r="B6306">
            <v>93406</v>
          </cell>
          <cell r="C630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D6306" t="str">
            <v>H</v>
          </cell>
          <cell r="E6306">
            <v>5.49</v>
          </cell>
        </row>
        <row r="6307">
          <cell r="B6307">
            <v>93407</v>
          </cell>
          <cell r="C630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D6307" t="str">
            <v>H</v>
          </cell>
          <cell r="E6307">
            <v>30.89</v>
          </cell>
        </row>
        <row r="6308">
          <cell r="B6308">
            <v>93411</v>
          </cell>
          <cell r="C6308" t="str">
            <v>GERADOR PORTÁTIL MONOFÁSICO, POTÊNCIA 5500 VA, MOTOR A GASOLINA, POTÊNCIA DO MOTOR 13 CV - DEPRECIAÇÃO. AF_03/2016</v>
          </cell>
          <cell r="D6308" t="str">
            <v>H</v>
          </cell>
          <cell r="E6308">
            <v>0.11</v>
          </cell>
        </row>
        <row r="6309">
          <cell r="B6309">
            <v>93412</v>
          </cell>
          <cell r="C6309" t="str">
            <v>GERADOR PORTÁTIL MONOFÁSICO, POTÊNCIA 5500 VA, MOTOR A GASOLINA, POTÊNCIA DO MOTOR 13 CV - JUROS. AF_03/2016</v>
          </cell>
          <cell r="D6309" t="str">
            <v>H</v>
          </cell>
          <cell r="E6309">
            <v>0.03</v>
          </cell>
        </row>
        <row r="6310">
          <cell r="B6310">
            <v>93413</v>
          </cell>
          <cell r="C6310" t="str">
            <v>GERADOR PORTÁTIL MONOFÁSICO, POTÊNCIA 5500 VA, MOTOR A GASOLINA, POTÊNCIA DO MOTOR 13 CV - MANUTENÇÃO. AF_03/2016</v>
          </cell>
          <cell r="D6310" t="str">
            <v>H</v>
          </cell>
          <cell r="E6310">
            <v>0.09</v>
          </cell>
        </row>
        <row r="6311">
          <cell r="B6311">
            <v>93414</v>
          </cell>
          <cell r="C6311" t="str">
            <v>GERADOR PORTÁTIL MONOFÁSICO, POTÊNCIA 5500 VA, MOTOR A GASOLINA, POTÊNCIA DO MOTOR 13 CV - MATERIAIS NA OPERAÇÃO. AF_03/2016</v>
          </cell>
          <cell r="D6311" t="str">
            <v>H</v>
          </cell>
          <cell r="E6311">
            <v>9.24</v>
          </cell>
        </row>
        <row r="6312">
          <cell r="B6312">
            <v>93417</v>
          </cell>
          <cell r="C6312" t="str">
            <v>GRUPO GERADOR REBOCÁVEL, POTÊNCIA 66 KVA, MOTOR A DIESEL - DEPRECIAÇÃO. AF_03/2016</v>
          </cell>
          <cell r="D6312" t="str">
            <v>H</v>
          </cell>
          <cell r="E6312">
            <v>1.44</v>
          </cell>
        </row>
        <row r="6313">
          <cell r="B6313">
            <v>93418</v>
          </cell>
          <cell r="C6313" t="str">
            <v>GRUPO GERADOR REBOCÁVEL, POTÊNCIA 66 KVA, MOTOR A DIESEL - JUROS. AF_03/2016</v>
          </cell>
          <cell r="D6313" t="str">
            <v>H</v>
          </cell>
          <cell r="E6313">
            <v>0.49</v>
          </cell>
        </row>
        <row r="6314">
          <cell r="B6314">
            <v>93419</v>
          </cell>
          <cell r="C6314" t="str">
            <v>GRUPO GERADOR REBOCÁVEL, POTÊNCIA 66 KVA, MOTOR A DIESEL - MANUTENÇÃO. AF_03/2016</v>
          </cell>
          <cell r="D6314" t="str">
            <v>H</v>
          </cell>
          <cell r="E6314">
            <v>1.29</v>
          </cell>
        </row>
        <row r="6315">
          <cell r="B6315">
            <v>93420</v>
          </cell>
          <cell r="C6315" t="str">
            <v>GRUPO GERADOR REBOCÁVEL, POTÊNCIA 66 KVA, MOTOR A DIESEL - MATERIAIS NA OPERAÇÃO. AF_03/2016</v>
          </cell>
          <cell r="D6315" t="str">
            <v>H</v>
          </cell>
          <cell r="E6315">
            <v>39.29</v>
          </cell>
        </row>
        <row r="6316">
          <cell r="B6316">
            <v>93423</v>
          </cell>
          <cell r="C6316" t="str">
            <v>GRUPO GERADOR ESTACIONÁRIO, POTÊNCIA 150 KVA, MOTOR A DIESEL- DEPRECIAÇÃO. AF_03/2016</v>
          </cell>
          <cell r="D6316" t="str">
            <v>H</v>
          </cell>
          <cell r="E6316">
            <v>2.04</v>
          </cell>
        </row>
        <row r="6317">
          <cell r="B6317">
            <v>93424</v>
          </cell>
          <cell r="C6317" t="str">
            <v>GRUPO GERADOR ESTACIONÁRIO, POTÊNCIA 150 KVA, MOTOR A DIESEL- JUROS. AF_03/2016</v>
          </cell>
          <cell r="D6317" t="str">
            <v>H</v>
          </cell>
          <cell r="E6317">
            <v>0.7</v>
          </cell>
        </row>
        <row r="6318">
          <cell r="B6318">
            <v>93425</v>
          </cell>
          <cell r="C6318" t="str">
            <v>GRUPO GERADOR ESTACIONÁRIO, POTÊNCIA 150 KVA, MOTOR A DIESEL- MANUTENÇÃO. AF_03/2016</v>
          </cell>
          <cell r="D6318" t="str">
            <v>H</v>
          </cell>
          <cell r="E6318">
            <v>1.82</v>
          </cell>
        </row>
        <row r="6319">
          <cell r="B6319">
            <v>93426</v>
          </cell>
          <cell r="C6319" t="str">
            <v>GRUPO GERADOR ESTACIONÁRIO, POTÊNCIA 150 KVA, MOTOR A DIESEL- MATERIAIS NA OPERAÇÃO. AF_03/2016</v>
          </cell>
          <cell r="D6319" t="str">
            <v>H</v>
          </cell>
          <cell r="E6319">
            <v>93.9</v>
          </cell>
        </row>
        <row r="6320">
          <cell r="B6320">
            <v>93429</v>
          </cell>
          <cell r="C6320" t="str">
            <v>USINA DE MISTURA ASFÁLTICA À QUENTE, TIPO CONTRA FLUXO, PROD 40 A 80 TON/HORA - DEPRECIAÇÃO. AF_03/2016</v>
          </cell>
          <cell r="D6320" t="str">
            <v>H</v>
          </cell>
          <cell r="E6320">
            <v>61.6</v>
          </cell>
        </row>
        <row r="6321">
          <cell r="B6321">
            <v>93430</v>
          </cell>
          <cell r="C6321" t="str">
            <v>USINA DE MISTURA ASFÁLTICA À QUENTE, TIPO CONTRA FLUXO, PROD 40 A 80 TON/HORA - JUROS. AF_03/2016</v>
          </cell>
          <cell r="D6321" t="str">
            <v>H</v>
          </cell>
          <cell r="E6321">
            <v>21.09</v>
          </cell>
        </row>
        <row r="6322">
          <cell r="B6322">
            <v>93431</v>
          </cell>
          <cell r="C6322" t="str">
            <v>USINA DE MISTURA ASFÁLTICA À QUENTE, TIPO CONTRA FLUXO, PROD 40 A 80 TON/HORA - MANUTENÇÃO. AF_03/2016</v>
          </cell>
          <cell r="D6322" t="str">
            <v>H</v>
          </cell>
          <cell r="E6322">
            <v>99.02</v>
          </cell>
        </row>
        <row r="6323">
          <cell r="B6323">
            <v>93432</v>
          </cell>
          <cell r="C6323" t="str">
            <v>USINA DE MISTURA ASFÁLTICA À QUENTE, TIPO CONTRA FLUXO, PROD 40 A 80 TON/HORA - MATERIAIS NA OPERAÇÃO. AF_03/2016</v>
          </cell>
          <cell r="D6323" t="str">
            <v>H</v>
          </cell>
          <cell r="E6323">
            <v>1776</v>
          </cell>
        </row>
        <row r="6324">
          <cell r="B6324">
            <v>93435</v>
          </cell>
          <cell r="C6324" t="str">
            <v>USINA DE ASFALTO À FRIO, CAPACIDADE DE 40 A 60 TON/HORA, ELÉTRICA POTÊNCIA 30 CV - DEPRECIAÇÃO. AF_03/2016</v>
          </cell>
          <cell r="D6324" t="str">
            <v>H</v>
          </cell>
          <cell r="E6324">
            <v>3.33</v>
          </cell>
        </row>
        <row r="6325">
          <cell r="B6325">
            <v>93436</v>
          </cell>
          <cell r="C6325" t="str">
            <v>USINA DE ASFALTO À FRIO, CAPACIDADE DE 40 A 60 TON/HORA, ELÉTRICA POTÊNCIA 30 CV - JUROS. AF_03/2016</v>
          </cell>
          <cell r="D6325" t="str">
            <v>H</v>
          </cell>
          <cell r="E6325">
            <v>1.33</v>
          </cell>
        </row>
        <row r="6326">
          <cell r="B6326">
            <v>93437</v>
          </cell>
          <cell r="C6326" t="str">
            <v>USINA DE ASFALTO À FRIO, CAPACIDADE DE 40 A 60 TON/HORA, ELÉTRICA POTÊNCIA 30 CV - MANUTENÇÃO. AF_03/2016</v>
          </cell>
          <cell r="D6326" t="str">
            <v>H</v>
          </cell>
          <cell r="E6326">
            <v>6.25</v>
          </cell>
        </row>
        <row r="6327">
          <cell r="B6327">
            <v>93438</v>
          </cell>
          <cell r="C6327" t="str">
            <v>USINA DE ASFALTO À FRIO, CAPACIDADE DE 40 A 60 TON/HORA, ELÉTRICA POTÊNCIA 30 CV - MATERIAIS NA OPERAÇÃO. AF_03/2016</v>
          </cell>
          <cell r="D6327" t="str">
            <v>H</v>
          </cell>
          <cell r="E6327">
            <v>17.420000000000002</v>
          </cell>
        </row>
        <row r="6328">
          <cell r="B6328">
            <v>95114</v>
          </cell>
          <cell r="C6328" t="str">
            <v>MARTELETE OU ROMPEDOR PNEUMÁTICO MANUAL, 28 KG, COM SILENCIADOR - DEPRECIAÇÃO. AF_07/2016</v>
          </cell>
          <cell r="D6328" t="str">
            <v>H</v>
          </cell>
          <cell r="E6328">
            <v>0.78</v>
          </cell>
        </row>
        <row r="6329">
          <cell r="B6329">
            <v>95115</v>
          </cell>
          <cell r="C6329" t="str">
            <v>MARTELETE OU ROMPEDOR PNEUMÁTICO MANUAL, 28 KG, COM SILENCIADOR - JUROS. AF_07/2016</v>
          </cell>
          <cell r="D6329" t="str">
            <v>H</v>
          </cell>
          <cell r="E6329">
            <v>0.17</v>
          </cell>
        </row>
        <row r="6330">
          <cell r="B6330">
            <v>95116</v>
          </cell>
          <cell r="C6330" t="str">
            <v>USINA DE CONCRETO FIXA, CAPACIDADE NOMINAL DE 90 A 120 M3/H, SEM SILO - DEPRECIAÇÃO. AF_07/2016</v>
          </cell>
          <cell r="D6330" t="str">
            <v>H</v>
          </cell>
          <cell r="E6330">
            <v>31.99</v>
          </cell>
        </row>
        <row r="6331">
          <cell r="B6331">
            <v>95117</v>
          </cell>
          <cell r="C6331" t="str">
            <v>USINA DE CONCRETO FIXA, CAPACIDADE NOMINAL DE 90 A 120 M3/H, SEM SILO - JUROS. AF_07/2016</v>
          </cell>
          <cell r="D6331" t="str">
            <v>H</v>
          </cell>
          <cell r="E6331">
            <v>9.59</v>
          </cell>
        </row>
        <row r="6332">
          <cell r="B6332">
            <v>95118</v>
          </cell>
          <cell r="C6332" t="str">
            <v>USINA MISTURADORA DE SOLOS, CAPACIDADE DE 200 A 500 TON/H, POTENCIA 75KW - DEPRECIAÇÃO. AF_07/2016</v>
          </cell>
          <cell r="D6332" t="str">
            <v>H</v>
          </cell>
          <cell r="E6332">
            <v>31.77</v>
          </cell>
        </row>
        <row r="6333">
          <cell r="B6333">
            <v>95119</v>
          </cell>
          <cell r="C6333" t="str">
            <v>USINA MISTURADORA DE SOLOS, CAPACIDADE DE 200 A 500 TON/H, POTENCIA 75KW - JUROS. AF_07/2016</v>
          </cell>
          <cell r="D6333" t="str">
            <v>H</v>
          </cell>
          <cell r="E6333">
            <v>10.88</v>
          </cell>
        </row>
        <row r="6334">
          <cell r="B6334">
            <v>95120</v>
          </cell>
          <cell r="C6334" t="str">
            <v>USINA MISTURADORA DE SOLOS, CAPACIDADE DE 200 A 500 TON/H, POTENCIA 75KW - MATERIAIS NA OPERAÇÃO. AF_07/2016</v>
          </cell>
          <cell r="D6334" t="str">
            <v>H</v>
          </cell>
          <cell r="E6334">
            <v>54.18</v>
          </cell>
        </row>
        <row r="6335">
          <cell r="B6335">
            <v>95123</v>
          </cell>
          <cell r="C6335" t="str">
            <v>DISTRIBUIDOR DE AGREGADOS AUTOPROPELIDO, CAP 3 M3, A DIESEL, POTÊNCIA 176CV - DEPRECIAÇÃO. AF_07/2016</v>
          </cell>
          <cell r="D6335" t="str">
            <v>H</v>
          </cell>
          <cell r="E6335">
            <v>11.4</v>
          </cell>
        </row>
        <row r="6336">
          <cell r="B6336">
            <v>95124</v>
          </cell>
          <cell r="C6336" t="str">
            <v>DISTRIBUIDOR DE AGREGADOS AUTOPROPELIDO, C/AP 3 M3, A DIESEL, POTÊNCIA 176CV - JUROS. AF_07/2016</v>
          </cell>
          <cell r="D6336" t="str">
            <v>H</v>
          </cell>
          <cell r="E6336">
            <v>3.41</v>
          </cell>
        </row>
        <row r="6337">
          <cell r="B6337">
            <v>95125</v>
          </cell>
          <cell r="C6337" t="str">
            <v>DISTRIBUIDOR DE AGREGADOS AUTOPROPELIDO, CAP 3 M3, A DIESEL, POTÊNCIA 176CV - MANUTENÇÃO. AF_07/2016</v>
          </cell>
          <cell r="D6337" t="str">
            <v>H</v>
          </cell>
          <cell r="E6337">
            <v>12.47</v>
          </cell>
        </row>
        <row r="6338">
          <cell r="B6338">
            <v>95126</v>
          </cell>
          <cell r="C6338" t="str">
            <v>DISTRIBUIDOR DE AGREGADOS AUTOPROPELIDO, CAP 3 M3, A DIESEL, POTÊNCIA 176CV  MATERIAIS NA OPERAÇÃO. AF_07/2016</v>
          </cell>
          <cell r="D6338" t="str">
            <v>H</v>
          </cell>
          <cell r="E6338">
            <v>86.28</v>
          </cell>
        </row>
        <row r="6339">
          <cell r="B6339">
            <v>95129</v>
          </cell>
          <cell r="C6339" t="str">
            <v>MÁQUINA DEMARCADORA DE FAIXA DE TRÁFEGO À FRIO, AUTOPROPELIDA, POTÊNCIA 38 HP - DEPRECIAÇÃO. AF_07/2016</v>
          </cell>
          <cell r="D6339" t="str">
            <v>H</v>
          </cell>
          <cell r="E6339">
            <v>20.23</v>
          </cell>
        </row>
        <row r="6340">
          <cell r="B6340">
            <v>95130</v>
          </cell>
          <cell r="C6340" t="str">
            <v>MÁQUINA DEMARCADORA DE FAIXA DE TRÁFEGO À FRIO, AUTOPROPELIDA, POTÊNCIA 38 HP - JUROS. AF_07/2016</v>
          </cell>
          <cell r="D6340" t="str">
            <v>H</v>
          </cell>
          <cell r="E6340">
            <v>7.08</v>
          </cell>
        </row>
        <row r="6341">
          <cell r="B6341">
            <v>95131</v>
          </cell>
          <cell r="C6341" t="str">
            <v>MÁQUINA DEMARCADORA DE FAIXA DE TRÁFEGO À FRIO, AUTOPROPELIDA, POTÊNCIA 38 HP - MANUTENÇÃO. AF_07/2016</v>
          </cell>
          <cell r="D6341" t="str">
            <v>H</v>
          </cell>
          <cell r="E6341">
            <v>37.94</v>
          </cell>
        </row>
        <row r="6342">
          <cell r="B6342">
            <v>95132</v>
          </cell>
          <cell r="C6342" t="str">
            <v>MÁQUINA DEMARCADORA DE FAIXA DE TRÁFEGO À FRIO, AUTOPROPELIDA, POTÊNCIA 38 HP - MATERIAIS NA OPERAÇÃO. AF_07/2016</v>
          </cell>
          <cell r="D6342" t="str">
            <v>H</v>
          </cell>
          <cell r="E6342">
            <v>18.87</v>
          </cell>
        </row>
        <row r="6343">
          <cell r="B6343">
            <v>95136</v>
          </cell>
          <cell r="C6343" t="str">
            <v>TALHA MANUAL DE CORRENTE, CAPACIDADE DE 2 TON. COM ELEVAÇÃO DE 3 M - DEPRECIAÇÃO. AF_07/2016</v>
          </cell>
          <cell r="D6343" t="str">
            <v>H</v>
          </cell>
          <cell r="E6343">
            <v>0.03</v>
          </cell>
        </row>
        <row r="6344">
          <cell r="B6344">
            <v>95137</v>
          </cell>
          <cell r="C6344" t="str">
            <v>TALHA MANUAL DE CORRENTE, CAPACIDADE DE 2 TON. COM ELEVAÇÃO DE 3 M - JUROS. AF_07/2016</v>
          </cell>
          <cell r="D6344" t="str">
            <v>H</v>
          </cell>
          <cell r="E6344">
            <v>0.01</v>
          </cell>
        </row>
        <row r="6345">
          <cell r="B6345">
            <v>95138</v>
          </cell>
          <cell r="C6345" t="str">
            <v>TALHA MANUAL DE CORRENTE, CAPACIDADE DE 2 TON. COM ELEVAÇÃO DE 3 M - MANUTENÇÃO. AF_07/2016</v>
          </cell>
          <cell r="D6345" t="str">
            <v>H</v>
          </cell>
          <cell r="E6345">
            <v>0.02</v>
          </cell>
        </row>
        <row r="6346">
          <cell r="B6346">
            <v>95208</v>
          </cell>
          <cell r="C6346" t="str">
            <v>GRUA ASCENCIONAL, LANÇA DE 42 M, CAPACIDADE DE 1,5 T A 30 M, ALTURA ATÉ 39 M  DEPRECIAÇÃO. AF_08/2016</v>
          </cell>
          <cell r="D6346" t="str">
            <v>H</v>
          </cell>
          <cell r="E6346">
            <v>25.87</v>
          </cell>
        </row>
        <row r="6347">
          <cell r="B6347">
            <v>95209</v>
          </cell>
          <cell r="C6347" t="str">
            <v>GRUA ASCENCIONAL, LANCA DE 42 M, CAPACIDADE DE 1,5 T A 30 M, ALTURA ATE 39 M  JUROS. AF_08/2016</v>
          </cell>
          <cell r="D6347" t="str">
            <v>H</v>
          </cell>
          <cell r="E6347">
            <v>5.82</v>
          </cell>
        </row>
        <row r="6348">
          <cell r="B6348">
            <v>95210</v>
          </cell>
          <cell r="C6348" t="str">
            <v>GRUA ASCENCIONAL, LANCA DE 42 M, CAPACIDADE DE 1,5 T A 30 M, ALTURA ATE 39 M  MANUTENÇÃO. AF_08/2016</v>
          </cell>
          <cell r="D6348" t="str">
            <v>H</v>
          </cell>
          <cell r="E6348">
            <v>28.3</v>
          </cell>
        </row>
        <row r="6349">
          <cell r="B6349">
            <v>95211</v>
          </cell>
          <cell r="C6349" t="str">
            <v>GRUA ASCENCIONAL, LANCA DE 42 M, CAPACIDADE DE 1,5 T A 30 M, ALTURA ATE 39 M  MATERIAIS NA OPERAÇÃO. AF_08/2016</v>
          </cell>
          <cell r="D6349" t="str">
            <v>H</v>
          </cell>
          <cell r="E6349">
            <v>7.94</v>
          </cell>
        </row>
        <row r="6350">
          <cell r="B6350">
            <v>95214</v>
          </cell>
          <cell r="C6350" t="str">
            <v>PULVERIZADOR DE TINTA ELÉTRICO/MÁQUINA DE PINTURA AIRLESS, VAZÃO 2 L/MIN - DEPRECIAÇÃO. AF_08/2016</v>
          </cell>
          <cell r="D6350" t="str">
            <v>H</v>
          </cell>
          <cell r="E6350">
            <v>0.21</v>
          </cell>
        </row>
        <row r="6351">
          <cell r="B6351">
            <v>95215</v>
          </cell>
          <cell r="C6351" t="str">
            <v>PULVERIZADOR DE TINTA ELÉTRICO/MÁQUINA DE PINTURA AIRLESS, VAZÃO 2 L/MIN - JUROS. AF_08/2016</v>
          </cell>
          <cell r="D6351" t="str">
            <v>H</v>
          </cell>
          <cell r="E6351">
            <v>0.04</v>
          </cell>
        </row>
        <row r="6352">
          <cell r="B6352">
            <v>95216</v>
          </cell>
          <cell r="C6352" t="str">
            <v>PULVERIZADOR DE TINTA ELÉTRICO/MÁQUINA DE PINTURA AIRLESS, VAZÃO 2 L/MIN - MANUTENÇÃO. AF_08/2016</v>
          </cell>
          <cell r="D6352" t="str">
            <v>H</v>
          </cell>
          <cell r="E6352">
            <v>0.14000000000000001</v>
          </cell>
        </row>
        <row r="6353">
          <cell r="B6353">
            <v>95217</v>
          </cell>
          <cell r="C6353" t="str">
            <v>PULVERIZADOR DE TINTA ELÉTRICO/MÁQUINA DE PINTURA AIRLESS, VAZÃO 2 L/MIN - MATERIAIS NA OPERAÇÃO. AF_08/2016</v>
          </cell>
          <cell r="D6353" t="str">
            <v>H</v>
          </cell>
          <cell r="E6353">
            <v>0.53</v>
          </cell>
        </row>
        <row r="6354">
          <cell r="B6354">
            <v>95255</v>
          </cell>
          <cell r="C6354" t="str">
            <v>MARTELO DEMOLIDOR PNEUMÁTICO MANUAL, 32 KG - DEPRECIAÇÃO. AF_09/2016</v>
          </cell>
          <cell r="D6354" t="str">
            <v>H</v>
          </cell>
          <cell r="E6354">
            <v>0.7</v>
          </cell>
        </row>
        <row r="6355">
          <cell r="B6355">
            <v>95256</v>
          </cell>
          <cell r="C6355" t="str">
            <v>MARTELO DEMOLIDOR PNEUMÁTICO MANUAL, 32 KG - JUROS. AF_09/2016</v>
          </cell>
          <cell r="D6355" t="str">
            <v>H</v>
          </cell>
          <cell r="E6355">
            <v>0.15</v>
          </cell>
        </row>
        <row r="6356">
          <cell r="B6356">
            <v>95257</v>
          </cell>
          <cell r="C6356" t="str">
            <v>MARTELO DEMOLIDOR PNEUMÁTICO MANUAL, 32 KG - MANUTENÇÃO. AF_09/2016</v>
          </cell>
          <cell r="D6356" t="str">
            <v>H</v>
          </cell>
          <cell r="E6356">
            <v>0.87</v>
          </cell>
        </row>
        <row r="6357">
          <cell r="B6357">
            <v>95260</v>
          </cell>
          <cell r="C6357" t="str">
            <v>COMPACTADOR DE SOLOS DE PERCUSÃO (SOQUETE) COM MOTOR A GASOLINA, POTÊNCIA 3 CV - DEPRECIAÇÃO. AF_09/2016</v>
          </cell>
          <cell r="D6357" t="str">
            <v>H</v>
          </cell>
          <cell r="E6357">
            <v>0.79</v>
          </cell>
        </row>
        <row r="6358">
          <cell r="B6358">
            <v>95261</v>
          </cell>
          <cell r="C6358" t="str">
            <v>COMPACTADOR DE SOLOS DE PERCUSÃO (SOQUETE) COM MOTOR A GASOLINA, POTÊNCIA 3 CV - JUROS. AF_09/2016</v>
          </cell>
          <cell r="D6358" t="str">
            <v>H</v>
          </cell>
          <cell r="E6358">
            <v>0.15</v>
          </cell>
        </row>
        <row r="6359">
          <cell r="B6359">
            <v>95262</v>
          </cell>
          <cell r="C6359" t="str">
            <v>COMPACTADOR DE SOLOS DE PERCUSÃO (SOQUETE) COM MOTOR A GASOLINA, POTÊNCIA 3 CV - MANUTENÇÃO. AF_09/2016</v>
          </cell>
          <cell r="D6359" t="str">
            <v>H</v>
          </cell>
          <cell r="E6359">
            <v>0.72</v>
          </cell>
        </row>
        <row r="6360">
          <cell r="B6360">
            <v>95263</v>
          </cell>
          <cell r="C6360" t="str">
            <v>COMPACTADOR DE SOLOS DE PERCUSÃO (SOQUETE) COM MOTOR A GASOLINA, POTÊNCIA 3 CV - MATERIAIS NA OPERAÇÃO. AF_09/2016</v>
          </cell>
          <cell r="D6360" t="str">
            <v>H</v>
          </cell>
          <cell r="E6360">
            <v>2.12</v>
          </cell>
        </row>
        <row r="6361">
          <cell r="B6361">
            <v>95266</v>
          </cell>
          <cell r="C6361" t="str">
            <v>RÉGUA VIBRATÓRIA DUPLA PARA CONCRETO, PESO DE 60KG, COMPRIMENTO 4 M, COM MOTOR A GASOLINA, POTÊNCIA 5,5 HP - DEPRECIAÇÃO. AF_09/2016</v>
          </cell>
          <cell r="D6361" t="str">
            <v>H</v>
          </cell>
          <cell r="E6361">
            <v>0.55000000000000004</v>
          </cell>
        </row>
        <row r="6362">
          <cell r="B6362">
            <v>95267</v>
          </cell>
          <cell r="C6362" t="str">
            <v>RÉGUA VIBRATÓRIA DUPLA PARA CONCRETO, PESO DE 60KG, COMPRIMENTO 4 M, COM MOTOR A GASOLINA, POTÊNCIA 5,5 HP - JUROS. AF_09/2016</v>
          </cell>
          <cell r="D6362" t="str">
            <v>H</v>
          </cell>
          <cell r="E6362">
            <v>0.11</v>
          </cell>
        </row>
        <row r="6363">
          <cell r="B6363">
            <v>95268</v>
          </cell>
          <cell r="C6363" t="str">
            <v>RÉGUA VIBRATÓRIA DUPLA PARA CONCRETO, PESO DE 60KG, COMPRIMENTO 4 M, COM MOTOR A GASOLINA, POTÊNCIA 5,5 HP - MANUTENÇÃO. AF_09/2016</v>
          </cell>
          <cell r="D6363" t="str">
            <v>H</v>
          </cell>
          <cell r="E6363">
            <v>0.54</v>
          </cell>
        </row>
        <row r="6364">
          <cell r="B6364">
            <v>95269</v>
          </cell>
          <cell r="C6364" t="str">
            <v>RÉGUA VIBRATÓRIA DUPLA PARA CONCRETO, PESO DE 60KG, COMPRIMENTO 4 M, COM MOTOR A GASOLINA, POTÊNCIA 5,5 HP  MATERIAIS NA OPERAÇÃO. AF_09/2016</v>
          </cell>
          <cell r="D6364" t="str">
            <v>H</v>
          </cell>
          <cell r="E6364">
            <v>3.96</v>
          </cell>
        </row>
        <row r="6365">
          <cell r="B6365">
            <v>95272</v>
          </cell>
          <cell r="C6365" t="str">
            <v>POLIDORA DE PISO (POLITRIZ), PESO DE 100KG, DIÂMETRO 450 MM, MOTOR ELÉTRICO, POTÊNCIA 4 HP - DEPRECIAÇÃO. AF_09/2016</v>
          </cell>
          <cell r="D6365" t="str">
            <v>H</v>
          </cell>
          <cell r="E6365">
            <v>0.54</v>
          </cell>
        </row>
        <row r="6366">
          <cell r="B6366">
            <v>95273</v>
          </cell>
          <cell r="C6366" t="str">
            <v>POLIDORA DE PISO (POLITRIZ), PESO DE 100KG, DIÂMETRO 450 MM, MOTOR ELÉTRICO, POTÊNCIA 4 HP - JUROS. AF_09/2016</v>
          </cell>
          <cell r="D6366" t="str">
            <v>H</v>
          </cell>
          <cell r="E6366">
            <v>0.12</v>
          </cell>
        </row>
        <row r="6367">
          <cell r="B6367">
            <v>95274</v>
          </cell>
          <cell r="C6367" t="str">
            <v>POLIDORA DE PISO (POLITRIZ), PESO DE 100KG, DIÂMETRO 450 MM, MOTOR ELÉTRICO, POTÊNCIA 4 HP - MANUTENÇÃO. AF_09/2016</v>
          </cell>
          <cell r="D6367" t="str">
            <v>H</v>
          </cell>
          <cell r="E6367">
            <v>0.42</v>
          </cell>
        </row>
        <row r="6368">
          <cell r="B6368">
            <v>95275</v>
          </cell>
          <cell r="C6368" t="str">
            <v>POLIDORA DE PISO (POLITRIZ), PESO DE 100KG, DIÂMETRO 450 MM, MOTOR ELÉTRICO, POTÊNCIA 4 HP  MATERIAIS NA OPERAÇÃO. AF_09/2016</v>
          </cell>
          <cell r="D6368" t="str">
            <v>H</v>
          </cell>
          <cell r="E6368">
            <v>2.15</v>
          </cell>
        </row>
        <row r="6369">
          <cell r="B6369">
            <v>95278</v>
          </cell>
          <cell r="C6369" t="str">
            <v>DESEMPENADEIRA DE CONCRETO, PESO DE 75KG, 4 PÁS, MOTOR A GASOLINA, POTÊNCIA 5,5 HP - DEPRECIAÇÃO. AF_09/2016</v>
          </cell>
          <cell r="D6369" t="str">
            <v>H</v>
          </cell>
          <cell r="E6369">
            <v>0.59</v>
          </cell>
        </row>
        <row r="6370">
          <cell r="B6370">
            <v>95279</v>
          </cell>
          <cell r="C6370" t="str">
            <v>DESEMPENADEIRA DE CONCRETO, PESO DE 75KG, 4 PÁS, MOTOR A GASOLINA, POTÊNCIA 5,5 HP - JUROS. AF_09/2016</v>
          </cell>
          <cell r="D6370" t="str">
            <v>H</v>
          </cell>
          <cell r="E6370">
            <v>0.13</v>
          </cell>
        </row>
        <row r="6371">
          <cell r="B6371">
            <v>95280</v>
          </cell>
          <cell r="C6371" t="str">
            <v>DESEMPENADEIRA DE CONCRETO, PESO DE 75KG, 4 PÁS, MOTOR A GASOLINA, POTÊNCIA 5,5 HP - MANUTENÇÃO. AF_09/2016</v>
          </cell>
          <cell r="D6371" t="str">
            <v>H</v>
          </cell>
          <cell r="E6371">
            <v>0.46</v>
          </cell>
        </row>
        <row r="6372">
          <cell r="B6372">
            <v>95281</v>
          </cell>
          <cell r="C6372" t="str">
            <v>DESEMPENADEIRA DE CONCRETO, PESO DE 75KG, 4 PÁS, MOTOR A GASOLINA, POTÊNCIA 5,5 HP  MATERIAIS NA OPERAÇÃO. AF_09/2016</v>
          </cell>
          <cell r="D6372" t="str">
            <v>H</v>
          </cell>
          <cell r="E6372">
            <v>3.96</v>
          </cell>
        </row>
        <row r="6373">
          <cell r="B6373">
            <v>95617</v>
          </cell>
          <cell r="C6373" t="str">
            <v>PERFURATRIZ PNEUMATICA MANUAL DE PESO MEDIO, MARTELETE, 18KG, COMPRIMENTO MÁXIMO DE CURSO DE 6 M, DIAMETRO DO PISTAO DE 5,5 CM - DEPRECIAÇÃO. AF_11/2016</v>
          </cell>
          <cell r="D6373" t="str">
            <v>H</v>
          </cell>
          <cell r="E6373">
            <v>0.56999999999999995</v>
          </cell>
        </row>
        <row r="6374">
          <cell r="B6374">
            <v>95618</v>
          </cell>
          <cell r="C6374" t="str">
            <v>PERFURATRIZ PNEUMATICA MANUAL DE PESO MEDIO, MARTELETE, 18KG, COMPRIMENTO MÁXIMO DE CURSO DE 6 M, DIAMETRO DO PISTAO DE 5,5 CM - JUROS. AF_11/2016</v>
          </cell>
          <cell r="D6374" t="str">
            <v>H</v>
          </cell>
          <cell r="E6374">
            <v>0.12</v>
          </cell>
        </row>
        <row r="6375">
          <cell r="B6375">
            <v>95619</v>
          </cell>
          <cell r="C6375" t="str">
            <v>PERFURATRIZ PNEUMATICA MANUAL DE PESO MEDIO, MARTELETE, 18KG, COMPRIMENTO MÁXIMO DE CURSO DE 6 M, DIAMETRO DO PISTAO DE 5,5 CM - MANUTENÇÃO. AF_11/2016</v>
          </cell>
          <cell r="D6375" t="str">
            <v>H</v>
          </cell>
          <cell r="E6375">
            <v>0.71</v>
          </cell>
        </row>
        <row r="6376">
          <cell r="B6376">
            <v>95627</v>
          </cell>
          <cell r="C6376" t="str">
            <v>ROLO COMPACTADOR VIBRATORIO TANDEM, ACO LISO, POTENCIA 125 HP, PESO SEM/COM LASTRO 10,20/11,65 T, LARGURA DE TRABALHO 1,73 M - DEPRECIAÇÃO. AF_11/2016</v>
          </cell>
          <cell r="D6376" t="str">
            <v>H</v>
          </cell>
          <cell r="E6376">
            <v>22.95</v>
          </cell>
        </row>
        <row r="6377">
          <cell r="B6377">
            <v>95628</v>
          </cell>
          <cell r="C6377" t="str">
            <v>ROLO COMPACTADOR VIBRATORIO TANDEM, ACO LISO, POTENCIA 125 HP, PESO SEM/COM LASTRO 10,20/11,65 T, LARGURA DE TRABALHO 1,73 M - JUROS. AF_11/2016</v>
          </cell>
          <cell r="D6377" t="str">
            <v>H</v>
          </cell>
          <cell r="E6377">
            <v>6.03</v>
          </cell>
        </row>
        <row r="6378">
          <cell r="B6378">
            <v>95629</v>
          </cell>
          <cell r="C6378" t="str">
            <v>ROLO COMPACTADOR VIBRATORIO TANDEM, ACO LISO, POTENCIA 125 HP, PESO SEM/COM LASTRO 10,20/11,65 T, LARGURA DE TRABALHO 1,73 M - MANUTENÇÃO. AF_11/2016</v>
          </cell>
          <cell r="D6378" t="str">
            <v>H</v>
          </cell>
          <cell r="E6378">
            <v>28.72</v>
          </cell>
        </row>
        <row r="6379">
          <cell r="B6379">
            <v>95630</v>
          </cell>
          <cell r="C6379" t="str">
            <v>ROLO COMPACTADOR VIBRATORIO TANDEM, ACO LISO, POTENCIA 125 HP, PESO SEM/COM LASTRO 10,20/11,65 T, LARGURA DE TRABALHO 1,73 M - MATERIAIS NA OPERAÇÃO. AF_11/2016</v>
          </cell>
          <cell r="D6379" t="str">
            <v>H</v>
          </cell>
          <cell r="E6379">
            <v>62.12</v>
          </cell>
        </row>
        <row r="6380">
          <cell r="B6380">
            <v>95698</v>
          </cell>
          <cell r="C6380" t="str">
            <v>PERFURATRIZ MANUAL, TORQUE MAXIMO 55 KGF.M, POTENCIA 5 CV, COM DIAMETRO MAXIMO 8 1/2" - DEPRECIAÇÃO. AF_11/2016</v>
          </cell>
          <cell r="D6380" t="str">
            <v>H</v>
          </cell>
          <cell r="E6380">
            <v>2.3199999999999998</v>
          </cell>
        </row>
        <row r="6381">
          <cell r="B6381">
            <v>95699</v>
          </cell>
          <cell r="C6381" t="str">
            <v>PERFURATRIZ MANUAL, TORQUE MAXIMO 55 KGF.M, POTENCIA 5 CV, COM DIAMETRO MAXIMO 8 1/2" - JUROS. AF_11/2016</v>
          </cell>
          <cell r="D6381" t="str">
            <v>H</v>
          </cell>
          <cell r="E6381">
            <v>0.52</v>
          </cell>
        </row>
        <row r="6382">
          <cell r="B6382">
            <v>95700</v>
          </cell>
          <cell r="C6382" t="str">
            <v>PERFURATRIZ MANUAL, TORQUE MAXIMO 55 KGF.M, POTENCIA 5 CV, COM DIAMETRO MAXIMO 8 1/2" - MANUTENÇÃO. AF_11/2016</v>
          </cell>
          <cell r="D6382" t="str">
            <v>H</v>
          </cell>
          <cell r="E6382">
            <v>2.9</v>
          </cell>
        </row>
        <row r="6383">
          <cell r="B6383">
            <v>95701</v>
          </cell>
          <cell r="C6383" t="str">
            <v>PERFURATRIZ MANUAL, TORQUE MAXIMO 55 KGF.M, POTENCIA 5 CV, COM DIAMETRO MAXIMO 8 1/2" - MATERIAIS NA OPERAÇÃO. AF_11/2016</v>
          </cell>
          <cell r="D6383" t="str">
            <v>H</v>
          </cell>
          <cell r="E6383">
            <v>2.66</v>
          </cell>
        </row>
        <row r="6384">
          <cell r="B6384">
            <v>95704</v>
          </cell>
          <cell r="C6384" t="str">
            <v>PERFURATRIZ SOBRE ESTEIRA, TORQUE MÁXIMO 600 KGF, POTÊNCIA ENTRE 50 E 60 HP, DIÂMETRO MÁXIMO 10 - DEPRECIAÇÃO. AF_11/2016</v>
          </cell>
          <cell r="D6384" t="str">
            <v>H</v>
          </cell>
          <cell r="E6384">
            <v>21.49</v>
          </cell>
        </row>
        <row r="6385">
          <cell r="B6385">
            <v>95705</v>
          </cell>
          <cell r="C6385" t="str">
            <v>PERFURATRIZ SOBRE ESTEIRA, TORQUE MÁXIMO 600 KGF, POTÊNCIA ENTRE 50 E 60 HP, DIÂMETRO MÁXIMO 10 - JUROS. AF_11/2016</v>
          </cell>
          <cell r="D6385" t="str">
            <v>H</v>
          </cell>
          <cell r="E6385">
            <v>5.64</v>
          </cell>
        </row>
        <row r="6386">
          <cell r="B6386">
            <v>95706</v>
          </cell>
          <cell r="C6386" t="str">
            <v>PERFURATRIZ SOBRE ESTEIRA, TORQUE MÁXIMO 600 KGF, POTÊNCIA ENTRE 50 E 60 HP, DIÂMETRO MÁXIMO 10 - MANUTENÇÃO. AF_11/2016</v>
          </cell>
          <cell r="D6386" t="str">
            <v>H</v>
          </cell>
          <cell r="E6386">
            <v>26.9</v>
          </cell>
        </row>
        <row r="6387">
          <cell r="B6387">
            <v>95707</v>
          </cell>
          <cell r="C6387" t="str">
            <v>PERFURATRIZ SOBRE ESTEIRA, TORQUE MÁXIMO 600 KGF, POTÊNCIA ENTRE 50 E 60 HP, DIÂMETRO MÁXIMO 10 - MATERIAIS NA OPERAÇÃO. AF_11/2016</v>
          </cell>
          <cell r="D6387" t="str">
            <v>H</v>
          </cell>
          <cell r="E6387">
            <v>29.64</v>
          </cell>
        </row>
        <row r="6388">
          <cell r="B6388">
            <v>95710</v>
          </cell>
          <cell r="C6388" t="str">
            <v>ESCAVADEIRA HIDRAULICA SOBRE ESTEIRA, COM GARRA GIRATORIA DE MANDIBULAS, PESO OPERACIONAL ENTRE 22,00 E 25,50 TON, POTENCIA LIQUIDA ENTRE 150 E 160 HP - DEPRECIAÇÃO. AF_11/2016</v>
          </cell>
          <cell r="D6388" t="str">
            <v>H</v>
          </cell>
          <cell r="E6388">
            <v>25.83</v>
          </cell>
        </row>
        <row r="6389">
          <cell r="B6389">
            <v>95711</v>
          </cell>
          <cell r="C6389" t="str">
            <v>ESCAVADEIRA HIDRAULICA SOBRE ESTEIRA, COM GARRA GIRATORIA DE MANDIBULAS, PESO OPERACIONAL ENTRE 22,00 E 25,50 TON, POTENCIA LIQUIDA ENTRE 150 E 160 HP - JUROS. AF_11/2016</v>
          </cell>
          <cell r="D6389" t="str">
            <v>H</v>
          </cell>
          <cell r="E6389">
            <v>6.64</v>
          </cell>
        </row>
        <row r="6390">
          <cell r="B6390">
            <v>95712</v>
          </cell>
          <cell r="C6390" t="str">
            <v>ESCAVADEIRA HIDRAULICA SOBRE ESTEIRA, COM GARRA GIRATORIA DE MANDIBULAS, PESO OPERACIONAL ENTRE 22,00 E 25,50 TON, POTENCIA LIQUIDA ENTRE 150 E 160 HP - MANUTENÇÃO. AF_11/2016</v>
          </cell>
          <cell r="D6390" t="str">
            <v>H</v>
          </cell>
          <cell r="E6390">
            <v>32.29</v>
          </cell>
        </row>
        <row r="6391">
          <cell r="B6391">
            <v>95713</v>
          </cell>
          <cell r="C6391" t="str">
            <v>ESCAVADEIRA HIDRAULICA SOBRE ESTEIRA, COM GARRA GIRATORIA DE MANDIBULAS, PESO OPERACIONAL ENTRE 22,00 E 25,50 TON, POTENCIA LIQUIDA ENTRE 150 E 160 HP - MATERIAIS NA OPERAÇÃO. AF_11/2016</v>
          </cell>
          <cell r="D6391" t="str">
            <v>H</v>
          </cell>
          <cell r="E6391">
            <v>76.989999999999995</v>
          </cell>
        </row>
        <row r="6392">
          <cell r="B6392">
            <v>95716</v>
          </cell>
          <cell r="C6392" t="str">
            <v>ESCAVADEIRA HIDRAULICA SOBRE ESTEIRA, EQUIPADA COM CLAMSHELL, COM CAPACIDADE DA CAÇAMBA ENTRE 1,20 E 1,50 M3, PESO OPERACIONAL ENTRE 20,00 E 22,00 TON, POTENCIA LIQUIDA ENTRE 150 E 160 HP - DEPRECIAÇÃO. AF_11/2016</v>
          </cell>
          <cell r="D6392" t="str">
            <v>H</v>
          </cell>
          <cell r="E6392">
            <v>24.87</v>
          </cell>
        </row>
        <row r="6393">
          <cell r="B6393">
            <v>95717</v>
          </cell>
          <cell r="C6393" t="str">
            <v>ESCAVADEIRA HIDRAULICA SOBRE ESTEIRA, EQUIPADA COM CLAMSHELL, COM CAPACIDADE DA CAÇAMBA ENTRE 1,20 E 1,50 M3, PESO OPERACIONAL ENTRE 20,00 E 22,00 TON, POTENCIA LIQUIDA ENTRE 150 E 160 HP - JUROS. AF_11/2016</v>
          </cell>
          <cell r="D6393" t="str">
            <v>H</v>
          </cell>
          <cell r="E6393">
            <v>6.39</v>
          </cell>
        </row>
        <row r="6394">
          <cell r="B6394">
            <v>95718</v>
          </cell>
          <cell r="C6394" t="str">
            <v>ESCAVADEIRA HIDRAULICA SOBRE ESTEIRA, EQUIPADA COM CLAMSHELL, COM CAPACIDADE DA CAÇAMBA ENTRE 1,20 E 1,50 M3, PESO OPERACIONAL ENTRE 20,00 E 22,00 TON, POTENCIA LIQUIDA ENTRE 150 E 160 HP - MANUTENÇÃO. AF_11/2016</v>
          </cell>
          <cell r="D6394" t="str">
            <v>H</v>
          </cell>
          <cell r="E6394">
            <v>31.09</v>
          </cell>
        </row>
        <row r="6395">
          <cell r="B6395">
            <v>95719</v>
          </cell>
          <cell r="C6395" t="str">
            <v>ESCAVADEIRA HIDRAULICA SOBRE ESTEIRA, EQUIPADA COM CLAMSHELL, COM CAPACIDADE DA CAÇAMBA ENTRE 1,20 E 1,50 M3, PESO OPERACIONAL ENTRE 20,00 E 22,00 TON, POTENCIA LIQUIDA ENTRE 150 E 160 HP - MATERIAIS NA OPERAÇÃO. AF_11/2016</v>
          </cell>
          <cell r="D6395" t="str">
            <v>H</v>
          </cell>
          <cell r="E6395">
            <v>76.989999999999995</v>
          </cell>
        </row>
        <row r="6396">
          <cell r="B6396">
            <v>95869</v>
          </cell>
          <cell r="C6396" t="str">
            <v>GRUPO GERADOR COM CARENAGEM, MOTOR DIESEL POTÊNCIA STANDART ENTRE 250 E 260 KVA - JUROS. AF_12/2016</v>
          </cell>
          <cell r="D6396" t="str">
            <v>H</v>
          </cell>
          <cell r="E6396">
            <v>1.1200000000000001</v>
          </cell>
        </row>
        <row r="6397">
          <cell r="B6397">
            <v>95870</v>
          </cell>
          <cell r="C6397" t="str">
            <v>GRUPO GERADOR COM CARENAGEM, MOTOR DIESEL POTÊNCIA STANDART ENTRE 250 E 260 KVA - MANUTENÇÃO. AF_12/2016</v>
          </cell>
          <cell r="D6397" t="str">
            <v>H</v>
          </cell>
          <cell r="E6397">
            <v>2.91</v>
          </cell>
        </row>
        <row r="6398">
          <cell r="B6398">
            <v>95871</v>
          </cell>
          <cell r="C6398" t="str">
            <v>GRUPO GERADOR COM CARENAGEM, MOTOR DIESEL POTÊNCIA STANDART ENTRE 250 E 260 KVA - MATERIAIS NA OPERAÇÃO. AF_12/2016</v>
          </cell>
          <cell r="D6398" t="str">
            <v>H</v>
          </cell>
          <cell r="E6398">
            <v>159.97999999999999</v>
          </cell>
        </row>
        <row r="6399">
          <cell r="B6399">
            <v>95874</v>
          </cell>
          <cell r="C6399" t="str">
            <v>GRUPO GERADOR COM CARENAGEM, MOTOR DIESEL POTÊNCIA STANDART ENTRE 250 E 260 KVA - DEPRECIAÇÃO. AF_12/2016</v>
          </cell>
          <cell r="D6399" t="str">
            <v>H</v>
          </cell>
          <cell r="E6399">
            <v>3.27</v>
          </cell>
        </row>
        <row r="6400">
          <cell r="B6400">
            <v>96008</v>
          </cell>
          <cell r="C6400" t="str">
            <v>TRATOR DE PNEUS COM POTÊNCIA DE 122 CV, TRAÇÃO 4X4, COM VASSOURA MECÂNICA ACOPLADA - DEPRECIAÇÃO. AF_02/2017</v>
          </cell>
          <cell r="D6400" t="str">
            <v>H</v>
          </cell>
          <cell r="E6400">
            <v>12.36</v>
          </cell>
        </row>
        <row r="6401">
          <cell r="B6401">
            <v>96009</v>
          </cell>
          <cell r="C6401" t="str">
            <v>TRATOR DE PNEUS COM POTÊNCIA DE 122 CV, TRAÇÃO 4X4, COM VASSOURA MECÂNICA ACOPLADA - JUROS. AF_02/2017</v>
          </cell>
          <cell r="D6401" t="str">
            <v>H</v>
          </cell>
          <cell r="E6401">
            <v>3.24</v>
          </cell>
        </row>
        <row r="6402">
          <cell r="B6402">
            <v>96011</v>
          </cell>
          <cell r="C6402" t="str">
            <v>TRATOR DE PNEUS COM POTÊNCIA DE 122 CV, TRAÇÃO 4X4, COM VASSOURA MECÂNICA ACOPLADA - MANUTENÇÃO. AF_02/2017</v>
          </cell>
          <cell r="D6402" t="str">
            <v>H</v>
          </cell>
          <cell r="E6402">
            <v>13.52</v>
          </cell>
        </row>
        <row r="6403">
          <cell r="B6403">
            <v>96012</v>
          </cell>
          <cell r="C6403" t="str">
            <v>TRATOR DE PNEUS COM POTÊNCIA DE 122 CV, TRAÇÃO 4X4, COM VASSOURA MECÂNICA ACOPLADA - MATERIAIS NA OPERAÇÃO. AF_02/2017</v>
          </cell>
          <cell r="D6403" t="str">
            <v>H</v>
          </cell>
          <cell r="E6403">
            <v>59.79</v>
          </cell>
        </row>
        <row r="6404">
          <cell r="B6404">
            <v>96015</v>
          </cell>
          <cell r="C6404" t="str">
            <v>TRATOR DE PNEUS COM POTÊNCIA DE 122 CV, TRAÇÃO 4X4, COM GRADE DE DISCOS ACOPLADA - DEPRECIAÇÃO. AF_02/2017</v>
          </cell>
          <cell r="D6404" t="str">
            <v>H</v>
          </cell>
          <cell r="E6404">
            <v>12.24</v>
          </cell>
        </row>
        <row r="6405">
          <cell r="B6405">
            <v>96016</v>
          </cell>
          <cell r="C6405" t="str">
            <v>TRATOR DE PNEUS COM POTÊNCIA DE 122 CV, TRAÇÃO 4X4, COM GRADE DE DISCOS ACOPLADA - JUROS. AF_02/2017</v>
          </cell>
          <cell r="D6405" t="str">
            <v>H</v>
          </cell>
          <cell r="E6405">
            <v>3.21</v>
          </cell>
        </row>
        <row r="6406">
          <cell r="B6406">
            <v>96018</v>
          </cell>
          <cell r="C6406" t="str">
            <v>TRATOR DE PNEUS COM POTÊNCIA DE 122 CV, TRAÇÃO 4X4, COM GRADE DE DISCOS ACOPLADA - MANUTENÇÃO. AF_02/2017</v>
          </cell>
          <cell r="D6406" t="str">
            <v>H</v>
          </cell>
          <cell r="E6406">
            <v>13.39</v>
          </cell>
        </row>
        <row r="6407">
          <cell r="B6407">
            <v>96019</v>
          </cell>
          <cell r="C6407" t="str">
            <v>TRATOR DE PNEUS COM POTÊNCIA DE 122 CV, TRAÇÃO 4X4, COM GRADE DE DISCOS ACOPLADA - MATERIAIS NA OPERAÇÃO. AF_02/2017</v>
          </cell>
          <cell r="D6407" t="str">
            <v>H</v>
          </cell>
          <cell r="E6407">
            <v>59.79</v>
          </cell>
        </row>
        <row r="6408">
          <cell r="B6408">
            <v>96023</v>
          </cell>
          <cell r="C6408" t="str">
            <v>TRATOR DE PNEUS COM POTÊNCIA DE 85 CV, TRAÇÃO 4X4, COM GRADE DE DISCOS ACOPLADA - DEPRECIAÇÃO. AF_02/2017</v>
          </cell>
          <cell r="D6408" t="str">
            <v>H</v>
          </cell>
          <cell r="E6408">
            <v>9.5</v>
          </cell>
        </row>
        <row r="6409">
          <cell r="B6409">
            <v>96024</v>
          </cell>
          <cell r="C6409" t="str">
            <v>TRATOR DE PNEUS COM POTÊNCIA DE 85 CV, TRAÇÃO 4X4, COM GRADE DE DISCOS ACOPLADA - JUROS. AF_02/2017</v>
          </cell>
          <cell r="D6409" t="str">
            <v>H</v>
          </cell>
          <cell r="E6409">
            <v>2.4900000000000002</v>
          </cell>
        </row>
        <row r="6410">
          <cell r="B6410">
            <v>96026</v>
          </cell>
          <cell r="C6410" t="str">
            <v>TRATOR DE PNEUS COM POTÊNCIA DE 85 CV, TRAÇÃO 4X4, COM GRADE DE DISCOS ACOPLADA - MANUTENÇÃO. AF_02/2017</v>
          </cell>
          <cell r="D6410" t="str">
            <v>H</v>
          </cell>
          <cell r="E6410">
            <v>10.4</v>
          </cell>
        </row>
        <row r="6411">
          <cell r="B6411">
            <v>96027</v>
          </cell>
          <cell r="C6411" t="str">
            <v>TRATOR DE PNEUS COM POTÊNCIA DE 85 CV, TRAÇÃO 4X4, COM GRADE DE DISCOS ACOPLADA - MATERIAIS NA OPERAÇÃO. AF_02/2017</v>
          </cell>
          <cell r="D6411" t="str">
            <v>H</v>
          </cell>
          <cell r="E6411">
            <v>41.66</v>
          </cell>
        </row>
        <row r="6412">
          <cell r="B6412">
            <v>96030</v>
          </cell>
          <cell r="C6412" t="str">
            <v>CAMINHÃO BASCULANTE 10 M3, TRUCADO, POTÊNCIA 230 CV, INCLUSIVE CAÇAMBA METÁLICA, COM DISTRIBUIDOR DE AGREGADOS ACOPLADO - DEPRECIAÇÃO. AF_02/2017</v>
          </cell>
          <cell r="D6412" t="str">
            <v>H</v>
          </cell>
          <cell r="E6412">
            <v>14.69</v>
          </cell>
        </row>
        <row r="6413">
          <cell r="B6413">
            <v>96031</v>
          </cell>
          <cell r="C6413" t="str">
            <v>CAMINHÃO BASCULANTE 10 M3, TRUCADO, POTÊNCIA 230 CV, INCLUSIVE CAÇAMBA METÁLICA, COM DISTRIBUIDOR DE AGREGADOS ACOPLADO - JUROS. AF_02/2017</v>
          </cell>
          <cell r="D6413" t="str">
            <v>H</v>
          </cell>
          <cell r="E6413">
            <v>5.14</v>
          </cell>
        </row>
        <row r="6414">
          <cell r="B6414">
            <v>96032</v>
          </cell>
          <cell r="C6414" t="str">
            <v>CAMINHÃO BASCULANTE 10 M3, TRUCADO, POTÊNCIA 230 CV, INCLUSIVE CAÇAMBA METÁLICA, COM DISTRIBUIDOR DE AGREGADOS ACOPLADO - IMPOSTOS E SEGUROS. AF_02/2017</v>
          </cell>
          <cell r="D6414" t="str">
            <v>H</v>
          </cell>
          <cell r="E6414">
            <v>1.04</v>
          </cell>
        </row>
        <row r="6415">
          <cell r="B6415">
            <v>96033</v>
          </cell>
          <cell r="C6415" t="str">
            <v>CAMINHÃO BASCULANTE 10 M3, TRUCADO, POTÊNCIA 230 CV, INCLUSIVE CAÇAMBA METÁLICA, COM DISTRIBUIDOR DE AGREGADOS ACOPLADO - MANUTENÇÃO. AF_02/2017</v>
          </cell>
          <cell r="D6415" t="str">
            <v>H</v>
          </cell>
          <cell r="E6415">
            <v>27.55</v>
          </cell>
        </row>
        <row r="6416">
          <cell r="B6416">
            <v>96034</v>
          </cell>
          <cell r="C6416" t="str">
            <v>CAMINHÃO BASCULANTE 10 M3, TRUCADO, POTÊNCIA 230 CV, INCLUSIVE CAÇAMBA METÁLICA, COM DISTRIBUIDOR DE AGREGADOS ACOPLADO - MATERIAIS NA OPERAÇÃO. AF_02/2017</v>
          </cell>
          <cell r="D6416" t="str">
            <v>H</v>
          </cell>
          <cell r="E6416">
            <v>112.73</v>
          </cell>
        </row>
        <row r="6417">
          <cell r="B6417">
            <v>96053</v>
          </cell>
          <cell r="C6417" t="str">
            <v>TRATOR DE PNEUS COM POTÊNCIA DE 85 CV, TRAÇÃO 4X4, COM VASSOURA MECÂNICA ACOPLADA - DEPRECIAÇÃO. AF_03/2017</v>
          </cell>
          <cell r="D6417" t="str">
            <v>H</v>
          </cell>
          <cell r="E6417">
            <v>9.6199999999999992</v>
          </cell>
        </row>
        <row r="6418">
          <cell r="B6418">
            <v>96054</v>
          </cell>
          <cell r="C6418" t="str">
            <v>MINICARREGADEIRA SOBRE RODAS POTENCIA 47HP CAPACIDADE OPERACAO 646 KG, COM VASSOURA MECÂNICA ACOPLADA - DEPRECIAÇÃO. AF_03/2017</v>
          </cell>
          <cell r="D6418" t="str">
            <v>H</v>
          </cell>
          <cell r="E6418">
            <v>16.690000000000001</v>
          </cell>
        </row>
        <row r="6419">
          <cell r="B6419">
            <v>96055</v>
          </cell>
          <cell r="C6419" t="str">
            <v>TRATOR DE PNEUS COM POTÊNCIA DE 85 CV, TRAÇÃO 4X4, COM VASSOURA MECÂNICA ACOPLADA - JUROS. AF_03/2017</v>
          </cell>
          <cell r="D6419" t="str">
            <v>H</v>
          </cell>
          <cell r="E6419">
            <v>2.52</v>
          </cell>
        </row>
        <row r="6420">
          <cell r="B6420">
            <v>96056</v>
          </cell>
          <cell r="C6420" t="str">
            <v>TRATOR DE PNEUS COM POTÊNCIA DE 85 CV, TRAÇÃO 4X4, COM VASSOURA MECÂNICA ACOPLADA - MANUTENÇÃO. AF_03/2017</v>
          </cell>
          <cell r="D6420" t="str">
            <v>H</v>
          </cell>
          <cell r="E6420">
            <v>10.53</v>
          </cell>
        </row>
        <row r="6421">
          <cell r="B6421">
            <v>96057</v>
          </cell>
          <cell r="C6421" t="str">
            <v>TRATOR DE PNEUS COM POTÊNCIA DE 85 CV, TRAÇÃO 4X4, COM VASSOURA MECÂNICA ACOPLADA - MATERIAIS NA OPERAÇÃO. AF_03/2017</v>
          </cell>
          <cell r="D6421" t="str">
            <v>H</v>
          </cell>
          <cell r="E6421">
            <v>41.66</v>
          </cell>
        </row>
        <row r="6422">
          <cell r="B6422">
            <v>96060</v>
          </cell>
          <cell r="C6422" t="str">
            <v>MINICARREGADEIRA SOBRE RODAS POTENCIA 47HP CAPACIDADE OPERACAO 646 KG, COM VASSOURA MECÂNICA ACOPLADA - JUROS. AF_03/2017</v>
          </cell>
          <cell r="D6422" t="str">
            <v>H</v>
          </cell>
          <cell r="E6422">
            <v>3.21</v>
          </cell>
        </row>
        <row r="6423">
          <cell r="B6423">
            <v>96061</v>
          </cell>
          <cell r="C6423" t="str">
            <v>MINICARREGADEIRA SOBRE RODAS POTENCIA 47HP CAPACIDADE OPERACAO 646 KG, COM VASSOURA MECÂNICA ACOPLADA - MANUTENÇÃO. AF_03/2017</v>
          </cell>
          <cell r="D6423" t="str">
            <v>H</v>
          </cell>
          <cell r="E6423">
            <v>20.87</v>
          </cell>
        </row>
        <row r="6424">
          <cell r="B6424">
            <v>96062</v>
          </cell>
          <cell r="C6424" t="str">
            <v>MINICARREGADEIRA SOBRE RODAS POTENCIA 47HP CAPACIDADE OPERACAO 646 KG, COM VASSOURA MECÂNICA ACOPLADA - MATERIAIS NA OPERAÇÃO. AF_03/2017</v>
          </cell>
          <cell r="D6424" t="str">
            <v>H</v>
          </cell>
          <cell r="E6424">
            <v>23.34</v>
          </cell>
        </row>
        <row r="6425">
          <cell r="B6425">
            <v>96241</v>
          </cell>
          <cell r="C6425" t="str">
            <v>MINIESCAVADEIRA SOBRE ESTEIRAS, POTENCIA LIQUIDA DE *30* HP, PESO OPERACIONAL DE *3.500* KG - DEPRECIACAO. AF_04/2017</v>
          </cell>
          <cell r="D6425" t="str">
            <v>H</v>
          </cell>
          <cell r="E6425">
            <v>14.36</v>
          </cell>
        </row>
        <row r="6426">
          <cell r="B6426">
            <v>96242</v>
          </cell>
          <cell r="C6426" t="str">
            <v>MINIESCAVADEIRA SOBRE ESTEIRAS, POTENCIA LIQUIDA DE *30* HP, PESO OPERACIONAL DE *3.500* KG - JUROS. AF_04/2017</v>
          </cell>
          <cell r="D6426" t="str">
            <v>H</v>
          </cell>
          <cell r="E6426">
            <v>3.69</v>
          </cell>
        </row>
        <row r="6427">
          <cell r="B6427">
            <v>96243</v>
          </cell>
          <cell r="C6427" t="str">
            <v>MINIESCAVADEIRA SOBRE ESTEIRAS, POTENCIA LIQUIDA DE *30* HP, PESO OPERACIONAL DE *3.500* KG - MANUTENCAO. AF_04/2017</v>
          </cell>
          <cell r="D6427" t="str">
            <v>H</v>
          </cell>
          <cell r="E6427">
            <v>17.95</v>
          </cell>
        </row>
        <row r="6428">
          <cell r="B6428">
            <v>96244</v>
          </cell>
          <cell r="C6428" t="str">
            <v>MINIESCAVADEIRA SOBRE ESTEIRAS, POTENCIA LIQUIDA DE *30* HP, PESO OPERACIONAL DE *3.500* KG - MATERIAIS NA OPERACAO. AF_04/2017</v>
          </cell>
          <cell r="D6428" t="str">
            <v>H</v>
          </cell>
          <cell r="E6428">
            <v>14.91</v>
          </cell>
        </row>
        <row r="6429">
          <cell r="B6429">
            <v>96298</v>
          </cell>
          <cell r="C6429" t="str">
            <v>PERFURATRIZ ROTATIVA SOBRE ESTEIRA, TORQUE MAXIMO 2500 KGM, POTENCIA 110 HP, MOTOR DIESEL - DEPRECIAÇÃO. AF_05/2017</v>
          </cell>
          <cell r="D6429" t="str">
            <v>H</v>
          </cell>
          <cell r="E6429">
            <v>33.56</v>
          </cell>
        </row>
        <row r="6430">
          <cell r="B6430">
            <v>96299</v>
          </cell>
          <cell r="C6430" t="str">
            <v>PERFURATRIZ ROTATIVA SOBRE ESTEIRA, TORQUE MAXIMO 2500 KGM, POTENCIA 110 HP, MOTOR DIESEL - JUROS. AF_05/2017</v>
          </cell>
          <cell r="D6430" t="str">
            <v>H</v>
          </cell>
          <cell r="E6430">
            <v>8.81</v>
          </cell>
        </row>
        <row r="6431">
          <cell r="B6431">
            <v>96300</v>
          </cell>
          <cell r="C6431" t="str">
            <v>PERFURATRIZ ROTATIVA SOBRE ESTEIRA, TORQUE MAXIMO 2500 KGM, POTENCIA 110 HP, MOTOR DIESEL - MANUTENÇÃO. AF_05/2017</v>
          </cell>
          <cell r="D6431" t="str">
            <v>H</v>
          </cell>
          <cell r="E6431">
            <v>42</v>
          </cell>
        </row>
        <row r="6432">
          <cell r="B6432">
            <v>96301</v>
          </cell>
          <cell r="C6432" t="str">
            <v>PERFURATRIZ ROTATIVA SOBRE ESTEIRA, TORQUE MAXIMO 2500 KGM, POTENCIA 110 HP, MOTOR DIESEL - MATERIAIS NA OPERAÇÃO. AF_05/2017</v>
          </cell>
          <cell r="D6432" t="str">
            <v>H</v>
          </cell>
          <cell r="E6432">
            <v>54.64</v>
          </cell>
        </row>
        <row r="6433">
          <cell r="B6433">
            <v>96304</v>
          </cell>
          <cell r="C6433" t="str">
            <v>COMPRESSOR DE AR, VAZAO DE 10 PCM, RESERVATORIO 100 L, PRESSAO DE TRABALHO ENTRE 6,9 E 9,7 BAR,  POTENCIA 2 HP, TENSAO 110/220 V - DEPRECIAÇÃO. AF_05/2017</v>
          </cell>
          <cell r="D6433" t="str">
            <v>H</v>
          </cell>
          <cell r="E6433">
            <v>0.11</v>
          </cell>
        </row>
        <row r="6434">
          <cell r="B6434">
            <v>96305</v>
          </cell>
          <cell r="C6434" t="str">
            <v>COMPRESSOR DE AR, VAZAO DE 10 PCM, RESERVATORIO 100 L, PRESSAO DE TRABALHO ENTRE 6,9 E 9,7 BAR,  POTENCIA 2 HP, TENSAO 110/220 V - JUROS. AF_05/2017</v>
          </cell>
          <cell r="D6434" t="str">
            <v>H</v>
          </cell>
          <cell r="E6434">
            <v>0.03</v>
          </cell>
        </row>
        <row r="6435">
          <cell r="B6435">
            <v>96306</v>
          </cell>
          <cell r="C6435" t="str">
            <v>COMPRESSOR DE AR, VAZAO DE 10 PCM, RESERVATORIO 100 L, PRESSAO DE TRABALHO ENTRE 6,9 E 9,7 BAR,  POTENCIA 2 HP, TENSAO 110/220 V - MANUTENÇÃO. AF_05/2017</v>
          </cell>
          <cell r="D6435" t="str">
            <v>H</v>
          </cell>
          <cell r="E6435">
            <v>0.14000000000000001</v>
          </cell>
        </row>
        <row r="6436">
          <cell r="B6436">
            <v>96307</v>
          </cell>
          <cell r="C6436" t="str">
            <v>COMPRESSOR DE AR, VAZAO DE 10 PCM, RESERVATORIO 100 L, PRESSAO DE TRABALHO ENTRE 6,9 E 9,7 BAR, POTENCIA 2 HP, TENSAO 110/220 V - MATERIAIS NA OPERAÇÃO. AF_05/2017</v>
          </cell>
          <cell r="D6436" t="str">
            <v>H</v>
          </cell>
          <cell r="E6436">
            <v>1.07</v>
          </cell>
        </row>
        <row r="6437">
          <cell r="B6437">
            <v>96457</v>
          </cell>
          <cell r="C6437" t="str">
            <v>ROLO COMPACTADOR DE PNEUS, ESTATICO, PRESSAO VARIAVEL, POTENCIA 110 HP, PESO SEM/COM LASTRO 10,8/27 T, LARGURA DE ROLAGEM 2,30 M - MATERIAIS NA OPERACAO. AF_06/2017</v>
          </cell>
          <cell r="D6437" t="str">
            <v>H</v>
          </cell>
          <cell r="E6437">
            <v>54.64</v>
          </cell>
        </row>
        <row r="6438">
          <cell r="B6438">
            <v>96458</v>
          </cell>
          <cell r="C6438" t="str">
            <v>ROLO COMPACTADOR DE PNEUS, ESTATICO, PRESSAO VARIAVEL, POTENCIA 110 HP, PESO SEM/COM LASTRO 10,8/27 T, LARGURA DE ROLAGEM 2,30 M - MANUTENCAO. AF_06/2017</v>
          </cell>
          <cell r="D6438" t="str">
            <v>H</v>
          </cell>
          <cell r="E6438">
            <v>31.86</v>
          </cell>
        </row>
        <row r="6439">
          <cell r="B6439">
            <v>96459</v>
          </cell>
          <cell r="C6439" t="str">
            <v>ROLO COMPACTADOR DE PNEUS, ESTATICO, PRESSAO VARIAVEL, POTENCIA 110 HP, PESO SEM/COM LASTRO 10,8/27 T, LARGURA DE ROLAGEM 2,30 M - JUROS. AF_06/2017</v>
          </cell>
          <cell r="D6439" t="str">
            <v>H</v>
          </cell>
          <cell r="E6439">
            <v>6.68</v>
          </cell>
        </row>
        <row r="6440">
          <cell r="B6440">
            <v>96460</v>
          </cell>
          <cell r="C6440" t="str">
            <v>ROLO COMPACTADOR DE PNEUS, ESTATICO, PRESSAO VARIAVEL, POTENCIA 110 HP, PESO SEM/COM LASTRO 10,8/27 T, LARGURA DE ROLAGEM 2,30 M - DEPRECIAÇÃO. AF_06/2017</v>
          </cell>
          <cell r="D6440" t="str">
            <v>H</v>
          </cell>
          <cell r="E6440">
            <v>25.46</v>
          </cell>
        </row>
        <row r="6441">
          <cell r="B6441">
            <v>98760</v>
          </cell>
          <cell r="C6441" t="str">
            <v>INVERSOR DE SOLDA MONOFÁSICO DE 160 A, POTÊNCIA DE 5400 W, TENSÃO DE 220 V, PARA SOLDA COM ELETRODOS DE 2,0 A 4,0 MM E PROCESSO TIG - DEPRECIAÇÃO. AF_06/2018</v>
          </cell>
          <cell r="D6441" t="str">
            <v>H</v>
          </cell>
          <cell r="E6441">
            <v>7.0000000000000007E-2</v>
          </cell>
        </row>
        <row r="6442">
          <cell r="B6442">
            <v>98761</v>
          </cell>
          <cell r="C6442" t="str">
            <v>INVERSOR DE SOLDA MONOFÁSICO DE 160 A, POTÊNCIA DE 5400 W, TENSÃO DE 220 V, PARA SOLDA COM ELETRODOS DE 2,0 A 4,0 MM E PROCESSO TIG - JUROS. AF_06/2018</v>
          </cell>
          <cell r="D6442" t="str">
            <v>H</v>
          </cell>
          <cell r="E6442">
            <v>0.01</v>
          </cell>
        </row>
        <row r="6443">
          <cell r="B6443">
            <v>98762</v>
          </cell>
          <cell r="C6443" t="str">
            <v>INVERSOR DE SOLDA MONOFÁSICO DE 160 A, POTÊNCIA DE 5400 W, TENSÃO DE 220 V, PARA SOLDA COM ELETRODOS DE 2,0 A 4,0 MM E PROCESSO TIG - MANUTENÇÃO. AF_06/2018</v>
          </cell>
          <cell r="D6443" t="str">
            <v>H</v>
          </cell>
          <cell r="E6443">
            <v>0.09</v>
          </cell>
        </row>
        <row r="6444">
          <cell r="B6444">
            <v>98763</v>
          </cell>
          <cell r="C6444" t="str">
            <v>INVERSOR DE SOLDA MONOFÁSICO DE 160 A, POTÊNCIA DE 5400 W, TENSÃO DE 220 V, PARA SOLDA COM ELETRODOS DE 2,0 A 4,0 MM E PROCESSO TIG - MATERIAIS NA OPERAÇÃO. AF_06/2018</v>
          </cell>
          <cell r="D6444" t="str">
            <v>H</v>
          </cell>
          <cell r="E6444">
            <v>3.9</v>
          </cell>
        </row>
        <row r="6445">
          <cell r="B6445">
            <v>99829</v>
          </cell>
          <cell r="C6445" t="str">
            <v>LAVADORA DE ALTA PRESSAO (LAVA-JATO) PARA AGUA FRIA, PRESSAO DE OPERACAO ENTRE 1400 E 1900 LIB/POL2, VAZAO MAXIMA ENTRE 400 E 700 L/H - DEPRECIAÇÃO. AF_04/2019</v>
          </cell>
          <cell r="D6445" t="str">
            <v>H</v>
          </cell>
          <cell r="E6445">
            <v>0.11</v>
          </cell>
        </row>
        <row r="6446">
          <cell r="B6446">
            <v>99830</v>
          </cell>
          <cell r="C6446" t="str">
            <v>LAVADORA DE ALTA PRESSAO (LAVA-JATO) PARA AGUA FRIA, PRESSAO DE OPERACAO ENTRE 1400 E 1900 LIB/POL2, VAZAO MAXIMA ENTRE 400 E 700 L/H - JUROS. AF_04/2019</v>
          </cell>
          <cell r="D6446" t="str">
            <v>H</v>
          </cell>
          <cell r="E6446">
            <v>0.02</v>
          </cell>
        </row>
        <row r="6447">
          <cell r="B6447">
            <v>99831</v>
          </cell>
          <cell r="C6447" t="str">
            <v>LAVADORA DE ALTA PRESSAO (LAVA-JATO) PARA AGUA FRIA, PRESSAO DE OPERACAO ENTRE 1400 E 1900 LIB/POL2, VAZAO MAXIMA ENTRE 400 E 700 L/H - MANUTENÇÃO. AF_04/2019</v>
          </cell>
          <cell r="D6447" t="str">
            <v>H</v>
          </cell>
          <cell r="E6447">
            <v>0.16</v>
          </cell>
        </row>
        <row r="6448">
          <cell r="B6448">
            <v>99832</v>
          </cell>
          <cell r="C6448" t="str">
            <v>LAVADORA DE ALTA PRESSAO (LAVA-JATO) PARA AGUA FRIA, PRESSAO DE OPERACAO ENTRE 1400 E 1900 LIB/POL2, VAZAO MAXIMA ENTRE 400 E 700 L/H - MATERIAIS NA OPERAÇÃO. AF_04/2019</v>
          </cell>
          <cell r="D6448" t="str">
            <v>H</v>
          </cell>
          <cell r="E6448">
            <v>1.01</v>
          </cell>
        </row>
        <row r="6449">
          <cell r="B6449">
            <v>55960</v>
          </cell>
          <cell r="C6449" t="str">
            <v>IMUNIZACAO DE MADEIRAMENTO PARA COBERTURA UTILIZANDO CUPINICIDA INCOLOR</v>
          </cell>
          <cell r="D6449" t="str">
            <v>M2</v>
          </cell>
          <cell r="E6449">
            <v>4.71</v>
          </cell>
        </row>
        <row r="6450">
          <cell r="B6450">
            <v>72085</v>
          </cell>
          <cell r="C6450" t="str">
            <v>RECOLOCACAO DE RIPAS EM MADEIRAMENTO DE TELHADO, CONSIDERANDO REAPROVEITAMENTO DE MATERIAL</v>
          </cell>
          <cell r="D6450" t="str">
            <v>M</v>
          </cell>
          <cell r="E6450">
            <v>1.66</v>
          </cell>
        </row>
        <row r="6451">
          <cell r="B6451">
            <v>72086</v>
          </cell>
          <cell r="C6451" t="str">
            <v>RECOLOCACAO DE MADEIRAMENTO DO TELHADO - CAIBROS, CONSIDERANDO REAPROVEITAMENTO DE MATERIAL</v>
          </cell>
          <cell r="D6451" t="str">
            <v>M</v>
          </cell>
          <cell r="E6451">
            <v>5.09</v>
          </cell>
        </row>
        <row r="6452">
          <cell r="B6452">
            <v>92259</v>
          </cell>
          <cell r="C6452" t="str">
            <v>INSTALAÇÃO DE TESOURA (INTEIRA OU MEIA), BIAPOIADA, EM MADEIRA NÃO APARELHADA, PARA VÃOS MAIORES OU IGUAIS A 3,0 M E MENORES QUE 6,0 M, INCLUSO IÇAMENTO. AF_12/2015</v>
          </cell>
          <cell r="D6452" t="str">
            <v>UN</v>
          </cell>
          <cell r="E6452">
            <v>324.24</v>
          </cell>
        </row>
        <row r="6453">
          <cell r="B6453">
            <v>92260</v>
          </cell>
          <cell r="C6453" t="str">
            <v>INSTALAÇÃO DE TESOURA (INTEIRA OU MEIA), BIAPOIADA, EM MADEIRA NÃO APARELHADA, PARA VÃOS MAIORES OU IGUAIS A 6,0 M E MENORES QUE 8,0 M, INCLUSO IÇAMENTO. AF_12/2015</v>
          </cell>
          <cell r="D6453" t="str">
            <v>UN</v>
          </cell>
          <cell r="E6453">
            <v>367.71</v>
          </cell>
        </row>
        <row r="6454">
          <cell r="B6454">
            <v>92261</v>
          </cell>
          <cell r="C6454" t="str">
            <v>INSTALAÇÃO DE TESOURA (INTEIRA OU MEIA), BIAPOIADA, EM MADEIRA NÃO APARELHADA, PARA VÃOS MAIORES OU IGUAIS A 8,0 M E MENORES QUE 10,0 M, INCLUSO IÇAMENTO. AF_12/2015</v>
          </cell>
          <cell r="D6454" t="str">
            <v>UN</v>
          </cell>
          <cell r="E6454">
            <v>409.86</v>
          </cell>
        </row>
        <row r="6455">
          <cell r="B6455">
            <v>92262</v>
          </cell>
          <cell r="C6455" t="str">
            <v>INSTALAÇÃO DE TESOURA (INTEIRA OU MEIA), BIAPOIADA, EM MADEIRA NÃO APARELHADA, PARA VÃOS MAIORES OU IGUAIS A 10,0 M E MENORES QUE 12,0 M, INCLUSO IÇAMENTO. AF_12/2015</v>
          </cell>
          <cell r="D6455" t="str">
            <v>UN</v>
          </cell>
          <cell r="E6455">
            <v>477.73</v>
          </cell>
        </row>
        <row r="6456">
          <cell r="B6456">
            <v>92539</v>
          </cell>
          <cell r="C6456" t="str">
            <v>TRAMA DE MADEIRA COMPOSTA POR RIPAS, CAIBROS E TERÇAS PARA TELHADOS DE ATÉ 2 ÁGUAS PARA TELHA DE ENCAIXE DE CERÂMICA OU DE CONCRETO, INCLUSO TRANSPORTE VERTICAL. AF_12/2015</v>
          </cell>
          <cell r="D6456" t="str">
            <v>M2</v>
          </cell>
          <cell r="E6456">
            <v>53.89</v>
          </cell>
        </row>
        <row r="6457">
          <cell r="B6457">
            <v>92540</v>
          </cell>
          <cell r="C6457" t="str">
            <v>TRAMA DE MADEIRA COMPOSTA POR RIPAS, CAIBROS E TERÇAS PARA TELHADOS DE MAIS QUE 2 ÁGUAS PARA TELHA DE ENCAIXE DE CERÂMICA OU DE CONCRETO, INCLUSO TRANSPORTE VERTICAL. AF_12/2015</v>
          </cell>
          <cell r="D6457" t="str">
            <v>M2</v>
          </cell>
          <cell r="E6457">
            <v>60.37</v>
          </cell>
        </row>
        <row r="6458">
          <cell r="B6458">
            <v>92541</v>
          </cell>
          <cell r="C6458" t="str">
            <v>TRAMA DE MADEIRA COMPOSTA POR RIPAS, CAIBROS E TERÇAS PARA TELHADOS DE ATÉ 2 ÁGUAS PARA TELHA CERÂMICA CAPA-CANAL, INCLUSO TRANSPORTE VERTICAL. AF_12/2015</v>
          </cell>
          <cell r="D6458" t="str">
            <v>M2</v>
          </cell>
          <cell r="E6458">
            <v>59</v>
          </cell>
        </row>
        <row r="6459">
          <cell r="B6459">
            <v>92542</v>
          </cell>
          <cell r="C6459" t="str">
            <v>TRAMA DE MADEIRA COMPOSTA POR RIPAS, CAIBROS E TERÇAS PARA TELHADOS DE MAIS QUE 2 ÁGUAS PARA TELHA CERÂMICA CAPA-CANAL, INCLUSO TRANSPORTE VERTICAL. AF_12/2015</v>
          </cell>
          <cell r="D6459" t="str">
            <v>M2</v>
          </cell>
          <cell r="E6459">
            <v>71.52</v>
          </cell>
        </row>
        <row r="6460">
          <cell r="B6460">
            <v>92543</v>
          </cell>
          <cell r="C6460" t="str">
            <v>TRAMA DE MADEIRA COMPOSTA POR TERÇAS PARA TELHADOS DE ATÉ 2 ÁGUAS PARA TELHA ONDULADA DE FIBROCIMENTO, METÁLICA, PLÁSTICA OU TERMOACÚSTICA, INCLUSO TRANSPORTE VERTICAL. AF_12/2015</v>
          </cell>
          <cell r="D6460" t="str">
            <v>M2</v>
          </cell>
          <cell r="E6460">
            <v>15.81</v>
          </cell>
        </row>
        <row r="6461">
          <cell r="B6461">
            <v>92544</v>
          </cell>
          <cell r="C6461" t="str">
            <v>TRAMA DE MADEIRA COMPOSTA POR TERÇAS PARA TELHADOS DE ATÉ 2 ÁGUAS PARA TELHA ESTRUTURAL DE FIBROCIMENTO, INCLUSO TRANSPORTE VERTICAL. AF_12/2015</v>
          </cell>
          <cell r="D6461" t="str">
            <v>M2</v>
          </cell>
          <cell r="E6461">
            <v>13.46</v>
          </cell>
        </row>
        <row r="6462">
          <cell r="B6462">
            <v>92545</v>
          </cell>
          <cell r="C6462" t="str">
            <v>FABRICAÇÃO E INSTALAÇÃO DE TESOURA INTEIRA EM MADEIRA NÃO APARELHADA, VÃO DE 3 M, PARA TELHA CERÂMICA OU DE CONCRETO, INCLUSO IÇAMENTO. AF_12/2015</v>
          </cell>
          <cell r="D6462" t="str">
            <v>UN</v>
          </cell>
          <cell r="E6462">
            <v>689.28</v>
          </cell>
        </row>
        <row r="6463">
          <cell r="B6463">
            <v>92546</v>
          </cell>
          <cell r="C6463" t="str">
            <v>FABRICAÇÃO E INSTALAÇÃO DE TESOURA INTEIRA EM MADEIRA NÃO APARELHADA, VÃO DE 4 M, PARA TELHA CERÂMICA OU DE CONCRETO, INCLUSO IÇAMENTO. AF_12/2015</v>
          </cell>
          <cell r="D6463" t="str">
            <v>UN</v>
          </cell>
          <cell r="E6463">
            <v>843.7</v>
          </cell>
        </row>
        <row r="6464">
          <cell r="B6464">
            <v>92547</v>
          </cell>
          <cell r="C6464" t="str">
            <v>FABRICAÇÃO E INSTALAÇÃO DE TESOURA INTEIRA EM MADEIRA NÃO APARELHADA, VÃO DE 5 M, PARA TELHA CERÂMICA OU DE CONCRETO, INCLUSO IÇAMENTO. AF_12/2015</v>
          </cell>
          <cell r="D6464" t="str">
            <v>UN</v>
          </cell>
          <cell r="E6464">
            <v>891.41</v>
          </cell>
        </row>
        <row r="6465">
          <cell r="B6465">
            <v>92548</v>
          </cell>
          <cell r="C6465" t="str">
            <v>FABRICAÇÃO E INSTALAÇÃO DE TESOURA INTEIRA EM MADEIRA NÃO APARELHADA, VÃO DE 6 M, PARA TELHA CERÂMICA OU DE CONCRETO, INCLUSO IÇAMENTO. AF_12/2015</v>
          </cell>
          <cell r="D6465" t="str">
            <v>UN</v>
          </cell>
          <cell r="E6465">
            <v>989.48</v>
          </cell>
        </row>
        <row r="6466">
          <cell r="B6466">
            <v>92549</v>
          </cell>
          <cell r="C6466" t="str">
            <v>FABRICAÇÃO E INSTALAÇÃO DE TESOURA INTEIRA EM MADEIRA NÃO APARELHADA, VÃO DE 7 M, PARA TELHA CERÂMICA OU DE CONCRETO, INCLUSO IÇAMENTO. AF_12/2015</v>
          </cell>
          <cell r="D6466" t="str">
            <v>UN</v>
          </cell>
          <cell r="E6466">
            <v>1243.57</v>
          </cell>
        </row>
        <row r="6467">
          <cell r="B6467">
            <v>92550</v>
          </cell>
          <cell r="C6467" t="str">
            <v>FABRICAÇÃO E INSTALAÇÃO DE TESOURA INTEIRA EM MADEIRA NÃO APARELHADA, VÃO DE 8 M, PARA TELHA CERÂMICA OU DE CONCRETO, INCLUSO IÇAMENTO. AF_12/2015</v>
          </cell>
          <cell r="D6467" t="str">
            <v>UN</v>
          </cell>
          <cell r="E6467">
            <v>1495.82</v>
          </cell>
        </row>
        <row r="6468">
          <cell r="B6468">
            <v>92551</v>
          </cell>
          <cell r="C6468" t="str">
            <v>FABRICAÇÃO E INSTALAÇÃO DE TESOURA INTEIRA EM MADEIRA NÃO APARELHADA, VÃO DE 9 M, PARA TELHA CERÂMICA OU DE CONCRETO, INCLUSO IÇAMENTO. AF_12/2015</v>
          </cell>
          <cell r="D6468" t="str">
            <v>UN</v>
          </cell>
          <cell r="E6468">
            <v>1559.27</v>
          </cell>
        </row>
        <row r="6469">
          <cell r="B6469">
            <v>92552</v>
          </cell>
          <cell r="C6469" t="str">
            <v>FABRICAÇÃO E INSTALAÇÃO DE TESOURA INTEIRA EM MADEIRA NÃO APARELHADA, VÃO DE 10 M, PARA TELHA CERÂMICA OU DE CONCRETO, INCLUSO IÇAMENTO. AF_12/2015</v>
          </cell>
          <cell r="D6469" t="str">
            <v>UN</v>
          </cell>
          <cell r="E6469">
            <v>1700.26</v>
          </cell>
        </row>
        <row r="6470">
          <cell r="B6470">
            <v>92553</v>
          </cell>
          <cell r="C6470" t="str">
            <v>FABRICAÇÃO E INSTALAÇÃO DE TESOURA INTEIRA EM MADEIRA NÃO APARELHADA, VÃO DE 11 M, PARA TELHA CERÂMICA OU DE CONCRETO, INCLUSO IÇAMENTO. AF_12/2015</v>
          </cell>
          <cell r="D6470" t="str">
            <v>UN</v>
          </cell>
          <cell r="E6470">
            <v>1961.93</v>
          </cell>
        </row>
        <row r="6471">
          <cell r="B6471">
            <v>92554</v>
          </cell>
          <cell r="C6471" t="str">
            <v>FABRICAÇÃO E INSTALAÇÃO DE TESOURA INTEIRA EM MADEIRA NÃO APARELHADA, VÃO DE 12 M, PARA TELHA CERÂMICA OU DE CONCRETO, INCLUSO IÇAMENTO. AF_12/2015</v>
          </cell>
          <cell r="D6471" t="str">
            <v>UN</v>
          </cell>
          <cell r="E6471">
            <v>2034.14</v>
          </cell>
        </row>
        <row r="6472">
          <cell r="B6472">
            <v>92555</v>
          </cell>
          <cell r="C6472" t="str">
            <v>FABRICAÇÃO E INSTALAÇÃO DE TESOURA INTEIRA EM MADEIRA NÃO APARELHADA, VÃO DE 3 M, PARA TELHA ONDULADA DE FIBROCIMENTO, METÁLICA, PLÁSTICA OU TERMOACÚSTICA, INCLUSO IÇAMENTO. AF_12/2015</v>
          </cell>
          <cell r="D6472" t="str">
            <v>UN</v>
          </cell>
          <cell r="E6472">
            <v>679.62</v>
          </cell>
        </row>
        <row r="6473">
          <cell r="B6473">
            <v>92556</v>
          </cell>
          <cell r="C6473" t="str">
            <v>FABRICAÇÃO E INSTALAÇÃO DE TESOURA INTEIRA EM MADEIRA NÃO APARELHADA, VÃO DE 4 M, PARA TELHA ONDULADA DE FIBROCIMENTO, METÁLICA, PLÁSTICA OU TERMOACÚSTICA, INCLUSO IÇAMENTO. AF_12/2015</v>
          </cell>
          <cell r="D6473" t="str">
            <v>UN</v>
          </cell>
          <cell r="E6473">
            <v>827.74</v>
          </cell>
        </row>
        <row r="6474">
          <cell r="B6474">
            <v>92557</v>
          </cell>
          <cell r="C6474" t="str">
            <v>FABRICAÇÃO E INSTALAÇÃO DE TESOURA INTEIRA EM MADEIRA NÃO APARELHADA, VÃO DE 5 M, PARA TELHA ONDULADA DE FIBROCIMENTO, METÁLICA, PLÁSTICA OU TERMOACÚSTICA, INCLUSO IÇAMENTO. AF_12/2015</v>
          </cell>
          <cell r="D6474" t="str">
            <v>UN</v>
          </cell>
          <cell r="E6474">
            <v>875.45</v>
          </cell>
        </row>
        <row r="6475">
          <cell r="B6475">
            <v>92558</v>
          </cell>
          <cell r="C6475" t="str">
            <v>FABRICAÇÃO E INSTALAÇÃO DE TESOURA INTEIRA EM MADEIRA NÃO APARELHADA, VÃO DE 6 M, PARA TELHA ONDULADA DE FIBROCIMENTO, METÁLICA, PLÁSTICA OU TERMOACÚSTICA, INCLUSO IÇAMENTO. AF_12/2015</v>
          </cell>
          <cell r="D6475" t="str">
            <v>UN</v>
          </cell>
          <cell r="E6475">
            <v>982.58</v>
          </cell>
        </row>
        <row r="6476">
          <cell r="B6476">
            <v>92559</v>
          </cell>
          <cell r="C6476" t="str">
            <v>FABRICAÇÃO E INSTALAÇÃO DE TESOURA INTEIRA EM MADEIRA NÃO APARELHADA, VÃO DE 7 M, PARA TELHA ONDULADA DE FIBROCIMENTO, METÁLICA, PLÁSTICA OU TERMOACÚSTICA, INCLUSO IÇAMENTO. AF_12/2015</v>
          </cell>
          <cell r="D6476" t="str">
            <v>UN</v>
          </cell>
          <cell r="E6476">
            <v>1226.56</v>
          </cell>
        </row>
        <row r="6477">
          <cell r="B6477">
            <v>92560</v>
          </cell>
          <cell r="C6477" t="str">
            <v>FABRICAÇÃO E INSTALAÇÃO DE TESOURA INTEIRA EM MADEIRA NÃO APARELHADA, VÃO DE 8 M, PARA TELHA ONDULADA DE FIBROCIMENTO, METÁLICA, PLÁSTICA OU TERMOACÚSTICA, INCLUSO IÇAMENTO. AF_12/2015</v>
          </cell>
          <cell r="D6477" t="str">
            <v>UN</v>
          </cell>
          <cell r="E6477">
            <v>1469.88</v>
          </cell>
        </row>
        <row r="6478">
          <cell r="B6478">
            <v>92561</v>
          </cell>
          <cell r="C6478" t="str">
            <v>FABRICAÇÃO E INSTALAÇÃO DE TESOURA INTEIRA EM MADEIRA NÃO APARELHADA, VÃO DE 9 M, PARA TELHA ONDULADA DE FIBROCIMENTO, METÁLICA, PLÁSTICA OU TERMOACÚSTICA, INCLUSO IÇAMENTO. AF_12/2015</v>
          </cell>
          <cell r="D6478" t="str">
            <v>UN</v>
          </cell>
          <cell r="E6478">
            <v>1534.49</v>
          </cell>
        </row>
        <row r="6479">
          <cell r="B6479">
            <v>92562</v>
          </cell>
          <cell r="C6479" t="str">
            <v>FABRICAÇÃO E INSTALAÇÃO DE TESOURA INTEIRA EM MADEIRA NÃO APARELHADA, VÃO DE 10 M, PARA TELHA ONDULADA DE FIBROCIMENTO, METÁLICA, PLÁSTICA OU TERMOACÚSTICA, INCLUSO IÇAMENTO. AF_12/2015</v>
          </cell>
          <cell r="D6479" t="str">
            <v>UN</v>
          </cell>
          <cell r="E6479">
            <v>1659.52</v>
          </cell>
        </row>
        <row r="6480">
          <cell r="B6480">
            <v>92563</v>
          </cell>
          <cell r="C6480" t="str">
            <v>FABRICAÇÃO E INSTALAÇÃO DE TESOURA INTEIRA EM MADEIRA NÃO APARELHADA, VÃO DE 11 M, PARA TELHA ONDULADA DE FIBROCIMENTO, METÁLICA, PLÁSTICA OU TERMOACÚSTICA, INCLUSO IÇAMENTO. AF_12/2015</v>
          </cell>
          <cell r="D6480" t="str">
            <v>UN</v>
          </cell>
          <cell r="E6480">
            <v>1912.37</v>
          </cell>
        </row>
        <row r="6481">
          <cell r="B6481">
            <v>92564</v>
          </cell>
          <cell r="C6481" t="str">
            <v>FABRICAÇÃO E INSTALAÇÃO DE TESOURA INTEIRA EM MADEIRA NÃO APARELHADA, VÃO DE 12 M, PARA TELHA ONDULADA DE FIBROCIMENTO, METÁLICA, PLÁSTICA OU TERMOACÚSTICA, INCLUSO IÇAMENTO. AF_12/2015</v>
          </cell>
          <cell r="D6481" t="str">
            <v>UN</v>
          </cell>
          <cell r="E6481">
            <v>1973.87</v>
          </cell>
        </row>
        <row r="6482">
          <cell r="B6482">
            <v>92565</v>
          </cell>
          <cell r="C6482" t="str">
            <v>FABRICAÇÃO E INSTALAÇÃO DE ESTRUTURA PONTALETADA DE MADEIRA NÃO APARELHADA PARA TELHADOS COM ATÉ 2 ÁGUAS E PARA TELHA CERÂMICA OU DE CONCRETO, INCLUSO TRANSPORTE VERTICAL. AF_12/2015</v>
          </cell>
          <cell r="D6482" t="str">
            <v>M2</v>
          </cell>
          <cell r="E6482">
            <v>26.29</v>
          </cell>
        </row>
        <row r="6483">
          <cell r="B6483">
            <v>92566</v>
          </cell>
          <cell r="C6483" t="str">
            <v>FABRICAÇÃO E INSTALAÇÃO DE ESTRUTURA PONTALETADA DE MADEIRA NÃO APARELHADA PARA TELHADOS COM ATÉ 2 ÁGUAS E PARA TELHA ONDULADA DE FIBROCIMENTO, METÁLICA, PLÁSTICA OU TERMOACÚSTICA, INCLUSO TRANSPORTE VERTICAL. AF_12/2015</v>
          </cell>
          <cell r="D6483" t="str">
            <v>M2</v>
          </cell>
          <cell r="E6483">
            <v>16.440000000000001</v>
          </cell>
        </row>
        <row r="6484">
          <cell r="B6484">
            <v>92567</v>
          </cell>
          <cell r="C6484" t="str">
            <v>FABRICAÇÃO E INSTALAÇÃO DE ESTRUTURA PONTALETADA DE MADEIRA NÃO APARELHADA PARA TELHADOS COM MAIS QUE 2 ÁGUAS E PARA TELHA CERÂMICA OU DE CONCRETO, INCLUSO TRANSPORTE VERTICAL. AF_12/2015</v>
          </cell>
          <cell r="D6484" t="str">
            <v>M2</v>
          </cell>
          <cell r="E6484">
            <v>23.67</v>
          </cell>
        </row>
        <row r="6485">
          <cell r="B6485">
            <v>72089</v>
          </cell>
          <cell r="C6485" t="str">
            <v>RECOLOCACAO DE TELHAS CERAMICAS TIPO FRANCESA, CONSIDERANDO REAPROVEITAMENTO DE MATERIAL</v>
          </cell>
          <cell r="D6485" t="str">
            <v>M2</v>
          </cell>
          <cell r="E6485">
            <v>11.33</v>
          </cell>
        </row>
        <row r="6486">
          <cell r="B6486">
            <v>94189</v>
          </cell>
          <cell r="C6486" t="str">
            <v>TELHAMENTO COM TELHA DE CONCRETO DE ENCAIXE, COM ATÉ 2 ÁGUAS, INCLUSO TRANSPORTE VERTICAL. AF_06/2016</v>
          </cell>
          <cell r="D6486" t="str">
            <v>M2</v>
          </cell>
          <cell r="E6486">
            <v>19.27</v>
          </cell>
        </row>
        <row r="6487">
          <cell r="B6487">
            <v>94192</v>
          </cell>
          <cell r="C6487" t="str">
            <v>TELHAMENTO COM TELHA DE CONCRETO DE ENCAIXE, COM MAIS DE 2 ÁGUAS, INCLUSO TRANSPORTE VERTICAL. AF_06/2016</v>
          </cell>
          <cell r="D6487" t="str">
            <v>M2</v>
          </cell>
          <cell r="E6487">
            <v>21.07</v>
          </cell>
        </row>
        <row r="6488">
          <cell r="B6488">
            <v>94195</v>
          </cell>
          <cell r="C6488" t="str">
            <v>TELHAMENTO COM TELHA CERÂMICA DE ENCAIXE, TIPO PORTUGUESA, COM ATÉ 2 ÁGUAS, INCLUSO TRANSPORTE VERTICAL. AF_06/2016</v>
          </cell>
          <cell r="D6488" t="str">
            <v>M2</v>
          </cell>
          <cell r="E6488">
            <v>24.49</v>
          </cell>
        </row>
        <row r="6489">
          <cell r="B6489">
            <v>94198</v>
          </cell>
          <cell r="C6489" t="str">
            <v>TELHAMENTO COM TELHA CERÂMICA DE ENCAIXE, TIPO PORTUGUESA, COM MAIS DE 2 ÁGUAS, INCLUSO TRANSPORTE VERTICAL. AF_06/2016</v>
          </cell>
          <cell r="D6489" t="str">
            <v>M2</v>
          </cell>
          <cell r="E6489">
            <v>26.86</v>
          </cell>
        </row>
        <row r="6490">
          <cell r="B6490">
            <v>94201</v>
          </cell>
          <cell r="C6490" t="str">
            <v>TELHAMENTO COM TELHA CERÂMICA CAPA-CANAL, TIPO COLONIAL, COM ATÉ 2 ÁGUAS, INCLUSO TRANSPORTE VERTICAL. AF_06/2016</v>
          </cell>
          <cell r="D6490" t="str">
            <v>M2</v>
          </cell>
          <cell r="E6490">
            <v>35.020000000000003</v>
          </cell>
        </row>
        <row r="6491">
          <cell r="B6491">
            <v>94204</v>
          </cell>
          <cell r="C6491" t="str">
            <v>TELHAMENTO COM TELHA CERÂMICA CAPA-CANAL, TIPO COLONIAL, COM MAIS DE 2 ÁGUAS, INCLUSO TRANSPORTE VERTICAL. AF_06/2016</v>
          </cell>
          <cell r="D6491" t="str">
            <v>M2</v>
          </cell>
          <cell r="E6491">
            <v>39.049999999999997</v>
          </cell>
        </row>
        <row r="6492">
          <cell r="B6492">
            <v>94224</v>
          </cell>
          <cell r="C6492" t="str">
            <v>EMBOÇAMENTO COM ARGAMASSA TRAÇO 1:2:9 (CIMENTO, CAL E AREIA). AF_06/2016</v>
          </cell>
          <cell r="D6492" t="str">
            <v>M</v>
          </cell>
          <cell r="E6492">
            <v>17.59</v>
          </cell>
        </row>
        <row r="6493">
          <cell r="B6493">
            <v>94225</v>
          </cell>
          <cell r="C6493" t="str">
            <v>ISOLAMENTO TERMOACÚSTICO COM LÃ MINERAL NA SUBCOBERTURA, INCLUSO TRANSPORTE VERTICAL. AF_06/2016</v>
          </cell>
          <cell r="D6493" t="str">
            <v>M2</v>
          </cell>
          <cell r="E6493">
            <v>16.21</v>
          </cell>
        </row>
        <row r="6494">
          <cell r="B6494">
            <v>94226</v>
          </cell>
          <cell r="C6494" t="str">
            <v>SUBCOBERTURA COM MANTA PLÁSTICA REVESTIDA POR PELÍCULA DE ALUMÍNO, INCLUSO TRANSPORTE VERTICAL. AF_06/2016</v>
          </cell>
          <cell r="D6494" t="str">
            <v>M2</v>
          </cell>
          <cell r="E6494">
            <v>15.3</v>
          </cell>
        </row>
        <row r="6495">
          <cell r="B6495">
            <v>94232</v>
          </cell>
          <cell r="C6495" t="str">
            <v>AMARRAÇÃO DE TELHAS CERÂMICAS OU DE CONCRETO. AF_06/2016</v>
          </cell>
          <cell r="D6495" t="str">
            <v>UN</v>
          </cell>
          <cell r="E6495">
            <v>2.11</v>
          </cell>
        </row>
        <row r="6496">
          <cell r="B6496">
            <v>94440</v>
          </cell>
          <cell r="C6496" t="str">
            <v>TELHAMENTO COM TELHA CERÂMICA DE ENCAIXE, TIPO FRANCESA, COM ATÉ 2 ÁGUAS, INCLUSO TRANSPORTE VERTICAL. AF_06/2016</v>
          </cell>
          <cell r="D6496" t="str">
            <v>M2</v>
          </cell>
          <cell r="E6496">
            <v>24.49</v>
          </cell>
        </row>
        <row r="6497">
          <cell r="B6497">
            <v>94441</v>
          </cell>
          <cell r="C6497" t="str">
            <v>TELHAMENTO COM TELHA CERÂMICA DE ENCAIXE, TIPO FRANCESA, COM MAIS DE 2 ÁGUAS, INCLUSO TRANSPORTE VERTICAL. AF_06/2016</v>
          </cell>
          <cell r="D6497" t="str">
            <v>M2</v>
          </cell>
          <cell r="E6497">
            <v>26.86</v>
          </cell>
        </row>
        <row r="6498">
          <cell r="B6498">
            <v>94442</v>
          </cell>
          <cell r="C6498" t="str">
            <v>TELHAMENTO COM TELHA CERÂMICA DE ENCAIXE, TIPO ROMANA, COM ATÉ 2 ÁGUAS, INCLUSO TRANSPORTE VERTICAL. AF_06/2016</v>
          </cell>
          <cell r="D6498" t="str">
            <v>M2</v>
          </cell>
          <cell r="E6498">
            <v>24.49</v>
          </cell>
        </row>
        <row r="6499">
          <cell r="B6499">
            <v>94443</v>
          </cell>
          <cell r="C6499" t="str">
            <v>TELHAMENTO COM TELHA CERÂMICA DE ENCAIXE, TIPO ROMANA, COM MAIS DE 2 ÁGUAS, INCLUSO TRANSPORTE VERTICAL. AF_06/2016</v>
          </cell>
          <cell r="D6499" t="str">
            <v>M2</v>
          </cell>
          <cell r="E6499">
            <v>26.86</v>
          </cell>
        </row>
        <row r="6500">
          <cell r="B6500">
            <v>94445</v>
          </cell>
          <cell r="C6500" t="str">
            <v>TELHAMENTO COM TELHA CERÂMICA CAPA-CANAL, TIPO PLAN, COM ATÉ 2 ÁGUAS, INCLUSO TRANSPORTE VERTICAL. AF_06/2016</v>
          </cell>
          <cell r="D6500" t="str">
            <v>M2</v>
          </cell>
          <cell r="E6500">
            <v>35.020000000000003</v>
          </cell>
        </row>
        <row r="6501">
          <cell r="B6501">
            <v>94446</v>
          </cell>
          <cell r="C6501" t="str">
            <v>TELHAMENTO COM TELHA CERÂMICA CAPA-CANAL, TIPO PLAN, COM MAIS DE 2 ÁGUAS, INCLUSO TRANSPORTE VERTICAL. AF_06/2016</v>
          </cell>
          <cell r="D6501" t="str">
            <v>M2</v>
          </cell>
          <cell r="E6501">
            <v>39.049999999999997</v>
          </cell>
        </row>
        <row r="6502">
          <cell r="B6502">
            <v>94447</v>
          </cell>
          <cell r="C6502" t="str">
            <v>TELHAMENTO COM TELHA CERÂMICA CAPA-CANAL, TIPO PAULISTA, COM ATÉ 2 ÁGUAS, INCLUSO TRANSPORTE VERTICAL. AF_06/2016</v>
          </cell>
          <cell r="D6502" t="str">
            <v>M2</v>
          </cell>
          <cell r="E6502">
            <v>35.020000000000003</v>
          </cell>
        </row>
        <row r="6503">
          <cell r="B6503">
            <v>94448</v>
          </cell>
          <cell r="C6503" t="str">
            <v>TELHAMENTO COM TELHA CERÂMICA CAPA-CANAL, TIPO PAULISTA, COM MAIS DE 2 ÁGUAS, INCLUSO TRANSPORTE VERTICAL. AF_06/2016</v>
          </cell>
          <cell r="D6503" t="str">
            <v>M2</v>
          </cell>
          <cell r="E6503">
            <v>39.049999999999997</v>
          </cell>
        </row>
        <row r="6504">
          <cell r="B6504">
            <v>94207</v>
          </cell>
          <cell r="C6504" t="str">
            <v>TELHAMENTO COM TELHA ONDULADA DE FIBROCIMENTO E = 6 MM, COM RECOBRIMENTO LATERAL DE 1/4 DE ONDA PARA TELHADO COM INCLINAÇÃO MAIOR QUE 10°, COM ATÉ 2 ÁGUAS, INCLUSO IÇAMENTO. AF_06/2016</v>
          </cell>
          <cell r="D6504" t="str">
            <v>M2</v>
          </cell>
          <cell r="E6504">
            <v>30.16</v>
          </cell>
        </row>
        <row r="6505">
          <cell r="B6505">
            <v>94210</v>
          </cell>
          <cell r="C6505" t="str">
            <v>TELHAMENTO COM TELHA ONDULADA DE FIBROCIMENTO E = 6 MM, COM RECOBRIMENTO LATERAL DE 1 1/4 DE ONDA PARA TELHADO COM INCLINAÇÃO MÁXIMA DE 10°, COM ATÉ 2 ÁGUAS, INCLUSO IÇAMENTO. AF_06/2016</v>
          </cell>
          <cell r="D6505" t="str">
            <v>M2</v>
          </cell>
          <cell r="E6505">
            <v>32.11</v>
          </cell>
        </row>
        <row r="6506">
          <cell r="B6506">
            <v>94218</v>
          </cell>
          <cell r="C6506" t="str">
            <v>TELHAMENTO COM TELHA ESTRUTURAL DE FIBROCIMENTO E= 6 MM, COM ATÉ 2 ÁGUAS, INCLUSO IÇAMENTO. AF_06/2016</v>
          </cell>
          <cell r="D6506" t="str">
            <v>M2</v>
          </cell>
          <cell r="E6506">
            <v>65.95</v>
          </cell>
        </row>
        <row r="6507">
          <cell r="B6507" t="str">
            <v>73866/4</v>
          </cell>
          <cell r="C6507" t="str">
            <v>ESTRUTURA PARA COBERTURA EM ARCO, EM ALUMINIO ANODIZADO, VAO DE 20M, ESPACAMENTO DE 5M ATE 6,5M</v>
          </cell>
          <cell r="D6507" t="str">
            <v>M2</v>
          </cell>
          <cell r="E6507">
            <v>541.27</v>
          </cell>
        </row>
        <row r="6508">
          <cell r="B6508" t="str">
            <v>73866/5</v>
          </cell>
          <cell r="C6508" t="str">
            <v>ESTRUTURA PARA COBERTURA EM ARCO, EM ALUMINIO ANODIZADO, VAO DE 30M, ESPACAMENTO DE 5M ATE 6,5M</v>
          </cell>
          <cell r="D6508" t="str">
            <v>M2</v>
          </cell>
          <cell r="E6508">
            <v>575.61</v>
          </cell>
        </row>
        <row r="6509">
          <cell r="B6509" t="str">
            <v>73866/6</v>
          </cell>
          <cell r="C6509" t="str">
            <v>ESTRUTURA PARA COBERTURA EM ARCO, EM ALUMINIO ANODIZADO, VAO DE 40M, ESPACAMENTO DE 5M ATE 6,5M</v>
          </cell>
          <cell r="D6509" t="str">
            <v>M2</v>
          </cell>
          <cell r="E6509">
            <v>603.83000000000004</v>
          </cell>
        </row>
        <row r="6510">
          <cell r="B6510" t="str">
            <v>73866/7</v>
          </cell>
          <cell r="C6510" t="str">
            <v>ESTRUTURA PARA COBERTURA TIPO SHED, EM ALUMINIO ANODIZADO, VAO DE 20M, ESPACAMENTO DAS TESOURAS DE 5M ATE 6,5M</v>
          </cell>
          <cell r="D6510" t="str">
            <v>M2</v>
          </cell>
          <cell r="E6510">
            <v>646.09</v>
          </cell>
        </row>
        <row r="6511">
          <cell r="B6511" t="str">
            <v>73866/8</v>
          </cell>
          <cell r="C6511" t="str">
            <v>ESTRUTURA PARA COBERTURA TIPO SHED, EM ALUMINIO ANODIZADO, VAO DE 30M, ESPACAMENTO DAS TESOURAS DE 5M ATE 6,5M</v>
          </cell>
          <cell r="D6511" t="str">
            <v>M2</v>
          </cell>
          <cell r="E6511">
            <v>780.96</v>
          </cell>
        </row>
        <row r="6512">
          <cell r="B6512" t="str">
            <v>73866/9</v>
          </cell>
          <cell r="C6512" t="str">
            <v>ESTRUTURA PARA COBERTURA TIPO SHED, EM ALUMINIO ANODIZADO, VAO DE 40M, ESPACAMENTO DAS TESOURAS DE 5M ATE 6,5M</v>
          </cell>
          <cell r="D6512" t="str">
            <v>M2</v>
          </cell>
          <cell r="E6512">
            <v>810.01</v>
          </cell>
        </row>
        <row r="6513">
          <cell r="B6513" t="str">
            <v>73867/1</v>
          </cell>
          <cell r="C6513" t="str">
            <v>ESTRUTURA TIPO ESPACIAL EM ALUMINIO ANODIZADO, VAO DE 20M</v>
          </cell>
          <cell r="D6513" t="str">
            <v>M2</v>
          </cell>
          <cell r="E6513">
            <v>255.18</v>
          </cell>
        </row>
        <row r="6514">
          <cell r="B6514" t="str">
            <v>73867/2</v>
          </cell>
          <cell r="C6514" t="str">
            <v>ESTRUTURA TIPO ESPACIAL EM ALUMINIO ANODIZADO, VAO DE 30M</v>
          </cell>
          <cell r="D6514" t="str">
            <v>M2</v>
          </cell>
          <cell r="E6514">
            <v>286.86</v>
          </cell>
        </row>
        <row r="6515">
          <cell r="B6515" t="str">
            <v>73867/3</v>
          </cell>
          <cell r="C6515" t="str">
            <v>ESTRUTURA TIPO ESPACIAL EM ALUMINIO ANODIZADO, VAO DE 40M</v>
          </cell>
          <cell r="D6515" t="str">
            <v>M2</v>
          </cell>
          <cell r="E6515">
            <v>357.26</v>
          </cell>
        </row>
        <row r="6516">
          <cell r="B6516" t="str">
            <v>73867/4</v>
          </cell>
          <cell r="C6516" t="str">
            <v>ESTRUTURA TIPO ESPACIAL EM ALUMINIO ANODIZADO, VAO DE 50M</v>
          </cell>
          <cell r="D6516" t="str">
            <v>M2</v>
          </cell>
          <cell r="E6516">
            <v>371.34</v>
          </cell>
        </row>
        <row r="6517">
          <cell r="B6517">
            <v>75220</v>
          </cell>
          <cell r="C6517" t="str">
            <v>CUMEEIRA EM PERFIL ONDULADO DE ALUMÍNIO</v>
          </cell>
          <cell r="D6517" t="str">
            <v>M</v>
          </cell>
          <cell r="E6517">
            <v>51.6</v>
          </cell>
        </row>
        <row r="6518">
          <cell r="B6518">
            <v>94213</v>
          </cell>
          <cell r="C6518" t="str">
            <v>TELHAMENTO COM TELHA DE AÇO/ALUMÍNIO E = 0,5 MM, COM ATÉ 2 ÁGUAS, INCLUSO IÇAMENTO. AF_06/2016</v>
          </cell>
          <cell r="D6518" t="str">
            <v>M2</v>
          </cell>
          <cell r="E6518">
            <v>37.74</v>
          </cell>
        </row>
        <row r="6519">
          <cell r="B6519">
            <v>94216</v>
          </cell>
          <cell r="C6519" t="str">
            <v>TELHAMENTO COM TELHA METÁLICA TERMOACÚSTICA E = 30 MM, COM ATÉ 2 ÁGUAS, INCLUSO IÇAMENTO. AF_06/2016</v>
          </cell>
          <cell r="D6519" t="str">
            <v>M2</v>
          </cell>
          <cell r="E6519">
            <v>164.97</v>
          </cell>
        </row>
        <row r="6520">
          <cell r="B6520">
            <v>94219</v>
          </cell>
          <cell r="C6520" t="str">
            <v>CUMEEIRA E ESPIGÃO PARA TELHA CERÂMICA EMBOÇADA COM ARGAMASSA TRAÇO 1:2:9 (CIMENTO, CAL E AREIA), PARA TELHADOS COM MAIS DE 2 ÁGUAS, INCLUSO TRANSPORTE VERTICAL. AF_06/2016</v>
          </cell>
          <cell r="D6520" t="str">
            <v>M</v>
          </cell>
          <cell r="E6520">
            <v>22.11</v>
          </cell>
        </row>
        <row r="6521">
          <cell r="B6521">
            <v>94220</v>
          </cell>
          <cell r="C6521" t="str">
            <v>CUMEEIRA E ESPIGÃO PARA TELHA DE CONCRETO EMBOÇADA COM ARGAMASSA TRAÇO 1:2:9 (CIMENTO, CAL E AREIA), PARA TELHADOS COM MAIS DE 2 ÁGUAS, INCLUSO TRANSPORTE VERTICAL. AF_06/2016</v>
          </cell>
          <cell r="D6521" t="str">
            <v>M</v>
          </cell>
          <cell r="E6521">
            <v>30.12</v>
          </cell>
        </row>
        <row r="6522">
          <cell r="B6522">
            <v>94221</v>
          </cell>
          <cell r="C6522" t="str">
            <v>CUMEEIRA PARA TELHA CERÂMICA EMBOÇADA COM ARGAMASSA TRAÇO 1:2:9 (CIMENTO, CAL E AREIA) PARA TELHADOS COM ATÉ 2 ÁGUAS, INCLUSO TRANSPORTE VERTICAL. AF_06/2016</v>
          </cell>
          <cell r="D6522" t="str">
            <v>M</v>
          </cell>
          <cell r="E6522">
            <v>17.420000000000002</v>
          </cell>
        </row>
        <row r="6523">
          <cell r="B6523">
            <v>94222</v>
          </cell>
          <cell r="C6523" t="str">
            <v>CUMEEIRA PARA TELHA DE CONCRETO EMBOÇADA COM ARGAMASSA TRAÇO 1:2:9 (CIMENTO, CAL E AREIA) PARA TELHADOS COM ATÉ 2 ÁGUAS, INCLUSO TRANSPORTE VERTICAL. AF_06/2016</v>
          </cell>
          <cell r="D6523" t="str">
            <v>M</v>
          </cell>
          <cell r="E6523">
            <v>25.43</v>
          </cell>
        </row>
        <row r="6524">
          <cell r="B6524" t="str">
            <v>74045/2</v>
          </cell>
          <cell r="C6524" t="str">
            <v>CUMEEIRA TIPO SHED PARA TELHA DE FIBROCIMENTO ONDULADA, INCLUSO JUNTAS DE VEDACAO E ACESSORIOS DE FIXACAO</v>
          </cell>
          <cell r="D6524" t="str">
            <v>M</v>
          </cell>
          <cell r="E6524">
            <v>38.520000000000003</v>
          </cell>
        </row>
        <row r="6525">
          <cell r="B6525">
            <v>94223</v>
          </cell>
          <cell r="C6525" t="str">
            <v>CUMEEIRA PARA TELHA DE FIBROCIMENTO ONDULADA E = 6 MM, INCLUSO ACESSÓRIOS DE FIXAÇÃO E IÇAMENTO. AF_06/2016</v>
          </cell>
          <cell r="D6525" t="str">
            <v>M</v>
          </cell>
          <cell r="E6525">
            <v>39.1</v>
          </cell>
        </row>
        <row r="6526">
          <cell r="B6526">
            <v>94451</v>
          </cell>
          <cell r="C6526" t="str">
            <v>CUMEEIRA PARA TELHA DE FIBROCIMENTO ESTRUTURAL E = 6 MM, INCLUSO ACESSÓRIOS DE FIXAÇÃO E IÇAMENTO. AF_06/2016</v>
          </cell>
          <cell r="D6526" t="str">
            <v>M</v>
          </cell>
          <cell r="E6526">
            <v>86.68</v>
          </cell>
        </row>
        <row r="6527">
          <cell r="B6527">
            <v>94230</v>
          </cell>
          <cell r="C6527" t="str">
            <v>CALHA DE BEIRAL, SEMICIRCULAR DE PVC, DIAMETRO 125 MM, INCLUINDO CABECEIRAS, EMENDAS, BOCAIS, SUPORTES E VEDAÇÕES, EXCLUINDO CONDUTORES, INCLUSO TRANSPORTE VERTICAL. AF_06/2016</v>
          </cell>
          <cell r="D6527" t="str">
            <v>M</v>
          </cell>
          <cell r="E6527">
            <v>66.3</v>
          </cell>
        </row>
        <row r="6528">
          <cell r="B6528">
            <v>94227</v>
          </cell>
          <cell r="C6528" t="str">
            <v>CALHA EM CHAPA DE AÇO GALVANIZADO NÚMERO 24, DESENVOLVIMENTO DE 33 CM, INCLUSO TRANSPORTE VERTICAL. AF_06/2016</v>
          </cell>
          <cell r="D6528" t="str">
            <v>M</v>
          </cell>
          <cell r="E6528">
            <v>42.31</v>
          </cell>
        </row>
        <row r="6529">
          <cell r="B6529">
            <v>94228</v>
          </cell>
          <cell r="C6529" t="str">
            <v>CALHA EM CHAPA DE AÇO GALVANIZADO NÚMERO 24, DESENVOLVIMENTO DE 50 CM, INCLUSO TRANSPORTE VERTICAL. AF_06/2016</v>
          </cell>
          <cell r="D6529" t="str">
            <v>M</v>
          </cell>
          <cell r="E6529">
            <v>63.33</v>
          </cell>
        </row>
        <row r="6530">
          <cell r="B6530">
            <v>94229</v>
          </cell>
          <cell r="C6530" t="str">
            <v>CALHA EM CHAPA DE AÇO GALVANIZADO NÚMERO 24, DESENVOLVIMENTO DE 100 CM, INCLUSO TRANSPORTE VERTICAL. AF_06/2016</v>
          </cell>
          <cell r="D6530" t="str">
            <v>M</v>
          </cell>
          <cell r="E6530">
            <v>124.1</v>
          </cell>
        </row>
        <row r="6531">
          <cell r="B6531">
            <v>94231</v>
          </cell>
          <cell r="C6531" t="str">
            <v>RUFO EM CHAPA DE AÇO GALVANIZADO NÚMERO 24, CORTE DE 25 CM, INCLUSO TRANSPORTE VERTICAL. AF_06/2016</v>
          </cell>
          <cell r="D6531" t="str">
            <v>M</v>
          </cell>
          <cell r="E6531">
            <v>31.71</v>
          </cell>
        </row>
        <row r="6532">
          <cell r="B6532">
            <v>94450</v>
          </cell>
          <cell r="C6532" t="str">
            <v>RUFO EM FIBROCIMENTO PARA TELHA ONDULADA E = 6 MM, ABA DE 26 CM, INCLUSO TRANSPORTE VERTICAL. AF_06/2016</v>
          </cell>
          <cell r="D6532" t="str">
            <v>M</v>
          </cell>
          <cell r="E6532">
            <v>39.5</v>
          </cell>
        </row>
        <row r="6533">
          <cell r="B6533">
            <v>94449</v>
          </cell>
          <cell r="C6533" t="str">
            <v>TELHAMENTO COM TELHA ONDULADA DE FIBRA DE VIDRO E = 0,6 MM, PARA TELHADO COM INCLINAÇÃO MAIOR QUE 10°, COM ATÉ 2 ÁGUAS, INCLUSO IÇAMENTO. AF_06/2016</v>
          </cell>
          <cell r="D6533" t="str">
            <v>M2</v>
          </cell>
          <cell r="E6533">
            <v>42.9</v>
          </cell>
        </row>
        <row r="6534">
          <cell r="B6534" t="str">
            <v>73970/1</v>
          </cell>
          <cell r="C6534" t="str">
            <v>ESTRUTURA METALICA EM ACO ESTRUTURAL PERFIL I 12 X 5 1/4</v>
          </cell>
          <cell r="D6534" t="str">
            <v>KG</v>
          </cell>
          <cell r="E6534">
            <v>10.15</v>
          </cell>
        </row>
        <row r="6535">
          <cell r="B6535" t="str">
            <v>73970/2</v>
          </cell>
          <cell r="C6535" t="str">
            <v>ESTRUTURA METALICA EM ACO ESTRUTURAL PERFIL I 6 X 3 3/8</v>
          </cell>
          <cell r="D6535" t="str">
            <v>KG</v>
          </cell>
          <cell r="E6535">
            <v>7.63</v>
          </cell>
        </row>
        <row r="6536">
          <cell r="B6536">
            <v>92255</v>
          </cell>
          <cell r="C6536" t="str">
            <v>INSTALAÇÃO DE TESOURA (INTEIRA OU MEIA), EM AÇO, PARA VÃOS MAIORES OU IGUAIS A 3,0 M E MENORES QUE 6,0 M, INCLUSO IÇAMENTO. AF_12/2015</v>
          </cell>
          <cell r="D6536" t="str">
            <v>UN</v>
          </cell>
          <cell r="E6536">
            <v>135.55000000000001</v>
          </cell>
        </row>
        <row r="6537">
          <cell r="B6537">
            <v>92256</v>
          </cell>
          <cell r="C6537" t="str">
            <v>INSTALAÇÃO DE TESOURA (INTEIRA OU MEIA), EM AÇO, PARA VÃOS MAIORES OU IGUAIS A 6,0 M E MENORES QUE 8,0 M, INCLUSO IÇAMENTO. AF_12/2015</v>
          </cell>
          <cell r="D6537" t="str">
            <v>UN</v>
          </cell>
          <cell r="E6537">
            <v>167.43</v>
          </cell>
        </row>
        <row r="6538">
          <cell r="B6538">
            <v>92257</v>
          </cell>
          <cell r="C6538" t="str">
            <v>INSTALAÇÃO DE TESOURA (INTEIRA OU MEIA), EM AÇO, PARA VÃOS MAIORES OU IGUAIS A 8,0 M E MENORES QUE 10,0 M, INCLUSO IÇAMENTO. AF_12/2015</v>
          </cell>
          <cell r="D6538" t="str">
            <v>UN</v>
          </cell>
          <cell r="E6538">
            <v>198.87</v>
          </cell>
        </row>
        <row r="6539">
          <cell r="B6539">
            <v>92258</v>
          </cell>
          <cell r="C6539" t="str">
            <v>INSTALAÇÃO DE TESOURA (INTEIRA OU MEIA), EM AÇO, PARA VÃOS MAIORES OU IGUAIS A 10,0 M E MENORES QUE 12,0 M, INCLUSO IÇAMENTO. AF_12/2015</v>
          </cell>
          <cell r="D6539" t="str">
            <v>UN</v>
          </cell>
          <cell r="E6539">
            <v>249.43</v>
          </cell>
        </row>
        <row r="6540">
          <cell r="B6540">
            <v>92568</v>
          </cell>
          <cell r="C6540" t="str">
            <v>TRAMA DE AÇO COMPOSTA POR RIPAS, CAIBROS E TERÇAS PARA TELHADOS DE ATÉ 2 ÁGUAS PARA TELHA DE ENCAIXE DE CERÂMICA OU DE CONCRETO, INCLUSO TRANSPORTE VERTICAL. AF_12/2015</v>
          </cell>
          <cell r="D6540" t="str">
            <v>M2</v>
          </cell>
          <cell r="E6540">
            <v>70.37</v>
          </cell>
        </row>
        <row r="6541">
          <cell r="B6541">
            <v>92569</v>
          </cell>
          <cell r="C6541" t="str">
            <v>TRAMA DE AÇO COMPOSTA POR RIPAS E CAIBROS PARA TELHADOS DE ATÉ 2 ÁGUAS PARA TELHA DE ENCAIXE DE CERÂMICA OU DE CONCRETO, INCLUSO TRANSPORTE VERTICAL. AF_12/2015</v>
          </cell>
          <cell r="D6541" t="str">
            <v>M2</v>
          </cell>
          <cell r="E6541">
            <v>31.93</v>
          </cell>
        </row>
        <row r="6542">
          <cell r="B6542">
            <v>92570</v>
          </cell>
          <cell r="C6542" t="str">
            <v>TRAMA DE AÇO COMPOSTA POR RIPAS PARA TELHADOS DE ATÉ 2 ÁGUAS PARA TELHA DE ENCAIXE DE CERÂMICA OU DE CONCRETO, INCLUSO TRANSPORTE VERTICAL. AF_12/2015</v>
          </cell>
          <cell r="D6542" t="str">
            <v>M2</v>
          </cell>
          <cell r="E6542">
            <v>14.47</v>
          </cell>
        </row>
        <row r="6543">
          <cell r="B6543">
            <v>92571</v>
          </cell>
          <cell r="C6543" t="str">
            <v>TRAMA DE AÇO COMPOSTA POR RIPAS, CAIBROS E TERÇAS PARA TELHADOS DE MAIS DE 2 ÁGUAS PARA TELHA DE ENCAIXE DE CERÂMICA OU DE CONCRETO, INCLUSO TRANSPORTE VERTICAL. AF_12/2015</v>
          </cell>
          <cell r="D6543" t="str">
            <v>M2</v>
          </cell>
          <cell r="E6543">
            <v>76.36</v>
          </cell>
        </row>
        <row r="6544">
          <cell r="B6544">
            <v>92572</v>
          </cell>
          <cell r="C6544" t="str">
            <v>TRAMA DE AÇO COMPOSTA POR RIPAS E CAIBROS PARA TELHADOS DE MAIS DE 2 ÁGUAS PARA TELHA DE ENCAIXE DE CERÂMICA OU DE CONCRETO, INCLUSO TRANSPORTE VERTICAL. AF_12/2015</v>
          </cell>
          <cell r="D6544" t="str">
            <v>M2</v>
          </cell>
          <cell r="E6544">
            <v>35.56</v>
          </cell>
        </row>
        <row r="6545">
          <cell r="B6545">
            <v>92573</v>
          </cell>
          <cell r="C6545" t="str">
            <v>TRAMA DE AÇO COMPOSTA POR RIPAS PARA TELHADOS DE MAIS DE 2 ÁGUAS PARA TELHA DE ENCAIXE DE CERÂMICA OU DE CONCRETO, INCLUSO TRANSPORTE VERTICAL, INCLUSO TRANSPORTE VERTICAL. AF_12/2015</v>
          </cell>
          <cell r="D6545" t="str">
            <v>M2</v>
          </cell>
          <cell r="E6545">
            <v>16.989999999999998</v>
          </cell>
        </row>
        <row r="6546">
          <cell r="B6546">
            <v>92574</v>
          </cell>
          <cell r="C6546" t="str">
            <v>TRAMA DE AÇO COMPOSTA POR RIPAS, CAIBROS E TERÇAS PARA TELHADOS DE ATÉ 2 ÁGUAS PARA TELHA CERÂMICA CAPA-CANAL, INCLUSO TRANSPORTE VERTICAL. AF_12/2015</v>
          </cell>
          <cell r="D6546" t="str">
            <v>M2</v>
          </cell>
          <cell r="E6546">
            <v>76.84</v>
          </cell>
        </row>
        <row r="6547">
          <cell r="B6547">
            <v>92575</v>
          </cell>
          <cell r="C6547" t="str">
            <v>TRAMA DE AÇO COMPOSTA POR RIPAS E CAIBROS PARA TELHADOS DE ATÉ 2 ÁGUAS PARA TELHA CERÂMICA CAPA-CANAL, INCLUSO TRANSPORTE VERTICAL. AF_12/2015</v>
          </cell>
          <cell r="D6547" t="str">
            <v>M2</v>
          </cell>
          <cell r="E6547">
            <v>32.01</v>
          </cell>
        </row>
        <row r="6548">
          <cell r="B6548">
            <v>92576</v>
          </cell>
          <cell r="C6548" t="str">
            <v>TRAMA DE AÇO COMPOSTA POR RIPAS PARA TELHADOS DE ATÉ 2 ÁGUAS PARA TELHA CERÂMICA CAPA-CANAL, INCLUSO TRANSPORTE VERTICAL. AF_12/2015</v>
          </cell>
          <cell r="D6548" t="str">
            <v>M2</v>
          </cell>
          <cell r="E6548">
            <v>11.74</v>
          </cell>
        </row>
        <row r="6549">
          <cell r="B6549">
            <v>92577</v>
          </cell>
          <cell r="C6549" t="str">
            <v>TRAMA DE AÇO COMPOSTA POR RIPAS, CAIBROS E TERÇAS PARA TELHADOS DE MAIS DE 2 ÁGUAS PARA TELHA CERÂMICA CAPA-CANAL, INCLUSO TRANSPORTE VERTICAL. AF_12/2015</v>
          </cell>
          <cell r="D6549" t="str">
            <v>M2</v>
          </cell>
          <cell r="E6549">
            <v>83.17</v>
          </cell>
        </row>
        <row r="6550">
          <cell r="B6550">
            <v>92578</v>
          </cell>
          <cell r="C6550" t="str">
            <v>TRAMA DE AÇO COMPOSTA POR RIPAS E CAIBROS PARA TELHADOS DE MAIS DE 2 ÁGUAS PARA TELHA CERÂMICA CAPA-CANAL, INCLUSO TRANSPORTE VERTICAL. AF_12/2015</v>
          </cell>
          <cell r="D6550" t="str">
            <v>M2</v>
          </cell>
          <cell r="E6550">
            <v>35.5</v>
          </cell>
        </row>
        <row r="6551">
          <cell r="B6551">
            <v>92579</v>
          </cell>
          <cell r="C6551" t="str">
            <v>TRAMA DE AÇO COMPOSTA POR RIPAS PARA TELHADOS DE MAIS DE 2 ÁGUAS PARA TELHA CERÂMICA CAPA-CANAL, INCLUSO TRANSPORTE VERTICAL. AF_12/2015</v>
          </cell>
          <cell r="D6551" t="str">
            <v>M2</v>
          </cell>
          <cell r="E6551">
            <v>13.75</v>
          </cell>
        </row>
        <row r="6552">
          <cell r="B6552">
            <v>92580</v>
          </cell>
          <cell r="C6552" t="str">
            <v>TRAMA DE AÇO COMPOSTA POR TERÇAS PARA TELHADOS DE ATÉ 2 ÁGUAS PARA TELHA ONDULADA DE FIBROCIMENTO, METÁLICA, PLÁSTICA OU TERMOACÚSTICA, INCLUSO TRANSPORTE VERTICAL. AF_12/2015</v>
          </cell>
          <cell r="D6552" t="str">
            <v>M2</v>
          </cell>
          <cell r="E6552">
            <v>33.94</v>
          </cell>
        </row>
        <row r="6553">
          <cell r="B6553">
            <v>92581</v>
          </cell>
          <cell r="C6553" t="str">
            <v>TRAMA DE AÇO COMPOSTA POR TERÇAS PARA TELHADOS DE ATÉ 2 ÁGUAS PARA TELHA ESTRUTURAL DE FIBROCIMENTO, INCLUSO TRANSPORTE VERTICAL. AF_12/2015</v>
          </cell>
          <cell r="D6553" t="str">
            <v>M2</v>
          </cell>
          <cell r="E6553">
            <v>35.380000000000003</v>
          </cell>
        </row>
        <row r="6554">
          <cell r="B6554">
            <v>92582</v>
          </cell>
          <cell r="C6554" t="str">
            <v>FABRICAÇÃO E INSTALAÇÃO DE TESOURA INTEIRA EM AÇO, VÃO DE 3 M, PARA TELHA CERÂMICA OU DE CONCRETO, INCLUSO IÇAMENTO. AF_12/2015</v>
          </cell>
          <cell r="D6554" t="str">
            <v>UN</v>
          </cell>
          <cell r="E6554">
            <v>491.27</v>
          </cell>
        </row>
        <row r="6555">
          <cell r="B6555">
            <v>92584</v>
          </cell>
          <cell r="C6555" t="str">
            <v>FABRICAÇÃO E INSTALAÇÃO DE TESOURA INTEIRA EM AÇO, VÃO DE 4 M, PARA TELHA CERÂMICA OU DE CONCRETO, INCLUSO IÇAMENTO. AF_12/2015</v>
          </cell>
          <cell r="D6555" t="str">
            <v>UN</v>
          </cell>
          <cell r="E6555">
            <v>572.96</v>
          </cell>
        </row>
        <row r="6556">
          <cell r="B6556">
            <v>92586</v>
          </cell>
          <cell r="C6556" t="str">
            <v>FABRICAÇÃO E INSTALAÇÃO DE TESOURA INTEIRA EM AÇO, VÃO DE 5 M, PARA TELHA CERÂMICA OU DE CONCRETO, INCLUSO IÇAMENTO. AF_12/2015</v>
          </cell>
          <cell r="D6556" t="str">
            <v>UN</v>
          </cell>
          <cell r="E6556">
            <v>654.64</v>
          </cell>
        </row>
        <row r="6557">
          <cell r="B6557">
            <v>92588</v>
          </cell>
          <cell r="C6557" t="str">
            <v>FABRICAÇÃO E INSTALAÇÃO DE TESOURA INTEIRA EM AÇO, VÃO DE 6 M, PARA TELHA CERÂMICA OU DE CONCRETO, INCLUSO IÇAMENTO. AF_12/2015</v>
          </cell>
          <cell r="D6557" t="str">
            <v>UN</v>
          </cell>
          <cell r="E6557">
            <v>818.86</v>
          </cell>
        </row>
        <row r="6558">
          <cell r="B6558">
            <v>92590</v>
          </cell>
          <cell r="C6558" t="str">
            <v>FABRICAÇÃO E INSTALAÇÃO DE TESOURA INTEIRA EM AÇO, VÃO DE 7 M, PARA TELHA CERÂMICA OU DE CONCRETO, INCLUSO IÇAMENTO. AF_12/2015</v>
          </cell>
          <cell r="D6558" t="str">
            <v>UN</v>
          </cell>
          <cell r="E6558">
            <v>900.55</v>
          </cell>
        </row>
        <row r="6559">
          <cell r="B6559">
            <v>92592</v>
          </cell>
          <cell r="C6559" t="str">
            <v>FABRICAÇÃO E INSTALAÇÃO DE TESOURA INTEIRA EM AÇO, VÃO DE 8 M, PARA TELHA CERÂMICA OU DE CONCRETO, INCLUSO IÇAMENTO. AF_12/2015</v>
          </cell>
          <cell r="D6559" t="str">
            <v>UN</v>
          </cell>
          <cell r="E6559">
            <v>1013.68</v>
          </cell>
        </row>
        <row r="6560">
          <cell r="B6560">
            <v>92593</v>
          </cell>
          <cell r="C6560" t="str">
            <v>(COMPOSIÇÃO REPRESENTATIVA) FABRICAÇÃO E INSTALAÇÃO DE TESOURA INTEIRA EM AÇO, PARA VÃOS DE 3 A 12 M E PARA QUALQUER TIPO DE TELHA, INCLUSO IÇAMENTO. AF_12/2015</v>
          </cell>
          <cell r="D6560" t="str">
            <v>KG</v>
          </cell>
          <cell r="E6560">
            <v>7.68</v>
          </cell>
        </row>
        <row r="6561">
          <cell r="B6561">
            <v>92594</v>
          </cell>
          <cell r="C6561" t="str">
            <v>FABRICAÇÃO E INSTALAÇÃO DE TESOURA INTEIRA EM AÇO, VÃO DE 9 M, PARA TELHA CERÂMICA OU DE CONCRETO, INCLUSO IÇAMENTO. AF_12/2015</v>
          </cell>
          <cell r="D6561" t="str">
            <v>UN</v>
          </cell>
          <cell r="E6561">
            <v>1161.93</v>
          </cell>
        </row>
        <row r="6562">
          <cell r="B6562">
            <v>92596</v>
          </cell>
          <cell r="C6562" t="str">
            <v>FABRICAÇÃO E INSTALAÇÃO DE TESOURA INTEIRA EM AÇO, VÃO DE 10 M, PARA TELHA CERÂMICA OU DE CONCRETO, INCLUSO IÇAMENTO. AF_12/2015</v>
          </cell>
          <cell r="D6562" t="str">
            <v>UN</v>
          </cell>
          <cell r="E6562">
            <v>1296.8800000000001</v>
          </cell>
        </row>
        <row r="6563">
          <cell r="B6563">
            <v>92598</v>
          </cell>
          <cell r="C6563" t="str">
            <v>FABRICAÇÃO E INSTALAÇÃO DE TESOURA INTEIRA EM AÇO, VÃO DE 11 M, PARA TELHA CERÂMICA OU DE CONCRETO, INCLUSO IÇAMENTO. AF_12/2015</v>
          </cell>
          <cell r="D6563" t="str">
            <v>UN</v>
          </cell>
          <cell r="E6563">
            <v>1378.56</v>
          </cell>
        </row>
        <row r="6564">
          <cell r="B6564">
            <v>92600</v>
          </cell>
          <cell r="C6564" t="str">
            <v>FABRICAÇÃO E INSTALAÇÃO DE TESOURA INTEIRA EM AÇO, VÃO DE 12 M, PARA TELHA CERÂMICA OU DE CONCRETO, INCLUSO IÇAMENTO. AF_12/2015</v>
          </cell>
          <cell r="D6564" t="str">
            <v>UN</v>
          </cell>
          <cell r="E6564">
            <v>1476.17</v>
          </cell>
        </row>
        <row r="6565">
          <cell r="B6565">
            <v>92602</v>
          </cell>
          <cell r="C6565" t="str">
            <v>FABRICAÇÃO E INSTALAÇÃO DE TESOURA INTEIRA EM AÇO, VÃO DE 3 M, PARA TELHA ONDULADA DE FIBROCIMENTO, METÁLICA, PLÁSTICA OU TERMOACÚSTICA, INCLUSO IÇAMENTO.. AF_12/2015</v>
          </cell>
          <cell r="D6565" t="str">
            <v>UN</v>
          </cell>
          <cell r="E6565">
            <v>491.27</v>
          </cell>
        </row>
        <row r="6566">
          <cell r="B6566">
            <v>92604</v>
          </cell>
          <cell r="C6566" t="str">
            <v>FABRICAÇÃO E INSTALAÇÃO DE TESOURA INTEIRA EM AÇO, VÃO DE 4 M, PARA TELHA ONDULADA DE FIBROCIMENTO, METÁLICA, PLÁSTICA OU TERMOACÚSTICA, INCLUSO IÇAMENTO. AF_12/2015</v>
          </cell>
          <cell r="D6566" t="str">
            <v>UN</v>
          </cell>
          <cell r="E6566">
            <v>557.04</v>
          </cell>
        </row>
        <row r="6567">
          <cell r="B6567">
            <v>92606</v>
          </cell>
          <cell r="C6567" t="str">
            <v>FABRICAÇÃO E INSTALAÇÃO DE TESOURA INTEIRA EM AÇO, VÃO DE 5 M, PARA TELHA ONDULADA DE FIBROCIMENTO, METÁLICA, PLÁSTICA OU TERMOACÚSTICA, INCLUSO IÇAMENTO. AF_12/2015</v>
          </cell>
          <cell r="D6567" t="str">
            <v>UN</v>
          </cell>
          <cell r="E6567">
            <v>638.72</v>
          </cell>
        </row>
        <row r="6568">
          <cell r="B6568">
            <v>92608</v>
          </cell>
          <cell r="C6568" t="str">
            <v>FABRICAÇÃO E INSTALAÇÃO DE TESOURA INTEIRA EM AÇO, VÃO DE 6 M, PARA TELHA ONDULADA DE FIBROCIMENTO, METÁLICA, PLÁSTICA OU TERMOACÚSTICA, INCLUSO IÇAMENTO. AF_12/2015</v>
          </cell>
          <cell r="D6568" t="str">
            <v>UN</v>
          </cell>
          <cell r="E6568">
            <v>787.02</v>
          </cell>
        </row>
        <row r="6569">
          <cell r="B6569">
            <v>92610</v>
          </cell>
          <cell r="C6569" t="str">
            <v>FABRICAÇÃO E INSTALAÇÃO DE TESOURA INTEIRA EM AÇO, VÃO DE 7 M, PARA TELHA ONDULADA DE FIBROCIMENTO, METÁLICA, PLÁSTICA OU TERMOACÚSTICA, INCLUSO IÇAMENTO. AF_12/2015</v>
          </cell>
          <cell r="D6569" t="str">
            <v>UN</v>
          </cell>
          <cell r="E6569">
            <v>868.71</v>
          </cell>
        </row>
        <row r="6570">
          <cell r="B6570">
            <v>92612</v>
          </cell>
          <cell r="C6570" t="str">
            <v>FABRICAÇÃO E INSTALAÇÃO DE TESOURA INTEIRA EM AÇO, VÃO DE 8 M, PARA TELHA ONDULADA DE FIBROCIMENTO, METÁLICA, PLÁSTICA OU TERMOACÚSTICA, INCLUSO IÇAMENTO, INCLUSO IÇAMENTO. AF_12/2015</v>
          </cell>
          <cell r="D6570" t="str">
            <v>UN</v>
          </cell>
          <cell r="E6570">
            <v>981.83</v>
          </cell>
        </row>
        <row r="6571">
          <cell r="B6571">
            <v>92614</v>
          </cell>
          <cell r="C6571" t="str">
            <v>FABRICAÇÃO E INSTALAÇÃO DE TESOURA INTEIRA EM AÇO, VÃO DE 9 M, PARA TELHA ONDULADA DE FIBROCIMENTO, METÁLICA, PLÁSTICA OU TERMOACÚSTICA, INCLUSO IÇAMENTO. AF_12/2015</v>
          </cell>
          <cell r="D6571" t="str">
            <v>UN</v>
          </cell>
          <cell r="E6571">
            <v>1098.25</v>
          </cell>
        </row>
        <row r="6572">
          <cell r="B6572">
            <v>92616</v>
          </cell>
          <cell r="C6572" t="str">
            <v>FABRICAÇÃO E INSTALAÇÃO DE TESOURA INTEIRA EM AÇO, VÃO DE 10 M, PARA TELHA ONDULADA DE FIBROCIMENTO, METÁLICA, PLÁSTICA OU TERMOACÚSTICA, INCLUSO IÇAMENTO. AF_12/2015</v>
          </cell>
          <cell r="D6572" t="str">
            <v>UN</v>
          </cell>
          <cell r="E6572">
            <v>1249.1099999999999</v>
          </cell>
        </row>
        <row r="6573">
          <cell r="B6573">
            <v>92618</v>
          </cell>
          <cell r="C6573" t="str">
            <v>FABRICAÇÃO E INSTALAÇÃO DE TESOURA INTEIRA EM AÇO, VÃO DE 11 M, PARA TELHA ONDULADA DE FIBROCIMENTO, METÁLICA, PLÁSTICA OU TERMOACÚSTICA, INCLUSO IÇAMENTO. AF_12/2015</v>
          </cell>
          <cell r="D6573" t="str">
            <v>UN</v>
          </cell>
          <cell r="E6573">
            <v>1330.8</v>
          </cell>
        </row>
        <row r="6574">
          <cell r="B6574">
            <v>92620</v>
          </cell>
          <cell r="C6574" t="str">
            <v>FABRICAÇÃO E INSTALAÇÃO DE TESOURA INTEIRA EM AÇO, VÃO DE 12 M, PARA TELHA ONDULADA DE FIBROCIMENTO, METÁLICA, PLÁSTICA OU TERMOACÚSTICA, INCLUSO IÇAMENTO. AF_12/2015</v>
          </cell>
          <cell r="D6574" t="str">
            <v>UN</v>
          </cell>
          <cell r="E6574">
            <v>1412.49</v>
          </cell>
        </row>
        <row r="6575">
          <cell r="B6575">
            <v>94444</v>
          </cell>
          <cell r="C6575" t="str">
            <v>TELHAMENTO COM TELHA DE ENCAIXE, TIPO FRANCESA DE VIDRO, COM ATÉ 2 ÁGUAS, INCLUSO TRANSPORTE VERTICAL. AF_06/2016</v>
          </cell>
          <cell r="D6575" t="str">
            <v>M2</v>
          </cell>
          <cell r="E6575">
            <v>501.23</v>
          </cell>
        </row>
        <row r="6576">
          <cell r="B6576" t="str">
            <v>73891/1</v>
          </cell>
          <cell r="C6576" t="str">
            <v>ESGOTAMENTO COM MOTO-BOMBA AUTOESCOVANTE</v>
          </cell>
          <cell r="D6576" t="str">
            <v>H</v>
          </cell>
          <cell r="E6576">
            <v>5.61</v>
          </cell>
        </row>
        <row r="6577">
          <cell r="B6577" t="str">
            <v>73882/1</v>
          </cell>
          <cell r="C6577" t="str">
            <v>CALHA EM CONCRETO SIMPLES, EM MEIA CANA, DIAMETRO 200 MM</v>
          </cell>
          <cell r="D6577" t="str">
            <v>M</v>
          </cell>
          <cell r="E6577">
            <v>35.08</v>
          </cell>
        </row>
        <row r="6578">
          <cell r="B6578" t="str">
            <v>73882/5</v>
          </cell>
          <cell r="C6578" t="str">
            <v>CALHA EM CONCRETO SIMPLES, EM MEIA CANA DE CONCRETO, DIAMETRO 600 MM</v>
          </cell>
          <cell r="D6578" t="str">
            <v>M</v>
          </cell>
          <cell r="E6578">
            <v>97.39</v>
          </cell>
        </row>
        <row r="6579">
          <cell r="B6579" t="str">
            <v>73816/1</v>
          </cell>
          <cell r="C6579" t="str">
            <v>EXECUCAO DE DRENO COM TUBOS DE PVC CORRUGADO FLEXIVEL PERFURADO - DN 100</v>
          </cell>
          <cell r="D6579" t="str">
            <v>M</v>
          </cell>
          <cell r="E6579">
            <v>27.01</v>
          </cell>
        </row>
        <row r="6580">
          <cell r="B6580" t="str">
            <v>73816/2</v>
          </cell>
          <cell r="C6580" t="str">
            <v>EXECUCAO DE DRENO VERTICAL COM PEDRISCO, DIAMETRO 200MM</v>
          </cell>
          <cell r="D6580" t="str">
            <v>M</v>
          </cell>
          <cell r="E6580">
            <v>23.16</v>
          </cell>
        </row>
        <row r="6581">
          <cell r="B6581" t="str">
            <v>73881/1</v>
          </cell>
          <cell r="C6581" t="str">
            <v>EXECUCAO DE DRENO COM MANTA GEOTEXTIL 200 G/M2</v>
          </cell>
          <cell r="D6581" t="str">
            <v>M2</v>
          </cell>
          <cell r="E6581">
            <v>5.38</v>
          </cell>
        </row>
        <row r="6582">
          <cell r="B6582" t="str">
            <v>73881/3</v>
          </cell>
          <cell r="C6582" t="str">
            <v>EXECUCAO DE DRENO COM MANTA GEOTEXTIL 400 G/M2</v>
          </cell>
          <cell r="D6582" t="str">
            <v>M2</v>
          </cell>
          <cell r="E6582">
            <v>10.53</v>
          </cell>
        </row>
        <row r="6583">
          <cell r="B6583" t="str">
            <v>73883/1</v>
          </cell>
          <cell r="C6583" t="str">
            <v>EXECUCAO DE DRENO FRANCES COM AREIA MEDIA</v>
          </cell>
          <cell r="D6583" t="str">
            <v>M3</v>
          </cell>
          <cell r="E6583">
            <v>93.22</v>
          </cell>
        </row>
        <row r="6584">
          <cell r="B6584" t="str">
            <v>73883/2</v>
          </cell>
          <cell r="C6584" t="str">
            <v>EXECUCAO DE DRENO FRANCES COM BRITA NUM 2</v>
          </cell>
          <cell r="D6584" t="str">
            <v>M3</v>
          </cell>
          <cell r="E6584">
            <v>104.95</v>
          </cell>
        </row>
        <row r="6585">
          <cell r="B6585" t="str">
            <v>73883/3</v>
          </cell>
          <cell r="C6585" t="str">
            <v>EXECUCAO DE DRENO FRANCES COM CASCALHO</v>
          </cell>
          <cell r="D6585" t="str">
            <v>M3</v>
          </cell>
          <cell r="E6585">
            <v>64.75</v>
          </cell>
        </row>
        <row r="6586">
          <cell r="B6586" t="str">
            <v>73902/1</v>
          </cell>
          <cell r="C6586" t="str">
            <v>CAMADA DRENANTE COM BRITA NUM 3</v>
          </cell>
          <cell r="D6586" t="str">
            <v>M3</v>
          </cell>
          <cell r="E6586">
            <v>108.17</v>
          </cell>
        </row>
        <row r="6587">
          <cell r="B6587" t="str">
            <v>73968/1</v>
          </cell>
          <cell r="C6587" t="str">
            <v>MANTA IMPERMEABILIZANTE A BASE DE ASFALTO - FORNECIMENTO E INSTALACAO</v>
          </cell>
          <cell r="D6587" t="str">
            <v>M2</v>
          </cell>
          <cell r="E6587">
            <v>42.91</v>
          </cell>
        </row>
        <row r="6588">
          <cell r="B6588" t="str">
            <v>73969/1</v>
          </cell>
          <cell r="C6588" t="str">
            <v>EXECUCAO DE DRENOS DE CHORUME EM TUBOS DRENANTES DE CONCRETO, DIAM=200MM, ENVOLTOS EM BRITA E GEOTEXTIL</v>
          </cell>
          <cell r="D6588" t="str">
            <v>M</v>
          </cell>
          <cell r="E6588">
            <v>78.52</v>
          </cell>
        </row>
        <row r="6589">
          <cell r="B6589" t="str">
            <v>74017/1</v>
          </cell>
          <cell r="C6589" t="str">
            <v>EXECUCAO DE DRENOS DE CHORUME EM TUBOS DRENANTES, PVC, DIAM=100 MM, ENVOLTOS EM BRITA E GEOTEXTIL</v>
          </cell>
          <cell r="D6589" t="str">
            <v>M</v>
          </cell>
          <cell r="E6589">
            <v>44.61</v>
          </cell>
        </row>
        <row r="6590">
          <cell r="B6590" t="str">
            <v>74017/2</v>
          </cell>
          <cell r="C6590" t="str">
            <v>EXECUCAO DE DRENOS DE CHORUME EM TUBOS DRENANTES, PVC, DIAM=150 MM, ENVOLTOS EM BRITA E GEOTEXTIL</v>
          </cell>
          <cell r="D6590" t="str">
            <v>M</v>
          </cell>
          <cell r="E6590">
            <v>62.34</v>
          </cell>
        </row>
        <row r="6591">
          <cell r="B6591" t="str">
            <v>75029/1</v>
          </cell>
          <cell r="C6591" t="str">
            <v>TUBO PVC CORRUGADO RIGIDO PERFURADO DN 150 PARA DRENAGEM - FORNECIMENTO E INSTALACAO</v>
          </cell>
          <cell r="D6591" t="str">
            <v>M</v>
          </cell>
          <cell r="E6591">
            <v>41.93</v>
          </cell>
        </row>
        <row r="6592">
          <cell r="B6592">
            <v>83651</v>
          </cell>
          <cell r="C6592" t="str">
            <v>TUBO PVC CORRUGADO PERFURADO 100 MM C/ JUNTA ELASTICA PARA DRENAGEM.</v>
          </cell>
          <cell r="D6592" t="str">
            <v>M</v>
          </cell>
          <cell r="E6592">
            <v>29.86</v>
          </cell>
        </row>
        <row r="6593">
          <cell r="B6593">
            <v>83656</v>
          </cell>
          <cell r="C6593" t="str">
            <v>COLCHAO DRENANTE C/ 30CM PEDRA BRITADA N.3/FILTRO TRANSICAO MANTA GEOTEXTIL 100% POLIPROPILENO OU POLIESTER INCL FORNEC/COLOCMAT</v>
          </cell>
          <cell r="D6593" t="str">
            <v>M2</v>
          </cell>
          <cell r="E6593">
            <v>38.36</v>
          </cell>
        </row>
        <row r="6594">
          <cell r="B6594">
            <v>83658</v>
          </cell>
          <cell r="C6594" t="str">
            <v>EXECUCAO DRENO PROFUNDO, COM CORTE TRAPEZOIDAL EM SOLO, DE 70X80X150CM EXCL TUBO INCL MATERIAL EXECUCAO, COM SELO ENCHIMENTO MATERIAL DRENANTE E ESCAVACAO</v>
          </cell>
          <cell r="D6594" t="str">
            <v>M</v>
          </cell>
          <cell r="E6594">
            <v>150.09</v>
          </cell>
        </row>
        <row r="6595">
          <cell r="B6595">
            <v>83661</v>
          </cell>
          <cell r="C6595" t="str">
            <v>EXECUCAO DE DRENO PROFUNDO, CORTE EM SOLO, COM TUBO POROSO D=0,20M</v>
          </cell>
          <cell r="D6595" t="str">
            <v>M</v>
          </cell>
          <cell r="E6595">
            <v>113.97</v>
          </cell>
        </row>
        <row r="6596">
          <cell r="B6596">
            <v>83662</v>
          </cell>
          <cell r="C6596" t="str">
            <v>EXECUCAO DE DRENO CEGO</v>
          </cell>
          <cell r="D6596" t="str">
            <v>M3</v>
          </cell>
          <cell r="E6596">
            <v>96.44</v>
          </cell>
        </row>
        <row r="6597">
          <cell r="B6597">
            <v>83664</v>
          </cell>
          <cell r="C6597" t="str">
            <v>EXECUCAO DE DRENO DE TUBO DE CONRETO SIMPLES POROSO D=0,20 M (0,5MX0,5M) PARA GALERIAS DE AGUAS PLUVIAIS</v>
          </cell>
          <cell r="D6597" t="str">
            <v>M</v>
          </cell>
          <cell r="E6597">
            <v>75.08</v>
          </cell>
        </row>
        <row r="6598">
          <cell r="B6598">
            <v>83665</v>
          </cell>
          <cell r="C6598" t="str">
            <v>FORNECIMENTO E INSTALACAO DE MANTA BIDIM RT - 14</v>
          </cell>
          <cell r="D6598" t="str">
            <v>M2</v>
          </cell>
          <cell r="E6598">
            <v>6.95</v>
          </cell>
        </row>
        <row r="6599">
          <cell r="B6599">
            <v>83667</v>
          </cell>
          <cell r="C6599" t="str">
            <v>CAMADA DRENANTE COM AREIA MEDIA</v>
          </cell>
          <cell r="D6599" t="str">
            <v>M3</v>
          </cell>
          <cell r="E6599">
            <v>102.14</v>
          </cell>
        </row>
        <row r="6600">
          <cell r="B6600">
            <v>83668</v>
          </cell>
          <cell r="C6600" t="str">
            <v>CAMADA DRENANTE COM BRITA NUM 2</v>
          </cell>
          <cell r="D6600" t="str">
            <v>M3</v>
          </cell>
          <cell r="E6600">
            <v>107.5</v>
          </cell>
        </row>
        <row r="6601">
          <cell r="B6601">
            <v>83669</v>
          </cell>
          <cell r="C6601" t="str">
            <v>FORNECIMENTO/INSTALACAO MANTA BIDIM RT-16</v>
          </cell>
          <cell r="D6601" t="str">
            <v>M2</v>
          </cell>
          <cell r="E6601">
            <v>8.27</v>
          </cell>
        </row>
        <row r="6602">
          <cell r="B6602">
            <v>83670</v>
          </cell>
          <cell r="C6602" t="str">
            <v>TUBO PVC DN 75 MM PARA DRENAGEM - FORNECIMENTO E INSTALACAO</v>
          </cell>
          <cell r="D6602" t="str">
            <v>M</v>
          </cell>
          <cell r="E6602">
            <v>40.479999999999997</v>
          </cell>
        </row>
        <row r="6603">
          <cell r="B6603">
            <v>83671</v>
          </cell>
          <cell r="C6603" t="str">
            <v>TUBO PVC DN 100 MM PARA DRENAGEM - FORNECIMENTO E INSTALACAO</v>
          </cell>
          <cell r="D6603" t="str">
            <v>M</v>
          </cell>
          <cell r="E6603">
            <v>43.44</v>
          </cell>
        </row>
        <row r="6604">
          <cell r="B6604">
            <v>83675</v>
          </cell>
          <cell r="C6604" t="str">
            <v>TUBO CONCRETO SIMPLES DN 200 MM PARA DRENAGEM - FORNECIMENTO E INSTALACAO, INCLUSIVE ESCAVACAO MANUAL 1M3/M.</v>
          </cell>
          <cell r="D6604" t="str">
            <v>M</v>
          </cell>
          <cell r="E6604">
            <v>92.3</v>
          </cell>
        </row>
        <row r="6605">
          <cell r="B6605">
            <v>83676</v>
          </cell>
          <cell r="C6605" t="str">
            <v>TUBO CONCRETO SIMPLES DN 300 MM PARA DRENAGEM - FORNECIMENTO E INSTALACAO INCLUSIVE ESCAVACAO MANUAL 1M3/M</v>
          </cell>
          <cell r="D6605" t="str">
            <v>M</v>
          </cell>
          <cell r="E6605">
            <v>113.23</v>
          </cell>
        </row>
        <row r="6606">
          <cell r="B6606">
            <v>83677</v>
          </cell>
          <cell r="C6606" t="str">
            <v>TUBO CONCRETO SIMPLES DN 400 MM PARA DRENAGEM - FORNECIMENTO E INSTALACAO INCLUSIVE ESCAVACAO MANUAL 1,5M3/M</v>
          </cell>
          <cell r="D6606" t="str">
            <v>M</v>
          </cell>
          <cell r="E6606">
            <v>143.24</v>
          </cell>
        </row>
        <row r="6607">
          <cell r="B6607">
            <v>83678</v>
          </cell>
          <cell r="C6607" t="str">
            <v>TUBO CONCRETO SIMPLES DN 500 MM PARA DRENAGEM - FORNECIMENTO E INSTALACAO INCLUSIVE ESCAVACAO MANUAL 2M3/M</v>
          </cell>
          <cell r="D6607" t="str">
            <v>M</v>
          </cell>
          <cell r="E6607">
            <v>188.43</v>
          </cell>
        </row>
        <row r="6608">
          <cell r="B6608">
            <v>83679</v>
          </cell>
          <cell r="C6608" t="str">
            <v>TUBO PVC D=2 COM MATERIAL DRENANTE PARA DRENO/BARBACA - FORNECIMENTO E INSTALACAO</v>
          </cell>
          <cell r="D6608" t="str">
            <v>M</v>
          </cell>
          <cell r="E6608">
            <v>11.99</v>
          </cell>
        </row>
        <row r="6609">
          <cell r="B6609">
            <v>83680</v>
          </cell>
          <cell r="C6609" t="str">
            <v>TUBO PVC D=3" COM MATERIAL DRENANTE PARA DRENO/BARBACA - FORNECIMENTO E INSTALACAO</v>
          </cell>
          <cell r="D6609" t="str">
            <v>M</v>
          </cell>
          <cell r="E6609">
            <v>14.43</v>
          </cell>
        </row>
        <row r="6610">
          <cell r="B6610">
            <v>83681</v>
          </cell>
          <cell r="C6610" t="str">
            <v>TUBO PVC D=4" COM MATERIAL DRENANTE PARA DRENO/BARBACA - FORNECIMENTO E INSTALACAO</v>
          </cell>
          <cell r="D6610" t="str">
            <v>M</v>
          </cell>
          <cell r="E6610">
            <v>15.54</v>
          </cell>
        </row>
        <row r="6611">
          <cell r="B6611">
            <v>83682</v>
          </cell>
          <cell r="C6611" t="str">
            <v>CAMADA VERTICAL DRENANTE C/ PEDRA BRITADA NUMS 1 E 2</v>
          </cell>
          <cell r="D6611" t="str">
            <v>M3</v>
          </cell>
          <cell r="E6611">
            <v>108.17</v>
          </cell>
        </row>
        <row r="6612">
          <cell r="B6612">
            <v>83683</v>
          </cell>
          <cell r="C6612" t="str">
            <v>CAMADA HORIZONTAL DRENANTE C/ PEDRA BRITADA 1 E 2</v>
          </cell>
          <cell r="D6612" t="str">
            <v>M3</v>
          </cell>
          <cell r="E6612">
            <v>117.52</v>
          </cell>
        </row>
        <row r="6613">
          <cell r="B6613">
            <v>83729</v>
          </cell>
          <cell r="C6613" t="str">
            <v>FORNECIMENTO/INSTALACAO DE MANTA BIDIM RT-31</v>
          </cell>
          <cell r="D6613" t="str">
            <v>M2</v>
          </cell>
          <cell r="E6613">
            <v>16.239999999999998</v>
          </cell>
        </row>
        <row r="6614">
          <cell r="B6614">
            <v>83739</v>
          </cell>
          <cell r="C6614" t="str">
            <v>FORNECIMENTO/INSTALACAO DE MANTA BIDIM RT-10</v>
          </cell>
          <cell r="D6614" t="str">
            <v>M2</v>
          </cell>
          <cell r="E6614">
            <v>5.66</v>
          </cell>
        </row>
        <row r="6615">
          <cell r="B6615">
            <v>6454</v>
          </cell>
          <cell r="C6615" t="str">
            <v>FORNECIMENTO E LANCAMENTO DE PEDRA DE MAO</v>
          </cell>
          <cell r="D6615" t="str">
            <v>M3</v>
          </cell>
          <cell r="E6615">
            <v>157.99</v>
          </cell>
        </row>
        <row r="6616">
          <cell r="B6616">
            <v>73611</v>
          </cell>
          <cell r="C6616" t="str">
            <v>ENROCAMENTO COM PEDRA ARGAMASSADA TRAÇO 1:4 COM PEDRA DE MÃO</v>
          </cell>
          <cell r="D6616" t="str">
            <v>M3</v>
          </cell>
          <cell r="E6616">
            <v>339.45</v>
          </cell>
        </row>
        <row r="6617">
          <cell r="B6617">
            <v>73697</v>
          </cell>
          <cell r="C6617" t="str">
            <v>ENROCAMENTO MANUAL, SEM ARRUMACAO DO MATERIAL</v>
          </cell>
          <cell r="D6617" t="str">
            <v>M3</v>
          </cell>
          <cell r="E6617">
            <v>161.09</v>
          </cell>
        </row>
        <row r="6618">
          <cell r="B6618">
            <v>73698</v>
          </cell>
          <cell r="C6618" t="str">
            <v>ENROCAMENTO MANUAL, COM ARRUMACAO DO MATERIAL</v>
          </cell>
          <cell r="D6618" t="str">
            <v>M3</v>
          </cell>
          <cell r="E6618">
            <v>209.3</v>
          </cell>
        </row>
        <row r="6619">
          <cell r="B6619" t="str">
            <v>73890/1</v>
          </cell>
          <cell r="C6619" t="str">
            <v>ENSECADEIRA DE MADEIRA COM PAREDE SIMPLES</v>
          </cell>
          <cell r="D6619" t="str">
            <v>M2</v>
          </cell>
          <cell r="E6619">
            <v>129.94</v>
          </cell>
        </row>
        <row r="6620">
          <cell r="B6620" t="str">
            <v>73890/2</v>
          </cell>
          <cell r="C6620" t="str">
            <v>ENSECADEIRA DE MADEIRA COM PAREDE DUPLA</v>
          </cell>
          <cell r="D6620" t="str">
            <v>M2</v>
          </cell>
          <cell r="E6620">
            <v>329.23</v>
          </cell>
        </row>
        <row r="6621">
          <cell r="B6621">
            <v>92743</v>
          </cell>
          <cell r="C6621" t="str">
            <v>MURO DE GABIÃO, ENCHIMENTO COM PEDRA DE MÃO TIPO RACHÃO, DE GRAVIDADE, COM GAIOLAS DE COMPRIMENTO IGUAL A 2 M, PARA MUROS COM ALTURA MENOR OU IGUAL A 4 M  FORNECIMENTO E EXECUÇÃO. AF_12/2015</v>
          </cell>
          <cell r="D6621" t="str">
            <v>M3</v>
          </cell>
          <cell r="E6621">
            <v>377.7</v>
          </cell>
        </row>
        <row r="6622">
          <cell r="B6622">
            <v>92744</v>
          </cell>
          <cell r="C6622" t="str">
            <v>MURO DE GABIÃO, ENCHIMENTO COM PEDRA DE MÃO TIPO RACHÃO, DE GRAVIDADE, COM GAIOLAS DE COMPRIMENTO IGUAL A 5 M, PARA MUROS COM ALTURA MENOR OU IGUAL A 4 M  FORNECIMENTO E EXECUÇÃO. AF_12/2015</v>
          </cell>
          <cell r="D6622" t="str">
            <v>M3</v>
          </cell>
          <cell r="E6622">
            <v>341.07</v>
          </cell>
        </row>
        <row r="6623">
          <cell r="B6623">
            <v>92745</v>
          </cell>
          <cell r="C6623" t="str">
            <v>MURO DE GABIÃO, ENCHIMENTO COM PEDRA DE MÃO TIPO RACHÃO, DE GRAVIDADE, COM GAIOLAS DE COMPRIMENTO IGUAL A 2 M, PARA MUROS COM ALTURA MAIOR QUE 4 M E MENOR OU IGUAL A 6 M  FORNECIMENTO E EXECUÇÃO. AF_12/2015</v>
          </cell>
          <cell r="D6623" t="str">
            <v>M3</v>
          </cell>
          <cell r="E6623">
            <v>454.66</v>
          </cell>
        </row>
        <row r="6624">
          <cell r="B6624">
            <v>92746</v>
          </cell>
          <cell r="C6624" t="str">
            <v>MURO DE GABIÃO, ENCHIMENTO COM PEDRA DE MÃO TIPO RACHÃO, DE GRAVIDADE, COM GAIOLAS DE COMPRIMENTO IGUAL A 5 M, PARA MUROS COM ALTURA MAIOR QUE 4 M E MENOR OU IGUAL A 6 M   FORNECIMENTO E EXECUÇÃO. AF_12/2015</v>
          </cell>
          <cell r="D6624" t="str">
            <v>M3</v>
          </cell>
          <cell r="E6624">
            <v>400.56</v>
          </cell>
        </row>
        <row r="6625">
          <cell r="B6625">
            <v>92747</v>
          </cell>
          <cell r="C6625" t="str">
            <v>MURO DE GABIÃO, ENCHIMENTO COM PEDRA DE MÃO TIPO RACHÃO, DE GRAVIDADE, COM GAIOLAS DE COMPRIMENTO IGUAL A 2 M, PARA MUROS COM ALTURA MAIOR QUE 6 M E MENOR OU IGUAL A 10 M   FORNECIMENTO E EXECUÇÃO. AF_12/2015</v>
          </cell>
          <cell r="D6625" t="str">
            <v>M3</v>
          </cell>
          <cell r="E6625">
            <v>498.18</v>
          </cell>
        </row>
        <row r="6626">
          <cell r="B6626">
            <v>92748</v>
          </cell>
          <cell r="C6626" t="str">
            <v>MURO DE GABIÃO, ENCHIMENTO COM PEDRA DE MÃO TIPO RACHÃO, DE GRAVIDADE, COM GAIOLAS DE COMPRIMENTO IGUAL A 5 M, PARA MUROS COM ALTURA MAIOR QUE 6 M E MENOR OU IGUAL A 10 M FORNECIMENTO E EXECUÇÃO. AF_12/2015</v>
          </cell>
          <cell r="D6626" t="str">
            <v>M3</v>
          </cell>
          <cell r="E6626">
            <v>434.41</v>
          </cell>
        </row>
        <row r="6627">
          <cell r="B6627">
            <v>92749</v>
          </cell>
          <cell r="C6627" t="str">
            <v>MURO DE GABIÃO, ENCHIMENTO COM PEDRA DE MÃO TIPO RACHÃO, COM SOLO REFORÇADO, PARA MUROS COM ALTURA MENOR OU IGUAL A 4 M   FORNECIMENTO E EXECUÇÃO. AF_12/2015</v>
          </cell>
          <cell r="D6627" t="str">
            <v>M3</v>
          </cell>
          <cell r="E6627">
            <v>506.02</v>
          </cell>
        </row>
        <row r="6628">
          <cell r="B6628">
            <v>92750</v>
          </cell>
          <cell r="C6628" t="str">
            <v>MURO DE GABIÃO, ENCHIMENTO COM PEDRA DE MÃO TIPO RACHÃO, COM SOLO REFORÇADO, PARA MUROS COM ALTURA MAIOR QUE 4 M E MENOR OU IGUAL A 12 M   FORNECIMENTO E EXECUÇÃO. AF_12/2015</v>
          </cell>
          <cell r="D6628" t="str">
            <v>M3</v>
          </cell>
          <cell r="E6628">
            <v>819.15</v>
          </cell>
        </row>
        <row r="6629">
          <cell r="B6629">
            <v>92751</v>
          </cell>
          <cell r="C6629" t="str">
            <v>MURO DE GABIÃO, ENCHIMENTO COM PEDRA DE MÃO TIPO RACHÃO, COM SOLO REFORÇADO, PARA MUROS COM ALTURA MAIOR QUE 12 M E MENOR OU IGUAL A 20 M    FORNECIMENTO E EXECUÇÃO. AF_12/2015</v>
          </cell>
          <cell r="D6629" t="str">
            <v>M3</v>
          </cell>
          <cell r="E6629">
            <v>1000.03</v>
          </cell>
        </row>
        <row r="6630">
          <cell r="B6630">
            <v>92752</v>
          </cell>
          <cell r="C6630" t="str">
            <v>MURO DE GABIÃO, ENCHIMENTO COM PEDRA DE MÃO TIPO RACHÃO, COM SOLO REFORÇADO, PARA MUROS COM ALTURA MAIOR QUE 20 M E MENOR OU IGUAL A 28 M   FORNECIMENTO E EXECUÇÃO. AF_12/2015</v>
          </cell>
          <cell r="D6630" t="str">
            <v>M3</v>
          </cell>
          <cell r="E6630">
            <v>1179.9000000000001</v>
          </cell>
        </row>
        <row r="6631">
          <cell r="B6631">
            <v>92753</v>
          </cell>
          <cell r="C6631" t="str">
            <v>MURO DE GABIÃO, ENCHIMENTO COM RESÍDUO DE CONSTRUÇÃO E DEMOLIÇÃO, DE GRAVIDADE, COM GAIOLA TRAPEZOIDAL DE COMPRIMENTO IGUAL A 2 M, PARA MUROS COM ALTURA MENOR OU IGUAL A 2 M   FORNECIMENTO E EXECUÇÃO. AF_12/2015</v>
          </cell>
          <cell r="D6631" t="str">
            <v>M3</v>
          </cell>
          <cell r="E6631">
            <v>333.99</v>
          </cell>
        </row>
        <row r="6632">
          <cell r="B6632">
            <v>92754</v>
          </cell>
          <cell r="C6632" t="str">
            <v>MURO DE GABIÃO, ENCHIMENTO COM RESÍDUO DE CONSTRUÇÃO E DEMOLIÇÃO, DE GRAVIDADE, COM GAIOLA TRAPEZOIDAL DE COMPRIMENTO IGUAL A 2 M, PARA MUROS COM ALTURA MAIOR QUE 2 M E MENOR OU IGUAL A 4 M    FORNECIMENTO E EXECUÇÃO. AF_12/2015</v>
          </cell>
          <cell r="D6632" t="str">
            <v>M3</v>
          </cell>
          <cell r="E6632">
            <v>303.99</v>
          </cell>
        </row>
        <row r="6633">
          <cell r="B6633">
            <v>92755</v>
          </cell>
          <cell r="C6633" t="str">
            <v>PROTEÇÃO SUPERFICIAL DE CANAL EM GABIÃO TIPO COLCHÃO, ALTURA DE 17 CENTÍMETROS, ENCHIMENTO COM PEDRA DE MÃO TIPO RACHÃO - FORNECIMENTO E EXECUÇÃO. AF_12/2015</v>
          </cell>
          <cell r="D6633" t="str">
            <v>M2</v>
          </cell>
          <cell r="E6633">
            <v>128.69</v>
          </cell>
        </row>
        <row r="6634">
          <cell r="B6634">
            <v>92756</v>
          </cell>
          <cell r="C6634" t="str">
            <v>PROTEÇÃO SUPERFICIAL DE CANAL EM GABIÃO TIPO COLCHÃO, ALTURA DE 23 CENTÍMETROS, ENCHIMENTO COM PEDRA DE MÃO TIPO RACHÃO - FORNECIMENTO E EXECUÇÃO. AF_12/2015</v>
          </cell>
          <cell r="D6634" t="str">
            <v>M2</v>
          </cell>
          <cell r="E6634">
            <v>148.4</v>
          </cell>
        </row>
        <row r="6635">
          <cell r="B6635">
            <v>92757</v>
          </cell>
          <cell r="C6635" t="str">
            <v>PROTEÇÃO SUPERFICIAL DE CANAL EM GABIÃO TIPO COLCHÃO, ALTURA DE 30 CENTÍMETROS, ENCHIMENTO COM PEDRA DE MÃO TIPO RACHÃO - FORNECIMENTO E EXECUÇÃO. AF_12/2015</v>
          </cell>
          <cell r="D6635" t="str">
            <v>M2</v>
          </cell>
          <cell r="E6635">
            <v>172.11</v>
          </cell>
        </row>
        <row r="6636">
          <cell r="B6636">
            <v>92758</v>
          </cell>
          <cell r="C6636" t="str">
            <v>PROTEÇÃO SUPERFICIAL DE CANAL EM GABIÃO TIPO SACO, DIÂMETRO DE 65 CENTÍMETROS, ENCHIMENTO MANUAL COM PEDRA DE MÃO TIPO RACHÃO - FORNECIMENTO E EXECUÇÃO. AF_12/2015</v>
          </cell>
          <cell r="D6636" t="str">
            <v>M3</v>
          </cell>
          <cell r="E6636">
            <v>389.64</v>
          </cell>
        </row>
        <row r="6637">
          <cell r="B6637" t="str">
            <v>73843/1</v>
          </cell>
          <cell r="C6637" t="str">
            <v>MURO DE ARRIMO DE CONCRETO CICLOPICO COM 30% DE PEDRA DE MAO</v>
          </cell>
          <cell r="D6637" t="str">
            <v>M3</v>
          </cell>
          <cell r="E6637">
            <v>306.08</v>
          </cell>
        </row>
        <row r="6638">
          <cell r="B6638" t="str">
            <v>73844/1</v>
          </cell>
          <cell r="C6638" t="str">
            <v>MURO DE ARRIMO DE ALVENARIA DE PEDRA ARGAMASSADA</v>
          </cell>
          <cell r="D6638" t="str">
            <v>M3</v>
          </cell>
          <cell r="E6638">
            <v>462.34</v>
          </cell>
        </row>
        <row r="6639">
          <cell r="B6639" t="str">
            <v>73844/2</v>
          </cell>
          <cell r="C6639" t="str">
            <v>MURO DE ARRIMO DE ALVENARIA DE TIJOLOS</v>
          </cell>
          <cell r="D6639" t="str">
            <v>M3</v>
          </cell>
          <cell r="E6639">
            <v>408.1</v>
          </cell>
        </row>
        <row r="6640">
          <cell r="B6640" t="str">
            <v>73846/1</v>
          </cell>
          <cell r="C6640" t="str">
            <v>MURO DE ARRIMO CELULAR PECAS PRE-MOLDADAS CONCRETO EXCL FORMAS INCL   CONFECCAO DAS PECAS MONTAGEM E COMPACTACAO DO SOLO DE ENCHIMENTO.</v>
          </cell>
          <cell r="D6640" t="str">
            <v>M3</v>
          </cell>
          <cell r="E6640">
            <v>246.1</v>
          </cell>
        </row>
        <row r="6641">
          <cell r="B6641" t="str">
            <v>73846/2</v>
          </cell>
          <cell r="C6641" t="str">
            <v>MURO DE ARRIMO CELULAR PECAS PRE-MOLDADAS CONCRETO EXCL MATERIAIS E   FORMAS INCL CONFECCAO PECAS MONTAGEM E COMPACTACAO DO SOLO(ENCHIMENTO)</v>
          </cell>
          <cell r="D6641" t="str">
            <v>M3</v>
          </cell>
          <cell r="E6641">
            <v>109.52</v>
          </cell>
        </row>
        <row r="6642">
          <cell r="B6642">
            <v>91069</v>
          </cell>
          <cell r="C6642" t="str">
            <v>EXECUÇÃO DE REVESTIMENTO DE CONCRETO PROJETADO COM ESPESSURA DE 7 CM, ARMADO COM TELA, INCLINAÇÃO MENOR QUE 90°, APLICAÇÃO CONTÍNUA, UTILIZANDO EQUIPAMENTO DE PROJEÇÃO COM 6 M³/H DE CAPACIDADE. AF_01/2016</v>
          </cell>
          <cell r="D6642" t="str">
            <v>M2</v>
          </cell>
          <cell r="E6642">
            <v>76.52</v>
          </cell>
        </row>
        <row r="6643">
          <cell r="B6643">
            <v>91070</v>
          </cell>
          <cell r="C6643" t="str">
            <v>EXECUÇÃO DE REVESTIMENTO DE CONCRETO PROJETADO COM ESPESSURA DE 10 CM, ARMADO COM TELA, INCLINAÇÃO MENOR QUE 90°, APLICAÇÃO CONTÍNUA, UTILIZANDO EQUIPAMENTO DE PROJEÇÃO COM 6 M³/H DE CAPACIDADE. AF_01/2016</v>
          </cell>
          <cell r="D6643" t="str">
            <v>M2</v>
          </cell>
          <cell r="E6643">
            <v>84.3</v>
          </cell>
        </row>
        <row r="6644">
          <cell r="B6644">
            <v>91071</v>
          </cell>
          <cell r="C6644" t="str">
            <v>EXECUÇÃO DE REVESTIMENTO DE CONCRETO PROJETADO COM ESPESSURA DE 7 CM, ARMADO COM TELA, INCLINAÇÃO DE 90°, APLICAÇÃO CONTÍNUA, UTILIZANDO EQUIPAMENTO DE PROJEÇÃO COM 6 M³/H DE CAPACIDADE. AF_01/2016</v>
          </cell>
          <cell r="D6644" t="str">
            <v>M2</v>
          </cell>
          <cell r="E6644">
            <v>106.46</v>
          </cell>
        </row>
        <row r="6645">
          <cell r="B6645">
            <v>91072</v>
          </cell>
          <cell r="C6645" t="str">
            <v>EXECUÇÃO DE REVESTIMENTO DE CONCRETO PROJETADO COM ESPESSURA DE 10 CM, ARMADO COM TELA, INCLINAÇÃO DE 90°, APLICAÇÃO CONTÍNUA, UTILIZANDO EQUIPAMENTO DE PROJEÇÃO COM 6 M³/H DE CAPACIDADE. AF_01/2016</v>
          </cell>
          <cell r="D6645" t="str">
            <v>M2</v>
          </cell>
          <cell r="E6645">
            <v>114.24</v>
          </cell>
        </row>
        <row r="6646">
          <cell r="B6646">
            <v>91073</v>
          </cell>
          <cell r="C6646" t="str">
            <v>EXECUÇÃO DE REVESTIMENTO DE CONCRETO PROJETADO COM ESPESSURA DE 7 CM, ARMADO COM TELA, INCLINAÇÃO MENOR QUE 90°, APLICAÇÃO CONTÍNUA, UTILIZANDO EQUIPAMENTO DE PROJEÇÃO COM 3 M³/H DE CAPACIDADE. AF_01/2016</v>
          </cell>
          <cell r="D6646" t="str">
            <v>M2</v>
          </cell>
          <cell r="E6646">
            <v>87.12</v>
          </cell>
        </row>
        <row r="6647">
          <cell r="B6647">
            <v>91074</v>
          </cell>
          <cell r="C6647" t="str">
            <v>EXECUÇÃO DE REVESTIMENTO DE CONCRETO PROJETADO COM ESPESSURA DE 10 CM, ARMADO COM TELA, INCLINAÇÃO MENOR QUE 90°, APLICAÇÃO CONTÍNUA, UTILIZANDO EQUIPAMENTO DE PROJEÇÃO COM 3 M³/H DE CAPACIDADE. AF_01/2016</v>
          </cell>
          <cell r="D6647" t="str">
            <v>M2</v>
          </cell>
          <cell r="E6647">
            <v>96.02</v>
          </cell>
        </row>
        <row r="6648">
          <cell r="B6648">
            <v>91075</v>
          </cell>
          <cell r="C6648" t="str">
            <v>EXECUÇÃO DE REVESTIMENTO DE CONCRETO PROJETADO COM ESPESSURA DE 7 CM, ARMADO COM TELA, INCLINAÇÃO DE 90°, APLICAÇÃO CONTÍNUA, UTILIZANDO EQUIPAMENTO DE PROJEÇÃO COM 3 M³/H DE CAPACIDADE. AF_01/2016</v>
          </cell>
          <cell r="D6648" t="str">
            <v>M2</v>
          </cell>
          <cell r="E6648">
            <v>118.94</v>
          </cell>
        </row>
        <row r="6649">
          <cell r="B6649">
            <v>91076</v>
          </cell>
          <cell r="C6649" t="str">
            <v>EXECUÇÃO DE REVESTIMENTO DE CONCRETO PROJETADO COM ESPESSURA DE 10 CM, ARMADO COM TELA, INCLINAÇÃO DE 90°, APLICAÇÃO CONTÍNUA, UTILIZANDO EQUIPAMENTO DE PROJEÇÃO COM 3 M³/H DE CAPACIDADE. AF_01/2016</v>
          </cell>
          <cell r="D6649" t="str">
            <v>M2</v>
          </cell>
          <cell r="E6649">
            <v>127.87</v>
          </cell>
        </row>
        <row r="6650">
          <cell r="B6650">
            <v>91077</v>
          </cell>
          <cell r="C6650" t="str">
            <v>EXECUÇÃO DE REVESTIMENTO DE CONCRETO PROJETADO COM ESPESSURA DE 7 CM, ARMADO COM FIBRAS DE AÇO, INCLINAÇÃO MENOR QUE 90°, APLICAÇÃO CONTÍNUA, UTILIZANDO EQUIPAMENTO DE PROJEÇÃO COM 6 M³/H DE CAPACIDADE. AF_01/2016</v>
          </cell>
          <cell r="D6650" t="str">
            <v>M2</v>
          </cell>
          <cell r="E6650">
            <v>110.62</v>
          </cell>
        </row>
        <row r="6651">
          <cell r="B6651">
            <v>91078</v>
          </cell>
          <cell r="C6651" t="str">
            <v>EXECUÇÃO DE REVESTIMENTO DE CONCRETO PROJETADO COM ESPESSURA DE 10 CM, ARMADO COM FIBRAS DE AÇO, INCLINAÇÃO MENOR QUE 90°, APLICAÇÃO CONTÍNUA, UTILIZANDO EQUIPAMENTO DE PROJEÇÃO COM 6 M³/H DE CAPACIDADE. AF_01/2016</v>
          </cell>
          <cell r="D6651" t="str">
            <v>M2</v>
          </cell>
          <cell r="E6651">
            <v>130.56</v>
          </cell>
        </row>
        <row r="6652">
          <cell r="B6652">
            <v>91079</v>
          </cell>
          <cell r="C6652" t="str">
            <v>EXECUÇÃO DE REVESTIMENTO DE CONCRETO PROJETADO COM ESPESSURA DE 7 CM, ARMADO COM FIBRAS DE AÇO, INCLINAÇÃO DE 90°, APLICAÇÃO CONTÍNUA, UTILIZANDO EQUIPAMENTO DE PROJEÇÃO COM 6 M³/H DE CAPACIDADE. AF_01/2016</v>
          </cell>
          <cell r="D6652" t="str">
            <v>M2</v>
          </cell>
          <cell r="E6652">
            <v>114.92</v>
          </cell>
        </row>
        <row r="6653">
          <cell r="B6653">
            <v>91080</v>
          </cell>
          <cell r="C6653" t="str">
            <v>EXECUÇÃO DE REVESTIMENTO DE CONCRETO PROJETADO COM ESPESSURA DE 10 CM, ARMADO COM FIBRAS DE AÇO, INCLINAÇÃO DE 90°, APLICAÇÃO CONTÍNUA, UTILIZANDO EQUIPAMENTO DE PROJEÇÃO COM 6 M³/H DE CAPACIDADE. AF_01/2016</v>
          </cell>
          <cell r="D6653" t="str">
            <v>M2</v>
          </cell>
          <cell r="E6653">
            <v>134.72</v>
          </cell>
        </row>
        <row r="6654">
          <cell r="B6654">
            <v>91081</v>
          </cell>
          <cell r="C6654" t="str">
            <v>EXECUÇÃO DE REVESTIMENTO DE CONCRETO PROJETADO COM ESPESSURA DE 7 CM, ARMADO COM FIBRAS DE AÇO, INCLINAÇÃO MENOR QUE 90°, APLICAÇÃO CONTÍNUA, UTILIZANDO EQUIPAMENTO DE PROJEÇÃO COM 3 M³/H DE CAPACIDADE. AF_01/2016</v>
          </cell>
          <cell r="D6654" t="str">
            <v>M2</v>
          </cell>
          <cell r="E6654">
            <v>122.45</v>
          </cell>
        </row>
        <row r="6655">
          <cell r="B6655">
            <v>91082</v>
          </cell>
          <cell r="C6655" t="str">
            <v>EXECUÇÃO DE REVESTIMENTO DE CONCRETO PROJETADO COM ESPESSURA DE 10 CM, ARMADO COM FIBRAS DE AÇO, INCLINAÇÃO MENOR QUE 90°, APLICAÇÃO CONTÍNUA, UTILIZANDO EQUIPAMENTO DE PROJEÇÃO COM 3 M³/H DE CAPACIDADE. AF_01/2016</v>
          </cell>
          <cell r="D6655" t="str">
            <v>M2</v>
          </cell>
          <cell r="E6655">
            <v>143.34</v>
          </cell>
        </row>
        <row r="6656">
          <cell r="B6656">
            <v>91083</v>
          </cell>
          <cell r="C6656" t="str">
            <v>EXECUÇÃO DE REVESTIMENTO DE CONCRETO PROJETADO COM ESPESSURA DE 7 CM, ARMADO COM FIBRAS DE AÇO, INCLINAÇÃO DE 90°, APLICAÇÃO CONTÍNUA, UTILIZANDO EQUIPAMENTO DE PROJEÇÃO COM 3 M³/H DE CAPACIDADE. AF_01/2016</v>
          </cell>
          <cell r="D6656" t="str">
            <v>M2</v>
          </cell>
          <cell r="E6656">
            <v>130.03</v>
          </cell>
        </row>
        <row r="6657">
          <cell r="B6657">
            <v>91084</v>
          </cell>
          <cell r="C6657" t="str">
            <v>EXECUÇÃO DE REVESTIMENTO DE CONCRETO PROJETADO COM ESPESSURA DE 10 CM, ARMADO COM FIBRAS DE AÇO, INCLINAÇÃO DE 90°, APLICAÇÃO CONTÍNUA, UTILIZANDO EQUIPAMENTO DE PROJEÇÃO COM 3 M³/H DE CAPACIDADE. AF_01/2016</v>
          </cell>
          <cell r="D6657" t="str">
            <v>M2</v>
          </cell>
          <cell r="E6657">
            <v>150.74</v>
          </cell>
        </row>
        <row r="6658">
          <cell r="B6658">
            <v>91086</v>
          </cell>
          <cell r="C6658" t="str">
            <v>EXECUÇÃO DE REVESTIMENTO DE CONCRETO PROJETADO COM ESPESSURA DE 7 CM, ARMADO COM TELA, INCLINAÇÃO MENOR QUE 90°, APLICAÇÃO DESCONTÍNUA, UTILIZANDO EQUIPAMENTO DE PROJEÇÃO COM 6 M³/H DE CAPACIDADE. AF_01/2016</v>
          </cell>
          <cell r="D6658" t="str">
            <v>M2</v>
          </cell>
          <cell r="E6658">
            <v>84.3</v>
          </cell>
        </row>
        <row r="6659">
          <cell r="B6659">
            <v>91087</v>
          </cell>
          <cell r="C6659" t="str">
            <v>EXECUÇÃO DE REVESTIMENTO DE CONCRETO PROJETADO COM ESPESSURA DE 10 CM, ARMADO COM TELA, INCLINAÇÃO MENOR QUE 90°, APLICAÇÃO DESCONTÍNUA, UTILIZANDO EQUIPAMENTO DE PROJEÇÃO COM 6 M³/H DE CAPACIDADE. AF_01/2016</v>
          </cell>
          <cell r="D6659" t="str">
            <v>M2</v>
          </cell>
          <cell r="E6659">
            <v>92.36</v>
          </cell>
        </row>
        <row r="6660">
          <cell r="B6660">
            <v>91088</v>
          </cell>
          <cell r="C6660" t="str">
            <v>EXECUÇÃO DE REVESTIMENTO DE CONCRETO PROJETADO COM ESPESSURA DE 7 CM, ARMADO COM TELA, INCLINAÇÃO DE 90°, APLICAÇÃO DESCONTÍNUA, UTILIZANDO EQUIPAMENTO DE PROJEÇÃO COM 6 M³/H DE CAPACIDADE. AF_01/2016</v>
          </cell>
          <cell r="D6660" t="str">
            <v>M2</v>
          </cell>
          <cell r="E6660">
            <v>115.31</v>
          </cell>
        </row>
        <row r="6661">
          <cell r="B6661">
            <v>91089</v>
          </cell>
          <cell r="C6661" t="str">
            <v>EXECUÇÃO DE REVESTIMENTO DE CONCRETO PROJETADO COM ESPESSURA DE 10 CM, ARMADO COM TELA, INCLINAÇÃO DE 90°, APLICAÇÃO DESCONTÍNUA, UTILIZANDO EQUIPAMENTO DE PROJEÇÃO COM 6 M³/H DE CAPACIDADE. AF_01/2016</v>
          </cell>
          <cell r="D6661" t="str">
            <v>M2</v>
          </cell>
          <cell r="E6661">
            <v>123.46</v>
          </cell>
        </row>
        <row r="6662">
          <cell r="B6662">
            <v>91090</v>
          </cell>
          <cell r="C6662" t="str">
            <v>EXECUÇÃO DE REVESTIMENTO DE CONCRETO PROJETADO COM ESPESSURA DE 7 CM, ARMADO COM TELA, INCLINAÇÃO MENOR QUE 90°, APLICAÇÃO DESCONTÍNUA, UTILIZANDO EQUIPAMENTO DE PROJEÇÃO COM 3 M³/H DE CAPACIDADE. AF_01/2016</v>
          </cell>
          <cell r="D6662" t="str">
            <v>M2</v>
          </cell>
          <cell r="E6662">
            <v>93.43</v>
          </cell>
        </row>
        <row r="6663">
          <cell r="B6663">
            <v>91091</v>
          </cell>
          <cell r="C6663" t="str">
            <v>EXECUÇÃO DE REVESTIMENTO DE CONCRETO PROJETADO COM ESPESSURA DE 10 CM, ARMADO COM TELA, INCLINAÇÃO MENOR QUE 90°, APLICAÇÃO DESCONTÍNUA, UTILIZANDO EQUIPAMENTO DE PROJEÇÃO COM 3 M³/H DE CAPACIDADE. AF_01/2016</v>
          </cell>
          <cell r="D6663" t="str">
            <v>M2</v>
          </cell>
          <cell r="E6663">
            <v>102.72</v>
          </cell>
        </row>
        <row r="6664">
          <cell r="B6664">
            <v>91092</v>
          </cell>
          <cell r="C6664" t="str">
            <v>EXECUÇÃO DE REVESTIMENTO DE CONCRETO PROJETADO COM ESPESSURA DE 7 CM, ARMADO COM TELA, INCLINAÇÃO DE 90°, APLICAÇÃO DESCONTÍNUA, UTILIZANDO EQUIPAMENTO DE PROJEÇÃO COM 3 M³/H DE CAPACIDADE. AF_01/2016</v>
          </cell>
          <cell r="D6664" t="str">
            <v>M2</v>
          </cell>
          <cell r="E6664">
            <v>125.97</v>
          </cell>
        </row>
        <row r="6665">
          <cell r="B6665">
            <v>91093</v>
          </cell>
          <cell r="C6665" t="str">
            <v>EXECUÇÃO DE REVESTIMENTO DE CONCRETO PROJETADO COM ESPESSURA DE 10 CM, ARMADO COM TELA, INCLINAÇÃO DE 90°, APLICAÇÃO DESCONTÍNUA, UTILIZANDO EQUIPAMENTO DE PROJEÇÃO COM 3 M³/H DE CAPACIDADE. AF_01/2016</v>
          </cell>
          <cell r="D6665" t="str">
            <v>M2</v>
          </cell>
          <cell r="E6665">
            <v>135.5</v>
          </cell>
        </row>
        <row r="6666">
          <cell r="B6666">
            <v>91094</v>
          </cell>
          <cell r="C6666" t="str">
            <v>EXECUÇÃO DE REVESTIMENTO DE CONCRETO PROJETADO COM ESPESSURA DE 7 CM, ARMADO COM FIBRAS DE AÇO, INCLINAÇÃO MENOR QUE 90°, APLICAÇÃO DESCONTÍNUA, UTILIZANDO EQUIPAMENTO DE PROJEÇÃO COM 6 M³/H DE CAPACIDADE. AF_01/2016</v>
          </cell>
          <cell r="D6666" t="str">
            <v>M2</v>
          </cell>
          <cell r="E6666">
            <v>115.28</v>
          </cell>
        </row>
        <row r="6667">
          <cell r="B6667">
            <v>91095</v>
          </cell>
          <cell r="C6667" t="str">
            <v>EXECUÇÃO DE REVESTIMENTO DE CONCRETO PROJETADO COM ESPESSURA DE 10 CM, ARMADO COM FIBRAS DE AÇO, INCLINAÇÃO MENOR QUE 90°, APLICAÇÃO DESCONTÍNUA, UTILIZANDO EQUIPAMENTO DE PROJEÇÃO COM 6 M³/H DE CAPACIDADE. AF_01/2016</v>
          </cell>
          <cell r="D6667" t="str">
            <v>M2</v>
          </cell>
          <cell r="E6667">
            <v>135.52000000000001</v>
          </cell>
        </row>
        <row r="6668">
          <cell r="B6668">
            <v>91096</v>
          </cell>
          <cell r="C6668" t="str">
            <v>EXECUÇÃO DE REVESTIMENTO DE CONCRETO PROJETADO COM ESPESSURA DE 7 CM, ARMADO COM FIBRAS DE AÇO, INCLINAÇÃO DE 90°, APLICAÇÃO DESCONTÍNUA, UTILIZANDO EQUIPAMENTO DE PROJEÇÃO COM 6 M³/H DE CAPACIDADE. AF_01/2016</v>
          </cell>
          <cell r="D6668" t="str">
            <v>M2</v>
          </cell>
          <cell r="E6668">
            <v>117.44</v>
          </cell>
        </row>
        <row r="6669">
          <cell r="B6669">
            <v>91097</v>
          </cell>
          <cell r="C6669" t="str">
            <v>EXECUÇÃO DE REVESTIMENTO DE CONCRETO PROJETADO COM ESPESSURA DE 10 CM, ARMADO COM FIBRAS DE AÇO, INCLINAÇÃO DE 90°, APLICAÇÃO DESCONTÍNUA, UTILIZANDO EQUIPAMENTO DE PROJEÇÃO COM 6 M³/H DE CAPACIDADE. AF_01/2016</v>
          </cell>
          <cell r="D6669" t="str">
            <v>M2</v>
          </cell>
          <cell r="E6669">
            <v>137.57</v>
          </cell>
        </row>
        <row r="6670">
          <cell r="B6670">
            <v>91098</v>
          </cell>
          <cell r="C6670" t="str">
            <v>EXECUÇÃO DE REVESTIMENTO DE CONCRETO PROJETADO COM ESPESSURA DE 7 CM, ARMADO COM FIBRAS DE AÇO, INCLINAÇÃO MENOR QUE 90°, APLICAÇÃO DESCONTÍNUA, UTILIZANDO EQUIPAMENTO DE PROJEÇÃO COM 3 M³/H DE CAPACIDADE. AF_01/2016</v>
          </cell>
          <cell r="D6670" t="str">
            <v>M2</v>
          </cell>
          <cell r="E6670">
            <v>126.96</v>
          </cell>
        </row>
        <row r="6671">
          <cell r="B6671">
            <v>91099</v>
          </cell>
          <cell r="C6671" t="str">
            <v>EXECUÇÃO DE REVESTIMENTO DE CONCRETO PROJETADO COM ESPESSURA DE 10 CM, ARMADO COM FIBRAS DE AÇO, INCLINAÇÃO MENOR QUE 90°, APLICAÇÃO DESCONTÍNUA, UTILIZANDO EQUIPAMENTO DE PROJEÇÃO COM 3 M³/H DE CAPACIDADE. AF_01/2016</v>
          </cell>
          <cell r="D6671" t="str">
            <v>M2</v>
          </cell>
          <cell r="E6671">
            <v>148.27000000000001</v>
          </cell>
        </row>
        <row r="6672">
          <cell r="B6672">
            <v>91100</v>
          </cell>
          <cell r="C6672" t="str">
            <v>EXECUÇÃO DE REVESTIMENTO DE CONCRETO PROJETADO COM ESPESSURA DE 7 CM, ARMADO COM FIBRAS DE AÇO, INCLINAÇÃO DE 90°, APLICAÇÃO DESCONTÍNUA, UTILIZANDO EQUIPAMENTO DE PROJEÇÃO COM 3 M³/H DE CAPACIDADE. AF_01/2016</v>
          </cell>
          <cell r="D6672" t="str">
            <v>M2</v>
          </cell>
          <cell r="E6672">
            <v>132.97999999999999</v>
          </cell>
        </row>
        <row r="6673">
          <cell r="B6673">
            <v>91101</v>
          </cell>
          <cell r="C6673" t="str">
            <v>EXECUÇÃO DE REVESTIMENTO DE CONCRETO PROJETADO COM ESPESSURA DE 10 CM, ARMADO COM FIBRAS DE AÇO, INCLINAÇÃO DE 90°, APLICAÇÃO DESCONTÍNUA, UTILIZANDO EQUIPAMENTO DE PROJEÇÃO COM 3 M³/H DE CAPACIDADE. AF_01/2016</v>
          </cell>
          <cell r="D6673" t="str">
            <v>M2</v>
          </cell>
          <cell r="E6673">
            <v>154.16999999999999</v>
          </cell>
        </row>
        <row r="6674">
          <cell r="B6674">
            <v>93952</v>
          </cell>
          <cell r="C6674" t="str">
            <v>EXECUÇÃO DE GRAMPO PARA SOLO GRAMPEADO COM COMPRIMENTO MENOR OU IGUAL A 4 M, DIÂMETRO DE 10 CM, PERFURAÇÃO COM EQUIPAMENTO MANUAL E ARMADURA COM DIÂMETRO DE 16 MM. AF_05/2016</v>
          </cell>
          <cell r="D6674" t="str">
            <v>M</v>
          </cell>
          <cell r="E6674">
            <v>150.47999999999999</v>
          </cell>
        </row>
        <row r="6675">
          <cell r="B6675">
            <v>93953</v>
          </cell>
          <cell r="C6675" t="str">
            <v>EXECUÇÃO DE GRAMPO PARA SOLO GRAMPEADO COM COMPRIMENTO MAIOR QUE 4 M E MENOR OU IGUAL A 6 M, DIÂMETRO DE 10 CM, PERFURAÇÃO COM EQUIPAMENTO MANUAL E ARMADURA COM DIÂMETRO DE 16 MM. AF_05/2016</v>
          </cell>
          <cell r="D6675" t="str">
            <v>M</v>
          </cell>
          <cell r="E6675">
            <v>139.75</v>
          </cell>
        </row>
        <row r="6676">
          <cell r="B6676">
            <v>93954</v>
          </cell>
          <cell r="C6676" t="str">
            <v>EXECUÇÃO DE GRAMPO PARA SOLO GRAMPEADO COM COMPRIMENTO MAIOR QUE 6 M E MENOR OU IGUAL A 8 M, DIÂMETRO DE 10 CM, PERFURAÇÃO COM EQUIPAMENTO MANUAL E ARMADURA COM DIÂMETRO DE 16 MM. AF_05/2016</v>
          </cell>
          <cell r="D6676" t="str">
            <v>M</v>
          </cell>
          <cell r="E6676">
            <v>133.33000000000001</v>
          </cell>
        </row>
        <row r="6677">
          <cell r="B6677">
            <v>93955</v>
          </cell>
          <cell r="C6677" t="str">
            <v>EXECUÇÃO DE GRAMPO PARA SOLO GRAMPEADO COM COMPRIMENTO MAIOR QUE 8 M E MENOR OU IGUAL A 10 M, DIÂMETRO DE 10 CM, PERFURAÇÃO COM EQUIPAMENTO MANUAL E ARMADURA COM DIÂMETRO DE 16 MM. AF_05/2016</v>
          </cell>
          <cell r="D6677" t="str">
            <v>M</v>
          </cell>
          <cell r="E6677">
            <v>128.78</v>
          </cell>
        </row>
        <row r="6678">
          <cell r="B6678">
            <v>93956</v>
          </cell>
          <cell r="C6678" t="str">
            <v>EXECUÇÃO DE GRAMPO PARA SOLO GRAMPEADO COM COMPRIMENTO MAIOR QUE 10 M, DIÂMETRO DE 10 CM, PERFURAÇÃO COM EQUIPAMENTO MANUAL E ARMADURA COM DIÂMETRO DE 16 MM. AF_05/2016</v>
          </cell>
          <cell r="D6678" t="str">
            <v>M</v>
          </cell>
          <cell r="E6678">
            <v>125.21</v>
          </cell>
        </row>
        <row r="6679">
          <cell r="B6679">
            <v>93957</v>
          </cell>
          <cell r="C6679" t="str">
            <v>EXECUÇÃO DE GRAMPO PARA SOLO GRAMPEADO COM COMPRIMENTO MENOR OU IGUAL A 4 M, DIÂMETRO DE 10 CM, PERFURAÇÃO COM EQUIPAMENTO MANUAL E ARMADURA COM DIÂMETRO DE 20 MM. AF_05/2016</v>
          </cell>
          <cell r="D6679" t="str">
            <v>M</v>
          </cell>
          <cell r="E6679">
            <v>156.05000000000001</v>
          </cell>
        </row>
        <row r="6680">
          <cell r="B6680">
            <v>93958</v>
          </cell>
          <cell r="C6680" t="str">
            <v>EXECUÇÃO DE GRAMPO PARA SOLO GRAMPEADO COM COMPRIMENTO MAIOR QUE 4 M E MENOR OU IGUAL A 6 M, DIÂMETRO DE 10 CM, PERFURAÇÃO COM EQUIPAMENTO MANUAL E ARMADURA COM DIÂMETRO DE 20 MM. AF_05/2016</v>
          </cell>
          <cell r="D6680" t="str">
            <v>M</v>
          </cell>
          <cell r="E6680">
            <v>144.75</v>
          </cell>
        </row>
        <row r="6681">
          <cell r="B6681">
            <v>93959</v>
          </cell>
          <cell r="C6681" t="str">
            <v>EXECUÇÃO DE GRAMPO PARA SOLO GRAMPEADO COM COMPRIMENTO MAIOR QUE 6 M E MENOR OU IGUAL A 8 M, DIÂMETRO DE 10 CM, PERFURAÇÃO COM EQUIPAMENTO MANUAL E ARMADURA COM DIÂMETRO DE 20 MM. AF_05/2016</v>
          </cell>
          <cell r="D6681" t="str">
            <v>M</v>
          </cell>
          <cell r="E6681">
            <v>138.07</v>
          </cell>
        </row>
        <row r="6682">
          <cell r="B6682">
            <v>93960</v>
          </cell>
          <cell r="C6682" t="str">
            <v>EXECUÇÃO DE GRAMPO PARA SOLO GRAMPEADO COM COMPRIMENTO MAIOR QUE 8 M E MENOR OU IGUAL A 10 M, DIÂMETRO DE 10 CM, PERFURAÇÃO COM EQUIPAMENTO MANUAL E ARMADURA COM DIÂMETRO DE 20 MM. AF_05/2016</v>
          </cell>
          <cell r="D6682" t="str">
            <v>M</v>
          </cell>
          <cell r="E6682">
            <v>133.32</v>
          </cell>
        </row>
        <row r="6683">
          <cell r="B6683">
            <v>93961</v>
          </cell>
          <cell r="C6683" t="str">
            <v>EXECUÇÃO DE GRAMPO PARA SOLO GRAMPEADO COM COMPRIMENTO MAIOR QUE 10 M, DIÂMETRO DE 10 CM, PERFURAÇÃO COM EQUIPAMENTO MANUAL E ARMADURA COM DIÂMETRO DE 20 MM. AF_05/2016</v>
          </cell>
          <cell r="D6683" t="str">
            <v>M</v>
          </cell>
          <cell r="E6683">
            <v>129.65</v>
          </cell>
        </row>
        <row r="6684">
          <cell r="B6684">
            <v>93962</v>
          </cell>
          <cell r="C6684" t="str">
            <v>EXECUÇÃO DE GRAMPO PARA SOLO GRAMPEADO COM COMPRIMENTO MENOR OU IGUAL A 4 M, DIÂMETRO DE 7 CM, PERFURAÇÃO COM EQUIPAMENTO MANUAL E ARMADURA COM DIÂMETRO DE 16 MM. AF_05/2016</v>
          </cell>
          <cell r="D6684" t="str">
            <v>M</v>
          </cell>
          <cell r="E6684">
            <v>142.68</v>
          </cell>
        </row>
        <row r="6685">
          <cell r="B6685">
            <v>93963</v>
          </cell>
          <cell r="C6685" t="str">
            <v>EXECUÇÃO DE GRAMPO PARA SOLO GRAMPEADO COM COMPRIMENTO MAIOR QUE 4 E MENOR OU IGUAL A 6 M, DIÂMETRO DE 7 CM, PERFURAÇÃO COM EQUIPAMENTO MANUAL E ARMADURA COM DIÂMETRO DE 16 MM. AF_05/2016</v>
          </cell>
          <cell r="D6685" t="str">
            <v>M</v>
          </cell>
          <cell r="E6685">
            <v>131.97</v>
          </cell>
        </row>
        <row r="6686">
          <cell r="B6686">
            <v>93964</v>
          </cell>
          <cell r="C6686" t="str">
            <v>EXECUÇÃO DE GRAMPO PARA SOLO GRAMPEADO COM COMPRIMENTO MAIOR QUE 6 M E MENOR OU IGUAL A 8 M, DIÂMETRO DE 7 CM, PERFURAÇÃO COM EQUIPAMENTO MANUAL E ARMADURA COM DIÂMETRO DE 16 MM. AF_05/2016</v>
          </cell>
          <cell r="D6686" t="str">
            <v>M</v>
          </cell>
          <cell r="E6686">
            <v>125.57</v>
          </cell>
        </row>
        <row r="6687">
          <cell r="B6687">
            <v>93965</v>
          </cell>
          <cell r="C6687" t="str">
            <v>EXECUÇÃO DE GRAMPO PARA SOLO GRAMPEADO COM COMPRIMENTO MAIOR QUE 8 M E MENOR OU IGUAL A 10 M, DIÂMETRO DE 7 CM, PERFURAÇÃO COM EQUIPAMENTO MANUAL E ARMADURA COM DIÂMETRO DE 16 MM. AF_05/2016</v>
          </cell>
          <cell r="D6687" t="str">
            <v>M</v>
          </cell>
          <cell r="E6687">
            <v>119.19</v>
          </cell>
        </row>
        <row r="6688">
          <cell r="B6688">
            <v>93966</v>
          </cell>
          <cell r="C6688" t="str">
            <v>EXECUÇÃO DE GRAMPO PARA SOLO GRAMPEADO COM COMPRIMENTO MAIOR QUE 10 M, DIÂMETRO DE 7 CM, PERFURAÇÃO COM EQUIPAMENTO MANUAL E ARMADURA COM DIÂMETRO DE 16 MM. AF_05/2016</v>
          </cell>
          <cell r="D6688" t="str">
            <v>M</v>
          </cell>
          <cell r="E6688">
            <v>117.49</v>
          </cell>
        </row>
        <row r="6689">
          <cell r="B6689">
            <v>93967</v>
          </cell>
          <cell r="C6689" t="str">
            <v>EXECUÇÃO DE GRAMPO PARA SOLO GRAMPEADO COM COMPRIMENTO MENOR OU IGUAL A 4 M, DIÂMETRO DE 7 CM, PERFURAÇÃO COM EQUIPAMENTO MANUAL E ARMADURA COM DIÂMETRO DE 20 MM. AF_05/2016</v>
          </cell>
          <cell r="D6689" t="str">
            <v>M</v>
          </cell>
          <cell r="E6689">
            <v>148.25</v>
          </cell>
        </row>
        <row r="6690">
          <cell r="B6690">
            <v>93968</v>
          </cell>
          <cell r="C6690" t="str">
            <v>EXECUÇÃO DE GRAMPO PARA SOLO GRAMPEADO COM COMPRIMENTO MAIOR QUE 4 E MENOR OU IGUAL A 6 M, DIÂMETRO DE 7 CM, PERFURAÇÃO COM EQUIPAMENTO MANUAL E ARMADURA COM DIÂMETRO DE 20 MM. AF_05/2016</v>
          </cell>
          <cell r="D6690" t="str">
            <v>M</v>
          </cell>
          <cell r="E6690">
            <v>136.96</v>
          </cell>
        </row>
        <row r="6691">
          <cell r="B6691">
            <v>93969</v>
          </cell>
          <cell r="C6691" t="str">
            <v>EXECUÇÃO DE GRAMPO PARA SOLO GRAMPEADO COM COMPRIMENTO MAIOR QUE 6 M E MENOR OU IGUAL A 8 M, DIÂMETRO DE 7 CM, PERFURAÇÃO COM EQUIPAMENTO MANUAL E ARMADURA COM DIÂMETRO DE 20 MM. AF_05/2016</v>
          </cell>
          <cell r="D6691" t="str">
            <v>M</v>
          </cell>
          <cell r="E6691">
            <v>130.30000000000001</v>
          </cell>
        </row>
        <row r="6692">
          <cell r="B6692">
            <v>93970</v>
          </cell>
          <cell r="C6692" t="str">
            <v>EXECUÇÃO DE GRAMPO PARA SOLO GRAMPEADO COM COMPRIMENTO MAIOR QUE 8 MENOR OU IGUAL A 10 M, DIÂMETRO DE 7 CM, PERFURAÇÃO COM EQUIPAMENTO MANUAL E ARMADURA COM DIÂMETRO DE 20 MM. AF_05/2016</v>
          </cell>
          <cell r="D6692" t="str">
            <v>M</v>
          </cell>
          <cell r="E6692">
            <v>125.6</v>
          </cell>
        </row>
        <row r="6693">
          <cell r="B6693">
            <v>93971</v>
          </cell>
          <cell r="C6693" t="str">
            <v>EXECUÇÃO DE GRAMPO PARA SOLO GRAMPEADO COM COMPRIMENTO MAIOR QUE 10 M, DIÂMETRO DE 7 CM, PERFURAÇÃO COM EQUIPAMENTO MANUAL E ARMADURA COM DIÂMETRO DE 20 MM. AF_05/2016</v>
          </cell>
          <cell r="D6693" t="str">
            <v>M</v>
          </cell>
          <cell r="E6693">
            <v>118.41</v>
          </cell>
        </row>
        <row r="6694">
          <cell r="B6694">
            <v>95108</v>
          </cell>
          <cell r="C6694" t="str">
            <v>EXECUÇÃO DE PROTEÇÃO DA CABEÇA DO TIRANTE COM USO DE FÔRMAS EM CHAPA COMPENSADA PLASTIFICADA DE MADEIRA E CONCRETO FCK =15 MPA. AF_07/2016</v>
          </cell>
          <cell r="D6694" t="str">
            <v>UN</v>
          </cell>
          <cell r="E6694">
            <v>19.829999999999998</v>
          </cell>
        </row>
        <row r="6695">
          <cell r="B6695">
            <v>83690</v>
          </cell>
          <cell r="C6695" t="str">
            <v>DISSIPADOR DE ENERGIA EM PEDRA ARGAMASSADA ESPESSURA 6CM INCL MATERIAIS E COLOCACAO MEDIDO P/ VOLUME DE PEDRA ARGAMASSADA</v>
          </cell>
          <cell r="D6695" t="str">
            <v>M3</v>
          </cell>
          <cell r="E6695">
            <v>449.91</v>
          </cell>
        </row>
        <row r="6696">
          <cell r="B6696" t="str">
            <v>73799/1</v>
          </cell>
          <cell r="C6696" t="str">
            <v>GRELHA EM FERRO FUNDIDO SIMPLES COM REQUADRO, CARGA MÁXIMA 12,5 T,  300 X 1000 MM, E = 15 MM, FORNECIDA E ASSENTADA COM ARGAMASSA 1:4 CIMENTO:AREIA.</v>
          </cell>
          <cell r="D6696" t="str">
            <v>UN</v>
          </cell>
          <cell r="E6696">
            <v>270.56</v>
          </cell>
        </row>
        <row r="6697">
          <cell r="B6697" t="str">
            <v>73856/1</v>
          </cell>
          <cell r="C6697" t="str">
            <v>BOCA P/BUEIRO SIMPLES TUBULAR D=0,40M EM CONCRETO CICLOPICO, INCLINDO FORMAS, ESCAVACAO, REATERRO E MATERIAIS, EXCLUINDO MATERIAL REATERRO JAZIDA E TRANSPORTE</v>
          </cell>
          <cell r="D6697" t="str">
            <v>UN</v>
          </cell>
          <cell r="E6697">
            <v>532.48</v>
          </cell>
        </row>
        <row r="6698">
          <cell r="B6698" t="str">
            <v>73856/2</v>
          </cell>
          <cell r="C6698" t="str">
            <v>BOCA PARA BUEIRO SIMPLES TUBULAR, DIAMETRO =0,60M, EM CONCRETO CICLOPICO, INCLUINDO FORMAS, ESCAVACAO, REATERRO E MATERIAIS, EXCLUINDO MATERIAL REATERRO JAZIDA E TRANSPORTE.</v>
          </cell>
          <cell r="D6698" t="str">
            <v>UN</v>
          </cell>
          <cell r="E6698">
            <v>868.68</v>
          </cell>
        </row>
        <row r="6699">
          <cell r="B6699" t="str">
            <v>73856/3</v>
          </cell>
          <cell r="C6699" t="str">
            <v>BOCA PARA BUEIRO SIMPLES TUBULAR, DIAMETRO =0,80M, EM CONCRETO CICLOPICO, INCLUINDO FORMAS, ESCAVACAO, REATERRO E MATERIAIS, EXCLUINDO MATERIAL REATERRO JAZIDA E TRANSPORTE.</v>
          </cell>
          <cell r="D6699" t="str">
            <v>UN</v>
          </cell>
          <cell r="E6699">
            <v>1297.18</v>
          </cell>
        </row>
        <row r="6700">
          <cell r="B6700" t="str">
            <v>73856/4</v>
          </cell>
          <cell r="C6700" t="str">
            <v>BOCA PARA BUEIRO SIMPLES TUBULAR, DIAMETRO =1,00M, EM CONCRETO CICLOPICO, INCLUINDO FORMAS, ESCAVACAO, REATERRO E MATERIAIS, EXCLUINDO MATERIAL REATERRO JAZIDA E TRANSPORTE.</v>
          </cell>
          <cell r="D6700" t="str">
            <v>UN</v>
          </cell>
          <cell r="E6700">
            <v>1823.79</v>
          </cell>
        </row>
        <row r="6701">
          <cell r="B6701" t="str">
            <v>73856/5</v>
          </cell>
          <cell r="C6701" t="str">
            <v>BOCA PARA BUEIRO SIMPLES TUBULAR, DIAMETRO =1,20M, EM CONCRETO CICLOPICO, INCLUINDO FORMAS, ESCAVACAO, REATERRO E MATERIAIS, EXCLUINDO MATERIAL REATERRO JAZIDA E TRANSPORTE.</v>
          </cell>
          <cell r="D6701" t="str">
            <v>UN</v>
          </cell>
          <cell r="E6701">
            <v>2453.15</v>
          </cell>
        </row>
        <row r="6702">
          <cell r="B6702" t="str">
            <v>73856/6</v>
          </cell>
          <cell r="C6702" t="str">
            <v>BOCA PARA BUEIRO DUPLO TUBULAR, DIAMETRO =0,40M, EM CONCRETO CICLOPICO, INCLUINDO FORMAS, ESCAVACAO, REATERRO E MATERIAIS, EXCLUINDO MATERIAL REATERRO JAZIDA E TRANSPORTE.</v>
          </cell>
          <cell r="D6702" t="str">
            <v>UN</v>
          </cell>
          <cell r="E6702">
            <v>749.57</v>
          </cell>
        </row>
        <row r="6703">
          <cell r="B6703" t="str">
            <v>73856/7</v>
          </cell>
          <cell r="C6703" t="str">
            <v>BOCA PARA BUEIRO DUPLO TUBULAR, DIAMETRO =0,60M, EM CONCRETO CICLOPICO, INCLUINDO FORMAS, ESCAVACAO, REATERRO E MATERIAIS, EXCLUINDO MATERIAL REATERRO JAZIDA E TRANSPORTE.</v>
          </cell>
          <cell r="D6703" t="str">
            <v>UN</v>
          </cell>
          <cell r="E6703">
            <v>1230.3499999999999</v>
          </cell>
        </row>
        <row r="6704">
          <cell r="B6704" t="str">
            <v>73856/8</v>
          </cell>
          <cell r="C6704" t="str">
            <v>BOCA PARA BUEIRO DUPLO TUBULAR, DIAMETRO =0,80M, EM CONCRETO CICLOPICO, INCLUINDO FORMAS, ESCAVACAO, REATERRO E MATERIAIS, EXCLUINDO MATERIAL REATERRO JAZIDA E TRANSPORTE.</v>
          </cell>
          <cell r="D6704" t="str">
            <v>UN</v>
          </cell>
          <cell r="E6704">
            <v>1841.02</v>
          </cell>
        </row>
        <row r="6705">
          <cell r="B6705" t="str">
            <v>73856/9</v>
          </cell>
          <cell r="C6705" t="str">
            <v>BOCA PARA BUEIRO DUPLO TUBULAR, DIAMETRO =1,00M, EM CONCRETO CICLOPICO, INCLUINDO FORMAS, ESCAVACAO, REATERRO E MATERIAIS, EXCLUINDO MATERIAL REATERRO JAZIDA E TRANSPORTE.</v>
          </cell>
          <cell r="D6705" t="str">
            <v>UN</v>
          </cell>
          <cell r="E6705">
            <v>2342.81</v>
          </cell>
        </row>
        <row r="6706">
          <cell r="B6706" t="str">
            <v>73856/10</v>
          </cell>
          <cell r="C6706" t="str">
            <v>BOCA PARA BUEIRO DUPLOTUBULAR, DIAMETRO =1,20M, EM CONCRETO CICLOPICO, INCLUINDO FORMAS, ESCAVACAO, REATERRO E MATERIAIS, EXCLUINDO MATERIAL REATERRO JAZIDA E TRANSPORTE.</v>
          </cell>
          <cell r="D6706" t="str">
            <v>UN</v>
          </cell>
          <cell r="E6706">
            <v>3477.63</v>
          </cell>
        </row>
        <row r="6707">
          <cell r="B6707" t="str">
            <v>73856/11</v>
          </cell>
          <cell r="C6707" t="str">
            <v>BOCA PARA BUEIRO TRIPLO TUBULAR, DIAMETRO =0,40M, EM CONCRETO CICLOPICO, INCLUINDO FORMAS, ESCAVACAO, REATERRO E MATERIAIS, EXCLUINDO MATERIAL REATERRO JAZIDA E TRANSPORTE.</v>
          </cell>
          <cell r="D6707" t="str">
            <v>UN</v>
          </cell>
          <cell r="E6707">
            <v>966.28</v>
          </cell>
        </row>
        <row r="6708">
          <cell r="B6708" t="str">
            <v>73856/12</v>
          </cell>
          <cell r="C6708" t="str">
            <v>BOCA PARA BUEIRO TRIPLO TUBULAR, DIAMETRO =0,60M, EM CONCRETO CICLOPICO, INCLUINDO FORMAS, ESCAVACAO, REATERRO E MATERIAIS, EXCLUINDO MATERIAL REATERRO JAZIDA E TRANSPORTE.</v>
          </cell>
          <cell r="D6708" t="str">
            <v>UN</v>
          </cell>
          <cell r="E6708">
            <v>1591.58</v>
          </cell>
        </row>
        <row r="6709">
          <cell r="B6709" t="str">
            <v>73856/13</v>
          </cell>
          <cell r="C6709" t="str">
            <v>BOCA PARA BUEIRO TRIPLO TUBULAR, DIAMETRO =0,80M, EM CONCRETO CICLOPICO, INCLUINDO FORMAS, ESCAVACAO, REATERRO E MATERIAIS, EXCLUINDO MATERIAL REATERRO JAZIDA E TRANSPORTE.</v>
          </cell>
          <cell r="D6709" t="str">
            <v>UN</v>
          </cell>
          <cell r="E6709">
            <v>2384.52</v>
          </cell>
        </row>
        <row r="6710">
          <cell r="B6710" t="str">
            <v>73856/14</v>
          </cell>
          <cell r="C6710" t="str">
            <v>BOCA PARA BUEIRO TRIPLO TUBULAR, DIAMETRO =1,00M, EM CONCRETO CICLOPICO, INCLUINDO FORMAS, ESCAVACAO, REATERRO E MATERIAIS, EXCLUINDO MATERIAL REATERRO JAZIDA E TRANSPORTE.</v>
          </cell>
          <cell r="D6710" t="str">
            <v>UN</v>
          </cell>
          <cell r="E6710">
            <v>3352.38</v>
          </cell>
        </row>
        <row r="6711">
          <cell r="B6711" t="str">
            <v>73856/15</v>
          </cell>
          <cell r="C6711" t="str">
            <v>BOCA PARA BUEIRO TRIPLO TUBULAR, DIAMETRO =1,20M, EM CONCRETO CICLOPICO, INCLUINDO FORMAS, ESCAVACAO, REATERRO E MATERIAIS, EXCLUINDO MATERIAL REATERRO JAZIDA E TRANSPORTE.</v>
          </cell>
          <cell r="D6711" t="str">
            <v>UN</v>
          </cell>
          <cell r="E6711">
            <v>4502.2</v>
          </cell>
        </row>
        <row r="6712">
          <cell r="B6712" t="str">
            <v>74224/1</v>
          </cell>
          <cell r="C6712" t="str">
            <v>POCO DE VISITA PARA DRENAGEM PLUVIAL, EM CONCRETO ESTRUTURAL, DIMENSOES INTERNAS DE 90X150X80CM (LARGXCOMPXALT), PARA REDE DE 600 MM, EXCLUSOS TAMPAO E CHAMINE.</v>
          </cell>
          <cell r="D6712" t="str">
            <v>UN</v>
          </cell>
          <cell r="E6712">
            <v>1233.48</v>
          </cell>
        </row>
        <row r="6713">
          <cell r="B6713">
            <v>83659</v>
          </cell>
          <cell r="C6713" t="str">
            <v>BOCA DE LOBO EM ALVENARIA TIJOLO MACICO, REVESTIDA C/ ARGAMASSA DE CIMENTO E AREIA 1:3, SOBRE LASTRO DE CONCRETO 10CM E TAMPA DE CONCRETO ARMADO</v>
          </cell>
          <cell r="D6713" t="str">
            <v>UN</v>
          </cell>
          <cell r="E6713">
            <v>653.41</v>
          </cell>
        </row>
        <row r="6714">
          <cell r="B6714">
            <v>83716</v>
          </cell>
          <cell r="C6714" t="str">
            <v>GRELHA FF 30X90CM, 135KG, P/ CX RALO COM ASSENTAMENTO DE ARGAMASSA CIMENTO/AREIA 1:4 - FORNECIMENTO E INSTALAÇÃO</v>
          </cell>
          <cell r="D6714" t="str">
            <v>UN</v>
          </cell>
          <cell r="E6714">
            <v>269.88</v>
          </cell>
        </row>
        <row r="6715">
          <cell r="B6715">
            <v>97976</v>
          </cell>
          <cell r="C6715" t="str">
            <v>POÇO DE INSPEÇÃO CIRCULAR PARA ESGOTO, EM ALVENARIA COM TIJOLOS CERÂMICOS MACIÇOS, DIÂMETRO INTERNO = 0,6 M, PROFUNDIDADE = 1 M, EXCLUINDO TAMPÃO. AF_05/2018</v>
          </cell>
          <cell r="D6715" t="str">
            <v>UN</v>
          </cell>
          <cell r="E6715">
            <v>737.74</v>
          </cell>
        </row>
        <row r="6716">
          <cell r="B6716">
            <v>97977</v>
          </cell>
          <cell r="C6716" t="str">
            <v>POÇO DE INSPEÇÃO CIRCULAR PARA ESGOTO, EM ALVENARIA COM TIJOLOS CERÂMICOS MACIÇOS, DIÂMETRO INTERNO = 0,6 M, PROFUNDIDADE = 1,5 M, EXCLUINDO TAMPÃO. AF_05/2018</v>
          </cell>
          <cell r="D6716" t="str">
            <v>UN</v>
          </cell>
          <cell r="E6716">
            <v>1065.58</v>
          </cell>
        </row>
        <row r="6717">
          <cell r="B6717">
            <v>97980</v>
          </cell>
          <cell r="C6717" t="str">
            <v>BASE PARA POÇO DE VISITA CIRCULAR PARA  ESGOTO, EM ALVENARIA COM TIJOLOS CERÂMICOS MACIÇOS, DIÂMETRO INTERNO = 0,8 M, PROFUNDIDADE = 1,45 M, EXCLUINDO TAMPÃO. AF_05/2018</v>
          </cell>
          <cell r="D6717" t="str">
            <v>UN</v>
          </cell>
          <cell r="E6717">
            <v>1367.98</v>
          </cell>
        </row>
        <row r="6718">
          <cell r="B6718">
            <v>97981</v>
          </cell>
          <cell r="C6718" t="str">
            <v>ACRÉSCIMO PARA POÇO DE VISITA CIRCULAR PARA ESGOTO, EM ALVENARIA COM TIJOLOS CERÂMICOS MACIÇOS, DIÂMETRO INTERNO = 0,8 M. AF_05/2018</v>
          </cell>
          <cell r="D6718" t="str">
            <v>M</v>
          </cell>
          <cell r="E6718">
            <v>805.54</v>
          </cell>
        </row>
        <row r="6719">
          <cell r="B6719">
            <v>97983</v>
          </cell>
          <cell r="C6719" t="str">
            <v>ACRÉSCIMO PARA POÇO DE VISITA CIRCULAR PARA ESGOTO, EM CONCRETO PRÉ-MOLDADO, DIÂMETRO INTERNO = 1 M. AF_05/2018</v>
          </cell>
          <cell r="D6719" t="str">
            <v>M</v>
          </cell>
          <cell r="E6719">
            <v>315.56</v>
          </cell>
        </row>
        <row r="6720">
          <cell r="B6720">
            <v>97985</v>
          </cell>
          <cell r="C6720" t="str">
            <v>ACRÉSCIMO PARA POÇO DE VISITA CIRCULAR PARA  ESGOTO, EM ALVENARIA COM TIJOLOS CERÂMICOS MACIÇOS, DIÂMETRO INTERNO = 1 M. AF_05/2018</v>
          </cell>
          <cell r="D6720" t="str">
            <v>M</v>
          </cell>
          <cell r="E6720">
            <v>975.52</v>
          </cell>
        </row>
        <row r="6721">
          <cell r="B6721">
            <v>97987</v>
          </cell>
          <cell r="C6721" t="str">
            <v>ACRÉSCIMO PARA POÇO DE VISITA CIRCULAR PARA ESGOTO, EM CONCRETO PRÉ-MOLDADO, DIÂMETRO INTERNO = 1,2 M. AF_05/2018</v>
          </cell>
          <cell r="D6721" t="str">
            <v>M</v>
          </cell>
          <cell r="E6721">
            <v>353.69</v>
          </cell>
        </row>
        <row r="6722">
          <cell r="B6722">
            <v>97988</v>
          </cell>
          <cell r="C6722" t="str">
            <v>BASE PARA POÇO DE VISITA CIRCULAR PARA  ESGOTO, EM ALVENARIA COM TIJOLOS CERÂMICOS MACIÇOS, DIÂMETRO INTERNO = 1,2 M, PROFUNDIDADE = 1,45 M, EXCLUINDO TAMPÃO. AF_05/2018</v>
          </cell>
          <cell r="D6722" t="str">
            <v>UN</v>
          </cell>
          <cell r="E6722">
            <v>1979.77</v>
          </cell>
        </row>
        <row r="6723">
          <cell r="B6723">
            <v>97989</v>
          </cell>
          <cell r="C6723" t="str">
            <v>ACRÉSCIMO PARA POÇO DE VISITA CIRCULAR PARA ESGOTO, EM ALVENARIA COM TIJOLOS CERÂMICOS MACIÇOS, DIÂMETRO INTERNO = 1,2 M. AF_05/2018</v>
          </cell>
          <cell r="D6723" t="str">
            <v>M</v>
          </cell>
          <cell r="E6723">
            <v>1145.49</v>
          </cell>
        </row>
        <row r="6724">
          <cell r="B6724">
            <v>97991</v>
          </cell>
          <cell r="C6724" t="str">
            <v>ACRÉSCIMO PARA POÇO DE VISITA CIRCULAR PARA  ESGOTO, EM CONCRETO PRÉ-MOLDADO, DIÂMETRO INTERNO = 1,5 M. AF_05/2018</v>
          </cell>
          <cell r="D6724" t="str">
            <v>M</v>
          </cell>
          <cell r="E6724">
            <v>550.70000000000005</v>
          </cell>
        </row>
        <row r="6725">
          <cell r="B6725">
            <v>97992</v>
          </cell>
          <cell r="C6725" t="str">
            <v>BASE PARA POÇO DE VISITA CIRCULAR PARA  ESGOTO, EM ALVENARIA COM TIJOLOS CERÂMICOS MACIÇOS, DIÂMETRO INTERNO = 1,5 M, PROFUNDIDADE = 1,45 M, EXCLUINDO TAMPÃO. AF_05/2018</v>
          </cell>
          <cell r="D6725" t="str">
            <v>UN</v>
          </cell>
          <cell r="E6725">
            <v>2511.9499999999998</v>
          </cell>
        </row>
        <row r="6726">
          <cell r="B6726">
            <v>97993</v>
          </cell>
          <cell r="C6726" t="str">
            <v>ACRÉSCIMO PARA POÇO DE VISITA CIRCULAR PARA  ESGOTO, EM ALVENARIA COM TIJOLOS CERÂMICOS MACIÇOS, DIÂMETRO INTERNO = 1,5 M. AF_05/2018</v>
          </cell>
          <cell r="D6726" t="str">
            <v>M</v>
          </cell>
          <cell r="E6726">
            <v>1400.46</v>
          </cell>
        </row>
        <row r="6727">
          <cell r="B6727">
            <v>97994</v>
          </cell>
          <cell r="C6727" t="str">
            <v>BASE PARA POÇO DE VISITA RETANGULAR PARA  ESGOTO, EM ALVENARIA COM BLOCOS DE CONCRETO, DIMENSÕES INTERNAS = 1X1 M, PROFUNDIDADE = 1,45 M, EXCLUINDO TAMPÃO. AF_05/2018</v>
          </cell>
          <cell r="D6727" t="str">
            <v>UN</v>
          </cell>
          <cell r="E6727">
            <v>1708.38</v>
          </cell>
        </row>
        <row r="6728">
          <cell r="B6728">
            <v>97995</v>
          </cell>
          <cell r="C6728" t="str">
            <v>ACRÉSCIMO PARA POÇO DE VISITA RETANGULAR PARA ESGOTO, EM ALVENARIA COM BLOCOS DE CONCRETO, DIMENSÕES INTERNAS = 1X1 M. AF_05/2018</v>
          </cell>
          <cell r="D6728" t="str">
            <v>M</v>
          </cell>
          <cell r="E6728">
            <v>849.01</v>
          </cell>
        </row>
        <row r="6729">
          <cell r="B6729">
            <v>97996</v>
          </cell>
          <cell r="C6729" t="str">
            <v>BASE PARA POÇO DE VISITA RETANGULAR PARA ESGOTO, EM ALVENARIA COM BLOCOS DE CONCRETO, DIMENSÕES INTERNAS = 1X1,5 M, PROFUNDIDADE = 1,45 M, EXCLUINDO TAMPÃO. AF_05/2018</v>
          </cell>
          <cell r="D6729" t="str">
            <v>UN</v>
          </cell>
          <cell r="E6729">
            <v>2157.13</v>
          </cell>
        </row>
        <row r="6730">
          <cell r="B6730">
            <v>97997</v>
          </cell>
          <cell r="C6730" t="str">
            <v>ACRÉSCIMO PARA POÇO DE VISITA RETANGULAR PARA ESGOTO, EM ALVENARIA COM BLOCOS DE CONCRETO, DIMENSÕES INTERNAS = 1X1,5 M. AF_05/2018</v>
          </cell>
          <cell r="D6730" t="str">
            <v>M</v>
          </cell>
          <cell r="E6730">
            <v>1016.34</v>
          </cell>
        </row>
        <row r="6731">
          <cell r="B6731">
            <v>97999</v>
          </cell>
          <cell r="C6731" t="str">
            <v>ACRÉSCIMO PARA POÇO DE VISITA RETANGULAR PARA ESGOTO, EM ALVENARIA COM BLOCOS DE CONCRETO, DIMENSÕES INTERNAS = 1X2 M. AF_05/2018</v>
          </cell>
          <cell r="D6731" t="str">
            <v>M</v>
          </cell>
          <cell r="E6731">
            <v>1183.6600000000001</v>
          </cell>
        </row>
        <row r="6732">
          <cell r="B6732">
            <v>98001</v>
          </cell>
          <cell r="C6732" t="str">
            <v>ACRÉSCIMO PARA POÇO DE VISITA RETANGULAR PARA ESGOTO, EM ALVENARIA COM BLOCOS DE CONCRETO, DIMENSÕES INTERNAS = 1X2,5 M. AF_05/2018</v>
          </cell>
          <cell r="D6732" t="str">
            <v>M</v>
          </cell>
          <cell r="E6732">
            <v>1350.98</v>
          </cell>
        </row>
        <row r="6733">
          <cell r="B6733">
            <v>98002</v>
          </cell>
          <cell r="C6733" t="str">
            <v>BASE PARA POÇO DE VISITA RETANGULAR PARA ESGOTO, EM ALVENARIA COM BLOCOS DE CONCRETO, DIMENSÕES INTERNAS = 1X3 M, PROFUNDIDADE = 1,45 M, EXCLUINDO TAMPÃO. AF_05/2018</v>
          </cell>
          <cell r="D6733" t="str">
            <v>UN</v>
          </cell>
          <cell r="E6733">
            <v>3525.79</v>
          </cell>
        </row>
        <row r="6734">
          <cell r="B6734">
            <v>98003</v>
          </cell>
          <cell r="C6734" t="str">
            <v>ACRÉSCIMO PARA POÇO DE VISITA RETANGULAR PARA ESGOTO, EM ALVENARIA COM BLOCOS DE CONCRETO, DIMENSÕES INTERNAS = 1X3 M. AF_05/2018</v>
          </cell>
          <cell r="D6734" t="str">
            <v>M</v>
          </cell>
          <cell r="E6734">
            <v>1518.33</v>
          </cell>
        </row>
        <row r="6735">
          <cell r="B6735">
            <v>98005</v>
          </cell>
          <cell r="C6735" t="str">
            <v>ACRÉSCIMO PARA POÇO DE VISITA RETANGULAR PARA ESGOTO, EM ALVENARIA COM BLOCOS DE CONCRETO, DIMENSÕES INTERNAS = 1X3,5 M. AF_05/2018</v>
          </cell>
          <cell r="D6735" t="str">
            <v>M</v>
          </cell>
          <cell r="E6735">
            <v>1685.66</v>
          </cell>
        </row>
        <row r="6736">
          <cell r="B6736">
            <v>98006</v>
          </cell>
          <cell r="C6736" t="str">
            <v>BASE PARA POÇO DE VISITA RETANGULAR PARA ESGOTO, EM ALVENARIA COM BLOCOS DE CONCRETO, DIMENSÕES INTERNAS = 1X4 M, PROFUNDIDADE = 1,45 M, EXCLUINDO TAMPÃO. AF_05/2018</v>
          </cell>
          <cell r="D6736" t="str">
            <v>UN</v>
          </cell>
          <cell r="E6736">
            <v>4428.87</v>
          </cell>
        </row>
        <row r="6737">
          <cell r="B6737">
            <v>98007</v>
          </cell>
          <cell r="C6737" t="str">
            <v>ACRÉSCIMO PARA POÇO DE VISITA RETANGULAR PARA ESGOTO, EM ALVENARIA COM BLOCOS DE CONCRETO, DIMENSÕES INTERNAS = 1X4 M. AF_05/2018</v>
          </cell>
          <cell r="D6737" t="str">
            <v>M</v>
          </cell>
          <cell r="E6737">
            <v>1852.98</v>
          </cell>
        </row>
        <row r="6738">
          <cell r="B6738">
            <v>98008</v>
          </cell>
          <cell r="C6738" t="str">
            <v>BASE PARA POÇO DE VISITA RETANGULAR PARA ESGOTO, EM ALVENARIA COM BLOCOS DE CONCRETO, DIMENSÕES INTERNAS = 1,5X1,5 M, PROFUNDIDADE = 1,45 M, EXCLUINDO TAMPÃO . AF_05/2018</v>
          </cell>
          <cell r="D6738" t="str">
            <v>UN</v>
          </cell>
          <cell r="E6738">
            <v>2667.39</v>
          </cell>
        </row>
        <row r="6739">
          <cell r="B6739">
            <v>98009</v>
          </cell>
          <cell r="C6739" t="str">
            <v>ACRÉSCIMO PARA POÇO DE VISITA RETANGULAR PARA ESGOTO, EM ALVENARIA COM BLOCOS DE CONCRETO, DIMENSÕES INTERNAS = 1,5X1,5 M. AF_05/2018</v>
          </cell>
          <cell r="D6739" t="str">
            <v>M</v>
          </cell>
          <cell r="E6739">
            <v>1183.6600000000001</v>
          </cell>
        </row>
        <row r="6740">
          <cell r="B6740">
            <v>98010</v>
          </cell>
          <cell r="C6740" t="str">
            <v>BASE PARA POÇO DE VISITA RETANGULAR PARA ESGOTO, EM ALVENARIA COM BLOCOS DE CONCRETO, DIMENSÕES INTERNAS = 1,5X2 M, PROFUNDIDADE = 1,45 M, EXCLUINDO TAMPÃO. AF_05/2018</v>
          </cell>
          <cell r="D6740" t="str">
            <v>UN</v>
          </cell>
          <cell r="E6740">
            <v>3247.43</v>
          </cell>
        </row>
        <row r="6741">
          <cell r="B6741">
            <v>98011</v>
          </cell>
          <cell r="C6741" t="str">
            <v>ACRÉSCIMO PARA POÇO DE VISITA RETANGULAR PARA ESGOTO, EM ALVENARIA COM BLOCOS DE CONCRETO, DIMENSÕES INTERNAS = 1,5X2 M. AF_05/2018</v>
          </cell>
          <cell r="D6741" t="str">
            <v>M</v>
          </cell>
          <cell r="E6741">
            <v>1350.98</v>
          </cell>
        </row>
        <row r="6742">
          <cell r="B6742">
            <v>98012</v>
          </cell>
          <cell r="C6742" t="str">
            <v>BASE PARA POÇO DE VISITA RETANGULAR PARA ESGOTO, EM ALVENARIA COM BLOCOS DE CONCRETO, DIMENSÕES INTERNAS = 1,5X2,5 M, PROFUNDIDADE = 1,45 M, EXCLUINDO TAMPÃO. AF_05/2018</v>
          </cell>
          <cell r="D6742" t="str">
            <v>UN</v>
          </cell>
          <cell r="E6742">
            <v>3809.76</v>
          </cell>
        </row>
        <row r="6743">
          <cell r="B6743">
            <v>98013</v>
          </cell>
          <cell r="C6743" t="str">
            <v>ACRÉSCIMO PARA POÇO DE VISITA RETANGULAR PARA ESGOTO, EM ALVENARIA COM BLOCOS DE CONCRETO, DIMENSÕES INTERNAS = 1,5X2,5 M. AF_05/2018</v>
          </cell>
          <cell r="D6743" t="str">
            <v>M</v>
          </cell>
          <cell r="E6743">
            <v>1518.33</v>
          </cell>
        </row>
        <row r="6744">
          <cell r="B6744">
            <v>98014</v>
          </cell>
          <cell r="C6744" t="str">
            <v>BASE PARA POÇO DE VISITA RETANGULAR PARA ESGOTO, EM ALVENARIA COM BLOCOS DE CONCRETO, DIMENSÕES INTERNAS = 1,5X3 M, PROFUNDIDADE = 1,45 M, EXCLUINDO TAMPÃO. AF_05/2018</v>
          </cell>
          <cell r="D6744" t="str">
            <v>UN</v>
          </cell>
          <cell r="E6744">
            <v>4372.01</v>
          </cell>
        </row>
        <row r="6745">
          <cell r="B6745">
            <v>98015</v>
          </cell>
          <cell r="C6745" t="str">
            <v>ACRÉSCIMO PARA POÇO DE VISITA RETANGULAR PARA ESGOTO, EM ALVENARIA COM BLOCOS DE CONCRETO, DIMENSÕES INTERNAS = 1,5X3 M. AF_05/2018</v>
          </cell>
          <cell r="D6745" t="str">
            <v>M</v>
          </cell>
          <cell r="E6745">
            <v>1685.66</v>
          </cell>
        </row>
        <row r="6746">
          <cell r="B6746">
            <v>98016</v>
          </cell>
          <cell r="C6746" t="str">
            <v>BASE PARA POÇO DE VISITA RETANGULAR PARA ESGOTO, EM ALVENARIA COM BLOCOS DE CONCRETO, DIMENSÕES INTERNAS = 1,5X3,5 M, PROFUNDIDADE = 1,45 M, EXCLUINDO TAMPÃO. AF_05/2018</v>
          </cell>
          <cell r="D6746" t="str">
            <v>UN</v>
          </cell>
          <cell r="E6746">
            <v>4934.34</v>
          </cell>
        </row>
        <row r="6747">
          <cell r="B6747">
            <v>98017</v>
          </cell>
          <cell r="C6747" t="str">
            <v>ACRÉSCIMO PARA POÇO DE VISITA RETANGULAR PARA ESGOTO, EM ALVENARIA COM BLOCOS DE CONCRETO, DIMENSÕES INTERNAS = 1,5X3,5 M. AF_05/2018</v>
          </cell>
          <cell r="D6747" t="str">
            <v>M</v>
          </cell>
          <cell r="E6747">
            <v>1852.98</v>
          </cell>
        </row>
        <row r="6748">
          <cell r="B6748">
            <v>98018</v>
          </cell>
          <cell r="C6748" t="str">
            <v>BASE PARA POÇO DE VISITA RETANGULAR PARA ESGOTO, EM ALVENARIA COM BLOCOS DE CONCRETO, DIMENSÕES INTERNAS = 1,5X4 M, PROFUNDIDADE = 1,45 M, EXCLUINDO TAMPÃO. AF_05/2018</v>
          </cell>
          <cell r="D6748" t="str">
            <v>UN</v>
          </cell>
          <cell r="E6748">
            <v>5496.65</v>
          </cell>
        </row>
        <row r="6749">
          <cell r="B6749">
            <v>98019</v>
          </cell>
          <cell r="C6749" t="str">
            <v>ACRÉSCIMO PARA POÇO DE VISITA RETANGULAR PARA ESGOTO, EM ALVENARIA COM BLOCOS DE CONCRETO, DIMENSÕES INTERNAS = 1,5X4 M. AF_05/2018</v>
          </cell>
          <cell r="D6749" t="str">
            <v>M</v>
          </cell>
          <cell r="E6749">
            <v>2043.65</v>
          </cell>
        </row>
        <row r="6750">
          <cell r="B6750">
            <v>98020</v>
          </cell>
          <cell r="C6750" t="str">
            <v>BASE PARA POÇO DE VISITA RETANGULAR PARA ESGOTO, EM ALVENARIA COM BLOCOS DE CONCRETO, DIMENSÕES INTERNAS = 2X2 M, PROFUNDIDADE = 1,45 M, EXCLUINDO TAMPÃO. AF_05/2018</v>
          </cell>
          <cell r="D6750" t="str">
            <v>UN</v>
          </cell>
          <cell r="E6750">
            <v>3919.02</v>
          </cell>
        </row>
        <row r="6751">
          <cell r="B6751">
            <v>98021</v>
          </cell>
          <cell r="C6751" t="str">
            <v>ACRÉSCIMO PARA POÇO DE VISITA RETANGULAR PARA ESGOTO, EM ALVENARIA COM BLOCOS DE CONCRETO, DIMENSÕES INTERNAS = 2X2 M. AF_05/2018</v>
          </cell>
          <cell r="D6751" t="str">
            <v>M</v>
          </cell>
          <cell r="E6751">
            <v>1541.68</v>
          </cell>
        </row>
        <row r="6752">
          <cell r="B6752">
            <v>98022</v>
          </cell>
          <cell r="C6752" t="str">
            <v>BASE PARA POÇO DE VISITA RETANGULAR PARA ESGOTO, EM ALVENARIA COM BLOCOS DE CONCRETO, DIMENSÕES INTERNAS = 2X2,5 M, PROFUNDIDADE = 1,45 M, EXCLUINDO TAMPÃO. AF_05/2018</v>
          </cell>
          <cell r="D6752" t="str">
            <v>UN</v>
          </cell>
          <cell r="E6752">
            <v>4585.55</v>
          </cell>
        </row>
        <row r="6753">
          <cell r="B6753">
            <v>98023</v>
          </cell>
          <cell r="C6753" t="str">
            <v>ACRÉSCIMO PARA POÇO DE VISITA RETANGULAR PARA ESGOTO, EM ALVENARIA COM BLOCOS DE CONCRETO, DIMENSÕES INTERNAS = 2X2,5 M. AF_05/2018</v>
          </cell>
          <cell r="D6753" t="str">
            <v>M</v>
          </cell>
          <cell r="E6753">
            <v>1709</v>
          </cell>
        </row>
        <row r="6754">
          <cell r="B6754">
            <v>98024</v>
          </cell>
          <cell r="C6754" t="str">
            <v>BASE PARA POÇO DE VISITA RETANGULAR PARA ESGOTO, EM ALVENARIA COM BLOCOS DE CONCRETO, DIMENSÕES INTERNAS = 2X3 M, PROFUNDIDADE = 1,45 M, EXCLUINDO TAMPÃO. AF_05/2018</v>
          </cell>
          <cell r="D6754" t="str">
            <v>UN</v>
          </cell>
          <cell r="E6754">
            <v>5292.52</v>
          </cell>
        </row>
        <row r="6755">
          <cell r="B6755">
            <v>98025</v>
          </cell>
          <cell r="C6755" t="str">
            <v>ACRÉSCIMO PARA POÇO DE VISITA RETANGULAR PARA ESGOTO, EM ALVENARIA COM BLOCOS DE CONCRETO, DIMENSÕES INTERNAS = 2X3 M. AF_05/2018</v>
          </cell>
          <cell r="D6755" t="str">
            <v>M</v>
          </cell>
          <cell r="E6755">
            <v>1876.32</v>
          </cell>
        </row>
        <row r="6756">
          <cell r="B6756">
            <v>98026</v>
          </cell>
          <cell r="C6756" t="str">
            <v>BASE PARA POÇO DE VISITA RETANGULAR PARA ESGOTO, EM ALVENARIA COM BLOCOS DE CONCRETO, DIMENSÕES INTERNAS = 2X3,5 M, PROFUNDIDADE = 1,45 M, EXCLUINDO TAMPÃO. AF_05/2018</v>
          </cell>
          <cell r="D6756" t="str">
            <v>UN</v>
          </cell>
          <cell r="E6756">
            <v>5964.05</v>
          </cell>
        </row>
        <row r="6757">
          <cell r="B6757">
            <v>98027</v>
          </cell>
          <cell r="C6757" t="str">
            <v>ACRÉSCIMO PARA POÇO DE VISITA RETANGULAR PARA ESGOTO, EM ALVENARIA COM BLOCOS DE CONCRETO, DIMENSÕES INTERNAS = 2X3,5 M. AF_05/2018</v>
          </cell>
          <cell r="D6757" t="str">
            <v>M</v>
          </cell>
          <cell r="E6757">
            <v>2043.65</v>
          </cell>
        </row>
        <row r="6758">
          <cell r="B6758">
            <v>98028</v>
          </cell>
          <cell r="C6758" t="str">
            <v>BASE PARA POÇO DE VISITA RETANGULAR PARA ESGOTO, EM ALVENARIA COM BLOCOS DE CONCRETO, DIMENSÕES INTERNAS = 2X4 M, PROFUNDIDADE = 1,45 M, EXCLUINDO TAMPÃO. AF_05/2018</v>
          </cell>
          <cell r="D6758" t="str">
            <v>UN</v>
          </cell>
          <cell r="E6758">
            <v>6635.53</v>
          </cell>
        </row>
        <row r="6759">
          <cell r="B6759">
            <v>98029</v>
          </cell>
          <cell r="C6759" t="str">
            <v>ACRÉSCIMO PARA POÇO DE VISITA RETANGULAR PARA ESGOTO, EM ALVENARIA COM BLOCOS DE CONCRETO, DIMENSÕES INTERNAS = 2X4 M. AF_05/2018</v>
          </cell>
          <cell r="D6759" t="str">
            <v>M</v>
          </cell>
          <cell r="E6759">
            <v>2215.79</v>
          </cell>
        </row>
        <row r="6760">
          <cell r="B6760">
            <v>98030</v>
          </cell>
          <cell r="C6760" t="str">
            <v>BASE PARA POÇO DE VISITA RETANGULAR PARA ESGOTO, EM ALVENARIA COM BLOCOS DE CONCRETO, DIMENSÕES INTERNAS = 2,5X2,5 M, PROFUNDIDADE = 1,45 M, EXCLUINDO TAMPÃO. AF_05/2018</v>
          </cell>
          <cell r="D6760" t="str">
            <v>UN</v>
          </cell>
          <cell r="E6760">
            <v>5406.23</v>
          </cell>
        </row>
        <row r="6761">
          <cell r="B6761">
            <v>98031</v>
          </cell>
          <cell r="C6761" t="str">
            <v>ACRÉSCIMO PARA POÇO DE VISITA RETANGULAR PARA ESGOTO, EM ALVENARIA COM BLOCOS DE CONCRETO, DIMENSÕES INTERNAS = 2,5X2,5 M. AF_05/2018</v>
          </cell>
          <cell r="D6761" t="str">
            <v>M</v>
          </cell>
          <cell r="E6761">
            <v>1881.2</v>
          </cell>
        </row>
        <row r="6762">
          <cell r="B6762">
            <v>98032</v>
          </cell>
          <cell r="C6762" t="str">
            <v>BASE PARA POÇO DE VISITA RETANGULAR PARA ESGOTO, EM ALVENARIA COM BLOCOS DE CONCRETO, DIMENSÕES INTERNAS = 2,5X3 M, PROFUNDIDADE = 1,45 M, EXCLUINDO TAMPÃO. AF_05/2018</v>
          </cell>
          <cell r="D6762" t="str">
            <v>UN</v>
          </cell>
          <cell r="E6762">
            <v>6209.13</v>
          </cell>
        </row>
        <row r="6763">
          <cell r="B6763">
            <v>98033</v>
          </cell>
          <cell r="C6763" t="str">
            <v>ACRÉSCIMO PARA POÇO DE VISITA RETANGULAR PARA ESGOTO, EM ALVENARIA COM BLOCOS DE CONCRETO, DIMENSÕES INTERNAS = 2,5X3 M. AF_05/2018</v>
          </cell>
          <cell r="D6763" t="str">
            <v>M</v>
          </cell>
          <cell r="E6763">
            <v>2048.5300000000002</v>
          </cell>
        </row>
        <row r="6764">
          <cell r="B6764">
            <v>98034</v>
          </cell>
          <cell r="C6764" t="str">
            <v>BASE PARA POÇO DE VISITA RETANGULAR PARA ESGOTO, EM ALVENARIA COM BLOCOS DE CONCRETO, DIMENSÕES INTERNAS = 2,5X3,5 M, PROFUNDIDADE = 1,45 M, EXCLUINDO TAMPÃO. AF_05/2018</v>
          </cell>
          <cell r="D6764" t="str">
            <v>UN</v>
          </cell>
          <cell r="E6764">
            <v>7012.03</v>
          </cell>
        </row>
        <row r="6765">
          <cell r="B6765">
            <v>98035</v>
          </cell>
          <cell r="C6765" t="str">
            <v>ACRÉSCIMO PARA POÇO DE VISITA RETANGULAR PARA ESGOTO, EM ALVENARIA COM BLOCOS DE CONCRETO, DIMENSÕES INTERNAS = 2,5X3,5 M. AF_05/2018</v>
          </cell>
          <cell r="D6765" t="str">
            <v>M</v>
          </cell>
          <cell r="E6765">
            <v>2215.79</v>
          </cell>
        </row>
        <row r="6766">
          <cell r="B6766">
            <v>98036</v>
          </cell>
          <cell r="C6766" t="str">
            <v>BASE PARA POÇO DE VISITA RETANGULAR PARA ESGOTO, EM ALVENARIA COM BLOCOS DE CONCRETO, DIMENSÕES INTERNAS = 2,5X4 M, PROFUNDIDADE = 1,45 M, EXCLUINDO TAMPÃO. AF_05/2018</v>
          </cell>
          <cell r="D6766" t="str">
            <v>UN</v>
          </cell>
          <cell r="E6766">
            <v>7814.97</v>
          </cell>
        </row>
        <row r="6767">
          <cell r="B6767">
            <v>98037</v>
          </cell>
          <cell r="C6767" t="str">
            <v>ACRÉSCIMO PARA POÇO DE VISITA RETANGULAR PARA ESGOTO, EM ALVENARIA COM BLOCOS DE CONCRETO, DIMENSÕES INTERNAS = 2,5X4 M. AF_05/2018</v>
          </cell>
          <cell r="D6767" t="str">
            <v>M</v>
          </cell>
          <cell r="E6767">
            <v>2387.9899999999998</v>
          </cell>
        </row>
        <row r="6768">
          <cell r="B6768">
            <v>98038</v>
          </cell>
          <cell r="C6768" t="str">
            <v>BASE PARA POÇO DE VISITA RETANGULAR PARA ESGOTO, EM ALVENARIA COM BLOCOS DE CONCRETO, DIMENSÕES INTERNAS = 3X3 M, PROFUNDIDADE = 1,45 M, EXCLUINDO TAMPÃO. AF_05/2018</v>
          </cell>
          <cell r="D6768" t="str">
            <v>UN</v>
          </cell>
          <cell r="E6768">
            <v>7163.97</v>
          </cell>
        </row>
        <row r="6769">
          <cell r="B6769">
            <v>98039</v>
          </cell>
          <cell r="C6769" t="str">
            <v>ACRÉSCIMO PARA POÇO DE VISITA RETANGULAR PARA ESGOTO, EM ALVENARIA COM BLOCOS DE CONCRETO, DIMENSÕES INTERNAS = 3X3 M. AF_05/2018</v>
          </cell>
          <cell r="D6769" t="str">
            <v>M</v>
          </cell>
          <cell r="E6769">
            <v>2220.66</v>
          </cell>
        </row>
        <row r="6770">
          <cell r="B6770">
            <v>98040</v>
          </cell>
          <cell r="C6770" t="str">
            <v>BASE PARA POÇO DE VISITA RETANGULAR PARA ESGOTO, EM ALVENARIA COM BLOCOS DE CONCRETO, DIMENSÕES INTERNAS = 3X3,5 M, PROFUNDIDADE = 1,45 M, EXCLUINDO TAMPÃO. AF_05/2018</v>
          </cell>
          <cell r="D6770" t="str">
            <v>UN</v>
          </cell>
          <cell r="E6770">
            <v>8086.14</v>
          </cell>
        </row>
        <row r="6771">
          <cell r="B6771">
            <v>98041</v>
          </cell>
          <cell r="C6771" t="str">
            <v>ACRÉSCIMO PARA POÇO DE VISITA RETANGULAR PARA ESGOTO, EM ALVENARIA COM BLOCOS DE CONCRETO, DIMENSÕES INTERNAS = 3X3,5 M. AF_05/2018</v>
          </cell>
          <cell r="D6771" t="str">
            <v>M</v>
          </cell>
          <cell r="E6771">
            <v>2387.9899999999998</v>
          </cell>
        </row>
        <row r="6772">
          <cell r="B6772">
            <v>98042</v>
          </cell>
          <cell r="C6772" t="str">
            <v>BASE PARA POÇO DE VISITA RETANGULAR PARA ESGOTO, EM ALVENARIA COM BLOCOS DE CONCRETO, DIMENSÕES INTERNAS = 3X4 M, PROFUNDIDADE = 1,45 M, EXCLUINDO TAMPÃO. AF_05/2018</v>
          </cell>
          <cell r="D6772" t="str">
            <v>UN</v>
          </cell>
          <cell r="E6772">
            <v>9008.36</v>
          </cell>
        </row>
        <row r="6773">
          <cell r="B6773">
            <v>98043</v>
          </cell>
          <cell r="C6773" t="str">
            <v>ACRÉSCIMO PARA POÇO DE VISITA RETANGULAR PARA ESGOTO, EM ALVENARIA COM BLOCOS DE CONCRETO, DIMENSÕES INTERNAS = 3X4 M. AF_05/2018</v>
          </cell>
          <cell r="D6773" t="str">
            <v>M</v>
          </cell>
          <cell r="E6773">
            <v>2560.1799999999998</v>
          </cell>
        </row>
        <row r="6774">
          <cell r="B6774">
            <v>98044</v>
          </cell>
          <cell r="C6774" t="str">
            <v>BASE PARA POÇO DE VISITA RETANGULAR PARA ESGOTO, EM ALVENARIA COM BLOCOS DE CONCRETO, DIMENSÕES INTERNAS = 3,5X3,5 M, PROFUNDIDADE = 1,45 M, EXCLUINDO TAMPÃO. AF_05/2018</v>
          </cell>
          <cell r="D6774" t="str">
            <v>UN</v>
          </cell>
          <cell r="E6774">
            <v>9166.19</v>
          </cell>
        </row>
        <row r="6775">
          <cell r="B6775">
            <v>98045</v>
          </cell>
          <cell r="C6775" t="str">
            <v>ACRÉSCIMO PARA POÇO DE VISITA RETANGULAR PARA ESGOTO, EM ALVENARIA COM BLOCOS DE CONCRETO, DIMENSÕES INTERNAS = 3,5X3,5 M. AF_05/2018</v>
          </cell>
          <cell r="D6775" t="str">
            <v>M</v>
          </cell>
          <cell r="E6775">
            <v>2560.1799999999998</v>
          </cell>
        </row>
        <row r="6776">
          <cell r="B6776">
            <v>98046</v>
          </cell>
          <cell r="C6776" t="str">
            <v>BASE PARA POÇO DE VISITA RETANGULAR PARA ESGOTO, EM ALVENARIA COM BLOCOS DE CONCRETO, DIMENSÕES INTERNAS = 3,5X4 M, PROFUNDIDADE = 1,45 M, EXCLUINDO TAMPÃO. AF_05/2018</v>
          </cell>
          <cell r="D6776" t="str">
            <v>UN</v>
          </cell>
          <cell r="E6776">
            <v>10208.52</v>
          </cell>
        </row>
        <row r="6777">
          <cell r="B6777">
            <v>98047</v>
          </cell>
          <cell r="C6777" t="str">
            <v>ACRÉSCIMO PARA POÇO DE VISITA RETANGULAR PARA ESGOTO, EM ALVENARIA COM BLOCOS DE CONCRETO, DIMENSÕES INTERNAS = 3,5X4 M. AF_05/2018</v>
          </cell>
          <cell r="D6777" t="str">
            <v>M</v>
          </cell>
          <cell r="E6777">
            <v>2732.37</v>
          </cell>
        </row>
        <row r="6778">
          <cell r="B6778">
            <v>98048</v>
          </cell>
          <cell r="C6778" t="str">
            <v>BASE PARA POÇO DE VISITA RETANGULAR PARA ESGOTO, EM ALVENARIA COM BLOCOS DE CONCRETO, DIMENSÕES INTERNAS = 4X4 M, PROFUNDIDADE = 1,45 M, EXCLUINDO TAMPÃO. AF_05/2018</v>
          </cell>
          <cell r="D6778" t="str">
            <v>UN</v>
          </cell>
          <cell r="E6778">
            <v>11415.6</v>
          </cell>
        </row>
        <row r="6779">
          <cell r="B6779">
            <v>98049</v>
          </cell>
          <cell r="C6779" t="str">
            <v>ACRÉSCIMO PARA POÇO DE VISITA RETANGULAR PARA ESGOTO, EM ALVENARIA COM BLOCOS DE CONCRETO, DIMENSÕES INTERNAS = 4X4 M. AF_05/2018</v>
          </cell>
          <cell r="D6779" t="str">
            <v>M</v>
          </cell>
          <cell r="E6779">
            <v>2856.91</v>
          </cell>
        </row>
        <row r="6780">
          <cell r="B6780">
            <v>98050</v>
          </cell>
          <cell r="C6780" t="str">
            <v>CHAMINÉ CIRCULAR PARA POÇO DE VISITA PARA ESGOTO, EM CONCRETO PRÉ-MOLDADO, DIÂMETRO INTERNO = 0,6 M. AF_05/2018</v>
          </cell>
          <cell r="D6780" t="str">
            <v>M</v>
          </cell>
          <cell r="E6780">
            <v>170.53</v>
          </cell>
        </row>
        <row r="6781">
          <cell r="B6781">
            <v>98051</v>
          </cell>
          <cell r="C6781" t="str">
            <v>CHAMINÉ CIRCULAR PARA POÇO DE VISITA PARA ESGOTO, EM ALVENARIA COM TIJOLOS CERÂMICOS MACIÇOS, DIÂMETRO INTERNO = 0,6 M. AF_05/2018</v>
          </cell>
          <cell r="D6781" t="str">
            <v>M</v>
          </cell>
          <cell r="E6781">
            <v>636.36</v>
          </cell>
        </row>
        <row r="6782">
          <cell r="B6782">
            <v>98405</v>
          </cell>
          <cell r="C6782" t="str">
            <v>BASE PARA POÇO DE VISITA CIRCULAR PARA  ESGOTO, EM ALVENARIA COM TIJOLOS CERÂMICOS MACIÇOS, DIÂMETRO INTERNO = 1 M, PROFUNDIDADE = 1,45 M, EXCLUINDO TAMPÃO. AF_05/2018</v>
          </cell>
          <cell r="D6782" t="str">
            <v>UN</v>
          </cell>
          <cell r="E6782">
            <v>1676.38</v>
          </cell>
        </row>
        <row r="6783">
          <cell r="B6783">
            <v>98406</v>
          </cell>
          <cell r="C6783" t="str">
            <v>BASE PARA POÇO DE VISITA RETANGULAR PARA ESGOTO, EM ALVENARIA COM BLOCOS DE CONCRETO, DIMENSÕES INTERNAS = 1X3,5 M, PROFUNDIDADE = 1,45 M, EXCLUINDO TAMPÃO. AF_05/2018</v>
          </cell>
          <cell r="D6783" t="str">
            <v>UN</v>
          </cell>
          <cell r="E6783">
            <v>3977.28</v>
          </cell>
        </row>
        <row r="6784">
          <cell r="B6784">
            <v>98407</v>
          </cell>
          <cell r="C6784" t="str">
            <v>BASE PARA POÇO DE VISITA RETANGULAR PARA ESGOTO, EM ALVENARIA COM BLOCOS DE CONCRETO, DIMENSÕES INTERNAS = 1X2 M, PROFUNDIDADE = 1,45 M, EXCLUINDO TAMPÃO. AF_05/2018</v>
          </cell>
          <cell r="D6784" t="str">
            <v>UN</v>
          </cell>
          <cell r="E6784">
            <v>2605.81</v>
          </cell>
        </row>
        <row r="6785">
          <cell r="B6785">
            <v>98408</v>
          </cell>
          <cell r="C6785" t="str">
            <v>BASE PARA POÇO DE VISITA RETANGULAR PARA ESGOTO, EM ALVENARIA COM BLOCOS DE CONCRETO, DIMENSÕES INTERNAS = 1X2,5 M, PROFUNDIDADE = 1,45 M, EXCLUINDO TAMPÃO. AF_05/2018</v>
          </cell>
          <cell r="D6785" t="str">
            <v>UN</v>
          </cell>
          <cell r="E6785">
            <v>3054.55</v>
          </cell>
        </row>
        <row r="6786">
          <cell r="B6786">
            <v>98409</v>
          </cell>
          <cell r="C6786" t="str">
            <v>ACRÉSCIMO PARA POÇO DE VISITA CIRCULAR PARA ESGOTO, EM CONCRETO PRÉ-MOLDADO, DIÂMETRO INTERNO = 0,8 M. AF_05/2018</v>
          </cell>
          <cell r="D6786" t="str">
            <v>M</v>
          </cell>
          <cell r="E6786">
            <v>260.99</v>
          </cell>
        </row>
        <row r="6787">
          <cell r="B6787">
            <v>98414</v>
          </cell>
          <cell r="C6787" t="str">
            <v>BASE PARA POÇO DE VISITA CIRCULAR PARA  ESGOTO, EM CONCRETO PRÉ-MOLDADO, DIÂMETRO INTERNO = 1 M, PROFUNDIDADE = 1,45 M, EXCLUINDO TAMPÃO. AF_05/2018_P</v>
          </cell>
          <cell r="D6787" t="str">
            <v>UN</v>
          </cell>
          <cell r="E6787">
            <v>809.54</v>
          </cell>
        </row>
        <row r="6788">
          <cell r="B6788">
            <v>98415</v>
          </cell>
          <cell r="C6788" t="str">
            <v>(COMPOSIÇÃO REPRESENTATIVA) POÇO DE VISITA CIRCULAR PARA ESGOTO, EM CONCRETO PRÉ-MOLDADO, DIÂMETRO INTERNO = 1,0 M, PROFUNDIDADE ATÉ 1,50 M, EXCLUINDO TAMPÃO. AF_04/2018</v>
          </cell>
          <cell r="D6788" t="str">
            <v>UN</v>
          </cell>
          <cell r="E6788">
            <v>809.54</v>
          </cell>
        </row>
        <row r="6789">
          <cell r="B6789">
            <v>98416</v>
          </cell>
          <cell r="C6789" t="str">
            <v>(COMPOSIÇÃO REPRESENTATIVA) POÇO DE VISITA CIRCULAR PARA ESGOTO, EM CONCRETO PRÉ-MOLDADO, DIÂMETRO INTERNO = 1,0 M, PROFUNDIDADE DE 1,50 A 2,00 M, EXCLUINDO TAMPÃO. AF_04/2018</v>
          </cell>
          <cell r="D6789" t="str">
            <v>UN</v>
          </cell>
          <cell r="E6789">
            <v>967.32</v>
          </cell>
        </row>
        <row r="6790">
          <cell r="B6790">
            <v>98417</v>
          </cell>
          <cell r="C6790" t="str">
            <v>(COMPOSIÇÃO REPRESENTATIVA) POÇO DE VISITA CIRCULAR PARA ESGOTO, EM CONCRETO PRÉ-MOLDADO, DIÂMETRO INTERNO = 1,0 M, PROFUNDIDADE DE 2,00 A 2,50 M, EXCLUINDO TAMPÃO. AF_04/2018</v>
          </cell>
          <cell r="D6790" t="str">
            <v>UN</v>
          </cell>
          <cell r="E6790">
            <v>1125.0999999999999</v>
          </cell>
        </row>
        <row r="6791">
          <cell r="B6791">
            <v>98418</v>
          </cell>
          <cell r="C6791" t="str">
            <v>(COMPOSIÇÃO REPRESENTATIVA) POÇO DE VISITA CIRCULAR PARA ESGOTO, EM CONCRETO PRÉ-MOLDADO, DIÂMETRO INTERNO = 1,0 M, PROFUNDIDADE DE 2,50 A 3,00 M, EXCLUINDO TAMPÃO. AF_04/2018</v>
          </cell>
          <cell r="D6791" t="str">
            <v>UN</v>
          </cell>
          <cell r="E6791">
            <v>1210.3599999999999</v>
          </cell>
        </row>
        <row r="6792">
          <cell r="B6792">
            <v>98419</v>
          </cell>
          <cell r="C6792" t="str">
            <v>(COMPOSIÇÃO REPRESENTATIVA) POÇO DE VISITA CIRCULAR PARA ESGOTO, EM CONCRETO PRÉ-MOLDADO, DIÂMETRO INTERNO = 1,0 M, PROFUNDIDADE DE 3,00 A 3,50 M, EXCLUINDO TAMPÃO. AF_04/2018</v>
          </cell>
          <cell r="D6792" t="str">
            <v>UN</v>
          </cell>
          <cell r="E6792">
            <v>1295.6300000000001</v>
          </cell>
        </row>
        <row r="6793">
          <cell r="B6793">
            <v>98420</v>
          </cell>
          <cell r="C6793" t="str">
            <v>(COMPOSIÇÃO REPRESENTATIVA) POÇO DE VISITA CIRCULAR PARA ESGOTO, EM CONCRETO PRÉ-MOLDADO, DIÂMETRO INTERNO = 1,0 M, PROFUNDIDADE ATÉ 1,50 M, INCLUINDO TAMPÃO DE FERRO FUNDIDO, DIÂMETRO DE 60 CM. AF_04/2018</v>
          </cell>
          <cell r="D6793" t="str">
            <v>UN</v>
          </cell>
          <cell r="E6793">
            <v>1164.08</v>
          </cell>
        </row>
        <row r="6794">
          <cell r="B6794">
            <v>98421</v>
          </cell>
          <cell r="C6794" t="str">
            <v>(COMPOSIÇÃO REPRESENTATIVA) POÇO DE VISITA CIRCULAR PARA ESGOTO, EM CONCRETO PRÉ-MOLDADO, DIÂMETRO INTERNO = 1,0 M, PROFUNDIDADE DE 1,50 A 2,00 M, INCLUINDO TAMPÃO DE FERRO FUNDIDO, DIÂMETRO DE 60 CM. AF_04/2018</v>
          </cell>
          <cell r="D6794" t="str">
            <v>UN</v>
          </cell>
          <cell r="E6794">
            <v>1321.86</v>
          </cell>
        </row>
        <row r="6795">
          <cell r="B6795">
            <v>98422</v>
          </cell>
          <cell r="C6795" t="str">
            <v>(COMPOSIÇÃO REPRESENTATIVA) POÇO DE VISITA CIRCULAR PARA ESGOTO, EM CONCRETO PRÉ-MOLDADO, DIÂMETRO INTERNO = 1,0 M, PROFUNDIDADE DE 2,00 A 2,50 M, INCLUINDO TAMPÃO DE FERRO FUNDIDO, DIÂMETRO DE 60 CM. AF_04/2018</v>
          </cell>
          <cell r="D6795" t="str">
            <v>UN</v>
          </cell>
          <cell r="E6795">
            <v>1479.64</v>
          </cell>
        </row>
        <row r="6796">
          <cell r="B6796">
            <v>98423</v>
          </cell>
          <cell r="C6796" t="str">
            <v>(COMPOSIÇÃO REPRESENTATIVA) POÇO DE VISITA CIRCULAR PARA ESGOTO, EM CONCRETO PRÉ-MOLDADO, DIÂMETRO INTERNO = 1,0 M, PROFUNDIDADE DE 2,50 A 3,00 M, INCLUINDO TAMPÃO DE FERRO FUNDIDO, DIÂMETRO DE 60 CM. AF_04/2018</v>
          </cell>
          <cell r="D6796" t="str">
            <v>UN</v>
          </cell>
          <cell r="E6796">
            <v>1564.9</v>
          </cell>
        </row>
        <row r="6797">
          <cell r="B6797">
            <v>98424</v>
          </cell>
          <cell r="C6797" t="str">
            <v>(COMPOSIÇÃO REPRESENTATIVA) POÇO DE VISITA CIRCULAR PARA ESGOTO, EM CONCRETO PRÉ-MOLDADO, DIÂMETRO INTERNO = 1,0 M, PROFUNDIDADE DE 3,00 A 3,50 M, INCLUINDO TAMPÃO DE FERRO FUNDIDO, DIÂMETRO DE 60 CM. AF_04/2018</v>
          </cell>
          <cell r="D6797" t="str">
            <v>UN</v>
          </cell>
          <cell r="E6797">
            <v>1650.17</v>
          </cell>
        </row>
        <row r="6798">
          <cell r="B6798">
            <v>98425</v>
          </cell>
          <cell r="C6798" t="str">
            <v>(COMPOSIÇÃO REPRESENTATIVA) POÇO DE VISITA CIRCULAR PARA ESGOTO, EM ALVENARIA COM TIJOLOS CERÂMICOS MACIÇOS, DIÂMETRO INTERNO = 1,2 M, PROFUNDIDADE ATÉ 1,50 M, EXCLUINDO TAMPÃO. AF_04/2018</v>
          </cell>
          <cell r="D6798" t="str">
            <v>UN</v>
          </cell>
          <cell r="E6798">
            <v>1979.77</v>
          </cell>
        </row>
        <row r="6799">
          <cell r="B6799">
            <v>98426</v>
          </cell>
          <cell r="C6799" t="str">
            <v>(COMPOSIÇÃO REPRESENTATIVA) POÇO DE VISITA CIRCULAR PARA ESGOTO, EM ALVENARIA COM TIJOLOS CERÂMICOS MACIÇOS, DIÂMETRO INTERNO = 1,2 M, PROFUNDIDADE DE 1,50 A 2,00 M, EXCLUINDO TAMPÃO. AF_04/2018</v>
          </cell>
          <cell r="D6799" t="str">
            <v>UN</v>
          </cell>
          <cell r="E6799">
            <v>2552.5100000000002</v>
          </cell>
        </row>
        <row r="6800">
          <cell r="B6800">
            <v>98427</v>
          </cell>
          <cell r="C6800" t="str">
            <v>(COMPOSIÇÃO REPRESENTATIVA) POÇO DE VISITA CIRCULAR PARA ESGOTO, EM ALVENARIA COM TIJOLOS CERÂMICOS MACIÇOS, DIÂMETRO INTERNO = 1,2 M, PROFUNDIDADE DE 2,00 A 2,50 M, EXCLUINDO TAMPÃO. AF_04/2018</v>
          </cell>
          <cell r="D6800" t="str">
            <v>UN</v>
          </cell>
          <cell r="E6800">
            <v>3125.26</v>
          </cell>
        </row>
        <row r="6801">
          <cell r="B6801">
            <v>98428</v>
          </cell>
          <cell r="C6801" t="str">
            <v>(COMPOSIÇÃO REPRESENTATIVA) POÇO DE VISITA CIRCULAR PARA ESGOTO, EM ALVENARIA COM TIJOLOS CERÂMICOS MACIÇOS, DIÂMETRO INTERNO = 1,2 M, PROFUNDIDADE DE 2,50 A 3,00 M, EXCLUINDO TAMPÃO. AF_04/2018</v>
          </cell>
          <cell r="D6801" t="str">
            <v>UN</v>
          </cell>
          <cell r="E6801">
            <v>3443.44</v>
          </cell>
        </row>
        <row r="6802">
          <cell r="B6802">
            <v>98429</v>
          </cell>
          <cell r="C6802" t="str">
            <v>(COMPOSIÇÃO REPRESENTATIVA) POÇO DE VISITA CIRCULAR PARA ESGOTO, EM ALVENARIA COM TIJOLOS CERÂMICOS MACIÇOS, DIÂMETRO INTERNO = 1,2 M, PROFUNDIDADE DE 3,00 A 3,50 M, EXCLUINDO TAMPÃO. AF_04/2018</v>
          </cell>
          <cell r="D6802" t="str">
            <v>UN</v>
          </cell>
          <cell r="E6802">
            <v>3761.62</v>
          </cell>
        </row>
        <row r="6803">
          <cell r="B6803">
            <v>98430</v>
          </cell>
          <cell r="C6803" t="str">
            <v>(COMPOSIÇÃO REPRESENTATIVA) POÇO DE VISITA CIRCULAR PARA ESGOTO, EM ALVENARIA COM TIJOLOS CERÂMICOS MACIÇOS, DIÂMETRO INTERNO = 1,2 M, PROFUNDIDADE ATÉ 1,50 M, INCLUINDO TAMPÃO DE FERRO FUNDIDO, DIÂMETRO DE 60 CM. AF_04/2018</v>
          </cell>
          <cell r="D6803" t="str">
            <v>UN</v>
          </cell>
          <cell r="E6803">
            <v>2334.31</v>
          </cell>
        </row>
        <row r="6804">
          <cell r="B6804">
            <v>98431</v>
          </cell>
          <cell r="C6804" t="str">
            <v>(COMPOSIÇÃO REPRESENTATIVA) POÇO DE VISITA CIRCULAR PARA ESGOTO, EM ALVENARIA COM TIJOLOS CERÂMICOS MACIÇOS, DIÂMETRO INTERNO = 1,2 M, PROFUNDIDADE DE 1,50 A 2,00 M, INCLUINDO TAMPÃO DE FERRO FUNDIDO, DIÂMETRO DE 60 CM. AF_04/2018</v>
          </cell>
          <cell r="D6804" t="str">
            <v>UN</v>
          </cell>
          <cell r="E6804">
            <v>2907.05</v>
          </cell>
        </row>
        <row r="6805">
          <cell r="B6805">
            <v>98432</v>
          </cell>
          <cell r="C6805" t="str">
            <v>(COMPOSIÇÃO REPRESENTATIVA) POÇO DE VISITA CIRCULAR PARA ESGOTO, EM ALVENARIA COM TIJOLOS CERÂMICOS MACIÇOS, DIÂMETRO INTERNO = 1,2 M, PROFUNDIDADE DE 2,00 A 2,50 M, INCLUINDO TAMPÃO DE FERRO FUNDIDO, DIÂMETRO DE 60 CM. AF_04/2018</v>
          </cell>
          <cell r="D6805" t="str">
            <v>UN</v>
          </cell>
          <cell r="E6805">
            <v>3479.8</v>
          </cell>
        </row>
        <row r="6806">
          <cell r="B6806">
            <v>98433</v>
          </cell>
          <cell r="C6806" t="str">
            <v>(COMPOSIÇÃO REPRESENTATIVA) POÇO DE VISITA CIRCULAR PARA ESGOTO, EM ALVENARIA COM TIJOLOS CERÂMICOS MACIÇOS, DIÂMETRO INTERNO = 1,2 M, PROFUNDIDADE DE 2,50 A 3,00 M, INCLUINDO TAMPÃO DE FERRO FUNDIDO, DIÂMETRO DE 60 CM. AF_04/2018</v>
          </cell>
          <cell r="D6806" t="str">
            <v>UN</v>
          </cell>
          <cell r="E6806">
            <v>3797.98</v>
          </cell>
        </row>
        <row r="6807">
          <cell r="B6807">
            <v>98434</v>
          </cell>
          <cell r="C6807" t="str">
            <v>(COMPOSIÇÃO REPRESENTATIVA) POÇO DE VISITA CIRCULAR PARA ESGOTO, EM ALVENARIA COM TIJOLOS CERÂMICOS MACIÇOS, DIÂMETRO INTERNO = 1,2 M, PROFUNDIDADE DE 3,00 A 3,50 M, INCLUINDO TAMPÃO DE FERRO FUNDIDO, DIÂMETRO DE 60 CM. AF_04/2018</v>
          </cell>
          <cell r="D6807" t="str">
            <v>UN</v>
          </cell>
          <cell r="E6807">
            <v>4116.16</v>
          </cell>
        </row>
        <row r="6808">
          <cell r="B6808">
            <v>99240</v>
          </cell>
          <cell r="C6808" t="str">
            <v>ACRÉSCIMO PARA POÇO DE VISITA CIRCULAR PARA DRENAGEM, EM CONCRETO PRÉ-MOLDADO, DIÂMETRO INTERNO = 1,2 M. AF_05/2018</v>
          </cell>
          <cell r="D6808" t="str">
            <v>M</v>
          </cell>
          <cell r="E6808">
            <v>346.64</v>
          </cell>
        </row>
        <row r="6809">
          <cell r="B6809">
            <v>99241</v>
          </cell>
          <cell r="C6809" t="str">
            <v>ACRÉSCIMO PARA POÇO DE VISITA RETANGULAR PARA DRENAGEM, EM ALVENARIA COM BLOCOS DE CONCRETO, DIMENSÕES INTERNAS = 1,5X1,5 M. AF_05/2018</v>
          </cell>
          <cell r="D6809" t="str">
            <v>M</v>
          </cell>
          <cell r="E6809">
            <v>1146.7</v>
          </cell>
        </row>
        <row r="6810">
          <cell r="B6810">
            <v>99242</v>
          </cell>
          <cell r="C6810" t="str">
            <v>BASE PARA POÇO DE VISITA CIRCULAR PARA DRENAGEM, EM ALVENARIA COM TIJOLOS CERÂMICOS MACIÇOS, DIÂMETRO INTERNO = 1,2 M, PROFUNDIDADE = 1,45 M, EXCLUINDO TAMPÃO. AF_05/2018</v>
          </cell>
          <cell r="D6810" t="str">
            <v>UN</v>
          </cell>
          <cell r="E6810">
            <v>1920.38</v>
          </cell>
        </row>
        <row r="6811">
          <cell r="B6811">
            <v>99243</v>
          </cell>
          <cell r="C6811" t="str">
            <v>ACRÉSCIMO PARA POÇO DE VISITA CIRCULAR PARA DRENAGEM, EM ALVENARIA COM TIJOLOS CERÂMICOS MACIÇOS, DIÂMETRO INTERNO = 1,2 M. AF_05/2018</v>
          </cell>
          <cell r="D6811" t="str">
            <v>M</v>
          </cell>
          <cell r="E6811">
            <v>1097.8900000000001</v>
          </cell>
        </row>
        <row r="6812">
          <cell r="B6812">
            <v>99244</v>
          </cell>
          <cell r="C6812" t="str">
            <v>BASE PARA POÇO DE VISITA RETANGULAR PARA DRENAGEM, EM ALVENARIA COM BLOCOS DE CONCRETO, DIMENSÕES INTERNAS = 1,5X2 M, PROFUNDIDADE = 1,45 M, EXCLUINDO TAMPÃO. AF_05/2018</v>
          </cell>
          <cell r="D6812" t="str">
            <v>UN</v>
          </cell>
          <cell r="E6812">
            <v>3171.37</v>
          </cell>
        </row>
        <row r="6813">
          <cell r="B6813">
            <v>99246</v>
          </cell>
          <cell r="C6813" t="str">
            <v>ACRÉSCIMO PARA POÇO DE VISITA CIRCULAR PARA DRENAGEM, EM CONCRETO PRÉ-MOLDADO, DIÂMETRO INTERNO = 1,5 M. AF_05/2018</v>
          </cell>
          <cell r="D6813" t="str">
            <v>M</v>
          </cell>
          <cell r="E6813">
            <v>541.08000000000004</v>
          </cell>
        </row>
        <row r="6814">
          <cell r="B6814">
            <v>99247</v>
          </cell>
          <cell r="C6814" t="str">
            <v>ACRÉSCIMO PARA POÇO DE VISITA RETANGULAR PARA DRENAGEM, EM ALVENARIA COM BLOCOS DE CONCRETO, DIMENSÕES INTERNAS = 1,5X2 M. AF_05/2018</v>
          </cell>
          <cell r="D6814" t="str">
            <v>M</v>
          </cell>
          <cell r="E6814">
            <v>1308.5899999999999</v>
          </cell>
        </row>
        <row r="6815">
          <cell r="B6815">
            <v>99248</v>
          </cell>
          <cell r="C6815" t="str">
            <v>BASE PARA POÇO DE VISITA CIRCULAR PARA DRENAGEM, EM ALVENARIA COM TIJOLOS CERÂMICOS MACIÇOS, DIÂMETRO INTERNO = 1,5 M, PROFUNDIDADE = 1,45 M, EXCLUINDO TAMPÃO. AF_05/2018</v>
          </cell>
          <cell r="D6815" t="str">
            <v>UN</v>
          </cell>
          <cell r="E6815">
            <v>2438.2199999999998</v>
          </cell>
        </row>
        <row r="6816">
          <cell r="B6816">
            <v>99249</v>
          </cell>
          <cell r="C6816" t="str">
            <v>ACRÉSCIMO PARA POÇO DE VISITA CIRCULAR PARA DRENAGEM, EM ALVENARIA COM TIJOLOS CERÂMICOS MACIÇOS, DIÂMETRO INTERNO = 1,5 M. AF_05/2018</v>
          </cell>
          <cell r="D6816" t="str">
            <v>M</v>
          </cell>
          <cell r="E6816">
            <v>1345.45</v>
          </cell>
        </row>
        <row r="6817">
          <cell r="B6817">
            <v>99252</v>
          </cell>
          <cell r="C6817" t="str">
            <v>BASE PARA POÇO DE VISITA RETANGULAR PARA DRENAGEM, EM ALVENARIA COM BLOCOS DE CONCRETO, DIMENSÕES INTERNAS = 1X1 M, PROFUNDIDADE = 1,45 M, EXCLUINDO TAMPÃO. AF_05/2018</v>
          </cell>
          <cell r="D6817" t="str">
            <v>UN</v>
          </cell>
          <cell r="E6817">
            <v>1669.39</v>
          </cell>
        </row>
        <row r="6818">
          <cell r="B6818">
            <v>99254</v>
          </cell>
          <cell r="C6818" t="str">
            <v>ACRÉSCIMO PARA POÇO DE VISITA RETANGULAR PARA DRENAGEM, EM ALVENARIA COM BLOCOS DE CONCRETO, DIMENSÕES INTERNAS = 1X1 M. AF_05/2018</v>
          </cell>
          <cell r="D6818" t="str">
            <v>M</v>
          </cell>
          <cell r="E6818">
            <v>822.92</v>
          </cell>
        </row>
        <row r="6819">
          <cell r="B6819">
            <v>99256</v>
          </cell>
          <cell r="C6819" t="str">
            <v>BASE PARA POÇO DE VISITA RETANGULAR PARA DRENAGEM, EM ALVENARIA COM BLOCOS DE CONCRETO, DIMENSÕES INTERNAS = 1,5X2,5 M, PROFUNDIDADE = 1,45 M, EXCLUINDO TAMPÃO. AF_05/2018</v>
          </cell>
          <cell r="D6819" t="str">
            <v>UN</v>
          </cell>
          <cell r="E6819">
            <v>3719.94</v>
          </cell>
        </row>
        <row r="6820">
          <cell r="B6820">
            <v>99259</v>
          </cell>
          <cell r="C6820" t="str">
            <v>BASE PARA POÇO DE VISITA RETANGULAR PARA DRENAGEM, EM ALVENARIA COM BLOCOS DE CONCRETO, DIMENSÕES INTERNAS = 1X1,5 M, PROFUNDIDADE = 1,45 M, EXCLUINDO TAMPÃO. AF_05/2018</v>
          </cell>
          <cell r="D6820" t="str">
            <v>UN</v>
          </cell>
          <cell r="E6820">
            <v>2107.65</v>
          </cell>
        </row>
        <row r="6821">
          <cell r="B6821">
            <v>99261</v>
          </cell>
          <cell r="C6821" t="str">
            <v>ACRÉSCIMO PARA POÇO DE VISITA RETANGULAR PARA DRENAGEM, EM ALVENARIA COM BLOCOS DE CONCRETO, DIMENSÕES INTERNAS = 1X1,5 M. AF_05/2018</v>
          </cell>
          <cell r="D6821" t="str">
            <v>M</v>
          </cell>
          <cell r="E6821">
            <v>984.82</v>
          </cell>
        </row>
        <row r="6822">
          <cell r="B6822">
            <v>99263</v>
          </cell>
          <cell r="C6822" t="str">
            <v>ACRÉSCIMO PARA POÇO DE VISITA RETANGULAR PARA DRENAGEM, EM ALVENARIA COM BLOCOS DE CONCRETO, DIMENSÕES INTERNAS = 1,5X2,5 M. AF_05/2018</v>
          </cell>
          <cell r="D6822" t="str">
            <v>M</v>
          </cell>
          <cell r="E6822">
            <v>1470.5</v>
          </cell>
        </row>
        <row r="6823">
          <cell r="B6823">
            <v>99265</v>
          </cell>
          <cell r="C6823" t="str">
            <v>BASE PARA POÇO DE VISITA RETANGULAR PARA DRENAGEM, EM ALVENARIA COM BLOCOS DE CONCRETO, DIMENSÕES INTERNAS = 1X2 M, PROFUNDIDADE = 1,45 M, EXCLUINDO TAMPÃO. AF_05/2018</v>
          </cell>
          <cell r="D6823" t="str">
            <v>UN</v>
          </cell>
          <cell r="E6823">
            <v>2545.85</v>
          </cell>
        </row>
        <row r="6824">
          <cell r="B6824">
            <v>99266</v>
          </cell>
          <cell r="C6824" t="str">
            <v>ACRÉSCIMO PARA POÇO DE VISITA RETANGULAR PARA DRENAGEM, EM ALVENARIA COM BLOCOS DE CONCRETO, DIMENSÕES INTERNAS = 1X2 M. AF_05/2018</v>
          </cell>
          <cell r="D6824" t="str">
            <v>M</v>
          </cell>
          <cell r="E6824">
            <v>1146.7</v>
          </cell>
        </row>
        <row r="6825">
          <cell r="B6825">
            <v>99267</v>
          </cell>
          <cell r="C6825" t="str">
            <v>BASE PARA POÇO DE VISITA RETANGULAR PARA DRENAGEM, EM ALVENARIA COM BLOCOS DE CONCRETO, DIMENSÕES INTERNAS = 1X2,5 M, PROFUNDIDADE = 1,45 M, EXCLUINDO TAMPÃO. AF_05/2018</v>
          </cell>
          <cell r="D6825" t="str">
            <v>UN</v>
          </cell>
          <cell r="E6825">
            <v>2984.1</v>
          </cell>
        </row>
        <row r="6826">
          <cell r="B6826">
            <v>99269</v>
          </cell>
          <cell r="C6826" t="str">
            <v>ACRÉSCIMO PARA POÇO DE VISITA RETANGULAR PARA DRENAGEM, EM ALVENARIA COM BLOCOS DE CONCRETO, DIMENSÕES INTERNAS = 1X2,5 M. AF_05/2018</v>
          </cell>
          <cell r="D6826" t="str">
            <v>M</v>
          </cell>
          <cell r="E6826">
            <v>1308.5899999999999</v>
          </cell>
        </row>
        <row r="6827">
          <cell r="B6827">
            <v>99271</v>
          </cell>
          <cell r="C6827" t="str">
            <v>BASE PARA POÇO DE VISITA RETANGULAR PARA DRENAGEM, EM ALVENARIA COM BLOCOS DE CONCRETO, DIMENSÕES INTERNAS = 1,5X3 M, PROFUNDIDADE = 1,45 M, EXCLUINDO TAMPÃO. AF_05/2018</v>
          </cell>
          <cell r="D6827" t="str">
            <v>UN</v>
          </cell>
          <cell r="E6827">
            <v>4268.4399999999996</v>
          </cell>
        </row>
        <row r="6828">
          <cell r="B6828">
            <v>99272</v>
          </cell>
          <cell r="C6828" t="str">
            <v>POÇO DE INSPEÇÃO CIRCULAR PARA DRENAGEM, EM ALVENARIA COM TIJOLOS CERÂMICOS MACIÇOS, DIÂMETRO INTERNO = 0,6 M, PROFUNDIDADE = 1 M, EXCLUINDO TAMPÃO. AF_05/2018</v>
          </cell>
          <cell r="D6828" t="str">
            <v>UN</v>
          </cell>
          <cell r="E6828">
            <v>712.64</v>
          </cell>
        </row>
        <row r="6829">
          <cell r="B6829">
            <v>99273</v>
          </cell>
          <cell r="C6829" t="str">
            <v>POÇO DE INSPEÇÃO CIRCULAR PARA DRENAGEM, EM ALVENARIA COM TIJOLOS CERÂMICOS MACIÇOS, DIÂMETRO INTERNO = 0,6 M, PROFUNDIDADE = 1,5 M, EXCLUINDO TAMPÃO. AF_05/2018</v>
          </cell>
          <cell r="D6829" t="str">
            <v>UN</v>
          </cell>
          <cell r="E6829">
            <v>1022.99</v>
          </cell>
        </row>
        <row r="6830">
          <cell r="B6830">
            <v>99274</v>
          </cell>
          <cell r="C6830" t="str">
            <v>BASE PARA POÇO DE VISITA RETANGULAR PARA DRENAGEM, EM ALVENARIA COM BLOCOS DE CONCRETO, DIMENSÕES INTERNAS = 1X3 M, PROFUNDIDADE = 1,45 M, EXCLUINDO TAMPÃO. AF_05/2018</v>
          </cell>
          <cell r="D6830" t="str">
            <v>UN</v>
          </cell>
          <cell r="E6830">
            <v>3444.86</v>
          </cell>
        </row>
        <row r="6831">
          <cell r="B6831">
            <v>99276</v>
          </cell>
          <cell r="C6831" t="str">
            <v>ACRÉSCIMO PARA POÇO DE VISITA RETANGULAR PARA DRENAGEM, EM ALVENARIA COM BLOCOS DE CONCRETO, DIMENSÕES INTERNAS = 1,5X3 M. AF_05/2018</v>
          </cell>
          <cell r="D6831" t="str">
            <v>M</v>
          </cell>
          <cell r="E6831">
            <v>1632.39</v>
          </cell>
        </row>
        <row r="6832">
          <cell r="B6832">
            <v>99277</v>
          </cell>
          <cell r="C6832" t="str">
            <v>ACRÉSCIMO PARA POÇO DE VISITA RETANGULAR PARA DRENAGEM, EM ALVENARIA COM BLOCOS DE CONCRETO, DIMENSÕES INTERNAS = 1X3 M. AF_05/2018</v>
          </cell>
          <cell r="D6832" t="str">
            <v>M</v>
          </cell>
          <cell r="E6832">
            <v>1470.5</v>
          </cell>
        </row>
        <row r="6833">
          <cell r="B6833">
            <v>99278</v>
          </cell>
          <cell r="C6833" t="str">
            <v>ACRÉSCIMO PARA POÇO DE VISITA CIRCULAR PARA DRENAGEM, EM CONCRETO PRÉ-MOLDADO, DIÂMETRO INTERNO = 0,8 M. AF_05/2018</v>
          </cell>
          <cell r="D6833" t="str">
            <v>M</v>
          </cell>
          <cell r="E6833">
            <v>256.70999999999998</v>
          </cell>
        </row>
        <row r="6834">
          <cell r="B6834">
            <v>99279</v>
          </cell>
          <cell r="C6834" t="str">
            <v>BASE PARA POÇO DE VISITA RETANGULAR PARA DRENAGEM, EM ALVENARIA COM BLOCOS DE CONCRETO, DIMENSÕES INTERNAS = 1X3,5 M, PROFUNDIDADE = 1,45 M, EXCLUINDO TAMPÃO. AF_05/2018</v>
          </cell>
          <cell r="D6834" t="str">
            <v>UN</v>
          </cell>
          <cell r="E6834">
            <v>3885.86</v>
          </cell>
        </row>
        <row r="6835">
          <cell r="B6835">
            <v>99280</v>
          </cell>
          <cell r="C6835" t="str">
            <v>BASE PARA POÇO DE VISITA CIRCULAR PARA DRENAGEM, EM ALVENARIA COM TIJOLOS CERÂMICOS MACIÇOS, DIÂMETRO INTERNO = 0,8 M, PROFUNDIDADE = 1,45 M, EXCLUINDO TAMPÃO. AF_05/2018</v>
          </cell>
          <cell r="D6835" t="str">
            <v>UN</v>
          </cell>
          <cell r="E6835">
            <v>1322.83</v>
          </cell>
        </row>
        <row r="6836">
          <cell r="B6836">
            <v>99281</v>
          </cell>
          <cell r="C6836" t="str">
            <v>ACRÉSCIMO PARA POÇO DE VISITA RETANGULAR PARA DRENAGEM, EM ALVENARIA COM BLOCOS DE CONCRETO, DIMENSÕES INTERNAS = 1X3,5 M. AF_05/2018</v>
          </cell>
          <cell r="D6836" t="str">
            <v>M</v>
          </cell>
          <cell r="E6836">
            <v>1632.39</v>
          </cell>
        </row>
        <row r="6837">
          <cell r="B6837">
            <v>99282</v>
          </cell>
          <cell r="C6837" t="str">
            <v>ACRÉSCIMO PARA POÇO DE VISITA RETANGULAR PARA DRENAGEM, EM ALVENARIA COM BLOCOS DE CONCRETO, DIMENSÕES INTERNAS = 2,5X2,5 M. AF_05/2018</v>
          </cell>
          <cell r="D6837" t="str">
            <v>M</v>
          </cell>
          <cell r="E6837">
            <v>1818.56</v>
          </cell>
        </row>
        <row r="6838">
          <cell r="B6838">
            <v>99283</v>
          </cell>
          <cell r="C6838" t="str">
            <v>ACRÉSCIMO PARA POÇO DE VISITA CIRCULAR PARA DRENAGEM, EM ALVENARIA COM TIJOLOS CERÂMICOS MACIÇOS, DIÂMETRO INTERNO = 0,8 M. AF_05/2018</v>
          </cell>
          <cell r="D6838" t="str">
            <v>M</v>
          </cell>
          <cell r="E6838">
            <v>767.82</v>
          </cell>
        </row>
        <row r="6839">
          <cell r="B6839">
            <v>99284</v>
          </cell>
          <cell r="C6839" t="str">
            <v>BASE PARA POÇO DE VISITA RETANGULAR PARA DRENAGEM, EM ALVENARIA COM BLOCOS DE CONCRETO, DIMENSÕES INTERNAS = 1,5X3,5 M, PROFUNDIDADE = 1,45 M, EXCLUINDO TAMPÃO. AF_05/2018</v>
          </cell>
          <cell r="D6839" t="str">
            <v>UN</v>
          </cell>
          <cell r="E6839">
            <v>4817.0200000000004</v>
          </cell>
        </row>
        <row r="6840">
          <cell r="B6840">
            <v>99286</v>
          </cell>
          <cell r="C6840" t="str">
            <v>BASE PARA POÇO DE VISITA RETANGULAR PARA DRENAGEM, EM ALVENARIA COM BLOCOS DE CONCRETO, DIMENSÕES INTERNAS = 1X4 M, PROFUNDIDADE = 1,45 M, EXCLUINDO TAMPÃO. AF_05/2018</v>
          </cell>
          <cell r="D6840" t="str">
            <v>UN</v>
          </cell>
          <cell r="E6840">
            <v>4326.9799999999996</v>
          </cell>
        </row>
        <row r="6841">
          <cell r="B6841">
            <v>99287</v>
          </cell>
          <cell r="C6841" t="str">
            <v>BASE PARA POÇO DE VISITA RETANGULAR PARA DRENAGEM, EM ALVENARIA COM BLOCOS DE CONCRETO, DIMENSÕES INTERNAS = 2,5X3 M, PROFUNDIDADE = 1,45 M, EXCLUINDO TAMPÃO. AF_05/2018</v>
          </cell>
          <cell r="D6841" t="str">
            <v>UN</v>
          </cell>
          <cell r="E6841">
            <v>6051.82</v>
          </cell>
        </row>
        <row r="6842">
          <cell r="B6842">
            <v>99288</v>
          </cell>
          <cell r="C6842" t="str">
            <v>ACRÉSCIMO PARA POÇO DE VISITA CIRCULAR PARA DRENAGEM, EM CONCRETO PRÉ-MOLDADO, DIÂMETRO INTERNO = 1 M. AF_05/2018</v>
          </cell>
          <cell r="D6842" t="str">
            <v>M</v>
          </cell>
          <cell r="E6842">
            <v>309.95</v>
          </cell>
        </row>
        <row r="6843">
          <cell r="B6843">
            <v>99289</v>
          </cell>
          <cell r="C6843" t="str">
            <v>ACRÉSCIMO PARA POÇO DE VISITA RETANGULAR PARA DRENAGEM, EM ALVENARIA COM BLOCOS DE CONCRETO, DIMENSÕES INTERNAS = 1X4 M. AF_05/2018</v>
          </cell>
          <cell r="D6843" t="str">
            <v>M</v>
          </cell>
          <cell r="E6843">
            <v>1794.29</v>
          </cell>
        </row>
        <row r="6844">
          <cell r="B6844">
            <v>99290</v>
          </cell>
          <cell r="C6844" t="str">
            <v>BASE PARA POÇO DE VISITA RETANGULAR PARA DRENAGEM, EM ALVENARIA COM BLOCOS DE CONCRETO, DIMENSÕES INTERNAS = 1,5X1,5 M, PROFUNDIDADE = 1,45 M, EXCLUINDO TAMPÃO. AF_05/2018</v>
          </cell>
          <cell r="D6844" t="str">
            <v>UN</v>
          </cell>
          <cell r="E6844">
            <v>2605.08</v>
          </cell>
        </row>
        <row r="6845">
          <cell r="B6845">
            <v>99291</v>
          </cell>
          <cell r="C6845" t="str">
            <v>ACRÉSCIMO PARA POÇO DE VISITA RETANGULAR PARA DRENAGEM, EM ALVENARIA COM BLOCOS DE CONCRETO, DIMENSÕES INTERNAS = 1,5X3,5 M. AF_05/2018</v>
          </cell>
          <cell r="D6845" t="str">
            <v>M</v>
          </cell>
          <cell r="E6845">
            <v>1794.29</v>
          </cell>
        </row>
        <row r="6846">
          <cell r="B6846">
            <v>99292</v>
          </cell>
          <cell r="C6846" t="str">
            <v>BASE PARA POÇO DE VISITA CIRCULAR PARA DRENAGEM, EM ALVENARIA COM TIJOLOS CERÂMICOS MACIÇOS, DIÂMETRO INTERNO = 1 M, PROFUNDIDADE = 1,45 M, EXCLUINDO TAMPÃO. AF_05/2018</v>
          </cell>
          <cell r="D6846" t="str">
            <v>UN</v>
          </cell>
          <cell r="E6846">
            <v>1623.99</v>
          </cell>
        </row>
        <row r="6847">
          <cell r="B6847">
            <v>99293</v>
          </cell>
          <cell r="C6847" t="str">
            <v>ACRÉSCIMO PARA POÇO DE VISITA CIRCULAR PARA DRENAGEM, EM ALVENARIA COM TIJOLOS CERÂMICOS MACIÇOS, DIÂMETRO INTERNO = 1 M. AF_05/2018</v>
          </cell>
          <cell r="D6847" t="str">
            <v>M</v>
          </cell>
          <cell r="E6847">
            <v>932.86</v>
          </cell>
        </row>
        <row r="6848">
          <cell r="B6848">
            <v>99294</v>
          </cell>
          <cell r="C6848" t="str">
            <v>BASE PARA POÇO DE VISITA RETANGULAR PARA DRENAGEM, EM ALVENARIA COM BLOCOS DE CONCRETO, DIMENSÕES INTERNAS = 1,5X4 M, PROFUNDIDADE = 1,45 M, EXCLUINDO TAMPÃO. AF_05/2018</v>
          </cell>
          <cell r="D6848" t="str">
            <v>UN</v>
          </cell>
          <cell r="E6848">
            <v>5365.57</v>
          </cell>
        </row>
        <row r="6849">
          <cell r="B6849">
            <v>99296</v>
          </cell>
          <cell r="C6849" t="str">
            <v>ACRÉSCIMO PARA POÇO DE VISITA RETANGULAR PARA DRENAGEM, EM ALVENARIA COM BLOCOS DE CONCRETO, DIMENSÕES INTERNAS = 2,5X3 M. AF_05/2018</v>
          </cell>
          <cell r="D6849" t="str">
            <v>M</v>
          </cell>
          <cell r="E6849">
            <v>1980.44</v>
          </cell>
        </row>
        <row r="6850">
          <cell r="B6850">
            <v>99297</v>
          </cell>
          <cell r="C6850" t="str">
            <v>ACRÉSCIMO PARA POÇO DE VISITA RETANGULAR PARA DRENAGEM, EM ALVENARIA COM BLOCOS DE CONCRETO, DIMENSÕES INTERNAS = 1,5X4 M. AF_05/2018</v>
          </cell>
          <cell r="D6850" t="str">
            <v>M</v>
          </cell>
          <cell r="E6850">
            <v>1976.25</v>
          </cell>
        </row>
        <row r="6851">
          <cell r="B6851">
            <v>99298</v>
          </cell>
          <cell r="C6851" t="str">
            <v>BASE PARA POÇO DE VISITA RETANGULAR PARA DRENAGEM, EM ALVENARIA COM BLOCOS DE CONCRETO, DIMENSÕES INTERNAS = 2,5X3,5 M, PROFUNDIDADE = 1,45 M, EXCLUINDO TAMPÃO. AF_05/2018</v>
          </cell>
          <cell r="D6851" t="str">
            <v>UN</v>
          </cell>
          <cell r="E6851">
            <v>6832.96</v>
          </cell>
        </row>
        <row r="6852">
          <cell r="B6852">
            <v>99299</v>
          </cell>
          <cell r="C6852" t="str">
            <v>ACRÉSCIMO PARA POÇO DE VISITA RETANGULAR PARA DRENAGEM, EM ALVENARIA COM BLOCOS DE CONCRETO, DIMENSÕES INTERNAS = 2,5X3,5 M. AF_05/2018</v>
          </cell>
          <cell r="D6852" t="str">
            <v>M</v>
          </cell>
          <cell r="E6852">
            <v>2142.2800000000002</v>
          </cell>
        </row>
        <row r="6853">
          <cell r="B6853">
            <v>99300</v>
          </cell>
          <cell r="C6853" t="str">
            <v>BASE PARA POÇO DE VISITA RETANGULAR PARA DRENAGEM, EM ALVENARIA COM BLOCOS DE CONCRETO, DIMENSÕES INTERNAS = 2,5X4 M, PROFUNDIDADE = 1,45 M, EXCLUINDO TAMPÃO. AF_05/2018</v>
          </cell>
          <cell r="D6853" t="str">
            <v>UN</v>
          </cell>
          <cell r="E6853">
            <v>7614.14</v>
          </cell>
        </row>
        <row r="6854">
          <cell r="B6854">
            <v>99301</v>
          </cell>
          <cell r="C6854" t="str">
            <v>BASE PARA POÇO DE VISITA RETANGULAR PARA DRENAGEM, EM ALVENARIA COM BLOCOS DE CONCRETO, DIMENSÕES INTERNAS = 2X2 M, PROFUNDIDADE = 1,45 M, EXCLUINDO TAMPÃO. AF_05/2018</v>
          </cell>
          <cell r="D6854" t="str">
            <v>UN</v>
          </cell>
          <cell r="E6854">
            <v>3825</v>
          </cell>
        </row>
        <row r="6855">
          <cell r="B6855">
            <v>99302</v>
          </cell>
          <cell r="C6855" t="str">
            <v>ACRÉSCIMO PARA POÇO DE VISITA RETANGULAR PARA DRENAGEM, EM ALVENARIA COM BLOCOS DE CONCRETO, DIMENSÕES INTERNAS = 2,5X4 M. AF_05/2018</v>
          </cell>
          <cell r="D6855" t="str">
            <v>M</v>
          </cell>
          <cell r="E6855">
            <v>2308.36</v>
          </cell>
        </row>
        <row r="6856">
          <cell r="B6856">
            <v>99303</v>
          </cell>
          <cell r="C6856" t="str">
            <v>BASE PARA POÇO DE VISITA RETANGULAR PARA DRENAGEM, EM ALVENARIA COM BLOCOS DE CONCRETO, DIMENSÕES INTERNAS = 3X3 M, PROFUNDIDADE = 1,45 M, EXCLUINDO TAMPÃO. AF_05/2018</v>
          </cell>
          <cell r="D6856" t="str">
            <v>UN</v>
          </cell>
          <cell r="E6856">
            <v>6978.57</v>
          </cell>
        </row>
        <row r="6857">
          <cell r="B6857">
            <v>99304</v>
          </cell>
          <cell r="C6857" t="str">
            <v>ACRÉSCIMO PARA POÇO DE VISITA RETANGULAR PARA DRENAGEM, EM ALVENARIA COM BLOCOS DE CONCRETO, DIMENSÕES INTERNAS = 3X3 M. AF_05/2018</v>
          </cell>
          <cell r="D6857" t="str">
            <v>M</v>
          </cell>
          <cell r="E6857">
            <v>2146.46</v>
          </cell>
        </row>
        <row r="6858">
          <cell r="B6858">
            <v>99305</v>
          </cell>
          <cell r="C6858" t="str">
            <v>BASE PARA POÇO DE VISITA RETANGULAR PARA DRENAGEM, EM ALVENARIA COM BLOCOS DE CONCRETO, DIMENSÕES INTERNAS = 3X3,5 M, PROFUNDIDADE = 1,45 M, EXCLUINDO TAMPÃO. AF_05/2018</v>
          </cell>
          <cell r="D6858" t="str">
            <v>UN</v>
          </cell>
          <cell r="E6858">
            <v>7875.11</v>
          </cell>
        </row>
        <row r="6859">
          <cell r="B6859">
            <v>99306</v>
          </cell>
          <cell r="C6859" t="str">
            <v>ACRÉSCIMO PARA POÇO DE VISITA RETANGULAR PARA DRENAGEM, EM ALVENARIA COM BLOCOS DE CONCRETO, DIMENSÕES INTERNAS = 3X3,5 M. AF_05/2018</v>
          </cell>
          <cell r="D6859" t="str">
            <v>M</v>
          </cell>
          <cell r="E6859">
            <v>2308.36</v>
          </cell>
        </row>
        <row r="6860">
          <cell r="B6860">
            <v>99307</v>
          </cell>
          <cell r="C6860" t="str">
            <v>ACRÉSCIMO PARA POÇO DE VISITA RETANGULAR PARA DRENAGEM, EM ALVENARIA COM BLOCOS DE CONCRETO, DIMENSÕES INTERNAS = 2X2 M. AF_05/2018</v>
          </cell>
          <cell r="D6860" t="str">
            <v>M</v>
          </cell>
          <cell r="E6860">
            <v>1490.58</v>
          </cell>
        </row>
        <row r="6861">
          <cell r="B6861">
            <v>99308</v>
          </cell>
          <cell r="C6861" t="str">
            <v>BASE PARA POÇO DE VISITA RETANGULAR PARA DRENAGEM, EM ALVENARIA COM BLOCOS DE CONCRETO, DIMENSÕES INTERNAS = 3X4 M, PROFUNDIDADE = 1,45 M, EXCLUINDO TAMPÃO. AF_05/2018</v>
          </cell>
          <cell r="D6861" t="str">
            <v>UN</v>
          </cell>
          <cell r="E6861">
            <v>8771.7099999999991</v>
          </cell>
        </row>
        <row r="6862">
          <cell r="B6862">
            <v>99309</v>
          </cell>
          <cell r="C6862" t="str">
            <v>ACRÉSCIMO PARA POÇO DE VISITA RETANGULAR PARA DRENAGEM, EM ALVENARIA COM BLOCOS DE CONCRETO, DIMENSÕES INTERNAS = 3X4 M. AF_05/2018</v>
          </cell>
          <cell r="D6862" t="str">
            <v>M</v>
          </cell>
          <cell r="E6862">
            <v>2474.4299999999998</v>
          </cell>
        </row>
        <row r="6863">
          <cell r="B6863">
            <v>99310</v>
          </cell>
          <cell r="C6863" t="str">
            <v>BASE PARA POÇO DE VISITA RETANGULAR PARA DRENAGEM, EM ALVENARIA COM BLOCOS DE CONCRETO, DIMENSÕES INTERNAS = 3,5X3,5 M, PROFUNDIDADE = 1,45 M, EXCLUINDO TAMPÃO. AF_05/2018</v>
          </cell>
          <cell r="D6863" t="str">
            <v>UN</v>
          </cell>
          <cell r="E6863">
            <v>8922.7199999999993</v>
          </cell>
        </row>
        <row r="6864">
          <cell r="B6864">
            <v>99311</v>
          </cell>
          <cell r="C6864" t="str">
            <v>ACRÉSCIMO PARA POÇO DE VISITA RETANGULAR PARA DRENAGEM, EM ALVENARIA COM BLOCOS DE CONCRETO, DIMENSÕES INTERNAS = 3,5X3,5 M. AF_05/2018</v>
          </cell>
          <cell r="D6864" t="str">
            <v>M</v>
          </cell>
          <cell r="E6864">
            <v>2474.4299999999998</v>
          </cell>
        </row>
        <row r="6865">
          <cell r="B6865">
            <v>99312</v>
          </cell>
          <cell r="C6865" t="str">
            <v>BASE PARA POÇO DE VISITA RETANGULAR PARA DRENAGEM, EM ALVENARIA COM BLOCOS DE CONCRETO, DIMENSÕES INTERNAS = 2X2,5 M, PROFUNDIDADE = 1,45 M, EXCLUINDO TAMPÃO. AF_05/2018</v>
          </cell>
          <cell r="D6865" t="str">
            <v>UN</v>
          </cell>
          <cell r="E6865">
            <v>4474.7299999999996</v>
          </cell>
        </row>
        <row r="6866">
          <cell r="B6866">
            <v>99313</v>
          </cell>
          <cell r="C6866" t="str">
            <v>BASE PARA POÇO DE VISITA RETANGULAR PARA DRENAGEM, EM ALVENARIA COM BLOCOS DE CONCRETO, DIMENSÕES INTERNAS = 3,5X4 M, PROFUNDIDADE = 1,45 M, EXCLUINDO TAMPÃO. AF_05/2018</v>
          </cell>
          <cell r="D6866" t="str">
            <v>UN</v>
          </cell>
          <cell r="E6866">
            <v>9935.49</v>
          </cell>
        </row>
        <row r="6867">
          <cell r="B6867">
            <v>99314</v>
          </cell>
          <cell r="C6867" t="str">
            <v>ACRÉSCIMO PARA POÇO DE VISITA RETANGULAR PARA DRENAGEM, EM ALVENARIA COM BLOCOS DE CONCRETO, DIMENSÕES INTERNAS = 3,5X4 M. AF_05/2018</v>
          </cell>
          <cell r="D6867" t="str">
            <v>M</v>
          </cell>
          <cell r="E6867">
            <v>2640.51</v>
          </cell>
        </row>
        <row r="6868">
          <cell r="B6868">
            <v>99315</v>
          </cell>
          <cell r="C6868" t="str">
            <v>BASE PARA POÇO DE VISITA RETANGULAR PARA DRENAGEM, EM ALVENARIA COM BLOCOS DE CONCRETO, DIMENSÕES INTERNAS = 4X4 M, PROFUNDIDADE = 1,45 M, EXCLUINDO TAMPÃO. AF_05/2018</v>
          </cell>
          <cell r="D6868" t="str">
            <v>UN</v>
          </cell>
          <cell r="E6868">
            <v>11105.62</v>
          </cell>
        </row>
        <row r="6869">
          <cell r="B6869">
            <v>99317</v>
          </cell>
          <cell r="C6869" t="str">
            <v>ACRÉSCIMO PARA POÇO DE VISITA RETANGULAR PARA DRENAGEM, EM ALVENARIA COM BLOCOS DE CONCRETO, DIMENSÕES INTERNAS = 2X2,5 M. AF_05/2018</v>
          </cell>
          <cell r="D6869" t="str">
            <v>M</v>
          </cell>
          <cell r="E6869">
            <v>1652.47</v>
          </cell>
        </row>
        <row r="6870">
          <cell r="B6870">
            <v>99318</v>
          </cell>
          <cell r="C6870" t="str">
            <v>CHAMINÉ CIRCULAR PARA POÇO DE VISITA PARA DRENAGEM, EM CONCRETO PRÉ-MOLDADO, DIÂMETRO INTERNO = 0,6 M. AF_05/2018</v>
          </cell>
          <cell r="D6870" t="str">
            <v>M</v>
          </cell>
          <cell r="E6870">
            <v>168.6</v>
          </cell>
        </row>
        <row r="6871">
          <cell r="B6871">
            <v>99319</v>
          </cell>
          <cell r="C6871" t="str">
            <v>CHAMINÉ CIRCULAR PARA POÇO DE VISITA PARA DRENAGEM, EM ALVENARIA COM TIJOLOS CERÂMICOS MACIÇOS, DIÂMETRO INTERNO = 0,6 M. AF_05/2018</v>
          </cell>
          <cell r="D6871" t="str">
            <v>M</v>
          </cell>
          <cell r="E6871">
            <v>604.79999999999995</v>
          </cell>
        </row>
        <row r="6872">
          <cell r="B6872">
            <v>99320</v>
          </cell>
          <cell r="C6872" t="str">
            <v>BASE PARA POÇO DE VISITA RETANGULAR PARA DRENAGEM, EM ALVENARIA COM BLOCOS DE CONCRETO, DIMENSÕES INTERNAS = 2X3 M, PROFUNDIDADE = 1,45 M, EXCLUINDO TAMPÃO. AF_05/2018</v>
          </cell>
          <cell r="D6872" t="str">
            <v>UN</v>
          </cell>
          <cell r="E6872">
            <v>5164.91</v>
          </cell>
        </row>
        <row r="6873">
          <cell r="B6873">
            <v>99321</v>
          </cell>
          <cell r="C6873" t="str">
            <v>ACRÉSCIMO PARA POÇO DE VISITA RETANGULAR PARA DRENAGEM, EM ALVENARIA COM BLOCOS DE CONCRETO, DIMENSÕES INTERNAS = 2X3 M. AF_05/2018</v>
          </cell>
          <cell r="D6873" t="str">
            <v>M</v>
          </cell>
          <cell r="E6873">
            <v>1814.35</v>
          </cell>
        </row>
        <row r="6874">
          <cell r="B6874">
            <v>99322</v>
          </cell>
          <cell r="C6874" t="str">
            <v>BASE PARA POÇO DE VISITA RETANGULAR PARA DRENAGEM, EM ALVENARIA COM BLOCOS DE CONCRETO, DIMENSÕES INTERNAS = 2X3,5 M, PROFUNDIDADE = 1,45 M, EXCLUINDO TAMPÃO. AF_05/2018</v>
          </cell>
          <cell r="D6874" t="str">
            <v>UN</v>
          </cell>
          <cell r="E6874">
            <v>5819.65</v>
          </cell>
        </row>
        <row r="6875">
          <cell r="B6875">
            <v>99323</v>
          </cell>
          <cell r="C6875" t="str">
            <v>ACRÉSCIMO PARA POÇO DE VISITA RETANGULAR PARA DRENAGEM, EM ALVENARIA COM BLOCOS DE CONCRETO, DIMENSÕES INTERNAS = 2X3,5 M. AF_05/2018</v>
          </cell>
          <cell r="D6875" t="str">
            <v>M</v>
          </cell>
          <cell r="E6875">
            <v>1976.25</v>
          </cell>
        </row>
        <row r="6876">
          <cell r="B6876">
            <v>99324</v>
          </cell>
          <cell r="C6876" t="str">
            <v>BASE PARA POÇO DE VISITA RETANGULAR PARA DRENAGEM, EM ALVENARIA COM BLOCOS DE CONCRETO, DIMENSÕES INTERNAS = 2X4 M, PROFUNDIDADE = 1,45 M, EXCLUINDO TAMPÃO. AF_05/2018</v>
          </cell>
          <cell r="D6876" t="str">
            <v>UN</v>
          </cell>
          <cell r="E6876">
            <v>6474.34</v>
          </cell>
        </row>
        <row r="6877">
          <cell r="B6877">
            <v>99325</v>
          </cell>
          <cell r="C6877" t="str">
            <v>ACRÉSCIMO PARA POÇO DE VISITA RETANGULAR PARA DRENAGEM, EM ALVENARIA COM BLOCOS DE CONCRETO, DIMENSÕES INTERNAS = 2X4 M. AF_05/2018</v>
          </cell>
          <cell r="D6877" t="str">
            <v>M</v>
          </cell>
          <cell r="E6877">
            <v>2142.2800000000002</v>
          </cell>
        </row>
        <row r="6878">
          <cell r="B6878">
            <v>99326</v>
          </cell>
          <cell r="C6878" t="str">
            <v>BASE PARA POÇO DE VISITA RETANGULAR PARA DRENAGEM, EM ALVENARIA COM BLOCOS DE CONCRETO, DIMENSÕES INTERNAS = 2,5X2,5 M, PROFUNDIDADE = 1,45 M, EXCLUINDO TAMPÃO. AF_05/2018</v>
          </cell>
          <cell r="D6878" t="str">
            <v>UN</v>
          </cell>
          <cell r="E6878">
            <v>5270.67</v>
          </cell>
        </row>
        <row r="6879">
          <cell r="B6879">
            <v>99327</v>
          </cell>
          <cell r="C6879" t="str">
            <v>ACRÉSCIMO PARA POÇO DE VISITA RETANGULAR PARA DRENAGEM, EM ALVENARIA COM BLOCOS DE CONCRETO, DIMENSÕES INTERNAS = 4X4 M. AF_05/2018</v>
          </cell>
          <cell r="D6879" t="str">
            <v>M</v>
          </cell>
          <cell r="E6879">
            <v>2765.6</v>
          </cell>
        </row>
        <row r="6880">
          <cell r="B6880">
            <v>94263</v>
          </cell>
          <cell r="C6880" t="str">
            <v>GUIA (MEIO-FIO) CONCRETO, MOLDADA  IN LOCO  EM TRECHO RETO COM EXTRUSORA, 13 CM BASE X 22 CM ALTURA. AF_06/2016</v>
          </cell>
          <cell r="D6880" t="str">
            <v>M</v>
          </cell>
          <cell r="E6880">
            <v>20.3</v>
          </cell>
        </row>
        <row r="6881">
          <cell r="B6881">
            <v>94264</v>
          </cell>
          <cell r="C6881" t="str">
            <v>GUIA (MEIO-FIO) CONCRETO, MOLDADA  IN LOCO  EM TRECHO CURVO COM EXTRUSORA, 13 CM BASE X 22 CM ALTURA. AF_06/2016</v>
          </cell>
          <cell r="D6881" t="str">
            <v>M</v>
          </cell>
          <cell r="E6881">
            <v>22.87</v>
          </cell>
        </row>
        <row r="6882">
          <cell r="B6882">
            <v>94265</v>
          </cell>
          <cell r="C6882" t="str">
            <v>GUIA (MEIO-FIO) CONCRETO, MOLDADA  IN LOCO  EM TRECHO RETO COM EXTRUSORA, 15 CM BASE X 30 CM ALTURA. AF_06/2016</v>
          </cell>
          <cell r="D6882" t="str">
            <v>M</v>
          </cell>
          <cell r="E6882">
            <v>25.99</v>
          </cell>
        </row>
        <row r="6883">
          <cell r="B6883">
            <v>94266</v>
          </cell>
          <cell r="C6883" t="str">
            <v>GUIA (MEIO-FIO) CONCRETO, MOLDADA  IN LOCO  EM TRECHO CURVO COM EXTRUSORA, 15 CM BASE X 30 CM ALTURA. AF_06/2016</v>
          </cell>
          <cell r="D6883" t="str">
            <v>M</v>
          </cell>
          <cell r="E6883">
            <v>28.92</v>
          </cell>
        </row>
        <row r="6884">
          <cell r="B6884">
            <v>94267</v>
          </cell>
          <cell r="C6884" t="str">
            <v>GUIA (MEIO-FIO) E SARJETA CONJUGADOS DE CONCRETO, MOLDADA  IN LOCO  EM TRECHO RETO COM EXTRUSORA, 45 CM BASE (15 CM BASE DA GUIA + 30 CM BASE DA SARJETA) X 22 CM ALTURA. AF_06/2016</v>
          </cell>
          <cell r="D6884" t="str">
            <v>M</v>
          </cell>
          <cell r="E6884">
            <v>30.62</v>
          </cell>
        </row>
        <row r="6885">
          <cell r="B6885">
            <v>94268</v>
          </cell>
          <cell r="C6885" t="str">
            <v>GUIA (MEIO-FIO) E SARJETA CONJUGADOS DE CONCRETO, MOLDADA  IN LOCO  EM TRECHO CURVO COM EXTRUSORA, 45 CM BASE (15 CM BASE DA GUIA + 30 CM BASE DA SARJETA) X 22 CM ALTURA. AF_06/2016</v>
          </cell>
          <cell r="D6885" t="str">
            <v>M</v>
          </cell>
          <cell r="E6885">
            <v>33.86</v>
          </cell>
        </row>
        <row r="6886">
          <cell r="B6886">
            <v>94269</v>
          </cell>
          <cell r="C6886" t="str">
            <v>GUIA (MEIO-FIO) E SARJETA CONJUGADOS DE CONCRETO, MOLDADA  IN LOCO  EM TRECHO RETO COM EXTRUSORA, 60 CM BASE (15 CM BASE DA GUIA + 45 CM BASE DA SARJETA) X 26 CM ALTURA. AF_06/2016</v>
          </cell>
          <cell r="D6886" t="str">
            <v>M</v>
          </cell>
          <cell r="E6886">
            <v>43.13</v>
          </cell>
        </row>
        <row r="6887">
          <cell r="B6887">
            <v>94270</v>
          </cell>
          <cell r="C6887" t="str">
            <v>GUIA (MEIO-FIO) E SARJETA CONJUGADOS DE CONCRETO, MOLDADA IN LOCO  EM TRECHO CURVO COM EXTRUSORA, 60 CM BASE (15 CM BASE DA GUIA + 45 CM BASE DA SARJETA) X 26 CM ALTURA. AF_06/2016</v>
          </cell>
          <cell r="D6887" t="str">
            <v>M</v>
          </cell>
          <cell r="E6887">
            <v>47.64</v>
          </cell>
        </row>
        <row r="6888">
          <cell r="B6888">
            <v>94271</v>
          </cell>
          <cell r="C6888" t="str">
            <v>GUIA (MEIO-FIO) E SARJETA CONJUGADOS DE CONCRETO, MOLDADA  IN LOCO  EM TRECHO RETO COM EXTRUSORA, 65 CM BASE (15 CM BASE DA GUIA + 50 CM BASE DA SARJETA) X 26 CM ALTURA. AF_06/2016</v>
          </cell>
          <cell r="D6888" t="str">
            <v>M</v>
          </cell>
          <cell r="E6888">
            <v>52.58</v>
          </cell>
        </row>
        <row r="6889">
          <cell r="B6889">
            <v>94272</v>
          </cell>
          <cell r="C6889" t="str">
            <v>GUIA (MEIO-FIO) E SARJETA CONJUGADOS DE CONCRETO, MOLDADA  IN LOCO  EM TRECHO CURVO COM EXTRUSORA, 65 CM BASE (15 CM BASE DA GUIA + 50 CM BASE DA SARJETA) X 26 CM ALTURA. AF_06/2016</v>
          </cell>
          <cell r="D6889" t="str">
            <v>M</v>
          </cell>
          <cell r="E6889">
            <v>58.58</v>
          </cell>
        </row>
        <row r="6890">
          <cell r="B6890">
            <v>94273</v>
          </cell>
          <cell r="C6890" t="str">
            <v>ASSENTAMENTO DE GUIA (MEIO-FIO) EM TRECHO RETO, CONFECCIONADA EM CONCRETO PRÉ-FABRICADO, DIMENSÕES 100X15X13X30 CM (COMPRIMENTO X BASE INFERIOR X BASE SUPERIOR X ALTURA), PARA VIAS URBANAS (USO VIÁRIO). AF_06/2016</v>
          </cell>
          <cell r="D6890" t="str">
            <v>M</v>
          </cell>
          <cell r="E6890">
            <v>35.57</v>
          </cell>
        </row>
        <row r="6891">
          <cell r="B6891">
            <v>94274</v>
          </cell>
          <cell r="C6891" t="str">
            <v>ASSENTAMENTO DE GUIA (MEIO-FIO) EM TRECHO CURVO, CONFECCIONADA EM CONCRETO PRÉ-FABRICADO, DIMENSÕES 100X15X13X30 CM (COMPRIMENTO X BASE INFERIOR X BASE SUPERIOR X ALTURA), PARA VIAS URBANAS (USO VIÁRIO). AF_06/2016</v>
          </cell>
          <cell r="D6891" t="str">
            <v>M</v>
          </cell>
          <cell r="E6891">
            <v>38.380000000000003</v>
          </cell>
        </row>
        <row r="6892">
          <cell r="B6892">
            <v>94275</v>
          </cell>
          <cell r="C6892" t="str">
            <v>ASSENTAMENTO DE GUIA (MEIO-FIO) EM TRECHO RETO, CONFECCIONADA EM CONCRETO PRÉ-FABRICADO, DIMENSÕES 100X15X13X20 CM (COMPRIMENTO X BASE INFERIOR X BASE SUPERIOR X ALTURA), PARA URBANIZAÇÃO INTERNA DE EMPREENDIMENTOS. AF_06/2016_P</v>
          </cell>
          <cell r="D6892" t="str">
            <v>M</v>
          </cell>
          <cell r="E6892">
            <v>34.14</v>
          </cell>
        </row>
        <row r="6893">
          <cell r="B6893">
            <v>94276</v>
          </cell>
          <cell r="C6893" t="str">
            <v>ASSENTAMENTO DE GUIA (MEIO-FIO) EM TRECHO CURVO, CONFECCIONADA EM CONCRETO PRÉ-FABRICADO, DIMENSÕES 100X15X13X20 CM (COMPRIMENTO X BASE INFERIOR X BASE SUPERIOR X ALTURA), PARA URBANIZAÇÃO INTERNA DE EMPREENDIMENTOS. AF_06/2016_P</v>
          </cell>
          <cell r="D6893" t="str">
            <v>M</v>
          </cell>
          <cell r="E6893">
            <v>36.96</v>
          </cell>
        </row>
        <row r="6894">
          <cell r="B6894">
            <v>94281</v>
          </cell>
          <cell r="C6894" t="str">
            <v>EXECUÇÃO DE SARJETA DE CONCRETO USINADO, MOLDADA  IN LOCO  EM TRECHO RETO, 30 CM BASE X 15 CM ALTURA. AF_06/2016</v>
          </cell>
          <cell r="D6894" t="str">
            <v>M</v>
          </cell>
          <cell r="E6894">
            <v>31.96</v>
          </cell>
        </row>
        <row r="6895">
          <cell r="B6895">
            <v>94282</v>
          </cell>
          <cell r="C6895" t="str">
            <v>EXECUÇÃO DE SARJETA DE CONCRETO USINADO, MOLDADA  IN LOCO  EM TRECHO CURVO, 30 CM BASE X 15 CM ALTURA. AF_06/2016</v>
          </cell>
          <cell r="D6895" t="str">
            <v>M</v>
          </cell>
          <cell r="E6895">
            <v>40.520000000000003</v>
          </cell>
        </row>
        <row r="6896">
          <cell r="B6896">
            <v>94283</v>
          </cell>
          <cell r="C6896" t="str">
            <v>EXECUÇÃO DE SARJETA DE CONCRETO USINADO, MOLDADA  IN LOCO  EM TRECHO RETO, 45 CM BASE X 15 CM ALTURA. AF_06/2016</v>
          </cell>
          <cell r="D6896" t="str">
            <v>M</v>
          </cell>
          <cell r="E6896">
            <v>40.43</v>
          </cell>
        </row>
        <row r="6897">
          <cell r="B6897">
            <v>94284</v>
          </cell>
          <cell r="C6897" t="str">
            <v>EXECUÇÃO DE SARJETA DE CONCRETO USINADO, MOLDADA  IN LOCO  EM TRECHO CURVO, 45 CM BASE X 15 CM ALTURA. AF_06/2016</v>
          </cell>
          <cell r="D6897" t="str">
            <v>M</v>
          </cell>
          <cell r="E6897">
            <v>49</v>
          </cell>
        </row>
        <row r="6898">
          <cell r="B6898">
            <v>94285</v>
          </cell>
          <cell r="C6898" t="str">
            <v>EXECUÇÃO DE SARJETA DE CONCRETO USINADO, MOLDADA  IN LOCO  EM TRECHO RETO, 60 CM BASE X 15 CM ALTURA. AF_06/2016</v>
          </cell>
          <cell r="D6898" t="str">
            <v>M</v>
          </cell>
          <cell r="E6898">
            <v>48.5</v>
          </cell>
        </row>
        <row r="6899">
          <cell r="B6899">
            <v>94286</v>
          </cell>
          <cell r="C6899" t="str">
            <v>EXECUÇÃO DE SARJETA DE CONCRETO USINADO, MOLDADA  IN LOCO  EM TRECHO CURVO, 60 CM BASE X 15 CM ALTURA. AF_06/2016</v>
          </cell>
          <cell r="D6899" t="str">
            <v>M</v>
          </cell>
          <cell r="E6899">
            <v>57.07</v>
          </cell>
        </row>
        <row r="6900">
          <cell r="B6900">
            <v>94287</v>
          </cell>
          <cell r="C6900" t="str">
            <v>EXECUÇÃO DE SARJETA DE CONCRETO USINADO, MOLDADA  IN LOCO  EM TRECHO RETO, 30 CM BASE X 10 CM ALTURA. AF_06/2016</v>
          </cell>
          <cell r="D6900" t="str">
            <v>M</v>
          </cell>
          <cell r="E6900">
            <v>25.36</v>
          </cell>
        </row>
        <row r="6901">
          <cell r="B6901">
            <v>94288</v>
          </cell>
          <cell r="C6901" t="str">
            <v>EXECUÇÃO DE SARJETA DE CONCRETO USINADO, MOLDADA  IN LOCO  EM TRECHO CURVO, 30 CM BASE X 10 CM ALTURA. AF_06/2016</v>
          </cell>
          <cell r="D6901" t="str">
            <v>M</v>
          </cell>
          <cell r="E6901">
            <v>32.85</v>
          </cell>
        </row>
        <row r="6902">
          <cell r="B6902">
            <v>94289</v>
          </cell>
          <cell r="C6902" t="str">
            <v>EXECUÇÃO DE SARJETA DE CONCRETO USINADO, MOLDADA  IN LOCO  EM TRECHO RETO, 45 CM BASE X 10 CM ALTURA. AF_06/2016</v>
          </cell>
          <cell r="D6902" t="str">
            <v>M</v>
          </cell>
          <cell r="E6902">
            <v>31.5</v>
          </cell>
        </row>
        <row r="6903">
          <cell r="B6903">
            <v>94290</v>
          </cell>
          <cell r="C6903" t="str">
            <v>EXECUÇÃO DE SARJETA DE CONCRETO USINADO, MOLDADA  IN LOCO  EM TRECHO CURVO, 45 CM BASE X 10 CM ALTURA. AF_06/2016</v>
          </cell>
          <cell r="D6903" t="str">
            <v>M</v>
          </cell>
          <cell r="E6903">
            <v>39</v>
          </cell>
        </row>
        <row r="6904">
          <cell r="B6904">
            <v>94291</v>
          </cell>
          <cell r="C6904" t="str">
            <v>EXECUÇÃO DE SARJETA DE CONCRETO USINADO, MOLDADA  IN LOCO  EM TRECHO RETO, 60 CM BASE X 10 CM ALTURA. AF_06/2016</v>
          </cell>
          <cell r="D6904" t="str">
            <v>M</v>
          </cell>
          <cell r="E6904">
            <v>37.29</v>
          </cell>
        </row>
        <row r="6905">
          <cell r="B6905">
            <v>94292</v>
          </cell>
          <cell r="C6905" t="str">
            <v>EXECUÇÃO DE SARJETA DE CONCRETO USINADO, MOLDADA  IN LOCO  EM TRECHO CURVO, 60 CM BASE X 10 CM ALTURA. AF_06/2016</v>
          </cell>
          <cell r="D6905" t="str">
            <v>M</v>
          </cell>
          <cell r="E6905">
            <v>44.78</v>
          </cell>
        </row>
        <row r="6906">
          <cell r="B6906">
            <v>94293</v>
          </cell>
          <cell r="C6906" t="str">
            <v>EXECUÇÃO DE SARJETÃO DE CONCRETO USINADO, MOLDADA  IN LOCO  EM TRECHO RETO, 100 CM BASE X 20 CM ALTURA. AF_06/2016</v>
          </cell>
          <cell r="D6906" t="str">
            <v>M</v>
          </cell>
          <cell r="E6906">
            <v>94.21</v>
          </cell>
        </row>
        <row r="6907">
          <cell r="B6907">
            <v>94294</v>
          </cell>
          <cell r="C6907" t="str">
            <v>EXECUÇÃO DE ESCORAS DE CONCRETO PARA CONTENÇÃO DE GUIAS PRÉ-FABRICADAS. AF_06/2016</v>
          </cell>
          <cell r="D6907" t="str">
            <v>M</v>
          </cell>
          <cell r="E6907">
            <v>5.46</v>
          </cell>
        </row>
        <row r="6908">
          <cell r="B6908">
            <v>94037</v>
          </cell>
          <cell r="C6908" t="str">
            <v>ESCORAMENTO DE VALA, TIPO PONTALETEAMENTO, COM PROFUNDIDADE DE 0 A 1,5 M, LARGURA MENOR QUE 1,5 M, EM LOCAL COM NÍVEL ALTO DE INTERFERÊNCIA. AF_06/2016</v>
          </cell>
          <cell r="D6908" t="str">
            <v>M2</v>
          </cell>
          <cell r="E6908">
            <v>15.59</v>
          </cell>
        </row>
        <row r="6909">
          <cell r="B6909">
            <v>94038</v>
          </cell>
          <cell r="C6909" t="str">
            <v>ESCORAMENTO DE VALA, TIPO PONTALETEAMENTO, COM PROFUNDIDADE DE 0 A 1,5 M, LARGURA MAIOR OU IGUAL A 1,5 M E MENOR QUE 2,5 M, EM LOCAL COM NÍVEL ALTO DE INTERFERÊNCIA. AF_06/2016</v>
          </cell>
          <cell r="D6909" t="str">
            <v>M2</v>
          </cell>
          <cell r="E6909">
            <v>21.28</v>
          </cell>
        </row>
        <row r="6910">
          <cell r="B6910">
            <v>94039</v>
          </cell>
          <cell r="C6910" t="str">
            <v>ESCORAMENTO DE VALA, TIPO PONTALETEAMENTO, COM PROFUNDIDADE DE 1,5 A 3,0 M, LARGURA MENOR QUE 1,5 M, EM LOCAL COM NÍVEL ALTO DE INTERFERÊNCIA. AF_06/2016</v>
          </cell>
          <cell r="D6910" t="str">
            <v>M2</v>
          </cell>
          <cell r="E6910">
            <v>12.36</v>
          </cell>
        </row>
        <row r="6911">
          <cell r="B6911">
            <v>94040</v>
          </cell>
          <cell r="C6911" t="str">
            <v>ESCORAMENTO DE VALA, TIPO PONTALETEAMENTO, COM PROFUNDIDADE DE 1,5 A 3,0 M, LARGURA MAIOR OU IGUAL A 1,5 M E MENOR QUE 2,5 M, EM LOCAL COM NÍVEL ALTO DE INTERFERÊNCIA. AF_06/2016</v>
          </cell>
          <cell r="D6911" t="str">
            <v>M2</v>
          </cell>
          <cell r="E6911">
            <v>18.07</v>
          </cell>
        </row>
        <row r="6912">
          <cell r="B6912">
            <v>94041</v>
          </cell>
          <cell r="C6912" t="str">
            <v>ESCORAMENTO DE VALA, TIPO PONTALETEAMENTO, COM PROFUNDIDADE DE 3,0 A 4,5 M, LARGURA MENOR QUE 1,5 M EM LOCAL COM NÍVEL ALTO DE INTERFERÊNCIA. AF_06/2016</v>
          </cell>
          <cell r="D6912" t="str">
            <v>M2</v>
          </cell>
          <cell r="E6912">
            <v>9.61</v>
          </cell>
        </row>
        <row r="6913">
          <cell r="B6913">
            <v>94042</v>
          </cell>
          <cell r="C6913" t="str">
            <v>ESCORAMENTO DE VALA, TIPO PONTALETEAMENTO, COM PROFUNDIDADE DE 3,0 A 4,5 M, LARGURA MAIOR OU IGUAL A 1,5 M E MENOR QUE 2,5 M, EM LOCAL COM NÍVEL ALTO DE INTERFERÊNCIA. AF_06/2016</v>
          </cell>
          <cell r="D6913" t="str">
            <v>M2</v>
          </cell>
          <cell r="E6913">
            <v>15.47</v>
          </cell>
        </row>
        <row r="6914">
          <cell r="B6914">
            <v>94043</v>
          </cell>
          <cell r="C6914" t="str">
            <v>ESCORAMENTO DE VALA, TIPO PONTALETEAMENTO, COM PROFUNDIDADE DE 0 A 1,5 M, LARGURA MENOR QUE 1,5 M, EM LOCAL COM NÍVEL BAIXO DE INTERFERÊNCIA. AF_06/2016</v>
          </cell>
          <cell r="D6914" t="str">
            <v>M2</v>
          </cell>
          <cell r="E6914">
            <v>14.71</v>
          </cell>
        </row>
        <row r="6915">
          <cell r="B6915">
            <v>94044</v>
          </cell>
          <cell r="C6915" t="str">
            <v>ESCORAMENTO DE VALA, TIPO PONTALETEAMENTO, COM PROFUNDIDADE DE 0 A 1,5 M, LARGURA MAIOR OU IGUAL A 1,5 M E MENOR QUE 2,5 M, EM LOCAL COM NÍVEL BAIXO DE INTERFERÊNCIA. AF_06/2016</v>
          </cell>
          <cell r="D6915" t="str">
            <v>M2</v>
          </cell>
          <cell r="E6915">
            <v>20.43</v>
          </cell>
        </row>
        <row r="6916">
          <cell r="B6916">
            <v>94045</v>
          </cell>
          <cell r="C6916" t="str">
            <v>ESCORAMENTO DE VALA, TIPO PONTALETEAMENTO, COM PROFUNDIDADE DE 1,5 A 3,0 M, LARGURA MENOR QUE 1,5 M, EM LOCAL COM NÍVEL BAIXO DE INTERFERÊNCIA. AF_06/2016</v>
          </cell>
          <cell r="D6916" t="str">
            <v>M2</v>
          </cell>
          <cell r="E6916">
            <v>11.5</v>
          </cell>
        </row>
        <row r="6917">
          <cell r="B6917">
            <v>94046</v>
          </cell>
          <cell r="C6917" t="str">
            <v>ESCORAMENTO DE VALA, TIPO PONTALETEAMENTO, COM PROFUNDIDADE DE 1,5 A 3,0 M, LARGURA MAIOR OU IGUAL A 1,5 M E MENOR QUE 2,5 M, EM LOCAL COM NÍVEL BAIXO DE INTERFERÊNCIA. AF_06/2016</v>
          </cell>
          <cell r="D6917" t="str">
            <v>M2</v>
          </cell>
          <cell r="E6917">
            <v>17.18</v>
          </cell>
        </row>
        <row r="6918">
          <cell r="B6918">
            <v>94047</v>
          </cell>
          <cell r="C6918" t="str">
            <v>ESCORAMENTO DE VALA, TIPO PONTALETEAMENTO, COM PROFUNDIDADE DE 3,0 A 4,5 M, LARGURA MENOR QUE 1,5 M EM LOCAL COM NÍVEL BAIXO DE INTERFERÊNCIA. AF_06/2016</v>
          </cell>
          <cell r="D6918" t="str">
            <v>M2</v>
          </cell>
          <cell r="E6918">
            <v>8.75</v>
          </cell>
        </row>
        <row r="6919">
          <cell r="B6919">
            <v>94048</v>
          </cell>
          <cell r="C6919" t="str">
            <v>ESCORAMENTO DE VALA, TIPO PONTALETEAMENTO, COM PROFUNDIDADE DE 3,0 A 4,5 M, LARGURA MAIOR OU IGUAL A 1,5 M E MENOR QUE 2,5 M, EM LOCAL COM NÍVEL BAIXO DE INTERFERÊNCIA. AF_06/2016</v>
          </cell>
          <cell r="D6919" t="str">
            <v>M2</v>
          </cell>
          <cell r="E6919">
            <v>14.59</v>
          </cell>
        </row>
        <row r="6920">
          <cell r="B6920">
            <v>94049</v>
          </cell>
          <cell r="C6920" t="str">
            <v>ESCORAMENTO DE VALA, TIPO DESCONTÍNUO, COM PROFUNDIDADE DE 0 A 1,5 M, LARGURA MENOR QUE 1,5 M, EM LOCAL COM NÍVEL ALTO DE INTERFERÊNCIA. AF_06/2016</v>
          </cell>
          <cell r="D6920" t="str">
            <v>M2</v>
          </cell>
          <cell r="E6920">
            <v>27.25</v>
          </cell>
        </row>
        <row r="6921">
          <cell r="B6921">
            <v>94050</v>
          </cell>
          <cell r="C6921" t="str">
            <v>ESCORAMENTO DE VALA, TIPO DESCONTÍNUO, COM PROFUNDIDADE DE 0 A 1,5 M, LARGURA MAIOR OU IGUAL A 1,5 M E MENOR QUE 2,5 M, EM LOCAL COM NÍVEL ALTO DE INTERFERÊNCIA. AF_06/2016</v>
          </cell>
          <cell r="D6921" t="str">
            <v>M2</v>
          </cell>
          <cell r="E6921">
            <v>34.619999999999997</v>
          </cell>
        </row>
        <row r="6922">
          <cell r="B6922">
            <v>94051</v>
          </cell>
          <cell r="C6922" t="str">
            <v>ESCORAMENTO DE VALA, TIPO DESCONTÍNUO, COM PROFUNDIDADE DE 1,5 M A 3,0 M, LARGURA MENOR QUE 1,5 M, EM LOCAL COM NÍVEL ALTO DE INTERFERÊNCIA. AF_06/2016</v>
          </cell>
          <cell r="D6922" t="str">
            <v>M2</v>
          </cell>
          <cell r="E6922">
            <v>22.66</v>
          </cell>
        </row>
        <row r="6923">
          <cell r="B6923">
            <v>94052</v>
          </cell>
          <cell r="C6923" t="str">
            <v>ESCORAMENTO DE VALA, TIPO DESCONTÍNUO, COM PROFUNDIDADE DE 1,5 A 3,0 M, LARGURA MAIOR OU IGUAL A 1,5 M E MENOR QUE 2,5 M, EM LOCAL COM NÍVEL ALTO DE INTERFERÊNCIA. AF_06/2016</v>
          </cell>
          <cell r="D6923" t="str">
            <v>M2</v>
          </cell>
          <cell r="E6923">
            <v>29.92</v>
          </cell>
        </row>
        <row r="6924">
          <cell r="B6924">
            <v>94053</v>
          </cell>
          <cell r="C6924" t="str">
            <v>ESCORAMENTO DE VALA, TIPO DESCONTÍNUO, COM PROFUNDIDADE DE 3,0 A 4,5 M, LARGURA MENOR QUE 1,5 M, EM LOCAL COM NÍVEL ALTO DE INTERFERÊNCIA. AF_06/2016</v>
          </cell>
          <cell r="D6924" t="str">
            <v>M2</v>
          </cell>
          <cell r="E6924">
            <v>20.13</v>
          </cell>
        </row>
        <row r="6925">
          <cell r="B6925">
            <v>94054</v>
          </cell>
          <cell r="C6925" t="str">
            <v>ESCORAMENTO DE VALA, TIPO DESCONTÍNUO, COM PROFUNDIDADE DE 3,0 A 4,5 M, LARGURA MAIOR OU IGUAL A 1,5 E MENOR QUE 2,5 M, EM LOCAL COM NÍVEL ALTO DE INTERFERÊNCIA. AF_06/2016</v>
          </cell>
          <cell r="D6925" t="str">
            <v>M2</v>
          </cell>
          <cell r="E6925">
            <v>27.54</v>
          </cell>
        </row>
        <row r="6926">
          <cell r="B6926">
            <v>94055</v>
          </cell>
          <cell r="C6926" t="str">
            <v>ESCORAMENTO DE VALA, TIPO DESCONTÍNUO, COM PROFUNDIDADE DE 0 A 1,5 M, LARGURA MENOR QUE 1,5 M, EM LOCAL COM NÍVEL BAIXO DE INTERFERÊNCIA. AF_06/2016</v>
          </cell>
          <cell r="D6926" t="str">
            <v>M2</v>
          </cell>
          <cell r="E6926">
            <v>26.11</v>
          </cell>
        </row>
        <row r="6927">
          <cell r="B6927">
            <v>94056</v>
          </cell>
          <cell r="C6927" t="str">
            <v>ESCORAMENTO DE VALA, TIPO DESCONTÍNUO, COM PROFUNDIDADE DE 0 A 1,5 M, LARGURA MAIOR OU IGUAL A 1,5 M E MENOR QUE 2,5 M, EM LOCAL COM NÍVEL BAIXO DE INTERFERÊNCIA. AF_06/2016</v>
          </cell>
          <cell r="D6927" t="str">
            <v>M2</v>
          </cell>
          <cell r="E6927">
            <v>33.51</v>
          </cell>
        </row>
        <row r="6928">
          <cell r="B6928">
            <v>94057</v>
          </cell>
          <cell r="C6928" t="str">
            <v>ESCORAMENTO DE VALA, TIPO DESCONTÍNUO, COM PROFUNDIDADE DE 1,5 M A 3,0 M, LARGURA MENOR QUE 1,5 M, EM LOCAL COM NÍVEL BAIXO DE INTERFERÊNCIA. AF_06/2016</v>
          </cell>
          <cell r="D6928" t="str">
            <v>M2</v>
          </cell>
          <cell r="E6928">
            <v>21.55</v>
          </cell>
        </row>
        <row r="6929">
          <cell r="B6929">
            <v>94058</v>
          </cell>
          <cell r="C6929" t="str">
            <v>ESCORAMENTO DE VALA, TIPO DESCONTÍNUO, COM PROFUNDIDADE DE 1,5 A 3,0 M, LARGURA MAIOR OU IGUAL A 1,5 M E MENOR QUE 2,5 M, EM LOCAL COM NÍVEL BAIXO DE INTERFERÊNCIA. AF_06/2016</v>
          </cell>
          <cell r="D6929" t="str">
            <v>M2</v>
          </cell>
          <cell r="E6929">
            <v>28.78</v>
          </cell>
        </row>
        <row r="6930">
          <cell r="B6930">
            <v>94059</v>
          </cell>
          <cell r="C6930" t="str">
            <v>ESCORAMENTO DE VALA, TIPO DESCONTÍNUO, COM PROFUNDIDADE DE 3,0 A 4,5 M, LARGURA MENOR QUE 1,5 M, EM LOCAL COM NÍVEL BAIXO DE INTERFERÊNCIA. AF_06/2016</v>
          </cell>
          <cell r="D6930" t="str">
            <v>M2</v>
          </cell>
          <cell r="E6930">
            <v>19.010000000000002</v>
          </cell>
        </row>
        <row r="6931">
          <cell r="B6931">
            <v>94060</v>
          </cell>
          <cell r="C6931" t="str">
            <v>ESCORAMENTO DE VALA, TIPO DESCONTÍNUO, COM PROFUNDIDADE DE 3,0 A 4,5 M, LARGURA MAIOR OU IGUAL A 1,5 E MENOR QUE 2,5 M, EM LOCAL COM NÍVEL BAIXO DE INTERFERÊNCIA. AF_06/2016</v>
          </cell>
          <cell r="D6931" t="str">
            <v>M2</v>
          </cell>
          <cell r="E6931">
            <v>26.4</v>
          </cell>
        </row>
        <row r="6932">
          <cell r="B6932">
            <v>83770</v>
          </cell>
          <cell r="C6932" t="str">
            <v>ESCORAMENTO CONTINUO DE VALAS, MISTO, COM PERFIL I DE 8"</v>
          </cell>
          <cell r="D6932" t="str">
            <v>M2</v>
          </cell>
          <cell r="E6932">
            <v>135.34</v>
          </cell>
        </row>
        <row r="6933">
          <cell r="B6933">
            <v>73301</v>
          </cell>
          <cell r="C6933" t="str">
            <v>ESCORAMENTO FORMAS ATE H = 3,30M, COM MADEIRA DE 3A QUALIDADE, NAO APARELHADA, APROVEITAMENTO TABUAS 3X E PRUMOS 4X.</v>
          </cell>
          <cell r="D6933" t="str">
            <v>M3</v>
          </cell>
          <cell r="E6933">
            <v>7.85</v>
          </cell>
        </row>
        <row r="6934">
          <cell r="B6934">
            <v>83515</v>
          </cell>
          <cell r="C6934" t="str">
            <v>ESCORAMENTO FORMAS DE H=3,30 A 3,50 M, COM MADEIRA 3A QUALIDADE, NAO APARELHADA, APROVEITAMENTO TABUAS 3X E PRUMOS 4X</v>
          </cell>
          <cell r="D6934" t="str">
            <v>M3</v>
          </cell>
          <cell r="E6934">
            <v>15.55</v>
          </cell>
        </row>
        <row r="6935">
          <cell r="B6935">
            <v>83516</v>
          </cell>
          <cell r="C6935" t="str">
            <v>ESCORAMENTO FORMAS H=3,50 A 4,00 M, COM MADEIRA DE 3A QUALIDADE, NAO APARELHADA, APROVEITAMENTO TABUAS 3X E PRUMOS 4X.</v>
          </cell>
          <cell r="D6935" t="str">
            <v>M3</v>
          </cell>
          <cell r="E6935">
            <v>17.95</v>
          </cell>
        </row>
        <row r="6936">
          <cell r="B6936">
            <v>72144</v>
          </cell>
          <cell r="C6936" t="str">
            <v>RECOLOCACAO DE FOLHAS DE PORTA DE PASSAGEM OU JANELA, CONSIDERANDO REAPROVEITAMENTO DO MATERIAL</v>
          </cell>
          <cell r="D6936" t="str">
            <v>UN</v>
          </cell>
          <cell r="E6936">
            <v>65.489999999999995</v>
          </cell>
        </row>
        <row r="6937">
          <cell r="B6937" t="str">
            <v>73910/8</v>
          </cell>
          <cell r="C6937" t="str">
            <v>PORTA DE MADEIRA COMPENSADA LISA PARA PINTURA, 120X210X3,5CM, 2 FOLHAS, INCLUSO ADUELA 2A, ALIZAR 2A E DOBRADICAS</v>
          </cell>
          <cell r="D6937" t="str">
            <v>UN</v>
          </cell>
          <cell r="E6937">
            <v>631.19000000000005</v>
          </cell>
        </row>
        <row r="6938">
          <cell r="B6938" t="str">
            <v>73910/9</v>
          </cell>
          <cell r="C6938" t="str">
            <v>PORTA DE MADEIRA COMPENSADA LISA PARA CERA OU VERNIZ, 120X210X3,5CM, 2 FOLHAS, INCLUSO ADUELA 1A, ALIZAR 1A E DOBRADICAS COM ANEL</v>
          </cell>
          <cell r="D6938" t="str">
            <v>UN</v>
          </cell>
          <cell r="E6938">
            <v>838.31</v>
          </cell>
        </row>
        <row r="6939">
          <cell r="B6939">
            <v>84874</v>
          </cell>
          <cell r="C6939" t="str">
            <v>ALCAPAO EM COMPENSADO DE MADEIRA CEDRO/VIROLA, 60X60X2CM, COM MARCO 7X3CM, ALIZAR DE 2A, DOBRADICAS EM LATAO CROMADO E TARJETA CROMADA</v>
          </cell>
          <cell r="D6939" t="str">
            <v>UN</v>
          </cell>
          <cell r="E6939">
            <v>209.23</v>
          </cell>
        </row>
        <row r="6940">
          <cell r="B6940">
            <v>84876</v>
          </cell>
          <cell r="C6940" t="str">
            <v>PORTA MADEIRA 1A CORRER P/VIDRO 30MM/ GUARNICAO 15CM/ALIZAR</v>
          </cell>
          <cell r="D6940" t="str">
            <v>M2</v>
          </cell>
          <cell r="E6940">
            <v>760.25</v>
          </cell>
        </row>
        <row r="6941">
          <cell r="B6941">
            <v>90788</v>
          </cell>
          <cell r="C6941" t="str">
            <v>PORTA-PRONTA DE MADEIRA, FOLHA LEVE OU MÉDIA, 60X210CM, FIXAÇÃO COM PREENCHIMENTO PARCIAL DE ESPUMA EXPANSIVA - FORNECIMENTO E INSTALAÇÃO. AF_08/2015</v>
          </cell>
          <cell r="D6941" t="str">
            <v>UN</v>
          </cell>
          <cell r="E6941">
            <v>376.14</v>
          </cell>
        </row>
        <row r="6942">
          <cell r="B6942">
            <v>90789</v>
          </cell>
          <cell r="C6942" t="str">
            <v>PORTA-PRONTA DE MADEIRA, FOLHA LEVE OU MÉDIA, 70X210CM, FIXAÇÃO COM PREENCHIMENTO PARCIAL DE ESPUMA EXPANSIVA - FORNECIMENTO E INSTALAÇÃO. AF_08/2015</v>
          </cell>
          <cell r="D6942" t="str">
            <v>UN</v>
          </cell>
          <cell r="E6942">
            <v>388.64</v>
          </cell>
        </row>
        <row r="6943">
          <cell r="B6943">
            <v>90790</v>
          </cell>
          <cell r="C6943" t="str">
            <v>PORTA-PRONTA DE MADEIRA, FOLHA LEVE OU MÉDIA, 80X210CM, FIXAÇÃO COM PREENCHIMENTO PARCIAL DE ESPUMA EXPANSIVA - FORNECIMENTO E INSTALAÇÃO. AF_08/2015</v>
          </cell>
          <cell r="D6943" t="str">
            <v>UN</v>
          </cell>
          <cell r="E6943">
            <v>391.99</v>
          </cell>
        </row>
        <row r="6944">
          <cell r="B6944">
            <v>90791</v>
          </cell>
          <cell r="C6944" t="str">
            <v>PORTA-PRONTA DE MADEIRA, FOLHA PESADA OU SUPERPESADA, 80X210CM, FIXAÇÃO COM PREENCHIMENTO PARCIAL DE ESPUMA EXPANSIVA - FORNECIMENTO E INSTALAÇÃO. AF_08/2015</v>
          </cell>
          <cell r="D6944" t="str">
            <v>UN</v>
          </cell>
          <cell r="E6944">
            <v>419.26</v>
          </cell>
        </row>
        <row r="6945">
          <cell r="B6945">
            <v>90792</v>
          </cell>
          <cell r="C6945" t="str">
            <v>PORTA-PRONTA DE MADEIRA, FOLHA PESADA OU SUPERPESADA, 80X210CM, FIXAÇÃO COM PREENCHIMENTO TOTAL DE ESPUMA EXPANSIVA - FORNECIMENTO E INSTALAÇÃO. AF_08/2015</v>
          </cell>
          <cell r="D6945" t="str">
            <v>UN</v>
          </cell>
          <cell r="E6945">
            <v>439.61</v>
          </cell>
        </row>
        <row r="6946">
          <cell r="B6946">
            <v>90793</v>
          </cell>
          <cell r="C6946" t="str">
            <v>PORTA-PRONTA DE MADEIRA, FOLHA PESADA OU SUPERPESADA, 90X210CM, FIXAÇÃO COM PREENCHIMENTO TOTAL DE ESPUMA EXPANSIVA - FORNECIMENTO E INSTALAÇÃO. AF_08/2015</v>
          </cell>
          <cell r="D6946" t="str">
            <v>UN</v>
          </cell>
          <cell r="E6946">
            <v>452.05</v>
          </cell>
        </row>
        <row r="6947">
          <cell r="B6947">
            <v>90800</v>
          </cell>
          <cell r="C6947" t="str">
            <v>ADUELA / MARCO / BATENTE PARA PORTA DE 60X210CM, PADRÃO MÉDIO - FORNECIMENTO E MONTAGEM. AF_08/2015</v>
          </cell>
          <cell r="D6947" t="str">
            <v>UN</v>
          </cell>
          <cell r="E6947">
            <v>162.30000000000001</v>
          </cell>
        </row>
        <row r="6948">
          <cell r="B6948">
            <v>90801</v>
          </cell>
          <cell r="C6948" t="str">
            <v>ADUELA / MARCO / BATENTE PARA PORTA DE 70X210CM, PADRÃO MÉDIO - FORNECIMENTO E MONTAGEM. AF_08/2015</v>
          </cell>
          <cell r="D6948" t="str">
            <v>UN</v>
          </cell>
          <cell r="E6948">
            <v>168.16</v>
          </cell>
        </row>
        <row r="6949">
          <cell r="B6949">
            <v>90802</v>
          </cell>
          <cell r="C6949" t="str">
            <v>ADUELA / MARCO / BATENTE PARA PORTA DE 80X210CM, PADRÃO MÉDIO - FORNECIMENTO E MONTAGEM. AF_08/2015</v>
          </cell>
          <cell r="D6949" t="str">
            <v>UN</v>
          </cell>
          <cell r="E6949">
            <v>174.04</v>
          </cell>
        </row>
        <row r="6950">
          <cell r="B6950">
            <v>90803</v>
          </cell>
          <cell r="C6950" t="str">
            <v>ADUELA / MARCO / BATENTE PARA PORTA DE 90X210CM, PADRÃO MÉDIO - FORNECIMENTO E MONTAGEM. AF_08/2015</v>
          </cell>
          <cell r="D6950" t="str">
            <v>UN</v>
          </cell>
          <cell r="E6950">
            <v>179.9</v>
          </cell>
        </row>
        <row r="6951">
          <cell r="B6951">
            <v>90804</v>
          </cell>
          <cell r="C6951" t="str">
            <v>ADUELA / MARCO / BATENTE PARA PORTA DE 60X210CM, FIXAÇÃO COM ARGAMASSA, PADRÃO MÉDIO - FORNECIMENTO E INSTALAÇÃO. AF_08/2015_P</v>
          </cell>
          <cell r="D6951" t="str">
            <v>UN</v>
          </cell>
          <cell r="E6951">
            <v>215.88</v>
          </cell>
        </row>
        <row r="6952">
          <cell r="B6952">
            <v>90805</v>
          </cell>
          <cell r="C6952" t="str">
            <v>ADUELA / MARCO / BATENTE PARA PORTA DE 60X210CM, FIXAÇÃO COM ARGAMASSA - SOMENTE INSTALAÇÃO. AF_08/2015_P</v>
          </cell>
          <cell r="D6952" t="str">
            <v>UN</v>
          </cell>
          <cell r="E6952">
            <v>53.58</v>
          </cell>
        </row>
        <row r="6953">
          <cell r="B6953">
            <v>90806</v>
          </cell>
          <cell r="C6953" t="str">
            <v>ADUELA / MARCO / BATENTE PARA PORTA DE 70X210CM, FIXAÇÃO COM ARGAMASSA, PADRÃO MÉDIO - FORNECIMENTO E INSTALAÇÃO. AF_08/2015_P</v>
          </cell>
          <cell r="D6953" t="str">
            <v>UN</v>
          </cell>
          <cell r="E6953">
            <v>226.25</v>
          </cell>
        </row>
        <row r="6954">
          <cell r="B6954">
            <v>90807</v>
          </cell>
          <cell r="C6954" t="str">
            <v>ADUELA / MARCO / BATENTE PARA PORTA DE 70X210CM, FIXAÇÃO COM ARGAMASSA - SOMENTE INSTALAÇÃO. AF_08/2015_P</v>
          </cell>
          <cell r="D6954" t="str">
            <v>UN</v>
          </cell>
          <cell r="E6954">
            <v>58.09</v>
          </cell>
        </row>
        <row r="6955">
          <cell r="B6955">
            <v>90816</v>
          </cell>
          <cell r="C6955" t="str">
            <v>ADUELA / MARCO / BATENTE PARA PORTA DE 80X210CM, FIXAÇÃO COM ARGAMASSA, PADRÃO MÉDIO - FORNECIMENTO E INSTALAÇÃO. AF_08/2015_P</v>
          </cell>
          <cell r="D6955" t="str">
            <v>UN</v>
          </cell>
          <cell r="E6955">
            <v>236.61</v>
          </cell>
        </row>
        <row r="6956">
          <cell r="B6956">
            <v>90817</v>
          </cell>
          <cell r="C6956" t="str">
            <v>ADUELA / MARCO / BATENTE PARA PORTA DE 80X210CM, FIXAÇÃO COM ARGAMASSA - SOMENTE INSTALAÇÃO. AF_08/2015_P</v>
          </cell>
          <cell r="D6956" t="str">
            <v>UN</v>
          </cell>
          <cell r="E6956">
            <v>62.57</v>
          </cell>
        </row>
        <row r="6957">
          <cell r="B6957">
            <v>90818</v>
          </cell>
          <cell r="C6957" t="str">
            <v>ADUELA / MARCO / BATENTE PARA PORTA DE 90X210CM, FIXAÇÃO COM ARGAMASSA, PADRÃO MÉDIO - FORNECIMENTO E INSTALAÇÃO. AF_08/2015_P</v>
          </cell>
          <cell r="D6957" t="str">
            <v>UN</v>
          </cell>
          <cell r="E6957">
            <v>247.01</v>
          </cell>
        </row>
        <row r="6958">
          <cell r="B6958">
            <v>90819</v>
          </cell>
          <cell r="C6958" t="str">
            <v>ADUELA / MARCO / BATENTE PARA PORTA DE 90X210CM, FIXAÇÃO COM ARGAMASSA - SOMENTE INSTALAÇÃO. AF_08/2015_P</v>
          </cell>
          <cell r="D6958" t="str">
            <v>UN</v>
          </cell>
          <cell r="E6958">
            <v>67.11</v>
          </cell>
        </row>
        <row r="6959">
          <cell r="B6959">
            <v>90820</v>
          </cell>
          <cell r="C6959" t="str">
            <v>PORTA DE MADEIRA PARA PINTURA, SEMI-OCA (LEVE OU MÉDIA), 60X210CM, ESPESSURA DE 3,5CM, INCLUSO DOBRADIÇAS - FORNECIMENTO E INSTALAÇÃO. AF_08/2015</v>
          </cell>
          <cell r="D6959" t="str">
            <v>UN</v>
          </cell>
          <cell r="E6959">
            <v>293.16000000000003</v>
          </cell>
        </row>
        <row r="6960">
          <cell r="B6960">
            <v>90821</v>
          </cell>
          <cell r="C6960" t="str">
            <v>PORTA DE MADEIRA PARA PINTURA, SEMI-OCA (LEVE OU MÉDIA), 70X210CM, ESPESSURA DE 3,5CM, INCLUSO DOBRADIÇAS - FORNECIMENTO E INSTALAÇÃO. AF_08/2015</v>
          </cell>
          <cell r="D6960" t="str">
            <v>UN</v>
          </cell>
          <cell r="E6960">
            <v>315.56</v>
          </cell>
        </row>
        <row r="6961">
          <cell r="B6961">
            <v>90822</v>
          </cell>
          <cell r="C6961" t="str">
            <v>PORTA DE MADEIRA PARA PINTURA, SEMI-OCA (LEVE OU MÉDIA), 80X210CM, ESPESSURA DE 3,5CM, INCLUSO DOBRADIÇAS - FORNECIMENTO E INSTALAÇÃO. AF_08/2015</v>
          </cell>
          <cell r="D6961" t="str">
            <v>UN</v>
          </cell>
          <cell r="E6961">
            <v>312.2</v>
          </cell>
        </row>
        <row r="6962">
          <cell r="B6962">
            <v>90823</v>
          </cell>
          <cell r="C6962" t="str">
            <v>PORTA DE MADEIRA PARA PINTURA, SEMI-OCA (LEVE OU MÉDIA), 90X210CM, ESPESSURA DE 3,5CM, INCLUSO DOBRADIÇAS - FORNECIMENTO E INSTALAÇÃO. AF_08/2015</v>
          </cell>
          <cell r="D6962" t="str">
            <v>UN</v>
          </cell>
          <cell r="E6962">
            <v>326.32</v>
          </cell>
        </row>
        <row r="6963">
          <cell r="B6963">
            <v>90826</v>
          </cell>
          <cell r="C6963" t="str">
            <v>ALIZAR / GUARNIÇÃO DE 5X1,5CM PARA PORTA DE 60X210CM FIXADO COM PREGOS, PADRÃO MÉDIO - FORNECIMENTO E INSTALAÇÃO. AF_08/2015</v>
          </cell>
          <cell r="D6963" t="str">
            <v>UN</v>
          </cell>
          <cell r="E6963">
            <v>24.87</v>
          </cell>
        </row>
        <row r="6964">
          <cell r="B6964">
            <v>90827</v>
          </cell>
          <cell r="C6964" t="str">
            <v>ALIZAR / GUARNIÇÃO DE 5X1,5CM PARA PORTA DE 70X210CM FIXADO COM PREGOS, PADRÃO MÉDIO - FORNECIMENTO E INSTALAÇÃO. AF_08/2015</v>
          </cell>
          <cell r="D6964" t="str">
            <v>UN</v>
          </cell>
          <cell r="E6964">
            <v>26.06</v>
          </cell>
        </row>
        <row r="6965">
          <cell r="B6965">
            <v>90828</v>
          </cell>
          <cell r="C6965" t="str">
            <v>ALIZAR / GUARNIÇÃO DE 5X1,5CM PARA PORTA DE 80X210CM FIXADO COM PREGOS, PADRÃO MÉDIO - FORNECIMENTO E INSTALAÇÃO. AF_08/2015</v>
          </cell>
          <cell r="D6965" t="str">
            <v>UN</v>
          </cell>
          <cell r="E6965">
            <v>27.25</v>
          </cell>
        </row>
        <row r="6966">
          <cell r="B6966">
            <v>90829</v>
          </cell>
          <cell r="C6966" t="str">
            <v>ALIZAR / GUARNIÇÃO DE 5X1,5CM PARA PORTA DE 90X210CM FIXADO COM PREGOS, PADRÃO MÉDIO - FORNECIMENTO E INSTALAÇÃO. AF_08/2015</v>
          </cell>
          <cell r="D6966" t="str">
            <v>UN</v>
          </cell>
          <cell r="E6966">
            <v>28.48</v>
          </cell>
        </row>
        <row r="6967">
          <cell r="B6967">
            <v>90830</v>
          </cell>
          <cell r="C6967" t="str">
            <v>FECHADURA DE EMBUTIR COM CILINDRO, EXTERNA, COMPLETA, ACABAMENTO PADRÃO MÉDIO, INCLUSO EXECUÇÃO DE FURO - FORNECIMENTO E INSTALAÇÃO. AF_08/2015</v>
          </cell>
          <cell r="D6967" t="str">
            <v>UN</v>
          </cell>
          <cell r="E6967">
            <v>79.86</v>
          </cell>
        </row>
        <row r="6968">
          <cell r="B6968">
            <v>90831</v>
          </cell>
          <cell r="C6968" t="str">
            <v>FECHADURA DE EMBUTIR PARA PORTA DE BANHEIRO, COMPLETA, ACABAMENTO PADRÃO MÉDIO, INCLUSO EXECUÇÃO DE FURO - FORNECIMENTO E INSTALAÇÃO. AF_08/2015</v>
          </cell>
          <cell r="D6968" t="str">
            <v>UN</v>
          </cell>
          <cell r="E6968">
            <v>62.57</v>
          </cell>
        </row>
        <row r="6969">
          <cell r="B6969">
            <v>90841</v>
          </cell>
          <cell r="C6969" t="str">
            <v>KIT DE PORTA DE MADEIRA PARA PINTURA, SEMI-OCA (LEVE OU MÉDIA), PADRÃO MÉDIO, 60X210CM, ESPESSURA DE 3,5CM, ITENS INCLUSOS: DOBRADIÇAS, MONTAGEM E INSTALAÇÃO DO BATENTE, FECHADURA COM EXECUÇÃO DO FURO - FORNECIMENTO E INSTALAÇÃO. AF_08/2015</v>
          </cell>
          <cell r="D6969" t="str">
            <v>UN</v>
          </cell>
          <cell r="E6969">
            <v>621.35</v>
          </cell>
        </row>
        <row r="6970">
          <cell r="B6970">
            <v>90842</v>
          </cell>
          <cell r="C6970" t="str">
            <v>KIT DE PORTA DE MADEIRA PARA PINTURA, SEMI-OCA (LEVE OU MÉDIA), PADRÃO MÉDIO, 70X210CM, ESPESSURA DE 3,5CM, ITENS INCLUSOS: DOBRADIÇAS, MONTAGEM E INSTALAÇÃO DO BATENTE, FECHADURA COM EXECUÇÃO DO FURO - FORNECIMENTO E INSTALAÇÃO. AF_08/2015</v>
          </cell>
          <cell r="D6970" t="str">
            <v>UN</v>
          </cell>
          <cell r="E6970">
            <v>662</v>
          </cell>
        </row>
        <row r="6971">
          <cell r="B6971">
            <v>90843</v>
          </cell>
          <cell r="C6971" t="str">
            <v>KIT DE PORTA DE MADEIRA PARA PINTURA, SEMI-OCA (LEVE OU MÉDIA), PADRÃO MÉDIO, 80X210CM, ESPESSURA DE 3,5CM, ITENS INCLUSOS: DOBRADIÇAS, MONTAGEM E INSTALAÇÃO DO BATENTE, FECHADURA COM EXECUÇÃO DO FURO - FORNECIMENTO E INSTALAÇÃO. AF_08/2015</v>
          </cell>
          <cell r="D6971" t="str">
            <v>UN</v>
          </cell>
          <cell r="E6971">
            <v>683.17</v>
          </cell>
        </row>
        <row r="6972">
          <cell r="B6972">
            <v>90844</v>
          </cell>
          <cell r="C6972" t="str">
            <v>KIT DE PORTA DE MADEIRA PARA PINTURA, SEMI-OCA (LEVE OU MÉDIA), PADRÃO MÉDIO, 90X210CM, ESPESSURA DE 3,5CM, ITENS INCLUSOS: DOBRADIÇAS, MONTAGEM E INSTALAÇÃO DO BATENTE, FECHADURA COM EXECUÇÃO DO FURO - FORNECIMENTO E INSTALAÇÃO. AF_08/2015</v>
          </cell>
          <cell r="D6972" t="str">
            <v>UN</v>
          </cell>
          <cell r="E6972">
            <v>710.15</v>
          </cell>
        </row>
        <row r="6973">
          <cell r="B6973">
            <v>90847</v>
          </cell>
          <cell r="C6973" t="str">
            <v>KIT DE PORTA DE MADEIRA PARA PINTURA, SEMI-OCA (LEVE OU MÉDIA), PADRÃO MÉDIO, 60X210CM, ESPESSURA DE 3,5CM, ITENS INCLUSOS: DOBRADIÇAS, MONTAGEM E INSTALAÇÃO DO BATENTE, SEM FECHADURA - FORNECIMENTO E INSTALAÇÃO. AF_08/2015</v>
          </cell>
          <cell r="D6973" t="str">
            <v>UN</v>
          </cell>
          <cell r="E6973">
            <v>558.78</v>
          </cell>
        </row>
        <row r="6974">
          <cell r="B6974">
            <v>90848</v>
          </cell>
          <cell r="C6974" t="str">
            <v>KIT DE PORTA DE MADEIRA PARA PINTURA, SEMI-OCA (LEVE OU MÉDIA), PADRÃO MÉDIO, 70X210CM, ESPESSURA DE 3,5CM, ITENS INCLUSOS: DOBRADIÇAS, MONTAGEM E INSTALAÇÃO DO BATENTE, SEM FECHADURA - FORNECIMENTO E INSTALAÇÃO. AF_08/2015</v>
          </cell>
          <cell r="D6974" t="str">
            <v>UN</v>
          </cell>
          <cell r="E6974">
            <v>593.92999999999995</v>
          </cell>
        </row>
        <row r="6975">
          <cell r="B6975">
            <v>90849</v>
          </cell>
          <cell r="C6975" t="str">
            <v>KIT DE PORTA DE MADEIRA PARA PINTURA, SEMI-OCA (LEVE OU MÉDIA), PADRÃO MÉDIO, 80X210CM, ESPESSURA DE 3,5CM, ITENS INCLUSOS: DOBRADIÇAS, MONTAGEM E INSTALAÇÃO DO BATENTE, SEM FECHADURA - FORNECIMENTO E INSTALAÇÃO. AF_08/2015</v>
          </cell>
          <cell r="D6975" t="str">
            <v>UN</v>
          </cell>
          <cell r="E6975">
            <v>603.30999999999995</v>
          </cell>
        </row>
        <row r="6976">
          <cell r="B6976">
            <v>90850</v>
          </cell>
          <cell r="C6976" t="str">
            <v>KIT DE PORTA DE MADEIRA PARA PINTURA, SEMI-OCA (LEVE OU MÉDIA), PADRÃO MÉDIO, 90X210CM, ESPESSURA DE 3,5CM, ITENS INCLUSOS: DOBRADIÇAS, MONTAGEM E INSTALAÇÃO DO BATENTE, SEM FECHADURA - FORNECIMENTO E INSTALAÇÃO. AF_08/2015</v>
          </cell>
          <cell r="D6976" t="str">
            <v>UN</v>
          </cell>
          <cell r="E6976">
            <v>630.29</v>
          </cell>
        </row>
        <row r="6977">
          <cell r="B6977">
            <v>91009</v>
          </cell>
          <cell r="C6977" t="str">
            <v>PORTA DE MADEIRA PARA VERNIZ, SEMI-OCA (LEVE OU MÉDIA), 60X210CM, ESPESSURA DE 3,5CM, INCLUSO DOBRADIÇAS - FORNECIMENTO E INSTALAÇÃO. AF_08/2015</v>
          </cell>
          <cell r="D6977" t="str">
            <v>UN</v>
          </cell>
          <cell r="E6977">
            <v>299.20999999999998</v>
          </cell>
        </row>
        <row r="6978">
          <cell r="B6978">
            <v>91010</v>
          </cell>
          <cell r="C6978" t="str">
            <v>PORTA DE MADEIRA PARA VERNIZ, SEMI-OCA (LEVE OU MÉDIA), 70X210CM, ESPESSURA DE 3,5CM, INCLUSO DOBRADIÇAS - FORNECIMENTO E INSTALAÇÃO. AF_08/2015</v>
          </cell>
          <cell r="D6978" t="str">
            <v>UN</v>
          </cell>
          <cell r="E6978">
            <v>249.25</v>
          </cell>
        </row>
        <row r="6979">
          <cell r="B6979">
            <v>91011</v>
          </cell>
          <cell r="C6979" t="str">
            <v>PORTA DE MADEIRA PARA VERNIZ, SEMI-OCA (LEVE OU MÉDIA), 80X210CM, ESPESSURA DE 3,5CM, INCLUSO DOBRADIÇAS - FORNECIMENTO E INSTALAÇÃO. AF_08/2015</v>
          </cell>
          <cell r="D6979" t="str">
            <v>UN</v>
          </cell>
          <cell r="E6979">
            <v>334.86</v>
          </cell>
        </row>
        <row r="6980">
          <cell r="B6980">
            <v>91012</v>
          </cell>
          <cell r="C6980" t="str">
            <v>PORTA DE MADEIRA PARA VERNIZ, SEMI-OCA (LEVE OU MÉDIA), 90X210CM, ESPESSURA DE 3,5CM, INCLUSO DOBRADIÇAS - FORNECIMENTO E INSTALAÇÃO. AF_08/2015</v>
          </cell>
          <cell r="D6980" t="str">
            <v>UN</v>
          </cell>
          <cell r="E6980">
            <v>321.67</v>
          </cell>
        </row>
        <row r="6981">
          <cell r="B6981">
            <v>91013</v>
          </cell>
          <cell r="C6981" t="str">
            <v>KIT DE PORTA DE MADEIRA PARA VERNIZ, SEMI-OCA (LEVE OU MÉDIA), PADRÃO MÉDIO, 60X210CM, ESPESSURA DE 3,5CM, ITENS INCLUSOS: DOBRADIÇAS, MONTAGEM E INSTALAÇÃO DO BATENTE, SEM FECHADURA - FORNECIMENTO E INSTALAÇÃO. AF_08/2015</v>
          </cell>
          <cell r="D6981" t="str">
            <v>UN</v>
          </cell>
          <cell r="E6981">
            <v>564.83000000000004</v>
          </cell>
        </row>
        <row r="6982">
          <cell r="B6982">
            <v>91014</v>
          </cell>
          <cell r="C6982" t="str">
            <v>KIT DE PORTA DE MADEIRA PARA VERNIZ, SEMI-OCA (LEVE OU MÉDIA), PADRÃO MÉDIO, 70X210CM, ESPESSURA DE 3,5CM, ITENS INCLUSOS: DOBRADIÇAS, MONTAGEM E INSTALAÇÃO DO BATENTE, SEM FECHADURA - FORNECIMENTO E INSTALAÇÃO. AF_08/2015</v>
          </cell>
          <cell r="D6982" t="str">
            <v>UN</v>
          </cell>
          <cell r="E6982">
            <v>527.62</v>
          </cell>
        </row>
        <row r="6983">
          <cell r="B6983">
            <v>91015</v>
          </cell>
          <cell r="C6983" t="str">
            <v>KIT DE PORTA DE MADEIRA PARA VERNIZ, SEMI-OCA (LEVE OU MÉDIA), PADRÃO MÉDIO, 80X210CM, ESPESSURA DE 3,5CM, ITENS INCLUSOS: DOBRADIÇAS, MONTAGEM E INSTALAÇÃO DO BATENTE, SEM FECHADURA - FORNECIMENTO E INSTALAÇÃO. AF_08/2015</v>
          </cell>
          <cell r="D6983" t="str">
            <v>UN</v>
          </cell>
          <cell r="E6983">
            <v>625.97</v>
          </cell>
        </row>
        <row r="6984">
          <cell r="B6984">
            <v>91016</v>
          </cell>
          <cell r="C6984" t="str">
            <v>KIT DE PORTA DE MADEIRA PARA VERNIZ, SEMI-OCA (LEVE OU MÉDIA), PADRÃO MÉDIO, 90X210CM, ESPESSURA DE 3,5CM, ITENS INCLUSOS: DOBRADIÇAS, MONTAGEM E INSTALAÇÃO DO BATENTE, SEM FECHADURA - FORNECIMENTO E INSTALAÇÃO. AF_08/2015</v>
          </cell>
          <cell r="D6984" t="str">
            <v>UN</v>
          </cell>
          <cell r="E6984">
            <v>625.64</v>
          </cell>
        </row>
        <row r="6985">
          <cell r="B6985">
            <v>91286</v>
          </cell>
          <cell r="C6985" t="str">
            <v>ADUELA / MARCO / BATENTE PARA PORTA DE 60X210CM, PADRÃO POPULAR - FORNECIMENTO E MONTAGEM. AF_08/2015</v>
          </cell>
          <cell r="D6985" t="str">
            <v>UN</v>
          </cell>
          <cell r="E6985">
            <v>126.7</v>
          </cell>
        </row>
        <row r="6986">
          <cell r="B6986">
            <v>91287</v>
          </cell>
          <cell r="C6986" t="str">
            <v>ADUELA / MARCO / BATENTE PARA PORTA DE 70X210CM, PADRÃO POPULAR - FORNECIMENTO E MONTAGEM. AF_08/2015</v>
          </cell>
          <cell r="D6986" t="str">
            <v>UN</v>
          </cell>
          <cell r="E6986">
            <v>132.56</v>
          </cell>
        </row>
        <row r="6987">
          <cell r="B6987">
            <v>91288</v>
          </cell>
          <cell r="C6987" t="str">
            <v>ADUELA / MARCO / BATENTE PARA PORTA DE 80X210CM, PADRÃO POPULAR - FORNECIMENTO E MONTAGEM. AF_08/2015</v>
          </cell>
          <cell r="D6987" t="str">
            <v>UN</v>
          </cell>
          <cell r="E6987">
            <v>138.44</v>
          </cell>
        </row>
        <row r="6988">
          <cell r="B6988">
            <v>91290</v>
          </cell>
          <cell r="C6988" t="str">
            <v>ADUELA / MARCO / BATENTE PARA PORTA DE 90X210CM, PADRÃO POPULAR - FORNECIMENTO E MONTAGEM. AF_08/2015</v>
          </cell>
          <cell r="D6988" t="str">
            <v>UN</v>
          </cell>
          <cell r="E6988">
            <v>144.30000000000001</v>
          </cell>
        </row>
        <row r="6989">
          <cell r="B6989">
            <v>91291</v>
          </cell>
          <cell r="C6989" t="str">
            <v>ADUELA / MARCO / BATENTE PARA PORTA DE 60X210CM, FIXAÇÃO COM ARGAMASSA, PADRÃO POPULAR - FORNECIMENTO E INSTALAÇÃO. AF_08/2015_P</v>
          </cell>
          <cell r="D6989" t="str">
            <v>UN</v>
          </cell>
          <cell r="E6989">
            <v>180.28</v>
          </cell>
        </row>
        <row r="6990">
          <cell r="B6990">
            <v>91292</v>
          </cell>
          <cell r="C6990" t="str">
            <v>ADUELA / MARCO / BATENTE PARA PORTA DE 70X210CM, FIXAÇÃO COM ARGAMASSA, PADRÃO POPULAR - FORNECIMENTO E INSTALAÇÃO. AF_08/2015_P</v>
          </cell>
          <cell r="D6990" t="str">
            <v>UN</v>
          </cell>
          <cell r="E6990">
            <v>190.65</v>
          </cell>
        </row>
        <row r="6991">
          <cell r="B6991">
            <v>91293</v>
          </cell>
          <cell r="C6991" t="str">
            <v>ADUELA / MARCO / BATENTE PARA PORTA DE 80X210CM, FIXAÇÃO COM ARGAMASSA, PADRÃO POPULAR - FORNECIMENTO E INSTALAÇÃO. AF_08/2015_P</v>
          </cell>
          <cell r="D6991" t="str">
            <v>UN</v>
          </cell>
          <cell r="E6991">
            <v>201.01</v>
          </cell>
        </row>
        <row r="6992">
          <cell r="B6992">
            <v>91294</v>
          </cell>
          <cell r="C6992" t="str">
            <v>ADUELA / MARCO / BATENTE PARA PORTA DE 90X210CM, FIXAÇÃO COM ARGAMASSA, PADRÃO POPULAR - FORNECIMENTO E INSTALAÇÃO. AF_08/2015_P</v>
          </cell>
          <cell r="D6992" t="str">
            <v>UN</v>
          </cell>
          <cell r="E6992">
            <v>211.41</v>
          </cell>
        </row>
        <row r="6993">
          <cell r="B6993">
            <v>91295</v>
          </cell>
          <cell r="C6993" t="str">
            <v>PORTA DE MADEIRA FRISADA, SEMI-OCA (LEVE OU MÉDIA), 60X210CM, ESPESSURA DE 3CM, INCLUSO DOBRADIÇAS - FORNECIMENTO E INSTALAÇÃO. AF_08/2015</v>
          </cell>
          <cell r="D6993" t="str">
            <v>UN</v>
          </cell>
          <cell r="E6993">
            <v>282.95999999999998</v>
          </cell>
        </row>
        <row r="6994">
          <cell r="B6994">
            <v>91296</v>
          </cell>
          <cell r="C6994" t="str">
            <v>PORTA DE MADEIRA FRISADA, SEMI-OCA (LEVE OU MÉDIA), 70X210CM, ESPESSURA DE 3CM, INCLUSO DOBRADIÇAS - FORNECIMENTO E INSTALAÇÃO. AF_08/2015</v>
          </cell>
          <cell r="D6994" t="str">
            <v>UN</v>
          </cell>
          <cell r="E6994">
            <v>297.88</v>
          </cell>
        </row>
        <row r="6995">
          <cell r="B6995">
            <v>91297</v>
          </cell>
          <cell r="C6995" t="str">
            <v>PORTA DE MADEIRA FRISADA, SEMI-OCA (LEVE OU MÉDIA), 80X210CM, ESPESSURA DE 3,5CM, INCLUSO DOBRADIÇAS - FORNECIMENTO E INSTALAÇÃO. AF_08/2015</v>
          </cell>
          <cell r="D6995" t="str">
            <v>UN</v>
          </cell>
          <cell r="E6995">
            <v>336.52</v>
          </cell>
        </row>
        <row r="6996">
          <cell r="B6996">
            <v>91298</v>
          </cell>
          <cell r="C6996" t="str">
            <v>PORTA DE MADEIRA TIPO VENEZIANA, 80X210CM, ESPESSURA DE 3CM, INCLUSO DOBRADIÇAS - FORNECIMENTO E INSTALAÇÃO. AF_08/2015</v>
          </cell>
          <cell r="D6996" t="str">
            <v>UN</v>
          </cell>
          <cell r="E6996">
            <v>710.05</v>
          </cell>
        </row>
        <row r="6997">
          <cell r="B6997">
            <v>91299</v>
          </cell>
          <cell r="C6997" t="str">
            <v>PORTA DE MADEIRA, TIPO MEXICANA, MACIÇA (PESADA OU SUPERPESADA), 80X210CM, ESPESSURA DE 3,5CM, INCLUSO DOBRADIÇAS - FORNECIMENTO E INSTALAÇÃO. AF_08/2015</v>
          </cell>
          <cell r="D6997" t="str">
            <v>UN</v>
          </cell>
          <cell r="E6997">
            <v>975.2</v>
          </cell>
        </row>
        <row r="6998">
          <cell r="B6998">
            <v>91300</v>
          </cell>
          <cell r="C6998" t="str">
            <v>ALIZAR / GUARNIÇÃO DE 5X1,5CM PARA PORTA DE 60X210CM FIXADO COM PREGOS, PADRÃO POPULAR - FORNECIMENTO E INSTALAÇÃO. AF_08/2015</v>
          </cell>
          <cell r="D6998" t="str">
            <v>UN</v>
          </cell>
          <cell r="E6998">
            <v>20.78</v>
          </cell>
        </row>
        <row r="6999">
          <cell r="B6999">
            <v>91301</v>
          </cell>
          <cell r="C6999" t="str">
            <v>ALIZAR / GUARNIÇÃO DE 5X1,5CM PARA PORTA DE 70X210CM FIXADO COM PREGOS, PADRÃO POPULAR - FORNECIMENTO E INSTALAÇÃO. AF_08/2015</v>
          </cell>
          <cell r="D6999" t="str">
            <v>UN</v>
          </cell>
          <cell r="E6999">
            <v>21.9</v>
          </cell>
        </row>
        <row r="7000">
          <cell r="B7000">
            <v>91302</v>
          </cell>
          <cell r="C7000" t="str">
            <v>ALIZAR / GUARNIÇÃO DE 5X1,5CM PARA PORTA DE 80X210CM FIXADO COM PREGOS, PADRÃO POPULAR - FORNECIMENTO E INSTALAÇÃO. AF_08/2015</v>
          </cell>
          <cell r="D7000" t="str">
            <v>UN</v>
          </cell>
          <cell r="E7000">
            <v>23.02</v>
          </cell>
        </row>
        <row r="7001">
          <cell r="B7001">
            <v>91303</v>
          </cell>
          <cell r="C7001" t="str">
            <v>ALIZAR / GUARNIÇÃO DE 5X1,5CM PARA PORTA DE 90X210CM FIXADO COM PREGOS, PADRÃO POPULAR - FORNECIMENTO E INSTALAÇÃO. AF_08/2015</v>
          </cell>
          <cell r="D7001" t="str">
            <v>UN</v>
          </cell>
          <cell r="E7001">
            <v>24.17</v>
          </cell>
        </row>
        <row r="7002">
          <cell r="B7002">
            <v>91304</v>
          </cell>
          <cell r="C7002" t="str">
            <v>FECHADURA DE EMBUTIR COM CILINDRO, EXTERNA, COMPLETA, ACABAMENTO PADRÃO POPULAR, INCLUSO EXECUÇÃO DE FURO - FORNECIMENTO E INSTALAÇÃO. AF_08/2015</v>
          </cell>
          <cell r="D7002" t="str">
            <v>UN</v>
          </cell>
          <cell r="E7002">
            <v>60.63</v>
          </cell>
        </row>
        <row r="7003">
          <cell r="B7003">
            <v>91305</v>
          </cell>
          <cell r="C7003" t="str">
            <v>FECHADURA DE EMBUTIR PARA PORTA DE BANHEIRO, COMPLETA, ACABAMENTO PADRÃO POPULAR, INCLUSO EXECUÇÃO DE FURO - FORNECIMENTO E INSTALAÇÃO. AF_08/2015</v>
          </cell>
          <cell r="D7003" t="str">
            <v>UN</v>
          </cell>
          <cell r="E7003">
            <v>45.77</v>
          </cell>
        </row>
        <row r="7004">
          <cell r="B7004">
            <v>91306</v>
          </cell>
          <cell r="C7004" t="str">
            <v>FECHADURA DE EMBUTIR PARA PORTAS INTERNAS, COMPLETA, ACABAMENTO PADRÃO MÉDIO, COM EXECUÇÃO DE FURO - FORNECIMENTO E INSTALAÇÃO. AF_08/2015</v>
          </cell>
          <cell r="D7004" t="str">
            <v>UN</v>
          </cell>
          <cell r="E7004">
            <v>68.069999999999993</v>
          </cell>
        </row>
        <row r="7005">
          <cell r="B7005">
            <v>91307</v>
          </cell>
          <cell r="C7005" t="str">
            <v>FECHADURA DE EMBUTIR PARA PORTAS INTERNAS, COMPLETA, ACABAMENTO PADRÃO POPULAR, COM EXECUÇÃO DE FURO - FORNECIMENTO E INSTALAÇÃO. AF_08/2015</v>
          </cell>
          <cell r="D7005" t="str">
            <v>UN</v>
          </cell>
          <cell r="E7005">
            <v>48.03</v>
          </cell>
        </row>
        <row r="7006">
          <cell r="B7006">
            <v>91312</v>
          </cell>
          <cell r="C7006" t="str">
            <v>KIT DE PORTA DE MADEIRA PARA PINTURA, SEMI-OCA (LEVE OU MÉDIA), PADRÃO POPULAR, 60X210CM, ESPESSURA DE 3,5CM, ITENS INCLUSOS: DOBRADIÇAS, MONTAGEM E INSTALAÇÃO DO BATENTE, FECHADURA COM EXECUÇÃO DO FURO - FORNECIMENTO E INSTALAÇÃO. AF_08/2015</v>
          </cell>
          <cell r="D7006" t="str">
            <v>UN</v>
          </cell>
          <cell r="E7006">
            <v>560.77</v>
          </cell>
        </row>
        <row r="7007">
          <cell r="B7007">
            <v>91313</v>
          </cell>
          <cell r="C7007" t="str">
            <v>KIT DE PORTA DE MADEIRA PARA PINTURA, SEMI-OCA (LEVE OU MÉDIA), PADRÃO POPULAR, 70X210CM, ESPESSURA DE 3,5CM, ITENS INCLUSOS: DOBRADIÇAS, MONTAGEM E INSTALAÇÃO DO BATENTE, FECHADURA COM EXECUÇÃO DO FURO - FORNECIMENTO E INSTALAÇÃO. AF_08/2015</v>
          </cell>
          <cell r="D7007" t="str">
            <v>UN</v>
          </cell>
          <cell r="E7007">
            <v>598.04</v>
          </cell>
        </row>
        <row r="7008">
          <cell r="B7008">
            <v>91314</v>
          </cell>
          <cell r="C7008" t="str">
            <v>KIT DE PORTA DE MADEIRA PARA PINTURA, SEMI-OCA (LEVE OU MÉDIA), PADRÃO POPULAR, 80X210CM, ESPESSURA DE 3,5CM, ITENS INCLUSOS: DOBRADIÇAS, MONTAGEM E INSTALAÇÃO DO BATENTE, FECHADURA COM EXECUÇÃO DO FURO - FORNECIMENTO E INSTALAÇÃO. AF_08/2015</v>
          </cell>
          <cell r="D7008" t="str">
            <v>UN</v>
          </cell>
          <cell r="E7008">
            <v>619.88</v>
          </cell>
        </row>
        <row r="7009">
          <cell r="B7009">
            <v>91315</v>
          </cell>
          <cell r="C7009" t="str">
            <v>KIT DE PORTA DE MADEIRA PARA PINTURA, SEMI-OCA (LEVE OU MÉDIA), PADRÃO POPULAR, 90X210CM, ESPESSURA DE 3,5CM, ITENS INCLUSOS: DOBRADIÇAS, MONTAGEM E INSTALAÇÃO DO BATENTE, FECHADURA COM EXECUÇÃO DO FURO - FORNECIMENTO E INSTALAÇÃO. AF_08/2015</v>
          </cell>
          <cell r="D7009" t="str">
            <v>UN</v>
          </cell>
          <cell r="E7009">
            <v>646.70000000000005</v>
          </cell>
        </row>
        <row r="7010">
          <cell r="B7010">
            <v>91318</v>
          </cell>
          <cell r="C7010" t="str">
            <v>KIT DE PORTA DE MADEIRA PARA PINTURA, SEMI-OCA (LEVE OU MÉDIA), PADRÃO POPULAR, 60X210CM, ESPESSURA DE 3,5CM, ITENS INCLUSOS: DOBRADIÇAS, MONTAGEM E INSTALAÇÃO DO BATENTE, SEM FECHADURA - FORNECIMENTO E INSTALAÇÃO. AF_08/2015</v>
          </cell>
          <cell r="D7010" t="str">
            <v>UN</v>
          </cell>
          <cell r="E7010">
            <v>515</v>
          </cell>
        </row>
        <row r="7011">
          <cell r="B7011">
            <v>91319</v>
          </cell>
          <cell r="C7011" t="str">
            <v>KIT DE PORTA DE MADEIRA PARA PINTURA, SEMI-OCA (LEVE OU MÉDIA), PADRÃO POPULAR, 70X210CM, ESPESSURA DE 3,5CM, ITENS INCLUSOS: DOBRADIÇAS, MONTAGEM E INSTALAÇÃO DO BATENTE, SEM FECHADURA - FORNECIMENTO E INSTALAÇÃO. AF_08/2015</v>
          </cell>
          <cell r="D7011" t="str">
            <v>UN</v>
          </cell>
          <cell r="E7011">
            <v>550.01</v>
          </cell>
        </row>
        <row r="7012">
          <cell r="B7012">
            <v>91320</v>
          </cell>
          <cell r="C7012" t="str">
            <v>KIT DE PORTA DE MADEIRA PARA PINTURA, SEMI-OCA (LEVE OU MÉDIA), PADRÃO POPULAR, 80X210CM, ESPESSURA DE 3,5CM, ITENS INCLUSOS: DOBRADIÇAS, MONTAGEM E INSTALAÇÃO DO BATENTE, SEM FECHADURA - FORNECIMENTO E INSTALAÇÃO. AF_08/2015</v>
          </cell>
          <cell r="D7012" t="str">
            <v>UN</v>
          </cell>
          <cell r="E7012">
            <v>559.25</v>
          </cell>
        </row>
        <row r="7013">
          <cell r="B7013">
            <v>91321</v>
          </cell>
          <cell r="C7013" t="str">
            <v>KIT DE PORTA DE MADEIRA PARA PINTURA, SEMI-OCA (LEVE OU MÉDIA), PADRÃO POPULAR, 90X210CM, ESPESSURA DE 3,5CM, ITENS INCLUSOS: DOBRADIÇAS, MONTAGEM E INSTALAÇÃO DO BATENTE, SEM FECHADURA - FORNECIMENTO E INSTALAÇÃO. AF_08/2015</v>
          </cell>
          <cell r="D7013" t="str">
            <v>UN</v>
          </cell>
          <cell r="E7013">
            <v>586.07000000000005</v>
          </cell>
        </row>
        <row r="7014">
          <cell r="B7014">
            <v>91324</v>
          </cell>
          <cell r="C7014" t="str">
            <v>KIT DE PORTA DE MADEIRA PARA VERNIZ, SEMI-OCA (LEVE OU MÉDIA), PADRÃO POPULAR, 60X210CM, ESPESSURA DE 3,5CM, ITENS INCLUSOS: DOBRADIÇAS, MONTAGEM E INSTALAÇÃO DO BATENTE, SEM FECHADURA - FORNECIMENTO E INSTALAÇÃO. AF_08/2015</v>
          </cell>
          <cell r="D7014" t="str">
            <v>UN</v>
          </cell>
          <cell r="E7014">
            <v>521.04999999999995</v>
          </cell>
        </row>
        <row r="7015">
          <cell r="B7015">
            <v>91325</v>
          </cell>
          <cell r="C7015" t="str">
            <v>KIT DE PORTA DE MADEIRA PARA VERNIZ, SEMI-OCA (LEVE OU MÉDIA), PADRÃO POPULAR, 70X210CM, ESPESSURA DE 3,5CM, ITENS INCLUSOS: DOBRADIÇAS, MONTAGEM E INSTALAÇÃO DO BATENTE, SEM FECHADURA - FORNECIMENTO E INSTALAÇÃO. AF_08/2015</v>
          </cell>
          <cell r="D7015" t="str">
            <v>UN</v>
          </cell>
          <cell r="E7015">
            <v>483.7</v>
          </cell>
        </row>
        <row r="7016">
          <cell r="B7016">
            <v>91326</v>
          </cell>
          <cell r="C7016" t="str">
            <v>KIT DE PORTA DE MADEIRA PARA VERNIZ, SEMI-OCA (LEVE OU MÉDIA), PADRÃO POPULAR, 80X210CM, ESPESSURA DE 3,5CM, ITENS INCLUSOS: DOBRADIÇAS, MONTAGEM E INSTALAÇÃO DO BATENTE, SEM FECHADURA - FORNECIMENTO E INSTALAÇÃO. AF_08/2015</v>
          </cell>
          <cell r="D7016" t="str">
            <v>UN</v>
          </cell>
          <cell r="E7016">
            <v>581.91</v>
          </cell>
        </row>
        <row r="7017">
          <cell r="B7017">
            <v>91327</v>
          </cell>
          <cell r="C7017" t="str">
            <v>KIT DE PORTA DE MADEIRA PARA VERNIZ, SEMI-OCA (LEVE OU MÉDIA), PADRÃO POPULAR, 90X210CM, ESPESSURA DE 3,5CM, ITENS INCLUSOS: DOBRADIÇAS, MONTAGEM E INSTALAÇÃO DO BATENTE, SEM FECHADURA - FORNECIMENTO E INSTALAÇÃO. AF_08/2015</v>
          </cell>
          <cell r="D7017" t="str">
            <v>UN</v>
          </cell>
          <cell r="E7017">
            <v>581.41999999999996</v>
          </cell>
        </row>
        <row r="7018">
          <cell r="B7018">
            <v>91328</v>
          </cell>
          <cell r="C7018" t="str">
            <v>KIT DE PORTA DE MADEIRA FRISADA, SEMI-OCA (LEVE OU MÉDIA), PADRÃO MÉDIO 60X210CM, ESPESSURA DE 3CM, ITENS INCLUSOS: DOBRADIÇAS, MONTAGEM E INSTALAÇÃO DO BATENTE, SEM FECHADURA - FORNECIMENTO E INSTALAÇÃO. AF_08/2015</v>
          </cell>
          <cell r="D7018" t="str">
            <v>UN</v>
          </cell>
          <cell r="E7018">
            <v>548.58000000000004</v>
          </cell>
        </row>
        <row r="7019">
          <cell r="B7019">
            <v>91329</v>
          </cell>
          <cell r="C7019" t="str">
            <v>KIT DE PORTA DE MADEIRA FRISADA, SEMI-OCA (LEVE OU MÉDIA), PADRÃO POPULAR, 60X210CM, ESPESSURA DE 3CM, ITENS INCLUSOS: DOBRADIÇAS, MONTAGEM E INSTALAÇÃO DO BATENTE, SEM FECHADURA - FORNECIMENTO E INSTALAÇÃO. AF_08/2015</v>
          </cell>
          <cell r="D7019" t="str">
            <v>UN</v>
          </cell>
          <cell r="E7019">
            <v>504.8</v>
          </cell>
        </row>
        <row r="7020">
          <cell r="B7020">
            <v>91330</v>
          </cell>
          <cell r="C7020" t="str">
            <v>KIT DE PORTA DE MADEIRA FRISADA, SEMI-OCA (LEVE OU MÉDIA), PADRÃO MÉDIO, 70X210CM, ESPESSURA DE 3CM, ITENS INCLUSOS: DOBRADIÇAS, MONTAGEM E INSTALAÇÃO DO BATENTE, SEM FECHADURA - FORNECIMENTO E INSTALAÇÃO. AF_08/2015</v>
          </cell>
          <cell r="D7020" t="str">
            <v>UN</v>
          </cell>
          <cell r="E7020">
            <v>576.25</v>
          </cell>
        </row>
        <row r="7021">
          <cell r="B7021">
            <v>91331</v>
          </cell>
          <cell r="C7021" t="str">
            <v>KIT DE PORTA DE MADEIRA FRISADA, SEMI-OCA (LEVE OU MÉDIA), PADRÃO POPULAR, 70X210CM, ESPESSURA DE 3CM, ITENS INCLUSOS: DOBRADIÇAS, MONTAGEM E INSTALAÇÃO DO BATENTE, SEM FECHADURA - FORNECIMENTO E INSTALAÇÃO. AF_08/2015</v>
          </cell>
          <cell r="D7021" t="str">
            <v>UN</v>
          </cell>
          <cell r="E7021">
            <v>532.33000000000004</v>
          </cell>
        </row>
        <row r="7022">
          <cell r="B7022">
            <v>91332</v>
          </cell>
          <cell r="C7022" t="str">
            <v>KIT DE PORTA DE MADEIRA FRISADA, SEMI-OCA (LEVE OU MÉDIA), PADRÃO MÉDIO, 80X210CM, ESPESSURA DE 3,5CM, ITENS INCLUSOS: DOBRADIÇAS, MONTAGEM E INSTALAÇÃO DO BATENTE, SEM FECHADURA - FORNECIMENTO E INSTALAÇÃO. AF_08/2015</v>
          </cell>
          <cell r="D7022" t="str">
            <v>UN</v>
          </cell>
          <cell r="E7022">
            <v>627.63</v>
          </cell>
        </row>
        <row r="7023">
          <cell r="B7023">
            <v>91333</v>
          </cell>
          <cell r="C7023" t="str">
            <v>KIT DE PORTA DE MADEIRA FRISADA, SEMI-OCA (LEVE OU MÉDIA), PADRÃO POPULAR, 80X210CM, ESPESSURA DE 3,5CM, ITENS INCLUSOS: DOBRADIÇAS, MONTAGEM E INSTALAÇÃO DO BATENTE, SEM FECHADURA - FORNECIMENTO E INSTALAÇÃO. AF_08/2015</v>
          </cell>
          <cell r="D7023" t="str">
            <v>UN</v>
          </cell>
          <cell r="E7023">
            <v>583.57000000000005</v>
          </cell>
        </row>
        <row r="7024">
          <cell r="B7024">
            <v>91334</v>
          </cell>
          <cell r="C7024" t="str">
            <v>KIT DE PORTA DE MADEIRA TIPO VENEZIANA, PADRÃO MÉDIO, 80X210CM, ESPESSURA DE 3CM, ITENS INCLUSOS: DOBRADIÇAS, MONTAGEM E INSTALAÇÃO DO BATENTE, SEM FECHADURA - FORNECIMENTO E INSTALAÇÃO. AF_08/2015</v>
          </cell>
          <cell r="D7024" t="str">
            <v>UN</v>
          </cell>
          <cell r="E7024">
            <v>1001.16</v>
          </cell>
        </row>
        <row r="7025">
          <cell r="B7025">
            <v>91335</v>
          </cell>
          <cell r="C7025" t="str">
            <v>KIT DE PORTA DE MADEIRA TIPO VENEZIANA, PADRÃO POPULAR, 80X210CM, ESPESSURA DE 3CM, ITENS INCLUSOS: DOBRADIÇAS, MONTAGEM E INSTALAÇÃO DO BATENTE, SEM FECHADURA - FORNECIMENTO E INSTALAÇÃO. AF_08/2015</v>
          </cell>
          <cell r="D7025" t="str">
            <v>UN</v>
          </cell>
          <cell r="E7025">
            <v>957.1</v>
          </cell>
        </row>
        <row r="7026">
          <cell r="B7026">
            <v>91336</v>
          </cell>
          <cell r="C7026" t="str">
            <v>KIT DE PORTA DE MADEIRA TIPO MEXICANA, MACIÇA (PESADA OU SUPERPESADA), PADRÃO MÉDIO, 80X210CM, ESPESSURA DE 3CM, ITENS INCLUSOS: DOBRADIÇAS, MONTAGEM E INSTALAÇÃO DO BATENTE, SEM FECHADURA - FORNECIMENTO E INSTALAÇÃO. AF_08/2015</v>
          </cell>
          <cell r="D7026" t="str">
            <v>UN</v>
          </cell>
          <cell r="E7026">
            <v>1266.31</v>
          </cell>
        </row>
        <row r="7027">
          <cell r="B7027">
            <v>91337</v>
          </cell>
          <cell r="C7027" t="str">
            <v>KIT DE PORTA DE MADEIRA TIPO MEXICANA, MACIÇA (PESADA OU SUPERPESADA), PADRÃO POPULAR, 80X210CM, ESPESSURA DE 3CM, ITENS INCLUSOS: DOBRADIÇAS, MONTAGEM E INSTALAÇÃO DO BATENTE, SEM FECHADURA - FORNECIMENTO E INSTALAÇÃO. AF_08/2015</v>
          </cell>
          <cell r="D7027" t="str">
            <v>UN</v>
          </cell>
          <cell r="E7027">
            <v>1222.25</v>
          </cell>
        </row>
        <row r="7028">
          <cell r="B7028" t="str">
            <v>73813/1</v>
          </cell>
          <cell r="C7028" t="str">
            <v>JANELA DE MADEIRA ALMOFADADA 1A, 1,5X1,5M, DE ABRIR, INCLUSO GUARNICOES E DOBRADICAS</v>
          </cell>
          <cell r="D7028" t="str">
            <v>UN</v>
          </cell>
          <cell r="E7028">
            <v>2008.81</v>
          </cell>
        </row>
        <row r="7029">
          <cell r="B7029">
            <v>84844</v>
          </cell>
          <cell r="C7029" t="str">
            <v>JANELA DE MADEIRA TIPO GUILHOTINA, DE ABRIR , INCLUSAS GUARNICOES SEM FERRAGENS</v>
          </cell>
          <cell r="D7029" t="str">
            <v>M2</v>
          </cell>
          <cell r="E7029">
            <v>543.1</v>
          </cell>
        </row>
        <row r="7030">
          <cell r="B7030">
            <v>84845</v>
          </cell>
          <cell r="C7030" t="str">
            <v>JANELA DE MADEIRA TIPO VENEZIANA. DE ABRIR, INCLUSAS GUARNICOES E FERRAGENS</v>
          </cell>
          <cell r="D7030" t="str">
            <v>M2</v>
          </cell>
          <cell r="E7030">
            <v>860.3</v>
          </cell>
        </row>
        <row r="7031">
          <cell r="B7031">
            <v>84846</v>
          </cell>
          <cell r="C7031" t="str">
            <v>JANELA DE MADEIRA TIPO VENEZIANA/VIDRO, DE ABRIR, INCLUSAS GUARNICOES SEM FERRAGENS</v>
          </cell>
          <cell r="D7031" t="str">
            <v>M2</v>
          </cell>
          <cell r="E7031">
            <v>870.85</v>
          </cell>
        </row>
        <row r="7032">
          <cell r="B7032">
            <v>84847</v>
          </cell>
          <cell r="C7032" t="str">
            <v>JANELA DE MADEIRA ALMOFADADA, DE ABRIR, INCLUSAS GUARNICOES SEM FERRAGENS</v>
          </cell>
          <cell r="D7032" t="str">
            <v>M2</v>
          </cell>
          <cell r="E7032">
            <v>870.85</v>
          </cell>
        </row>
        <row r="7033">
          <cell r="B7033">
            <v>84848</v>
          </cell>
          <cell r="C7033" t="str">
            <v>JANELA DE MADEIRA TIPO VENEZIANA/GUILHOTINA, DE ABRIR, INCLUSAS GUARNICOES SEM FERRAGENS</v>
          </cell>
          <cell r="D7033" t="str">
            <v>M2</v>
          </cell>
          <cell r="E7033">
            <v>678.89</v>
          </cell>
        </row>
        <row r="7034">
          <cell r="B7034">
            <v>84849</v>
          </cell>
          <cell r="C7034" t="str">
            <v>CAIXA MADEIRA 57X43CM COM GUARNICAO 13CM P/ FECHAMENTO DE AR CONDICIONAL</v>
          </cell>
          <cell r="D7034" t="str">
            <v>UN</v>
          </cell>
          <cell r="E7034">
            <v>79.97</v>
          </cell>
        </row>
        <row r="7035">
          <cell r="B7035" t="str">
            <v>73933/1</v>
          </cell>
          <cell r="C7035" t="str">
            <v>PORTA DE FERRO, DE ABRIR, TIPO GRADE COM CHAPA, 87X210CM, COM GUARNICOES</v>
          </cell>
          <cell r="D7035" t="str">
            <v>M2</v>
          </cell>
          <cell r="E7035">
            <v>578.38</v>
          </cell>
        </row>
        <row r="7036">
          <cell r="B7036" t="str">
            <v>73933/3</v>
          </cell>
          <cell r="C7036" t="str">
            <v>PORTA DE FERRO TIPO VENEZIANA, DE ABRIR, SEM BANDEIRA SEM FERRAGENS</v>
          </cell>
          <cell r="D7036" t="str">
            <v>M2</v>
          </cell>
          <cell r="E7036">
            <v>397.05</v>
          </cell>
        </row>
        <row r="7037">
          <cell r="B7037" t="str">
            <v>73933/4</v>
          </cell>
          <cell r="C7037" t="str">
            <v>PORTA DE FERRO DE ABRIR TIPO BARRA CHATA, COM REQUADRO E GUARNICAO COMPLETA</v>
          </cell>
          <cell r="D7037" t="str">
            <v>M2</v>
          </cell>
          <cell r="E7037">
            <v>550.44000000000005</v>
          </cell>
        </row>
        <row r="7038">
          <cell r="B7038" t="str">
            <v>74073/1</v>
          </cell>
          <cell r="C7038" t="str">
            <v>ALCAPAO EM FERRO 60X60CM, INCLUSO FERRAGENS</v>
          </cell>
          <cell r="D7038" t="str">
            <v>UN</v>
          </cell>
          <cell r="E7038">
            <v>112.76</v>
          </cell>
        </row>
        <row r="7039">
          <cell r="B7039" t="str">
            <v>74073/2</v>
          </cell>
          <cell r="C7039" t="str">
            <v>ALCAPAO EM FERRO 70X70CM, INCLUSO FERRAGENS</v>
          </cell>
          <cell r="D7039" t="str">
            <v>UN</v>
          </cell>
          <cell r="E7039">
            <v>123.77</v>
          </cell>
        </row>
        <row r="7040">
          <cell r="B7040" t="str">
            <v>74136/1</v>
          </cell>
          <cell r="C7040" t="str">
            <v>PORTA DE ACO DE ENROLAR TIPO GRADE, CHAPA 16</v>
          </cell>
          <cell r="D7040" t="str">
            <v>M2</v>
          </cell>
          <cell r="E7040">
            <v>737.65</v>
          </cell>
        </row>
        <row r="7041">
          <cell r="B7041" t="str">
            <v>74136/2</v>
          </cell>
          <cell r="C7041" t="str">
            <v>PORTA DE ACO CHAPA 24, DE ENROLAR, VAZADA TIJOLINHO OU EQUIVALENTE COM RETANGULO OU CIRCULO, ACABAMENTO GALVANIZADO NATURAL</v>
          </cell>
          <cell r="D7041" t="str">
            <v>M2</v>
          </cell>
          <cell r="E7041">
            <v>618</v>
          </cell>
        </row>
        <row r="7042">
          <cell r="B7042" t="str">
            <v>74136/3</v>
          </cell>
          <cell r="C7042" t="str">
            <v>PORTA DE ACO CHAPA 24, DE ENROLAR, RAIADA, LARGA COM ACABAMENTO GALVANIZADO NATURAL</v>
          </cell>
          <cell r="D7042" t="str">
            <v>M2</v>
          </cell>
          <cell r="E7042">
            <v>422.46</v>
          </cell>
        </row>
        <row r="7043">
          <cell r="B7043">
            <v>84854</v>
          </cell>
          <cell r="C7043" t="str">
            <v>BATENTE FERRO 1X1/8"</v>
          </cell>
          <cell r="D7043" t="str">
            <v>M</v>
          </cell>
          <cell r="E7043">
            <v>29.03</v>
          </cell>
        </row>
        <row r="7044">
          <cell r="B7044">
            <v>94559</v>
          </cell>
          <cell r="C7044" t="str">
            <v>JANELA DE AÇO BASCULANTE, FIXAÇÃO COM ARGAMASSA, SEM VIDROS, PADRONIZADA. AF_07/2016</v>
          </cell>
          <cell r="D7044" t="str">
            <v>M2</v>
          </cell>
          <cell r="E7044">
            <v>571.91</v>
          </cell>
        </row>
        <row r="7045">
          <cell r="B7045">
            <v>94560</v>
          </cell>
          <cell r="C7045" t="str">
            <v>JANELA DE AÇO DE CORRER, 2 FOLHAS, FIXAÇÃO COM ARGAMASSA, COM VIDROS, PADRONIZADA. AF_07/2016</v>
          </cell>
          <cell r="D7045" t="str">
            <v>M2</v>
          </cell>
          <cell r="E7045">
            <v>526.67999999999995</v>
          </cell>
        </row>
        <row r="7046">
          <cell r="B7046">
            <v>94562</v>
          </cell>
          <cell r="C7046" t="str">
            <v>JANELA DE AÇO DE CORRER, 4 FOLHAS, FIXAÇÃO COM ARGAMASSA, SEM VIDROS, PADRONIZADA. AF_07/2016</v>
          </cell>
          <cell r="D7046" t="str">
            <v>M2</v>
          </cell>
          <cell r="E7046">
            <v>552.51</v>
          </cell>
        </row>
        <row r="7047">
          <cell r="B7047">
            <v>94563</v>
          </cell>
          <cell r="C7047" t="str">
            <v>JANELA DE AÇO DE CORRER, 6 FOLHAS, FIXAÇÃO COM ARGAMASSA, COM VIDROS, PADRONIZADA. AF_07/2016</v>
          </cell>
          <cell r="D7047" t="str">
            <v>M2</v>
          </cell>
          <cell r="E7047">
            <v>695.25</v>
          </cell>
        </row>
        <row r="7048">
          <cell r="B7048">
            <v>94564</v>
          </cell>
          <cell r="C7048" t="str">
            <v>JANELA DE AÇO BASCULANTE, FIXAÇÃO COM PARAFUSO SOBRE CONTRAMARCO (EXCLUSIVE CONTRAMARCO), SEM VIDROS, PADRONIZADA. AF_07/2016</v>
          </cell>
          <cell r="D7048" t="str">
            <v>M2</v>
          </cell>
          <cell r="E7048">
            <v>525.19000000000005</v>
          </cell>
        </row>
        <row r="7049">
          <cell r="B7049">
            <v>94565</v>
          </cell>
          <cell r="C7049" t="str">
            <v>JANELA DE AÇO DE CORRER, 2 FOLHAS, FIXAÇÃO COM PARAFUSO SOBRE CONTRAMARCO (EXCLUSIVE CONTRAMARCO), COM VIDROS, PADRONIZADA. AF_07/2016</v>
          </cell>
          <cell r="D7049" t="str">
            <v>M2</v>
          </cell>
          <cell r="E7049">
            <v>510.99</v>
          </cell>
        </row>
        <row r="7050">
          <cell r="B7050">
            <v>94567</v>
          </cell>
          <cell r="C7050" t="str">
            <v>JANELA DE AÇO DE CORRER, 4 FOLHAS, FIXAÇÃO COM PARAFUSO SOBRE CONTRAMARCO (EXCLUSIVE CONTRAMARCO), SEM VIDROS, PADRONIZADA. AF_07/2016</v>
          </cell>
          <cell r="D7050" t="str">
            <v>M2</v>
          </cell>
          <cell r="E7050">
            <v>531.91999999999996</v>
          </cell>
        </row>
        <row r="7051">
          <cell r="B7051">
            <v>94568</v>
          </cell>
          <cell r="C7051" t="str">
            <v>JANELA DE AÇO DE CORRER, 6 FOLHAS, FIXAÇÃO COM PARAFUSO SOBRE CONTRAMARCO (EXCLUSIVE CONTRAMARCO), COM VIDROS, PADRONIZADA. AF_07/2016</v>
          </cell>
          <cell r="D7051" t="str">
            <v>M2</v>
          </cell>
          <cell r="E7051">
            <v>671.11</v>
          </cell>
        </row>
        <row r="7052">
          <cell r="B7052">
            <v>99837</v>
          </cell>
          <cell r="C7052" t="str">
            <v>GUARDA-CORPO DE AÇO GALVANIZADO DE 1,10M, MONTANTES TUBULARES DE 1.1/4" ESPAÇADOS DE 1,20M, TRAVESSA SUPERIOR DE 1.1/2", GRADIL FORMADO POR TUBOS HORIZONTAIS DE 1" E VERTICAIS DE 3/4", FIXADO COM CHUMBADOR MECÂNICO. AF_04/2019_P</v>
          </cell>
          <cell r="D7052" t="str">
            <v>M</v>
          </cell>
          <cell r="E7052">
            <v>353.77</v>
          </cell>
        </row>
        <row r="7053">
          <cell r="B7053">
            <v>99839</v>
          </cell>
          <cell r="C7053" t="str">
            <v>GUARDA-CORPO DE AÇO GALVANIZADO DE 1,10M DE ALTURA, MONTANTES TUBULARES DE 1.1/2 ESPAÇADOS DE 1,20M, TRAVESSA SUPERIOR DE 2, GRADIL FORMADO POR BARRAS CHATAS EM FERRO DE 32X4,8MM, FIXADO COM CHUMBADOR MECÂNICO. AF_04/2019_P</v>
          </cell>
          <cell r="D7053" t="str">
            <v>M</v>
          </cell>
          <cell r="E7053">
            <v>293.62</v>
          </cell>
        </row>
        <row r="7054">
          <cell r="B7054">
            <v>99841</v>
          </cell>
          <cell r="C7054" t="str">
            <v>GUARDA-CORPO PANORÂMICO COM PERFIS DE ALUMÍNIO E VIDRO LAMINADO 8 MM, FIXADO COM CHUMBADOR MECÂNICO. AF_04/2019_P</v>
          </cell>
          <cell r="D7054" t="str">
            <v>M</v>
          </cell>
          <cell r="E7054">
            <v>688.61</v>
          </cell>
        </row>
        <row r="7055">
          <cell r="B7055">
            <v>99855</v>
          </cell>
          <cell r="C7055" t="str">
            <v>CORRIMÃO SIMPLES, DIÂMETRO EXTERNO = 1 1/2", EM AÇO GALVANIZADO. AF_04/2019_P</v>
          </cell>
          <cell r="D7055" t="str">
            <v>M</v>
          </cell>
          <cell r="E7055">
            <v>61.3</v>
          </cell>
        </row>
        <row r="7056">
          <cell r="B7056">
            <v>99857</v>
          </cell>
          <cell r="C7056" t="str">
            <v>CORRIMÃO SIMPLES, DIÂMETRO EXTERNO = 1 1/2", EM ALUMÍNIO. AF_04/2019_P</v>
          </cell>
          <cell r="D7056" t="str">
            <v>M</v>
          </cell>
          <cell r="E7056">
            <v>62.37</v>
          </cell>
        </row>
        <row r="7057">
          <cell r="B7057">
            <v>99861</v>
          </cell>
          <cell r="C7057" t="str">
            <v>GRADIL EM FERRO FIXADO EM VÃOS DE JANELAS, FORMADO POR BARRAS CHATAS DE 25X4,8 MM. AF_04/2019</v>
          </cell>
          <cell r="D7057" t="str">
            <v>M2</v>
          </cell>
          <cell r="E7057">
            <v>367.61</v>
          </cell>
        </row>
        <row r="7058">
          <cell r="B7058">
            <v>99862</v>
          </cell>
          <cell r="C7058" t="str">
            <v>GRADIL EM ALUMÍNIO FIXADO EM VÃOS DE JANELAS, FORMADO POR TUBOS DE 3/4". AF_04/2019</v>
          </cell>
          <cell r="D7058" t="str">
            <v>M2</v>
          </cell>
          <cell r="E7058">
            <v>426.22</v>
          </cell>
        </row>
        <row r="7059">
          <cell r="B7059">
            <v>73665</v>
          </cell>
          <cell r="C7059" t="str">
            <v>ESCADA TIPO MARINHEIRO EM ACO CA-50 9,52MM INCLUSO PINTURA COM FUNDO ANTICORROSIVO TIPO ZARCAO</v>
          </cell>
          <cell r="D7059" t="str">
            <v>M</v>
          </cell>
          <cell r="E7059">
            <v>56.22</v>
          </cell>
        </row>
        <row r="7060">
          <cell r="B7060" t="str">
            <v>74194/1</v>
          </cell>
          <cell r="C7060" t="str">
            <v>ESCADA TIPO MARINHEIRO EM TUBO ACO GALVANIZADO 1 1/2" 5 DEGRAUS</v>
          </cell>
          <cell r="D7060" t="str">
            <v>M</v>
          </cell>
          <cell r="E7060">
            <v>226.44</v>
          </cell>
        </row>
        <row r="7061">
          <cell r="B7061">
            <v>68050</v>
          </cell>
          <cell r="C7061" t="str">
            <v>PORTA DE CORRER EM ALUMINIO, COM DUAS FOLHAS PARA VIDRO, INCLUSO VIDRO LISO INCOLOR, FECHADURA E PUXADOR, SEM GUARNICAO/ALIZAR/VISTA</v>
          </cell>
          <cell r="D7061" t="str">
            <v>M2</v>
          </cell>
          <cell r="E7061">
            <v>358.53</v>
          </cell>
        </row>
        <row r="7062">
          <cell r="B7062">
            <v>90838</v>
          </cell>
          <cell r="C7062" t="str">
            <v>PORTA CORTA-FOGO 90X210X4CM - FORNECIMENTO E INSTALAÇÃO. AF_08/2015</v>
          </cell>
          <cell r="D7062" t="str">
            <v>UN</v>
          </cell>
          <cell r="E7062">
            <v>1125.92</v>
          </cell>
        </row>
        <row r="7063">
          <cell r="B7063">
            <v>91338</v>
          </cell>
          <cell r="C7063" t="str">
            <v>PORTA DE ALUMÍNIO DE ABRIR COM LAMBRI, COM GUARNIÇÃO, FIXAÇÃO COM PARAFUSOS - FORNECIMENTO E INSTALAÇÃO. AF_08/2015</v>
          </cell>
          <cell r="D7063" t="str">
            <v>M2</v>
          </cell>
          <cell r="E7063">
            <v>579.69000000000005</v>
          </cell>
        </row>
        <row r="7064">
          <cell r="B7064">
            <v>91341</v>
          </cell>
          <cell r="C7064" t="str">
            <v>PORTA EM ALUMÍNIO DE ABRIR TIPO VENEZIANA COM GUARNIÇÃO, FIXAÇÃO COM PARAFUSOS - FORNECIMENTO E INSTALAÇÃO. AF_08/2015</v>
          </cell>
          <cell r="D7064" t="str">
            <v>M2</v>
          </cell>
          <cell r="E7064">
            <v>428.24</v>
          </cell>
        </row>
        <row r="7065">
          <cell r="B7065">
            <v>94805</v>
          </cell>
          <cell r="C7065" t="str">
            <v>PORTA DE ALUMÍNIO DE ABRIR PARA VIDRO SEM GUARNIÇÃO, 87X210CM, FIXAÇÃO COM PARAFUSOS, INCLUSIVE VIDROS - FORNECIMENTO E INSTALAÇÃO. AF_08/2015</v>
          </cell>
          <cell r="D7065" t="str">
            <v>UN</v>
          </cell>
          <cell r="E7065">
            <v>672.67</v>
          </cell>
        </row>
        <row r="7066">
          <cell r="B7066">
            <v>94806</v>
          </cell>
          <cell r="C7066" t="str">
            <v>PORTA EM AÇO DE ABRIR PARA VIDRO SEM GUARNIÇÃO, 87X210CM, FIXAÇÃO COM PARAFUSOS, EXCLUSIVE VIDROS - FORNECIMENTO E INSTALAÇÃO. AF_08/2015</v>
          </cell>
          <cell r="D7066" t="str">
            <v>UN</v>
          </cell>
          <cell r="E7066">
            <v>530.84</v>
          </cell>
        </row>
        <row r="7067">
          <cell r="B7067">
            <v>94807</v>
          </cell>
          <cell r="C7067" t="str">
            <v>PORTA EM AÇO DE ABRIR TIPO VENEZIANA SEM GUARNIÇÃO, 87X210CM, FIXAÇÃO COM PARAFUSOS - FORNECIMENTO E INSTALAÇÃO. AF_08/2015</v>
          </cell>
          <cell r="D7067" t="str">
            <v>UN</v>
          </cell>
          <cell r="E7067">
            <v>641.14</v>
          </cell>
        </row>
        <row r="7068">
          <cell r="B7068" t="str">
            <v>73736/1</v>
          </cell>
          <cell r="C7068" t="str">
            <v>DOBRADICA TIPO VAI E VEM EM LATAO POLIDO 3"</v>
          </cell>
          <cell r="D7068" t="str">
            <v>UN</v>
          </cell>
          <cell r="E7068">
            <v>110.5</v>
          </cell>
        </row>
        <row r="7069">
          <cell r="B7069">
            <v>84885</v>
          </cell>
          <cell r="C7069" t="str">
            <v>JOGO DE FERRAGENS CROMADAS PARA PORTA DE VIDRO TEMPERADO, UMA FOLHA COMPOSTO DE DOBRADICAS SUPERIOR E INFERIOR, TRINCO, FECHADURA, CONTRA FECHADURA COM CAPUCHINHO SEM MOLA E PUXADOR</v>
          </cell>
          <cell r="D7069" t="str">
            <v>UN</v>
          </cell>
          <cell r="E7069">
            <v>534.63</v>
          </cell>
        </row>
        <row r="7070">
          <cell r="B7070">
            <v>84886</v>
          </cell>
          <cell r="C7070" t="str">
            <v>MOLA HIDRAULICA DE PISO PARA PORTA DE VIDRO TEMPERADO</v>
          </cell>
          <cell r="D7070" t="str">
            <v>UN</v>
          </cell>
          <cell r="E7070">
            <v>960.24</v>
          </cell>
        </row>
        <row r="7071">
          <cell r="B7071">
            <v>84889</v>
          </cell>
          <cell r="C7071" t="str">
            <v>PUXADOR CENTRAL PARA ESQUADRIA DE ALUMINIO</v>
          </cell>
          <cell r="D7071" t="str">
            <v>UN</v>
          </cell>
          <cell r="E7071">
            <v>16.64</v>
          </cell>
        </row>
        <row r="7072">
          <cell r="B7072">
            <v>84891</v>
          </cell>
          <cell r="C7072" t="str">
            <v>CREMONA EM LATAO CROMADO OU POLIDO, COMPLETA, COM VARA H=1,50M</v>
          </cell>
          <cell r="D7072" t="str">
            <v>UN</v>
          </cell>
          <cell r="E7072">
            <v>168.76</v>
          </cell>
        </row>
        <row r="7073">
          <cell r="B7073" t="str">
            <v>74046/2</v>
          </cell>
          <cell r="C7073" t="str">
            <v>TARJETA TIPO LIVRE/OCUPADO PARA PORTA DE BANHEIRO</v>
          </cell>
          <cell r="D7073" t="str">
            <v>UN</v>
          </cell>
          <cell r="E7073">
            <v>32.36</v>
          </cell>
        </row>
        <row r="7074">
          <cell r="B7074" t="str">
            <v>74047/2</v>
          </cell>
          <cell r="C7074" t="str">
            <v>DOBRADICA EM ACO/FERRO, 3" X 21/2", E=1,9 A 2 MM, SEM ANEL, CROMADO OU ZINCADO, TAMPA BOLA, COM PARAFUSOS</v>
          </cell>
          <cell r="D7074" t="str">
            <v>UN</v>
          </cell>
          <cell r="E7074">
            <v>28.56</v>
          </cell>
        </row>
        <row r="7075">
          <cell r="B7075" t="str">
            <v>74084/1</v>
          </cell>
          <cell r="C7075" t="str">
            <v>PORTA CADEADO ZINCADO OXIDADO PRETO COM CADEADO DE ACO INOX, LARGURA DE *50* MM</v>
          </cell>
          <cell r="D7075" t="str">
            <v>UN</v>
          </cell>
          <cell r="E7075">
            <v>142.99</v>
          </cell>
        </row>
        <row r="7076">
          <cell r="B7076">
            <v>84950</v>
          </cell>
          <cell r="C7076" t="str">
            <v>FECHO EMBUTIR TIPO UNHA 40CM C/COLOCACAO</v>
          </cell>
          <cell r="D7076" t="str">
            <v>UN</v>
          </cell>
          <cell r="E7076">
            <v>45.27</v>
          </cell>
        </row>
        <row r="7077">
          <cell r="B7077">
            <v>84952</v>
          </cell>
          <cell r="C7077" t="str">
            <v>FECHO EMBUTIR TIPO UNHA 22CM C/COLOCACAO</v>
          </cell>
          <cell r="D7077" t="str">
            <v>UN</v>
          </cell>
          <cell r="E7077">
            <v>33.700000000000003</v>
          </cell>
        </row>
        <row r="7078">
          <cell r="B7078">
            <v>72116</v>
          </cell>
          <cell r="C7078" t="str">
            <v>VIDRO LISO COMUM TRANSPARENTE, ESPESSURA 3MM</v>
          </cell>
          <cell r="D7078" t="str">
            <v>M2</v>
          </cell>
          <cell r="E7078">
            <v>84.76</v>
          </cell>
        </row>
        <row r="7079">
          <cell r="B7079">
            <v>72117</v>
          </cell>
          <cell r="C7079" t="str">
            <v>VIDRO LISO COMUM TRANSPARENTE, ESPESSURA 4MM</v>
          </cell>
          <cell r="D7079" t="str">
            <v>M2</v>
          </cell>
          <cell r="E7079">
            <v>108.41</v>
          </cell>
        </row>
        <row r="7080">
          <cell r="B7080">
            <v>72118</v>
          </cell>
          <cell r="C7080" t="str">
            <v>VIDRO TEMPERADO INCOLOR, ESPESSURA 6MM, FORNECIMENTO E INSTALACAO, INCLUSIVE MASSA PARA VEDACAO</v>
          </cell>
          <cell r="D7080" t="str">
            <v>M2</v>
          </cell>
          <cell r="E7080">
            <v>135.44</v>
          </cell>
        </row>
        <row r="7081">
          <cell r="B7081">
            <v>72119</v>
          </cell>
          <cell r="C7081" t="str">
            <v>VIDRO TEMPERADO INCOLOR, ESPESSURA 8MM, FORNECIMENTO E INSTALACAO, INCLUSIVE MASSA PARA VEDACAO</v>
          </cell>
          <cell r="D7081" t="str">
            <v>M2</v>
          </cell>
          <cell r="E7081">
            <v>169.89</v>
          </cell>
        </row>
        <row r="7082">
          <cell r="B7082">
            <v>72120</v>
          </cell>
          <cell r="C7082" t="str">
            <v>VIDRO TEMPERADO INCOLOR, ESPESSURA 10MM, FORNECIMENTO E INSTALACAO, INCLUSIVE MASSA PARA VEDACAO</v>
          </cell>
          <cell r="D7082" t="str">
            <v>M2</v>
          </cell>
          <cell r="E7082">
            <v>213.8</v>
          </cell>
        </row>
        <row r="7083">
          <cell r="B7083">
            <v>72122</v>
          </cell>
          <cell r="C7083" t="str">
            <v>VIDRO FANTASIA TIPO CANELADO, ESPESSURA 4MM</v>
          </cell>
          <cell r="D7083" t="str">
            <v>M2</v>
          </cell>
          <cell r="E7083">
            <v>93.42</v>
          </cell>
        </row>
        <row r="7084">
          <cell r="B7084">
            <v>72123</v>
          </cell>
          <cell r="C7084" t="str">
            <v>VIDRO ARAMADO, ESPESSURA 7MM</v>
          </cell>
          <cell r="D7084" t="str">
            <v>M2</v>
          </cell>
          <cell r="E7084">
            <v>245.08</v>
          </cell>
        </row>
        <row r="7085">
          <cell r="B7085" t="str">
            <v>73838/1</v>
          </cell>
          <cell r="C7085" t="str">
            <v>PORTA DE VIDRO TEMPERADO, 0,9X2,10M, ESPESSURA 10MM, INCLUSIVE ACESSORIOS</v>
          </cell>
          <cell r="D7085" t="str">
            <v>UN</v>
          </cell>
          <cell r="E7085">
            <v>1639.61</v>
          </cell>
        </row>
        <row r="7086">
          <cell r="B7086" t="str">
            <v>74125/1</v>
          </cell>
          <cell r="C7086" t="str">
            <v>ESPELHO CRISTAL ESPESSURA 4MM, COM MOLDURA DE MADEIRA</v>
          </cell>
          <cell r="D7086" t="str">
            <v>M2</v>
          </cell>
          <cell r="E7086">
            <v>327.02999999999997</v>
          </cell>
        </row>
        <row r="7087">
          <cell r="B7087" t="str">
            <v>74125/2</v>
          </cell>
          <cell r="C7087" t="str">
            <v>ESPELHO CRISTAL ESPESSURA 4MM, COM MOLDURA EM ALUMINIO E COMPENSADO 6MM PLASTIFICADO COLADO</v>
          </cell>
          <cell r="D7087" t="str">
            <v>M2</v>
          </cell>
          <cell r="E7087">
            <v>374.39</v>
          </cell>
        </row>
        <row r="7088">
          <cell r="B7088">
            <v>84957</v>
          </cell>
          <cell r="C7088" t="str">
            <v>VIDRO LISO COMUM TRANSPARENTE, ESPESSURA 5MM</v>
          </cell>
          <cell r="D7088" t="str">
            <v>M2</v>
          </cell>
          <cell r="E7088">
            <v>130.30000000000001</v>
          </cell>
        </row>
        <row r="7089">
          <cell r="B7089">
            <v>84959</v>
          </cell>
          <cell r="C7089" t="str">
            <v>VIDRO LISO COMUM TRANSPARENTE, ESPESSURA 6MM</v>
          </cell>
          <cell r="D7089" t="str">
            <v>M2</v>
          </cell>
          <cell r="E7089">
            <v>151.96</v>
          </cell>
        </row>
        <row r="7090">
          <cell r="B7090">
            <v>85001</v>
          </cell>
          <cell r="C7090" t="str">
            <v>VIDRO LISO FUME, ESPESSURA 4MM</v>
          </cell>
          <cell r="D7090" t="str">
            <v>M2</v>
          </cell>
          <cell r="E7090">
            <v>144.74</v>
          </cell>
        </row>
        <row r="7091">
          <cell r="B7091">
            <v>85002</v>
          </cell>
          <cell r="C7091" t="str">
            <v>VIDRO LISO FUME, ESPESSURA 6MM</v>
          </cell>
          <cell r="D7091" t="str">
            <v>M2</v>
          </cell>
          <cell r="E7091">
            <v>202.52</v>
          </cell>
        </row>
        <row r="7092">
          <cell r="B7092">
            <v>85004</v>
          </cell>
          <cell r="C7092" t="str">
            <v>VIDRO FANTASIA MARTELADO 4MM</v>
          </cell>
          <cell r="D7092" t="str">
            <v>M2</v>
          </cell>
          <cell r="E7092">
            <v>101.41</v>
          </cell>
        </row>
        <row r="7093">
          <cell r="B7093">
            <v>85005</v>
          </cell>
          <cell r="C7093" t="str">
            <v>ESPELHO CRISTAL, ESPESSURA 4MM, COM PARAFUSOS DE FIXACAO, SEM MOLDURA</v>
          </cell>
          <cell r="D7093" t="str">
            <v>M2</v>
          </cell>
          <cell r="E7093">
            <v>299.33999999999997</v>
          </cell>
        </row>
        <row r="7094">
          <cell r="B7094">
            <v>68054</v>
          </cell>
          <cell r="C7094" t="str">
            <v>PORTAO DE FERRO EM CHAPA GALVANIZADA PLANA 14 GSG</v>
          </cell>
          <cell r="D7094" t="str">
            <v>M2</v>
          </cell>
          <cell r="E7094">
            <v>227.91</v>
          </cell>
        </row>
        <row r="7095">
          <cell r="B7095" t="str">
            <v>74100/1</v>
          </cell>
          <cell r="C7095" t="str">
            <v>PORTAO DE FERRO COM VARA 1/2", COM REQUADRO</v>
          </cell>
          <cell r="D7095" t="str">
            <v>M2</v>
          </cell>
          <cell r="E7095">
            <v>497.01</v>
          </cell>
        </row>
        <row r="7096">
          <cell r="B7096" t="str">
            <v>74238/2</v>
          </cell>
          <cell r="C7096" t="str">
            <v>PORTAO EM TELA ARAME GALVANIZADO N.12 MALHA 2" E MOLDURA EM TUBOS DE ACO COM DUAS FOLHAS DE ABRIR, INCLUSO FERRAGENS</v>
          </cell>
          <cell r="D7096" t="str">
            <v>M2</v>
          </cell>
          <cell r="E7096">
            <v>644.54</v>
          </cell>
        </row>
        <row r="7097">
          <cell r="B7097">
            <v>85188</v>
          </cell>
          <cell r="C7097" t="str">
            <v>PORTAO EM TUBO DE ACO GALVANIZADO DIN 2440/NBR 5580, PAINEL UNICO, DIMENSOES 1,0X1,6M, INCLUSIVE CADEADO</v>
          </cell>
          <cell r="D7097" t="str">
            <v>UN</v>
          </cell>
          <cell r="E7097">
            <v>587.16999999999996</v>
          </cell>
        </row>
        <row r="7098">
          <cell r="B7098">
            <v>85189</v>
          </cell>
          <cell r="C7098" t="str">
            <v>PORTAO EM TUBO DE ACO GALVANIZADO DIN 2440/NBR 5580, PAINEL UNICO, DIMENSOES 4,0X1,2M, INCLUSIVE CADEADO</v>
          </cell>
          <cell r="D7098" t="str">
            <v>UN</v>
          </cell>
          <cell r="E7098">
            <v>1192.45</v>
          </cell>
        </row>
        <row r="7099">
          <cell r="B7099">
            <v>85010</v>
          </cell>
          <cell r="C7099" t="str">
            <v>CAIXILHO FIXO, DE ALUMINIO, PARA VIDRO</v>
          </cell>
          <cell r="D7099" t="str">
            <v>M2</v>
          </cell>
          <cell r="E7099">
            <v>292.88</v>
          </cell>
        </row>
        <row r="7100">
          <cell r="B7100">
            <v>85014</v>
          </cell>
          <cell r="C7100" t="str">
            <v>CAIXILHO FIXO, DE ALUMINIO, COM TELA DE METAL FIO 12 MALHA 3X3CM</v>
          </cell>
          <cell r="D7100" t="str">
            <v>M2</v>
          </cell>
          <cell r="E7100">
            <v>389.77</v>
          </cell>
        </row>
        <row r="7101">
          <cell r="B7101">
            <v>94569</v>
          </cell>
          <cell r="C7101" t="str">
            <v>JANELA DE ALUMÍNIO MAXIM-AR, FIXAÇÃO COM PARAFUSO SOBRE CONTRAMARCO (EXCLUSIVE CONTRAMARCO), COM VIDROS, PADRONIZADA. AF_07/2016</v>
          </cell>
          <cell r="D7101" t="str">
            <v>M2</v>
          </cell>
          <cell r="E7101">
            <v>401.12</v>
          </cell>
        </row>
        <row r="7102">
          <cell r="B7102">
            <v>94570</v>
          </cell>
          <cell r="C7102" t="str">
            <v>JANELA DE ALUMÍNIO DE CORRER, 2 FOLHAS, FIXAÇÃO COM PARAFUSO SOBRE CONTRAMARCO (EXCLUSIVE CONTRAMARCO), COM VIDROS PADRONIZADA. AF_07/2016</v>
          </cell>
          <cell r="D7102" t="str">
            <v>M2</v>
          </cell>
          <cell r="E7102">
            <v>252.15</v>
          </cell>
        </row>
        <row r="7103">
          <cell r="B7103">
            <v>94572</v>
          </cell>
          <cell r="C7103" t="str">
            <v>JANELA DE ALUMÍNIO DE CORRER, 3 FOLHAS, FIXAÇÃO COM PARAFUSO SOBRE CONTRAMARCO (EXCLUSIVE CONTRAMARCO), COM VIDROS, PADRONIZADA. AF_07/2016</v>
          </cell>
          <cell r="D7103" t="str">
            <v>M2</v>
          </cell>
          <cell r="E7103">
            <v>379.73</v>
          </cell>
        </row>
        <row r="7104">
          <cell r="B7104">
            <v>94573</v>
          </cell>
          <cell r="C7104" t="str">
            <v>JANELA DE ALUMÍNIO DE CORRER, 4 FOLHAS, FIXAÇÃO COM PARAFUSO SOBRE CONTRAMARCO (EXCLUSIVE CONTRAMARCO), COM VIDROS, PADRONIZADA. AF_07/2016</v>
          </cell>
          <cell r="D7104" t="str">
            <v>M2</v>
          </cell>
          <cell r="E7104">
            <v>292.38</v>
          </cell>
        </row>
        <row r="7105">
          <cell r="B7105">
            <v>94574</v>
          </cell>
          <cell r="C7105" t="str">
            <v>JANELA DE ALUMÍNIO DE CORRER, 6 FOLHAS, FIXAÇÃO COM PARAFUSO SOBRE CONTRAMARCO (EXCLUSIVE CONTRAMARCO), COM VIDROS, PADRONIZADA. AF_07/2016</v>
          </cell>
          <cell r="D7105" t="str">
            <v>M2</v>
          </cell>
          <cell r="E7105">
            <v>430.18</v>
          </cell>
        </row>
        <row r="7106">
          <cell r="B7106">
            <v>94575</v>
          </cell>
          <cell r="C7106" t="str">
            <v>JANELA DE ALUMÍNIO MAXIM-AR, FIXAÇÃO COM PARAFUSO, VEDAÇÃO COM ESPUMA EXPANSIVA PU, COM VIDROS, PADRONIZADA. AF_07/2016</v>
          </cell>
          <cell r="D7106" t="str">
            <v>M2</v>
          </cell>
          <cell r="E7106">
            <v>436.31</v>
          </cell>
        </row>
        <row r="7107">
          <cell r="B7107">
            <v>94576</v>
          </cell>
          <cell r="C7107" t="str">
            <v>JANELA DE ALUMÍNIO DE CORRER, 2 FOLHAS, FIXAÇÃO COM PARAFUSO, VEDAÇÃO COM ESPUMA EXPANSIVA PU, COM VIDROS, PADRONIZADA. AF_07/2016</v>
          </cell>
          <cell r="D7107" t="str">
            <v>M2</v>
          </cell>
          <cell r="E7107">
            <v>261.86</v>
          </cell>
        </row>
        <row r="7108">
          <cell r="B7108">
            <v>94578</v>
          </cell>
          <cell r="C7108" t="str">
            <v>JANELA DE ALUMÍNIO DE CORRER, 3 FOLHAS, FIXAÇÃO COM PARAFUSO, VEDAÇÃO COM ESPUMA EXPANSIVA PU, COM VIDROS, PADRONIZADA. AF_07/2016</v>
          </cell>
          <cell r="D7108" t="str">
            <v>M2</v>
          </cell>
          <cell r="E7108">
            <v>389.6</v>
          </cell>
        </row>
        <row r="7109">
          <cell r="B7109">
            <v>94579</v>
          </cell>
          <cell r="C7109" t="str">
            <v>JANELA DE ALUMÍNIO DE CORRER, 4 FOLHAS, FIXAÇÃO COM PARAFUSO, VEDAÇÃO COM ESPUMA EXPANSIVA PU, COM VIDROS, PADRONIZADA. AF_07/2016</v>
          </cell>
          <cell r="D7109" t="str">
            <v>M2</v>
          </cell>
          <cell r="E7109">
            <v>303.04000000000002</v>
          </cell>
        </row>
        <row r="7110">
          <cell r="B7110">
            <v>94580</v>
          </cell>
          <cell r="C7110" t="str">
            <v>JANELA DE ALUMÍNIO DE CORRER, 6 FOLHAS, FIXAÇÃO COM PARAFUSO, VEDAÇÃO COM ESPUMA EXPANSIVA PU, COM VIDROS, PADRONIZADA. AF_07/2016</v>
          </cell>
          <cell r="D7110" t="str">
            <v>M2</v>
          </cell>
          <cell r="E7110">
            <v>440.49</v>
          </cell>
        </row>
        <row r="7111">
          <cell r="B7111">
            <v>94581</v>
          </cell>
          <cell r="C7111" t="str">
            <v>JANELA DE ALUMÍNIO MAXIM-AR, FIXAÇÃO COM ARGAMASSA, COM VIDROS, PADRONIZADA. AF_07/2016</v>
          </cell>
          <cell r="D7111" t="str">
            <v>M2</v>
          </cell>
          <cell r="E7111">
            <v>435.93</v>
          </cell>
        </row>
        <row r="7112">
          <cell r="B7112">
            <v>94582</v>
          </cell>
          <cell r="C7112" t="str">
            <v>JANELA DE ALUMÍNIO DE CORRER, 2 FOLHAS, FIXAÇÃO COM ARGAMASSA, COM VIDROS, PADRONIZADA. AF_07/2016</v>
          </cell>
          <cell r="D7112" t="str">
            <v>M2</v>
          </cell>
          <cell r="E7112">
            <v>262.37</v>
          </cell>
        </row>
        <row r="7113">
          <cell r="B7113">
            <v>94584</v>
          </cell>
          <cell r="C7113" t="str">
            <v>JANELA DE ALUMÍNIO DE CORRER, 3 FOLHAS, FIXAÇÃO COM ARGAMASSA, COM VIDROS, PADRONIZADA. AF_07/2016</v>
          </cell>
          <cell r="D7113" t="str">
            <v>M2</v>
          </cell>
          <cell r="E7113">
            <v>395.68</v>
          </cell>
        </row>
        <row r="7114">
          <cell r="B7114">
            <v>94585</v>
          </cell>
          <cell r="C7114" t="str">
            <v>JANELA DE ALUMÍNIO DE CORRER, 4 FOLHAS, FIXAÇÃO COM ARGAMASSA, COM VIDROS, PADRONIZADA. AF_07/2016</v>
          </cell>
          <cell r="D7114" t="str">
            <v>M2</v>
          </cell>
          <cell r="E7114">
            <v>302.83999999999997</v>
          </cell>
        </row>
        <row r="7115">
          <cell r="B7115">
            <v>94586</v>
          </cell>
          <cell r="C7115" t="str">
            <v>JANELA DE ALUMÍNIO 6 FOLHAS, FIXAÇÃO COM ARGAMASSA, COM VIDROS, PADRONIZADA. AF_07/2016</v>
          </cell>
          <cell r="D7115" t="str">
            <v>M2</v>
          </cell>
          <cell r="E7115">
            <v>447.41</v>
          </cell>
        </row>
        <row r="7116">
          <cell r="B7116" t="str">
            <v>73908/1</v>
          </cell>
          <cell r="C7116" t="str">
            <v>CANTONEIRA DE ALUMINIO 2"X2", PARA PROTECAO DE QUINA DE PAREDE</v>
          </cell>
          <cell r="D7116" t="str">
            <v>M</v>
          </cell>
          <cell r="E7116">
            <v>47.73</v>
          </cell>
        </row>
        <row r="7117">
          <cell r="B7117" t="str">
            <v>73908/2</v>
          </cell>
          <cell r="C7117" t="str">
            <v>CANTONEIRA DE ALUMINIO 1"X1, PARA PROTECAO DE QUINA DE PAREDE</v>
          </cell>
          <cell r="D7117" t="str">
            <v>M</v>
          </cell>
          <cell r="E7117">
            <v>35.32</v>
          </cell>
        </row>
        <row r="7118">
          <cell r="B7118">
            <v>85015</v>
          </cell>
          <cell r="C7118" t="str">
            <v>CANTONEIRA DE MADEIRA 3,0X3,0X1,0CM</v>
          </cell>
          <cell r="D7118" t="str">
            <v>M</v>
          </cell>
          <cell r="E7118">
            <v>20.03</v>
          </cell>
        </row>
        <row r="7119">
          <cell r="B7119">
            <v>85016</v>
          </cell>
          <cell r="C7119" t="str">
            <v>CANTONEIRA DE MADEIRA COM LAMINADO MELAMINICO FOSCO 3,0X3,0X1,0CM</v>
          </cell>
          <cell r="D7119" t="str">
            <v>M</v>
          </cell>
          <cell r="E7119">
            <v>25.89</v>
          </cell>
        </row>
        <row r="7120">
          <cell r="B7120">
            <v>97751</v>
          </cell>
          <cell r="C7120" t="str">
            <v>TUBULÃO A CÉU ABERTO, DIÂMETRO DO FUSTE DE 70 CM, PROFUNDIDADE MENOR OU IGUAL A 5 M, ESCAVAÇÃO MANUAL, SEM ALARGAMENTO DE BASE, CONCRETO FEITO EM OBRA E LANÇADO COM JERICA. AF_01/2018</v>
          </cell>
          <cell r="D7120" t="str">
            <v>M3</v>
          </cell>
          <cell r="E7120">
            <v>573.1</v>
          </cell>
        </row>
        <row r="7121">
          <cell r="B7121">
            <v>97752</v>
          </cell>
          <cell r="C7121" t="str">
            <v>TUBULÃO A CÉU ABERTO, DIÂMETRO DO FUSTE DE 80 CM, PROFUNDIDADE MENOR OU IGUAL A 5 M, ESCAVAÇÃO MANUAL, SEM ALARGAMENTO DE BASE, CONCRETO FEITO EM OBRA E LANÇADO COM JERICA. AF_01/2018</v>
          </cell>
          <cell r="D7121" t="str">
            <v>M3</v>
          </cell>
          <cell r="E7121">
            <v>542.11</v>
          </cell>
        </row>
        <row r="7122">
          <cell r="B7122">
            <v>97753</v>
          </cell>
          <cell r="C7122" t="str">
            <v>TUBULÃO A CÉU ABERTO, DIÂMETRO DO FUSTE DE 100 CM, PROFUNDIDADE MENOR OU IGUAL A 5 M, ESCAVAÇÃO MANUAL, SEM ALARGAMENTO DE BASE, CONCRETO FEITO EM OBRA E LANÇADO COM JERICA. AF_01/2018</v>
          </cell>
          <cell r="D7122" t="str">
            <v>M3</v>
          </cell>
          <cell r="E7122">
            <v>498.93</v>
          </cell>
        </row>
        <row r="7123">
          <cell r="B7123">
            <v>97754</v>
          </cell>
          <cell r="C7123" t="str">
            <v>TUBULÃO A CÉU ABERTO, DIÂMETRO DO FUSTE DE 120 CM, PROFUNDIDADE MENOR OU IGUAL A 5 M, ESCAVAÇÃO MANUAL, SEM ALARGAMENTO DE BASE, CONCRETO FEITO EM OBRA E LANÇADO COM JERICA. AF_01/2018</v>
          </cell>
          <cell r="D7123" t="str">
            <v>M3</v>
          </cell>
          <cell r="E7123">
            <v>470.55</v>
          </cell>
        </row>
        <row r="7124">
          <cell r="B7124">
            <v>97755</v>
          </cell>
          <cell r="C7124" t="str">
            <v>TUBULÃO A CÉU ABERTO, DIÂMETRO DO FUSTE DE 70 CM, PROFUNDIDADE MAIOR QUE 5 M E MENOR OU IGUAL A 10 M, ESCAVAÇÃO MANUAL, SEM ALARGAMENTO DE BASE, CONCRETO FEITO EM OBRA E LANÇADO COM JERICA. AF_01/2018</v>
          </cell>
          <cell r="D7124" t="str">
            <v>M3</v>
          </cell>
          <cell r="E7124">
            <v>558.84</v>
          </cell>
        </row>
        <row r="7125">
          <cell r="B7125">
            <v>97756</v>
          </cell>
          <cell r="C7125" t="str">
            <v>TUBULÃO A CÉU ABERTO, DIÂMETRO DO FUSTE DE 80 CM, PROFUNDIDADE MAIOR QUE 5 M E MENOR OU IGUAL A 10 M, ESCAVAÇÃO MANUAL, SEM ALARGAMENTO DE BASE, CONCRETO FEITO EM OBRA E LANÇADO COM JERICA. AF_01/2018</v>
          </cell>
          <cell r="D7125" t="str">
            <v>M3</v>
          </cell>
          <cell r="E7125">
            <v>529.98</v>
          </cell>
        </row>
        <row r="7126">
          <cell r="B7126">
            <v>97757</v>
          </cell>
          <cell r="C7126" t="str">
            <v>TUBULÃO A CÉU ABERTO, DIÂMETRO DO FUSTE DE 100 CM, PROFUNDIDADE MAIOR QUE 5 M E MENOR OU IGUAL A 10 M, ESCAVAÇÃO MANUAL, SEM ALARGAMENTO DE BASE, CONCRETO FEITO EM OBRA E LANÇADO COM JERICA. AF_01/2018</v>
          </cell>
          <cell r="D7126" t="str">
            <v>M3</v>
          </cell>
          <cell r="E7126">
            <v>483.69</v>
          </cell>
        </row>
        <row r="7127">
          <cell r="B7127">
            <v>97758</v>
          </cell>
          <cell r="C7127" t="str">
            <v>TUBULÃO A CÉU ABERTO, DIÂMETRO DO FUSTE DE 120 CM, PROFUNDIDADE MAIOR QUE 5 M E MENOR OU IGUAL A 10 M, ESCAVAÇÃO MANUAL, SEM ALARGAMENTO DE BASE, CONCRETO FEITO EM OBRA E LANÇADO COM JERICA. AF_01/2018</v>
          </cell>
          <cell r="D7127" t="str">
            <v>M3</v>
          </cell>
          <cell r="E7127">
            <v>449.89</v>
          </cell>
        </row>
        <row r="7128">
          <cell r="B7128">
            <v>97759</v>
          </cell>
          <cell r="C7128" t="str">
            <v>TUBULÃO A CÉU ABERTO, DIÂMETRO DO FUSTE DE 70 CM, PROFUNDIDADE MAIOR QUE 10 M, ESCAVAÇÃO MANUAL, SEM ALARGAMENTO DE BASE, CONCRETO FEITO EM OBRA E LANÇADO COM JERICA. AF_01/2018</v>
          </cell>
          <cell r="D7128" t="str">
            <v>M3</v>
          </cell>
          <cell r="E7128">
            <v>559.53</v>
          </cell>
        </row>
        <row r="7129">
          <cell r="B7129">
            <v>97760</v>
          </cell>
          <cell r="C7129" t="str">
            <v>TUBULÃO A CÉU ABERTO, DIÂMETRO DO FUSTE DE 80 CM, PROFUNDIDADE MAIOR QUE 10 M, ESCAVAÇÃO MANUAL, SEM ALARGAMENTO DE BASE, CONCRETO FEITO EM OBRA E LANÇADO COM JERICA. AF_01/2018</v>
          </cell>
          <cell r="D7129" t="str">
            <v>M3</v>
          </cell>
          <cell r="E7129">
            <v>523.41</v>
          </cell>
        </row>
        <row r="7130">
          <cell r="B7130">
            <v>97761</v>
          </cell>
          <cell r="C7130" t="str">
            <v>TUBULÃO A CÉU ABERTO, DIÂMETRO DO FUSTE DE 100 CM, PROFUNDIDADE MAIOR QUE 10 M, ESCAVAÇÃO MANUAL, SEM ALARGAMENTO DE BASE, CONCRETO FEITO EM OBRA E LANÇADO COM JERICA. AF_01/2018</v>
          </cell>
          <cell r="D7130" t="str">
            <v>M3</v>
          </cell>
          <cell r="E7130">
            <v>472.39</v>
          </cell>
        </row>
        <row r="7131">
          <cell r="B7131">
            <v>97762</v>
          </cell>
          <cell r="C7131" t="str">
            <v>TUBULÃO A CÉU ABERTO, DIÂMETRO DO FUSTE DE 120 CM, PROFUNDIDADE MAIOR QUE 10 M, ESCAVAÇÃO MANUAL, SEM ALARGAMENTO DE BASE, CONCRETO FEITO EM OBRA E LANÇADO COM JERICA. AF_01/2018</v>
          </cell>
          <cell r="D7131" t="str">
            <v>M3</v>
          </cell>
          <cell r="E7131">
            <v>434.91</v>
          </cell>
        </row>
        <row r="7132">
          <cell r="B7132">
            <v>97763</v>
          </cell>
          <cell r="C7132" t="str">
            <v>TUBULÃO A CÉU ABERTO, DIÂMETRO DO FUSTE DE 70 CM, PROFUNDIDADE MENOR OU IGUAL A 5 M, ESCAVAÇÃO MECÂNICA, SEM ALARGAMENTO DE BASE, CONCRETO FEITO EM OBRA E LANÇADO COM JERICA. AF_01/2018</v>
          </cell>
          <cell r="D7132" t="str">
            <v>M3</v>
          </cell>
          <cell r="E7132">
            <v>544.35</v>
          </cell>
        </row>
        <row r="7133">
          <cell r="B7133">
            <v>97764</v>
          </cell>
          <cell r="C7133" t="str">
            <v>TUBULÃO A CÉU ABERTO, DIÂMETRO DO FUSTE DE 80 CM, PROFUNDIDADE MENOR OU IGUAL A 5 M, ESCAVAÇÃO MECÂNICA, SEM ALARGAMENTO DE BASE, CONCRETO FEITO EM OBRA E LANÇADO COM JERICA. AF_01/2018</v>
          </cell>
          <cell r="D7133" t="str">
            <v>M3</v>
          </cell>
          <cell r="E7133">
            <v>454.33</v>
          </cell>
        </row>
        <row r="7134">
          <cell r="B7134">
            <v>97765</v>
          </cell>
          <cell r="C7134" t="str">
            <v>TUBULÃO A CÉU ABERTO, DIÂMETRO DO FUSTE DE 100 CM, PROFUNDIDADE MENOR OU IGUAL A 5 M, ESCAVAÇÃO MECÂNICA, SEM ALARGAMENTO DE BASE, CONCRETO FEITO EM OBRA E LANÇADO COM JERICA. AF_01/2018</v>
          </cell>
          <cell r="D7134" t="str">
            <v>M3</v>
          </cell>
          <cell r="E7134">
            <v>428.95</v>
          </cell>
        </row>
        <row r="7135">
          <cell r="B7135">
            <v>97766</v>
          </cell>
          <cell r="C7135" t="str">
            <v>TUBULÃO A CÉU ABERTO, DIÂMETRO DO FUSTE DE 120 CM, PROFUNDIDADE MENOR OU IGUAL A 5 M, ESCAVAÇÃO MECÂNICA, SEM ALARGAMENTO DE BASE, CONCRETO FEITO EM OBRA E LANÇADO COM JERICA. AF_01/2018</v>
          </cell>
          <cell r="D7135" t="str">
            <v>M3</v>
          </cell>
          <cell r="E7135">
            <v>413.02</v>
          </cell>
        </row>
        <row r="7136">
          <cell r="B7136">
            <v>97767</v>
          </cell>
          <cell r="C7136" t="str">
            <v>TUBULÃO A CÉU ABERTO, DIÂMETRO DO FUSTE DE 70 CM, PROFUNDIDADE MAIOR QUE 5 M E MENOR OU IGUAL A 10 M, ESCAVAÇÃO MECÂNICA, SEM ALARGAMENTO DE BASE, CONCRETO FEITO EM OBRA E LANÇADO COM JERICA. AF_01/2018</v>
          </cell>
          <cell r="D7136" t="str">
            <v>M3</v>
          </cell>
          <cell r="E7136">
            <v>429.61</v>
          </cell>
        </row>
        <row r="7137">
          <cell r="B7137">
            <v>97768</v>
          </cell>
          <cell r="C7137" t="str">
            <v>TUBULÃO A CÉU ABERTO, DIÂMETRO DO FUSTE DE 80 CM, PROFUNDIDADE MAIOR QUE 5 M E MENOR OU IGUAL A 10 M, ESCAVAÇÃO MECÂNICA, SEM ALARGAMENTO DE BASE, CONCRETO FEITO EM OBRA E LANÇADO COM JERICA. AF_01/2018</v>
          </cell>
          <cell r="D7137" t="str">
            <v>M3</v>
          </cell>
          <cell r="E7137">
            <v>418.83</v>
          </cell>
        </row>
        <row r="7138">
          <cell r="B7138">
            <v>97769</v>
          </cell>
          <cell r="C7138" t="str">
            <v>TUBULÃO A CÉU ABERTO, DIÂMETRO DO FUSTE DE 100 CM, PROFUNDIDADE MAIOR QUE 5 M E MENOR OU IGUAL A 10 M, ESCAVAÇÃO MECÂNICA, SEM ALARGAMENTO DE BASE, CONCRETO FEITO EM OBRA E LANÇADO COM JERICA. AF_01/2018</v>
          </cell>
          <cell r="D7138" t="str">
            <v>M3</v>
          </cell>
          <cell r="E7138">
            <v>397.21</v>
          </cell>
        </row>
        <row r="7139">
          <cell r="B7139">
            <v>97770</v>
          </cell>
          <cell r="C7139" t="str">
            <v>TUBULÃO A CÉU ABERTO, DIÂMETRO DO FUSTE DE 120 CM, PROFUNDIDADE MAIOR QUE 5 M E MENOR OU IGUAL A 10 M, ESCAVAÇÃO MECÂNICA, SEM ALARGAMENTO DE BASE, CONCRETO FEITO EM OBRA E LANÇADO COM JERICA. AF_01/2018</v>
          </cell>
          <cell r="D7139" t="str">
            <v>M3</v>
          </cell>
          <cell r="E7139">
            <v>379.36</v>
          </cell>
        </row>
        <row r="7140">
          <cell r="B7140">
            <v>97771</v>
          </cell>
          <cell r="C7140" t="str">
            <v>TUBULÃO A CÉU ABERTO, DIÂMETRO DO FUSTE DE 70 CM, PROFUNDIDADE MAIOR QUE 10 M, ESCAVAÇÃO MECÂNICA, SEM ALARGAMENTO DE BASE, CONCRETO FEITO EM OBRA E LANÇADO COM JERICA. AF_01/2018</v>
          </cell>
          <cell r="D7140" t="str">
            <v>M3</v>
          </cell>
          <cell r="E7140">
            <v>412.21</v>
          </cell>
        </row>
        <row r="7141">
          <cell r="B7141">
            <v>97772</v>
          </cell>
          <cell r="C7141" t="str">
            <v>TUBULÃO A CÉU ABERTO, DIÂMETRO DO FUSTE DE 80 CM, PROFUNDIDADE MAIOR QUE 10 M, ESCAVAÇÃO MECÂNICA, SEM ALARGAMENTO DE BASE, CONCRETO FEITO EM OBRA E LANÇADO COM JERICA. AF_01/2018</v>
          </cell>
          <cell r="D7141" t="str">
            <v>M3</v>
          </cell>
          <cell r="E7141">
            <v>398.03</v>
          </cell>
        </row>
        <row r="7142">
          <cell r="B7142">
            <v>97773</v>
          </cell>
          <cell r="C7142" t="str">
            <v>TUBULÃO A CÉU ABERTO, DIÂMETRO DO FUSTE DE 100 CM, PROFUNDIDADE MAIOR QUE 10 M, ESCAVAÇÃO MECÂNICA, SEM ALARGAMENTO DE BASE, CONCRETO FEITO EM OBRA E LANÇADO COM JERICA. AF_01/2018</v>
          </cell>
          <cell r="D7142" t="str">
            <v>M3</v>
          </cell>
          <cell r="E7142">
            <v>375.96</v>
          </cell>
        </row>
        <row r="7143">
          <cell r="B7143">
            <v>97774</v>
          </cell>
          <cell r="C7143" t="str">
            <v>TUBULÃO A CÉU ABERTO, DIÂMETRO DO FUSTE DE 120 CM, PROFUNDIDADE MAIOR QUE 10 M, ESCAVAÇÃO MECÂNICA, SEM ALARGAMENTO DE BASE, CONCRETO FEITO EM OBRA E LANÇADO COM JERICA. AF_01/2018</v>
          </cell>
          <cell r="D7143" t="str">
            <v>M3</v>
          </cell>
          <cell r="E7143">
            <v>356.97</v>
          </cell>
        </row>
        <row r="7144">
          <cell r="B7144">
            <v>97775</v>
          </cell>
          <cell r="C7144" t="str">
            <v>TUBULÃO A CÉU ABERTO, DIÂMETRO DO FUSTE DE 70 CM, PROFUNDIDADE MENOR OU IGUAL A 5 M, ESCAVAÇÃO MANUAL, SEM ALARGAMENTO DE BASE, CONCRETO USINADO E LANÇADO COM BOMBA OU DIRETAMENTE DO CAMINHÃO. AF_01/2018</v>
          </cell>
          <cell r="D7144" t="str">
            <v>M3</v>
          </cell>
          <cell r="E7144">
            <v>572.76</v>
          </cell>
        </row>
        <row r="7145">
          <cell r="B7145">
            <v>97776</v>
          </cell>
          <cell r="C7145" t="str">
            <v>TUBULÃO A CÉU ABERTO, DIÂMETRO DO FUSTE DE 80 CM, PROFUNDIDADE MENOR OU IGUAL A 5 M, ESCAVAÇÃO MANUAL, SEM ALARGAMENTO DE BASE, CONCRETO USINADO E LANÇADO COM BOMBA OU DIRETAMENTE DO CAMINHÃO. AF_01/2018</v>
          </cell>
          <cell r="D7145" t="str">
            <v>M3</v>
          </cell>
          <cell r="E7145">
            <v>541.29</v>
          </cell>
        </row>
        <row r="7146">
          <cell r="B7146">
            <v>97777</v>
          </cell>
          <cell r="C7146" t="str">
            <v>TUBULÃO A CÉU ABERTO, DIÂMETRO DO FUSTE DE 100 CM, PROFUNDIDADE MENOR OU IGUAL A 5 M, ESCAVAÇÃO MANUAL, SEM ALARGAMENTO DE BASE, CONCRETO USINADO E LANÇADO COM BOMBA OU DIRETAMENTE DO CAMINHÃO. AF_01/2018</v>
          </cell>
          <cell r="D7146" t="str">
            <v>M3</v>
          </cell>
          <cell r="E7146">
            <v>497.92</v>
          </cell>
        </row>
        <row r="7147">
          <cell r="B7147">
            <v>97778</v>
          </cell>
          <cell r="C7147" t="str">
            <v>TUBULÃO A CÉU ABERTO, DIÂMETRO DO FUSTE DE 120 CM, PROFUNDIDADE MENOR OU IGUAL A 5 M, ESCAVAÇÃO MANUAL, SEM ALARGAMENTO DE BASE, CONCRETO USINADO E LANÇADO COM BOMBA OU DIRETAMENTE DO CAMINHÃO. AF_01/2018</v>
          </cell>
          <cell r="D7147" t="str">
            <v>M3</v>
          </cell>
          <cell r="E7147">
            <v>469.85</v>
          </cell>
        </row>
        <row r="7148">
          <cell r="B7148">
            <v>97779</v>
          </cell>
          <cell r="C7148" t="str">
            <v>TUBULÃO A CÉU ABERTO, DIÂMETRO DO FUSTE DE 70 CM, PROFUNDIDADE MAIOR QUE 5 M E MENOR OU IGUAL A 10 M, ESCAVAÇÃO MANUAL, SEM ALARGAMENTO DE BASE, CONCRETO USINADO E LANÇADO COM BOMBA OU DIRETAMENTE DO CAMINHÃO. AF_01/2018</v>
          </cell>
          <cell r="D7148" t="str">
            <v>M3</v>
          </cell>
          <cell r="E7148">
            <v>551.80999999999995</v>
          </cell>
        </row>
        <row r="7149">
          <cell r="B7149">
            <v>97780</v>
          </cell>
          <cell r="C7149" t="str">
            <v>TUBULÃO A CÉU ABERTO, DIÂMETRO DO FUSTE DE 80 CM, PROFUNDIDADE MAIOR QUE 5 M E MENOR OU IGUAL A 10 M, ESCAVAÇÃO MANUAL, SEM ALARGAMENTO DE BASE, CONCRETO USINADO E LANÇADO COM BOMBA OU DIRETAMENTE DO CAMINHÃO. AF_01/2018</v>
          </cell>
          <cell r="D7149" t="str">
            <v>M3</v>
          </cell>
          <cell r="E7149">
            <v>523.26</v>
          </cell>
        </row>
        <row r="7150">
          <cell r="B7150">
            <v>97781</v>
          </cell>
          <cell r="C7150" t="str">
            <v>TUBULÃO A CÉU ABERTO, DIÂMETRO DO FUSTE DE 100 CM, PROFUNDIDADE MAIOR QUE 5 M E MENOR OU IGUAL A 10 M, ESCAVAÇÃO MANUAL, SEM ALARGAMENTO DE BASE, CONCRETO USINADO E LANÇADO COM BOMBA OU DIRETAMENTE DO CAMINHÃO. AF_01/2018</v>
          </cell>
          <cell r="D7150" t="str">
            <v>M3</v>
          </cell>
          <cell r="E7150">
            <v>477.51</v>
          </cell>
        </row>
        <row r="7151">
          <cell r="B7151">
            <v>97782</v>
          </cell>
          <cell r="C7151" t="str">
            <v>TUBULÃO A CÉU ABERTO, DIÂMETRO DO FUSTE DE 120 CM, PROFUNDIDADE MAIOR QUE 5 M E MENOR OU IGUAL A 10 M, ESCAVAÇÃO MANUAL, SEM ALARGAMENTO DE BASE, CONCRETO USINADO E LANÇADO COM BOMBA OU DIRETAMENTE DO CAMINHÃO. AF_01/2018</v>
          </cell>
          <cell r="D7151" t="str">
            <v>M3</v>
          </cell>
          <cell r="E7151">
            <v>444.17</v>
          </cell>
        </row>
        <row r="7152">
          <cell r="B7152">
            <v>97783</v>
          </cell>
          <cell r="C7152" t="str">
            <v>TUBULÃO A CÉU ABERTO, DIÂMETRO DO FUSTE DE 70 CM, PROFUNDIDADE MAIOR QUE 10 M, ESCAVAÇÃO MANUAL, SEM ALARGAMENTO DE BASE, CONCRETO USINADO E LANÇADO COM BOMBA OU DIRETAMENTE DO CAMINHÃO. AF_01/2018</v>
          </cell>
          <cell r="D7152" t="str">
            <v>M3</v>
          </cell>
          <cell r="E7152">
            <v>552.92999999999995</v>
          </cell>
        </row>
        <row r="7153">
          <cell r="B7153">
            <v>97784</v>
          </cell>
          <cell r="C7153" t="str">
            <v>TUBULÃO A CÉU ABERTO, DIÂMETRO DO FUSTE DE 80 CM, PROFUNDIDADE MAIOR QUE 10 M, ESCAVAÇÃO MANUAL, SEM ALARGAMENTO DE BASE, CONCRETO USINADO E LANÇADO COM BOMBA OU DIRETAMENTE DO CAMINHÃO. AF_01/2018</v>
          </cell>
          <cell r="D7153" t="str">
            <v>M3</v>
          </cell>
          <cell r="E7153">
            <v>517.11</v>
          </cell>
        </row>
        <row r="7154">
          <cell r="B7154">
            <v>97785</v>
          </cell>
          <cell r="C7154" t="str">
            <v>TUBULÃO A CÉU ABERTO, DIÂMETRO DO FUSTE DE 100 CM, PROFUNDIDADE MAIOR QUE 10 M, ESCAVAÇÃO MANUAL, SEM ALARGAMENTO DE BASE, CONCRETO USINADO E LANÇADO COM BOMBA OU DIRETAMENTE DO CAMINHÃO. AF_01/2018</v>
          </cell>
          <cell r="D7154" t="str">
            <v>M3</v>
          </cell>
          <cell r="E7154">
            <v>466.64</v>
          </cell>
        </row>
        <row r="7155">
          <cell r="B7155">
            <v>97786</v>
          </cell>
          <cell r="C7155" t="str">
            <v>TUBULÃO A CÉU ABERTO, DIÂMETRO DO FUSTE DE 120 CM, PROFUNDIDADE MAIOR QUE 10 M, ESCAVAÇÃO MANUAL, SEM ALARGAMENTO DE BASE, CONCRETO USINADO E LANÇADO COM BOMBA OU DIRETAMENTE DO CAMINHÃO. AF_01/2018</v>
          </cell>
          <cell r="D7155" t="str">
            <v>M3</v>
          </cell>
          <cell r="E7155">
            <v>429.59</v>
          </cell>
        </row>
        <row r="7156">
          <cell r="B7156">
            <v>97787</v>
          </cell>
          <cell r="C7156" t="str">
            <v>TUBULÃO A CÉU ABERTO, DIÂMETRO DO FUSTE DE 70 CM, PROFUNDIDADE MENOR OU IGUAL A 5 M, ESCAVAÇÃO MECÂNICA, SEM ALARGAMENTO DE BASE, CONCRETO USINADO E LANÇADO COM BOMBA OU DIRETAMENTE DO CAMINHÃO. AF_01/2018</v>
          </cell>
          <cell r="D7156" t="str">
            <v>M3</v>
          </cell>
          <cell r="E7156">
            <v>472.87</v>
          </cell>
        </row>
        <row r="7157">
          <cell r="B7157">
            <v>97788</v>
          </cell>
          <cell r="C7157" t="str">
            <v>TUBULÃO A CÉU ABERTO, DIÂMETRO DO FUSTE DE 80 CM, PROFUNDIDADE MENOR OU IGUAL A 5 M, ESCAVAÇÃO MECÂNICA, SEM ALARGAMENTO DE BASE, CONCRETO USINADO E LANÇADO COM BOMBA OU DIRETAMENTE DO CAMINHÃO. AF_01/2018</v>
          </cell>
          <cell r="D7157" t="str">
            <v>M3</v>
          </cell>
          <cell r="E7157">
            <v>453.51</v>
          </cell>
        </row>
        <row r="7158">
          <cell r="B7158">
            <v>97789</v>
          </cell>
          <cell r="C7158" t="str">
            <v>TUBULÃO A CÉU ABERTO, DIÂMETRO DO FUSTE DE 100 CM, PROFUNDIDADE MENOR OU IGUAL A 5 M, ESCAVAÇÃO MECÂNICA, SEM ALARGAMENTO DE BASE, CONCRETO USINADO E LANÇADO COM BOMBA OU DIRETAMENTE DO CAMINHÃO. AF_01/2018</v>
          </cell>
          <cell r="D7158" t="str">
            <v>M3</v>
          </cell>
          <cell r="E7158">
            <v>427.94</v>
          </cell>
        </row>
        <row r="7159">
          <cell r="B7159">
            <v>97790</v>
          </cell>
          <cell r="C7159" t="str">
            <v>TUBULÃO A CÉU ABERTO, DIÂMETRO DO FUSTE DE 120 CM, PROFUNDIDADE MENOR OU IGUAL A 5 M, ESCAVAÇÃO MECÂNICA, SEM ALARGAMENTO DE BASE, CONCRETO USINADO E LANÇADO COM BOMBA OU DIRETAMENTE DO CAMINHÃO. AF_01/2018</v>
          </cell>
          <cell r="D7159" t="str">
            <v>M3</v>
          </cell>
          <cell r="E7159">
            <v>412.32</v>
          </cell>
        </row>
        <row r="7160">
          <cell r="B7160">
            <v>97791</v>
          </cell>
          <cell r="C7160" t="str">
            <v>TUBULÃO A CÉU ABERTO, DIÂMETRO DO FUSTE DE 70 CM, PROFUNDIDADE MAIOR QUE 5 M E MENOR OU IGUAL A 10M, ESCAVAÇÃO MECÂNICA, SEM ALARGAMENTO DE BASE, CONCRETO USINADO E LANÇADO COM BOMBA OU DIRETAMENTE DO CAMINHÃO. AF_01/2018</v>
          </cell>
          <cell r="D7160" t="str">
            <v>M3</v>
          </cell>
          <cell r="E7160">
            <v>422.58</v>
          </cell>
        </row>
        <row r="7161">
          <cell r="B7161">
            <v>97792</v>
          </cell>
          <cell r="C7161" t="str">
            <v>TUBULÃO A CÉU ABERTO, DIÂMETRO DO FUSTE DE 80 CM, PROFUNDIDADE MAIOR QUE 5 M E MENOR OU IGUAL A 10M, ESCAVAÇÃO MECÂNICA, SEM ALARGAMENTO DE BASE, CONCRETO USINADO E LANÇADO COM BOMBA OU DIRETAMENTE DO CAMINHÃO. AF_01/2018</v>
          </cell>
          <cell r="D7161" t="str">
            <v>M3</v>
          </cell>
          <cell r="E7161">
            <v>412.11</v>
          </cell>
        </row>
        <row r="7162">
          <cell r="B7162">
            <v>97793</v>
          </cell>
          <cell r="C7162" t="str">
            <v>TUBULÃO A CÉU ABERTO, DIÂMETRO DO FUSTE DE 100 CM, PROFUNDIDADE MAIOR QUE 5 M E MENOR OU IGUAL A 10M, ESCAVAÇÃO MECÂNICA, SEM ALARGAMENTO DE BASE, CONCRETO USINADO E LANÇADO COM BOMBA OU DIRETAMENTE DO CAMINHÃO. AF_01/2018</v>
          </cell>
          <cell r="D7162" t="str">
            <v>M3</v>
          </cell>
          <cell r="E7162">
            <v>391.03</v>
          </cell>
        </row>
        <row r="7163">
          <cell r="B7163">
            <v>97794</v>
          </cell>
          <cell r="C7163" t="str">
            <v>TUBULÃO A CÉU ABERTO, DIÂMETRO DO FUSTE DE 120 CM, PROFUNDIDADE MAIOR QUE 5 M E MENOR OU IGUAL A 10M, ESCAVAÇÃO MECÂNICA, SEM ALARGAMENTO DE BASE, CONCRETO USINADO E LANÇADO COM BOMBA OU DIRETAMENTE DO CAMINHÃO. AF_01/2018</v>
          </cell>
          <cell r="D7163" t="str">
            <v>M3</v>
          </cell>
          <cell r="E7163">
            <v>373.64</v>
          </cell>
        </row>
        <row r="7164">
          <cell r="B7164">
            <v>97795</v>
          </cell>
          <cell r="C7164" t="str">
            <v>TUBULÃO A CÉU ABERTO, DIÂMETRO DO FUSTE DE 70 CM, PROFUNDIDADE MAIOR QUE 10M, ESCAVAÇÃO MECÂNICA, SEM ALARGAMENTO DE BASE, CONCRETO USINADO E LANÇADO COM BOMBA OU DIRETAMENTE DO CAMINHÃO. AF_01/2018</v>
          </cell>
          <cell r="D7164" t="str">
            <v>M3</v>
          </cell>
          <cell r="E7164">
            <v>405.61</v>
          </cell>
        </row>
        <row r="7165">
          <cell r="B7165">
            <v>97796</v>
          </cell>
          <cell r="C7165" t="str">
            <v>TUBULÃO A CÉU ABERTO, DIÂMETRO DO FUSTE DE 80 CM, PROFUNDIDADE MAIOR QUE 10M, ESCAVAÇÃO MECÂNICA, SEM ALARGAMENTO DE BASE, CONCRETO USINADO E LANÇADO COM BOMBA OU DIRETAMENTE DO CAMINHÃO. AF_01/2018</v>
          </cell>
          <cell r="D7165" t="str">
            <v>M3</v>
          </cell>
          <cell r="E7165">
            <v>391.73</v>
          </cell>
        </row>
        <row r="7166">
          <cell r="B7166">
            <v>97797</v>
          </cell>
          <cell r="C7166" t="str">
            <v>TUBULÃO A CÉU ABERTO, DIÂMETRO DO FUSTE DE 100 CM, PROFUNDIDADE MAIOR QUE 10M, ESCAVAÇÃO MECÂNICA, SEM ALARGAMENTO DE BASE, CONCRETO USINADO E LANÇADO COM BOMBA OU DIRETAMENTE DO CAMINHÃO. AF_01/2018</v>
          </cell>
          <cell r="D7166" t="str">
            <v>M3</v>
          </cell>
          <cell r="E7166">
            <v>370.21</v>
          </cell>
        </row>
        <row r="7167">
          <cell r="B7167">
            <v>97798</v>
          </cell>
          <cell r="C7167" t="str">
            <v>TUBULÃO A CÉU ABERTO, DIÂMETRO DO FUSTE DE 120 CM, PROFUNDIDADE MAIOR QUE 10M, ESCAVAÇÃO MECÂNICA, SEM ALARGAMENTO DE BASE, CONCRETO USINADO E LANÇADO COM BOMBA OU DIRETAMENTE DO CAMINHÃO. AF_01/2018</v>
          </cell>
          <cell r="D7167" t="str">
            <v>M3</v>
          </cell>
          <cell r="E7167">
            <v>351.65</v>
          </cell>
        </row>
        <row r="7168">
          <cell r="B7168">
            <v>97799</v>
          </cell>
          <cell r="C7168" t="str">
            <v>ALARGAMENTO DE BASE DE TUBULÃO A CÉU ABERTO, ESCAVAÇÃO MANUAL, CONCRETO FEITO EM OBRA E LANÇADO COM JERICA. AF_01/2018</v>
          </cell>
          <cell r="D7168" t="str">
            <v>M3</v>
          </cell>
          <cell r="E7168">
            <v>490.25</v>
          </cell>
        </row>
        <row r="7169">
          <cell r="B7169">
            <v>97800</v>
          </cell>
          <cell r="C7169" t="str">
            <v>ALARGAMENTO DE BASE DE TUBULÃO A CÉU ABERTO, ESCAVAÇÃO MANUAL, CONCRETO USINADO E LANÇADO COM BOMBA OU DIRETAMENTE DO CAMINHÃO. AF_01/2018</v>
          </cell>
          <cell r="D7169" t="str">
            <v>M3</v>
          </cell>
          <cell r="E7169">
            <v>492.15</v>
          </cell>
        </row>
        <row r="7170">
          <cell r="B7170">
            <v>89198</v>
          </cell>
          <cell r="C7170" t="str">
            <v>ESTACA PRÉ-MOLDADA DE CONCRETO, SEÇÃO QUADRADA, CAPACIDADE DE 25 TONELADAS, COMPRIMENTO TOTAL CRAVADO ATÉ 5M, BATE-ESTACAS POR GRAVIDADE SOBRE ROLOS (EXCLUSIVE MOBILIZAÇÃO E DESMOBILIZAÇÃO). AF_03/2016</v>
          </cell>
          <cell r="D7170" t="str">
            <v>M</v>
          </cell>
          <cell r="E7170">
            <v>74.680000000000007</v>
          </cell>
        </row>
        <row r="7171">
          <cell r="B7171">
            <v>89199</v>
          </cell>
          <cell r="C7171" t="str">
            <v>ESTACA PRÉ-MOLDADA DE CONCRETO, SEÇÃO QUADRADA, CAPACIDADE DE 50 TONELADAS, COMPRIMENTO TOTAL CRAVADO ATÉ 5M, BATE-ESTACAS POR GRAVIDADE SOBRE ROLOS (EXCLUSIVE MOBILIZAÇÃO E DESMOBILIZAÇÃO). AF_03/2016</v>
          </cell>
          <cell r="D7171" t="str">
            <v>M</v>
          </cell>
          <cell r="E7171">
            <v>98.1</v>
          </cell>
        </row>
        <row r="7172">
          <cell r="B7172">
            <v>89200</v>
          </cell>
          <cell r="C7172" t="str">
            <v>ESTACA PRÉ-MOLDADA DE CONCRETO CENTRIFUGADO, SEÇÃO CIRCULAR, CAPACIDADE DE 100 TONELADAS, COMPRIMENTO TOTAL CRAVADO ATÉ 5M, BATE-ESTACAS POR GRAVIDADE SOBRE ROLOS (EXCLUSIVE MOBILIZAÇÃO E DESMOBILIZAÇÃO). AF_03/2016</v>
          </cell>
          <cell r="D7172" t="str">
            <v>M</v>
          </cell>
          <cell r="E7172">
            <v>229.05</v>
          </cell>
        </row>
        <row r="7173">
          <cell r="B7173">
            <v>89201</v>
          </cell>
          <cell r="C7173" t="str">
            <v>ESTACA PRÉ-MOLDADA DE CONCRETO, SEÇÃO QUADRADA, CAPACIDADE DE 25 TONELADAS, COMPRIMENTO TOTAL CRAVADO ACIMA DE 5M ATÉ 12M, BATE-ESTACAS POR GRAVIDADE SOBRE ROLOS (EXCLUSIVE MOBILIZAÇÃO E DESMOBILIZAÇÃO). AF_03/2016</v>
          </cell>
          <cell r="D7173" t="str">
            <v>M</v>
          </cell>
          <cell r="E7173">
            <v>59.48</v>
          </cell>
        </row>
        <row r="7174">
          <cell r="B7174">
            <v>89202</v>
          </cell>
          <cell r="C7174" t="str">
            <v>ESTACA PRÉ-MOLDADA DE CONCRETO, SEÇÃO QUADRADA, CAPACIDADE DE 50 TONELADAS, COMPRIMENTO TOTAL CRAVADO ACIMA DE 5M ATÉ 12M, BATE-ESTACAS POR GRAVIDADE SOBRE ROLOS (EXCLUSIVE MOBILIZAÇÃO E DESMOBILIZAÇÃO). AF_03/2016</v>
          </cell>
          <cell r="D7174" t="str">
            <v>M</v>
          </cell>
          <cell r="E7174">
            <v>77</v>
          </cell>
        </row>
        <row r="7175">
          <cell r="B7175">
            <v>89203</v>
          </cell>
          <cell r="C7175" t="str">
            <v>ESTACA PRÉ-MOLDADA DE CONCRETO CENTRIFUGADO, SEÇÃO CIRCULAR, CAPACIDADE DE 100 TONELADAS, COMPRIMENTO TOTAL CRAVADO ACIMA DE 5M ATÉ 12M, BATE-ESTACAS POR GRAVIDADE SOBRE ROLOS (EXCLUSIVE MOBILIZAÇÃO E DESMOBILIZAÇÃO). AF_03/2016</v>
          </cell>
          <cell r="D7175" t="str">
            <v>M</v>
          </cell>
          <cell r="E7175">
            <v>178.75</v>
          </cell>
        </row>
        <row r="7176">
          <cell r="B7176">
            <v>89204</v>
          </cell>
          <cell r="C7176" t="str">
            <v>ESTACA PRÉ-MOLDADA DE CONCRETO, SEÇÃO QUADRADA, CAPACIDADE DE 25 TONELADAS COMPRIMENTO TOTAL CRAVADO ACIMA DE 12M, BATE-ESTACAS POR GRAVIDADE SOBRE ROLOS (EXCLUSIVE MOBILIZAÇÃO E DESMOBILIZAÇÃO). AF_03/2016</v>
          </cell>
          <cell r="D7176" t="str">
            <v>M</v>
          </cell>
          <cell r="E7176">
            <v>54.01</v>
          </cell>
        </row>
        <row r="7177">
          <cell r="B7177">
            <v>89205</v>
          </cell>
          <cell r="C7177" t="str">
            <v>ESTACA PRÉ-MOLDADA DE CONCRETO, SEÇÃO QUADRADA, CAPACIDADE DE 50 TONELADAS, COMPRIMENTO TOTAL CRAVADO ACIMA DE 12M, BATE-ESTACAS POR GRAVIDADE SOBRE ROLOS (EXCLUSIVE MOBILIZAÇÃO E DESMOBILIZAÇÃO). AF_03/2016</v>
          </cell>
          <cell r="D7177" t="str">
            <v>M</v>
          </cell>
          <cell r="E7177">
            <v>70.62</v>
          </cell>
        </row>
        <row r="7178">
          <cell r="B7178">
            <v>89206</v>
          </cell>
          <cell r="C7178" t="str">
            <v>ESTACA PRÉ-MOLDADA DE CONCRETO CENTRIFUGADO, SEÇÃO CIRCULAR, CAPACIDADE DE 100 TONELADAS, COMPRIMENTO TOTAL CRAVADO ACIMA DE 12M, BATE-ESTACAS POR GRAVIDADE SOBRE ROLOS (EXCLUSIVE MOBILIZAÇÃO E DESMOBILIZAÇÃO). AF_03/2016</v>
          </cell>
          <cell r="D7178" t="str">
            <v>M</v>
          </cell>
          <cell r="E7178">
            <v>166.75</v>
          </cell>
        </row>
        <row r="7179">
          <cell r="B7179">
            <v>90808</v>
          </cell>
          <cell r="C7179" t="str">
            <v>ESTACA HÉLICE CONTÍNUA, DIÂMETRO DE 30 CM, COMPRIMENTO TOTAL ATÉ 15 M, PERFURATRIZ COM TORQUE DE 170 KN.M (EXCLUSIVE MOBILIZAÇÃO E DESMOBILIZAÇÃO). AF_02/2015</v>
          </cell>
          <cell r="D7179" t="str">
            <v>M</v>
          </cell>
          <cell r="E7179">
            <v>57.97</v>
          </cell>
        </row>
        <row r="7180">
          <cell r="B7180">
            <v>90809</v>
          </cell>
          <cell r="C7180" t="str">
            <v>ESTACA HÉLICE CONTÍNUA, DIÂMETRO DE 30 CM, COMPRIMENTO TOTAL ACIMA DE 15 M ATÉ 20 M, PERFURATRIZ COM TORQUE DE 170 KN.M (EXCLUSIVE MOBILIZAÇÃO E DESMOBILIZAÇÃO). AF_02/2015</v>
          </cell>
          <cell r="D7180" t="str">
            <v>M</v>
          </cell>
          <cell r="E7180">
            <v>55.88</v>
          </cell>
        </row>
        <row r="7181">
          <cell r="B7181">
            <v>90810</v>
          </cell>
          <cell r="C7181" t="str">
            <v>ESTACA HÉLICE CONTÍNUA, DIÂMETRO DE 50 CM, COMPRIMENTO TOTAL ATÉ 15 M, PERFURATRIZ COM TORQUE DE 170 KN.M (EXCLUSIVE MOBILIZAÇÃO E DESMOBILIZAÇÃO). AF_02/2015</v>
          </cell>
          <cell r="D7181" t="str">
            <v>M</v>
          </cell>
          <cell r="E7181">
            <v>122.63</v>
          </cell>
        </row>
        <row r="7182">
          <cell r="B7182">
            <v>90811</v>
          </cell>
          <cell r="C7182" t="str">
            <v>ESTACA HÉLICE CONTÍNUA, DIÂMETRO DE 50 CM, COMPRIMENTO TOTAL ACIMA DE 15 M ATÉ 30 M, PERFURATRIZ COM TORQUE DE 170 KN.M (EXCLUSIVE MOBILIZAÇÃO E DESMOBILIZAÇÃO). AF_02/2015</v>
          </cell>
          <cell r="D7182" t="str">
            <v>M</v>
          </cell>
          <cell r="E7182">
            <v>116.3</v>
          </cell>
        </row>
        <row r="7183">
          <cell r="B7183">
            <v>90812</v>
          </cell>
          <cell r="C7183" t="str">
            <v>ESTACA HÉLICE CONTÍNUA, DIÂMETRO DE 70 CM, COMPRIMENTO TOTAL ATÉ 15 M, PERFURATRIZ COM TORQUE DE 170 KN.M (EXCLUSIVE MOBILIZAÇÃO E DESMOBILIZAÇÃO). AF_02/2015</v>
          </cell>
          <cell r="D7183" t="str">
            <v>M</v>
          </cell>
          <cell r="E7183">
            <v>209.56</v>
          </cell>
        </row>
        <row r="7184">
          <cell r="B7184">
            <v>90813</v>
          </cell>
          <cell r="C7184" t="str">
            <v>ESTACA HÉLICE CONTÍNUA, DIÂMETRO DE 70 CM, COMPRIMENTO TOTAL ACIMA DE 15 M ATÉ 30 M, PERFURATRIZ COM TORQUE DE 170 KN.M (EXCLUSIVE MOBILIZAÇÃO E DESMOBILIZAÇÃO). AF_02/2015</v>
          </cell>
          <cell r="D7184" t="str">
            <v>M</v>
          </cell>
          <cell r="E7184">
            <v>200.86</v>
          </cell>
        </row>
        <row r="7185">
          <cell r="B7185">
            <v>90814</v>
          </cell>
          <cell r="C7185" t="str">
            <v>ESTACA HÉLICE CONTÍNUA, DIÂMETRO DE 80 CM, COMPRIMENTO TOTAL ATÉ 30 M, PERFURATRIZ COM TORQUE DE 170 KN.M (EXCLUSIVE MOBILIZAÇÃO E DESMOBILIZAÇÃO). AF_02/2015</v>
          </cell>
          <cell r="D7185" t="str">
            <v>M</v>
          </cell>
          <cell r="E7185">
            <v>252.95</v>
          </cell>
        </row>
        <row r="7186">
          <cell r="B7186">
            <v>90815</v>
          </cell>
          <cell r="C7186" t="str">
            <v>ESTACA HÉLICE CONTÍNUA, DIÂMETRO DE 90 CM, COMPRIMENTO TOTAL ATÉ 30 M, PERFURATRIZ COM TORQUE DE 263 KN.M (EXCLUSIVE MOBILIZAÇÃO E DESMOBILIZAÇÃO). AF_02/2015</v>
          </cell>
          <cell r="D7186" t="str">
            <v>M</v>
          </cell>
          <cell r="E7186">
            <v>306.57</v>
          </cell>
        </row>
        <row r="7187">
          <cell r="B7187">
            <v>90877</v>
          </cell>
          <cell r="C7187" t="str">
            <v>ESTACA ESCAVADA MECANICAMENTE, SEM FLUIDO ESTABILIZANTE, COM 25 CM DE DIÂMETRO, ATÉ 9 M DE COMPRIMENTO, CONCRETO LANÇADO POR CAMINHÃO BETONEIRA (EXCLUSIVE MOBILIZAÇÃO E DESMOBILIZAÇÃO). AF_02/2015</v>
          </cell>
          <cell r="D7187" t="str">
            <v>M</v>
          </cell>
          <cell r="E7187">
            <v>37.04</v>
          </cell>
        </row>
        <row r="7188">
          <cell r="B7188">
            <v>90878</v>
          </cell>
          <cell r="C7188" t="str">
            <v>ESTACA ESCAVADA MECANICAMENTE, SEM FLUIDO ESTABILIZANTE, COM 25 CM DE DIÂMETRO, ACIMA DE 9 M DE COMPRIMENTO, CONCRETO LANÇADO POR CAMINHÃO BETONEIRA (EXCLUSIVE MOBILIZAÇÃO E DESMOBILIZAÇÃO). AF_02/2015</v>
          </cell>
          <cell r="D7188" t="str">
            <v>M</v>
          </cell>
          <cell r="E7188">
            <v>35.450000000000003</v>
          </cell>
        </row>
        <row r="7189">
          <cell r="B7189">
            <v>90880</v>
          </cell>
          <cell r="C7189" t="str">
            <v>ESTACA ESCAVADA MECANICAMENTE, SEM FLUIDO ESTABILIZANTE, COM 25 CM DE DIÂMETRO, ATÉ 9 M DE COMPRIMENTO, CONCRETO LANÇADO MANUALMENTE (EXCLUSIVE MOBILIZAÇÃO E DESMOBILIZAÇÃO). AF_02/2015</v>
          </cell>
          <cell r="D7189" t="str">
            <v>M</v>
          </cell>
          <cell r="E7189">
            <v>48.13</v>
          </cell>
        </row>
        <row r="7190">
          <cell r="B7190">
            <v>90881</v>
          </cell>
          <cell r="C7190" t="str">
            <v>ESTACA ESCAVADA MECANICAMENTE, SEM FLUIDO ESTABILIZANTE, COM 25 CM DE DIÂMETRO, ACIMA DE 9 M DE COMPRIMENTO, CONCRETO LANÇADO MANUALMENTE (EXCLUSIVE MOBILIZAÇÃO E DESMOBILIZAÇÃO). AF_02/2015</v>
          </cell>
          <cell r="D7190" t="str">
            <v>M</v>
          </cell>
          <cell r="E7190">
            <v>44.38</v>
          </cell>
        </row>
        <row r="7191">
          <cell r="B7191">
            <v>90883</v>
          </cell>
          <cell r="C7191" t="str">
            <v>ESTACA ESCAVADA MECANICAMENTE, SEM FLUIDO ESTABILIZANTE, COM 40 CM DE DIÂMETRO, ATÉ 9 M DE COMPRIMENTO, CONCRETO LANÇADO POR CAMINHÃO BETONEIRA (EXCLUSIVE MOBILIZAÇÃO E DESMOBILIZAÇÃO). AF_02/2015</v>
          </cell>
          <cell r="D7191" t="str">
            <v>M</v>
          </cell>
          <cell r="E7191">
            <v>61.91</v>
          </cell>
        </row>
        <row r="7192">
          <cell r="B7192">
            <v>90884</v>
          </cell>
          <cell r="C7192" t="str">
            <v>ESTACA ESCAVADA MECANICAMENTE, SEM FLUIDO ESTABILIZANTE, COM 40 CM DE DIÂMETRO, ACIMA DE 9 M ATÉ 15 M DE COMPRIMENTO, CONCRETO LANÇADO POR CAMINHÃO BETONEIRA (EXCLUSIVE MOBILIZAÇÃO E DESMOBILIZAÇÃO). AF_02/2015</v>
          </cell>
          <cell r="D7192" t="str">
            <v>M</v>
          </cell>
          <cell r="E7192">
            <v>60.1</v>
          </cell>
        </row>
        <row r="7193">
          <cell r="B7193">
            <v>90885</v>
          </cell>
          <cell r="C7193" t="str">
            <v>ESTACA ESCAVADA MECANICAMENTE, SEM FLUIDO ESTABILIZANTE, COM 40 CM DE DIÂMETRO, ACIMA DE 15 M DE COMPRIMENTO, CONCRETO LANÇADO POR CAMINHÃO BETONEIRA (EXCLUSIVE MOBILIZAÇÃO E DESMOBILIZAÇÃO). AF_02/2015</v>
          </cell>
          <cell r="D7193" t="str">
            <v>M</v>
          </cell>
          <cell r="E7193">
            <v>59.3</v>
          </cell>
        </row>
        <row r="7194">
          <cell r="B7194">
            <v>90886</v>
          </cell>
          <cell r="C7194" t="str">
            <v>ESTACA ESCAVADA MECANICAMENTE, SEM FLUIDO ESTABILIZANTE, COM 60 CM DE DIÂMETRO, ATÉ 9 M DE COMPRIMENTO, CONCRETO LANÇADO POR CAMINHÃO BETONEIRA (EXCLUSIVE MOBILIZAÇÃO E DESMOBILIZAÇÃO). AF_02/2015</v>
          </cell>
          <cell r="D7194" t="str">
            <v>M</v>
          </cell>
          <cell r="E7194">
            <v>119.06</v>
          </cell>
        </row>
        <row r="7195">
          <cell r="B7195">
            <v>90887</v>
          </cell>
          <cell r="C7195" t="str">
            <v>ESTACA ESCAVADA MECANICAMENTE, SEM FLUIDO ESTABILIZANTE, COM 60 CM DE DIÂMETRO, ACIMA DE 9 M ATÉ 15 M DE COMPRIMENTO, CONCRETO LANÇADO POR CAMINHÃO BETONEIRA (EXCLUSIVE MOBILIZAÇÃO E DESMOBILIZAÇÃO). AF_02/2015</v>
          </cell>
          <cell r="D7195" t="str">
            <v>M</v>
          </cell>
          <cell r="E7195">
            <v>117.07</v>
          </cell>
        </row>
        <row r="7196">
          <cell r="B7196">
            <v>90888</v>
          </cell>
          <cell r="C7196" t="str">
            <v>ESTACA ESCAVADA MECANICAMENTE, SEM FLUIDO ESTABILIZANTE, COM 60 CM DE DIÂMETRO, ACIMA DE 15 M DE COMPRIMENTO, CONCRETO LANÇADO POR CAMINHÃO BETONEIRA (EXCLUSIVE MOBILIZAÇÃO E DESMOBILIZAÇÃO). AF_02/2015</v>
          </cell>
          <cell r="D7196" t="str">
            <v>M</v>
          </cell>
          <cell r="E7196">
            <v>116.24</v>
          </cell>
        </row>
        <row r="7197">
          <cell r="B7197">
            <v>90889</v>
          </cell>
          <cell r="C7197" t="str">
            <v>ESTACA ESCAVADA MECANICAMENTE, SEM FLUIDO ESTABILIZANTE, COM 60 CM DE DIÂMETRO, ATÉ 9 M DE COMPRIMENTO, CONCRETO LANÇADO POR BOMBA LANÇA (EXCLUSIVE MOBILIZAÇÃO E DESMOBILIZAÇÃO). AF_02/2015</v>
          </cell>
          <cell r="D7197" t="str">
            <v>M</v>
          </cell>
          <cell r="E7197">
            <v>139.91</v>
          </cell>
        </row>
        <row r="7198">
          <cell r="B7198">
            <v>90890</v>
          </cell>
          <cell r="C7198" t="str">
            <v>ESTACA ESCAVADA MECANICAMENTE, SEM FLUIDO ESTABILIZANTE, COM 60 CM DE DIÂMETRO, ACIMA DE 9 M ATÉ 15 M DE COMPRIMENTO, CONCRETO LANÇADO POR BOMBA LANÇA (EXCLUSIVE MOBILIZAÇÃO E DESMOBILIZAÇÃO). AF_02/2015</v>
          </cell>
          <cell r="D7198" t="str">
            <v>M</v>
          </cell>
          <cell r="E7198">
            <v>136.99</v>
          </cell>
        </row>
        <row r="7199">
          <cell r="B7199">
            <v>90891</v>
          </cell>
          <cell r="C7199" t="str">
            <v>ESTACA ESCAVADA MECANICAMENTE, SEM FLUIDO ESTABILIZANTE, COM 60 CM DE DIÂMETRO, ACIMA DE 15 M DE COMPRIMENTO, CONCRETO LANÇADO POR BOMBA LANÇA (EXCLUSIVE MOBILIZAÇÃO E DESMOBILIZAÇÃO). AF_02/2015</v>
          </cell>
          <cell r="D7199" t="str">
            <v>M</v>
          </cell>
          <cell r="E7199">
            <v>135.72</v>
          </cell>
        </row>
        <row r="7200">
          <cell r="B7200">
            <v>95601</v>
          </cell>
          <cell r="C7200" t="str">
            <v>ARRASAMENTO MECANICO DE ESTACA DE CONCRETO ARMADO, DIAMETROS DE ATÉ 40 CM. AF_11/2016</v>
          </cell>
          <cell r="D7200" t="str">
            <v>UN</v>
          </cell>
          <cell r="E7200">
            <v>15.03</v>
          </cell>
        </row>
        <row r="7201">
          <cell r="B7201">
            <v>95602</v>
          </cell>
          <cell r="C7201" t="str">
            <v>ARRASAMENTO MECANICO DE ESTACA DE CONCRETO ARMADO, DIAMETROS DE 41 CM A 60 CM. AF_11/2016</v>
          </cell>
          <cell r="D7201" t="str">
            <v>UN</v>
          </cell>
          <cell r="E7201">
            <v>19.13</v>
          </cell>
        </row>
        <row r="7202">
          <cell r="B7202">
            <v>95603</v>
          </cell>
          <cell r="C7202" t="str">
            <v>ARRASAMENTO MECANICO DE ESTACA DE CONCRETO ARMADO, DIAMETROS DE 61 CM A 80 CM. AF_11/2016</v>
          </cell>
          <cell r="D7202" t="str">
            <v>UN</v>
          </cell>
          <cell r="E7202">
            <v>25.11</v>
          </cell>
        </row>
        <row r="7203">
          <cell r="B7203">
            <v>95604</v>
          </cell>
          <cell r="C7203" t="str">
            <v>ARRASAMENTO MECANICO DE ESTACA DE CONCRETO ARMADO, DIAMETROS DE 81 CM A 100 CM. AF_11/2016</v>
          </cell>
          <cell r="D7203" t="str">
            <v>UN</v>
          </cell>
          <cell r="E7203">
            <v>33.06</v>
          </cell>
        </row>
        <row r="7204">
          <cell r="B7204">
            <v>95605</v>
          </cell>
          <cell r="C7204" t="str">
            <v>ARRASAMENTO MECANICO DE ESTACA DE CONCRETO ARMADO, DIAMETROS DE 101 CM A 150 CM. AF_11/2016</v>
          </cell>
          <cell r="D7204" t="str">
            <v>UN</v>
          </cell>
          <cell r="E7204">
            <v>51.82</v>
          </cell>
        </row>
        <row r="7205">
          <cell r="B7205">
            <v>95607</v>
          </cell>
          <cell r="C7205" t="str">
            <v>ARRASAMENTO DE ESTACA METÁLICA, PERFIL LAMINADO TIPO I FAMÍLIA 250. AF_11/2016</v>
          </cell>
          <cell r="D7205" t="str">
            <v>UN</v>
          </cell>
          <cell r="E7205">
            <v>4.9000000000000004</v>
          </cell>
        </row>
        <row r="7206">
          <cell r="B7206">
            <v>95608</v>
          </cell>
          <cell r="C7206" t="str">
            <v>ARRASAMENTO DE ESTACA METÁLICA, PERFIL LAMINADO TIPO H FAMÍLIA 250. AF_11/2016</v>
          </cell>
          <cell r="D7206" t="str">
            <v>UN</v>
          </cell>
          <cell r="E7206">
            <v>5.66</v>
          </cell>
        </row>
        <row r="7207">
          <cell r="B7207">
            <v>95609</v>
          </cell>
          <cell r="C7207" t="str">
            <v>ARRASAMENTO DE ESTACA METÁLICA, PERFIL LAMINADO TIPO H FAMÍLIA 310. AF_11/2016</v>
          </cell>
          <cell r="D7207" t="str">
            <v>UN</v>
          </cell>
          <cell r="E7207">
            <v>6.31</v>
          </cell>
        </row>
        <row r="7208">
          <cell r="B7208">
            <v>96160</v>
          </cell>
          <cell r="C7208" t="str">
            <v>ESTACA RAIZ, DIÂMETRO DE 20 CM, COMPRIMENTO DE ATÉ 10 M, SEM PRESENÇA DE ROCHA. AF_04/2017</v>
          </cell>
          <cell r="D7208" t="str">
            <v>M</v>
          </cell>
          <cell r="E7208">
            <v>159.62</v>
          </cell>
        </row>
        <row r="7209">
          <cell r="B7209">
            <v>96161</v>
          </cell>
          <cell r="C7209" t="str">
            <v>ESTACA RAIZ, DIÂMETRO DE 31 CM, COMPRIMENTO DE ATÉ 10 M, SEM PRESENÇA DE ROCHA. AF_05/2017</v>
          </cell>
          <cell r="D7209" t="str">
            <v>M</v>
          </cell>
          <cell r="E7209">
            <v>234.73</v>
          </cell>
        </row>
        <row r="7210">
          <cell r="B7210">
            <v>96162</v>
          </cell>
          <cell r="C7210" t="str">
            <v>ESTACA RAIZ, DIÂMETRO DE 40 CM, COMPRIMENTO DE ATÉ 10 M, SEM PRESENÇA DE ROCHA. AF_05/2017</v>
          </cell>
          <cell r="D7210" t="str">
            <v>M</v>
          </cell>
          <cell r="E7210">
            <v>304.27</v>
          </cell>
        </row>
        <row r="7211">
          <cell r="B7211">
            <v>96163</v>
          </cell>
          <cell r="C7211" t="str">
            <v>ESTACA RAIZ, DIÂMETRO DE 45 CM, COMPRIMENTO DE ATÉ 10 M, SEM PRESENÇA DE ROCHA. AF_05/2017</v>
          </cell>
          <cell r="D7211" t="str">
            <v>M</v>
          </cell>
          <cell r="E7211">
            <v>344.65</v>
          </cell>
        </row>
        <row r="7212">
          <cell r="B7212">
            <v>96164</v>
          </cell>
          <cell r="C7212" t="str">
            <v>ESTACA RAIZ, DIÂMETRO DE 20 CM, COMPRIMENTO DE 11 A 20 M, SEM PRESENÇA DE ROCHA. AF_05/2017</v>
          </cell>
          <cell r="D7212" t="str">
            <v>M</v>
          </cell>
          <cell r="E7212">
            <v>145.12</v>
          </cell>
        </row>
        <row r="7213">
          <cell r="B7213">
            <v>96165</v>
          </cell>
          <cell r="C7213" t="str">
            <v>ESTACA RAIZ, DIÂMETRO DE 31 CM, COMPRIMENTO DE 11 A 20 M, SEM PRESENÇA DE ROCHA. AF_05/2017</v>
          </cell>
          <cell r="D7213" t="str">
            <v>M</v>
          </cell>
          <cell r="E7213">
            <v>214.87</v>
          </cell>
        </row>
        <row r="7214">
          <cell r="B7214">
            <v>96166</v>
          </cell>
          <cell r="C7214" t="str">
            <v>ESTACA RAIZ, DIÂMETRO DE 40 CM, COMPRIMENTO DE 11 A 20 M, SEM PRESENÇA DE ROCHA. AF_05/2017</v>
          </cell>
          <cell r="D7214" t="str">
            <v>M</v>
          </cell>
          <cell r="E7214">
            <v>273.83999999999997</v>
          </cell>
        </row>
        <row r="7215">
          <cell r="B7215">
            <v>96167</v>
          </cell>
          <cell r="C7215" t="str">
            <v>ESTACA RAIZ, DIÂMETRO DE 45 CM, COMPRIMENTO DE 11 A 20 M, SEM PRESENÇA DE ROCHA. AF_05/2017</v>
          </cell>
          <cell r="D7215" t="str">
            <v>M</v>
          </cell>
          <cell r="E7215">
            <v>301.56</v>
          </cell>
        </row>
        <row r="7216">
          <cell r="B7216">
            <v>96168</v>
          </cell>
          <cell r="C7216" t="str">
            <v>ESTACA RAIZ, DIÂMETRO DE 20 CM, COMPRIMENTO DE 21 A 30 M, SEM PRESENÇA DE ROCHA. AF_05/2017</v>
          </cell>
          <cell r="D7216" t="str">
            <v>M</v>
          </cell>
          <cell r="E7216">
            <v>138.11000000000001</v>
          </cell>
        </row>
        <row r="7217">
          <cell r="B7217">
            <v>96169</v>
          </cell>
          <cell r="C7217" t="str">
            <v>ESTACA RAIZ, DIÂMETRO DE 31 CM, COMPRIMENTO DE 21 A 30 M, SEM PRESENÇA DE ROCHA. AF_05/2017</v>
          </cell>
          <cell r="D7217" t="str">
            <v>M</v>
          </cell>
          <cell r="E7217">
            <v>205.87</v>
          </cell>
        </row>
        <row r="7218">
          <cell r="B7218">
            <v>96170</v>
          </cell>
          <cell r="C7218" t="str">
            <v>ESTACA RAIZ, DIÂMETRO DE 40 CM, COMPRIMENTO DE 21 A 30 M, SEM PRESENÇA DE ROCHA. AF_05/2017</v>
          </cell>
          <cell r="D7218" t="str">
            <v>M</v>
          </cell>
          <cell r="E7218">
            <v>262.83999999999997</v>
          </cell>
        </row>
        <row r="7219">
          <cell r="B7219">
            <v>96171</v>
          </cell>
          <cell r="C7219" t="str">
            <v>ESTACA RAIZ, DIÂMETRO DE 45 CM, COMPRIMENTO DE 21 A 30 M, SEM PRESENÇA DE ROCHA. AF_05/2017</v>
          </cell>
          <cell r="D7219" t="str">
            <v>M</v>
          </cell>
          <cell r="E7219">
            <v>286.8</v>
          </cell>
        </row>
        <row r="7220">
          <cell r="B7220">
            <v>96172</v>
          </cell>
          <cell r="C7220" t="str">
            <v>ESTACA RAIZ, DIÂMETRO DE 20 CM, COMPRIMENTO DE ATÉ 10 M, COM PRESENÇA DE ROCHA. AF_05/2017</v>
          </cell>
          <cell r="D7220" t="str">
            <v>M</v>
          </cell>
          <cell r="E7220">
            <v>169.99</v>
          </cell>
        </row>
        <row r="7221">
          <cell r="B7221">
            <v>96173</v>
          </cell>
          <cell r="C7221" t="str">
            <v>ESTACA RAIZ, DIÂMETRO DE 31 CM, COMPRIMENTO DE ATÉ 10 M, COM PRESENÇA DE ROCHA. AF_05/2017</v>
          </cell>
          <cell r="D7221" t="str">
            <v>M</v>
          </cell>
          <cell r="E7221">
            <v>247.71</v>
          </cell>
        </row>
        <row r="7222">
          <cell r="B7222">
            <v>96174</v>
          </cell>
          <cell r="C7222" t="str">
            <v>ESTACA RAIZ, DIÂMETRO DE 40 CM, COMPRIMENTO DE ATÉ 10 M, COM PRESENÇA DE ROCHA. AF_05/2017</v>
          </cell>
          <cell r="D7222" t="str">
            <v>M</v>
          </cell>
          <cell r="E7222">
            <v>320.89</v>
          </cell>
        </row>
        <row r="7223">
          <cell r="B7223">
            <v>96175</v>
          </cell>
          <cell r="C7223" t="str">
            <v>ESTACA RAIZ, DIÂMETRO DE 45 CM, COMPRIMENTO DE ATÉ 10 M, COM PRESENÇA DE ROCHA. AF_05/2017</v>
          </cell>
          <cell r="D7223" t="str">
            <v>M</v>
          </cell>
          <cell r="E7223">
            <v>363.93</v>
          </cell>
        </row>
        <row r="7224">
          <cell r="B7224">
            <v>96176</v>
          </cell>
          <cell r="C7224" t="str">
            <v>ESTACA RAIZ, DIÂMETRO DE 20 CM, COMPRIMENTO DE 11 A 20 M, COM PRESENÇA DE ROCHA. AF_05/2017</v>
          </cell>
          <cell r="D7224" t="str">
            <v>M</v>
          </cell>
          <cell r="E7224">
            <v>152.03</v>
          </cell>
        </row>
        <row r="7225">
          <cell r="B7225">
            <v>96177</v>
          </cell>
          <cell r="C7225" t="str">
            <v>ESTACA RAIZ, DIÂMETRO DE 31 CM, COMPRIMENTO DE 11 A 20 M, COM PRESENÇA DE ROCHA. AF_05/2017</v>
          </cell>
          <cell r="D7225" t="str">
            <v>M</v>
          </cell>
          <cell r="E7225">
            <v>222.84</v>
          </cell>
        </row>
        <row r="7226">
          <cell r="B7226">
            <v>96178</v>
          </cell>
          <cell r="C7226" t="str">
            <v>ESTACA RAIZ, DIÂMETRO DE 40 CM, COMPRIMENTO DE 11 A 20 M, COM PRESENÇA DE ROCHA. AF_05/2017</v>
          </cell>
          <cell r="D7226" t="str">
            <v>M</v>
          </cell>
          <cell r="E7226">
            <v>283.27</v>
          </cell>
        </row>
        <row r="7227">
          <cell r="B7227">
            <v>96179</v>
          </cell>
          <cell r="C7227" t="str">
            <v>ESTACA RAIZ, DIÂMETRO DE 45 CM, COMPRIMENTO DE 11 A 20 M, COM PRESENÇA DE ROCHA. AF_05/2017</v>
          </cell>
          <cell r="D7227" t="str">
            <v>M</v>
          </cell>
          <cell r="E7227">
            <v>311.79000000000002</v>
          </cell>
        </row>
        <row r="7228">
          <cell r="B7228">
            <v>96180</v>
          </cell>
          <cell r="C7228" t="str">
            <v>ESTACA RAIZ, DIÂMETRO DE 20 CM, COMPRIMENTO DE 21 A 30 M, COM PRESENÇA DE ROCHA. AF_05/2017</v>
          </cell>
          <cell r="D7228" t="str">
            <v>M</v>
          </cell>
          <cell r="E7228">
            <v>143.19</v>
          </cell>
        </row>
        <row r="7229">
          <cell r="B7229">
            <v>96181</v>
          </cell>
          <cell r="C7229" t="str">
            <v>ESTACA RAIZ, DIÂMETRO DE 31 CM, COMPRIMENTO DE 21 A 30 M, COM PRESENÇA DE ROCHA. AF_05/2017</v>
          </cell>
          <cell r="D7229" t="str">
            <v>M</v>
          </cell>
          <cell r="E7229">
            <v>211.78</v>
          </cell>
        </row>
        <row r="7230">
          <cell r="B7230">
            <v>96182</v>
          </cell>
          <cell r="C7230" t="str">
            <v>ESTACA RAIZ, DIÂMETRO DE 40 CM, COMPRIMENTO DE 21 A 30 M, COM PRESENÇA DE ROCHA. AF_05/2017</v>
          </cell>
          <cell r="D7230" t="str">
            <v>M</v>
          </cell>
          <cell r="E7230">
            <v>268.58</v>
          </cell>
        </row>
        <row r="7231">
          <cell r="B7231">
            <v>96183</v>
          </cell>
          <cell r="C7231" t="str">
            <v>ESTACA RAIZ, DIÂMETRO DE 45 CM, COMPRIMENTO DE 21 A 30 M, COM PRESENÇA DE ROCHA. AF_05/2017</v>
          </cell>
          <cell r="D7231" t="str">
            <v>M</v>
          </cell>
          <cell r="E7231">
            <v>293.76</v>
          </cell>
        </row>
        <row r="7232">
          <cell r="B7232">
            <v>98228</v>
          </cell>
          <cell r="C7232" t="str">
            <v>ESTACA BROCA DE CONCRETO, DIÃMETRO DE 20 CM, PROFUNDIDADE DE ATÉ 3 M, ESCAVAÇÃO MANUAL COM TRADO CONCHA, NÃO ARMADA. AF_03/2018</v>
          </cell>
          <cell r="D7232" t="str">
            <v>M</v>
          </cell>
          <cell r="E7232">
            <v>43.33</v>
          </cell>
        </row>
        <row r="7233">
          <cell r="B7233">
            <v>98229</v>
          </cell>
          <cell r="C7233" t="str">
            <v>ESTACA BROCA DE CONCRETO, DIÃMETRO DE 25 CM, PROFUNDIDADE DE ATÉ 3 M, ESCAVAÇÃO MANUAL COM TRADO CONCHA, NÃO ARMADA. AF_03/2018</v>
          </cell>
          <cell r="D7233" t="str">
            <v>M</v>
          </cell>
          <cell r="E7233">
            <v>58.43</v>
          </cell>
        </row>
        <row r="7234">
          <cell r="B7234">
            <v>98230</v>
          </cell>
          <cell r="C7234" t="str">
            <v>ESTACA BROCA DE CONCRETO, DIÂMETRO DE 30 CM, PROFUNDIDADE DE ATÉ 3 M, ESCAVAÇÃO MANUAL COM TRADO CONCHA, NÃO ARMADA. AF_03/2018</v>
          </cell>
          <cell r="D7234" t="str">
            <v>M</v>
          </cell>
          <cell r="E7234">
            <v>79.3</v>
          </cell>
        </row>
        <row r="7235">
          <cell r="B7235">
            <v>83534</v>
          </cell>
          <cell r="C7235" t="str">
            <v>LASTRO DE CONCRETO, PREPARO MECÂNICO, INCLUSOS ADITIVO IMPERMEABILIZANTE, LANÇAMENTO E ADENSAMENTO</v>
          </cell>
          <cell r="D7235" t="str">
            <v>M3</v>
          </cell>
          <cell r="E7235">
            <v>439.08</v>
          </cell>
        </row>
        <row r="7236">
          <cell r="B7236">
            <v>95240</v>
          </cell>
          <cell r="C7236" t="str">
            <v>LASTRO DE CONCRETO MAGRO, APLICADO EM PISOS OU RADIERS, ESPESSURA DE 3 CM. AF_07/2016</v>
          </cell>
          <cell r="D7236" t="str">
            <v>M2</v>
          </cell>
          <cell r="E7236">
            <v>11.3</v>
          </cell>
        </row>
        <row r="7237">
          <cell r="B7237">
            <v>95241</v>
          </cell>
          <cell r="C7237" t="str">
            <v>LASTRO DE CONCRETO MAGRO, APLICADO EM PISOS OU RADIERS, ESPESSURA DE 5 CM. AF_07/2016</v>
          </cell>
          <cell r="D7237" t="str">
            <v>M2</v>
          </cell>
          <cell r="E7237">
            <v>18.850000000000001</v>
          </cell>
        </row>
        <row r="7238">
          <cell r="B7238">
            <v>96616</v>
          </cell>
          <cell r="C7238" t="str">
            <v>LASTRO DE CONCRETO MAGRO, APLICADO EM BLOCOS DE COROAMENTO OU SAPATAS. AF_08/2017</v>
          </cell>
          <cell r="D7238" t="str">
            <v>M3</v>
          </cell>
          <cell r="E7238">
            <v>394.26</v>
          </cell>
        </row>
        <row r="7239">
          <cell r="B7239">
            <v>96617</v>
          </cell>
          <cell r="C7239" t="str">
            <v>LASTRO DE CONCRETO MAGRO, APLICADO EM BLOCOS DE COROAMENTO OU SAPATAS, ESPESSURA DE 3 CM. AF_08/2017</v>
          </cell>
          <cell r="D7239" t="str">
            <v>M2</v>
          </cell>
          <cell r="E7239">
            <v>11.82</v>
          </cell>
        </row>
        <row r="7240">
          <cell r="B7240">
            <v>96619</v>
          </cell>
          <cell r="C7240" t="str">
            <v>LASTRO DE CONCRETO MAGRO, APLICADO EM BLOCOS DE COROAMENTO OU SAPATAS, ESPESSURA DE 5 CM. AF_08/2017</v>
          </cell>
          <cell r="D7240" t="str">
            <v>M2</v>
          </cell>
          <cell r="E7240">
            <v>19.7</v>
          </cell>
        </row>
        <row r="7241">
          <cell r="B7241">
            <v>96620</v>
          </cell>
          <cell r="C7241" t="str">
            <v>LASTRO DE CONCRETO MAGRO, APLICADO EM PISOS OU RADIERS. AF_08/2017</v>
          </cell>
          <cell r="D7241" t="str">
            <v>M3</v>
          </cell>
          <cell r="E7241">
            <v>377.23</v>
          </cell>
        </row>
        <row r="7242">
          <cell r="B7242">
            <v>96621</v>
          </cell>
          <cell r="C7242" t="str">
            <v>LASTRO COM MATERIAL GRANULAR, APLICAÇÃO EM BLOCOS DE COROAMENTO, ESPESSURA DE *5 CM*. AF_08/2017</v>
          </cell>
          <cell r="D7242" t="str">
            <v>M3</v>
          </cell>
          <cell r="E7242">
            <v>154.81</v>
          </cell>
        </row>
        <row r="7243">
          <cell r="B7243">
            <v>96622</v>
          </cell>
          <cell r="C7243" t="str">
            <v>LASTRO COM MATERIAL GRANULAR, APLICAÇÃO EM PISOS OU RADIERS, ESPESSURA DE *5 CM*. AF_08/2017</v>
          </cell>
          <cell r="D7243" t="str">
            <v>M3</v>
          </cell>
          <cell r="E7243">
            <v>104.81</v>
          </cell>
        </row>
        <row r="7244">
          <cell r="B7244">
            <v>96623</v>
          </cell>
          <cell r="C7244" t="str">
            <v>LASTRO COM MATERIAL GRANULAR, APLICADO EM BLOCOS DE COROAMENTO, ESPESSURA DE *10 CM*. AF_08/2017</v>
          </cell>
          <cell r="D7244" t="str">
            <v>M3</v>
          </cell>
          <cell r="E7244">
            <v>143.15</v>
          </cell>
        </row>
        <row r="7245">
          <cell r="B7245">
            <v>96624</v>
          </cell>
          <cell r="C7245" t="str">
            <v>LASTRO COM MATERIAL GRANULAR, APLICADO EM PISOS OU RADIERS, ESPESSURA DE *10 CM*. AF_08/2017</v>
          </cell>
          <cell r="D7245" t="str">
            <v>M3</v>
          </cell>
          <cell r="E7245">
            <v>100.7</v>
          </cell>
        </row>
        <row r="7246">
          <cell r="B7246">
            <v>97082</v>
          </cell>
          <cell r="C7246" t="str">
            <v>ESCAVAÇÃO MANUAL DE VIGA DE BORDA PARA RADIER. AF_09/2017</v>
          </cell>
          <cell r="D7246" t="str">
            <v>M3</v>
          </cell>
          <cell r="E7246">
            <v>38.5</v>
          </cell>
        </row>
        <row r="7247">
          <cell r="B7247">
            <v>97083</v>
          </cell>
          <cell r="C7247" t="str">
            <v>COMPACTAÇÃO MECÂNICA DE SOLO PARA EXECUÇÃO DE RADIER, COM COMPACTADOR DE SOLOS A PERCUSSÃO. AF_09/2017</v>
          </cell>
          <cell r="D7247" t="str">
            <v>M2</v>
          </cell>
          <cell r="E7247">
            <v>2.12</v>
          </cell>
        </row>
        <row r="7248">
          <cell r="B7248">
            <v>97084</v>
          </cell>
          <cell r="C7248" t="str">
            <v>COMPACTAÇÃO MECÂNICA DE SOLO PARA EXECUÇÃO DE RADIER, COM COMPACTADOR DE SOLOS TIPO PLACA VIBRATÓRIA. AF_09/2017</v>
          </cell>
          <cell r="D7248" t="str">
            <v>M2</v>
          </cell>
          <cell r="E7248">
            <v>0.43</v>
          </cell>
        </row>
        <row r="7249">
          <cell r="B7249">
            <v>97086</v>
          </cell>
          <cell r="C7249" t="str">
            <v>FABRICAÇÃO, MONTAGEM E DESMONTAGEM DE FORMA PARA RADIER, EM MADEIRA SERRADA, 4 UTILIZAÇÕES. AF_09/2017</v>
          </cell>
          <cell r="D7249" t="str">
            <v>M2</v>
          </cell>
          <cell r="E7249">
            <v>81.37</v>
          </cell>
        </row>
        <row r="7250">
          <cell r="B7250">
            <v>97094</v>
          </cell>
          <cell r="C7250" t="str">
            <v>CONCRETAGEM DE RADIER, PISO OU LAJE SOBRE SOLO, FCK 30 MPA, PARA ESPESSURA DE 10 CM - LANÇAMENTO, ADENSAMENTO E ACABAMENTO. AF_09/2017</v>
          </cell>
          <cell r="D7250" t="str">
            <v>M3</v>
          </cell>
          <cell r="E7250">
            <v>366.81</v>
          </cell>
        </row>
        <row r="7251">
          <cell r="B7251">
            <v>97095</v>
          </cell>
          <cell r="C7251" t="str">
            <v>CONCRETAGEM DE RADIER, PISO OU LAJE SOBRE SOLO, FCK 30 MPA, PARA ESPESSURA DE 15 CM - LANÇAMENTO, ADENSAMENTO E ACABAMENTO. AF_09/2017</v>
          </cell>
          <cell r="D7251" t="str">
            <v>M3</v>
          </cell>
          <cell r="E7251">
            <v>344.32</v>
          </cell>
        </row>
        <row r="7252">
          <cell r="B7252">
            <v>97096</v>
          </cell>
          <cell r="C7252" t="str">
            <v>CONCRETAGEM DE RADIER, PISO OU LAJE SOBRE SOLO, FCK 30 MPA, PARA ESPESSURA DE 20 CM - LANÇAMENTO, ADENSAMENTO E ACABAMENTO. AF_09/2017</v>
          </cell>
          <cell r="D7252" t="str">
            <v>M3</v>
          </cell>
          <cell r="E7252">
            <v>332.77</v>
          </cell>
        </row>
        <row r="7253">
          <cell r="B7253">
            <v>90996</v>
          </cell>
          <cell r="C7253" t="str">
            <v>FORMAS MANUSEÁVEIS PARA PAREDES DE CONCRETO MOLDADAS IN LOCO, DE EDIFICAÇÕES DE MULTIPLOS PAVIMENTO, EM PLATIBANDA. AF_06/2015</v>
          </cell>
          <cell r="D7253" t="str">
            <v>M2</v>
          </cell>
          <cell r="E7253">
            <v>11.13</v>
          </cell>
        </row>
        <row r="7254">
          <cell r="B7254">
            <v>90997</v>
          </cell>
          <cell r="C7254" t="str">
            <v>FORMAS MANUSEÁVEIS PARA PAREDES DE CONCRETO MOLDADAS IN LOCO, DE EDIFICAÇÕES DE MULTIPLOS PAVIMENTOS, EM FACES INTERNAS DE PAREDES. AF_06/2015</v>
          </cell>
          <cell r="D7254" t="str">
            <v>M2</v>
          </cell>
          <cell r="E7254">
            <v>15.06</v>
          </cell>
        </row>
        <row r="7255">
          <cell r="B7255">
            <v>90998</v>
          </cell>
          <cell r="C7255" t="str">
            <v>FORMAS MANUSEÁVEIS PARA PAREDES DE CONCRETO MOLDADAS IN LOCO, DE EDIFICAÇÕES DE MULTIPLOS PAVIMENTOS, EM LAJES. AF_06/2015</v>
          </cell>
          <cell r="D7255" t="str">
            <v>M2</v>
          </cell>
          <cell r="E7255">
            <v>18.149999999999999</v>
          </cell>
        </row>
        <row r="7256">
          <cell r="B7256">
            <v>91000</v>
          </cell>
          <cell r="C7256" t="str">
            <v>FORMAS MANUSEÁVEIS PARA PAREDES DE CONCRETO MOLDADAS IN LOCO, DE EDIFICAÇÕES DE MULTIPLOS PAVIMENTOS, EM PANOS DE FACHADA COM VÃOS. AF_06/2015</v>
          </cell>
          <cell r="D7256" t="str">
            <v>M2</v>
          </cell>
          <cell r="E7256">
            <v>13.89</v>
          </cell>
        </row>
        <row r="7257">
          <cell r="B7257">
            <v>91002</v>
          </cell>
          <cell r="C7257" t="str">
            <v>FORMAS MANUSEÁVEIS PARA PAREDES DE CONCRETO MOLDADAS IN LOCO, DE EDIFICAÇÕES DE MULTIPLOS PAVIMENTOS, EM PANOS DE FACHADA SEM VÃOS. AF_06/2015</v>
          </cell>
          <cell r="D7257" t="str">
            <v>M2</v>
          </cell>
          <cell r="E7257">
            <v>12.79</v>
          </cell>
        </row>
        <row r="7258">
          <cell r="B7258">
            <v>91003</v>
          </cell>
          <cell r="C7258" t="str">
            <v>FORMAS MANUSEÁVEIS PARA PAREDES DE CONCRETO MOLDADAS IN LOCO, DE EDIFICAÇÕES DE MULTIPLOS PAVIMENTOS, EM PANOS DE FACHADA COM VARANDAS. AF_06/2015</v>
          </cell>
          <cell r="D7258" t="str">
            <v>M2</v>
          </cell>
          <cell r="E7258">
            <v>14.79</v>
          </cell>
        </row>
        <row r="7259">
          <cell r="B7259">
            <v>91004</v>
          </cell>
          <cell r="C7259" t="str">
            <v>FORMAS MANUSEÁVEIS PARA PAREDES DE CONCRETO MOLDADAS IN LOCO, DE EDIFICAÇÕES DE PAVIMENTO ÚNICO, EM FACES INTERNAS DE PAREDES. AF_06/2015</v>
          </cell>
          <cell r="D7259" t="str">
            <v>M2</v>
          </cell>
          <cell r="E7259">
            <v>11.71</v>
          </cell>
        </row>
        <row r="7260">
          <cell r="B7260">
            <v>91005</v>
          </cell>
          <cell r="C7260" t="str">
            <v>FORMAS MANUSEÁVEIS PARA PAREDES DE CONCRETO MOLDADAS IN LOCO, DE EDIFICAÇÕES DE PAVIMENTO ÚNICO, EM LAJES. AF_06/2015</v>
          </cell>
          <cell r="D7260" t="str">
            <v>M2</v>
          </cell>
          <cell r="E7260">
            <v>14.03</v>
          </cell>
        </row>
        <row r="7261">
          <cell r="B7261">
            <v>91006</v>
          </cell>
          <cell r="C7261" t="str">
            <v>FORMAS MANUSEÁVEIS PARA PAREDES DE CONCRETO MOLDADAS IN LOCO, DE EDIFICAÇÕES DE PAVIMENTO ÚNICO, EM PANOS DE FACHADA COM VÃOS. AF_06/2015</v>
          </cell>
          <cell r="D7261" t="str">
            <v>M2</v>
          </cell>
          <cell r="E7261">
            <v>10.84</v>
          </cell>
        </row>
        <row r="7262">
          <cell r="B7262">
            <v>91007</v>
          </cell>
          <cell r="C7262" t="str">
            <v>FORMAS MANUSEÁVEIS PARA PAREDES DE CONCRETO MOLDADAS IN LOCO, DE EDIFICAÇÕES DE PAVIMENTO ÚNICO, EM PANOS DE FACHADA SEM VÃOS. AF_06/2015</v>
          </cell>
          <cell r="D7262" t="str">
            <v>M2</v>
          </cell>
          <cell r="E7262">
            <v>9.74</v>
          </cell>
        </row>
        <row r="7263">
          <cell r="B7263">
            <v>91008</v>
          </cell>
          <cell r="C7263" t="str">
            <v>FORMAS MANUSEÁVEIS PARA PAREDES DE CONCRETO MOLDADAS IN LOCO, DE EDIFICAÇÕES DE PAVIMENTO ÚNICO, EM PANOS DE FACHADA COM VARANDA. AF_06/2015</v>
          </cell>
          <cell r="D7263" t="str">
            <v>M2</v>
          </cell>
          <cell r="E7263">
            <v>11.73</v>
          </cell>
        </row>
        <row r="7264">
          <cell r="B7264">
            <v>92263</v>
          </cell>
          <cell r="C7264" t="str">
            <v>FABRICAÇÃO DE FÔRMA PARA PILARES E ESTRUTURAS SIMILARES, EM CHAPA DE MADEIRA COMPENSADA RESINADA, E = 17 MM. AF_12/2015</v>
          </cell>
          <cell r="D7264" t="str">
            <v>M2</v>
          </cell>
          <cell r="E7264">
            <v>83.11</v>
          </cell>
        </row>
        <row r="7265">
          <cell r="B7265">
            <v>92264</v>
          </cell>
          <cell r="C7265" t="str">
            <v>FABRICAÇÃO DE FÔRMA PARA PILARES E ESTRUTURAS SIMILARES, EM CHAPA DE MADEIRA COMPENSADA PLASTIFICADA, E = 18 MM. AF_12/2015</v>
          </cell>
          <cell r="D7265" t="str">
            <v>M2</v>
          </cell>
          <cell r="E7265">
            <v>91.34</v>
          </cell>
        </row>
        <row r="7266">
          <cell r="B7266">
            <v>92265</v>
          </cell>
          <cell r="C7266" t="str">
            <v>FABRICAÇÃO DE FÔRMA PARA VIGAS, EM CHAPA DE MADEIRA COMPENSADA RESINADA, E = 17 MM. AF_12/2015</v>
          </cell>
          <cell r="D7266" t="str">
            <v>M2</v>
          </cell>
          <cell r="E7266">
            <v>65.23</v>
          </cell>
        </row>
        <row r="7267">
          <cell r="B7267">
            <v>92266</v>
          </cell>
          <cell r="C7267" t="str">
            <v>FABRICAÇÃO DE FÔRMA PARA VIGAS, EM CHAPA DE MADEIRA COMPENSADA PLASTIFICADA, E = 18 MM. AF_12/2015</v>
          </cell>
          <cell r="D7267" t="str">
            <v>M2</v>
          </cell>
          <cell r="E7267">
            <v>72.56</v>
          </cell>
        </row>
        <row r="7268">
          <cell r="B7268">
            <v>92267</v>
          </cell>
          <cell r="C7268" t="str">
            <v>FABRICAÇÃO DE FÔRMA PARA LAJES, EM CHAPA DE MADEIRA COMPENSADA RESINADA, E = 17 MM. AF_12/2015</v>
          </cell>
          <cell r="D7268" t="str">
            <v>M2</v>
          </cell>
          <cell r="E7268">
            <v>24.24</v>
          </cell>
        </row>
        <row r="7269">
          <cell r="B7269">
            <v>92268</v>
          </cell>
          <cell r="C7269" t="str">
            <v>FABRICAÇÃO DE FÔRMA PARA LAJES, EM CHAPA DE MADEIRA COMPENSADA PLASTIFICADA, E = 18 MM. AF_12/2015</v>
          </cell>
          <cell r="D7269" t="str">
            <v>M2</v>
          </cell>
          <cell r="E7269">
            <v>30.7</v>
          </cell>
        </row>
        <row r="7270">
          <cell r="B7270">
            <v>92269</v>
          </cell>
          <cell r="C7270" t="str">
            <v>FABRICAÇÃO DE FÔRMA PARA PILARES E ESTRUTURAS SIMILARES, EM MADEIRA SERRADA, E=25 MM. AF_12/2015</v>
          </cell>
          <cell r="D7270" t="str">
            <v>M2</v>
          </cell>
          <cell r="E7270">
            <v>86.5</v>
          </cell>
        </row>
        <row r="7271">
          <cell r="B7271">
            <v>92270</v>
          </cell>
          <cell r="C7271" t="str">
            <v>FABRICAÇÃO DE FÔRMA PARA VIGAS, COM MADEIRA SERRADA, E = 25 MM. AF_12/2015</v>
          </cell>
          <cell r="D7271" t="str">
            <v>M2</v>
          </cell>
          <cell r="E7271">
            <v>72.3</v>
          </cell>
        </row>
        <row r="7272">
          <cell r="B7272">
            <v>92271</v>
          </cell>
          <cell r="C7272" t="str">
            <v>FABRICAÇÃO DE FÔRMA PARA LAJES, EM MADEIRA SERRADA, E=25 MM. AF_12/2015</v>
          </cell>
          <cell r="D7272" t="str">
            <v>M2</v>
          </cell>
          <cell r="E7272">
            <v>56.06</v>
          </cell>
        </row>
        <row r="7273">
          <cell r="B7273">
            <v>92272</v>
          </cell>
          <cell r="C7273" t="str">
            <v>FABRICAÇÃO DE ESCORAS DE VIGA DO TIPO GARFO, EM MADEIRA. AF_12/2015</v>
          </cell>
          <cell r="D7273" t="str">
            <v>M</v>
          </cell>
          <cell r="E7273">
            <v>15.13</v>
          </cell>
        </row>
        <row r="7274">
          <cell r="B7274">
            <v>92273</v>
          </cell>
          <cell r="C7274" t="str">
            <v>FABRICAÇÃO DE ESCORAS DO TIPO PONTALETE, EM MADEIRA. AF_12/2015</v>
          </cell>
          <cell r="D7274" t="str">
            <v>M</v>
          </cell>
          <cell r="E7274">
            <v>6.34</v>
          </cell>
        </row>
        <row r="7275">
          <cell r="B7275">
            <v>92408</v>
          </cell>
          <cell r="C7275" t="str">
            <v>MONTAGEM E DESMONTAGEM DE FÔRMA DE PILARES RETANGULARES E ESTRUTURAS SIMILARES COM ÁREA MÉDIA DAS SEÇÕES MENOR OU IGUAL A 0,25 M², PÉ-DIREITO SIMPLES, EM MADEIRA SERRADA, 1 UTILIZAÇÃO. AF_12/2015</v>
          </cell>
          <cell r="D7275" t="str">
            <v>M2</v>
          </cell>
          <cell r="E7275">
            <v>160.62</v>
          </cell>
        </row>
        <row r="7276">
          <cell r="B7276">
            <v>92409</v>
          </cell>
          <cell r="C7276" t="str">
            <v>MONTAGEM E DESMONTAGEM DE FÔRMA DE PILARES RETANGULARES E ESTRUTURAS SIMILARES COM ÁREA MÉDIA DAS SEÇÕES MAIOR QUE 0,25 M², PÉ-DIREITO SIMPLES, EM MADEIRA SERRADA, 1 UTILIZAÇÃO. AF_12/2015</v>
          </cell>
          <cell r="D7276" t="str">
            <v>M2</v>
          </cell>
          <cell r="E7276">
            <v>152.21</v>
          </cell>
        </row>
        <row r="7277">
          <cell r="B7277">
            <v>92410</v>
          </cell>
          <cell r="C7277" t="str">
            <v>MONTAGEM E DESMONTAGEM DE FÔRMA DE PILARES RETANGULARES E ESTRUTURAS SIMILARES COM ÁREA MÉDIA DAS SEÇÕES MENOR OU IGUAL A 0,25 M², PÉ-DIREITO SIMPLES, EM MADEIRA SERRADA, 2 UTILIZAÇÕES. AF_12/2015</v>
          </cell>
          <cell r="D7277" t="str">
            <v>M2</v>
          </cell>
          <cell r="E7277">
            <v>109.79</v>
          </cell>
        </row>
        <row r="7278">
          <cell r="B7278">
            <v>92411</v>
          </cell>
          <cell r="C7278" t="str">
            <v>MONTAGEM E DESMONTAGEM DE FÔRMA DE PILARES RETANGULARES E ESTRUTURAS SIMILARES COM ÁREA MÉDIA DAS SEÇÕES MAIOR QUE 0,25 M², PÉ-DIREITO SIMPLES, EM MADEIRA SERRADA, 2 UTILIZAÇÕES. AF_12/2015</v>
          </cell>
          <cell r="D7278" t="str">
            <v>M2</v>
          </cell>
          <cell r="E7278">
            <v>102.36</v>
          </cell>
        </row>
        <row r="7279">
          <cell r="B7279">
            <v>92412</v>
          </cell>
          <cell r="C7279" t="str">
            <v>MONTAGEM E DESMONTAGEM DE FÔRMA DE PILARES RETANGULARES E ESTRUTURAS SIMILARES COM ÁREA MÉDIA DAS SEÇÕES MENOR OU IGUAL A 0,25 M², PÉ-DIREITO SIMPLES, EM MADEIRA SERRADA, 4 UTILIZAÇÕES. AF_12/2015</v>
          </cell>
          <cell r="D7279" t="str">
            <v>M2</v>
          </cell>
          <cell r="E7279">
            <v>73.069999999999993</v>
          </cell>
        </row>
        <row r="7280">
          <cell r="B7280">
            <v>92413</v>
          </cell>
          <cell r="C7280" t="str">
            <v>MONTAGEM E DESMONTAGEM DE FÔRMA DE PILARES RETANGULARES E ESTRUTURAS SIMILARES COM ÁREA MÉDIA DAS SEÇÕES MAIOR QUE 0,25 M², PÉ-DIREITO SIMPLES, EM MADEIRA SERRADA, 4 UTILIZAÇÕES. AF_12/2015</v>
          </cell>
          <cell r="D7280" t="str">
            <v>M2</v>
          </cell>
          <cell r="E7280">
            <v>67.34</v>
          </cell>
        </row>
        <row r="7281">
          <cell r="B7281">
            <v>92414</v>
          </cell>
          <cell r="C7281" t="str">
            <v>MONTAGEM E DESMONTAGEM DE FÔRMA DE PILARES RETANGULARES E ESTRUTURAS SIMILARES COM ÁREA MÉDIA DAS SEÇÕES MENOR OU IGUAL A 0,25 M², PÉ-DIREITO SIMPLES, EM CHAPA DE MADEIRA COMPENSADA RESINADA, 2 UTILIZAÇÕES. AF_12/2015</v>
          </cell>
          <cell r="D7281" t="str">
            <v>M2</v>
          </cell>
          <cell r="E7281">
            <v>83.57</v>
          </cell>
        </row>
        <row r="7282">
          <cell r="B7282">
            <v>92415</v>
          </cell>
          <cell r="C7282" t="str">
            <v>MONTAGEM E DESMONTAGEM DE FÔRMA DE PILARES RETANGULARES E ESTRUTURAS SIMILARES COM ÁREA MÉDIA DAS SEÇÕES MAIOR QUE 0,25 M², PÉ-DIREITO SIMPLES, EM CHAPA DE MADEIRA COMPENSADA RESINADA, 2 UTILIZAÇÕES. AF_12/2015</v>
          </cell>
          <cell r="D7282" t="str">
            <v>M2</v>
          </cell>
          <cell r="E7282">
            <v>76.14</v>
          </cell>
        </row>
        <row r="7283">
          <cell r="B7283">
            <v>92416</v>
          </cell>
          <cell r="C7283" t="str">
            <v>MONTAGEM E DESMONTAGEM DE FÔRMA DE PILARES RETANGULARES E ESTRUTURAS SIMILARES COM ÁREA MÉDIA DAS SEÇÕES MENOR OU IGUAL A 0,25 M², PÉ-DIREITO DUPLO, EM CHAPA DE MADEIRA COMPENSADA RESINADA, 2 UTILIZAÇÕES. AF_12/2015</v>
          </cell>
          <cell r="D7283" t="str">
            <v>M2</v>
          </cell>
          <cell r="E7283">
            <v>98.83</v>
          </cell>
        </row>
        <row r="7284">
          <cell r="B7284">
            <v>92417</v>
          </cell>
          <cell r="C7284" t="str">
            <v>MONTAGEM E DESMONTAGEM DE FÔRMA DE PILARES RETANGULARES E ESTRUTURAS SIMILARES COM ÁREA MÉDIA DAS SEÇÕES MAIOR QUE 0,25 M², PÉ-DIREITO DUPLO, EM CHAPA DE MADEIRA COMPENSADA RESINADA, 2 UTILIZAÇÕES. AF_12/2015</v>
          </cell>
          <cell r="D7284" t="str">
            <v>M2</v>
          </cell>
          <cell r="E7284">
            <v>91.43</v>
          </cell>
        </row>
        <row r="7285">
          <cell r="B7285">
            <v>92418</v>
          </cell>
          <cell r="C7285" t="str">
            <v>MONTAGEM E DESMONTAGEM DE FÔRMA DE PILARES RETANGULARES E ESTRUTURAS SIMILARES COM ÁREA MÉDIA DAS SEÇÕES MENOR OU IGUAL A 0,25 M², PÉ-DIREITO SIMPLES, EM CHAPA DE MADEIRA COMPENSADA RESINADA, 4 UTILIZAÇÕES. AF_12/2015</v>
          </cell>
          <cell r="D7285" t="str">
            <v>M2</v>
          </cell>
          <cell r="E7285">
            <v>54.61</v>
          </cell>
        </row>
        <row r="7286">
          <cell r="B7286">
            <v>92419</v>
          </cell>
          <cell r="C7286" t="str">
            <v>MONTAGEM E DESMONTAGEM DE FÔRMA DE PILARES RETANGULARES E ESTRUTURAS SIMILARES COM ÁREA MÉDIA DAS SEÇÕES MAIOR QUE 0,25 M², PÉ-DIREITO SIMPLES, EM CHAPA DE MADEIRA COMPENSADA RESINADA, 4 UTILIZAÇÕES. AF_12/2015</v>
          </cell>
          <cell r="D7286" t="str">
            <v>M2</v>
          </cell>
          <cell r="E7286">
            <v>48.92</v>
          </cell>
        </row>
        <row r="7287">
          <cell r="B7287">
            <v>92420</v>
          </cell>
          <cell r="C7287" t="str">
            <v>MONTAGEM E DESMONTAGEM DE FÔRMA DE PILARES RETANGULARES E ESTRUTURAS SIMILARES COM ÁREA MÉDIA DAS SEÇÕES MENOR OU IGUAL A 0,25 M², PÉ-DIREITO DUPLO, EM CHAPA DE MADEIRA COMPENSADA RESINADA, 4 UTILIZAÇÕES. AF_12/2015</v>
          </cell>
          <cell r="D7287" t="str">
            <v>M2</v>
          </cell>
          <cell r="E7287">
            <v>66.349999999999994</v>
          </cell>
        </row>
        <row r="7288">
          <cell r="B7288">
            <v>92421</v>
          </cell>
          <cell r="C7288" t="str">
            <v>MONTAGEM E DESMONTAGEM DE FÔRMA DE PILARES RETANGULARES E ESTRUTURAS SIMILARES COM ÁREA MÉDIA DAS SEÇÕES MAIOR QUE 0,25 M², PÉ-DIREITO DUPLO, EM CHAPA DE MADEIRA COMPENSADA RESINADA, 4 UTILIZAÇÕES. AF_12/2015</v>
          </cell>
          <cell r="D7288" t="str">
            <v>M2</v>
          </cell>
          <cell r="E7288">
            <v>60.64</v>
          </cell>
        </row>
        <row r="7289">
          <cell r="B7289">
            <v>92422</v>
          </cell>
          <cell r="C7289" t="str">
            <v>MONTAGEM E DESMONTAGEM DE FÔRMA DE PILARES RETANGULARES E ESTRUTURAS SIMILARES COM ÁREA MÉDIA DAS SEÇÕES MENOR OU IGUAL A 0,25 M², PÉ-DIREITO SIMPLES, EM CHAPA DE MADEIRA COMPENSADA RESINADA, 6 UTILIZAÇÕES. AF_12/2015</v>
          </cell>
          <cell r="D7289" t="str">
            <v>M2</v>
          </cell>
          <cell r="E7289">
            <v>45.23</v>
          </cell>
        </row>
        <row r="7290">
          <cell r="B7290">
            <v>92423</v>
          </cell>
          <cell r="C7290" t="str">
            <v>MONTAGEM E DESMONTAGEM DE FÔRMA DE PILARES RETANGULARES E ESTRUTURAS SIMILARES COM ÁREA MÉDIA DAS SEÇÕES MAIOR QUE 0,25 M², PÉ-DIREITO SIMPLES, EM CHAPA DE MADEIRA COMPENSADA RESINADA, 6 UTILIZAÇÕES. AF_12/2015</v>
          </cell>
          <cell r="D7290" t="str">
            <v>M2</v>
          </cell>
          <cell r="E7290">
            <v>40.29</v>
          </cell>
        </row>
        <row r="7291">
          <cell r="B7291">
            <v>92424</v>
          </cell>
          <cell r="C7291" t="str">
            <v>MONTAGEM E DESMONTAGEM DE FÔRMA DE PILARES RETANGULARES E ESTRUTURAS SIMILARES COM ÁREA MÉDIA DAS SEÇÕES MENOR OU IGUAL A 0,25 M², PÉ-DIREITO DUPLO, EM CHAPA DE MADEIRA COMPENSADA RESINADA, 6 UTILIZAÇÕES. AF_12/2015</v>
          </cell>
          <cell r="D7291" t="str">
            <v>M2</v>
          </cell>
          <cell r="E7291">
            <v>55.45</v>
          </cell>
        </row>
        <row r="7292">
          <cell r="B7292">
            <v>92425</v>
          </cell>
          <cell r="C7292" t="str">
            <v>MONTAGEM E DESMONTAGEM DE FÔRMA DE PILARES RETANGULARES E ESTRUTURAS SIMILARES COM ÁREA MÉDIA DAS SEÇÕES MAIOR QUE 0,25 M², PÉ-DIREITO DUPLO, EM CHAPA DE MADEIRA COMPENSADA RESINADA, 6 UTILIZAÇÕES. AF_12/2015</v>
          </cell>
          <cell r="D7292" t="str">
            <v>M2</v>
          </cell>
          <cell r="E7292">
            <v>50.49</v>
          </cell>
        </row>
        <row r="7293">
          <cell r="B7293">
            <v>92426</v>
          </cell>
          <cell r="C7293" t="str">
            <v>MONTAGEM E DESMONTAGEM DE FÔRMA DE PILARES RETANGULARES E ESTRUTURAS SIMILARES COM ÁREA MÉDIA DAS SEÇÕES MENOR OU IGUAL A 0,25 M², PÉ-DIREITO SIMPLES, EM CHAPA DE MADEIRA COMPENSADA RESINADA, 8 UTILIZAÇÕES. AF_12/2015</v>
          </cell>
          <cell r="D7293" t="str">
            <v>M2</v>
          </cell>
          <cell r="E7293">
            <v>40.51</v>
          </cell>
        </row>
        <row r="7294">
          <cell r="B7294">
            <v>92427</v>
          </cell>
          <cell r="C7294" t="str">
            <v>MONTAGEM E DESMONTAGEM DE FÔRMA DE PILARES RETANGULARES E ESTRUTURAS SIMILARES COM ÁREA MÉDIA DAS SEÇÕES MAIOR QUE 0,25 M², PÉ-DIREITO SIMPLES, EM CHAPA DE MADEIRA COMPENSADA RESINADA, 8 UTILIZAÇÕES. AF_12/2015</v>
          </cell>
          <cell r="D7294" t="str">
            <v>M2</v>
          </cell>
          <cell r="E7294">
            <v>35.92</v>
          </cell>
        </row>
        <row r="7295">
          <cell r="B7295">
            <v>92428</v>
          </cell>
          <cell r="C7295" t="str">
            <v>MONTAGEM E DESMONTAGEM DE FÔRMA DE PILARES RETANGULARES E ESTRUTURAS SIMILARES COM ÁREA MÉDIA DAS SEÇÕES MENOR OU IGUAL A 0,25 M², PÉ-DIREITO DUPLO, EM CHAPA DE MADEIRA COMPENSADA RESINADA, 8 UTILIZAÇÕES. AF_12/2015</v>
          </cell>
          <cell r="D7295" t="str">
            <v>M2</v>
          </cell>
          <cell r="E7295">
            <v>49.96</v>
          </cell>
        </row>
        <row r="7296">
          <cell r="B7296">
            <v>92429</v>
          </cell>
          <cell r="C7296" t="str">
            <v>MONTAGEM E DESMONTAGEM DE FÔRMA DE PILARES RETANGULARES E ESTRUTURAS SIMILARES COM ÁREA MÉDIA DAS SEÇÕES MAIOR QUE 0,25 M², PÉ-DIREITO DUPLO, EM CHAPA DE MADEIRA COMPENSADA RESINADA, 8 UTILIZAÇÕES. AF_12/2015</v>
          </cell>
          <cell r="D7296" t="str">
            <v>M2</v>
          </cell>
          <cell r="E7296">
            <v>45.37</v>
          </cell>
        </row>
        <row r="7297">
          <cell r="B7297">
            <v>92430</v>
          </cell>
          <cell r="C7297" t="str">
            <v>MONTAGEM E DESMONTAGEM DE FÔRMA DE PILARES RETANGULARES E ESTRUTURAS SIMILARES COM ÁREA MÉDIA DAS SEÇÕES MENOR OU IGUAL A 0,25 M², PÉ-DIREITO SIMPLES, EM CHAPA DE MADEIRA COMPENSADA PLASTIFICADA, 10 UTILIZAÇÕES. AF_12/2015</v>
          </cell>
          <cell r="D7297" t="str">
            <v>M2</v>
          </cell>
          <cell r="E7297">
            <v>36.67</v>
          </cell>
        </row>
        <row r="7298">
          <cell r="B7298">
            <v>92431</v>
          </cell>
          <cell r="C7298" t="str">
            <v>MONTAGEM E DESMONTAGEM DE FÔRMA DE PILARES RETANGULARES E ESTRUTURAS SIMILARES COM ÁREA MÉDIA DAS SEÇÕES MAIOR QUE 0,25 M², PÉ-DIREITO SIMPLES, EM CHAPA DE MADEIRA COMPENSADA PLASTIFICADA, 10 UTILIZAÇÕES. AF_12/2015</v>
          </cell>
          <cell r="D7298" t="str">
            <v>M2</v>
          </cell>
          <cell r="E7298">
            <v>32.31</v>
          </cell>
        </row>
        <row r="7299">
          <cell r="B7299">
            <v>92432</v>
          </cell>
          <cell r="C7299" t="str">
            <v>MONTAGEM E DESMONTAGEM DE FÔRMA DE PILARES RETANGULARES E ESTRUTURAS SIMILARES COM ÁREA MÉDIA DAS SEÇÕES MENOR OU IGUAL A 0,25 M², PÉ-DIREITO DUPLO, EM CHAPA DE MADEIRA COMPENSADA PLASTIFICADA, 10 UTILIZAÇÕES. AF_12/2015</v>
          </cell>
          <cell r="D7299" t="str">
            <v>M2</v>
          </cell>
          <cell r="E7299">
            <v>45.64</v>
          </cell>
        </row>
        <row r="7300">
          <cell r="B7300">
            <v>92433</v>
          </cell>
          <cell r="C7300" t="str">
            <v>MONTAGEM E DESMONTAGEM DE FÔRMA DE PILARES RETANGULARES E ESTRUTURAS SIMILARES COM ÁREA MÉDIA DAS SEÇÕES MAIOR QUE 0,25 M², PÉ-DIREITO DUPLO, EM CHAPA DE MADEIRA COMPENSADA PLASTIFICADA, 10 UTILIZAÇÕES. AF_12/2015</v>
          </cell>
          <cell r="D7300" t="str">
            <v>M2</v>
          </cell>
          <cell r="E7300">
            <v>41.28</v>
          </cell>
        </row>
        <row r="7301">
          <cell r="B7301">
            <v>92434</v>
          </cell>
          <cell r="C7301" t="str">
            <v>MONTAGEM E DESMONTAGEM DE FÔRMA DE PILARES RETANGULARES E ESTRUTURAS SIMILARES COM ÁREA MÉDIA DAS SEÇÕES MENOR OU IGUAL A 0,25 M², PÉ-DIREITO SIMPLES, EM CHAPA DE MADEIRA COMPENSADA PLASTIFICADA, 12 UTILIZAÇÕES. AF_12/2015</v>
          </cell>
          <cell r="D7301" t="str">
            <v>M2</v>
          </cell>
          <cell r="E7301">
            <v>35.03</v>
          </cell>
        </row>
        <row r="7302">
          <cell r="B7302">
            <v>92435</v>
          </cell>
          <cell r="C7302" t="str">
            <v>MONTAGEM E DESMONTAGEM DE FÔRMA DE PILARES RETANGULARES E ESTRUTURAS SIMILARES COM ÁREA MÉDIA DAS SEÇÕES MAIOR QUE 0,25 M², PÉ-DIREITO SIMPLES, EM CHAPA DE MADEIRA COMPENSADA PLASTIFICADA, 12 UTILIZAÇÕES. AF_12/2015</v>
          </cell>
          <cell r="D7302" t="str">
            <v>M2</v>
          </cell>
          <cell r="E7302">
            <v>30.82</v>
          </cell>
        </row>
        <row r="7303">
          <cell r="B7303">
            <v>92436</v>
          </cell>
          <cell r="C7303" t="str">
            <v>MONTAGEM E DESMONTAGEM DE FÔRMA DE PILARES RETANGULARES E ESTRUTURAS SIMILARES COM ÁREA MÉDIA DAS SEÇÕES MENOR OU IGUAL A 0,25 M², PÉ-DIREITO DUPLO, EM CHAPA DE MADEIRA COMPENSADA PLASTIFICADA, 12 UTILIZAÇÕES. AF_12/2015</v>
          </cell>
          <cell r="D7303" t="str">
            <v>M2</v>
          </cell>
          <cell r="E7303">
            <v>43.69</v>
          </cell>
        </row>
        <row r="7304">
          <cell r="B7304">
            <v>92437</v>
          </cell>
          <cell r="C7304" t="str">
            <v>MONTAGEM E DESMONTAGEM DE FÔRMA DE PILARES RETANGULARES E ESTRUTURAS SIMILARES COM ÁREA MÉDIA DAS SEÇÕES MAIOR QUE 0,25 M², PÉ-DIREITO DUPLO, EM CHAPA DE MADEIRA COMPENSADA PLASTIFICADA, 12 UTILIZAÇÕES. AF_12/2015</v>
          </cell>
          <cell r="D7304" t="str">
            <v>M2</v>
          </cell>
          <cell r="E7304">
            <v>39.49</v>
          </cell>
        </row>
        <row r="7305">
          <cell r="B7305">
            <v>92438</v>
          </cell>
          <cell r="C7305" t="str">
            <v>MONTAGEM E DESMONTAGEM DE FÔRMA DE PILARES RETANGULARES E ESTRUTURAS SIMILARES COM ÁREA MÉDIA DAS SEÇÕES MENOR OU IGUAL A 0,25 M², PÉ-DIREITO SIMPLES, EM CHAPA DE MADEIRA COMPENSADA PLASTIFICADA, 14 UTILIZAÇÕES. AF_12/2015</v>
          </cell>
          <cell r="D7305" t="str">
            <v>M2</v>
          </cell>
          <cell r="E7305">
            <v>33.86</v>
          </cell>
        </row>
        <row r="7306">
          <cell r="B7306">
            <v>92439</v>
          </cell>
          <cell r="C7306" t="str">
            <v>MONTAGEM E DESMONTAGEM DE FÔRMA DE PILARES RETANGULARES E ESTRUTURAS SIMILARES COM ÁREA MÉDIA DAS SEÇÕES MAIOR QUE 0,25 M², PÉ-DIREITO SIMPLES, EM CHAPA DE MADEIRA COMPENSADA PLASTIFICADA, 14 UTILIZAÇÕES. AF_12/2015</v>
          </cell>
          <cell r="D7306" t="str">
            <v>M2</v>
          </cell>
          <cell r="E7306">
            <v>29.75</v>
          </cell>
        </row>
        <row r="7307">
          <cell r="B7307">
            <v>92440</v>
          </cell>
          <cell r="C7307" t="str">
            <v>MONTAGEM E DESMONTAGEM DE FÔRMA DE PILARES RETANGULARES E ESTRUTURAS SIMILARES COM ÁREA MÉDIA DAS SEÇÕES MENOR OU IGUAL A 0,25 M², PÉ-DIREITO DUPLO, EM CHAPA DE MADEIRA COMPENSADA PLASTIFICADA, 14 UTILIZAÇÕES. AF_12/2015</v>
          </cell>
          <cell r="D7307" t="str">
            <v>M2</v>
          </cell>
          <cell r="E7307">
            <v>42.28</v>
          </cell>
        </row>
        <row r="7308">
          <cell r="B7308">
            <v>92441</v>
          </cell>
          <cell r="C7308" t="str">
            <v>MONTAGEM E DESMONTAGEM DE FÔRMA DE PILARES RETANGULARES E ESTRUTURAS SIMILARES COM ÁREA MÉDIA DAS SEÇÕES MAIOR QUE 0,25 M², PÉ-DIREITO DUPLO, EM CHAPA DE MADEIRA COMPENSADA PLASTIFICADA, 14 UTILIZAÇÕES. AF_12/2015</v>
          </cell>
          <cell r="D7308" t="str">
            <v>M2</v>
          </cell>
          <cell r="E7308">
            <v>38.21</v>
          </cell>
        </row>
        <row r="7309">
          <cell r="B7309">
            <v>92442</v>
          </cell>
          <cell r="C7309" t="str">
            <v>MONTAGEM E DESMONTAGEM DE FÔRMA DE PILARES RETANGULARES E ESTRUTURAS SIMILARES COM ÁREA MÉDIA DAS SEÇÕES MENOR OU IGUAL A 0,25 M², PÉ-DIREITO SIMPLES, EM CHAPA DE MADEIRA COMPENSADA PLASTIFICADA, 18 UTILIZAÇÕES. AF_12/2015</v>
          </cell>
          <cell r="D7309" t="str">
            <v>M2</v>
          </cell>
          <cell r="E7309">
            <v>31.51</v>
          </cell>
        </row>
        <row r="7310">
          <cell r="B7310">
            <v>92443</v>
          </cell>
          <cell r="C7310" t="str">
            <v>MONTAGEM E DESMONTAGEM DE FÔRMA DE PILARES RETANGULARES E ESTRUTURAS SIMILARES COM ÁREA MÉDIA DAS SEÇÕES MAIOR QUE 0,25 M², PÉ-DIREITO SIMPLES, EM CHAPA DE MADEIRA COMPENSADA PLASTIFICADA, 18 UTILIZAÇÕES. AF_12/2015</v>
          </cell>
          <cell r="D7310" t="str">
            <v>M2</v>
          </cell>
          <cell r="E7310">
            <v>27.55</v>
          </cell>
        </row>
        <row r="7311">
          <cell r="B7311">
            <v>92444</v>
          </cell>
          <cell r="C7311" t="str">
            <v>MONTAGEM E DESMONTAGEM DE FÔRMA DE PILARES RETANGULARES E ESTRUTURAS SIMILARES COM ÁREA MÉDIA DAS SEÇÕES MENOR OU IGUAL A 0,25 M², PÉ-DIREITO DUPLO, EM CHAPA DE MADEIRA COMPENSADA PLASTIFICADA, 18 UTILIZAÇÕES. AF_12/2015</v>
          </cell>
          <cell r="D7311" t="str">
            <v>M2</v>
          </cell>
          <cell r="E7311">
            <v>39.67</v>
          </cell>
        </row>
        <row r="7312">
          <cell r="B7312">
            <v>92445</v>
          </cell>
          <cell r="C7312" t="str">
            <v>MONTAGEM E DESMONTAGEM DE FÔRMA DE PILARES RETANGULARES E ESTRUTURAS SIMILARES COM ÁREA MÉDIA DAS SEÇÕES MAIOR QUE 0,25 M², PÉ-DIREITO DUPLO, EM CHAPA DE MADEIRA COMPENSADA PLASTIFICADA, 18 UTILIZAÇÕES. AF_12/2015</v>
          </cell>
          <cell r="D7312" t="str">
            <v>M2</v>
          </cell>
          <cell r="E7312">
            <v>35.71</v>
          </cell>
        </row>
        <row r="7313">
          <cell r="B7313">
            <v>92446</v>
          </cell>
          <cell r="C7313" t="str">
            <v>MONTAGEM E DESMONTAGEM DE FÔRMA DE VIGA, ESCORAMENTO COM PONTALETE DE MADEIRA, PÉ-DIREITO SIMPLES, EM MADEIRA SERRADA, 1 UTILIZAÇÃO. AF_12/2015</v>
          </cell>
          <cell r="D7313" t="str">
            <v>M2</v>
          </cell>
          <cell r="E7313">
            <v>146.97999999999999</v>
          </cell>
        </row>
        <row r="7314">
          <cell r="B7314">
            <v>92447</v>
          </cell>
          <cell r="C7314" t="str">
            <v>MONTAGEM E DESMONTAGEM DE FÔRMA DE VIGA, ESCORAMENTO COM PONTALETE DE MADEIRA, PÉ-DIREITO SIMPLES, EM MADEIRA SERRADA, 2 UTILIZAÇÕES. AF_12/2015</v>
          </cell>
          <cell r="D7314" t="str">
            <v>M2</v>
          </cell>
          <cell r="E7314">
            <v>104.21</v>
          </cell>
        </row>
        <row r="7315">
          <cell r="B7315">
            <v>92448</v>
          </cell>
          <cell r="C7315" t="str">
            <v>MONTAGEM E DESMONTAGEM DE FÔRMA DE VIGA, ESCORAMENTO COM PONTALETE DE MADEIRA, PÉ-DIREITO SIMPLES, EM MADEIRA SERRADA, 4 UTILIZAÇÕES. AF_12/2015</v>
          </cell>
          <cell r="D7315" t="str">
            <v>M2</v>
          </cell>
          <cell r="E7315">
            <v>81.96</v>
          </cell>
        </row>
        <row r="7316">
          <cell r="B7316">
            <v>92449</v>
          </cell>
          <cell r="C7316" t="str">
            <v>MONTAGEM E DESMONTAGEM DE FÔRMA DE VIGA, ESCORAMENTO COM GARFO DE MADEIRA, PÉ-DIREITO DUPLO, EM CHAPA DE MADEIRA RESINADA, 2 UTILIZAÇÕES. AF_12/2015</v>
          </cell>
          <cell r="D7316" t="str">
            <v>M2</v>
          </cell>
          <cell r="E7316">
            <v>138.19999999999999</v>
          </cell>
        </row>
        <row r="7317">
          <cell r="B7317">
            <v>92450</v>
          </cell>
          <cell r="C7317" t="str">
            <v>MONTAGEM E DESMONTAGEM DE FÔRMA DE VIGA, ESCORAMENTO METÁLICO, PÉ-DIREITO DUPLO, EM CHAPA DE MADEIRA RESINADA, 2 UTILIZAÇÕES. AF_12/2015</v>
          </cell>
          <cell r="D7317" t="str">
            <v>M2</v>
          </cell>
          <cell r="E7317">
            <v>165.58</v>
          </cell>
        </row>
        <row r="7318">
          <cell r="B7318">
            <v>92451</v>
          </cell>
          <cell r="C7318" t="str">
            <v>MONTAGEM E DESMONTAGEM DE FÔRMA DE VIGA, ESCORAMENTO COM GARFO DE MADEIRA, PÉ-DIREITO SIMPLES, EM CHAPA DE MADEIRA RESINADA, 2 UTILIZAÇÕES. AF_12/2015</v>
          </cell>
          <cell r="D7318" t="str">
            <v>M2</v>
          </cell>
          <cell r="E7318">
            <v>97.08</v>
          </cell>
        </row>
        <row r="7319">
          <cell r="B7319">
            <v>92452</v>
          </cell>
          <cell r="C7319" t="str">
            <v>MONTAGEM E DESMONTAGEM DE FÔRMA DE VIGA, ESCORAMENTO METÁLICO, PÉ-DIREITO SIMPLES, EM CHAPA DE MADEIRA RESINADA, 2 UTILIZAÇÕES. AF_12/2015</v>
          </cell>
          <cell r="D7319" t="str">
            <v>M2</v>
          </cell>
          <cell r="E7319">
            <v>93.13</v>
          </cell>
        </row>
        <row r="7320">
          <cell r="B7320">
            <v>92453</v>
          </cell>
          <cell r="C7320" t="str">
            <v>MONTAGEM E DESMONTAGEM DE FÔRMA DE VIGA, ESCORAMENTO COM GARFO DE MADEIRA, PÉ-DIREITO DUPLO, EM CHAPA DE MADEIRA RESINADA, 4 UTILIZAÇÕES. AF_12/2015</v>
          </cell>
          <cell r="D7320" t="str">
            <v>M2</v>
          </cell>
          <cell r="E7320">
            <v>117.2</v>
          </cell>
        </row>
        <row r="7321">
          <cell r="B7321">
            <v>92454</v>
          </cell>
          <cell r="C7321" t="str">
            <v>MONTAGEM E DESMONTAGEM DE FÔRMA DE VIGA, ESCORAMENTO METÁLICO, PÉ-DIREITO DUPLO, EM CHAPA DE MADEIRA RESINADA, 4 UTILIZAÇÕES. AF_12/2015</v>
          </cell>
          <cell r="D7321" t="str">
            <v>M2</v>
          </cell>
          <cell r="E7321">
            <v>178.44</v>
          </cell>
        </row>
        <row r="7322">
          <cell r="B7322">
            <v>92455</v>
          </cell>
          <cell r="C7322" t="str">
            <v>MONTAGEM E DESMONTAGEM DE FÔRMA DE VIGA, ESCORAMENTO COM GARFO DE MADEIRA, PÉ-DIREITO SIMPLES, EM CHAPA DE MADEIRA RESINADA, 4 UTILIZAÇÕES. AF_12/2015</v>
          </cell>
          <cell r="D7322" t="str">
            <v>M2</v>
          </cell>
          <cell r="E7322">
            <v>78.97</v>
          </cell>
        </row>
        <row r="7323">
          <cell r="B7323">
            <v>92456</v>
          </cell>
          <cell r="C7323" t="str">
            <v>MONTAGEM E DESMONTAGEM DE FÔRMA DE VIGA, ESCORAMENTO METÁLICO, PÉ-DIREITO SIMPLES, EM CHAPA DE MADEIRA RESINADA, 4 UTILIZAÇÕES. AF_12/2015</v>
          </cell>
          <cell r="D7323" t="str">
            <v>M2</v>
          </cell>
          <cell r="E7323">
            <v>79.2</v>
          </cell>
        </row>
        <row r="7324">
          <cell r="B7324">
            <v>92457</v>
          </cell>
          <cell r="C7324" t="str">
            <v>MONTAGEM E DESMONTAGEM DE FÔRMA DE VIGA, ESCORAMENTO COM GARFO DE MADEIRA, PÉ-DIREITO DUPLO, EM CHAPA DE MADEIRA RESINADA, 6 UTILIZAÇÕES. AF_12/2015</v>
          </cell>
          <cell r="D7324" t="str">
            <v>M2</v>
          </cell>
          <cell r="E7324">
            <v>101.73</v>
          </cell>
        </row>
        <row r="7325">
          <cell r="B7325">
            <v>92458</v>
          </cell>
          <cell r="C7325" t="str">
            <v>MONTAGEM E DESMONTAGEM DE FÔRMA DE VIGA, ESCORAMENTO METÁLICO, PÉ-DIREITO DUPLO, EM CHAPA DE MADEIRA RESINADA, 6 UTILIZAÇÕES. AF_12/2015</v>
          </cell>
          <cell r="D7325" t="str">
            <v>M2</v>
          </cell>
          <cell r="E7325">
            <v>167.33</v>
          </cell>
        </row>
        <row r="7326">
          <cell r="B7326">
            <v>92459</v>
          </cell>
          <cell r="C7326" t="str">
            <v>MONTAGEM E DESMONTAGEM DE FÔRMA DE VIGA, ESCORAMENTO COM GARFO DE MADEIRA, PÉ-DIREITO SIMPLES, EM CHAPA DE MADEIRA RESINADA, 6 UTILIZAÇÕES. AF_12/2015</v>
          </cell>
          <cell r="D7326" t="str">
            <v>M2</v>
          </cell>
          <cell r="E7326">
            <v>67</v>
          </cell>
        </row>
        <row r="7327">
          <cell r="B7327">
            <v>92460</v>
          </cell>
          <cell r="C7327" t="str">
            <v>MONTAGEM E DESMONTAGEM DE FÔRMA DE VIGA, ESCORAMENTO METÁLICO, PÉ-DIREITO SIMPLES, EM CHAPA DE MADEIRA RESINADA, 6 UTILIZAÇÕES. AF_12/2015</v>
          </cell>
          <cell r="D7327" t="str">
            <v>M2</v>
          </cell>
          <cell r="E7327">
            <v>65.31</v>
          </cell>
        </row>
        <row r="7328">
          <cell r="B7328">
            <v>92461</v>
          </cell>
          <cell r="C7328" t="str">
            <v>MONTAGEM E DESMONTAGEM DE FÔRMA DE VIGA, ESCORAMENTO COM GARFO DE MADEIRA, PÉ-DIREITO DUPLO, EM CHAPA DE MADEIRA RESINADA, 8 UTILIZAÇÕES. AF_12/2015</v>
          </cell>
          <cell r="D7328" t="str">
            <v>M2</v>
          </cell>
          <cell r="E7328">
            <v>93.43</v>
          </cell>
        </row>
        <row r="7329">
          <cell r="B7329">
            <v>92462</v>
          </cell>
          <cell r="C7329" t="str">
            <v>MONTAGEM E DESMONTAGEM DE FÔRMA DE VIGA, ESCORAMENTO METÁLICO, PÉ-DIREITO DUPLO, EM CHAPA DE MADEIRA RESINADA, 8 UTILIZAÇÕES. AF_12/2015</v>
          </cell>
          <cell r="D7329" t="str">
            <v>M2</v>
          </cell>
          <cell r="E7329">
            <v>160.13999999999999</v>
          </cell>
        </row>
        <row r="7330">
          <cell r="B7330">
            <v>92463</v>
          </cell>
          <cell r="C7330" t="str">
            <v>MONTAGEM E DESMONTAGEM DE FÔRMA DE VIGA, ESCORAMENTO COM GARFO DE MADEIRA, PÉ-DIREITO SIMPLES, EM CHAPA DE MADEIRA RESINADA, 8 UTILIZAÇÕES. AF_12/2015</v>
          </cell>
          <cell r="D7330" t="str">
            <v>M2</v>
          </cell>
          <cell r="E7330">
            <v>60.45</v>
          </cell>
        </row>
        <row r="7331">
          <cell r="B7331">
            <v>92464</v>
          </cell>
          <cell r="C7331" t="str">
            <v>MONTAGEM E DESMONTAGEM DE FÔRMA DE VIGA, ESCORAMENTO METÁLICO, PÉ-DIREITO SIMPLES, EM CHAPA DE MADEIRA RESINADA, 8 UTILIZAÇÕES. AF_12/2015</v>
          </cell>
          <cell r="D7331" t="str">
            <v>M2</v>
          </cell>
          <cell r="E7331">
            <v>61.89</v>
          </cell>
        </row>
        <row r="7332">
          <cell r="B7332">
            <v>92465</v>
          </cell>
          <cell r="C7332" t="str">
            <v>MONTAGEM E DESMONTAGEM DE FÔRMA DE VIGA, ESCORAMENTO COM GARFO DE MADEIRA, PÉ-DIREITO DUPLO, EM CHAPA DE MADEIRA PLASTIFICADA, 10 UTILIZAÇÕES. AF_12/2015</v>
          </cell>
          <cell r="D7332" t="str">
            <v>M2</v>
          </cell>
          <cell r="E7332">
            <v>74.44</v>
          </cell>
        </row>
        <row r="7333">
          <cell r="B7333">
            <v>92466</v>
          </cell>
          <cell r="C7333" t="str">
            <v>MONTAGEM E DESMONTAGEM DE FÔRMA DE VIGA, ESCORAMENTO METÁLICO, PÉ-DIREITO DUPLO, EM CHAPA DE MADEIRA PLASTIFICADA, 10 UTILIZAÇÕES. AF_12/2015</v>
          </cell>
          <cell r="D7333" t="str">
            <v>M2</v>
          </cell>
          <cell r="E7333">
            <v>153.74</v>
          </cell>
        </row>
        <row r="7334">
          <cell r="B7334">
            <v>92467</v>
          </cell>
          <cell r="C7334" t="str">
            <v>MONTAGEM E DESMONTAGEM DE FÔRMA DE VIGA, ESCORAMENTO COM GARFO DE MADEIRA, PÉ-DIREITO SIMPLES, EM CHAPA DE MADEIRA PLASTIFICADA, 10 UTILIZAÇÕES. AF_12/2015</v>
          </cell>
          <cell r="D7334" t="str">
            <v>M2</v>
          </cell>
          <cell r="E7334">
            <v>48.88</v>
          </cell>
        </row>
        <row r="7335">
          <cell r="B7335">
            <v>92468</v>
          </cell>
          <cell r="C7335" t="str">
            <v>MONTAGEM E DESMONTAGEM DE FÔRMA DE VIGA, ESCORAMENTO METÁLICO, PÉ-DIREITO SIMPLES, EM CHAPA DE MADEIRA PLASTIFICADA, 10 UTILIZAÇÕES. AF_12/2015</v>
          </cell>
          <cell r="D7335" t="str">
            <v>M2</v>
          </cell>
          <cell r="E7335">
            <v>55.94</v>
          </cell>
        </row>
        <row r="7336">
          <cell r="B7336">
            <v>92469</v>
          </cell>
          <cell r="C7336" t="str">
            <v>MONTAGEM E DESMONTAGEM DE FÔRMA DE VIGA, ESCORAMENTO COM GARFO DE MADEIRA, PÉ-DIREITO DUPLO, EM CHAPA DE MADEIRA PLASTIFICADA, 12 UTILIZAÇÕES. AF_12/2015</v>
          </cell>
          <cell r="D7336" t="str">
            <v>M2</v>
          </cell>
          <cell r="E7336">
            <v>68.02</v>
          </cell>
        </row>
        <row r="7337">
          <cell r="B7337">
            <v>92470</v>
          </cell>
          <cell r="C7337" t="str">
            <v>MONTAGEM E DESMONTAGEM DE FÔRMA DE VIGA, ESCORAMENTO METÁLICO, PÉ-DIREITO DUPLO, EM CHAPA DE MADEIRA PLASTIFICADA, 12 UTILIZAÇÕES. AF_12/2015</v>
          </cell>
          <cell r="D7337" t="str">
            <v>M2</v>
          </cell>
          <cell r="E7337">
            <v>149.75</v>
          </cell>
        </row>
        <row r="7338">
          <cell r="B7338">
            <v>92471</v>
          </cell>
          <cell r="C7338" t="str">
            <v>MONTAGEM E DESMONTAGEM DE FÔRMA DE VIGA, ESCORAMENTO COM GARFO DE MADEIRA, PÉ-DIREITO SIMPLES, EM CHAPA DE MADEIRA PLASTIFICADA, 12 UTILIZAÇÕES. AF_12/2015</v>
          </cell>
          <cell r="D7338" t="str">
            <v>M2</v>
          </cell>
          <cell r="E7338">
            <v>44.71</v>
          </cell>
        </row>
        <row r="7339">
          <cell r="B7339">
            <v>92472</v>
          </cell>
          <cell r="C7339" t="str">
            <v>MONTAGEM E DESMONTAGEM DE FÔRMA DE VIGA, ESCORAMENTO METÁLICO, PÉ-DIREITO SIMPLES, EM CHAPA DE MADEIRA PLASTIFICADA, 12 UTILIZAÇÕES. AF_12/2015</v>
          </cell>
          <cell r="D7339" t="str">
            <v>M2</v>
          </cell>
          <cell r="E7339">
            <v>52.57</v>
          </cell>
        </row>
        <row r="7340">
          <cell r="B7340">
            <v>92473</v>
          </cell>
          <cell r="C7340" t="str">
            <v>MONTAGEM E DESMONTAGEM DE FÔRMA DE VIGA, ESCORAMENTO COM GARFO DE MADEIRA, PÉ-DIREITO DUPLO, EM CHAPA DE MADEIRA PLASTIFICADA, 14 UTILIZAÇÕES. AF_12/2015</v>
          </cell>
          <cell r="D7340" t="str">
            <v>M2</v>
          </cell>
          <cell r="E7340">
            <v>62.77</v>
          </cell>
        </row>
        <row r="7341">
          <cell r="B7341">
            <v>92474</v>
          </cell>
          <cell r="C7341" t="str">
            <v>MONTAGEM E DESMONTAGEM DE FÔRMA DE VIGA, ESCORAMENTO METÁLICO, PÉ-DIREITO DUPLO, EM CHAPA DE MADEIRA PLASTIFICADA, 14 UTILIZAÇÕES. AF_12/2015</v>
          </cell>
          <cell r="D7341" t="str">
            <v>M2</v>
          </cell>
          <cell r="E7341">
            <v>146.29</v>
          </cell>
        </row>
        <row r="7342">
          <cell r="B7342">
            <v>92475</v>
          </cell>
          <cell r="C7342" t="str">
            <v>MONTAGEM E DESMONTAGEM DE FÔRMA DE VIGA, ESCORAMENTO COM GARFO DE MADEIRA, PÉ-DIREITO SIMPLES, EM CHAPA DE MADEIRA PLASTIFICADA, 14 UTILIZAÇÕES. AF_12/2015</v>
          </cell>
          <cell r="D7342" t="str">
            <v>M2</v>
          </cell>
          <cell r="E7342">
            <v>41.3</v>
          </cell>
        </row>
        <row r="7343">
          <cell r="B7343">
            <v>92476</v>
          </cell>
          <cell r="C7343" t="str">
            <v>MONTAGEM E DESMONTAGEM DE FÔRMA DE VIGA, ESCORAMENTO METÁLICO, PÉ-DIREITO SIMPLES, EM CHAPA DE MADEIRA PLASTIFICADA, 14 UTILIZAÇÕES. AF_12/2015</v>
          </cell>
          <cell r="D7343" t="str">
            <v>M2</v>
          </cell>
          <cell r="E7343">
            <v>49.67</v>
          </cell>
        </row>
        <row r="7344">
          <cell r="B7344">
            <v>92477</v>
          </cell>
          <cell r="C7344" t="str">
            <v>MONTAGEM E DESMONTAGEM DE FÔRMA DE VIGA, ESCORAMENTO COM GARFO DE MADEIRA, PÉ-DIREITO DUPLO, EM CHAPA DE MADEIRA PLASTIFICADA, 18 UTILIZAÇÕES. AF_12/2015</v>
          </cell>
          <cell r="D7344" t="str">
            <v>M2</v>
          </cell>
          <cell r="E7344">
            <v>51.75</v>
          </cell>
        </row>
        <row r="7345">
          <cell r="B7345">
            <v>92478</v>
          </cell>
          <cell r="C7345" t="str">
            <v>MONTAGEM E DESMONTAGEM DE FÔRMA DE VIGA, ESCORAMENTO METÁLICO, PÉ-DIREITO DUPLO, EM CHAPA DE MADEIRA PLASTIFICADA, 18 UTILIZAÇÕES. AF_12/2015</v>
          </cell>
          <cell r="D7345" t="str">
            <v>M2</v>
          </cell>
          <cell r="E7345">
            <v>139.58000000000001</v>
          </cell>
        </row>
        <row r="7346">
          <cell r="B7346">
            <v>92479</v>
          </cell>
          <cell r="C7346" t="str">
            <v>MONTAGEM E DESMONTAGEM DE FÔRMA DE VIGA, ESCORAMENTO COM GARFO DE MADEIRA, PÉ-DIREITO SIMPLES, EM CHAPA DE MADEIRA PLASTIFICADA, 18 UTILIZAÇÕES. AF_12/2015</v>
          </cell>
          <cell r="D7346" t="str">
            <v>M2</v>
          </cell>
          <cell r="E7346">
            <v>34.130000000000003</v>
          </cell>
        </row>
        <row r="7347">
          <cell r="B7347">
            <v>92480</v>
          </cell>
          <cell r="C7347" t="str">
            <v>MONTAGEM E DESMONTAGEM DE FÔRMA DE VIGA, ESCORAMENTO METÁLICO, PÉ-DIREITO SIMPLES, EM CHAPA DE MADEIRA PLASTIFICADA, 18 UTILIZAÇÕES. AF_12/2015</v>
          </cell>
          <cell r="D7347" t="str">
            <v>M2</v>
          </cell>
          <cell r="E7347">
            <v>44.01</v>
          </cell>
        </row>
        <row r="7348">
          <cell r="B7348">
            <v>92481</v>
          </cell>
          <cell r="C7348" t="str">
            <v>MONTAGEM E DESMONTAGEM DE FÔRMA DE LAJE MACIÇA COM ÁREA MÉDIA MENOR OU IGUAL A 20 M², PÉ-DIREITO SIMPLES, EM MADEIRA SERRADA, 1 UTILIZAÇÃO. AF_12/2015</v>
          </cell>
          <cell r="D7348" t="str">
            <v>M2</v>
          </cell>
          <cell r="E7348">
            <v>192.45</v>
          </cell>
        </row>
        <row r="7349">
          <cell r="B7349">
            <v>92482</v>
          </cell>
          <cell r="C7349" t="str">
            <v>MONTAGEM E DESMONTAGEM DE FÔRMA DE LAJE MACIÇA COM ÁREA MÉDIA MAIOR QUE 20 M², PÉ-DIREITO SIMPLES, EM MADEIRA SERRADA, 1 UTILIZAÇÃO. AF_12/2015</v>
          </cell>
          <cell r="D7349" t="str">
            <v>M2</v>
          </cell>
          <cell r="E7349">
            <v>182.65</v>
          </cell>
        </row>
        <row r="7350">
          <cell r="B7350">
            <v>92483</v>
          </cell>
          <cell r="C7350" t="str">
            <v>MONTAGEM E DESMONTAGEM DE FÔRMA DE LAJE MACIÇA COM ÁREA MÉDIA MENOR OU IGUAL A 20 M², PÉ-DIREITO SIMPLES, EM MADEIRA SERRADA, 2 UTILIZAÇÕES. AF_12/2015</v>
          </cell>
          <cell r="D7350" t="str">
            <v>M2</v>
          </cell>
          <cell r="E7350">
            <v>142.63999999999999</v>
          </cell>
        </row>
        <row r="7351">
          <cell r="B7351">
            <v>92484</v>
          </cell>
          <cell r="C7351" t="str">
            <v>MONTAGEM E DESMONTAGEM DE FÔRMA DE LAJE MACIÇA COM ÁREA MÉDIA MAIOR QUE 20 M², PÉ-DIREITO SIMPLES, EM MADEIRA SERRADA, 2 UTILIZAÇÕES. AF_12/2015</v>
          </cell>
          <cell r="D7351" t="str">
            <v>M2</v>
          </cell>
          <cell r="E7351">
            <v>133.97999999999999</v>
          </cell>
        </row>
        <row r="7352">
          <cell r="B7352">
            <v>92485</v>
          </cell>
          <cell r="C7352" t="str">
            <v>MONTAGEM E DESMONTAGEM DE FÔRMA DE LAJE MACIÇA COM ÁREA MÉDIA MENOR OU IGUAL A 20 M², PÉ-DIREITO SIMPLES, EM MADEIRA SERRADA, 4 UTILIZAÇÕES. AF_12/2015</v>
          </cell>
          <cell r="D7352" t="str">
            <v>M2</v>
          </cell>
          <cell r="E7352">
            <v>100.5</v>
          </cell>
        </row>
        <row r="7353">
          <cell r="B7353">
            <v>92486</v>
          </cell>
          <cell r="C7353" t="str">
            <v>MONTAGEM E DESMONTAGEM DE FÔRMA DE LAJE MACIÇA COM ÁREA MÉDIA MAIOR QUE 20 M², PÉ-DIREITO SIMPLES, EM MADEIRA SERRADA, 4 UTILIZAÇÕES. AF_12/2015</v>
          </cell>
          <cell r="D7353" t="str">
            <v>M2</v>
          </cell>
          <cell r="E7353">
            <v>93.86</v>
          </cell>
        </row>
        <row r="7354">
          <cell r="B7354">
            <v>92487</v>
          </cell>
          <cell r="C7354" t="str">
            <v>MONTAGEM E DESMONTAGEM DE FÔRMA DE LAJE NERVURADA COM CUBETA E ASSOALHO COM ÁREA MÉDIA MENOR OU IGUAL A 20 M², PÉ-DIREITO DUPLO, EM CHAPA DE MADEIRA COMPENSADA RESINADA, 8 UTILIZAÇÕES. AF_12/2015</v>
          </cell>
          <cell r="D7354" t="str">
            <v>M2</v>
          </cell>
          <cell r="E7354">
            <v>62.48</v>
          </cell>
        </row>
        <row r="7355">
          <cell r="B7355">
            <v>92488</v>
          </cell>
          <cell r="C7355" t="str">
            <v>MONTAGEM E DESMONTAGEM DE FÔRMA DE LAJE NERVURADA COM CUBETA E ASSOALHO COM ÁREA MÉDIA MAIOR QUE 20 M², PÉ-DIREITO DUPLO, EM CHAPA DE MADEIRA COMPENSADA RESINADA, 8 UTILIZAÇÕES. AF_12/2015</v>
          </cell>
          <cell r="D7355" t="str">
            <v>M2</v>
          </cell>
          <cell r="E7355">
            <v>60.19</v>
          </cell>
        </row>
        <row r="7356">
          <cell r="B7356">
            <v>92489</v>
          </cell>
          <cell r="C7356" t="str">
            <v>MONTAGEM E DESMONTAGEM DE FÔRMA DE LAJE NERVURADA COM CUBETA E ASSOALHO COM ÁREA MÉDIA MENOR OU IGUAL A 20 M², PÉ-DIREITO SIMPLES, EM CHAPA DE MADEIRA COMPENSADA RESINADA, 8 UTILIZAÇÕES. AF_12/2015</v>
          </cell>
          <cell r="D7356" t="str">
            <v>M2</v>
          </cell>
          <cell r="E7356">
            <v>36.28</v>
          </cell>
        </row>
        <row r="7357">
          <cell r="B7357">
            <v>92490</v>
          </cell>
          <cell r="C7357" t="str">
            <v>MONTAGEM E DESMONTAGEM DE FÔRMA DE LAJE NERVURADA COM CUBETA E ASSOALHO COM ÁREA MÉDIA MAIOR QUE 20 M², PÉ-DIREITO SIMPLES, EM CHAPA DE MADEIRA COMPENSADA RESINADA, 8 UTILIZAÇÕES. AF_12/2015</v>
          </cell>
          <cell r="D7357" t="str">
            <v>M2</v>
          </cell>
          <cell r="E7357">
            <v>34.19</v>
          </cell>
        </row>
        <row r="7358">
          <cell r="B7358">
            <v>92491</v>
          </cell>
          <cell r="C7358" t="str">
            <v>MONTAGEM E DESMONTAGEM DE FÔRMA DE LAJE NERVURADA COM CUBETA E ASSOALHO COM ÁREA MÉDIA MENOR OU IGUAL A 20 M², PÉ-DIREITO DUPLO, EM CHAPA DE MADEIRA COMPENSADA RESINADA, 10 UTILIZAÇÕES. AF_12/2015</v>
          </cell>
          <cell r="D7358" t="str">
            <v>M2</v>
          </cell>
          <cell r="E7358">
            <v>60.26</v>
          </cell>
        </row>
        <row r="7359">
          <cell r="B7359">
            <v>92492</v>
          </cell>
          <cell r="C7359" t="str">
            <v>MONTAGEM E DESMONTAGEM DE FÔRMA DE LAJE NERVURADA COM CUBETA E ASSOALHO COM ÁREA MÉDIA MAIOR QUE 20 M², PÉ-DIREITO DUPLO, EM CHAPA DE MADEIRA COMPENSADA RESINADA, 10 UTILIZAÇÕES. AF_12/2015</v>
          </cell>
          <cell r="D7359" t="str">
            <v>M2</v>
          </cell>
          <cell r="E7359">
            <v>58.07</v>
          </cell>
        </row>
        <row r="7360">
          <cell r="B7360">
            <v>92493</v>
          </cell>
          <cell r="C7360" t="str">
            <v>MONTAGEM E DESMONTAGEM DE FÔRMA DE LAJE NERVURADA COM CUBETA E ASSOALHO COM ÁREA MÉDIA MENOR OU IGUAL A 20 M², PÉ-DIREITO SIMPLES, EM CHAPA DE MADEIRA COMPENSADA RESINADA, 10 UTILIZAÇÕES. AF_12/2015</v>
          </cell>
          <cell r="D7360" t="str">
            <v>M2</v>
          </cell>
          <cell r="E7360">
            <v>32.54</v>
          </cell>
        </row>
        <row r="7361">
          <cell r="B7361">
            <v>92494</v>
          </cell>
          <cell r="C7361" t="str">
            <v>MONTAGEM E DESMONTAGEM DE FÔRMA DE LAJE NERVURADA COM CUBETA E ASSOALHO COM ÁREA MÉDIA MAIOR QUE 20 M², PÉ-DIREITO SIMPLES, EM CHAPA DE MADEIRA COMPENSADA RESINADA, 10 UTILIZAÇÕES. AF_12/2015</v>
          </cell>
          <cell r="D7361" t="str">
            <v>M2</v>
          </cell>
          <cell r="E7361">
            <v>32.409999999999997</v>
          </cell>
        </row>
        <row r="7362">
          <cell r="B7362">
            <v>92495</v>
          </cell>
          <cell r="C7362" t="str">
            <v>MONTAGEM E DESMONTAGEM DE FÔRMA DE LAJE NERVURADA COM CUBETA E ASSOALHO COM ÁREA MÉDIA MENOR OU IGUAL A 20 M², PÉ-DIREITO DUPLO, EM CHAPA DE MADEIRA COMPENSADA RESINADA, 12 UTILIZAÇÕES. AF_12/2015</v>
          </cell>
          <cell r="D7362" t="str">
            <v>M2</v>
          </cell>
          <cell r="E7362">
            <v>58.74</v>
          </cell>
        </row>
        <row r="7363">
          <cell r="B7363">
            <v>92496</v>
          </cell>
          <cell r="C7363" t="str">
            <v>MONTAGEM E DESMONTAGEM DE FÔRMA DE LAJE NERVURADA COM CUBETA E ASSOALHO COM ÁREA MÉDIA MAIOR QUE 20 M², PÉ-DIREITO DUPLO, EM CHAPA DE MADEIRA COMPENSADA RESINADA, 12 UTILIZAÇÕES. AF_12/2015</v>
          </cell>
          <cell r="D7363" t="str">
            <v>M2</v>
          </cell>
          <cell r="E7363">
            <v>56.64</v>
          </cell>
        </row>
        <row r="7364">
          <cell r="B7364">
            <v>92497</v>
          </cell>
          <cell r="C7364" t="str">
            <v>MONTAGEM E DESMONTAGEM DE FÔRMA DE LAJE NERVURADA COM CUBETA E ASSOALHO COM ÁREA MÉDIA MENOR OU IGUAL A 20 M², PÉ-DIREITO SIMPLES, EM CHAPA DE MADEIRA COMPENSADA RESINADA, 12 UTILIZAÇÕES. AF_12/2015</v>
          </cell>
          <cell r="D7364" t="str">
            <v>M2</v>
          </cell>
          <cell r="E7364">
            <v>33.17</v>
          </cell>
        </row>
        <row r="7365">
          <cell r="B7365">
            <v>92498</v>
          </cell>
          <cell r="C7365" t="str">
            <v>MONTAGEM E DESMONTAGEM DE FÔRMA DE LAJE NERVURADA COM CUBETA E ASSOALHO COM ÁREA MÉDIA MAIOR QUE 20 M², PÉ-DIREITO SIMPLES, EM CHAPA DE MADEIRA COMPENSADA RESINADA, 12 UTILIZAÇÕES. AF_12/2015</v>
          </cell>
          <cell r="D7365" t="str">
            <v>M2</v>
          </cell>
          <cell r="E7365">
            <v>31.21</v>
          </cell>
        </row>
        <row r="7366">
          <cell r="B7366">
            <v>92499</v>
          </cell>
          <cell r="C7366" t="str">
            <v>MONTAGEM E DESMONTAGEM DE FÔRMA DE LAJE NERVURADA COM CUBETA E ASSOALHO COM ÁREA MÉDIA MENOR OU IGUAL A 20 M², PÉ-DIREITO DUPLO, EM CHAPA DE MADEIRA COMPENSADA RESINADA, 14 UTILIZAÇÕES. AF_12/2015</v>
          </cell>
          <cell r="D7366" t="str">
            <v>M2</v>
          </cell>
          <cell r="E7366">
            <v>57.84</v>
          </cell>
        </row>
        <row r="7367">
          <cell r="B7367">
            <v>92500</v>
          </cell>
          <cell r="C7367" t="str">
            <v>MONTAGEM E DESMONTAGEM DE FÔRMA DE LAJE NERVURADA COM CUBETA E ASSOALHO COM ÁREA MÉDIA MAIOR QUE 20 M², PÉ-DIREITO DUPLO, EM CHAPA DE MADEIRA COMPENSADA RESINADA, 14 UTILIZAÇÕES. AF_12/2015</v>
          </cell>
          <cell r="D7367" t="str">
            <v>M2</v>
          </cell>
          <cell r="E7367">
            <v>55.8</v>
          </cell>
        </row>
        <row r="7368">
          <cell r="B7368">
            <v>92501</v>
          </cell>
          <cell r="C7368" t="str">
            <v>MONTAGEM E DESMONTAGEM DE FÔRMA DE LAJE NERVURADA COM CUBETA E ASSOALHO COM ÁREA MÉDIA MENOR OU IGUAL A 20 M², PÉ-DIREITO SIMPLES, EM CHAPA DE MADEIRA COMPENSADA RESINADA, 14 UTILIZAÇÕES. AF_12/2015</v>
          </cell>
          <cell r="D7368" t="str">
            <v>M2</v>
          </cell>
          <cell r="E7368">
            <v>32.43</v>
          </cell>
        </row>
        <row r="7369">
          <cell r="B7369">
            <v>92502</v>
          </cell>
          <cell r="C7369" t="str">
            <v>MONTAGEM E DESMONTAGEM DE FÔRMA DE LAJE NERVURADA COM CUBETA E ASSOALHO COM ÁREA MÉDIA MAIOR QUE 20 M², PÉ-DIREITO SIMPLES, EM CHAPA DE MADEIRA COMPENSADA RESINADA, 14 UTILIZAÇÕES. AF_12/2015</v>
          </cell>
          <cell r="D7369" t="str">
            <v>M2</v>
          </cell>
          <cell r="E7369">
            <v>30.53</v>
          </cell>
        </row>
        <row r="7370">
          <cell r="B7370">
            <v>92503</v>
          </cell>
          <cell r="C7370" t="str">
            <v>MONTAGEM E DESMONTAGEM DE FÔRMA DE LAJE NERVURADA COM CUBETA E ASSOALHO COM ÁREA MÉDIA MENOR OU IGUAL A 20 M², PÉ-DIREITO DUPLO, EM CHAPA DE MADEIRA COMPENSADA RESINADA, 18 UTILIZAÇÕES. AF_12/2015</v>
          </cell>
          <cell r="D7370" t="str">
            <v>M2</v>
          </cell>
          <cell r="E7370">
            <v>56.38</v>
          </cell>
        </row>
        <row r="7371">
          <cell r="B7371">
            <v>92504</v>
          </cell>
          <cell r="C7371" t="str">
            <v>MONTAGEM E DESMONTAGEM DE FÔRMA DE LAJE NERVURADA COM CUBETA E ASSOALHO COM ÁREA MÉDIA MAIOR QUE 20 M², PÉ-DIREITO DUPLO, EM CHAPA DE MADEIRA COMPENSADA RESINADA, 18 UTILIZAÇÕES. AF_12/2015</v>
          </cell>
          <cell r="D7371" t="str">
            <v>M2</v>
          </cell>
          <cell r="E7371">
            <v>35.56</v>
          </cell>
        </row>
        <row r="7372">
          <cell r="B7372">
            <v>92505</v>
          </cell>
          <cell r="C7372" t="str">
            <v>MONTAGEM E DESMONTAGEM DE FÔRMA DE LAJE NERVURADA COM CUBETA E ASSOALHO COM ÁREA MÉDIA MENOR OU IGUAL A 20 M², PÉ-DIREITO SIMPLES, EM CHAPA DE MADEIRA COMPENSADA RESINADA, 18 UTILIZAÇÕES. AF_12/2015</v>
          </cell>
          <cell r="D7372" t="str">
            <v>M2</v>
          </cell>
          <cell r="E7372">
            <v>31.2</v>
          </cell>
        </row>
        <row r="7373">
          <cell r="B7373">
            <v>92506</v>
          </cell>
          <cell r="C7373" t="str">
            <v>MONTAGEM E DESMONTAGEM DE FÔRMA DE LAJE NERVURADA COM CUBETA E ASSOALHO COM ÁREA MÉDIA MAIOR QUE 20 M², PÉ-DIREITO SIMPLES, EM CHAPA DE MADEIRA COMPENSADA RESINADA, 18 UTILIZAÇÕES. AF_12/2015</v>
          </cell>
          <cell r="D7373" t="str">
            <v>M2</v>
          </cell>
          <cell r="E7373">
            <v>29.37</v>
          </cell>
        </row>
        <row r="7374">
          <cell r="B7374">
            <v>92507</v>
          </cell>
          <cell r="C7374" t="str">
            <v>MONTAGEM E DESMONTAGEM DE FÔRMA DE LAJE MACIÇA COM ÁREA MÉDIA MENOR OU IGUAL A 20 M², PÉ-DIREITO DUPLO, EM CHAPA DE MADEIRA COMPENSADA RESINADA, 2 UTILIZAÇÕES. AF_12/2015</v>
          </cell>
          <cell r="D7374" t="str">
            <v>M2</v>
          </cell>
          <cell r="E7374">
            <v>56.39</v>
          </cell>
        </row>
        <row r="7375">
          <cell r="B7375">
            <v>92508</v>
          </cell>
          <cell r="C7375" t="str">
            <v>MONTAGEM E DESMONTAGEM DE FÔRMA DE LAJE MACIÇA COM ÁREA MÉDIA MAIOR QUE 20 M², PÉ-DIREITO DUPLO, EM CHAPA DE MADEIRA COMPENSADA RESINADA, 2 UTILIZAÇÕES. AF_12/2015</v>
          </cell>
          <cell r="D7375" t="str">
            <v>M2</v>
          </cell>
          <cell r="E7375">
            <v>54.57</v>
          </cell>
        </row>
        <row r="7376">
          <cell r="B7376">
            <v>92509</v>
          </cell>
          <cell r="C7376" t="str">
            <v>MONTAGEM E DESMONTAGEM DE FÔRMA DE LAJE MACIÇA COM ÁREA MÉDIA MENOR OU IGUAL A 20 M², PÉ-DIREITO SIMPLES, EM CHAPA DE MADEIRA COMPENSADA RESINADA, 2 UTILIZAÇÕES. AF_12/2015</v>
          </cell>
          <cell r="D7376" t="str">
            <v>M2</v>
          </cell>
          <cell r="E7376">
            <v>32.58</v>
          </cell>
        </row>
        <row r="7377">
          <cell r="B7377">
            <v>92510</v>
          </cell>
          <cell r="C7377" t="str">
            <v>MONTAGEM E DESMONTAGEM DE FÔRMA DE LAJE MACIÇA COM ÁREA MÉDIA MAIOR QUE 20 M², PÉ-DIREITO SIMPLES, EM CHAPA DE MADEIRA COMPENSADA RESINADA, 2 UTILIZAÇÕES. AF_12/2015</v>
          </cell>
          <cell r="D7377" t="str">
            <v>M2</v>
          </cell>
          <cell r="E7377">
            <v>30.9</v>
          </cell>
        </row>
        <row r="7378">
          <cell r="B7378">
            <v>92511</v>
          </cell>
          <cell r="C7378" t="str">
            <v>MONTAGEM E DESMONTAGEM DE FÔRMA DE LAJE MACIÇA COM ÁREA MÉDIA MENOR OU IGUAL A 20 M², PÉ-DIREITO DUPLO, EM CHAPA DE MADEIRA COMPENSADA RESINADA, 4 UTILIZAÇÕES. AF_12/2015</v>
          </cell>
          <cell r="D7378" t="str">
            <v>M2</v>
          </cell>
          <cell r="E7378">
            <v>51.17</v>
          </cell>
        </row>
        <row r="7379">
          <cell r="B7379">
            <v>92512</v>
          </cell>
          <cell r="C7379" t="str">
            <v>MONTAGEM E DESMONTAGEM DE FÔRMA DE LAJE MACIÇA COM ÁREA MÉDIA MAIOR QUE 20 M², PÉ-DIREITO DUPLO, EM CHAPA DE MADEIRA COMPENSADA RESINADA, 4 UTILIZAÇÕES. AF_12/2015</v>
          </cell>
          <cell r="D7379" t="str">
            <v>M2</v>
          </cell>
          <cell r="E7379">
            <v>49.76</v>
          </cell>
        </row>
        <row r="7380">
          <cell r="B7380">
            <v>92513</v>
          </cell>
          <cell r="C7380" t="str">
            <v>MONTAGEM E DESMONTAGEM DE FÔRMA DE LAJE MACIÇA COM ÁREA MÉDIA MENOR OU IGUAL A 20 M², PÉ-DIREITO SIMPLES, EM CHAPA DE MADEIRA COMPENSADA RESINADA, 4 UTILIZAÇÕES. AF_12/2015</v>
          </cell>
          <cell r="D7380" t="str">
            <v>M2</v>
          </cell>
          <cell r="E7380">
            <v>24.17</v>
          </cell>
        </row>
        <row r="7381">
          <cell r="B7381">
            <v>92514</v>
          </cell>
          <cell r="C7381" t="str">
            <v>MONTAGEM E DESMONTAGEM DE FÔRMA DE LAJE MACIÇA COM ÁREA MÉDIA MAIOR QUE 20 M², PÉ-DIREITO SIMPLES, EM CHAPA DE MADEIRA COMPENSADA RESINADA, 4 UTILIZAÇÕES. AF_12/2015</v>
          </cell>
          <cell r="D7381" t="str">
            <v>M2</v>
          </cell>
          <cell r="E7381">
            <v>22.88</v>
          </cell>
        </row>
        <row r="7382">
          <cell r="B7382">
            <v>92515</v>
          </cell>
          <cell r="C7382" t="str">
            <v>MONTAGEM E DESMONTAGEM DE FÔRMA DE LAJE MACIÇA COM ÁREA MÉDIA MAIOR QUE 20 M², PÉ-DIREITO DUPLO, EM CHAPA DE MADEIRA COMPENSADA RESINADA, 6 UTILIZAÇÕES. AF_12/2015</v>
          </cell>
          <cell r="D7382" t="str">
            <v>M2</v>
          </cell>
          <cell r="E7382">
            <v>46.11</v>
          </cell>
        </row>
        <row r="7383">
          <cell r="B7383">
            <v>92516</v>
          </cell>
          <cell r="C7383" t="str">
            <v>MONTAGEM E DESMONTAGEM DE FÔRMA DE LAJE MACIÇA COM ÁREA MÉDIA MENOR OU IGUAL A 20 M², PÉ-DIREITO DUPLO, EM CHAPA DE MADEIRA COMPENSADA RESINADA, 6 UTILIZAÇÕES. AF_12/2015</v>
          </cell>
          <cell r="D7383" t="str">
            <v>M2</v>
          </cell>
          <cell r="E7383">
            <v>44.91</v>
          </cell>
        </row>
        <row r="7384">
          <cell r="B7384">
            <v>92517</v>
          </cell>
          <cell r="C7384" t="str">
            <v>MONTAGEM E DESMONTAGEM DE FÔRMA DE LAJE MACIÇA COM ÁREA MÉDIA MENOR OU IGUAL A 20 M², PÉ-DIREITO SIMPLES, EM CHAPA DE MADEIRA COMPENSADA RESINADA, 6 UTILIZAÇÕES. AF_12/2015</v>
          </cell>
          <cell r="D7384" t="str">
            <v>M2</v>
          </cell>
          <cell r="E7384">
            <v>20.23</v>
          </cell>
        </row>
        <row r="7385">
          <cell r="B7385">
            <v>92518</v>
          </cell>
          <cell r="C7385" t="str">
            <v>MONTAGEM E DESMONTAGEM DE FÔRMA DE LAJE MACIÇA COM ÁREA MÉDIA MAIOR QUE 20 M², PÉ-DIREITO SIMPLES, EM CHAPA DE MADEIRA COMPENSADA RESINADA, 6 UTILIZAÇÕES. AF_12/2015</v>
          </cell>
          <cell r="D7385" t="str">
            <v>M2</v>
          </cell>
          <cell r="E7385">
            <v>19.09</v>
          </cell>
        </row>
        <row r="7386">
          <cell r="B7386">
            <v>92519</v>
          </cell>
          <cell r="C7386" t="str">
            <v>MONTAGEM E DESMONTAGEM DE FÔRMA DE LAJE MACIÇA COM ÁREA MÉDIA MENOR OU IGUAL A 20 M², PÉ-DIREITO DUPLO, EM CHAPA DE MADEIRA COMPENSADA RESINADA, 8 UTILIZAÇÕES. AF_12/2015</v>
          </cell>
          <cell r="D7386" t="str">
            <v>M2</v>
          </cell>
          <cell r="E7386">
            <v>43.56</v>
          </cell>
        </row>
        <row r="7387">
          <cell r="B7387">
            <v>92520</v>
          </cell>
          <cell r="C7387" t="str">
            <v>MONTAGEM E DESMONTAGEM DE FÔRMA DE LAJE MACIÇA COM ÁREA MÉDIA MAIOR QUE 20 M², PÉ-DIREITO DUPLO, EM CHAPA DE MADEIRA COMPENSADA RESINADA, 8 UTILIZAÇÕES. AF_12/2015</v>
          </cell>
          <cell r="D7387" t="str">
            <v>M2</v>
          </cell>
          <cell r="E7387">
            <v>42.43</v>
          </cell>
        </row>
        <row r="7388">
          <cell r="B7388">
            <v>92521</v>
          </cell>
          <cell r="C7388" t="str">
            <v>MONTAGEM E DESMONTAGEM DE FÔRMA DE LAJE MACIÇA COM ÁREA MÉDIA MENOR OU IGUAL A 20 M², PÉ-DIREITO SIMPLES, EM CHAPA DE MADEIRA COMPENSADA RESINADA, 8 UTILIZAÇÕES. AF_12/2015</v>
          </cell>
          <cell r="D7388" t="str">
            <v>M2</v>
          </cell>
          <cell r="E7388">
            <v>18.2</v>
          </cell>
        </row>
        <row r="7389">
          <cell r="B7389">
            <v>92522</v>
          </cell>
          <cell r="C7389" t="str">
            <v>MONTAGEM E DESMONTAGEM DE FÔRMA DE LAJE MACIÇA COM ÁREA MÉDIA MAIOR QUE 20 M², PÉ-DIREITO SIMPLES, EM CHAPA DE MADEIRA COMPENSADA RESINADA, 8 UTILIZAÇÕES. AF_12/2015</v>
          </cell>
          <cell r="D7389" t="str">
            <v>M2</v>
          </cell>
          <cell r="E7389">
            <v>17.149999999999999</v>
          </cell>
        </row>
        <row r="7390">
          <cell r="B7390">
            <v>92523</v>
          </cell>
          <cell r="C7390" t="str">
            <v>MONTAGEM E DESMONTAGEM DE FÔRMA DE LAJE MACIÇA COM ÁREA MÉDIA MENOR OU IGUAL A 20 M², PÉ-DIREITO DUPLO, EM CHAPA DE MADEIRA COMPENSADA PLASTIFICADA, 10 UTILIZAÇÕES. AF_12/2015</v>
          </cell>
          <cell r="D7390" t="str">
            <v>M2</v>
          </cell>
          <cell r="E7390">
            <v>42.15</v>
          </cell>
        </row>
        <row r="7391">
          <cell r="B7391">
            <v>92524</v>
          </cell>
          <cell r="C7391" t="str">
            <v>MONTAGEM E DESMONTAGEM DE FÔRMA DE LAJE MACIÇA COM ÁREA MÉDIA MAIOR QUE 20 M², PÉ-DIREITO DUPLO, EM CHAPA DE MADEIRA COMPENSADA PLASTIFICADA, 10 UTILIZAÇÕES. AF_12/2015</v>
          </cell>
          <cell r="D7391" t="str">
            <v>M2</v>
          </cell>
          <cell r="E7391">
            <v>41.09</v>
          </cell>
        </row>
        <row r="7392">
          <cell r="B7392">
            <v>92525</v>
          </cell>
          <cell r="C7392" t="str">
            <v>MONTAGEM E DESMONTAGEM DE FÔRMA DE LAJE MACIÇA COM ÁREA MÉDIA MENOR OU IGUAL A 20 M², PÉ-DIREITO SIMPLES, EM CHAPA DE MADEIRA COMPENSADA PLASTIFICADA, 10 UTILIZAÇÕES. AF_12/2015</v>
          </cell>
          <cell r="D7392" t="str">
            <v>M2</v>
          </cell>
          <cell r="E7392">
            <v>17.14</v>
          </cell>
        </row>
        <row r="7393">
          <cell r="B7393">
            <v>92526</v>
          </cell>
          <cell r="C7393" t="str">
            <v>MONTAGEM E DESMONTAGEM DE FÔRMA DE LAJE MACIÇA COM ÁREA MÉDIA MAIOR QUE 20 M², PÉ-DIREITO SIMPLES, EM CHAPA DE MADEIRA COMPENSADA PLASTIFICADA, 10 UTILIZAÇÕES. AF_12/2015</v>
          </cell>
          <cell r="D7393" t="str">
            <v>M2</v>
          </cell>
          <cell r="E7393">
            <v>16.13</v>
          </cell>
        </row>
        <row r="7394">
          <cell r="B7394">
            <v>92527</v>
          </cell>
          <cell r="C7394" t="str">
            <v>MONTAGEM E DESMONTAGEM DE FÔRMA DE LAJE MACIÇA COM ÁREA MÉDIA MENOR OU IGUAL A 20 M², PÉ-DIREITO DUPLO, EM CHAPA DE MADEIRA COMPENSADA PLASTIFICADA, 12 UTILIZAÇÕES. AF_12/2015</v>
          </cell>
          <cell r="D7394" t="str">
            <v>M2</v>
          </cell>
          <cell r="E7394">
            <v>41.19</v>
          </cell>
        </row>
        <row r="7395">
          <cell r="B7395">
            <v>92528</v>
          </cell>
          <cell r="C7395" t="str">
            <v>MONTAGEM E DESMONTAGEM DE FÔRMA DE LAJE MACIÇA COM ÁREA MÉDIA MAIOR QUE 20 M², PÉ-DIREITO DUPLO, EM CHAPA DE MADEIRA COMPENSADA PLASTIFICADA, 12 UTILIZAÇÕES. AF_12/2015</v>
          </cell>
          <cell r="D7395" t="str">
            <v>M2</v>
          </cell>
          <cell r="E7395">
            <v>40.17</v>
          </cell>
        </row>
        <row r="7396">
          <cell r="B7396">
            <v>92529</v>
          </cell>
          <cell r="C7396" t="str">
            <v>MONTAGEM E DESMONTAGEM DE FÔRMA DE LAJE MACIÇA COM ÁREA MÉDIA MENOR OU IGUAL A 20 M², PÉ-DIREITO SIMPLES, EM CHAPA DE MADEIRA COMPENSADA PLASTIFICADA, 12 UTILIZAÇÕES. AF_12/2015</v>
          </cell>
          <cell r="D7396" t="str">
            <v>M2</v>
          </cell>
          <cell r="E7396">
            <v>16.37</v>
          </cell>
        </row>
        <row r="7397">
          <cell r="B7397">
            <v>92530</v>
          </cell>
          <cell r="C7397" t="str">
            <v>MONTAGEM E DESMONTAGEM DE FÔRMA DE LAJE MACIÇA COM ÁREA MÉDIA MAIOR QUE 20 M², PÉ-DIREITO SIMPLES, EM CHAPA DE MADEIRA COMPENSADA PLASTIFICADA, 12 UTILIZAÇÕES. AF_12/2015</v>
          </cell>
          <cell r="D7397" t="str">
            <v>M2</v>
          </cell>
          <cell r="E7397">
            <v>15.39</v>
          </cell>
        </row>
        <row r="7398">
          <cell r="B7398">
            <v>92531</v>
          </cell>
          <cell r="C7398" t="str">
            <v>MONTAGEM E DESMONTAGEM DE FÔRMA DE LAJE MACIÇA COM ÁREA MÉDIA MENOR OU IGUAL A 20 M², PÉ-DIREITO DUPLO, EM CHAPA DE MADEIRA COMPENSADA PLASTIFICADA, 14 UTILIZAÇÕES. AF_12/2015</v>
          </cell>
          <cell r="D7398" t="str">
            <v>M2</v>
          </cell>
          <cell r="E7398">
            <v>40.46</v>
          </cell>
        </row>
        <row r="7399">
          <cell r="B7399">
            <v>92532</v>
          </cell>
          <cell r="C7399" t="str">
            <v>MONTAGEM E DESMONTAGEM DE FÔRMA DE LAJE MACIÇA COM ÁREA MÉDIA MAIOR QUE 20 M², PÉ-DIREITO DUPLO, EM CHAPA DE MADEIRA COMPENSADA PLASTIFICADA, 14 UTILIZAÇÕES. AF_12/2015</v>
          </cell>
          <cell r="D7399" t="str">
            <v>M2</v>
          </cell>
          <cell r="E7399">
            <v>39.46</v>
          </cell>
        </row>
        <row r="7400">
          <cell r="B7400">
            <v>92533</v>
          </cell>
          <cell r="C7400" t="str">
            <v>MONTAGEM E DESMONTAGEM DE FÔRMA DE LAJE MACIÇA COM ÁREA MÉDIA MENOR OU IGUAL A 20 M², PÉ-DIREITO SIMPLES, EM CHAPA DE MADEIRA COMPENSADA PLASTIFICADA, 14 UTILIZAÇÕES. AF_12/2015</v>
          </cell>
          <cell r="D7400" t="str">
            <v>M2</v>
          </cell>
          <cell r="E7400">
            <v>15.8</v>
          </cell>
        </row>
        <row r="7401">
          <cell r="B7401">
            <v>92534</v>
          </cell>
          <cell r="C7401" t="str">
            <v>MONTAGEM E DESMONTAGEM DE FÔRMA DE LAJE MACIÇA COM ÁREA MÉDIA MAIOR QUE 20 M², PÉ-DIREITO SIMPLES, EM CHAPA DE MADEIRA COMPENSADA PLASTIFICADA, 14 UTILIZAÇÕES. AF_12/2015</v>
          </cell>
          <cell r="D7401" t="str">
            <v>M2</v>
          </cell>
          <cell r="E7401">
            <v>14.88</v>
          </cell>
        </row>
        <row r="7402">
          <cell r="B7402">
            <v>92535</v>
          </cell>
          <cell r="C7402" t="str">
            <v>MONTAGEM E DESMONTAGEM DE FÔRMA DE LAJE MACIÇA COM ÁREA MÉDIA MENOR OU IGUAL A 20 M², PÉ-DIREITO DUPLO, EM CHAPA DE MADEIRA COMPENSADA PLASTIFICADA, 18 UTILIZAÇÕES. AF_12/2015</v>
          </cell>
          <cell r="D7402" t="str">
            <v>M2</v>
          </cell>
          <cell r="E7402">
            <v>39.22</v>
          </cell>
        </row>
        <row r="7403">
          <cell r="B7403">
            <v>92536</v>
          </cell>
          <cell r="C7403" t="str">
            <v>MONTAGEM E DESMONTAGEM DE FÔRMA DE LAJE MACIÇA COM ÁREA MÉDIA MAIOR QUE 20 M², PÉ-DIREITO DUPLO, EM CHAPA DE MADEIRA COMPENSADA PLASTIFICADA, 18 UTILIZAÇÕES. AF_12/2015</v>
          </cell>
          <cell r="D7403" t="str">
            <v>M2</v>
          </cell>
          <cell r="E7403">
            <v>38.24</v>
          </cell>
        </row>
        <row r="7404">
          <cell r="B7404">
            <v>92537</v>
          </cell>
          <cell r="C7404" t="str">
            <v>MONTAGEM E DESMONTAGEM DE FÔRMA DE LAJE MACIÇA COM ÁREA MÉDIA MENOR OU IGUAL A 20 M², PÉ-DIREITO SIMPLES, EM CHAPA DE MADEIRA COMPENSADA PLASTIFICADA, 18 UTILIZAÇÕES. AF_12/2015</v>
          </cell>
          <cell r="D7404" t="str">
            <v>M2</v>
          </cell>
          <cell r="E7404">
            <v>14.75</v>
          </cell>
        </row>
        <row r="7405">
          <cell r="B7405">
            <v>92538</v>
          </cell>
          <cell r="C7405" t="str">
            <v>MONTAGEM E DESMONTAGEM DE FÔRMA DE LAJE MACIÇA COM ÁREA MÉDIA MAIOR QUE 20 M², PÉ-DIREITO SIMPLES, EM CHAPA DE MADEIRA COMPENSADA PLASTIFICADA, 18 UTILIZAÇÕES. AF_12/2015</v>
          </cell>
          <cell r="D7405" t="str">
            <v>M2</v>
          </cell>
          <cell r="E7405">
            <v>13.84</v>
          </cell>
        </row>
        <row r="7406">
          <cell r="B7406">
            <v>95934</v>
          </cell>
          <cell r="C7406" t="str">
            <v>FABRICAÇÃO DE FÔRMA PARA ESCADAS, COM 2 LANCES, EM CHAPA DE MADEIRA COMPENSADA PLASTIFICADA, E=18 MM. AF_01/2017</v>
          </cell>
          <cell r="D7406" t="str">
            <v>M2</v>
          </cell>
          <cell r="E7406">
            <v>86.18</v>
          </cell>
        </row>
        <row r="7407">
          <cell r="B7407">
            <v>95935</v>
          </cell>
          <cell r="C7407" t="str">
            <v>FABRICAÇÃO DE FÔRMA PARA ESCADAS, COM 2 LANCES, EM CHAPA DE MADEIRA COMPENSADA RESINADA, E= 17 MM. AF_01/2017</v>
          </cell>
          <cell r="D7407" t="str">
            <v>M2</v>
          </cell>
          <cell r="E7407">
            <v>77.900000000000006</v>
          </cell>
        </row>
        <row r="7408">
          <cell r="B7408">
            <v>95936</v>
          </cell>
          <cell r="C7408" t="str">
            <v>FABRICAÇÃO DE FÔRMA PARA ESCADAS, COM 2 LANCES, EM MADEIRA SERRADA, E=25 MM. AF_01/2017</v>
          </cell>
          <cell r="D7408" t="str">
            <v>M2</v>
          </cell>
          <cell r="E7408">
            <v>122.1</v>
          </cell>
        </row>
        <row r="7409">
          <cell r="B7409">
            <v>95937</v>
          </cell>
          <cell r="C7409" t="str">
            <v>MONTAGEM E DESMONTAGEM DE FÔRMA PARA ESCADAS, COM 2 LANCES, EM MADEIRA SERRADA, 1 UTILIZAÇÃO. AF_01/2017</v>
          </cell>
          <cell r="D7409" t="str">
            <v>M2</v>
          </cell>
          <cell r="E7409">
            <v>255.42</v>
          </cell>
        </row>
        <row r="7410">
          <cell r="B7410">
            <v>95938</v>
          </cell>
          <cell r="C7410" t="str">
            <v>MONTAGEM E DESMONTAGEM DE FÔRMA PARA ESCADAS, COM 2 LANCES, EM MADEIRA SERRADA, 2 UTILIZAÇÕES. AF_01/2017</v>
          </cell>
          <cell r="D7410" t="str">
            <v>M2</v>
          </cell>
          <cell r="E7410">
            <v>214.51</v>
          </cell>
        </row>
        <row r="7411">
          <cell r="B7411">
            <v>95939</v>
          </cell>
          <cell r="C7411" t="str">
            <v>MONTAGEM E DESMONTAGEM DE FÔRMA PARA ESCADAS, COM 2 LANCES, EM CHAPA DE MADEIRA COMPENSADA RESINADA, 4 UTILIZAÇÕES. AF_01/2017</v>
          </cell>
          <cell r="D7411" t="str">
            <v>M2</v>
          </cell>
          <cell r="E7411">
            <v>130.69</v>
          </cell>
        </row>
        <row r="7412">
          <cell r="B7412">
            <v>95940</v>
          </cell>
          <cell r="C7412" t="str">
            <v>MONTAGEM E DESMONTAGEM DE FÔRMA PARA ESCADAS, COM 2 LANCES, EM CHAPA DE MADEIRA COMPENSADA PLASTIFICADA, 6 UTILIZAÇÕES. AF_01/2017</v>
          </cell>
          <cell r="D7412" t="str">
            <v>M2</v>
          </cell>
          <cell r="E7412">
            <v>103.59</v>
          </cell>
        </row>
        <row r="7413">
          <cell r="B7413">
            <v>95941</v>
          </cell>
          <cell r="C7413" t="str">
            <v>MONTAGEM E DESMONTAGEM DE FÔRMA PARA ESCADAS, COM 2 LANCES, EM CHAPA DE MADEIRA COMPENSADA PLASTIFICADA, 8 UTILIZAÇÕES. AF_01/2017</v>
          </cell>
          <cell r="D7413" t="str">
            <v>M2</v>
          </cell>
          <cell r="E7413">
            <v>92.17</v>
          </cell>
        </row>
        <row r="7414">
          <cell r="B7414">
            <v>95942</v>
          </cell>
          <cell r="C7414" t="str">
            <v>MONTAGEM E DESMONTAGEM DE FÔRMA PARA ESCADAS, COM 2 LANCES, EM CHAPA DE MADEIRA COMPENSADA PLASTIFICADA, 10 UTILIZAÇÕES. AF_01/2017</v>
          </cell>
          <cell r="D7414" t="str">
            <v>M2</v>
          </cell>
          <cell r="E7414">
            <v>85.08</v>
          </cell>
        </row>
        <row r="7415">
          <cell r="B7415">
            <v>96252</v>
          </cell>
          <cell r="C7415" t="str">
            <v>FABRICAÇÃO DE FÔRMA PARA PILARES CIRCULARES, EM CHAPA DE MADEIRA COMPENSADA RESINADA. AF_06/2017</v>
          </cell>
          <cell r="D7415" t="str">
            <v>M2</v>
          </cell>
          <cell r="E7415">
            <v>141.6</v>
          </cell>
        </row>
        <row r="7416">
          <cell r="B7416">
            <v>96257</v>
          </cell>
          <cell r="C7416" t="str">
            <v>MONTAGEM E DESMONTAGEM DE FÔRMA DE PILARES CIRCULARES, COM ÁREA MÉDIA DAS SEÇÕES MENOR OU IGUAL A 0,28 M², PÉ-DIREITO SIMPLES, EM MADEIRA, 2 UTILIZAÇÕES. AF_06/2017</v>
          </cell>
          <cell r="D7416" t="str">
            <v>M2</v>
          </cell>
          <cell r="E7416">
            <v>121.97</v>
          </cell>
        </row>
        <row r="7417">
          <cell r="B7417">
            <v>96258</v>
          </cell>
          <cell r="C7417" t="str">
            <v>MONTAGEM E DESMONTAGEM DE FÔRMA DE PILARES CIRCULARES, COM ÁREA MÉDIA DAS SEÇÕES MAIOR QUE 0,28 M², PÉ-DIREITO SIMPLES, EM MADEIRA, 2 UTILIZAÇÕES. AF_06/2017</v>
          </cell>
          <cell r="D7417" t="str">
            <v>M2</v>
          </cell>
          <cell r="E7417">
            <v>113.94</v>
          </cell>
        </row>
        <row r="7418">
          <cell r="B7418">
            <v>96259</v>
          </cell>
          <cell r="C7418" t="str">
            <v>MONTAGEM E DESMONTAGEM DE FÔRMA DE PILARES CIRCULARES, COM ÁREA MÉDIA DAS SEÇÕES MENOR OU IGUAL A 0,28 M², PÉ-DIREITO DUPLO, EM MADEIRA, 2 UTILIZAÇÕES. AF_06/2017</v>
          </cell>
          <cell r="D7418" t="str">
            <v>M2</v>
          </cell>
          <cell r="E7418">
            <v>138.43</v>
          </cell>
        </row>
        <row r="7419">
          <cell r="B7419">
            <v>96529</v>
          </cell>
          <cell r="C7419" t="str">
            <v>FABRICAÇÃO, MONTAGEM E DESMONTAGEM DE FÔRMA PARA SAPATA, EM MADEIRA SERRADA, E=25 MM, 1 UTILIZAÇÃO. AF_06/2017</v>
          </cell>
          <cell r="D7419" t="str">
            <v>M2</v>
          </cell>
          <cell r="E7419">
            <v>203.78</v>
          </cell>
        </row>
        <row r="7420">
          <cell r="B7420">
            <v>96530</v>
          </cell>
          <cell r="C7420" t="str">
            <v>FABRICAÇÃO, MONTAGEM E DESMONTAGEM DE FÔRMA PARA VIGA BALDRAME, EM MADEIRA SERRADA, E=25 MM, 1 UTILIZAÇÃO. AF_06/2017</v>
          </cell>
          <cell r="D7420" t="str">
            <v>M2</v>
          </cell>
          <cell r="E7420">
            <v>106.9</v>
          </cell>
        </row>
        <row r="7421">
          <cell r="B7421">
            <v>96531</v>
          </cell>
          <cell r="C7421" t="str">
            <v>FABRICAÇÃO, MONTAGEM E DESMONTAGEM DE FÔRMA PARA BLOCO DE COROAMENTO, EM MADEIRA SERRADA, E=25 MM, 2 UTILIZAÇÕES. AF_06/2017</v>
          </cell>
          <cell r="D7421" t="str">
            <v>M2</v>
          </cell>
          <cell r="E7421">
            <v>76.77</v>
          </cell>
        </row>
        <row r="7422">
          <cell r="B7422">
            <v>96532</v>
          </cell>
          <cell r="C7422" t="str">
            <v>FABRICAÇÃO, MONTAGEM E DESMONTAGEM DE FÔRMA PARA SAPATA, EM MADEIRA SERRADA, E=25 MM, 2 UTILIZAÇÕES. AF_06/2017</v>
          </cell>
          <cell r="D7422" t="str">
            <v>M2</v>
          </cell>
          <cell r="E7422">
            <v>132.12</v>
          </cell>
        </row>
        <row r="7423">
          <cell r="B7423">
            <v>96533</v>
          </cell>
          <cell r="C7423" t="str">
            <v>FABRICAÇÃO, MONTAGEM E DESMONTAGEM DE FÔRMA PARA VIGA BALDRAME, EM MADEIRA SERRADA, E=25 MM, 2 UTILIZAÇÕES. AF_06/2017</v>
          </cell>
          <cell r="D7423" t="str">
            <v>M2</v>
          </cell>
          <cell r="E7423">
            <v>67.67</v>
          </cell>
        </row>
        <row r="7424">
          <cell r="B7424">
            <v>96534</v>
          </cell>
          <cell r="C7424" t="str">
            <v>FABRICAÇÃO, MONTAGEM E DESMONTAGEM DE FÔRMA PARA BLOCO DE COROAMENTO, EM MADEIRA SERRADA, E=25 MM, 4 UTILIZAÇÕES. AF_06/2017</v>
          </cell>
          <cell r="D7424" t="str">
            <v>M2</v>
          </cell>
          <cell r="E7424">
            <v>55.15</v>
          </cell>
        </row>
        <row r="7425">
          <cell r="B7425">
            <v>96535</v>
          </cell>
          <cell r="C7425" t="str">
            <v>FABRICAÇÃO, MONTAGEM E DESMONTAGEM DE FÔRMA PARA SAPATA, EM MADEIRA SERRADA, E=25 MM, 4 UTILIZAÇÕES. AF_06/2017</v>
          </cell>
          <cell r="D7425" t="str">
            <v>M2</v>
          </cell>
          <cell r="E7425">
            <v>94.8</v>
          </cell>
        </row>
        <row r="7426">
          <cell r="B7426">
            <v>96536</v>
          </cell>
          <cell r="C7426" t="str">
            <v>FABRICAÇÃO, MONTAGEM E DESMONTAGEM DE FÔRMA PARA VIGA BALDRAME, EM MADEIRA SERRADA, E=25 MM, 4 UTILIZAÇÕES. AF_06/2017</v>
          </cell>
          <cell r="D7426" t="str">
            <v>M2</v>
          </cell>
          <cell r="E7426">
            <v>47.24</v>
          </cell>
        </row>
        <row r="7427">
          <cell r="B7427">
            <v>96537</v>
          </cell>
          <cell r="C7427" t="str">
            <v>FABRICAÇÃO, MONTAGEM E DESMONTAGEM DE FÔRMA PARA BLOCO DE COROAMENTO, EM CHAPA DE MADEIRA COMPENSADA RESINADA, E=17 MM, 2 UTILIZAÇÕES. AF_06/2017</v>
          </cell>
          <cell r="D7427" t="str">
            <v>M2</v>
          </cell>
          <cell r="E7427">
            <v>109.69</v>
          </cell>
        </row>
        <row r="7428">
          <cell r="B7428">
            <v>96538</v>
          </cell>
          <cell r="C7428" t="str">
            <v>FABRICAÇÃO, MONTAGEM E DESMONTAGEM DE FÔRMA PARA SAPATA, EM CHAPA DE MADEIRA COMPENSADA RESINADA, E=17 MM, 2 UTILIZAÇÕES. AF_06/2017</v>
          </cell>
          <cell r="D7428" t="str">
            <v>M2</v>
          </cell>
          <cell r="E7428">
            <v>159.82</v>
          </cell>
        </row>
        <row r="7429">
          <cell r="B7429">
            <v>96539</v>
          </cell>
          <cell r="C7429" t="str">
            <v>FABRICAÇÃO, MONTAGEM E DESMONTAGEM DE FÔRMA PARA VIGA BALDRAME, EM CHAPA DE MADEIRA COMPENSADA RESINADA, E=17 MM, 2 UTILIZAÇÕES. AF_06/2017</v>
          </cell>
          <cell r="D7429" t="str">
            <v>M2</v>
          </cell>
          <cell r="E7429">
            <v>71</v>
          </cell>
        </row>
        <row r="7430">
          <cell r="B7430">
            <v>96540</v>
          </cell>
          <cell r="C7430" t="str">
            <v>FABRICAÇÃO, MONTAGEM E DESMONTAGEM DE FÔRMA PARA BLOCO DE COROAMENTO, EM CHAPA DE MADEIRA COMPENSADA RESINADA, E=17 MM, 4 UTILIZAÇÕES. AF_06/2017</v>
          </cell>
          <cell r="D7430" t="str">
            <v>M2</v>
          </cell>
          <cell r="E7430">
            <v>79.44</v>
          </cell>
        </row>
        <row r="7431">
          <cell r="B7431">
            <v>96541</v>
          </cell>
          <cell r="C7431" t="str">
            <v>FABRICAÇÃO, MONTAGEM E DESMONTAGEM DE FÔRMA PARA SAPATA, EM CHAPA DE MADEIRA COMPENSADA RESINADA, E=17 MM, 4 UTILIZAÇÕES. AF_06/2017</v>
          </cell>
          <cell r="D7431" t="str">
            <v>M2</v>
          </cell>
          <cell r="E7431">
            <v>116.92</v>
          </cell>
        </row>
        <row r="7432">
          <cell r="B7432">
            <v>96542</v>
          </cell>
          <cell r="C7432" t="str">
            <v>FABRICAÇÃO, MONTAGEM E DESMONTAGEM DE FÔRMA PARA VIGA BALDRAME, EM CHAPA DE MADEIRA COMPENSADA RESINADA, E=17 MM, 4 UTILIZAÇÕES. AF_06/2017</v>
          </cell>
          <cell r="D7432" t="str">
            <v>M2</v>
          </cell>
          <cell r="E7432">
            <v>55.76</v>
          </cell>
        </row>
        <row r="7433">
          <cell r="B7433">
            <v>96543</v>
          </cell>
          <cell r="C7433" t="str">
            <v>ARMAÇÃO DE BLOCO, VIGA BALDRAME E SAPATA UTILIZANDO AÇO CA-60 DE 5 MM - MONTAGEM. AF_06/2017</v>
          </cell>
          <cell r="D7433" t="str">
            <v>KG</v>
          </cell>
          <cell r="E7433">
            <v>11.3</v>
          </cell>
        </row>
        <row r="7434">
          <cell r="B7434">
            <v>97747</v>
          </cell>
          <cell r="C7434" t="str">
            <v>MONTAGEM E DESMONTAGEM DE FÔRMA DE PILARES CIRCULARES, COM ÁREA MÉDIA DAS SEÇÕES MAIOR QUE 0,28 M², PÉ-DIREITO DUPLO, EM MADEIRA, 2 UTILIZAÇÕES.  AF_06/2017</v>
          </cell>
          <cell r="D7434" t="str">
            <v>M2</v>
          </cell>
          <cell r="E7434">
            <v>128.06</v>
          </cell>
        </row>
        <row r="7435">
          <cell r="B7435" t="str">
            <v>73771/1</v>
          </cell>
          <cell r="C7435" t="str">
            <v>PROTENSAO DE TIRANTES DE BARRA DE ACO CA-50 EXCL MATERIAIS</v>
          </cell>
          <cell r="D7435" t="str">
            <v>UN</v>
          </cell>
          <cell r="E7435">
            <v>20.04</v>
          </cell>
        </row>
        <row r="7436">
          <cell r="B7436" t="str">
            <v>73990/1</v>
          </cell>
          <cell r="C7436" t="str">
            <v>ARMACAO ACO CA-50 P/1,0M3 DE CONCRETO</v>
          </cell>
          <cell r="D7436" t="str">
            <v>UN</v>
          </cell>
          <cell r="E7436">
            <v>516.12</v>
          </cell>
        </row>
        <row r="7437">
          <cell r="B7437">
            <v>85662</v>
          </cell>
          <cell r="C7437" t="str">
            <v>ARMACAO EM TELA DE ACO SOLDADA NERVURADA Q-92, ACO CA-60, 4,2MM, MALHA 15X15CM</v>
          </cell>
          <cell r="D7437" t="str">
            <v>M2</v>
          </cell>
          <cell r="E7437">
            <v>12.5</v>
          </cell>
        </row>
        <row r="7438">
          <cell r="B7438">
            <v>89996</v>
          </cell>
          <cell r="C7438" t="str">
            <v>ARMAÇÃO VERTICAL DE ALVENARIA ESTRUTURAL; DIÂMETRO DE 10,0 MM. AF_01/2015</v>
          </cell>
          <cell r="D7438" t="str">
            <v>KG</v>
          </cell>
          <cell r="E7438">
            <v>6.29</v>
          </cell>
        </row>
        <row r="7439">
          <cell r="B7439">
            <v>89997</v>
          </cell>
          <cell r="C7439" t="str">
            <v>ARMAÇÃO VERTICAL DE ALVENARIA ESTRUTURAL; DIÂMETRO DE 12,5 MM. AF_01/2015</v>
          </cell>
          <cell r="D7439" t="str">
            <v>KG</v>
          </cell>
          <cell r="E7439">
            <v>5.45</v>
          </cell>
        </row>
        <row r="7440">
          <cell r="B7440">
            <v>89998</v>
          </cell>
          <cell r="C7440" t="str">
            <v>ARMAÇÃO DE CINTA DE ALVENARIA ESTRUTURAL; DIÂMETRO DE 10,0 MM. AF_01/2015</v>
          </cell>
          <cell r="D7440" t="str">
            <v>KG</v>
          </cell>
          <cell r="E7440">
            <v>5.92</v>
          </cell>
        </row>
        <row r="7441">
          <cell r="B7441">
            <v>89999</v>
          </cell>
          <cell r="C7441" t="str">
            <v>ARMAÇÃO DE VERGA E CONTRAVERGA DE ALVENARIA ESTRUTURAL; DIÂMETRO DE 8,0 MM. AF_01/2015</v>
          </cell>
          <cell r="D7441" t="str">
            <v>KG</v>
          </cell>
          <cell r="E7441">
            <v>9.56</v>
          </cell>
        </row>
        <row r="7442">
          <cell r="B7442">
            <v>90000</v>
          </cell>
          <cell r="C7442" t="str">
            <v>ARMAÇÃO DE VERGA E CONTRAVERGA DE ALVENARIA ESTRUTURAL; DIÂMETRO DE 10,0 MM. AF_01/2015</v>
          </cell>
          <cell r="D7442" t="str">
            <v>KG</v>
          </cell>
          <cell r="E7442">
            <v>7.25</v>
          </cell>
        </row>
        <row r="7443">
          <cell r="B7443">
            <v>91593</v>
          </cell>
          <cell r="C7443" t="str">
            <v>ARMAÇÃO DO SISTEMA DE PAREDES DE CONCRETO, EXECUTADA EM PAREDES DE EDIFICAÇÕES DE MÚLTIPLOS PAVIMENTOS, TELA Q-138. AF_06/2015</v>
          </cell>
          <cell r="D7443" t="str">
            <v>KG</v>
          </cell>
          <cell r="E7443">
            <v>8.5</v>
          </cell>
        </row>
        <row r="7444">
          <cell r="B7444">
            <v>91594</v>
          </cell>
          <cell r="C7444" t="str">
            <v>ARMAÇÃO DO SISTEMA DE PAREDES DE CONCRETO, EXECUTADA EM PAREDES DE EDIFICAÇÕES TÉRREAS OU DE MÚLTIPLOS PAVIMENTOS, TELA Q-92. AF_06/2015</v>
          </cell>
          <cell r="D7444" t="str">
            <v>KG</v>
          </cell>
          <cell r="E7444">
            <v>8.8800000000000008</v>
          </cell>
        </row>
        <row r="7445">
          <cell r="B7445">
            <v>91595</v>
          </cell>
          <cell r="C7445" t="str">
            <v>ARMAÇÃO DO SISTEMA DE PAREDES DE CONCRETO, EXECUTADA EM PAREDES DE EDIFICAÇÕES TÉRREAS, TELA Q-61. AF_06/2015</v>
          </cell>
          <cell r="D7445" t="str">
            <v>KG</v>
          </cell>
          <cell r="E7445">
            <v>9.73</v>
          </cell>
        </row>
        <row r="7446">
          <cell r="B7446">
            <v>91596</v>
          </cell>
          <cell r="C7446" t="str">
            <v>ARMAÇÃO DO SISTEMA DE PAREDES DE CONCRETO, EXECUTADA COMO ARMADURA POSITIVA DE LAJES, TELA Q-138. AF_06/2015</v>
          </cell>
          <cell r="D7446" t="str">
            <v>KG</v>
          </cell>
          <cell r="E7446">
            <v>8.64</v>
          </cell>
        </row>
        <row r="7447">
          <cell r="B7447">
            <v>91597</v>
          </cell>
          <cell r="C7447" t="str">
            <v>ARMAÇÃO DO SISTEMA DE PAREDES DE CONCRETO, EXECUTADA COMO ARMADURA NEGATIVA DE LAJES, TELA T-196. AF_06/2015</v>
          </cell>
          <cell r="D7447" t="str">
            <v>KG</v>
          </cell>
          <cell r="E7447">
            <v>5.96</v>
          </cell>
        </row>
        <row r="7448">
          <cell r="B7448">
            <v>91598</v>
          </cell>
          <cell r="C7448" t="str">
            <v>ARMAÇÃO DO SISTEMA DE PAREDES DE CONCRETO, EXECUTADA COMO ARMADURA POSITIVA DE LAJES, TELA Q-113. AF_06/2015</v>
          </cell>
          <cell r="D7448" t="str">
            <v>KG</v>
          </cell>
          <cell r="E7448">
            <v>8.5</v>
          </cell>
        </row>
        <row r="7449">
          <cell r="B7449">
            <v>91599</v>
          </cell>
          <cell r="C7449" t="str">
            <v>ARMAÇÃO DO SISTEMA DE PAREDES DE CONCRETO, EXECUTADA COMO ARMADURA NEGATIVA DE LAJES, TELA L-159. AF_06/2015</v>
          </cell>
          <cell r="D7449" t="str">
            <v>KG</v>
          </cell>
          <cell r="E7449">
            <v>9.14</v>
          </cell>
        </row>
        <row r="7450">
          <cell r="B7450">
            <v>91600</v>
          </cell>
          <cell r="C7450" t="str">
            <v>ARMAÇÃO DO SISTEMA DE PAREDES DE CONCRETO, EXECUTADA EM PLATIBANDAS, TELA Q-92. AF_06/2015</v>
          </cell>
          <cell r="D7450" t="str">
            <v>KG</v>
          </cell>
          <cell r="E7450">
            <v>9.5399999999999991</v>
          </cell>
        </row>
        <row r="7451">
          <cell r="B7451">
            <v>91601</v>
          </cell>
          <cell r="C7451" t="str">
            <v>ARMAÇÃO DO SISTEMA DE PAREDES DE CONCRETO, EXECUTADA COMO REFORÇO, VERGALHÃO DE 6,3 MM DE DIÂMETRO. AF_06/2015</v>
          </cell>
          <cell r="D7451" t="str">
            <v>KG</v>
          </cell>
          <cell r="E7451">
            <v>8.18</v>
          </cell>
        </row>
        <row r="7452">
          <cell r="B7452">
            <v>91602</v>
          </cell>
          <cell r="C7452" t="str">
            <v>ARMAÇÃO DO SISTEMA DE PAREDES DE CONCRETO, EXECUTADA COMO REFORÇO, VERGALHÃO DE 8,0 MM DE DIÂMETRO. AF_06/2015</v>
          </cell>
          <cell r="D7452" t="str">
            <v>KG</v>
          </cell>
          <cell r="E7452">
            <v>7.73</v>
          </cell>
        </row>
        <row r="7453">
          <cell r="B7453">
            <v>91603</v>
          </cell>
          <cell r="C7453" t="str">
            <v>ARMAÇÃO DO SISTEMA DE PAREDES DE CONCRETO, EXECUTADA COMO REFORÇO, VERGALHÃO DE 10,0 MM DE DIÂMETRO. AF_06/2015</v>
          </cell>
          <cell r="D7453" t="str">
            <v>KG</v>
          </cell>
          <cell r="E7453">
            <v>6.23</v>
          </cell>
        </row>
        <row r="7454">
          <cell r="B7454">
            <v>92759</v>
          </cell>
          <cell r="C7454" t="str">
            <v>ARMAÇÃO DE PILAR OU VIGA DE UMA ESTRUTURA CONVENCIONAL DE CONCRETO ARMADO EM UM EDIFÍCIO DE MÚLTIPLOS PAVIMENTOS UTILIZANDO AÇO CA-60 DE 5,0 MM - MONTAGEM. AF_12/2015</v>
          </cell>
          <cell r="D7454" t="str">
            <v>KG</v>
          </cell>
          <cell r="E7454">
            <v>9.32</v>
          </cell>
        </row>
        <row r="7455">
          <cell r="B7455">
            <v>92760</v>
          </cell>
          <cell r="C7455" t="str">
            <v>ARMAÇÃO DE PILAR OU VIGA DE UMA ESTRUTURA CONVENCIONAL DE CONCRETO ARMADO EM UM EDIFÍCIO DE MÚLTIPLOS PAVIMENTOS UTILIZANDO AÇO CA-50 DE 6,3 MM - MONTAGEM. AF_12/2015</v>
          </cell>
          <cell r="D7455" t="str">
            <v>KG</v>
          </cell>
          <cell r="E7455">
            <v>8.25</v>
          </cell>
        </row>
        <row r="7456">
          <cell r="B7456">
            <v>92761</v>
          </cell>
          <cell r="C7456" t="str">
            <v>ARMAÇÃO DE PILAR OU VIGA DE UMA ESTRUTURA CONVENCIONAL DE CONCRETO ARMADO EM UM EDIFÍCIO DE MÚLTIPLOS PAVIMENTOS UTILIZANDO AÇO CA-50 DE 8,0 MM - MONTAGEM. AF_12/2015</v>
          </cell>
          <cell r="D7456" t="str">
            <v>KG</v>
          </cell>
          <cell r="E7456">
            <v>8.16</v>
          </cell>
        </row>
        <row r="7457">
          <cell r="B7457">
            <v>92762</v>
          </cell>
          <cell r="C7457" t="str">
            <v>ARMAÇÃO DE PILAR OU VIGA DE UMA ESTRUTURA CONVENCIONAL DE CONCRETO ARMADO EM UM EDIFÍCIO DE MÚLTIPLOS PAVIMENTOS UTILIZANDO AÇO CA-50 DE 10,0 MM - MONTAGEM. AF_12/2015</v>
          </cell>
          <cell r="D7457" t="str">
            <v>KG</v>
          </cell>
          <cell r="E7457">
            <v>6.69</v>
          </cell>
        </row>
        <row r="7458">
          <cell r="B7458">
            <v>92763</v>
          </cell>
          <cell r="C7458" t="str">
            <v>ARMAÇÃO DE PILAR OU VIGA DE UMA ESTRUTURA CONVENCIONAL DE CONCRETO ARMADO EM UM EDIFÍCIO DE MÚLTIPLOS PAVIMENTOS UTILIZANDO AÇO CA-50 DE 12,5 MM - MONTAGEM. AF_12/2015</v>
          </cell>
          <cell r="D7458" t="str">
            <v>KG</v>
          </cell>
          <cell r="E7458">
            <v>6.02</v>
          </cell>
        </row>
        <row r="7459">
          <cell r="B7459">
            <v>92764</v>
          </cell>
          <cell r="C7459" t="str">
            <v>ARMAÇÃO DE PILAR OU VIGA DE UMA ESTRUTURA CONVENCIONAL DE CONCRETO ARMADO EM UM EDIFÍCIO DE MÚLTIPLOS PAVIMENTOS UTILIZANDO AÇO CA-50 DE 16,0 MM - MONTAGEM. AF_12/2015</v>
          </cell>
          <cell r="D7459" t="str">
            <v>KG</v>
          </cell>
          <cell r="E7459">
            <v>5.66</v>
          </cell>
        </row>
        <row r="7460">
          <cell r="B7460">
            <v>92765</v>
          </cell>
          <cell r="C7460" t="str">
            <v>ARMAÇÃO DE PILAR OU VIGA DE UMA ESTRUTURA CONVENCIONAL DE CONCRETO ARMADO EM UM EDIFÍCIO DE MÚLTIPLOS PAVIMENTOS UTILIZANDO AÇO CA-50 DE 20,0 MM - MONTAGEM. AF_12/2015</v>
          </cell>
          <cell r="D7460" t="str">
            <v>KG</v>
          </cell>
          <cell r="E7460">
            <v>5.24</v>
          </cell>
        </row>
        <row r="7461">
          <cell r="B7461">
            <v>92766</v>
          </cell>
          <cell r="C7461" t="str">
            <v>ARMAÇÃO DE PILAR OU VIGA DE UMA ESTRUTURA CONVENCIONAL DE CONCRETO ARMADO EM UM EDIFÍCIO DE MÚLTIPLOS PAVIMENTOS UTILIZANDO AÇO CA-50 DE 25,0 MM - MONTAGEM. AF_12/2015</v>
          </cell>
          <cell r="D7461" t="str">
            <v>KG</v>
          </cell>
          <cell r="E7461">
            <v>5.81</v>
          </cell>
        </row>
        <row r="7462">
          <cell r="B7462">
            <v>92767</v>
          </cell>
          <cell r="C7462" t="str">
            <v>ARMAÇÃO DE LAJE DE UMA ESTRUTURA CONVENCIONAL DE CONCRETO ARMADO EM UM EDIFÍCIO DE MÚLTIPLOS PAVIMENTOS UTILIZANDO AÇO CA-60 DE 4,2 MM - MONTAGEM. AF_12/2015</v>
          </cell>
          <cell r="D7462" t="str">
            <v>KG</v>
          </cell>
          <cell r="E7462">
            <v>9.49</v>
          </cell>
        </row>
        <row r="7463">
          <cell r="B7463">
            <v>92768</v>
          </cell>
          <cell r="C7463" t="str">
            <v>ARMAÇÃO DE LAJE DE UMA ESTRUTURA CONVENCIONAL DE CONCRETO ARMADO EM UM EDIFÍCIO DE MÚLTIPLOS PAVIMENTOS UTILIZANDO AÇO CA-60 DE 5,0 MM - MONTAGEM. AF_12/2015</v>
          </cell>
          <cell r="D7463" t="str">
            <v>KG</v>
          </cell>
          <cell r="E7463">
            <v>8.27</v>
          </cell>
        </row>
        <row r="7464">
          <cell r="B7464">
            <v>92769</v>
          </cell>
          <cell r="C7464" t="str">
            <v>ARMAÇÃO DE LAJE DE UMA ESTRUTURA CONVENCIONAL DE CONCRETO ARMADO EM UM EDIFÍCIO DE MÚLTIPLOS PAVIMENTOS UTILIZANDO AÇO CA-50 DE 6,3 MM - MONTAGEM. AF_12/2015</v>
          </cell>
          <cell r="D7464" t="str">
            <v>KG</v>
          </cell>
          <cell r="E7464">
            <v>7.46</v>
          </cell>
        </row>
        <row r="7465">
          <cell r="B7465">
            <v>92770</v>
          </cell>
          <cell r="C7465" t="str">
            <v>ARMAÇÃO DE LAJE DE UMA ESTRUTURA CONVENCIONAL DE CONCRETO ARMADO EM UM EDIFÍCIO DE MÚLTIPLOS PAVIMENTOS UTILIZANDO AÇO CA-50 DE 8,0 MM - MONTAGEM. AF_12/2015</v>
          </cell>
          <cell r="D7465" t="str">
            <v>KG</v>
          </cell>
          <cell r="E7465">
            <v>7.57</v>
          </cell>
        </row>
        <row r="7466">
          <cell r="B7466">
            <v>92771</v>
          </cell>
          <cell r="C7466" t="str">
            <v>ARMAÇÃO DE LAJE DE UMA ESTRUTURA CONVENCIONAL DE CONCRETO ARMADO EM UM EDIFÍCIO DE MÚLTIPLOS PAVIMENTOS UTILIZANDO AÇO CA-50 DE 10,0 MM - MONTAGEM. AF_12/2015</v>
          </cell>
          <cell r="D7466" t="str">
            <v>KG</v>
          </cell>
          <cell r="E7466">
            <v>6.22</v>
          </cell>
        </row>
        <row r="7467">
          <cell r="B7467">
            <v>92772</v>
          </cell>
          <cell r="C7467" t="str">
            <v>ARMAÇÃO DE LAJE DE UMA ESTRUTURA CONVENCIONAL DE CONCRETO ARMADO EM UM EDIFÍCIO DE MÚLTIPLOS PAVIMENTOS UTILIZANDO AÇO CA-50 DE 12,5 MM - MONTAGEM. AF_12/2015</v>
          </cell>
          <cell r="D7467" t="str">
            <v>KG</v>
          </cell>
          <cell r="E7467">
            <v>5.66</v>
          </cell>
        </row>
        <row r="7468">
          <cell r="B7468">
            <v>92773</v>
          </cell>
          <cell r="C7468" t="str">
            <v>ARMAÇÃO DE LAJE DE UMA ESTRUTURA CONVENCIONAL DE CONCRETO ARMADO EM UM EDIFÍCIO DE MÚLTIPLOS PAVIMENTOS UTILIZANDO AÇO CA-50 DE 16,0 MM - MONTAGEM. AF_12/2015</v>
          </cell>
          <cell r="D7468" t="str">
            <v>KG</v>
          </cell>
          <cell r="E7468">
            <v>5.41</v>
          </cell>
        </row>
        <row r="7469">
          <cell r="B7469">
            <v>92774</v>
          </cell>
          <cell r="C7469" t="str">
            <v>ARMAÇÃO DE LAJE DE UMA ESTRUTURA CONVENCIONAL DE CONCRETO ARMADO EM UM EDIFÍCIO DE MÚLTIPLOS PAVIMENTOS UTILIZANDO AÇO CA-50 DE 20,0 MM - MONTAGEM. AF_12/2015</v>
          </cell>
          <cell r="D7469" t="str">
            <v>KG</v>
          </cell>
          <cell r="E7469">
            <v>5.07</v>
          </cell>
        </row>
        <row r="7470">
          <cell r="B7470">
            <v>92775</v>
          </cell>
          <cell r="C7470" t="str">
            <v>ARMAÇÃO DE PILAR OU VIGA DE UMA ESTRUTURA CONVENCIONAL DE CONCRETO ARMADO EM UMA EDIFICAÇÃO TÉRREA OU SOBRADO UTILIZANDO AÇO CA-60 DE 5,0 MM - MONTAGEM. AF_12/2015</v>
          </cell>
          <cell r="D7470" t="str">
            <v>KG</v>
          </cell>
          <cell r="E7470">
            <v>11.37</v>
          </cell>
        </row>
        <row r="7471">
          <cell r="B7471">
            <v>92776</v>
          </cell>
          <cell r="C7471" t="str">
            <v>ARMAÇÃO DE PILAR OU VIGA DE UMA ESTRUTURA CONVENCIONAL DE CONCRETO ARMADO EM UMA EDIFICAÇÃO TÉRREA OU SOBRADO UTILIZANDO AÇO CA-50 DE 6,3 MM - MONTAGEM. AF_12/2015</v>
          </cell>
          <cell r="D7471" t="str">
            <v>KG</v>
          </cell>
          <cell r="E7471">
            <v>9.82</v>
          </cell>
        </row>
        <row r="7472">
          <cell r="B7472">
            <v>92777</v>
          </cell>
          <cell r="C7472" t="str">
            <v>ARMAÇÃO DE PILAR OU VIGA DE UMA ESTRUTURA CONVENCIONAL DE CONCRETO ARMADO EM UMA EDIFICAÇÃO TÉRREA OU SOBRADO UTILIZANDO AÇO CA-50 DE 8,0 MM - MONTAGEM. AF_12/2015</v>
          </cell>
          <cell r="D7472" t="str">
            <v>KG</v>
          </cell>
          <cell r="E7472">
            <v>9.33</v>
          </cell>
        </row>
        <row r="7473">
          <cell r="B7473">
            <v>92778</v>
          </cell>
          <cell r="C7473" t="str">
            <v>ARMAÇÃO DE PILAR OU VIGA DE UMA ESTRUTURA CONVENCIONAL DE CONCRETO ARMADO EM UMA EDIFICAÇÃO TÉRREA OU SOBRADO UTILIZANDO AÇO CA-50 DE 10,0 MM - MONTAGEM. AF_12/2015</v>
          </cell>
          <cell r="D7473" t="str">
            <v>KG</v>
          </cell>
          <cell r="E7473">
            <v>7.57</v>
          </cell>
        </row>
        <row r="7474">
          <cell r="B7474">
            <v>92779</v>
          </cell>
          <cell r="C7474" t="str">
            <v>ARMAÇÃO DE PILAR OU VIGA DE UMA ESTRUTURA CONVENCIONAL DE CONCRETO ARMADO EM UMA EDIFICAÇÃO TÉRREA OU SOBRADO UTILIZANDO AÇO CA-50 DE 12,5 MM - MONTAGEM. AF_12/2015</v>
          </cell>
          <cell r="D7474" t="str">
            <v>KG</v>
          </cell>
          <cell r="E7474">
            <v>6.66</v>
          </cell>
        </row>
        <row r="7475">
          <cell r="B7475">
            <v>92780</v>
          </cell>
          <cell r="C7475" t="str">
            <v>ARMAÇÃO DE PILAR OU VIGA DE UMA ESTRUTURA CONVENCIONAL DE CONCRETO ARMADO EM UMA EDIFICAÇÃO TÉRREA OU SOBRADO UTILIZANDO AÇO CA-50 DE 16,0 MM - MONTAGEM. AF_12/2015</v>
          </cell>
          <cell r="D7475" t="str">
            <v>KG</v>
          </cell>
          <cell r="E7475">
            <v>6.1</v>
          </cell>
        </row>
        <row r="7476">
          <cell r="B7476">
            <v>92781</v>
          </cell>
          <cell r="C7476" t="str">
            <v>ARMAÇÃO DE PILAR OU VIGA DE UMA ESTRUTURA CONVENCIONAL DE CONCRETO ARMADO EM UMA EDIFICAÇÃO TÉRREA OU SOBRADO UTILIZANDO AÇO CA-50 DE 20,0 MM - MONTAGEM. AF_12/2015</v>
          </cell>
          <cell r="D7476" t="str">
            <v>KG</v>
          </cell>
          <cell r="E7476">
            <v>5.53</v>
          </cell>
        </row>
        <row r="7477">
          <cell r="B7477">
            <v>92782</v>
          </cell>
          <cell r="C7477" t="str">
            <v>ARMAÇÃO DE PILAR OU VIGA DE UMA ESTRUTURA CONVENCIONAL DE CONCRETO ARMADO EM UMA EDIFICAÇÃO TÉRREA OU SOBRADO UTILIZANDO AÇO CA-50 DE 25,0 MM - MONTAGEM. AF_12/2015</v>
          </cell>
          <cell r="D7477" t="str">
            <v>KG</v>
          </cell>
          <cell r="E7477">
            <v>5.98</v>
          </cell>
        </row>
        <row r="7478">
          <cell r="B7478">
            <v>92783</v>
          </cell>
          <cell r="C7478" t="str">
            <v>ARMAÇÃO DE LAJE DE UMA ESTRUTURA CONVENCIONAL DE CONCRETO ARMADO EM UMA EDIFICAÇÃO TÉRREA OU SOBRADO UTILIZANDO AÇO CA-60 DE 4,2 MM - MONTAGEM. AF_12/2015</v>
          </cell>
          <cell r="D7478" t="str">
            <v>KG</v>
          </cell>
          <cell r="E7478">
            <v>11.22</v>
          </cell>
        </row>
        <row r="7479">
          <cell r="B7479">
            <v>92784</v>
          </cell>
          <cell r="C7479" t="str">
            <v>ARMAÇÃO DE LAJE DE UMA ESTRUTURA CONVENCIONAL DE CONCRETO ARMADO EM UMA EDIFICAÇÃO TÉRREA OU SOBRADO UTILIZANDO AÇO CA-60 DE 5,0 MM - MONTAGEM. AF_12/2015</v>
          </cell>
          <cell r="D7479" t="str">
            <v>KG</v>
          </cell>
          <cell r="E7479">
            <v>9.69</v>
          </cell>
        </row>
        <row r="7480">
          <cell r="B7480">
            <v>92785</v>
          </cell>
          <cell r="C7480" t="str">
            <v>ARMAÇÃO DE LAJE DE UMA ESTRUTURA CONVENCIONAL DE CONCRETO ARMADO EM UMA EDIFICAÇÃO TÉRREA OU SOBRADO UTILIZANDO AÇO CA-50 DE 6,3 MM - MONTAGEM. AF_12/2015</v>
          </cell>
          <cell r="D7480" t="str">
            <v>KG</v>
          </cell>
          <cell r="E7480">
            <v>8.5299999999999994</v>
          </cell>
        </row>
        <row r="7481">
          <cell r="B7481">
            <v>92786</v>
          </cell>
          <cell r="C7481" t="str">
            <v>ARMAÇÃO DE LAJE DE UMA ESTRUTURA CONVENCIONAL DE CONCRETO ARMADO EM UMA EDIFICAÇÃO TÉRREA OU SOBRADO UTILIZANDO AÇO CA-50 DE 8,0 MM - MONTAGEM. AF_12/2015</v>
          </cell>
          <cell r="D7481" t="str">
            <v>KG</v>
          </cell>
          <cell r="E7481">
            <v>8.36</v>
          </cell>
        </row>
        <row r="7482">
          <cell r="B7482">
            <v>92787</v>
          </cell>
          <cell r="C7482" t="str">
            <v>ARMAÇÃO DE LAJE DE UMA ESTRUTURA CONVENCIONAL DE CONCRETO ARMADO EM UMA EDIFICAÇÃO TÉRREA OU SOBRADO UTILIZANDO AÇO CA-50 DE 10,0 MM - MONTAGEM. AF_12/2015</v>
          </cell>
          <cell r="D7482" t="str">
            <v>KG</v>
          </cell>
          <cell r="E7482">
            <v>6.8</v>
          </cell>
        </row>
        <row r="7483">
          <cell r="B7483">
            <v>92788</v>
          </cell>
          <cell r="C7483" t="str">
            <v>ARMAÇÃO DE LAJE DE UMA ESTRUTURA CONVENCIONAL DE CONCRETO ARMADO EM UMA EDIFICAÇÃO TÉRREA OU SOBRADO UTILIZANDO AÇO CA-50 DE 12,5 MM - MONTAGEM. AF_12/2015</v>
          </cell>
          <cell r="D7483" t="str">
            <v>KG</v>
          </cell>
          <cell r="E7483">
            <v>6.07</v>
          </cell>
        </row>
        <row r="7484">
          <cell r="B7484">
            <v>92789</v>
          </cell>
          <cell r="C7484" t="str">
            <v>ARMAÇÃO DE LAJE DE UMA ESTRUTURA CONVENCIONAL DE CONCRETO ARMADO EM UMA EDIFICAÇÃO TÉRREA OU SOBRADO UTILIZANDO AÇO CA-50 DE 16,0 MM - MONTAGEM. AF_12/2015</v>
          </cell>
          <cell r="D7484" t="str">
            <v>KG</v>
          </cell>
          <cell r="E7484">
            <v>5.67</v>
          </cell>
        </row>
        <row r="7485">
          <cell r="B7485">
            <v>92790</v>
          </cell>
          <cell r="C7485" t="str">
            <v>ARMAÇÃO DE LAJE DE UMA ESTRUTURA CONVENCIONAL DE CONCRETO ARMADO EM UMA EDIFICAÇÃO TÉRREA OU SOBRADO UTILIZANDO AÇO CA-50 DE 20,0 MM - MONTAGEM. AF_12/2015</v>
          </cell>
          <cell r="D7485" t="str">
            <v>KG</v>
          </cell>
          <cell r="E7485">
            <v>5.22</v>
          </cell>
        </row>
        <row r="7486">
          <cell r="B7486">
            <v>92791</v>
          </cell>
          <cell r="C7486" t="str">
            <v>CORTE E DOBRA DE AÇO CA-60, DIÂMETRO DE 5,0 MM, UTILIZADO EM ESTRUTURAS DIVERSAS, EXCETO LAJES. AF_12/2015</v>
          </cell>
          <cell r="D7486" t="str">
            <v>KG</v>
          </cell>
          <cell r="E7486">
            <v>6.37</v>
          </cell>
        </row>
        <row r="7487">
          <cell r="B7487">
            <v>92792</v>
          </cell>
          <cell r="C7487" t="str">
            <v>CORTE E DOBRA DE AÇO CA-50, DIÂMETRO DE 6,3 MM, UTILIZADO EM ESTRUTURAS DIVERSAS, EXCETO LAJES. AF_12/2015</v>
          </cell>
          <cell r="D7487" t="str">
            <v>KG</v>
          </cell>
          <cell r="E7487">
            <v>5.94</v>
          </cell>
        </row>
        <row r="7488">
          <cell r="B7488">
            <v>92793</v>
          </cell>
          <cell r="C7488" t="str">
            <v>CORTE E DOBRA DE AÇO CA-50, DIÂMETRO DE 8,0 MM, UTILIZADO EM ESTRUTURAS DIVERSAS, EXCETO LAJES. AF_12/2015</v>
          </cell>
          <cell r="D7488" t="str">
            <v>KG</v>
          </cell>
          <cell r="E7488">
            <v>6.38</v>
          </cell>
        </row>
        <row r="7489">
          <cell r="B7489">
            <v>92794</v>
          </cell>
          <cell r="C7489" t="str">
            <v>CORTE E DOBRA DE AÇO CA-50, DIÂMETRO DE 10,0 MM, UTILIZADO EM ESTRUTURAS DIVERSAS, EXCETO LAJES. AF_12/2015</v>
          </cell>
          <cell r="D7489" t="str">
            <v>KG</v>
          </cell>
          <cell r="E7489">
            <v>5.3</v>
          </cell>
        </row>
        <row r="7490">
          <cell r="B7490">
            <v>92795</v>
          </cell>
          <cell r="C7490" t="str">
            <v>CORTE E DOBRA DE AÇO CA-50, DIÂMETRO DE 12,5 MM, UTILIZADO EM ESTRUTURAS DIVERSAS, EXCETO LAJES. AF_12/2015</v>
          </cell>
          <cell r="D7490" t="str">
            <v>KG</v>
          </cell>
          <cell r="E7490">
            <v>4.9400000000000004</v>
          </cell>
        </row>
        <row r="7491">
          <cell r="B7491">
            <v>92796</v>
          </cell>
          <cell r="C7491" t="str">
            <v>CORTE E DOBRA DE AÇO CA-50, DIÂMETRO DE 16,0 MM, UTILIZADO EM ESTRUTURAS DIVERSAS, EXCETO LAJES. AF_12/2015</v>
          </cell>
          <cell r="D7491" t="str">
            <v>KG</v>
          </cell>
          <cell r="E7491">
            <v>4.87</v>
          </cell>
        </row>
        <row r="7492">
          <cell r="B7492">
            <v>92797</v>
          </cell>
          <cell r="C7492" t="str">
            <v>CORTE E DOBRA DE AÇO CA-50, DIÂMETRO DE 20,0 MM, UTILIZADO EM ESTRUTURAS DIVERSAS, EXCETO LAJES. AF_12/2015</v>
          </cell>
          <cell r="D7492" t="str">
            <v>KG</v>
          </cell>
          <cell r="E7492">
            <v>4.6399999999999997</v>
          </cell>
        </row>
        <row r="7493">
          <cell r="B7493">
            <v>92798</v>
          </cell>
          <cell r="C7493" t="str">
            <v>CORTE E DOBRA DE AÇO CA-50, DIÂMETRO DE 25,0 MM, UTILIZADO EM ESTRUTURAS DIVERSAS, EXCETO LAJES. AF_12/2015</v>
          </cell>
          <cell r="D7493" t="str">
            <v>KG</v>
          </cell>
          <cell r="E7493">
            <v>5.36</v>
          </cell>
        </row>
        <row r="7494">
          <cell r="B7494">
            <v>92799</v>
          </cell>
          <cell r="C7494" t="str">
            <v>CORTE E DOBRA DE AÇO CA-60, DIÂMETRO DE 4,2 MM, UTILIZADO EM LAJE. AF_12/2015</v>
          </cell>
          <cell r="D7494" t="str">
            <v>KG</v>
          </cell>
          <cell r="E7494">
            <v>6.71</v>
          </cell>
        </row>
        <row r="7495">
          <cell r="B7495">
            <v>92800</v>
          </cell>
          <cell r="C7495" t="str">
            <v>CORTE E DOBRA DE AÇO CA-60, DIÂMETRO DE 5,0 MM, UTILIZADO EM LAJE. AF_12/2015</v>
          </cell>
          <cell r="D7495" t="str">
            <v>KG</v>
          </cell>
          <cell r="E7495">
            <v>5.99</v>
          </cell>
        </row>
        <row r="7496">
          <cell r="B7496">
            <v>92801</v>
          </cell>
          <cell r="C7496" t="str">
            <v>CORTE E DOBRA DE AÇO CA-50, DIÂMETRO DE 6,3 MM, UTILIZADO EM LAJE. AF_12/2015</v>
          </cell>
          <cell r="D7496" t="str">
            <v>KG</v>
          </cell>
          <cell r="E7496">
            <v>5.72</v>
          </cell>
        </row>
        <row r="7497">
          <cell r="B7497">
            <v>92802</v>
          </cell>
          <cell r="C7497" t="str">
            <v>CORTE E DOBRA DE AÇO CA-50, DIÂMETRO DE 8,0 MM, UTILIZADO EM LAJE. AF_12/2015</v>
          </cell>
          <cell r="D7497" t="str">
            <v>KG</v>
          </cell>
          <cell r="E7497">
            <v>6.26</v>
          </cell>
        </row>
        <row r="7498">
          <cell r="B7498">
            <v>92803</v>
          </cell>
          <cell r="C7498" t="str">
            <v>CORTE E DOBRA DE AÇO CA-50, DIÂMETRO DE 10,0 MM, UTILIZADO EM LAJE. AF_12/2015</v>
          </cell>
          <cell r="D7498" t="str">
            <v>KG</v>
          </cell>
          <cell r="E7498">
            <v>5.23</v>
          </cell>
        </row>
        <row r="7499">
          <cell r="B7499">
            <v>92804</v>
          </cell>
          <cell r="C7499" t="str">
            <v>CORTE E DOBRA DE AÇO CA-50, DIÂMETRO DE 12,5 MM, UTILIZADO EM LAJE. AF_12/2015</v>
          </cell>
          <cell r="D7499" t="str">
            <v>KG</v>
          </cell>
          <cell r="E7499">
            <v>4.8899999999999997</v>
          </cell>
        </row>
        <row r="7500">
          <cell r="B7500">
            <v>92805</v>
          </cell>
          <cell r="C7500" t="str">
            <v>CORTE E DOBRA DE AÇO CA-50, DIÂMETRO DE 16,0 MM, UTILIZADO EM LAJE. AF_12/2015</v>
          </cell>
          <cell r="D7500" t="str">
            <v>KG</v>
          </cell>
          <cell r="E7500">
            <v>4.8499999999999996</v>
          </cell>
        </row>
        <row r="7501">
          <cell r="B7501">
            <v>92806</v>
          </cell>
          <cell r="C7501" t="str">
            <v>CORTE E DOBRA DE AÇO CA-50, DIÂMETRO DE 20,0 MM, UTILIZADO EM LAJE. AF_12/2015</v>
          </cell>
          <cell r="D7501" t="str">
            <v>KG</v>
          </cell>
          <cell r="E7501">
            <v>4.63</v>
          </cell>
        </row>
        <row r="7502">
          <cell r="B7502">
            <v>92875</v>
          </cell>
          <cell r="C7502" t="str">
            <v>CORTE E DOBRA DE AÇO CA-25, DIÂMETRO DE 6,3 MM. AF_12/2015</v>
          </cell>
          <cell r="D7502" t="str">
            <v>KG</v>
          </cell>
          <cell r="E7502">
            <v>5.64</v>
          </cell>
        </row>
        <row r="7503">
          <cell r="B7503">
            <v>92876</v>
          </cell>
          <cell r="C7503" t="str">
            <v>CORTE E DOBRA DE AÇO CA-25, DIÂMETRO DE 8,0 MM. AF_12/2015</v>
          </cell>
          <cell r="D7503" t="str">
            <v>KG</v>
          </cell>
          <cell r="E7503">
            <v>5.37</v>
          </cell>
        </row>
        <row r="7504">
          <cell r="B7504">
            <v>92877</v>
          </cell>
          <cell r="C7504" t="str">
            <v>CORTE E DOBRA DE AÇO CA-25, DIÂMETRO DE 10,0 MM. AF_12/2015</v>
          </cell>
          <cell r="D7504" t="str">
            <v>KG</v>
          </cell>
          <cell r="E7504">
            <v>4.8600000000000003</v>
          </cell>
        </row>
        <row r="7505">
          <cell r="B7505">
            <v>92878</v>
          </cell>
          <cell r="C7505" t="str">
            <v>CORTE E DOBRA DE AÇO CA-25, DIÂMETRO DE 12,5 MM. AF_12/2015</v>
          </cell>
          <cell r="D7505" t="str">
            <v>KG</v>
          </cell>
          <cell r="E7505">
            <v>4.79</v>
          </cell>
        </row>
        <row r="7506">
          <cell r="B7506">
            <v>92879</v>
          </cell>
          <cell r="C7506" t="str">
            <v>CORTE E DOBRA DE AÇO CA-25, DIÂMETRO DE 16,0 MM. AF_12/2015</v>
          </cell>
          <cell r="D7506" t="str">
            <v>KG</v>
          </cell>
          <cell r="E7506">
            <v>4.72</v>
          </cell>
        </row>
        <row r="7507">
          <cell r="B7507">
            <v>92880</v>
          </cell>
          <cell r="C7507" t="str">
            <v>CORTE E DOBRA DE AÇO CA-25, DIÂMETRO DE 20,0 MM. AF_12/2015</v>
          </cell>
          <cell r="D7507" t="str">
            <v>KG</v>
          </cell>
          <cell r="E7507">
            <v>4.8099999999999996</v>
          </cell>
        </row>
        <row r="7508">
          <cell r="B7508">
            <v>92881</v>
          </cell>
          <cell r="C7508" t="str">
            <v>CORTE E DOBRA DE AÇO CA-25, DIÂMETRO DE 25,0 MM. AF_12/2015</v>
          </cell>
          <cell r="D7508" t="str">
            <v>KG</v>
          </cell>
          <cell r="E7508">
            <v>4.8</v>
          </cell>
        </row>
        <row r="7509">
          <cell r="B7509">
            <v>92882</v>
          </cell>
          <cell r="C7509" t="str">
            <v>ARMAÇÃO UTILIZANDO AÇO CA-25 DE 6,3 MM - MONTAGEM. AF_12/2015</v>
          </cell>
          <cell r="D7509" t="str">
            <v>KG</v>
          </cell>
          <cell r="E7509">
            <v>7.95</v>
          </cell>
        </row>
        <row r="7510">
          <cell r="B7510">
            <v>92883</v>
          </cell>
          <cell r="C7510" t="str">
            <v>ARMAÇÃO UTILIZANDO AÇO CA-25 DE 8,0 MM - MONTAGEM. AF_12/2015</v>
          </cell>
          <cell r="D7510" t="str">
            <v>KG</v>
          </cell>
          <cell r="E7510">
            <v>7.15</v>
          </cell>
        </row>
        <row r="7511">
          <cell r="B7511">
            <v>92884</v>
          </cell>
          <cell r="C7511" t="str">
            <v>ARMAÇÃO UTILIZANDO AÇO CA-25 DE 10,0 MM - MONTAGEM. AF_12/2015</v>
          </cell>
          <cell r="D7511" t="str">
            <v>KG</v>
          </cell>
          <cell r="E7511">
            <v>6.25</v>
          </cell>
        </row>
        <row r="7512">
          <cell r="B7512">
            <v>92885</v>
          </cell>
          <cell r="C7512" t="str">
            <v>ARMAÇÃO UTILIZANDO AÇO CA-25 DE 12,5 MM - MONTAGEM. AF_12/2015</v>
          </cell>
          <cell r="D7512" t="str">
            <v>KG</v>
          </cell>
          <cell r="E7512">
            <v>5.87</v>
          </cell>
        </row>
        <row r="7513">
          <cell r="B7513">
            <v>92886</v>
          </cell>
          <cell r="C7513" t="str">
            <v>ARMAÇÃO UTILIZANDO AÇO CA-25 DE 16,0 MM - MONTAGEM. AF_12/2015</v>
          </cell>
          <cell r="D7513" t="str">
            <v>KG</v>
          </cell>
          <cell r="E7513">
            <v>5.51</v>
          </cell>
        </row>
        <row r="7514">
          <cell r="B7514">
            <v>92887</v>
          </cell>
          <cell r="C7514" t="str">
            <v>ARMAÇÃO UTILIZANDO AÇO CA-25 DE 20,0 MM - MONTAGEM. AF_12/2015</v>
          </cell>
          <cell r="D7514" t="str">
            <v>KG</v>
          </cell>
          <cell r="E7514">
            <v>5.41</v>
          </cell>
        </row>
        <row r="7515">
          <cell r="B7515">
            <v>92888</v>
          </cell>
          <cell r="C7515" t="str">
            <v>ARMAÇÃO UTILIZANDO AÇO CA-25 DE 25,0 MM - MONTAGEM. AF_12/2015</v>
          </cell>
          <cell r="D7515" t="str">
            <v>KG</v>
          </cell>
          <cell r="E7515">
            <v>5.25</v>
          </cell>
        </row>
        <row r="7516">
          <cell r="B7516">
            <v>92915</v>
          </cell>
          <cell r="C7516" t="str">
            <v>ARMAÇÃO DE ESTRUTURAS DE CONCRETO ARMADO, EXCETO VIGAS, PILARES, LAJES E FUNDAÇÕES, UTILIZANDO AÇO CA-60 DE 5,0 MM - MONTAGEM. AF_12/2015</v>
          </cell>
          <cell r="D7516" t="str">
            <v>KG</v>
          </cell>
          <cell r="E7516">
            <v>10.34</v>
          </cell>
        </row>
        <row r="7517">
          <cell r="B7517">
            <v>92916</v>
          </cell>
          <cell r="C7517" t="str">
            <v>ARMAÇÃO DE ESTRUTURAS DE CONCRETO ARMADO, EXCETO VIGAS, PILARES, LAJES E FUNDAÇÕES, UTILIZANDO AÇO CA-50 DE 6,3 MM - MONTAGEM. AF_12/2015</v>
          </cell>
          <cell r="D7517" t="str">
            <v>KG</v>
          </cell>
          <cell r="E7517">
            <v>9.0399999999999991</v>
          </cell>
        </row>
        <row r="7518">
          <cell r="B7518">
            <v>92917</v>
          </cell>
          <cell r="C7518" t="str">
            <v>ARMAÇÃO DE ESTRUTURAS DE CONCRETO ARMADO, EXCETO VIGAS, PILARES, LAJES E FUNDAÇÕES, UTILIZANDO AÇO CA-50 DE 8,0 MM - MONTAGEM. AF_12/2015</v>
          </cell>
          <cell r="D7518" t="str">
            <v>KG</v>
          </cell>
          <cell r="E7518">
            <v>8.76</v>
          </cell>
        </row>
        <row r="7519">
          <cell r="B7519">
            <v>92919</v>
          </cell>
          <cell r="C7519" t="str">
            <v>ARMAÇÃO DE ESTRUTURAS DE CONCRETO ARMADO, EXCETO VIGAS, PILARES, LAJES E FUNDAÇÕES, UTILIZANDO AÇO CA-50 DE 10,0 MM - MONTAGEM. AF_12/2015</v>
          </cell>
          <cell r="D7519" t="str">
            <v>KG</v>
          </cell>
          <cell r="E7519">
            <v>7.13</v>
          </cell>
        </row>
        <row r="7520">
          <cell r="B7520">
            <v>92921</v>
          </cell>
          <cell r="C7520" t="str">
            <v>ARMAÇÃO DE ESTRUTURAS DE CONCRETO ARMADO, EXCETO VIGAS, PILARES, LAJES E FUNDAÇÕES, UTILIZANDO AÇO CA-50 DE 12,5 MM - MONTAGEM. AF_12/2015</v>
          </cell>
          <cell r="D7520" t="str">
            <v>KG</v>
          </cell>
          <cell r="E7520">
            <v>6.34</v>
          </cell>
        </row>
        <row r="7521">
          <cell r="B7521">
            <v>92922</v>
          </cell>
          <cell r="C7521" t="str">
            <v>ARMAÇÃO DE ESTRUTURAS DE CONCRETO ARMADO, EXCETO VIGAS, PILARES, LAJES E FUNDAÇÕES, UTILIZANDO AÇO CA-50 DE 16,0 MM - MONTAGEM. AF_12/2015</v>
          </cell>
          <cell r="D7521" t="str">
            <v>KG</v>
          </cell>
          <cell r="E7521">
            <v>5.88</v>
          </cell>
        </row>
        <row r="7522">
          <cell r="B7522">
            <v>92923</v>
          </cell>
          <cell r="C7522" t="str">
            <v>ARMAÇÃO DE ESTRUTURAS DE CONCRETO ARMADO, EXCETO VIGAS, PILARES, LAJES E FUNDAÇÕES, UTILIZANDO AÇO CA-50 DE 20,0 MM - MONTAGEM. AF_12/2015</v>
          </cell>
          <cell r="D7522" t="str">
            <v>KG</v>
          </cell>
          <cell r="E7522">
            <v>5.39</v>
          </cell>
        </row>
        <row r="7523">
          <cell r="B7523">
            <v>92924</v>
          </cell>
          <cell r="C7523" t="str">
            <v>ARMAÇÃO DE ESTRUTURAS DE CONCRETO ARMADO, EXCETO VIGAS, PILARES, LAJES E FUNDAÇÕES, UTILIZANDO AÇO CA-50 DE 25,0 MM - MONTAGEM. AF_12/2015</v>
          </cell>
          <cell r="D7523" t="str">
            <v>KG</v>
          </cell>
          <cell r="E7523">
            <v>5.89</v>
          </cell>
        </row>
        <row r="7524">
          <cell r="B7524">
            <v>95445</v>
          </cell>
          <cell r="C7524" t="str">
            <v>CORTE E DOBRA DE AÇO CA-60, DIÂMETRO DE 5,0 MM, UTILIZADO EM ESTRIBO CONTÍNUO HELICOIDAL. AF_10/2016</v>
          </cell>
          <cell r="D7524" t="str">
            <v>KG</v>
          </cell>
          <cell r="E7524">
            <v>5.03</v>
          </cell>
        </row>
        <row r="7525">
          <cell r="B7525">
            <v>95446</v>
          </cell>
          <cell r="C7525" t="str">
            <v>CORTE E DOBRA DE AÇO CA-50, DIÂMETRO DE 6,3 MM, UTILIZADO EM ESTRIBO CONTÍNUO HELICOIDAL. AF_10/2016</v>
          </cell>
          <cell r="D7525" t="str">
            <v>KG</v>
          </cell>
          <cell r="E7525">
            <v>5.14</v>
          </cell>
        </row>
        <row r="7526">
          <cell r="B7526">
            <v>95576</v>
          </cell>
          <cell r="C7526" t="str">
            <v>MONTAGEM DE ARMADURA LONGITUDINAL/TRANSVERSAL DE ESTACAS DE SEÇÃO CIRCULAR, DIÂMETRO = 8,0 MM. AF_11/2016</v>
          </cell>
          <cell r="D7526" t="str">
            <v>KG</v>
          </cell>
          <cell r="E7526">
            <v>8.2899999999999991</v>
          </cell>
        </row>
        <row r="7527">
          <cell r="B7527">
            <v>95577</v>
          </cell>
          <cell r="C7527" t="str">
            <v>MONTAGEM DE ARMADURA LONGITUDINAL DE ESTACAS DE SEÇÃO CIRCULAR, DIÂMETRO = 10,0 MM. AF_11/2016</v>
          </cell>
          <cell r="D7527" t="str">
            <v>KG</v>
          </cell>
          <cell r="E7527">
            <v>6.88</v>
          </cell>
        </row>
        <row r="7528">
          <cell r="B7528">
            <v>95578</v>
          </cell>
          <cell r="C7528" t="str">
            <v>MONTAGEM DE ARMADURA LONGITUDINAL/TRANSVERSAL DE ESTACAS DE SEÇÃO CIRCULAR, DIÂMETRO = 12,5 MM. AF_11/2016</v>
          </cell>
          <cell r="D7528" t="str">
            <v>KG</v>
          </cell>
          <cell r="E7528">
            <v>6.25</v>
          </cell>
        </row>
        <row r="7529">
          <cell r="B7529">
            <v>95579</v>
          </cell>
          <cell r="C7529" t="str">
            <v>MONTAGEM DE ARMADURA LONGITUDINAL DE ESTACAS DE SEÇÃO CIRCULAR, DIÂMETRO = 16,0 MM. AF_11/2016</v>
          </cell>
          <cell r="D7529" t="str">
            <v>KG</v>
          </cell>
          <cell r="E7529">
            <v>5.93</v>
          </cell>
        </row>
        <row r="7530">
          <cell r="B7530">
            <v>95580</v>
          </cell>
          <cell r="C7530" t="str">
            <v>MONTAGEM DE ARMADURA LONGITUDINAL DE ESTACAS DE SEÇÃO CIRCULAR, DIÂMETRO = 20,0 MM. AF_11/2016</v>
          </cell>
          <cell r="D7530" t="str">
            <v>KG</v>
          </cell>
          <cell r="E7530">
            <v>5.54</v>
          </cell>
        </row>
        <row r="7531">
          <cell r="B7531">
            <v>95581</v>
          </cell>
          <cell r="C7531" t="str">
            <v>MONTAGEM DE ARMADURA LONGITUDINAL DE ESTACAS DE SEÇÃO CIRCULAR, DIÂMETRO = 25,0 MM. AF_11/2016</v>
          </cell>
          <cell r="D7531" t="str">
            <v>KG</v>
          </cell>
          <cell r="E7531">
            <v>6.12</v>
          </cell>
        </row>
        <row r="7532">
          <cell r="B7532">
            <v>95583</v>
          </cell>
          <cell r="C7532" t="str">
            <v>MONTAGEM DE ARMADURA TRANSVERSAL DE ESTACAS DE SEÇÃO CIRCULAR, DIÂMETRO = 5,0 MM. AF_11/2016</v>
          </cell>
          <cell r="D7532" t="str">
            <v>KG</v>
          </cell>
          <cell r="E7532">
            <v>10.73</v>
          </cell>
        </row>
        <row r="7533">
          <cell r="B7533">
            <v>95584</v>
          </cell>
          <cell r="C7533" t="str">
            <v>MONTAGEM DE ARMADURA TRANSVERSAL DE ESTACAS DE SEÇÃO CIRCULAR, DIÂMETRO = 6,3 MM. AF_11/2016</v>
          </cell>
          <cell r="D7533" t="str">
            <v>KG</v>
          </cell>
          <cell r="E7533">
            <v>8.77</v>
          </cell>
        </row>
        <row r="7534">
          <cell r="B7534">
            <v>95585</v>
          </cell>
          <cell r="C7534" t="str">
            <v>MONTAGEM DE ARMADURA LONGITUDINAL/TRANSVERSAL DE ESTACAS DE SEÇÃO RETANGULAR (BARRETE), DIÂMETRO = 8,0 MM. AF_11/2016</v>
          </cell>
          <cell r="D7534" t="str">
            <v>KG</v>
          </cell>
          <cell r="E7534">
            <v>8.65</v>
          </cell>
        </row>
        <row r="7535">
          <cell r="B7535">
            <v>95586</v>
          </cell>
          <cell r="C7535" t="str">
            <v>MONTAGEM DE ARMADURA LONGITUDINAL DE ESTACAS DE SEÇÃO RETANGULAR (BARRETE), DIÂMETRO = 10,0 MM. AF_11/2016</v>
          </cell>
          <cell r="D7535" t="str">
            <v>KG</v>
          </cell>
          <cell r="E7535">
            <v>7.15</v>
          </cell>
        </row>
        <row r="7536">
          <cell r="B7536">
            <v>95587</v>
          </cell>
          <cell r="C7536" t="str">
            <v>MONTAGEM DE ARMADURA LONGITUDINAL/TRANSVERSAL DE ESTACAS DE SEÇÃO RETANGULAR (BARRETE), DIÂMETRO = 12,5 MM. AF_11/2016</v>
          </cell>
          <cell r="D7536" t="str">
            <v>KG</v>
          </cell>
          <cell r="E7536">
            <v>6.48</v>
          </cell>
        </row>
        <row r="7537">
          <cell r="B7537">
            <v>95588</v>
          </cell>
          <cell r="C7537" t="str">
            <v>MONTAGEM DE ARMADURA LONGITUDINAL DE ESTACAS DE SEÇÃO RETANGULAR (BARRETE), DIÂMETRO = 16,0 MM. AF_11/2016</v>
          </cell>
          <cell r="D7537" t="str">
            <v>KG</v>
          </cell>
          <cell r="E7537">
            <v>6.11</v>
          </cell>
        </row>
        <row r="7538">
          <cell r="B7538">
            <v>95589</v>
          </cell>
          <cell r="C7538" t="str">
            <v>MONTAGEM DE ARMADURA LONGITUDINAL DE ESTACAS DE SEÇÃO RETANGULAR (BARRETE), DIÂMETRO = 20,0 MM. AF_11/2016</v>
          </cell>
          <cell r="D7538" t="str">
            <v>KG</v>
          </cell>
          <cell r="E7538">
            <v>5.68</v>
          </cell>
        </row>
        <row r="7539">
          <cell r="B7539">
            <v>95590</v>
          </cell>
          <cell r="C7539" t="str">
            <v>MONTAGEM DE ARMADURA LONGITUDINAL DE ESTACAS DE SEÇÃO RETANGULAR (BARRETE), DIÂMETRO = 25,0 MM. AF_11/2016</v>
          </cell>
          <cell r="D7539" t="str">
            <v>KG</v>
          </cell>
          <cell r="E7539">
            <v>6.24</v>
          </cell>
        </row>
        <row r="7540">
          <cell r="B7540">
            <v>95592</v>
          </cell>
          <cell r="C7540" t="str">
            <v>MONTAGEM DE ARMADURA TRANSVERSAL DE ESTACAS DE SEÇÃO RETANGULAR (BARRETE), DIÂMETRO = 5,0 MM. AF_11/2016</v>
          </cell>
          <cell r="D7540" t="str">
            <v>KG</v>
          </cell>
          <cell r="E7540">
            <v>13.18</v>
          </cell>
        </row>
        <row r="7541">
          <cell r="B7541">
            <v>95593</v>
          </cell>
          <cell r="C7541" t="str">
            <v>MONTAGEM DE ARMADURA TRANSVERSAL DE ESTACAS DE SEÇÃO RETANGULAR (BARRETE), DIÂMETRO = 6,3 MM. AF_11/2016</v>
          </cell>
          <cell r="D7541" t="str">
            <v>KG</v>
          </cell>
          <cell r="E7541">
            <v>10.24</v>
          </cell>
        </row>
        <row r="7542">
          <cell r="B7542">
            <v>95943</v>
          </cell>
          <cell r="C7542" t="str">
            <v>ARMAÇÃO DE ESCADA, COM 2 LANCES, DE UMA ESTRUTURA CONVENCIONAL DE CONCRETO ARMADO UTILIZANDO AÇO CA-60 DE 5,0 MM - MONTAGEM. AF_01/2017</v>
          </cell>
          <cell r="D7542" t="str">
            <v>KG</v>
          </cell>
          <cell r="E7542">
            <v>13.85</v>
          </cell>
        </row>
        <row r="7543">
          <cell r="B7543">
            <v>95944</v>
          </cell>
          <cell r="C7543" t="str">
            <v>ARMAÇÃO DE ESCADA, COM 2 LANCES, DE UMA ESTRUTURA CONVENCIONAL DE CONCRETO ARMADO UTILIZANDO AÇO CA-50 DE 6,3 MM - MONTAGEM. AF_01/2017</v>
          </cell>
          <cell r="D7543" t="str">
            <v>KG</v>
          </cell>
          <cell r="E7543">
            <v>12.13</v>
          </cell>
        </row>
        <row r="7544">
          <cell r="B7544">
            <v>95945</v>
          </cell>
          <cell r="C7544" t="str">
            <v>ARMAÇÃO DE ESCADA, COM 2 LANCES, DE UMA ESTRUTURA CONVENCIONAL DE CONCRETO ARMADO UTILIZANDO AÇO CA-50 DE 8,0 MM - MONTAGEM. AF_01/2017</v>
          </cell>
          <cell r="D7544" t="str">
            <v>KG</v>
          </cell>
          <cell r="E7544">
            <v>10.16</v>
          </cell>
        </row>
        <row r="7545">
          <cell r="B7545">
            <v>95946</v>
          </cell>
          <cell r="C7545" t="str">
            <v>ARMAÇÃO DE ESCADA, COM 2 LANCES, DE UMA ESTRUTURA CONVENCIONAL DE CONCRETO ARMADO UTILIZANDO AÇO CA-50 DE 10,0 MM - MONTAGEM. AF_01/2017</v>
          </cell>
          <cell r="D7545" t="str">
            <v>KG</v>
          </cell>
          <cell r="E7545">
            <v>7.45</v>
          </cell>
        </row>
        <row r="7546">
          <cell r="B7546">
            <v>95947</v>
          </cell>
          <cell r="C7546" t="str">
            <v>ARMAÇÃO DE ESCADA, COM 2 LANCES, DE UMA ESTRUTURA CONVENCIONAL DE CONCRETO ARMADO UTILIZANDO AÇO CA-50 DE 12,5 MM - MONTAGEM. AF_01/2017</v>
          </cell>
          <cell r="D7546" t="str">
            <v>KG</v>
          </cell>
          <cell r="E7546">
            <v>6.02</v>
          </cell>
        </row>
        <row r="7547">
          <cell r="B7547">
            <v>95948</v>
          </cell>
          <cell r="C7547" t="str">
            <v>ARMAÇÃO DE ESCADA, COM 2 LANCES, DE UMA ESTRUTURA CONVENCIONAL DE CONCRETO ARMADO UTILIZANDO AÇO CA-50 DE 16,0 MM - MONTAGEM. AF_01/2017</v>
          </cell>
          <cell r="D7547" t="str">
            <v>KG</v>
          </cell>
          <cell r="E7547">
            <v>5.25</v>
          </cell>
        </row>
        <row r="7548">
          <cell r="B7548">
            <v>96544</v>
          </cell>
          <cell r="C7548" t="str">
            <v>ARMAÇÃO DE BLOCO, VIGA BALDRAME OU SAPATA UTILIZANDO AÇO CA-50 DE 6,3 MM - MONTAGEM. AF_06/2017</v>
          </cell>
          <cell r="D7548" t="str">
            <v>KG</v>
          </cell>
          <cell r="E7548">
            <v>9.77</v>
          </cell>
        </row>
        <row r="7549">
          <cell r="B7549">
            <v>96545</v>
          </cell>
          <cell r="C7549" t="str">
            <v>ARMAÇÃO DE BLOCO, VIGA BALDRAME OU SAPATA UTILIZANDO AÇO CA-50 DE 8 MM - MONTAGEM. AF_06/2017</v>
          </cell>
          <cell r="D7549" t="str">
            <v>KG</v>
          </cell>
          <cell r="E7549">
            <v>9.34</v>
          </cell>
        </row>
        <row r="7550">
          <cell r="B7550">
            <v>96546</v>
          </cell>
          <cell r="C7550" t="str">
            <v>ARMAÇÃO DE BLOCO, VIGA BALDRAME OU SAPATA UTILIZANDO AÇO CA-50 DE 10 MM - MONTAGEM. AF_06/2017</v>
          </cell>
          <cell r="D7550" t="str">
            <v>KG</v>
          </cell>
          <cell r="E7550">
            <v>7.63</v>
          </cell>
        </row>
        <row r="7551">
          <cell r="B7551">
            <v>96547</v>
          </cell>
          <cell r="C7551" t="str">
            <v>ARMAÇÃO DE BLOCO, VIGA BALDRAME OU SAPATA UTILIZANDO AÇO CA-50 DE 12,5 MM - MONTAGEM. AF_06/2017</v>
          </cell>
          <cell r="D7551" t="str">
            <v>KG</v>
          </cell>
          <cell r="E7551">
            <v>6.76</v>
          </cell>
        </row>
        <row r="7552">
          <cell r="B7552">
            <v>96548</v>
          </cell>
          <cell r="C7552" t="str">
            <v>ARMAÇÃO DE BLOCO, VIGA BALDRAME OU SAPATA UTILIZANDO AÇO CA-50 DE 16 MM - MONTAGEM. AF_06/2017</v>
          </cell>
          <cell r="D7552" t="str">
            <v>KG</v>
          </cell>
          <cell r="E7552">
            <v>6.26</v>
          </cell>
        </row>
        <row r="7553">
          <cell r="B7553">
            <v>96549</v>
          </cell>
          <cell r="C7553" t="str">
            <v>ARMAÇÃO DE BLOCO, VIGA BALDRAME OU SAPATA UTILIZANDO AÇO CA-50 DE 20 MM - MONTAGEM. AF_06/2017</v>
          </cell>
          <cell r="D7553" t="str">
            <v>KG</v>
          </cell>
          <cell r="E7553">
            <v>5.72</v>
          </cell>
        </row>
        <row r="7554">
          <cell r="B7554">
            <v>96550</v>
          </cell>
          <cell r="C7554" t="str">
            <v>ARMAÇÃO DE BLOCO, VIGA BALDRAME OU SAPATA UTILIZANDO AÇO CA-50 DE 25 MM - MONTAGEM. AF_06/2017</v>
          </cell>
          <cell r="D7554" t="str">
            <v>KG</v>
          </cell>
          <cell r="E7554">
            <v>6.2</v>
          </cell>
        </row>
        <row r="7555">
          <cell r="B7555">
            <v>40780</v>
          </cell>
          <cell r="C7555" t="str">
            <v>REGULARIZAÇÃO DE SUPERFICIE DE CONCRETO APARENTE</v>
          </cell>
          <cell r="D7555" t="str">
            <v>M2</v>
          </cell>
          <cell r="E7555">
            <v>8.4</v>
          </cell>
        </row>
        <row r="7556">
          <cell r="B7556" t="str">
            <v>74157/4</v>
          </cell>
          <cell r="C7556" t="str">
            <v>LANCAMENTO/APLICACAO MANUAL DE CONCRETO EM FUNDACOES</v>
          </cell>
          <cell r="D7556" t="str">
            <v>M3</v>
          </cell>
          <cell r="E7556">
            <v>90.42</v>
          </cell>
        </row>
        <row r="7557">
          <cell r="B7557">
            <v>89993</v>
          </cell>
          <cell r="C7557" t="str">
            <v>GRAUTEAMENTO VERTICAL EM ALVENARIA ESTRUTURAL. AF_01/2015</v>
          </cell>
          <cell r="D7557" t="str">
            <v>M3</v>
          </cell>
          <cell r="E7557">
            <v>560.33000000000004</v>
          </cell>
        </row>
        <row r="7558">
          <cell r="B7558">
            <v>89994</v>
          </cell>
          <cell r="C7558" t="str">
            <v>GRAUTEAMENTO DE CINTA INTERMEDIÁRIA OU DE CONTRAVERGA EM ALVENARIA ESTRUTURAL. AF_01/2015</v>
          </cell>
          <cell r="D7558" t="str">
            <v>M3</v>
          </cell>
          <cell r="E7558">
            <v>466.89</v>
          </cell>
        </row>
        <row r="7559">
          <cell r="B7559">
            <v>89995</v>
          </cell>
          <cell r="C7559" t="str">
            <v>GRAUTEAMENTO DE CINTA SUPERIOR OU DE VERGA EM ALVENARIA ESTRUTURAL. AF_01/2015</v>
          </cell>
          <cell r="D7559" t="str">
            <v>M3</v>
          </cell>
          <cell r="E7559">
            <v>536.42999999999995</v>
          </cell>
        </row>
        <row r="7560">
          <cell r="B7560">
            <v>90278</v>
          </cell>
          <cell r="C7560" t="str">
            <v>GRAUTE FGK=15 MPA; TRAÇO 1:0,04:2,0:2,4 (CIMENTO/ CAL/ AREIA GROSSA/ BRITA 0) - PREPARO MECÂNICO COM BETONEIRA 400 L. AF_02/2015</v>
          </cell>
          <cell r="D7560" t="str">
            <v>M3</v>
          </cell>
          <cell r="E7560">
            <v>267.62</v>
          </cell>
        </row>
        <row r="7561">
          <cell r="B7561">
            <v>90279</v>
          </cell>
          <cell r="C7561" t="str">
            <v>GRAUTE FGK=20 MPA; TRAÇO 1:0,04:1,6:1,9 (CIMENTO/ CAL/ AREIA GROSSA/ BRITA 0) - PREPARO MECÂNICO COM BETONEIRA 400 L. AF_02/2015</v>
          </cell>
          <cell r="D7561" t="str">
            <v>M3</v>
          </cell>
          <cell r="E7561">
            <v>279.02</v>
          </cell>
        </row>
        <row r="7562">
          <cell r="B7562">
            <v>90280</v>
          </cell>
          <cell r="C7562" t="str">
            <v>GRAUTE FGK=25 MPA; TRAÇO 1:0,02:1,2:1,5 (CIMENTO/ CAL/ AREIA GROSSA/ BRITA 0) - PREPARO MECÂNICO COM BETONEIRA 400 L. AF_02/2015</v>
          </cell>
          <cell r="D7562" t="str">
            <v>M3</v>
          </cell>
          <cell r="E7562">
            <v>305.2</v>
          </cell>
        </row>
        <row r="7563">
          <cell r="B7563">
            <v>90281</v>
          </cell>
          <cell r="C7563" t="str">
            <v>GRAUTE FGK=30 MPA; TRAÇO 1:0,02:0,8:1,1 (CIMENTO/ CAL/ AREIA GROSSA/ BRITA 0) - PREPARO MECÂNICO COM BETONEIRA 400 L. AF_02/2015</v>
          </cell>
          <cell r="D7563" t="str">
            <v>M3</v>
          </cell>
          <cell r="E7563">
            <v>339.56</v>
          </cell>
        </row>
        <row r="7564">
          <cell r="B7564">
            <v>90282</v>
          </cell>
          <cell r="C7564" t="str">
            <v>GRAUTE FGK=15 MPA; TRAÇO 1:2,0:2,4 (CIMENTO/ AREIA GROSSA/ BRITA 0/ ADITIVO) - PREPARO MECÂNICO COM BETONEIRA 400 L. AF_02/2015</v>
          </cell>
          <cell r="D7564" t="str">
            <v>M3</v>
          </cell>
          <cell r="E7564">
            <v>270.87</v>
          </cell>
        </row>
        <row r="7565">
          <cell r="B7565">
            <v>90283</v>
          </cell>
          <cell r="C7565" t="str">
            <v>GRAUTE FGK=20 MPA; TRAÇO 1:1,6:1,9 (CIMENTO/ AREIA GROSSA/ BRITA 0/ ADITIVO) - PREPARO MECÂNICO COM BETONEIRA 400 L. AF_02/2015</v>
          </cell>
          <cell r="D7565" t="str">
            <v>M3</v>
          </cell>
          <cell r="E7565">
            <v>283.22000000000003</v>
          </cell>
        </row>
        <row r="7566">
          <cell r="B7566">
            <v>90284</v>
          </cell>
          <cell r="C7566" t="str">
            <v>GRAUTE FGK=25 MPA; TRAÇO 1:1,2:1,5 (CIMENTO/ AREIA GROSSA/ BRITA 0/ ADITIVO) - PREPARO MECÂNICO COM BETONEIRA 400 L. AF_02/2015</v>
          </cell>
          <cell r="D7566" t="str">
            <v>M3</v>
          </cell>
          <cell r="E7566">
            <v>310.33999999999997</v>
          </cell>
        </row>
        <row r="7567">
          <cell r="B7567">
            <v>90285</v>
          </cell>
          <cell r="C7567" t="str">
            <v>GRAUTE FGK=30 MPA; TRAÇO 1:0,8:1,1 (CIMENTO/ AREIA GROSSA/ BRITA 0/ ADITIVO) - PREPARO MECÂNICO COM BETONEIRA 400 L. AF_02/2015</v>
          </cell>
          <cell r="D7567" t="str">
            <v>M3</v>
          </cell>
          <cell r="E7567">
            <v>346.89</v>
          </cell>
        </row>
        <row r="7568">
          <cell r="B7568">
            <v>90853</v>
          </cell>
          <cell r="C7568" t="str">
            <v>CONCRETAGEM DE LAJES EM EDIFICAÇÕES UNIFAMILIARES FEITAS COM SISTEMA DE FÔRMAS MANUSEÁVEIS, COM CONCRETO USINADO BOMBEÁVEL FCK 20 MPA - LANÇAMENTO, ADENSAMENTO E ACABAMENTO. AF_06/2015</v>
          </cell>
          <cell r="D7568" t="str">
            <v>M3</v>
          </cell>
          <cell r="E7568">
            <v>351.69</v>
          </cell>
        </row>
        <row r="7569">
          <cell r="B7569">
            <v>90854</v>
          </cell>
          <cell r="C7569" t="str">
            <v>CONCRETAGEM DE PAREDES EM EDIFICAÇÕES UNIFAMILIARES FEITAS COM SISTEMA DE FÔRMAS MANUSEÁVEIS, COM CONCRETO USINADO BOMBEÁVEL FCK 20 MPA - LANÇAMENTO, ADENSAMENTO E ACABAMENTO. AF_06/2015</v>
          </cell>
          <cell r="D7569" t="str">
            <v>M3</v>
          </cell>
          <cell r="E7569">
            <v>340.82</v>
          </cell>
        </row>
        <row r="7570">
          <cell r="B7570">
            <v>90855</v>
          </cell>
          <cell r="C7570" t="str">
            <v>CONCRETAGEM DE PLATIBANDA EM EDIFICAÇÕES UNIFAMILIARES FEITAS COM SISTEMA DE FÔRMAS MANUSEÁVEIS, COM CONCRETO USINADO BOMBEÁVEL FCK 20 MPA - LANÇAMENTO, ADENSAMENTO E ACABAMENTO. AF_06/2015</v>
          </cell>
          <cell r="D7570" t="str">
            <v>M3</v>
          </cell>
          <cell r="E7570">
            <v>373.92</v>
          </cell>
        </row>
        <row r="7571">
          <cell r="B7571">
            <v>90856</v>
          </cell>
          <cell r="C7571" t="str">
            <v>CONCRETAGEM DE LAJES EM EDIFICAÇÕES MULTIFAMILIARES FEITAS COM SISTEMA DE FÔRMAS MANUSEÁVEIS, COM CONCRETO USINADO BOMBEÁVEL FCK 20 MPA - LANÇAMENTO, ADENSAMENTO E ACABAMENTO. AF_06/2015</v>
          </cell>
          <cell r="D7571" t="str">
            <v>M3</v>
          </cell>
          <cell r="E7571">
            <v>354.88</v>
          </cell>
        </row>
        <row r="7572">
          <cell r="B7572">
            <v>90857</v>
          </cell>
          <cell r="C7572" t="str">
            <v>CONCRETAGEM DE PAREDES EM EDIFICAÇÕES MULTIFAMILIARES FEITAS COM SISTEMA DE FÔRMAS MANUSEÁVEIS, COM CONCRETO USINADO BOMBEÁVEL FCK 20 MPA - LANÇAMENTO, ADENSAMENTO E ACABAMENTO. AF_06/2015</v>
          </cell>
          <cell r="D7572" t="str">
            <v>M3</v>
          </cell>
          <cell r="E7572">
            <v>342.95</v>
          </cell>
        </row>
        <row r="7573">
          <cell r="B7573">
            <v>90858</v>
          </cell>
          <cell r="C7573" t="str">
            <v>CONCRETAGEM DE PLATIBANDA EM EDIFICAÇÕES MULTIFAMILIARES FEITAS COM SISTEMA DE FÔRMAS MANUSEÁVEIS, COM CONCRETO USINADO BOMBEÁVEL FCK 20 MPA - LANÇAMENTO, ADENSAMENTO E ACABAMENTO. AF_06/2015</v>
          </cell>
          <cell r="D7573" t="str">
            <v>M3</v>
          </cell>
          <cell r="E7573">
            <v>388.54</v>
          </cell>
        </row>
        <row r="7574">
          <cell r="B7574">
            <v>90859</v>
          </cell>
          <cell r="C7574" t="str">
            <v>CONCRETAGEM DE PLATIBANDA EM EDIFICAÇÕES UNIFAMILIARES FEITAS COM SISTEMA DE FÔRMAS MANUSEÁVEIS, COM CONCRETO USINADO AUTOADENSÁVEL FCK 20 MPA - LANÇAMENTO E ACABAMENTO. AF_06/2015</v>
          </cell>
          <cell r="D7574" t="str">
            <v>M3</v>
          </cell>
          <cell r="E7574">
            <v>334.54</v>
          </cell>
        </row>
        <row r="7575">
          <cell r="B7575">
            <v>90860</v>
          </cell>
          <cell r="C7575" t="str">
            <v>CONCRETAGEM DE PLATIBANDA EM EDIFICAÇÕES MULTIFAMILIARES FEITAS COM SISTEMA DE FÔRMAS MANUSEÁVEIS, COM CONCRETO USINADO AUTOADENSÁVEL FCK 20 MPA - LANÇAMENTO E ACABAMENTO. AF_06/2015</v>
          </cell>
          <cell r="D7575" t="str">
            <v>M3</v>
          </cell>
          <cell r="E7575">
            <v>338.94</v>
          </cell>
        </row>
        <row r="7576">
          <cell r="B7576">
            <v>90861</v>
          </cell>
          <cell r="C7576" t="str">
            <v>CONCRETAGEM DE EDIFICAÇÕES (PAREDES E LAJES) FEITAS COM SISTEMA DE FÔRMAS MANUSEÁVEIS, COM CONCRETO USINADO BOMBEÁVEL FCK 20 MPA - LANÇAMENTO, ADENSAMENTO E ACABAMENTO. AF_06/2015</v>
          </cell>
          <cell r="D7576" t="str">
            <v>M3</v>
          </cell>
          <cell r="E7576">
            <v>346.23</v>
          </cell>
        </row>
        <row r="7577">
          <cell r="B7577">
            <v>90862</v>
          </cell>
          <cell r="C7577" t="str">
            <v>CONCRETAGEM DE EDIFICAÇÕES (PAREDES E LAJES) FEITAS COM SISTEMA DE FÔRMAS MANUSEÁVEIS, COM CONCRETO USINADO AUTOADENSÁVEL FCK 20 MPA - LANÇAMENTO E ACABAMENTO. AF_06/2015</v>
          </cell>
          <cell r="D7577" t="str">
            <v>M3</v>
          </cell>
          <cell r="E7577">
            <v>314.08999999999997</v>
          </cell>
        </row>
        <row r="7578">
          <cell r="B7578">
            <v>92718</v>
          </cell>
          <cell r="C7578" t="str">
            <v>CONCRETAGEM DE PILARES, FCK = 25 MPA,  COM USO DE BALDES EM EDIFICAÇÃO COM SEÇÃO MÉDIA DE PILARES MENOR OU IGUAL A 0,25 M² - LANÇAMENTO, ADENSAMENTO E ACABAMENTO. AF_12/2015</v>
          </cell>
          <cell r="D7578" t="str">
            <v>M3</v>
          </cell>
          <cell r="E7578">
            <v>418.17</v>
          </cell>
        </row>
        <row r="7579">
          <cell r="B7579">
            <v>92719</v>
          </cell>
          <cell r="C7579" t="str">
            <v>CONCRETAGEM DE PILARES, FCK = 25 MPA, COM USO DE GRUA EM EDIFICAÇÃO COM SEÇÃO MÉDIA DE PILARES MENOR OU IGUAL A 0,25 M² - LANÇAMENTO, ADENSAMENTO E ACABAMENTO. AF_12/2015</v>
          </cell>
          <cell r="D7579" t="str">
            <v>M3</v>
          </cell>
          <cell r="E7579">
            <v>303.02</v>
          </cell>
        </row>
        <row r="7580">
          <cell r="B7580">
            <v>92720</v>
          </cell>
          <cell r="C7580" t="str">
            <v>CONCRETAGEM DE PILARES, FCK = 25 MPA, COM USO DE BOMBA EM EDIFICAÇÃO COM SEÇÃO MÉDIA DE PILARES MENOR OU IGUAL A 0,25 M² - LANÇAMENTO, ADENSAMENTO E ACABAMENTO. AF_12/2015</v>
          </cell>
          <cell r="D7580" t="str">
            <v>M3</v>
          </cell>
          <cell r="E7580">
            <v>345.04</v>
          </cell>
        </row>
        <row r="7581">
          <cell r="B7581">
            <v>92721</v>
          </cell>
          <cell r="C7581" t="str">
            <v>CONCRETAGEM DE PILARES, FCK = 25 MPA, COM USO DE GRUA EM EDIFICAÇÃO COM SEÇÃO MÉDIA DE PILARES MAIOR QUE 0,25 M² - LANÇAMENTO, ADENSAMENTO E ACABAMENTO. AF_12/2015</v>
          </cell>
          <cell r="D7581" t="str">
            <v>M3</v>
          </cell>
          <cell r="E7581">
            <v>295.95999999999998</v>
          </cell>
        </row>
        <row r="7582">
          <cell r="B7582">
            <v>92722</v>
          </cell>
          <cell r="C7582" t="str">
            <v>CONCRETAGEM DE PILARES, FCK = 25 MPA, COM USO DE BOMBA EM EDIFICAÇÃO COM SEÇÃO MÉDIA DE PILARES MAIOR QUE 0,25 M² - LANÇAMENTO, ADENSAMENTO E ACABAMENTO. AF_12/2015</v>
          </cell>
          <cell r="D7582" t="str">
            <v>M3</v>
          </cell>
          <cell r="E7582">
            <v>342.15</v>
          </cell>
        </row>
        <row r="7583">
          <cell r="B7583">
            <v>92723</v>
          </cell>
          <cell r="C7583" t="str">
            <v>CONCRETAGEM DE VIGAS E LAJES, FCK=20 MPA, PARA LAJES PREMOLDADAS COM USO DE BOMBA EM EDIFICAÇÃO COM ÁREA MÉDIA DE LAJES MENOR OU IGUAL A 20 M² - LANÇAMENTO, ADENSAMENTO E ACABAMENTO. AF_12/2015</v>
          </cell>
          <cell r="D7583" t="str">
            <v>M3</v>
          </cell>
          <cell r="E7583">
            <v>333.2</v>
          </cell>
        </row>
        <row r="7584">
          <cell r="B7584">
            <v>92724</v>
          </cell>
          <cell r="C7584" t="str">
            <v>CONCRETAGEM DE VIGAS E LAJES, FCK=20 MPA, PARA LAJES PREMOLDADAS COM USO DE BOMBA EM EDIFICAÇÃO COM ÁREA MÉDIA DE LAJES MAIOR QUE 20 M² - LANÇAMENTO, ADENSAMENTO E ACABAMENTO. AF_12/2015</v>
          </cell>
          <cell r="D7584" t="str">
            <v>M3</v>
          </cell>
          <cell r="E7584">
            <v>330.59</v>
          </cell>
        </row>
        <row r="7585">
          <cell r="B7585">
            <v>92725</v>
          </cell>
          <cell r="C7585" t="str">
            <v>CONCRETAGEM DE VIGAS E LAJES, FCK=20 MPA, PARA LAJES MACIÇAS OU NERVURADAS COM USO DE BOMBA EM EDIFICAÇÃO COM ÁREA MÉDIA DE LAJES MENOR OU IGUAL A 20 M² - LANÇAMENTO, ADENSAMENTO E ACABAMENTO. AF_12/2015</v>
          </cell>
          <cell r="D7585" t="str">
            <v>M3</v>
          </cell>
          <cell r="E7585">
            <v>329.48</v>
          </cell>
        </row>
        <row r="7586">
          <cell r="B7586">
            <v>92726</v>
          </cell>
          <cell r="C7586" t="str">
            <v>CONCRETAGEM DE VIGAS E LAJES, FCK=20 MPA, PARA LAJES MACIÇAS OU NERVURADAS COM USO DE BOMBA EM EDIFICAÇÃO COM ÁREA MÉDIA DE LAJES MAIOR QUE 20 M² - LANÇAMENTO, ADENSAMENTO E ACABAMENTO. AF_12/2015</v>
          </cell>
          <cell r="D7586" t="str">
            <v>M3</v>
          </cell>
          <cell r="E7586">
            <v>327.64999999999998</v>
          </cell>
        </row>
        <row r="7587">
          <cell r="B7587">
            <v>92727</v>
          </cell>
          <cell r="C7587" t="str">
            <v>CONCRETAGEM DE VIGAS E LAJES, FCK=20 MPA, PARA LAJES PREMOLDADAS COM JERICAS EM ELEVADOR DE CABO EM EDIFICAÇÃO DE MULTIPAVIMENTOS ATÉ 16 ANDARES, COM ÁREA MÉDIA DE LAJES MENOR OU IGUAL A 20 M² - LANÇAMENTO, ADENSAMENTO E ACABAMENTO. AF_12/2015</v>
          </cell>
          <cell r="D7587" t="str">
            <v>M3</v>
          </cell>
          <cell r="E7587">
            <v>364.5</v>
          </cell>
        </row>
        <row r="7588">
          <cell r="B7588">
            <v>92728</v>
          </cell>
          <cell r="C7588" t="str">
            <v>CONCRETAGEM DE VIGAS E LAJES, FCK=20 MPA, PARA LAJES PREMOLDADAS COM JERICAS EM ELEVADOR DE CABO EM EDIFICAÇÃO DE MULTIPAVIMENTOS ATÉ 16 ANDARES, COM ÁREA MÉDIA DE LAJES MAIOR QUE 20 M² - LANÇAMENTO, ADENSAMENTO E ACABAMENTO. AF_12/2015</v>
          </cell>
          <cell r="D7588" t="str">
            <v>M3</v>
          </cell>
          <cell r="E7588">
            <v>346.3</v>
          </cell>
        </row>
        <row r="7589">
          <cell r="B7589">
            <v>92729</v>
          </cell>
          <cell r="C7589" t="str">
            <v>CONCRETAGEM DE VIGAS E LAJES, FCK=20 MPA, PARA LAJES MACIÇAS OU NERVURADAS COM JERICAS EM ELEVADOR DE CABO EM EDIFICAÇÃO DE ATÉ 16 ANDARES, COM ÁREA MÉDIA DE LAJES MENOR OU IGUAL A 20 M² - LANÇAMENTO, ADENSAMENTO E ACABAMENTO. AF_12/2015</v>
          </cell>
          <cell r="D7589" t="str">
            <v>M3</v>
          </cell>
          <cell r="E7589">
            <v>338.59</v>
          </cell>
        </row>
        <row r="7590">
          <cell r="B7590">
            <v>92730</v>
          </cell>
          <cell r="C7590" t="str">
            <v>CONCRETAGEM DE VIGAS E LAJES, FCK=20 MPA, PARA LAJES MACIÇAS OU NERVURADAS COM JERICAS EM ELEVADOR DE CABO EM EDIFICAÇÃO DE MULTIPAVIMENTOS ATÉ 16 ANDARES, COM ÁREA MÉDIA DE LAJES MAIOR QUE 20 M² - LANÇAMENTO, ADENSAMENTO E ACABAMENTO. AF_12/2015</v>
          </cell>
          <cell r="D7590" t="str">
            <v>M3</v>
          </cell>
          <cell r="E7590">
            <v>325.77</v>
          </cell>
        </row>
        <row r="7591">
          <cell r="B7591">
            <v>92731</v>
          </cell>
          <cell r="C7591" t="str">
            <v>CONCRETAGEM DE VIGAS E LAJES, FCK=20 MPA, PARA LAJES PREMOLDADAS COM JERICAS EM CREMALHEIRA EM EDIFICAÇÃO DE MULTIPAVIMENTOS ATÉ 16 ANDARES, COM ÁREA MÉDIA DE LAJES MENOR OU IGUAL A 20 M² - LANÇAMENTO, ADENSAMENTO E ACABAMENTO. AF_12/2015</v>
          </cell>
          <cell r="D7591" t="str">
            <v>M3</v>
          </cell>
          <cell r="E7591">
            <v>340.4</v>
          </cell>
        </row>
        <row r="7592">
          <cell r="B7592">
            <v>92732</v>
          </cell>
          <cell r="C7592" t="str">
            <v>CONCRETAGEM DE VIGAS E LAJES, FCK=20 MPA, PARA LAJES PREMOLDADAS COM JERICAS EM CREMALHEIRA EM EDIFICAÇÃO DE MULTIPAVIMENTOS ATÉ 16 ANDARES, COM ÁREA MÉDIA DE LAJES MAIOR QUE 20 M² - LANÇAMENTO, ADENSAMENTO E ACABAMENTO. AF_12/2015</v>
          </cell>
          <cell r="D7592" t="str">
            <v>M3</v>
          </cell>
          <cell r="E7592">
            <v>327.97</v>
          </cell>
        </row>
        <row r="7593">
          <cell r="B7593">
            <v>92733</v>
          </cell>
          <cell r="C7593" t="str">
            <v>CONCRETAGEM DE VIGAS E LAJES, FCK=20 MPA, PARA LAJES MACIÇAS OU NERVURADAS COM JERICAS EM CREMALHEIRA EM EDIFICAÇÃO DE MULTIPAVIMENTOS ATÉ 16 ANDARES, COM ÁREA MÉDIA DE LAJES MENOR OU IGUAL A 20 M² - LANÇAMENTO, ADENSAMENTO E ACABAMENTO. AF_12/2015</v>
          </cell>
          <cell r="D7593" t="str">
            <v>M3</v>
          </cell>
          <cell r="E7593">
            <v>322.68</v>
          </cell>
        </row>
        <row r="7594">
          <cell r="B7594">
            <v>92734</v>
          </cell>
          <cell r="C7594" t="str">
            <v>CONCRETAGEM DE VIGAS E LAJES, FCK=20 MPA, PARA LAJES MACIÇAS OU NERVURADAS COM JERICAS EM CREMALHEIRA EM EDIFICAÇÃO DE MULTIPAVIMENTOS ATÉ 16 ANDARES, COM ÁREA MÉDIA DE LAJES MAIOR QUE 20 M² - LANÇAMENTO, ADENSAMENTO E ACABAMENTO. AF_12/2015</v>
          </cell>
          <cell r="D7594" t="str">
            <v>M3</v>
          </cell>
          <cell r="E7594">
            <v>313.92</v>
          </cell>
        </row>
        <row r="7595">
          <cell r="B7595">
            <v>92735</v>
          </cell>
          <cell r="C7595" t="str">
            <v>CONCRETAGEM DE VIGAS E LAJES, FCK=20 MPA, PARA LAJES PREMOLDADAS COM GRUA DE CAÇAMBA DE 350 L EM EDIFICAÇÃO DE MULTIPAVIMENTOS ATÉ 16 ANDARES, COM ÁREA MÉDIA DE LAJES MENOR OU IGUAL A 20 M² - LANÇAMENTO, ADENSAMENTO E ACABAMENTO. AF_12/2015</v>
          </cell>
          <cell r="D7595" t="str">
            <v>M3</v>
          </cell>
          <cell r="E7595">
            <v>320.76</v>
          </cell>
        </row>
        <row r="7596">
          <cell r="B7596">
            <v>92736</v>
          </cell>
          <cell r="C7596" t="str">
            <v>CONCRETAGEM DE VIGAS E LAJES, FCK=20 MPA, PARA LAJES PREMOLDADAS COM GRUA DE CAÇAMBA DE 350 L EM EDIFICAÇÃO DE MULTIPAVIMENTOS ATÉ 16 ANDARES, COM ÁREA MÉDIA DE LAJES MAIOR QUE 20 M² - LANÇAMENTO, ADENSAMENTO E ACABAMENTO. AF_12/2015</v>
          </cell>
          <cell r="D7596" t="str">
            <v>M3</v>
          </cell>
          <cell r="E7596">
            <v>310.95999999999998</v>
          </cell>
        </row>
        <row r="7597">
          <cell r="B7597">
            <v>92739</v>
          </cell>
          <cell r="C7597" t="str">
            <v>CONCRETAGEM DE VIGAS E LAJES, FCK=20 MPA, PARA LAJES MACIÇAS OU NERVURADAS COM GRUA DE CAÇAMBA DE 500 L EM EDIFICAÇÃO DE MULTIPAVIMENTOS ATÉ 16 ANDARES, COM ÁREA MÉDIA DE LAJES MENOR OU IGUAL A 20 M² - LANÇAMENTO, ADENSAMENTO E ACABAMENTO. AF_12/2015</v>
          </cell>
          <cell r="D7597" t="str">
            <v>M3</v>
          </cell>
          <cell r="E7597">
            <v>296.73</v>
          </cell>
        </row>
        <row r="7598">
          <cell r="B7598">
            <v>92740</v>
          </cell>
          <cell r="C7598" t="str">
            <v>CONCRETAGEM DE VIGAS E LAJES, FCK=20 MPA, PARA LAJES MACIÇAS OU NERVURADAS COM GRUA DE CAÇAMBA DE 500 L EM EDIFICAÇÃO DE MULTIPAVIMENTOS ATÉ 16 ANDARES, COM ÁREA MÉDIA DE LAJES MAIOR QUE 20 M² - LANÇAMENTO, ADENSAMENTO E ACABAMENTO. AF_12/2015</v>
          </cell>
          <cell r="D7598" t="str">
            <v>M3</v>
          </cell>
          <cell r="E7598">
            <v>291.88</v>
          </cell>
        </row>
        <row r="7599">
          <cell r="B7599">
            <v>92741</v>
          </cell>
          <cell r="C7599" t="str">
            <v>CONCRETAGEM DE VIGAS E LAJES, FCK=20 MPA, PARA QUALQUER TIPO DE LAJE COM BALDES EM EDIFICAÇÃO TÉRREA, COM ÁREA MÉDIA DE LAJES MENOR OU IGUAL A 20 M² - LANÇAMENTO, ADENSAMENTO E ACABAMENTO. AF_12/2015</v>
          </cell>
          <cell r="D7599" t="str">
            <v>M3</v>
          </cell>
          <cell r="E7599">
            <v>465.35</v>
          </cell>
        </row>
        <row r="7600">
          <cell r="B7600">
            <v>92742</v>
          </cell>
          <cell r="C7600" t="str">
            <v>CONCRETAGEM DE VIGAS E LAJES, FCK=20 MPA, PARA QUALQUER TIPO DE LAJE COM BALDES EM EDIFICAÇÃO DE MULTIPAVIMENTOS ATÉ 04 ANDARES, COM ÁREA MÉDIA DE LAJES MENOR OU IGUAL A 20 M² - LANÇAMENTO, ADENSAMENTO E ACABAMENTO. AF_12/2015</v>
          </cell>
          <cell r="D7600" t="str">
            <v>M3</v>
          </cell>
          <cell r="E7600">
            <v>648.39</v>
          </cell>
        </row>
        <row r="7601">
          <cell r="B7601">
            <v>92873</v>
          </cell>
          <cell r="C7601" t="str">
            <v>LANÇAMENTO COM USO DE BALDES, ADENSAMENTO E ACABAMENTO DE CONCRETO EM ESTRUTURAS. AF_12/2015</v>
          </cell>
          <cell r="D7601" t="str">
            <v>M3</v>
          </cell>
          <cell r="E7601">
            <v>142.38999999999999</v>
          </cell>
        </row>
        <row r="7602">
          <cell r="B7602">
            <v>92874</v>
          </cell>
          <cell r="C7602" t="str">
            <v>LANÇAMENTO COM USO DE BOMBA, ADENSAMENTO E ACABAMENTO DE CONCRETO EM ESTRUTURAS. AF_12/2015</v>
          </cell>
          <cell r="D7602" t="str">
            <v>M3</v>
          </cell>
          <cell r="E7602">
            <v>23.21</v>
          </cell>
        </row>
        <row r="7603">
          <cell r="B7603">
            <v>94962</v>
          </cell>
          <cell r="C7603" t="str">
            <v>CONCRETO MAGRO PARA LASTRO, TRAÇO 1:4,5:4,5 (CIMENTO/ AREIA MÉDIA/ BRITA 1)  - PREPARO MECÂNICO COM BETONEIRA 400 L. AF_07/2016</v>
          </cell>
          <cell r="D7603" t="str">
            <v>M3</v>
          </cell>
          <cell r="E7603">
            <v>233.2</v>
          </cell>
        </row>
        <row r="7604">
          <cell r="B7604">
            <v>94963</v>
          </cell>
          <cell r="C7604" t="str">
            <v>CONCRETO FCK = 15MPA, TRAÇO 1:3,4:3,5 (CIMENTO/ AREIA MÉDIA/ BRITA 1)  - PREPARO MECÂNICO COM BETONEIRA 400 L. AF_07/2016</v>
          </cell>
          <cell r="D7604" t="str">
            <v>M3</v>
          </cell>
          <cell r="E7604">
            <v>251.93</v>
          </cell>
        </row>
        <row r="7605">
          <cell r="B7605">
            <v>94964</v>
          </cell>
          <cell r="C7605" t="str">
            <v>CONCRETO FCK = 20MPA, TRAÇO 1:2,7:3 (CIMENTO/ AREIA MÉDIA/ BRITA 1)  - PREPARO MECÂNICO COM BETONEIRA 400 L. AF_07/2016</v>
          </cell>
          <cell r="D7605" t="str">
            <v>M3</v>
          </cell>
          <cell r="E7605">
            <v>273.08</v>
          </cell>
        </row>
        <row r="7606">
          <cell r="B7606">
            <v>94965</v>
          </cell>
          <cell r="C7606" t="str">
            <v>CONCRETO FCK = 25MPA, TRAÇO 1:2,3:2,7 (CIMENTO/ AREIA MÉDIA/ BRITA 1)  - PREPARO MECÂNICO COM BETONEIRA 400 L. AF_07/2016</v>
          </cell>
          <cell r="D7606" t="str">
            <v>M3</v>
          </cell>
          <cell r="E7606">
            <v>281.13</v>
          </cell>
        </row>
        <row r="7607">
          <cell r="B7607">
            <v>94966</v>
          </cell>
          <cell r="C7607" t="str">
            <v>CONCRETO FCK = 30MPA, TRAÇO 1:2,1:2,5 (CIMENTO/ AREIA MÉDIA/ BRITA 1)  - PREPARO MECÂNICO COM BETONEIRA 400 L. AF_07/2016</v>
          </cell>
          <cell r="D7607" t="str">
            <v>M3</v>
          </cell>
          <cell r="E7607">
            <v>289.49</v>
          </cell>
        </row>
        <row r="7608">
          <cell r="B7608">
            <v>94967</v>
          </cell>
          <cell r="C7608" t="str">
            <v>CONCRETO FCK = 40MPA, TRAÇO 1:1,6:1,9 (CIMENTO/ AREIA MÉDIA/ BRITA 1)  - PREPARO MECÂNICO COM BETONEIRA 400 L. AF_07/2016</v>
          </cell>
          <cell r="D7608" t="str">
            <v>M3</v>
          </cell>
          <cell r="E7608">
            <v>326.04000000000002</v>
          </cell>
        </row>
        <row r="7609">
          <cell r="B7609">
            <v>94968</v>
          </cell>
          <cell r="C7609" t="str">
            <v>CONCRETO MAGRO PARA LASTRO, TRAÇO 1:4,5:4,5 (CIMENTO/ AREIA MÉDIA/ BRITA 1)  - PREPARO MECÂNICO COM BETONEIRA 600 L. AF_07/2016</v>
          </cell>
          <cell r="D7609" t="str">
            <v>M3</v>
          </cell>
          <cell r="E7609">
            <v>228.1</v>
          </cell>
        </row>
        <row r="7610">
          <cell r="B7610">
            <v>94969</v>
          </cell>
          <cell r="C7610" t="str">
            <v>CONCRETO FCK = 15MPA, TRAÇO 1:3,4:3,5 (CIMENTO/ AREIA MÉDIA/ BRITA 1)  - PREPARO MECÂNICO COM BETONEIRA 600 L. AF_07/2016</v>
          </cell>
          <cell r="D7610" t="str">
            <v>M3</v>
          </cell>
          <cell r="E7610">
            <v>247.48</v>
          </cell>
        </row>
        <row r="7611">
          <cell r="B7611">
            <v>94970</v>
          </cell>
          <cell r="C7611" t="str">
            <v>CONCRETO FCK = 20MPA, TRAÇO 1:2,7:3 (CIMENTO/ AREIA MÉDIA/ BRITA 1)  - PREPARO MECÂNICO COM BETONEIRA 600 L. AF_07/2016</v>
          </cell>
          <cell r="D7611" t="str">
            <v>M3</v>
          </cell>
          <cell r="E7611">
            <v>264.48</v>
          </cell>
        </row>
        <row r="7612">
          <cell r="B7612">
            <v>94971</v>
          </cell>
          <cell r="C7612" t="str">
            <v>CONCRETO FCK = 25MPA, TRAÇO 1:2,3:2,7 (CIMENTO/ AREIA MÉDIA/ BRITA 1)  - PREPARO MECÂNICO COM BETONEIRA 600 L. AF_07/2016</v>
          </cell>
          <cell r="D7612" t="str">
            <v>M3</v>
          </cell>
          <cell r="E7612">
            <v>276.55</v>
          </cell>
        </row>
        <row r="7613">
          <cell r="B7613">
            <v>94972</v>
          </cell>
          <cell r="C7613" t="str">
            <v>CONCRETO FCK = 30MPA, TRAÇO 1:2,1:2,5 (CIMENTO/ AREIA MÉDIA/ BRITA 1)  - PREPARO MECÂNICO COM BETONEIRA 600 L. AF_07/2016</v>
          </cell>
          <cell r="D7613" t="str">
            <v>M3</v>
          </cell>
          <cell r="E7613">
            <v>286.66000000000003</v>
          </cell>
        </row>
        <row r="7614">
          <cell r="B7614">
            <v>94973</v>
          </cell>
          <cell r="C7614" t="str">
            <v>CONCRETO FCK = 40MPA, TRAÇO 1:1,6:1,9 (CIMENTO/ AREIA MÉDIA/ BRITA 1)  - PREPARO MECÂNICO COM BETONEIRA 600 L. AF_07/2016</v>
          </cell>
          <cell r="D7614" t="str">
            <v>M3</v>
          </cell>
          <cell r="E7614">
            <v>320.16000000000003</v>
          </cell>
        </row>
        <row r="7615">
          <cell r="B7615">
            <v>94974</v>
          </cell>
          <cell r="C7615" t="str">
            <v>CONCRETO MAGRO PARA LASTRO, TRAÇO 1:4,5:4,5 (CIMENTO/ AREIA MÉDIA/ BRITA 1)  - PREPARO MANUAL. AF_07/2016</v>
          </cell>
          <cell r="D7615" t="str">
            <v>M3</v>
          </cell>
          <cell r="E7615">
            <v>314.95</v>
          </cell>
        </row>
        <row r="7616">
          <cell r="B7616">
            <v>94975</v>
          </cell>
          <cell r="C7616" t="str">
            <v>CONCRETO FCK = 15MPA, TRAÇO 1:3,4:3,5 (CIMENTO/ AREIA MÉDIA/ BRITA 1)  - PREPARO MANUAL. AF_07/2016</v>
          </cell>
          <cell r="D7616" t="str">
            <v>M3</v>
          </cell>
          <cell r="E7616">
            <v>332.38</v>
          </cell>
        </row>
        <row r="7617">
          <cell r="B7617">
            <v>96555</v>
          </cell>
          <cell r="C7617" t="str">
            <v>CONCRETAGEM DE BLOCOS DE COROAMENTO E VIGAS BALDRAME, FCK 30 MPA, COM USO DE JERICA  LANÇAMENTO, ADENSAMENTO E ACABAMENTO. AF_06/2017</v>
          </cell>
          <cell r="D7617" t="str">
            <v>M3</v>
          </cell>
          <cell r="E7617">
            <v>406.68</v>
          </cell>
        </row>
        <row r="7618">
          <cell r="B7618">
            <v>96556</v>
          </cell>
          <cell r="C7618" t="str">
            <v>CONCRETAGEM DE SAPATAS, FCK 30 MPA, COM USO DE JERICA  LANÇAMENTO, ADENSAMENTO E ACABAMENTO. AF_06/2017</v>
          </cell>
          <cell r="D7618" t="str">
            <v>M3</v>
          </cell>
          <cell r="E7618">
            <v>464.43</v>
          </cell>
        </row>
        <row r="7619">
          <cell r="B7619">
            <v>96557</v>
          </cell>
          <cell r="C7619" t="str">
            <v>CONCRETAGEM DE BLOCOS DE COROAMENTO E VIGAS BALDRAMES, FCK 30 MPA, COM USO DE BOMBA  LANÇAMENTO, ADENSAMENTO E ACABAMENTO. AF_06/2017</v>
          </cell>
          <cell r="D7619" t="str">
            <v>M3</v>
          </cell>
          <cell r="E7619">
            <v>360.87</v>
          </cell>
        </row>
        <row r="7620">
          <cell r="B7620">
            <v>96558</v>
          </cell>
          <cell r="C7620" t="str">
            <v>CONCRETAGEM DE SAPATAS, FCK 30 MPA, COM USO DE BOMBA  LANÇAMENTO, ADENSAMENTO E ACABAMENTO. AF_11/2016</v>
          </cell>
          <cell r="D7620" t="str">
            <v>M3</v>
          </cell>
          <cell r="E7620">
            <v>365.92</v>
          </cell>
        </row>
        <row r="7621">
          <cell r="B7621">
            <v>99235</v>
          </cell>
          <cell r="C7621" t="str">
            <v>CONCRETAGEM DE EDIFICAÇÕES (PAREDES E LAJES) FEITAS COM SISTEMA DE FÔRMAS MANUSEÁVEIS, COM CONCRETO USINADO AUTOADENSÁVEL FCK 25 MPA - LANÇAMENTO E ACABAMENTO. AF_06/2015</v>
          </cell>
          <cell r="D7621" t="str">
            <v>M3</v>
          </cell>
          <cell r="E7621">
            <v>324.81</v>
          </cell>
        </row>
        <row r="7622">
          <cell r="B7622">
            <v>99431</v>
          </cell>
          <cell r="C7622" t="str">
            <v>CONCRETAGEM DE LAJES EM EDIFICAÇÕES UNIFAMILIARES FEITAS COM SISTEMA DE FÔRMAS MANUSEÁVEIS, COM CONCRETO USINADO BOMBEÁVEL FCK 25 MPA - LANÇAMENTO, ADENSAMENTO E ACABAMENTO (EXCLUSIVE BOMBA LANÇA). AF_06/2015</v>
          </cell>
          <cell r="D7622" t="str">
            <v>M3</v>
          </cell>
          <cell r="E7622">
            <v>385.94</v>
          </cell>
        </row>
        <row r="7623">
          <cell r="B7623">
            <v>99432</v>
          </cell>
          <cell r="C7623" t="str">
            <v>CONCRETAGEM DE PAREDES EM EDIFICAÇÕES UNIFAMILIARES FEITAS COM SISTEMA DE FÔRMAS MANUSEÁVEIS, COM CONCRETO USINADO BOMBEÁVEL FCK 25 MPA - LANÇAMENTO, ADENSAMENTO E ACABAMENTO (EXCLUSIVE BOMBA LANÇA). AF_06/2015</v>
          </cell>
          <cell r="D7623" t="str">
            <v>M3</v>
          </cell>
          <cell r="E7623">
            <v>365.36</v>
          </cell>
        </row>
        <row r="7624">
          <cell r="B7624">
            <v>99433</v>
          </cell>
          <cell r="C7624" t="str">
            <v>CONCRETAGEM DE PLATIBANDA EM EDIFICAÇÕES UNIFAMILIARES FEITAS COM SISTEMA DE FÔRMAS MANUSEÁVEIS, COM CONCRETO USINADO BOMBEÁVEL FCK 25 MPA, - LANÇAMENTO, ADENSAMENTO E ACABAMENTO (EXCLUSIVE BOMBA LANÇA). AF_06/2015</v>
          </cell>
          <cell r="D7624" t="str">
            <v>M3</v>
          </cell>
          <cell r="E7624">
            <v>409.4</v>
          </cell>
        </row>
        <row r="7625">
          <cell r="B7625">
            <v>99434</v>
          </cell>
          <cell r="C7625" t="str">
            <v>CONCRETAGEM DE LAJES EM EDIFICAÇÕES MULTIFAMILIARES FEITAS COM SISTEMA DE FÔRMAS MANUSEÁVEIS, COM CONCRETO USINADO BOMBEÁVEL FCK 25 MPA - LANÇAMENTO, ADENSAMENTO E ACABAMENTO (EXCLUSIVE BOMBA LANÇA). AF_06/2015</v>
          </cell>
          <cell r="D7625" t="str">
            <v>M3</v>
          </cell>
          <cell r="E7625">
            <v>389.13</v>
          </cell>
        </row>
        <row r="7626">
          <cell r="B7626">
            <v>99435</v>
          </cell>
          <cell r="C7626" t="str">
            <v>CONCRETAGEM DE PAREDES EM EDIFICAÇÕES MULTIFAMILIARES FEITAS COM SISTEMA DE FÔRMAS MANUSEÁVEIS, COM CONCRETO USINADO BOMBEÁVEL FCK 25 MPA - LANÇAMENTO, ADENSAMENTO E ACABAMENTO (EXCLUSIVE BOMBA LANÇA). AF_06/2015</v>
          </cell>
          <cell r="D7626" t="str">
            <v>M3</v>
          </cell>
          <cell r="E7626">
            <v>376.26</v>
          </cell>
        </row>
        <row r="7627">
          <cell r="B7627">
            <v>99436</v>
          </cell>
          <cell r="C7627" t="str">
            <v>CONCRETAGEM DE PLATIBANDA EM EDIFICAÇÕES MULTIFAMILIARES FEITAS COM SISTEMA DE FÔRMAS MANUSEÁVEIS, COM CONCRETO USINADO BOMBEÁVEL FCK 25 MPA - LANÇAMENTO, ADENSAMENTO E ACABAMENTO (EXCLUSIVE BOMBA LANÇA). AF_06/2015</v>
          </cell>
          <cell r="D7627" t="str">
            <v>M3</v>
          </cell>
          <cell r="E7627">
            <v>424.02</v>
          </cell>
        </row>
        <row r="7628">
          <cell r="B7628">
            <v>99437</v>
          </cell>
          <cell r="C7628" t="str">
            <v>CONCRETAGEM DE PLATIBANDA EM EDIFICAÇÕES UNIFAMILIARES FEITAS COM SISTEMA DE FÔRMAS MANUSEÁVEIS, COM CONCRETO USINADO AUTOADENSÁVEL FCK 25 MPA - LANÇAMENTO E ACABAMENTO. AF_06/2015</v>
          </cell>
          <cell r="D7628" t="str">
            <v>M3</v>
          </cell>
          <cell r="E7628">
            <v>345.84</v>
          </cell>
        </row>
        <row r="7629">
          <cell r="B7629">
            <v>99438</v>
          </cell>
          <cell r="C7629" t="str">
            <v>CONCRETAGEM DE PLATIBANDA EM EDIFICAÇÕES MULTIFAMILIARES FEITAS COM SISTEMA DE FÔRMAS MANUSEÁVEIS, COM CONCRETO USINADO AUTOADENSÁVEL FCK 25 MPA - LANÇAMENTO E ACABAMENTO. AF_06/2015</v>
          </cell>
          <cell r="D7629" t="str">
            <v>M3</v>
          </cell>
          <cell r="E7629">
            <v>350.24</v>
          </cell>
        </row>
        <row r="7630">
          <cell r="B7630">
            <v>99439</v>
          </cell>
          <cell r="C7630" t="str">
            <v>CONCRETAGEM DE EDIFICAÇÕES (PAREDES E LAJES) FEITAS COM SISTEMA DE FÔRMAS MANUSEÁVEIS, COM CONCRETO USINADO BOMBEÁVEL FCK 25 MPA - LANÇAMENTO, ADENSAMENTO E ACABAMENTO (EXCLUSIVE BOMBA LANÇA). AF_06/2015</v>
          </cell>
          <cell r="D7630" t="str">
            <v>M3</v>
          </cell>
          <cell r="E7630">
            <v>379.85</v>
          </cell>
        </row>
        <row r="7631">
          <cell r="B7631" t="str">
            <v>74141/1</v>
          </cell>
          <cell r="C7631" t="str">
            <v>LAJE PRE-MOLD BETA 11 P/1KN/M2 VAOS 4,40M/INCL VIGOTAS TIJOLOS ARMADURA NEGATIVA CAPEAMENTO 3CM CONCRETO 20MPA ESCORAMENTO MATERIAL E MAO  DE OBRA.</v>
          </cell>
          <cell r="D7631" t="str">
            <v>M2</v>
          </cell>
          <cell r="E7631">
            <v>71.66</v>
          </cell>
        </row>
        <row r="7632">
          <cell r="B7632" t="str">
            <v>74141/2</v>
          </cell>
          <cell r="C7632" t="str">
            <v>LAJE PRE-MOLD BETA 12 P/3,5KN/M2 VAO 4,1M INCL VIGOTAS TIJOLOS ARMADU-RA NEGATIVA CAPEAMENTO 3CM CONCRETO 15MPA ESCORAMENTO MATERIAIS E MAO DE OBRA.</v>
          </cell>
          <cell r="D7632" t="str">
            <v>M2</v>
          </cell>
          <cell r="E7632">
            <v>79.23</v>
          </cell>
        </row>
        <row r="7633">
          <cell r="B7633" t="str">
            <v>74141/3</v>
          </cell>
          <cell r="C7633" t="str">
            <v>LAJE PRE-MOLD BETA 16 P/3,5KN/M2 VAO 5,2M INCL VIGOTAS TIJOLOS ARMADU-RA NEGATIVA CAPEAMENTO 3CM CONCRETO 15MPA ESCORAMENTO MATERIAL E MAO  DE OBRA.</v>
          </cell>
          <cell r="D7633" t="str">
            <v>M2</v>
          </cell>
          <cell r="E7633">
            <v>94.85</v>
          </cell>
        </row>
        <row r="7634">
          <cell r="B7634" t="str">
            <v>74141/4</v>
          </cell>
          <cell r="C7634" t="str">
            <v>LAJE PRE-MOLD BETA 20 P/3,5KN/M2 VAO 6,2M INCL VIGOTAS TIJOLOS ARMADU-RA NEGATIVA CAPEAMENTO 3CM CONCRETO 15MPA ESCORAMENTO MATERIAL E MAO  DE OBRA.</v>
          </cell>
          <cell r="D7634" t="str">
            <v>M2</v>
          </cell>
          <cell r="E7634">
            <v>109.15</v>
          </cell>
        </row>
        <row r="7635">
          <cell r="B7635" t="str">
            <v>74202/1</v>
          </cell>
          <cell r="C7635" t="str">
            <v>LAJE PRE-MOLDADA P/FORRO, SOBRECARGA 100KG/M2, VAOS ATE 3,50M/E=8CM, C/LAJOTAS E CAP.C/CONC FCK=20MPA, 3CM, INTER-EIXO 38CM, C/ESCORAMENTO (REAPR.3X) E FERRAGEM NEGATIVA</v>
          </cell>
          <cell r="D7635" t="str">
            <v>M2</v>
          </cell>
          <cell r="E7635">
            <v>64.900000000000006</v>
          </cell>
        </row>
        <row r="7636">
          <cell r="B7636" t="str">
            <v>74202/2</v>
          </cell>
          <cell r="C7636" t="str">
            <v>LAJE PRE-MOLDADA P/PISO, SOBRECARGA 200KG/M2, VAOS ATE 3,50M/E=8CM, C/LAJOTAS E CAP.C/CONC FCK=20MPA, 4CM, INTER-EIXO 38CM, C/ESCORAMENTO (REAPR.3X) E FERRAGEM NEGATIVA</v>
          </cell>
          <cell r="D7636" t="str">
            <v>M2</v>
          </cell>
          <cell r="E7636">
            <v>71.03</v>
          </cell>
        </row>
        <row r="7637">
          <cell r="B7637" t="str">
            <v>73817/1</v>
          </cell>
          <cell r="C7637" t="str">
            <v>EMBASAMENTO DE MATERIAL GRANULAR - PO DE PEDRA</v>
          </cell>
          <cell r="D7637" t="str">
            <v>M3</v>
          </cell>
          <cell r="E7637">
            <v>92.09</v>
          </cell>
        </row>
        <row r="7638">
          <cell r="B7638" t="str">
            <v>73817/2</v>
          </cell>
          <cell r="C7638" t="str">
            <v>EMBASAMENTO DE MATERIAL GRANULAR - RACHAO</v>
          </cell>
          <cell r="D7638" t="str">
            <v>M3</v>
          </cell>
          <cell r="E7638">
            <v>118.71</v>
          </cell>
        </row>
        <row r="7639">
          <cell r="B7639" t="str">
            <v>74078/1</v>
          </cell>
          <cell r="C7639" t="str">
            <v>AGULHAMENTO FUNDO DE VALAS C/MACO 30KG PEDRA-DE-MAO H=10CM</v>
          </cell>
          <cell r="D7639" t="str">
            <v>M2</v>
          </cell>
          <cell r="E7639">
            <v>27.02</v>
          </cell>
        </row>
        <row r="7640">
          <cell r="B7640">
            <v>83518</v>
          </cell>
          <cell r="C7640" t="str">
            <v>ALVENARIA EMBASAMENTO E=20 CM BLOCO CONCRETO</v>
          </cell>
          <cell r="D7640" t="str">
            <v>M3</v>
          </cell>
          <cell r="E7640">
            <v>261.10000000000002</v>
          </cell>
        </row>
        <row r="7641">
          <cell r="B7641">
            <v>95467</v>
          </cell>
          <cell r="C7641" t="str">
            <v>EMBASAMENTO C/PEDRA ARGAMASSADA UTILIZANDO ARG.CIM/AREIA 1:4</v>
          </cell>
          <cell r="D7641" t="str">
            <v>M3</v>
          </cell>
          <cell r="E7641">
            <v>351.7</v>
          </cell>
        </row>
        <row r="7642">
          <cell r="B7642">
            <v>68328</v>
          </cell>
          <cell r="C7642" t="str">
            <v>JUNTA DE DILATACAO COM ISOPOR 10 MM</v>
          </cell>
          <cell r="D7642" t="str">
            <v>M2</v>
          </cell>
          <cell r="E7642">
            <v>13.91</v>
          </cell>
        </row>
        <row r="7643">
          <cell r="B7643" t="str">
            <v>73898/1</v>
          </cell>
          <cell r="C7643" t="str">
            <v>JUNTA DE DILATACAO ELASTICA (PVC) O-220/6 PRESSAO ATE 30 MCA</v>
          </cell>
          <cell r="D7643" t="str">
            <v>M</v>
          </cell>
          <cell r="E7643">
            <v>98.11</v>
          </cell>
        </row>
        <row r="7644">
          <cell r="B7644">
            <v>79471</v>
          </cell>
          <cell r="C7644" t="str">
            <v>PINTURA ADESIVA P/ CONCRETO, A BASE DE RESINA EPOXI ( SIKADUR 32 )</v>
          </cell>
          <cell r="D7644" t="str">
            <v>KG</v>
          </cell>
          <cell r="E7644">
            <v>53.83</v>
          </cell>
        </row>
        <row r="7645">
          <cell r="B7645">
            <v>98576</v>
          </cell>
          <cell r="C7645" t="str">
            <v>TRATAMENTO DE JUNTA DE DILATAÇÃO COM MANTA ASFÁLTICA ADERIDA COM MAÇARICO. AF_06/2018</v>
          </cell>
          <cell r="D7645" t="str">
            <v>M</v>
          </cell>
          <cell r="E7645">
            <v>14.41</v>
          </cell>
        </row>
        <row r="7646">
          <cell r="B7646">
            <v>93182</v>
          </cell>
          <cell r="C7646" t="str">
            <v>VERGA PRÉ-MOLDADA PARA JANELAS COM ATÉ 1,5 M DE VÃO. AF_03/2016</v>
          </cell>
          <cell r="D7646" t="str">
            <v>M</v>
          </cell>
          <cell r="E7646">
            <v>24.35</v>
          </cell>
        </row>
        <row r="7647">
          <cell r="B7647">
            <v>93183</v>
          </cell>
          <cell r="C7647" t="str">
            <v>VERGA PRÉ-MOLDADA PARA JANELAS COM MAIS DE 1,5 M DE VÃO. AF_03/2016</v>
          </cell>
          <cell r="D7647" t="str">
            <v>M</v>
          </cell>
          <cell r="E7647">
            <v>31.04</v>
          </cell>
        </row>
        <row r="7648">
          <cell r="B7648">
            <v>93184</v>
          </cell>
          <cell r="C7648" t="str">
            <v>VERGA PRÉ-MOLDADA PARA PORTAS COM ATÉ 1,5 M DE VÃO. AF_03/2016</v>
          </cell>
          <cell r="D7648" t="str">
            <v>M</v>
          </cell>
          <cell r="E7648">
            <v>18.57</v>
          </cell>
        </row>
        <row r="7649">
          <cell r="B7649">
            <v>93185</v>
          </cell>
          <cell r="C7649" t="str">
            <v>VERGA PRÉ-MOLDADA PARA PORTAS COM MAIS DE 1,5 M DE VÃO. AF_03/2016</v>
          </cell>
          <cell r="D7649" t="str">
            <v>M</v>
          </cell>
          <cell r="E7649">
            <v>30.55</v>
          </cell>
        </row>
        <row r="7650">
          <cell r="B7650">
            <v>93186</v>
          </cell>
          <cell r="C7650" t="str">
            <v>VERGA MOLDADA IN LOCO EM CONCRETO PARA JANELAS COM ATÉ 1,5 M DE VÃO. AF_03/2016</v>
          </cell>
          <cell r="D7650" t="str">
            <v>M</v>
          </cell>
          <cell r="E7650">
            <v>44.32</v>
          </cell>
        </row>
        <row r="7651">
          <cell r="B7651">
            <v>93187</v>
          </cell>
          <cell r="C7651" t="str">
            <v>VERGA MOLDADA IN LOCO EM CONCRETO PARA JANELAS COM MAIS DE 1,5 M DE VÃO. AF_03/2016</v>
          </cell>
          <cell r="D7651" t="str">
            <v>M</v>
          </cell>
          <cell r="E7651">
            <v>50.83</v>
          </cell>
        </row>
        <row r="7652">
          <cell r="B7652">
            <v>93188</v>
          </cell>
          <cell r="C7652" t="str">
            <v>VERGA MOLDADA IN LOCO EM CONCRETO PARA PORTAS COM ATÉ 1,5 M DE VÃO. AF_03/2016</v>
          </cell>
          <cell r="D7652" t="str">
            <v>M</v>
          </cell>
          <cell r="E7652">
            <v>41.11</v>
          </cell>
        </row>
        <row r="7653">
          <cell r="B7653">
            <v>93189</v>
          </cell>
          <cell r="C7653" t="str">
            <v>VERGA MOLDADA IN LOCO EM CONCRETO PARA PORTAS COM MAIS DE 1,5 M DE VÃO. AF_03/2016</v>
          </cell>
          <cell r="D7653" t="str">
            <v>M</v>
          </cell>
          <cell r="E7653">
            <v>51.08</v>
          </cell>
        </row>
        <row r="7654">
          <cell r="B7654">
            <v>93190</v>
          </cell>
          <cell r="C7654" t="str">
            <v>VERGA MOLDADA IN LOCO COM UTILIZAÇÃO DE BLOCOS CANALETA PARA JANELAS COM ATÉ 1,5 M DE VÃO. AF_03/2016</v>
          </cell>
          <cell r="D7654" t="str">
            <v>M</v>
          </cell>
          <cell r="E7654">
            <v>24.74</v>
          </cell>
        </row>
        <row r="7655">
          <cell r="B7655">
            <v>93191</v>
          </cell>
          <cell r="C7655" t="str">
            <v>VERGA MOLDADA IN LOCO COM UTILIZAÇÃO DE BLOCOS CANALETA PARA JANELAS COM MAIS DE 1,5 M DE VÃO. AF_03/2016</v>
          </cell>
          <cell r="D7655" t="str">
            <v>M</v>
          </cell>
          <cell r="E7655">
            <v>26.14</v>
          </cell>
        </row>
        <row r="7656">
          <cell r="B7656">
            <v>93192</v>
          </cell>
          <cell r="C7656" t="str">
            <v>VERGA MOLDADA IN LOCO COM UTILIZAÇÃO DE BLOCOS CANALETA PARA PORTAS COM ATÉ 1,5 M DE VÃO. AF_03/2016</v>
          </cell>
          <cell r="D7656" t="str">
            <v>M</v>
          </cell>
          <cell r="E7656">
            <v>26.7</v>
          </cell>
        </row>
        <row r="7657">
          <cell r="B7657">
            <v>93193</v>
          </cell>
          <cell r="C7657" t="str">
            <v>VERGA MOLDADA IN LOCO COM UTILIZAÇÃO DE BLOCOS CANALETA PARA PORTAS COM MAIS DE 1,5 M DE VÃO. AF_03/2016</v>
          </cell>
          <cell r="D7657" t="str">
            <v>M</v>
          </cell>
          <cell r="E7657">
            <v>26.45</v>
          </cell>
        </row>
        <row r="7658">
          <cell r="B7658">
            <v>93194</v>
          </cell>
          <cell r="C7658" t="str">
            <v>CONTRAVERGA PRÉ-MOLDADA PARA VÃOS DE ATÉ 1,5 M DE COMPRIMENTO. AF_03/2016</v>
          </cell>
          <cell r="D7658" t="str">
            <v>M</v>
          </cell>
          <cell r="E7658">
            <v>23.91</v>
          </cell>
        </row>
        <row r="7659">
          <cell r="B7659">
            <v>93195</v>
          </cell>
          <cell r="C7659" t="str">
            <v>CONTRAVERGA PRÉ-MOLDADA PARA VÃOS DE MAIS DE 1,5 M DE COMPRIMENTO. AF_03/2016</v>
          </cell>
          <cell r="D7659" t="str">
            <v>M</v>
          </cell>
          <cell r="E7659">
            <v>28.62</v>
          </cell>
        </row>
        <row r="7660">
          <cell r="B7660">
            <v>93196</v>
          </cell>
          <cell r="C7660" t="str">
            <v>CONTRAVERGA MOLDADA IN LOCO EM CONCRETO PARA VÃOS DE ATÉ 1,5 M DE COMPRIMENTO. AF_03/2016</v>
          </cell>
          <cell r="D7660" t="str">
            <v>M</v>
          </cell>
          <cell r="E7660">
            <v>43.23</v>
          </cell>
        </row>
        <row r="7661">
          <cell r="B7661">
            <v>93197</v>
          </cell>
          <cell r="C7661" t="str">
            <v>CONTRAVERGA MOLDADA IN LOCO EM CONCRETO PARA VÃOS DE MAIS DE 1,5 M DE COMPRIMENTO. AF_03/2016</v>
          </cell>
          <cell r="D7661" t="str">
            <v>M</v>
          </cell>
          <cell r="E7661">
            <v>48.02</v>
          </cell>
        </row>
        <row r="7662">
          <cell r="B7662">
            <v>93198</v>
          </cell>
          <cell r="C7662" t="str">
            <v>CONTRAVERGA MOLDADA IN LOCO COM UTILIZAÇÃO DE BLOCOS CANALETA PARA VÃOS DE ATÉ 1,5 M DE COMPRIMENTO. AF_03/2016</v>
          </cell>
          <cell r="D7662" t="str">
            <v>M</v>
          </cell>
          <cell r="E7662">
            <v>21.82</v>
          </cell>
        </row>
        <row r="7663">
          <cell r="B7663">
            <v>93199</v>
          </cell>
          <cell r="C7663" t="str">
            <v>CONTRAVERGA MOLDADA IN LOCO COM UTILIZAÇÃO DE BLOCOS CANALETA PARA VÃOS DE MAIS DE 1,5 M DE COMPRIMENTO. AF_03/2016</v>
          </cell>
          <cell r="D7663" t="str">
            <v>M</v>
          </cell>
          <cell r="E7663">
            <v>21.43</v>
          </cell>
        </row>
        <row r="7664">
          <cell r="B7664">
            <v>93200</v>
          </cell>
          <cell r="C7664" t="str">
            <v>FIXAÇÃO (ENCUNHAMENTO) DE ALVENARIA DE VEDAÇÃO COM ARGAMASSA APLICADA COM BISNAGA. AF_03/2016</v>
          </cell>
          <cell r="D7664" t="str">
            <v>M</v>
          </cell>
          <cell r="E7664">
            <v>2.06</v>
          </cell>
        </row>
        <row r="7665">
          <cell r="B7665">
            <v>93201</v>
          </cell>
          <cell r="C7665" t="str">
            <v>FIXAÇÃO (ENCUNHAMENTO) DE ALVENARIA DE VEDAÇÃO COM ARGAMASSA APLICADA COM COLHER. AF_03/2016</v>
          </cell>
          <cell r="D7665" t="str">
            <v>M</v>
          </cell>
          <cell r="E7665">
            <v>4.3099999999999996</v>
          </cell>
        </row>
        <row r="7666">
          <cell r="B7666">
            <v>93202</v>
          </cell>
          <cell r="C7666" t="str">
            <v>FIXAÇÃO (ENCUNHAMENTO) DE ALVENARIA DE VEDAÇÃO COM TIJOLO MACIÇO. AF_03/2016</v>
          </cell>
          <cell r="D7666" t="str">
            <v>M</v>
          </cell>
          <cell r="E7666">
            <v>15.88</v>
          </cell>
        </row>
        <row r="7667">
          <cell r="B7667">
            <v>93203</v>
          </cell>
          <cell r="C7667" t="str">
            <v>FIXAÇÃO (ENCUNHAMENTO) DE ALVENARIA DE VEDAÇÃO COM ESPUMA DE POLIURETANO EXPANSIVA. AF_03/2016</v>
          </cell>
          <cell r="D7667" t="str">
            <v>M</v>
          </cell>
          <cell r="E7667">
            <v>11.39</v>
          </cell>
        </row>
        <row r="7668">
          <cell r="B7668">
            <v>93204</v>
          </cell>
          <cell r="C7668" t="str">
            <v>CINTA DE AMARRAÇÃO DE ALVENARIA MOLDADA IN LOCO EM CONCRETO. AF_03/2016</v>
          </cell>
          <cell r="D7668" t="str">
            <v>M</v>
          </cell>
          <cell r="E7668">
            <v>33.4</v>
          </cell>
        </row>
        <row r="7669">
          <cell r="B7669">
            <v>93205</v>
          </cell>
          <cell r="C7669" t="str">
            <v>CINTA DE AMARRAÇÃO DE ALVENARIA MOLDADA IN LOCO COM UTILIZAÇÃO DE BLOCOS CANALETA. AF_03/2016</v>
          </cell>
          <cell r="D7669" t="str">
            <v>M</v>
          </cell>
          <cell r="E7669">
            <v>20.23</v>
          </cell>
        </row>
        <row r="7670">
          <cell r="B7670">
            <v>71623</v>
          </cell>
          <cell r="C7670" t="str">
            <v>CHAPIM DE CONCRETO APARENTE COM ACABAMENTO DESEMPENADO, FORMA DE COMPENSADO PLASTIFICADO (MADEIRIT) DE 14 X 10 CM, FUNDIDO NO LOCAL.</v>
          </cell>
          <cell r="D7670" t="str">
            <v>M</v>
          </cell>
          <cell r="E7670">
            <v>23.86</v>
          </cell>
        </row>
        <row r="7671">
          <cell r="B7671" t="str">
            <v>74144/2</v>
          </cell>
          <cell r="C7671" t="str">
            <v>SUPORTE APOIO CAIXA D AGUA BARROTES MADEIRA DE 1</v>
          </cell>
          <cell r="D7671" t="str">
            <v>UN</v>
          </cell>
          <cell r="E7671">
            <v>24.16</v>
          </cell>
        </row>
        <row r="7672">
          <cell r="B7672">
            <v>83513</v>
          </cell>
          <cell r="C7672" t="str">
            <v>FORNECIMENTO DE PERFIL SIMPLES "I" OU "H" ATE 8" INCLUSIVE PERDAS</v>
          </cell>
          <cell r="D7672" t="str">
            <v>KG</v>
          </cell>
          <cell r="E7672">
            <v>7.65</v>
          </cell>
        </row>
        <row r="7673">
          <cell r="B7673">
            <v>83514</v>
          </cell>
          <cell r="C7673" t="str">
            <v>FORNECIMENTO DE PERFIL SIMPLES "I" OU "H" 8 A 12" INCLUSIVE PERDAS</v>
          </cell>
          <cell r="D7673" t="str">
            <v>KG</v>
          </cell>
          <cell r="E7673">
            <v>6.67</v>
          </cell>
        </row>
        <row r="7674">
          <cell r="B7674">
            <v>84153</v>
          </cell>
          <cell r="C7674" t="str">
            <v>APARELHO DE APOIO NEOPRENE NAO FRETADO (1,4KG/DM3)</v>
          </cell>
          <cell r="D7674" t="str">
            <v>KG</v>
          </cell>
          <cell r="E7674">
            <v>55.91</v>
          </cell>
        </row>
        <row r="7675">
          <cell r="B7675">
            <v>84154</v>
          </cell>
          <cell r="C7675" t="str">
            <v>APARELHO APOIO NEOPRENE FRETADO</v>
          </cell>
          <cell r="D7675" t="str">
            <v>DM3</v>
          </cell>
          <cell r="E7675">
            <v>115.26</v>
          </cell>
        </row>
        <row r="7676">
          <cell r="B7676">
            <v>85233</v>
          </cell>
          <cell r="C7676" t="str">
            <v>ESCADA EM CONCRETO ARMADO, FCK = 15 MPA, MOLDADA IN LOCO</v>
          </cell>
          <cell r="D7676" t="str">
            <v>M3</v>
          </cell>
          <cell r="E7676">
            <v>2183.5700000000002</v>
          </cell>
        </row>
        <row r="7677">
          <cell r="B7677">
            <v>95952</v>
          </cell>
          <cell r="C7677" t="str">
            <v>(COMPOSIÇÃO REPRESENTATIVA) EXECUÇÃO DE ESTRUTURAS DE CONCRETO ARMADO CONVENCIONAL, PARA EDIFICAÇÃO HABITACIONAL MULTIFAMILIAR (PRÉDIO), FCK = 25 MPA. AF_01/2017</v>
          </cell>
          <cell r="D7677" t="str">
            <v>M3</v>
          </cell>
          <cell r="E7677">
            <v>1274.54</v>
          </cell>
        </row>
        <row r="7678">
          <cell r="B7678">
            <v>95953</v>
          </cell>
          <cell r="C7678" t="str">
            <v>(COMPOSIÇÃO REPRESENTATIVA) EXECUÇÃO DE ESTRUTURAS DE CONCRETO ARMADO, PARA EDIFICAÇÃO HABITACIONAL UNIFAMILIAR COM DOIS PAVIMENTOS (CASA ISOLADA), FCK = 25 MPA. AF_01/2017</v>
          </cell>
          <cell r="D7678" t="str">
            <v>M3</v>
          </cell>
          <cell r="E7678">
            <v>2109.9299999999998</v>
          </cell>
        </row>
        <row r="7679">
          <cell r="B7679">
            <v>95954</v>
          </cell>
          <cell r="C7679" t="str">
            <v>(COMPOSIÇÃO REPRESENTATIVA) EXECUÇÃO DE ESTRUTURAS DE CONCRETO ARMADO, PARA EDIFICAÇÃO HABITACIONAL UNIFAMILIAR COM DOIS PAVIMENTOS (CASA EM EMPREENDIMENTOS), FCK = 25 MPA. AF_01/2017</v>
          </cell>
          <cell r="D7679" t="str">
            <v>M3</v>
          </cell>
          <cell r="E7679">
            <v>1507.27</v>
          </cell>
        </row>
        <row r="7680">
          <cell r="B7680">
            <v>95955</v>
          </cell>
          <cell r="C7680" t="str">
            <v>(COMPOSIÇÃO REPRESENTATIVA) EXECUÇÃO DE ESTRUTURAS DE CONCRETO ARMADO, PARA EDIFICAÇÃO HABITACIONAL UNIFAMILIAR TÉRREA (CASA ISOLADA), FCK = 25 MPA. AF_01/2017</v>
          </cell>
          <cell r="D7680" t="str">
            <v>M3</v>
          </cell>
          <cell r="E7680">
            <v>1883.1</v>
          </cell>
        </row>
        <row r="7681">
          <cell r="B7681">
            <v>95956</v>
          </cell>
          <cell r="C7681" t="str">
            <v>(COMPOSIÇÃO REPRESENTATIVA) EXECUÇÃO DE ESTRUTURAS DE CONCRETO ARMADO, PARA EDIFICAÇÃO HABITACIONAL UNIFAMILIAR TÉRREA (CASA EM EMPREENDIMENTOS), FCK = 25 MPA. AF_01/2017</v>
          </cell>
          <cell r="D7681" t="str">
            <v>M3</v>
          </cell>
          <cell r="E7681">
            <v>1484.08</v>
          </cell>
        </row>
        <row r="7682">
          <cell r="B7682">
            <v>95957</v>
          </cell>
          <cell r="C7682" t="str">
            <v>(COMPOSIÇÃO REPRESENTATIVA) EXECUÇÃO DE ESTRUTURAS DE CONCRETO ARMADO, PARA EDIFICAÇÃO INSTITUCIONAL TÉRREA, FCK = 25 MPA. AF_01/2017</v>
          </cell>
          <cell r="D7682" t="str">
            <v>M3</v>
          </cell>
          <cell r="E7682">
            <v>1855.03</v>
          </cell>
        </row>
        <row r="7683">
          <cell r="B7683">
            <v>95969</v>
          </cell>
          <cell r="C7683" t="str">
            <v>(COMPOSIÇÃO REPRESENTATIVA) EXECUÇÃO DE ESCADA EM CONCRETO ARMADO, MOLDADA IN LOCO, FCK = 25 MPA. AF_02/2017</v>
          </cell>
          <cell r="D7683" t="str">
            <v>M3</v>
          </cell>
          <cell r="E7683">
            <v>1759.01</v>
          </cell>
        </row>
        <row r="7684">
          <cell r="B7684">
            <v>97733</v>
          </cell>
          <cell r="C7684" t="str">
            <v>PEÇA RETANGULAR PRÉ-MOLDADA, VOLUME DE CONCRETO DE ATÉ 10 LITROS, TAXA DE AÇO APROXIMADA DE 30KG/M³. AF_01/2018</v>
          </cell>
          <cell r="D7684" t="str">
            <v>M3</v>
          </cell>
          <cell r="E7684">
            <v>2131.7399999999998</v>
          </cell>
        </row>
        <row r="7685">
          <cell r="B7685">
            <v>97734</v>
          </cell>
          <cell r="C7685" t="str">
            <v>PEÇA RETANGULAR PRÉ-MOLDADA, VOLUME DE CONCRETO DE 10 A 30 LITROS, TAXA DE AÇO APROXIMADA DE 30KG/M³. AF_01/2018</v>
          </cell>
          <cell r="D7685" t="str">
            <v>M3</v>
          </cell>
          <cell r="E7685">
            <v>1853.14</v>
          </cell>
        </row>
        <row r="7686">
          <cell r="B7686">
            <v>97735</v>
          </cell>
          <cell r="C7686" t="str">
            <v>PEÇA RETANGULAR PRÉ-MOLDADA, VOLUME DE CONCRETO DE 30 A 100 LITROS, TAXA DE AÇO APROXIMADA DE 30KG/M³. AF_01/2018</v>
          </cell>
          <cell r="D7686" t="str">
            <v>M3</v>
          </cell>
          <cell r="E7686">
            <v>1527.67</v>
          </cell>
        </row>
        <row r="7687">
          <cell r="B7687">
            <v>97736</v>
          </cell>
          <cell r="C7687" t="str">
            <v>PEÇA RETANGULAR PRÉ-MOLDADA, VOLUME DE CONCRETO ACIMA DE 100 LITROS, TAXA DE AÇO APROXIMADA DE 30KG/M³. AF_01/2018</v>
          </cell>
          <cell r="D7687" t="str">
            <v>M3</v>
          </cell>
          <cell r="E7687">
            <v>918.51</v>
          </cell>
        </row>
        <row r="7688">
          <cell r="B7688">
            <v>97737</v>
          </cell>
          <cell r="C7688" t="str">
            <v>PEÇA RETANGULAR PRÉ-MOLDADA, VOLUME DE CONCRETO DE 30 A 70 LITROS , TAXA DE AÇO APROXIMADA DE 70KG/M³. AF_01/2018</v>
          </cell>
          <cell r="D7688" t="str">
            <v>M3</v>
          </cell>
          <cell r="E7688">
            <v>2122.73</v>
          </cell>
        </row>
        <row r="7689">
          <cell r="B7689">
            <v>97738</v>
          </cell>
          <cell r="C7689" t="str">
            <v>PEÇA CIRCULAR PRÉ-MOLDADA, VOLUME DE CONCRETO DE 10 A 30 LITROS, TAXA DE FIBRA DE POLIPROPILENO APROXIMADA DE 6 KG/M³. AF_01/2018_P</v>
          </cell>
          <cell r="D7689" t="str">
            <v>M3</v>
          </cell>
          <cell r="E7689">
            <v>2819.27</v>
          </cell>
        </row>
        <row r="7690">
          <cell r="B7690">
            <v>97739</v>
          </cell>
          <cell r="C7690" t="str">
            <v>PEÇA CIRCULAR PRÉ-MOLDADA, VOLUME DE CONCRETO DE 30 A 100 LITROS, TAXA DE AÇO APROXIMADA DE 30KG/M³. AF_01/2018</v>
          </cell>
          <cell r="D7690" t="str">
            <v>M3</v>
          </cell>
          <cell r="E7690">
            <v>1722.7</v>
          </cell>
        </row>
        <row r="7691">
          <cell r="B7691">
            <v>97740</v>
          </cell>
          <cell r="C7691" t="str">
            <v>PEÇA CIRCULAR PRÉ-MOLDADA, VOLUME DE CONCRETO ACIMA DE 100 LITROS, TAXA DE AÇO APROXIMADA DE 30KG/M³. AF_01/2018</v>
          </cell>
          <cell r="D7691" t="str">
            <v>M3</v>
          </cell>
          <cell r="E7691">
            <v>1207.01</v>
          </cell>
        </row>
        <row r="7692">
          <cell r="B7692">
            <v>98615</v>
          </cell>
          <cell r="C7692" t="str">
            <v>CONTENÇÃO EM CORTINA COM ESTACAS ESPAÇADAS COM 30 CM DE DIÂMETRO E PROFUNDIDADE MENOR OU IGUAL A 10 M. AF_06/2018</v>
          </cell>
          <cell r="D7692" t="str">
            <v>M2</v>
          </cell>
          <cell r="E7692">
            <v>77.31</v>
          </cell>
        </row>
        <row r="7693">
          <cell r="B7693">
            <v>98616</v>
          </cell>
          <cell r="C7693" t="str">
            <v>CONTENÇÃO EM CORTINA COM ESTACAS ESPAÇADAS COM 30 CM DE DIÂMETRO E PROFUNDIDADE MAIOR QUE 10 M E MENOR OU IGUAL A 15 M. AF_06/2018</v>
          </cell>
          <cell r="D7693" t="str">
            <v>M2</v>
          </cell>
          <cell r="E7693">
            <v>59.64</v>
          </cell>
        </row>
        <row r="7694">
          <cell r="B7694">
            <v>98617</v>
          </cell>
          <cell r="C7694" t="str">
            <v>CONTENÇÃO EM CORTINA COM ESTACAS ESPAÇADAS COM 30 CM DE DIÂMETRO E PROFUNDIDADE MAIOR QUE 15 M. AF_06/2018</v>
          </cell>
          <cell r="D7694" t="str">
            <v>M2</v>
          </cell>
          <cell r="E7694">
            <v>54.71</v>
          </cell>
        </row>
        <row r="7695">
          <cell r="B7695">
            <v>98618</v>
          </cell>
          <cell r="C7695" t="str">
            <v>CONTENÇÃO EM CORTINA COM ESTACAS ESPAÇADAS COM 40 CM DE DIÂMETRO E PROFUNDIDADE MENOR OU IGUAL A 10 M. AF_06/2018</v>
          </cell>
          <cell r="D7695" t="str">
            <v>M2</v>
          </cell>
          <cell r="E7695">
            <v>75.34</v>
          </cell>
        </row>
        <row r="7696">
          <cell r="B7696">
            <v>98619</v>
          </cell>
          <cell r="C7696" t="str">
            <v>CONTENÇÃO EM CORTINA COM ESTACAS ESPAÇADAS COM 40 CM DE DIÂMETRO E PROFUNDIDADE MAIOR QUE 10 M E MENOR OU IGUAL A 15 M. AF_06/2018</v>
          </cell>
          <cell r="D7696" t="str">
            <v>M2</v>
          </cell>
          <cell r="E7696">
            <v>67.88</v>
          </cell>
        </row>
        <row r="7697">
          <cell r="B7697">
            <v>98620</v>
          </cell>
          <cell r="C7697" t="str">
            <v>CONTENÇÃO EM CORTINA COM ESTACAS ESPAÇADAS COM 40 CM DE DIÂMETRO E PROFUNDIDADE MAIOR QUE 15 M. AF_06/2018</v>
          </cell>
          <cell r="D7697" t="str">
            <v>M2</v>
          </cell>
          <cell r="E7697">
            <v>64.12</v>
          </cell>
        </row>
        <row r="7698">
          <cell r="B7698">
            <v>98621</v>
          </cell>
          <cell r="C7698" t="str">
            <v>CONTENÇÃO EM CORTINA COM ESTACAS ESPAÇADAS COM 50 CM DE DIÂMETRO E PROFUNDIDADE MENOR OU IGUAL A 10 M. AF_06/2018</v>
          </cell>
          <cell r="D7698" t="str">
            <v>M2</v>
          </cell>
          <cell r="E7698">
            <v>84.5</v>
          </cell>
        </row>
        <row r="7699">
          <cell r="B7699">
            <v>98622</v>
          </cell>
          <cell r="C7699" t="str">
            <v>CONTENÇÃO EM CORTINA COM ESTACAS ESPAÇADAS COM 50 CM DE DIÂMETRO E PROFUNDIDADE MAIOR QUE 10 M E MENOR OU IGUAL A 15 M. AF_06/2018</v>
          </cell>
          <cell r="D7699" t="str">
            <v>M2</v>
          </cell>
          <cell r="E7699">
            <v>78.510000000000005</v>
          </cell>
        </row>
        <row r="7700">
          <cell r="B7700">
            <v>98623</v>
          </cell>
          <cell r="C7700" t="str">
            <v>CONTENÇÃO EM CORTINA COM ESTACAS ESPAÇADAS COM 50 CM DE DIÂMETRO E PROFUNDIDADE MAIOR QUE 15 M. AF_06/2018</v>
          </cell>
          <cell r="D7700" t="str">
            <v>M2</v>
          </cell>
          <cell r="E7700">
            <v>75.459999999999994</v>
          </cell>
        </row>
        <row r="7701">
          <cell r="B7701">
            <v>98624</v>
          </cell>
          <cell r="C7701" t="str">
            <v>CONTENÇÃO EM CORTINA COM ESTACAS ESPAÇADAS COM 60 CM DE DIÂMETRO E PROFUNDIDADE MENOR OU IGUAL A 10 M. AF_06/2018</v>
          </cell>
          <cell r="D7701" t="str">
            <v>M2</v>
          </cell>
          <cell r="E7701">
            <v>94.69</v>
          </cell>
        </row>
        <row r="7702">
          <cell r="B7702">
            <v>98625</v>
          </cell>
          <cell r="C7702" t="str">
            <v>CONTENÇÃO EM CORTINA COM ESTACAS ESPAÇADAS COM 60 CM DE DIÂMETRO E PROFUNDIDADE MAIOR QUE 10 M E MENOR OU IGUAL A 15 M. AF_06/2018</v>
          </cell>
          <cell r="D7702" t="str">
            <v>M2</v>
          </cell>
          <cell r="E7702">
            <v>89.63</v>
          </cell>
        </row>
        <row r="7703">
          <cell r="B7703">
            <v>98626</v>
          </cell>
          <cell r="C7703" t="str">
            <v>CONTENÇÃO EM CORTINA COM ESTACAS ESPAÇADAS COM 60 CM DE DIÂMETRO E PROFUNDIDADE MAIOR QUE 15 M. AF_06/2018</v>
          </cell>
          <cell r="D7703" t="str">
            <v>M2</v>
          </cell>
          <cell r="E7703">
            <v>87.03</v>
          </cell>
        </row>
        <row r="7704">
          <cell r="B7704">
            <v>98655</v>
          </cell>
          <cell r="C7704" t="str">
            <v>EXECUÇÃO DE MURETA GUIA PARA CONTENÇÃO/ FUNDAÇÃO COM 30 CM DE ESPESSURA. AF_06/2018</v>
          </cell>
          <cell r="D7704" t="str">
            <v>M</v>
          </cell>
          <cell r="E7704">
            <v>370.63</v>
          </cell>
        </row>
        <row r="7705">
          <cell r="B7705">
            <v>98656</v>
          </cell>
          <cell r="C7705" t="str">
            <v>EXECUÇÃO DE MURETA GUIA PARA CONTENÇÃO/ FUNDAÇÃO COM 40 CM DE ESPESSURA. AF_06/2018</v>
          </cell>
          <cell r="D7705" t="str">
            <v>M</v>
          </cell>
          <cell r="E7705">
            <v>376.21</v>
          </cell>
        </row>
        <row r="7706">
          <cell r="B7706">
            <v>98657</v>
          </cell>
          <cell r="C7706" t="str">
            <v>EXECUÇÃO DE MURETA GUIA PARA CONTENÇÃO/ FUNDAÇÃO COM 50 CM DE ESPESSURA. AF_06/2018</v>
          </cell>
          <cell r="D7706" t="str">
            <v>M</v>
          </cell>
          <cell r="E7706">
            <v>381.79</v>
          </cell>
        </row>
        <row r="7707">
          <cell r="B7707">
            <v>98658</v>
          </cell>
          <cell r="C7707" t="str">
            <v>EXECUÇÃO DE MURETA GUIA PARA CONTENÇÃO/ FUNDAÇÃO COM 60 CM DE ESPESSURA. AF_06/2018</v>
          </cell>
          <cell r="D7707" t="str">
            <v>M</v>
          </cell>
          <cell r="E7707">
            <v>387.38</v>
          </cell>
        </row>
        <row r="7708">
          <cell r="B7708">
            <v>98659</v>
          </cell>
          <cell r="C7708" t="str">
            <v>EXECUÇÃO DE MURETA GUIA PARA CONTENÇÃO/ FUNDAÇÃO COM 80 CM DE ESPESSURA. AF_06/2018</v>
          </cell>
          <cell r="D7708" t="str">
            <v>M</v>
          </cell>
          <cell r="E7708">
            <v>398.53</v>
          </cell>
        </row>
        <row r="7709">
          <cell r="B7709">
            <v>98746</v>
          </cell>
          <cell r="C7709" t="str">
            <v>SOLDA DE TOPO EM CHAPA/PERFIL/TUBO DE AÇO CHANFRADO, ESPESSURA=1/4''. AF_06/2018</v>
          </cell>
          <cell r="D7709" t="str">
            <v>M</v>
          </cell>
          <cell r="E7709">
            <v>44.37</v>
          </cell>
        </row>
        <row r="7710">
          <cell r="B7710">
            <v>98749</v>
          </cell>
          <cell r="C7710" t="str">
            <v>SOLDA DE TOPO EM CHAPA/PERFIL/TUBO DE AÇO CHANFRADO, ESPESSURA=5/16''. AF_06/2018</v>
          </cell>
          <cell r="D7710" t="str">
            <v>M</v>
          </cell>
          <cell r="E7710">
            <v>53.55</v>
          </cell>
        </row>
        <row r="7711">
          <cell r="B7711">
            <v>98750</v>
          </cell>
          <cell r="C7711" t="str">
            <v>SOLDA DE TOPO EM CHAPA/PERFIL/TUBO DE AÇO CHANFRADO, ESPESSURA=3/8''. AF_06/2018</v>
          </cell>
          <cell r="D7711" t="str">
            <v>M</v>
          </cell>
          <cell r="E7711">
            <v>64.7</v>
          </cell>
        </row>
        <row r="7712">
          <cell r="B7712">
            <v>98751</v>
          </cell>
          <cell r="C7712" t="str">
            <v>SOLDA DE TOPO EM CHAPA/PERFIL/TUBO DE AÇO CHANFRADO, ESPESSURA=1/2''. AF_06/2018</v>
          </cell>
          <cell r="D7712" t="str">
            <v>M</v>
          </cell>
          <cell r="E7712">
            <v>93.85</v>
          </cell>
        </row>
        <row r="7713">
          <cell r="B7713">
            <v>98752</v>
          </cell>
          <cell r="C7713" t="str">
            <v>SOLDA DE TOPO EM CHAPA/PERFIL/TUBO DE AÇO CHANFRADO, ESPESSURA=5/8''. AF_06/2018</v>
          </cell>
          <cell r="D7713" t="str">
            <v>M</v>
          </cell>
          <cell r="E7713">
            <v>129.03</v>
          </cell>
        </row>
        <row r="7714">
          <cell r="B7714">
            <v>98753</v>
          </cell>
          <cell r="C7714" t="str">
            <v>SOLDA DE TOPO EM CHAPA/PERFIL/TUBO DE AÇO CHANFRADO, ESPESSURA=3/4''. AF_06/2018</v>
          </cell>
          <cell r="D7714" t="str">
            <v>M</v>
          </cell>
          <cell r="E7714">
            <v>172.82</v>
          </cell>
        </row>
        <row r="7715">
          <cell r="B7715">
            <v>98560</v>
          </cell>
          <cell r="C7715" t="str">
            <v>IMPERMEABILIZAÇÃO DE PISO COM ARGAMASSA DE CIMENTO E AREIA, COM ADITIVO IMPERMEABILIZANTE, E = 2CM. AF_06/2018</v>
          </cell>
          <cell r="D7715" t="str">
            <v>M2</v>
          </cell>
          <cell r="E7715">
            <v>31.37</v>
          </cell>
        </row>
        <row r="7716">
          <cell r="B7716">
            <v>98561</v>
          </cell>
          <cell r="C7716" t="str">
            <v>IMPERMEABILIZAÇÃO DE PAREDES COM ARGAMASSA DE CIMENTO E AREIA, COM ADITIVO IMPERMEABILIZANTE, E = 2CM. AF_06/2018</v>
          </cell>
          <cell r="D7716" t="str">
            <v>M2</v>
          </cell>
          <cell r="E7716">
            <v>26.95</v>
          </cell>
        </row>
        <row r="7717">
          <cell r="B7717">
            <v>98562</v>
          </cell>
          <cell r="C7717" t="str">
            <v>IMPERMEABILIZAÇÃO DE FLOREIRA OU VIGA BALDRAME COM ARGAMASSA DE CIMENTO E AREIA, COM ADITIVO IMPERMEABILIZANTE, E = 2 CM. AF_06/2018</v>
          </cell>
          <cell r="D7717" t="str">
            <v>M2</v>
          </cell>
          <cell r="E7717">
            <v>27.47</v>
          </cell>
        </row>
        <row r="7718">
          <cell r="B7718">
            <v>83735</v>
          </cell>
          <cell r="C7718" t="str">
            <v>IMPERMEABILIZACAO DE SUPERFICIE COM CIMENTO IMPERMEABILIZANTE DE PEGA ULTRA RAPIDA, TRACO 1:1, E=0,5 CM</v>
          </cell>
          <cell r="D7718" t="str">
            <v>M2</v>
          </cell>
          <cell r="E7718">
            <v>50.46</v>
          </cell>
        </row>
        <row r="7719">
          <cell r="B7719">
            <v>98555</v>
          </cell>
          <cell r="C7719" t="str">
            <v>IMPERMEABILIZAÇÃO DE SUPERFÍCIE COM ARGAMASSA POLIMÉRICA / MEMBRANA ACRÍLICA, 3 DEMÃOS. AF_06/2018</v>
          </cell>
          <cell r="D7719" t="str">
            <v>M2</v>
          </cell>
          <cell r="E7719">
            <v>25.81</v>
          </cell>
        </row>
        <row r="7720">
          <cell r="B7720">
            <v>98556</v>
          </cell>
          <cell r="C7720" t="str">
            <v>IMPERMEABILIZAÇÃO DE SUPERFÍCIE COM ARGAMASSA POLIMÉRICA / MEMBRANA ACRÍLICA, 4 DEMÃOS, REFORÇADA COM VÉU DE POLIÉSTER (MAV). AF_06/2018</v>
          </cell>
          <cell r="D7720" t="str">
            <v>M2</v>
          </cell>
          <cell r="E7720">
            <v>43.91</v>
          </cell>
        </row>
        <row r="7721">
          <cell r="B7721">
            <v>98558</v>
          </cell>
          <cell r="C7721" t="str">
            <v>TRATAMENTO DE RALO OU PONTO EMERGENTE COM ARGAMASSA POLIMÉRICA / MEMBRANA ACRÍLICA REFORÇADO COM VÉU DE POLIÉSTER (MAV). AF_06/2018</v>
          </cell>
          <cell r="D7721" t="str">
            <v>UN</v>
          </cell>
          <cell r="E7721">
            <v>6.78</v>
          </cell>
        </row>
        <row r="7722">
          <cell r="B7722">
            <v>98559</v>
          </cell>
          <cell r="C7722" t="str">
            <v>TRATAMENTO DE RODAPÉ COM VÉU DE POLIÉSTER. AF_06/2018</v>
          </cell>
          <cell r="D7722" t="str">
            <v>M</v>
          </cell>
          <cell r="E7722">
            <v>3.06</v>
          </cell>
        </row>
        <row r="7723">
          <cell r="B7723">
            <v>68053</v>
          </cell>
          <cell r="C7723" t="str">
            <v>FORNECIMENTO/INSTALACAO LONA PLASTICA PRETA, PARA IMPERMEABILIZACAO, ESPESSURA 150 MICRAS.</v>
          </cell>
          <cell r="D7723" t="str">
            <v>M2</v>
          </cell>
          <cell r="E7723">
            <v>4.7300000000000004</v>
          </cell>
        </row>
        <row r="7724">
          <cell r="B7724" t="str">
            <v>74033/1</v>
          </cell>
          <cell r="C7724" t="str">
            <v>IMPERMEABILIZACAO DE SUPERFICIE COM GEOMEMBRANA (MANTA TERMOPLASTICA LISA) TIPO PEAD, E=2MM.</v>
          </cell>
          <cell r="D7724" t="str">
            <v>M2</v>
          </cell>
          <cell r="E7724">
            <v>42.37</v>
          </cell>
        </row>
        <row r="7725">
          <cell r="B7725">
            <v>98546</v>
          </cell>
          <cell r="C7725" t="str">
            <v>IMPERMEABILIZAÇÃO DE SUPERFÍCIE COM MANTA ASFÁLTICA, UMA CAMADA, INCLUSIVE APLICAÇÃO DE PRIMER ASFÁLTICO, E=3MM. AF_06/2018</v>
          </cell>
          <cell r="D7725" t="str">
            <v>M2</v>
          </cell>
          <cell r="E7725">
            <v>69.150000000000006</v>
          </cell>
        </row>
        <row r="7726">
          <cell r="B7726">
            <v>98547</v>
          </cell>
          <cell r="C7726" t="str">
            <v>IMPERMEABILIZAÇÃO DE SUPERFÍCIE COM MANTA ASFÁLTICA, DUAS CAMADAS, INCLUSIVE APLICAÇÃO DE PRIMER ASFÁLTICO, E=3MM E E=4MM. AF_06/2018</v>
          </cell>
          <cell r="D7726" t="str">
            <v>M2</v>
          </cell>
          <cell r="E7726">
            <v>127.48</v>
          </cell>
        </row>
        <row r="7727">
          <cell r="B7727" t="str">
            <v>73762/4</v>
          </cell>
          <cell r="C7727" t="str">
            <v>IMPERMEABILIZACAO DE SUPERFICIE COM ASFALTO ELASTOMERICO, INCLUSOS PRIMER E VEU DE FIBRA DE VIDRO.</v>
          </cell>
          <cell r="D7727" t="str">
            <v>M2</v>
          </cell>
          <cell r="E7727">
            <v>144.07</v>
          </cell>
        </row>
        <row r="7728">
          <cell r="B7728" t="str">
            <v>74066/2</v>
          </cell>
          <cell r="C7728" t="str">
            <v>IMPERMEABILIZACAO DE SUPERFICIE, COM IMPERMEABILIZANTE FLEXIVEL A BASE ACRILICA.</v>
          </cell>
          <cell r="D7728" t="str">
            <v>M2</v>
          </cell>
          <cell r="E7728">
            <v>69.17</v>
          </cell>
        </row>
        <row r="7729">
          <cell r="B7729" t="str">
            <v>74106/1</v>
          </cell>
          <cell r="C7729" t="str">
            <v>IMPERMEABILIZACAO DE ESTRUTURAS ENTERRADAS, COM TINTA ASFALTICA, DUAS DEMAOS.</v>
          </cell>
          <cell r="D7729" t="str">
            <v>M2</v>
          </cell>
          <cell r="E7729">
            <v>8.77</v>
          </cell>
        </row>
        <row r="7730">
          <cell r="B7730">
            <v>98557</v>
          </cell>
          <cell r="C7730" t="str">
            <v>IMPERMEABILIZAÇÃO DE SUPERFÍCIE COM EMULSÃO ASFÁLTICA, 2 DEMÃOS AF_06/2018</v>
          </cell>
          <cell r="D7730" t="str">
            <v>M2</v>
          </cell>
          <cell r="E7730">
            <v>29.55</v>
          </cell>
        </row>
        <row r="7731">
          <cell r="B7731" t="str">
            <v>73872/1</v>
          </cell>
          <cell r="C7731" t="str">
            <v>IMPERMEABILIZACAO COM PINTURA A BASE DE RESINA EPOXI ALCATRAO, UMA DEMAO.</v>
          </cell>
          <cell r="D7731" t="str">
            <v>M2</v>
          </cell>
          <cell r="E7731">
            <v>25.22</v>
          </cell>
        </row>
        <row r="7732">
          <cell r="B7732" t="str">
            <v>73872/2</v>
          </cell>
          <cell r="C7732" t="str">
            <v>IMPERMEABILIZACAO COM PINTURA A BASE DE RESINA EPOXI ALCATRAO, DUAS DEMAOS.</v>
          </cell>
          <cell r="D7732" t="str">
            <v>M2</v>
          </cell>
          <cell r="E7732">
            <v>48.29</v>
          </cell>
        </row>
        <row r="7733">
          <cell r="B7733">
            <v>72124</v>
          </cell>
          <cell r="C7733" t="str">
            <v>IMPERMEABILIZACAO DE SUPERFICIE COM MASTIQUE ELASTICO A BASE DE SILICONE, POR VOLUME.</v>
          </cell>
          <cell r="D7733" t="str">
            <v>DM3</v>
          </cell>
          <cell r="E7733">
            <v>93.89</v>
          </cell>
        </row>
        <row r="7734">
          <cell r="B7734" t="str">
            <v>74025/1</v>
          </cell>
          <cell r="C7734" t="str">
            <v>IMPERMEABILIZACAO DE SUPERFICIE COM MASTIQUE BETUMINOSO A FRIO, POR METRO.</v>
          </cell>
          <cell r="D7734" t="str">
            <v>M</v>
          </cell>
          <cell r="E7734">
            <v>48.04</v>
          </cell>
        </row>
        <row r="7735">
          <cell r="B7735" t="str">
            <v>74190/1</v>
          </cell>
          <cell r="C7735" t="str">
            <v>IMPERMEABILIZACAO DE SUPERFICIE COM MASTIQUE BETUMINOSO A FRIO, POR AREA.</v>
          </cell>
          <cell r="D7735" t="str">
            <v>M2</v>
          </cell>
          <cell r="E7735">
            <v>158.94</v>
          </cell>
        </row>
        <row r="7736">
          <cell r="B7736">
            <v>98563</v>
          </cell>
          <cell r="C7736" t="str">
            <v>PROTEÇÃO MECÂNICA DE SUPERFÍCIE HORIZONTAL COM ARGAMASSA DE CIMENTO E AREIA, TRAÇO 1:3, E=2CM. AF_06/2018</v>
          </cell>
          <cell r="D7736" t="str">
            <v>M2</v>
          </cell>
          <cell r="E7736">
            <v>21.38</v>
          </cell>
        </row>
        <row r="7737">
          <cell r="B7737">
            <v>98564</v>
          </cell>
          <cell r="C7737" t="str">
            <v>PROTEÇÃO MECÂNICA DE SUPERFÍCIE VERTICAL COM ARGAMASSA DE CIMENTO E AREIA, TRAÇO 1:3, E=2CM. AF_06/2018</v>
          </cell>
          <cell r="D7737" t="str">
            <v>M2</v>
          </cell>
          <cell r="E7737">
            <v>31.24</v>
          </cell>
        </row>
        <row r="7738">
          <cell r="B7738">
            <v>98565</v>
          </cell>
          <cell r="C7738" t="str">
            <v>PROTEÇÃO MECÂNICA DE SUPERFICIE HORIZONTAL COM ARGAMASSA DE CIMENTO E AREIA, TRAÇO 1:3, E=3CM. AF_06/2018</v>
          </cell>
          <cell r="D7738" t="str">
            <v>M2</v>
          </cell>
          <cell r="E7738">
            <v>30.89</v>
          </cell>
        </row>
        <row r="7739">
          <cell r="B7739">
            <v>98566</v>
          </cell>
          <cell r="C7739" t="str">
            <v>PROTEÇÃO MECÂNICA DE SUPERFÍCIE VERTICAL COM ARGAMASSA DE CIMENTO E AREIA, TRAÇO 1:3, E=3CM. AF_06/2018</v>
          </cell>
          <cell r="D7739" t="str">
            <v>M2</v>
          </cell>
          <cell r="E7739">
            <v>40.75</v>
          </cell>
        </row>
        <row r="7740">
          <cell r="B7740">
            <v>98567</v>
          </cell>
          <cell r="C7740" t="str">
            <v>PROTEÇÃO MECÂNICA DE SUPERFICIE HORIZONTAL COM ARGAMASSA DE CIMENTO E AREIA, TRAÇO 1:3, E=4CM. AF_06/2018</v>
          </cell>
          <cell r="D7740" t="str">
            <v>M2</v>
          </cell>
          <cell r="E7740">
            <v>39.979999999999997</v>
          </cell>
        </row>
        <row r="7741">
          <cell r="B7741">
            <v>98568</v>
          </cell>
          <cell r="C7741" t="str">
            <v>PROTEÇÃO MECÂNICA DE SUPERFÍCIE VERTICAL COM ARGAMASSA DE CIMENTO E AREIA, TRAÇO 1:3, E=4CM. AF_06/2018</v>
          </cell>
          <cell r="D7741" t="str">
            <v>M2</v>
          </cell>
          <cell r="E7741">
            <v>49.82</v>
          </cell>
        </row>
        <row r="7742">
          <cell r="B7742">
            <v>98569</v>
          </cell>
          <cell r="C7742" t="str">
            <v>PROTEÇÃO MECÂNICA DE SUPERFICIE HORIZONTAL COM ARGAMASSA DE CIMENTO E AREIA, TRAÇO 1:3, E=5CM. AF_06/2018</v>
          </cell>
          <cell r="D7742" t="str">
            <v>M2</v>
          </cell>
          <cell r="E7742">
            <v>49.48</v>
          </cell>
        </row>
        <row r="7743">
          <cell r="B7743">
            <v>98570</v>
          </cell>
          <cell r="C7743" t="str">
            <v>PROTEÇÃO MECÂNICA DE SUPERFÍCIE VERTICAL COM ARGAMASSA DE CIMENTO E AREIA, TRAÇO 1:3, E=5CM. AF_06/2018</v>
          </cell>
          <cell r="D7743" t="str">
            <v>M2</v>
          </cell>
          <cell r="E7743">
            <v>59.36</v>
          </cell>
        </row>
        <row r="7744">
          <cell r="B7744">
            <v>98571</v>
          </cell>
          <cell r="C7744" t="str">
            <v>PROTEÇÃO MECÂNICA DE SUPERFICIE HORIZONTAL COM CONCRETO 15 MPA, E=4CM. AF_06/2018</v>
          </cell>
          <cell r="D7744" t="str">
            <v>M2</v>
          </cell>
          <cell r="E7744">
            <v>25.44</v>
          </cell>
        </row>
        <row r="7745">
          <cell r="B7745">
            <v>98572</v>
          </cell>
          <cell r="C7745" t="str">
            <v>PROTEÇÃO MECÂNICA DE SUPERFICIE HORIZONTAL COM CONCRETO 15 MPA, E=5CM. AF_06/2018</v>
          </cell>
          <cell r="D7745" t="str">
            <v>M2</v>
          </cell>
          <cell r="E7745">
            <v>31.4</v>
          </cell>
        </row>
        <row r="7746">
          <cell r="B7746">
            <v>98573</v>
          </cell>
          <cell r="C7746" t="str">
            <v>PROTEÇÃO MECÂNICA DE SUPERFÍCIE VERTICAL COM CONCRETO 15 MPA, E=5CM. AF_06/2018</v>
          </cell>
          <cell r="D7746" t="str">
            <v>M2</v>
          </cell>
          <cell r="E7746">
            <v>40.98</v>
          </cell>
        </row>
        <row r="7747">
          <cell r="B7747" t="str">
            <v>73798/1</v>
          </cell>
          <cell r="C7747" t="str">
            <v>DUTO ESPIRAL FLEXIVEL SINGELO PEAD D=50MM(2") REVESTIDO COM PVC COM FIO GUIA DE ACO GALVANIZADO, LANCADO DIRETO NO SOLO, INCL CONEXOES</v>
          </cell>
          <cell r="D7747" t="str">
            <v>M</v>
          </cell>
          <cell r="E7747">
            <v>21.66</v>
          </cell>
        </row>
        <row r="7748">
          <cell r="B7748" t="str">
            <v>73798/3</v>
          </cell>
          <cell r="C7748" t="str">
            <v>DUTO ESPIRAL FLEXIVEL SINGELO PEAD D=75MM(3") REVESTIDO COM PVC COM FIO GUIA DE ACO GALVANIZADO, LANCADO DIRETO NO SOLO, INCL CONEXOES</v>
          </cell>
          <cell r="D7748" t="str">
            <v>M</v>
          </cell>
          <cell r="E7748">
            <v>33.590000000000003</v>
          </cell>
        </row>
        <row r="7749">
          <cell r="B7749">
            <v>91831</v>
          </cell>
          <cell r="C7749" t="str">
            <v>ELETRODUTO FLEXÍVEL CORRUGADO, PVC, DN 20 MM (1/2"), PARA CIRCUITOS TERMINAIS, INSTALADO EM FORRO - FORNECIMENTO E INSTALAÇÃO. AF_12/2015</v>
          </cell>
          <cell r="D7749" t="str">
            <v>M</v>
          </cell>
          <cell r="E7749">
            <v>4.96</v>
          </cell>
        </row>
        <row r="7750">
          <cell r="B7750">
            <v>91833</v>
          </cell>
          <cell r="C7750" t="str">
            <v>ELETRODUTO FLEXÍVEL CORRUGADO REFORÇADO, PVC, DN 20 MM (1/2"), PARA CIRCUITOS TERMINAIS, INSTALADO EM FORRO - FORNECIMENTO E INSTALAÇÃO. AF_12/2015</v>
          </cell>
          <cell r="D7750" t="str">
            <v>M</v>
          </cell>
          <cell r="E7750">
            <v>5.28</v>
          </cell>
        </row>
        <row r="7751">
          <cell r="B7751">
            <v>91834</v>
          </cell>
          <cell r="C7751" t="str">
            <v>ELETRODUTO FLEXÍVEL CORRUGADO, PVC, DN 25 MM (3/4"), PARA CIRCUITOS TERMINAIS, INSTALADO EM FORRO - FORNECIMENTO E INSTALAÇÃO. AF_12/2015</v>
          </cell>
          <cell r="D7751" t="str">
            <v>M</v>
          </cell>
          <cell r="E7751">
            <v>5.56</v>
          </cell>
        </row>
        <row r="7752">
          <cell r="B7752">
            <v>91835</v>
          </cell>
          <cell r="C7752" t="str">
            <v>ELETRODUTO FLEXÍVEL CORRUGADO REFORÇADO, PVC, DN 25 MM (3/4"), PARA CIRCUITOS TERMINAIS, INSTALADO EM FORRO - FORNECIMENTO E INSTALAÇÃO. AF_12/2015</v>
          </cell>
          <cell r="D7752" t="str">
            <v>M</v>
          </cell>
          <cell r="E7752">
            <v>6.37</v>
          </cell>
        </row>
        <row r="7753">
          <cell r="B7753">
            <v>91836</v>
          </cell>
          <cell r="C7753" t="str">
            <v>ELETRODUTO FLEXÍVEL CORRUGADO, PVC, DN 32 MM (1"), PARA CIRCUITOS TERMINAIS, INSTALADO EM FORRO - FORNECIMENTO E INSTALAÇÃO. AF_12/2015</v>
          </cell>
          <cell r="D7753" t="str">
            <v>M</v>
          </cell>
          <cell r="E7753">
            <v>7.31</v>
          </cell>
        </row>
        <row r="7754">
          <cell r="B7754">
            <v>91837</v>
          </cell>
          <cell r="C7754" t="str">
            <v>ELETRODUTO FLEXÍVEL CORRUGADO REFORÇADO, PVC, DN 32 MM (1"), PARA CIRCUITOS TERMINAIS, INSTALADO EM FORRO - FORNECIMENTO E INSTALAÇÃO. AF_12/2015</v>
          </cell>
          <cell r="D7754" t="str">
            <v>M</v>
          </cell>
          <cell r="E7754">
            <v>9.19</v>
          </cell>
        </row>
        <row r="7755">
          <cell r="B7755">
            <v>91839</v>
          </cell>
          <cell r="C7755" t="str">
            <v>ELETRODUTO FLEXÍVEL LISO, PEAD, DN 32 MM (1"), PARA CIRCUITOS TERMINAIS, INSTALADO EM FORRO - FORNECIMENTO E INSTALAÇÃO. AF_12/2015</v>
          </cell>
          <cell r="D7755" t="str">
            <v>M</v>
          </cell>
          <cell r="E7755">
            <v>7.04</v>
          </cell>
        </row>
        <row r="7756">
          <cell r="B7756">
            <v>91840</v>
          </cell>
          <cell r="C7756" t="str">
            <v>ELETRODUTO FLEXÍVEL CORRUGADO, PEAD, DN 40 MM (1 1/4"), PARA CIRCUITOS TERMINAIS, INSTALADO EM FORRO - FORNECIMENTO E INSTALAÇÃO. AF_12/2015</v>
          </cell>
          <cell r="D7756" t="str">
            <v>M</v>
          </cell>
          <cell r="E7756">
            <v>9</v>
          </cell>
        </row>
        <row r="7757">
          <cell r="B7757">
            <v>91841</v>
          </cell>
          <cell r="C7757" t="str">
            <v>ELETRODUTO FLEXÍVEL LISO, PEAD, DN 40 MM (1 1/4"), PARA CIRCUITOS TERMINAIS, INSTALADO EM FORRO - FORNECIMENTO E INSTALAÇÃO. AF_12/2015</v>
          </cell>
          <cell r="D7757" t="str">
            <v>M</v>
          </cell>
          <cell r="E7757">
            <v>8.4600000000000009</v>
          </cell>
        </row>
        <row r="7758">
          <cell r="B7758">
            <v>91842</v>
          </cell>
          <cell r="C7758" t="str">
            <v>ELETRODUTO FLEXÍVEL CORRUGADO, PVC, DN 20 MM (1/2"), PARA CIRCUITOS TERMINAIS, INSTALADO EM LAJE - FORNECIMENTO E INSTALAÇÃO. AF_12/2015</v>
          </cell>
          <cell r="D7758" t="str">
            <v>M</v>
          </cell>
          <cell r="E7758">
            <v>3.75</v>
          </cell>
        </row>
        <row r="7759">
          <cell r="B7759">
            <v>91843</v>
          </cell>
          <cell r="C7759" t="str">
            <v>ELETRODUTO FLEXÍVEL CORRUGADO REFORÇADO, PVC, DN 20 MM (1/2"), PARA CIRCUITOS TERMINAIS, INSTALADO EM LAJE - FORNECIMENTO E INSTALAÇÃO. AF_12/2015</v>
          </cell>
          <cell r="D7759" t="str">
            <v>M</v>
          </cell>
          <cell r="E7759">
            <v>4.07</v>
          </cell>
        </row>
        <row r="7760">
          <cell r="B7760">
            <v>91844</v>
          </cell>
          <cell r="C7760" t="str">
            <v>ELETRODUTO FLEXÍVEL CORRUGADO, PVC, DN 25 MM (3/4"), PARA CIRCUITOS TERMINAIS, INSTALADO EM LAJE - FORNECIMENTO E INSTALAÇÃO. AF_12/2015</v>
          </cell>
          <cell r="D7760" t="str">
            <v>M</v>
          </cell>
          <cell r="E7760">
            <v>4.3600000000000003</v>
          </cell>
        </row>
        <row r="7761">
          <cell r="B7761">
            <v>91845</v>
          </cell>
          <cell r="C7761" t="str">
            <v>ELETRODUTO FLEXÍVEL CORRUGADO REFORÇADO, PVC, DN 25 MM (3/4"), PARA CIRCUITOS TERMINAIS, INSTALADO EM LAJE - FORNECIMENTO E INSTALAÇÃO. AF_12/2015</v>
          </cell>
          <cell r="D7761" t="str">
            <v>M</v>
          </cell>
          <cell r="E7761">
            <v>5.17</v>
          </cell>
        </row>
        <row r="7762">
          <cell r="B7762">
            <v>91846</v>
          </cell>
          <cell r="C7762" t="str">
            <v>ELETRODUTO FLEXÍVEL CORRUGADO, PVC, DN 32 MM (1"), PARA CIRCUITOS TERMINAIS, INSTALADO EM LAJE - FORNECIMENTO E INSTALAÇÃO. AF_12/2015</v>
          </cell>
          <cell r="D7762" t="str">
            <v>M</v>
          </cell>
          <cell r="E7762">
            <v>6.12</v>
          </cell>
        </row>
        <row r="7763">
          <cell r="B7763">
            <v>91847</v>
          </cell>
          <cell r="C7763" t="str">
            <v>ELETRODUTO FLEXÍVEL CORRUGADO REFORÇADO, PVC, DN 32 MM (1"), PARA CIRCUITOS TERMINAIS, INSTALADO EM LAJE - FORNECIMENTO E INSTALAÇÃO. AF_12/2015</v>
          </cell>
          <cell r="D7763" t="str">
            <v>M</v>
          </cell>
          <cell r="E7763">
            <v>8</v>
          </cell>
        </row>
        <row r="7764">
          <cell r="B7764">
            <v>91849</v>
          </cell>
          <cell r="C7764" t="str">
            <v>ELETRODUTO FLEXÍVEL LISO, PEAD, DN 32 MM (1"), PARA CIRCUITOS TERMINAIS, INSTALADO EM LAJE - FORNECIMENTO E INSTALAÇÃO. AF_12/2015</v>
          </cell>
          <cell r="D7764" t="str">
            <v>M</v>
          </cell>
          <cell r="E7764">
            <v>5.85</v>
          </cell>
        </row>
        <row r="7765">
          <cell r="B7765">
            <v>91850</v>
          </cell>
          <cell r="C7765" t="str">
            <v>ELETRODUTO FLEXÍVEL CORRUGADO, PEAD, DN 40 MM (1 1/4"), PARA CIRCUITOS TERMINAIS, INSTALADO EM LAJE - FORNECIMENTO E INSTALAÇÃO. AF_12/2015</v>
          </cell>
          <cell r="D7765" t="str">
            <v>M</v>
          </cell>
          <cell r="E7765">
            <v>7.84</v>
          </cell>
        </row>
        <row r="7766">
          <cell r="B7766">
            <v>91851</v>
          </cell>
          <cell r="C7766" t="str">
            <v>ELETRODUTO FLEXÍVEL LISO, PEAD, DN 40 MM (1 1/4"), PARA CIRCUITOS TERMINAIS, INSTALADO EM LAJE - FORNECIMENTO E INSTALAÇÃO. AF_12/2015</v>
          </cell>
          <cell r="D7766" t="str">
            <v>M</v>
          </cell>
          <cell r="E7766">
            <v>7.3</v>
          </cell>
        </row>
        <row r="7767">
          <cell r="B7767">
            <v>91852</v>
          </cell>
          <cell r="C7767" t="str">
            <v>ELETRODUTO FLEXÍVEL CORRUGADO, PVC, DN 20 MM (1/2"), PARA CIRCUITOS TERMINAIS, INSTALADO EM PAREDE - FORNECIMENTO E INSTALAÇÃO. AF_12/2015</v>
          </cell>
          <cell r="D7767" t="str">
            <v>M</v>
          </cell>
          <cell r="E7767">
            <v>5.51</v>
          </cell>
        </row>
        <row r="7768">
          <cell r="B7768">
            <v>91853</v>
          </cell>
          <cell r="C7768" t="str">
            <v>ELETRODUTO FLEXÍVEL CORRUGADO REFORÇADO, PVC, DN 20 MM (1/2"), PARA CIRCUITOS TERMINAIS, INSTALADO EM PAREDE - FORNECIMENTO E INSTALAÇÃO. AF_12/2015</v>
          </cell>
          <cell r="D7768" t="str">
            <v>M</v>
          </cell>
          <cell r="E7768">
            <v>5.8</v>
          </cell>
        </row>
        <row r="7769">
          <cell r="B7769">
            <v>91854</v>
          </cell>
          <cell r="C7769" t="str">
            <v>ELETRODUTO FLEXÍVEL CORRUGADO, PVC, DN 25 MM (3/4"), PARA CIRCUITOS TERMINAIS, INSTALADO EM PAREDE - FORNECIMENTO E INSTALAÇÃO. AF_12/2015</v>
          </cell>
          <cell r="D7769" t="str">
            <v>M</v>
          </cell>
          <cell r="E7769">
            <v>6.11</v>
          </cell>
        </row>
        <row r="7770">
          <cell r="B7770">
            <v>91855</v>
          </cell>
          <cell r="C7770" t="str">
            <v>ELETRODUTO FLEXÍVEL CORRUGADO REFORÇADO, PVC, DN 25 MM (3/4"), PARA CIRCUITOS TERMINAIS, INSTALADO EM PAREDE - FORNECIMENTO E INSTALAÇÃO. AF_12/2015</v>
          </cell>
          <cell r="D7770" t="str">
            <v>M</v>
          </cell>
          <cell r="E7770">
            <v>6.85</v>
          </cell>
        </row>
        <row r="7771">
          <cell r="B7771">
            <v>91856</v>
          </cell>
          <cell r="C7771" t="str">
            <v>ELETRODUTO FLEXÍVEL CORRUGADO, PVC, DN 32 MM (1"), PARA CIRCUITOS TERMINAIS, INSTALADO EM PAREDE - FORNECIMENTO E INSTALAÇÃO. AF_12/2015</v>
          </cell>
          <cell r="D7771" t="str">
            <v>M</v>
          </cell>
          <cell r="E7771">
            <v>7.77</v>
          </cell>
        </row>
        <row r="7772">
          <cell r="B7772">
            <v>91857</v>
          </cell>
          <cell r="C7772" t="str">
            <v>ELETRODUTO FLEXÍVEL CORRUGADO REFORÇADO, PVC, DN 32 MM (1"), PARA CIRCUITOS TERMINAIS, INSTALADO EM PAREDE - FORNECIMENTO E INSTALAÇÃO. AF_12/2015</v>
          </cell>
          <cell r="D7772" t="str">
            <v>M</v>
          </cell>
          <cell r="E7772">
            <v>9.5</v>
          </cell>
        </row>
        <row r="7773">
          <cell r="B7773">
            <v>91859</v>
          </cell>
          <cell r="C7773" t="str">
            <v>ELETRODUTO FLEXÍVEL LISO, PEAD, DN 32 MM (1"), PARA CIRCUITOS TERMINAIS, INSTALADO EM PAREDE - FORNECIMENTO E INSTALAÇÃO. AF_12/2015</v>
          </cell>
          <cell r="D7773" t="str">
            <v>M</v>
          </cell>
          <cell r="E7773">
            <v>7.51</v>
          </cell>
        </row>
        <row r="7774">
          <cell r="B7774">
            <v>91860</v>
          </cell>
          <cell r="C7774" t="str">
            <v>ELETRODUTO FLEXÍVEL CORRUGADO, PEAD, DN 40 MM (1 1/4"), PARA CIRCUITOS TERMINAIS, INSTALADO EM PAREDE - FORNECIMENTO E INSTALAÇÃO. AF_12/2015</v>
          </cell>
          <cell r="D7774" t="str">
            <v>M</v>
          </cell>
          <cell r="E7774">
            <v>9.41</v>
          </cell>
        </row>
        <row r="7775">
          <cell r="B7775">
            <v>91861</v>
          </cell>
          <cell r="C7775" t="str">
            <v>ELETRODUTO FLEXÍVEL LISO, PEAD, DN 40 MM (1 1/4"), PARA CIRCUITOS TERMINAIS, INSTALADO EM PAREDE - FORNECIMENTO E INSTALAÇÃO. AF_12/2015</v>
          </cell>
          <cell r="D7775" t="str">
            <v>M</v>
          </cell>
          <cell r="E7775">
            <v>8.91</v>
          </cell>
        </row>
        <row r="7776">
          <cell r="B7776">
            <v>91862</v>
          </cell>
          <cell r="C7776" t="str">
            <v>ELETRODUTO RÍGIDO ROSCÁVEL, PVC, DN 20 MM (1/2"), PARA CIRCUITOS TERMINAIS, INSTALADO EM FORRO - FORNECIMENTO E INSTALAÇÃO. AF_12/2015</v>
          </cell>
          <cell r="D7776" t="str">
            <v>M</v>
          </cell>
          <cell r="E7776">
            <v>6.04</v>
          </cell>
        </row>
        <row r="7777">
          <cell r="B7777">
            <v>91863</v>
          </cell>
          <cell r="C7777" t="str">
            <v>ELETRODUTO RÍGIDO ROSCÁVEL, PVC, DN 25 MM (3/4"), PARA CIRCUITOS TERMINAIS, INSTALADO EM FORRO - FORNECIMENTO E INSTALAÇÃO. AF_12/2015</v>
          </cell>
          <cell r="D7777" t="str">
            <v>M</v>
          </cell>
          <cell r="E7777">
            <v>7.13</v>
          </cell>
        </row>
        <row r="7778">
          <cell r="B7778">
            <v>91864</v>
          </cell>
          <cell r="C7778" t="str">
            <v>ELETRODUTO RÍGIDO ROSCÁVEL, PVC, DN 32 MM (1"), PARA CIRCUITOS TERMINAIS, INSTALADO EM FORRO - FORNECIMENTO E INSTALAÇÃO. AF_12/2015</v>
          </cell>
          <cell r="D7778" t="str">
            <v>M</v>
          </cell>
          <cell r="E7778">
            <v>9.43</v>
          </cell>
        </row>
        <row r="7779">
          <cell r="B7779">
            <v>91865</v>
          </cell>
          <cell r="C7779" t="str">
            <v>ELETRODUTO RÍGIDO ROSCÁVEL, PVC, DN 40 MM (1 1/4"), PARA CIRCUITOS TERMINAIS, INSTALADO EM FORRO - FORNECIMENTO E INSTALAÇÃO. AF_12/2015</v>
          </cell>
          <cell r="D7779" t="str">
            <v>M</v>
          </cell>
          <cell r="E7779">
            <v>11.74</v>
          </cell>
        </row>
        <row r="7780">
          <cell r="B7780">
            <v>91866</v>
          </cell>
          <cell r="C7780" t="str">
            <v>ELETRODUTO RÍGIDO ROSCÁVEL, PVC, DN 20 MM (1/2"), PARA CIRCUITOS TERMINAIS, INSTALADO EM LAJE - FORNECIMENTO E INSTALAÇÃO. AF_12/2015</v>
          </cell>
          <cell r="D7780" t="str">
            <v>M</v>
          </cell>
          <cell r="E7780">
            <v>4.9400000000000004</v>
          </cell>
        </row>
        <row r="7781">
          <cell r="B7781">
            <v>91867</v>
          </cell>
          <cell r="C7781" t="str">
            <v>ELETRODUTO RÍGIDO ROSCÁVEL, PVC, DN 25 MM (3/4"), PARA CIRCUITOS TERMINAIS, INSTALADO EM LAJE - FORNECIMENTO E INSTALAÇÃO. AF_12/2015</v>
          </cell>
          <cell r="D7781" t="str">
            <v>M</v>
          </cell>
          <cell r="E7781">
            <v>6.03</v>
          </cell>
        </row>
        <row r="7782">
          <cell r="B7782">
            <v>91868</v>
          </cell>
          <cell r="C7782" t="str">
            <v>ELETRODUTO RÍGIDO ROSCÁVEL, PVC, DN 32 MM (1"), PARA CIRCUITOS TERMINAIS, INSTALADO EM LAJE - FORNECIMENTO E INSTALAÇÃO. AF_12/2015</v>
          </cell>
          <cell r="D7782" t="str">
            <v>M</v>
          </cell>
          <cell r="E7782">
            <v>8.33</v>
          </cell>
        </row>
        <row r="7783">
          <cell r="B7783">
            <v>91869</v>
          </cell>
          <cell r="C7783" t="str">
            <v>ELETRODUTO RÍGIDO ROSCÁVEL, PVC, DN 40 MM (1 1/4"), PARA CIRCUITOS TERMINAIS, INSTALADO EM LAJE - FORNECIMENTO E INSTALAÇÃO. AF_12/2015</v>
          </cell>
          <cell r="D7783" t="str">
            <v>M</v>
          </cell>
          <cell r="E7783">
            <v>10.64</v>
          </cell>
        </row>
        <row r="7784">
          <cell r="B7784">
            <v>91870</v>
          </cell>
          <cell r="C7784" t="str">
            <v>ELETRODUTO RÍGIDO ROSCÁVEL, PVC, DN 20 MM (1/2"), PARA CIRCUITOS TERMINAIS, INSTALADO EM PAREDE - FORNECIMENTO E INSTALAÇÃO. AF_12/2015</v>
          </cell>
          <cell r="D7784" t="str">
            <v>M</v>
          </cell>
          <cell r="E7784">
            <v>7.11</v>
          </cell>
        </row>
        <row r="7785">
          <cell r="B7785">
            <v>91871</v>
          </cell>
          <cell r="C7785" t="str">
            <v>ELETRODUTO RÍGIDO ROSCÁVEL, PVC, DN 25 MM (3/4"), PARA CIRCUITOS TERMINAIS, INSTALADO EM PAREDE - FORNECIMENTO E INSTALAÇÃO. AF_12/2015</v>
          </cell>
          <cell r="D7785" t="str">
            <v>M</v>
          </cell>
          <cell r="E7785">
            <v>8.24</v>
          </cell>
        </row>
        <row r="7786">
          <cell r="B7786">
            <v>91872</v>
          </cell>
          <cell r="C7786" t="str">
            <v>ELETRODUTO RÍGIDO ROSCÁVEL, PVC, DN 32 MM (1"), PARA CIRCUITOS TERMINAIS, INSTALADO EM PAREDE - FORNECIMENTO E INSTALAÇÃO. AF_12/2015</v>
          </cell>
          <cell r="D7786" t="str">
            <v>M</v>
          </cell>
          <cell r="E7786">
            <v>10.53</v>
          </cell>
        </row>
        <row r="7787">
          <cell r="B7787">
            <v>91873</v>
          </cell>
          <cell r="C7787" t="str">
            <v>ELETRODUTO RÍGIDO ROSCÁVEL, PVC, DN 40 MM (1 1/4"), PARA CIRCUITOS TERMINAIS, INSTALADO EM PAREDE - FORNECIMENTO E INSTALAÇÃO. AF_12/2015</v>
          </cell>
          <cell r="D7787" t="str">
            <v>M</v>
          </cell>
          <cell r="E7787">
            <v>12.81</v>
          </cell>
        </row>
        <row r="7788">
          <cell r="B7788">
            <v>93008</v>
          </cell>
          <cell r="C7788" t="str">
            <v>ELETRODUTO RÍGIDO ROSCÁVEL, PVC, DN 50 MM (1 1/2") - FORNECIMENTO E INSTALAÇÃO. AF_12/2015</v>
          </cell>
          <cell r="D7788" t="str">
            <v>M</v>
          </cell>
          <cell r="E7788">
            <v>10.31</v>
          </cell>
        </row>
        <row r="7789">
          <cell r="B7789">
            <v>93009</v>
          </cell>
          <cell r="C7789" t="str">
            <v>ELETRODUTO RÍGIDO ROSCÁVEL, PVC, DN 60 MM (2") - FORNECIMENTO E INSTALAÇÃO. AF_12/2015</v>
          </cell>
          <cell r="D7789" t="str">
            <v>M</v>
          </cell>
          <cell r="E7789">
            <v>15.11</v>
          </cell>
        </row>
        <row r="7790">
          <cell r="B7790">
            <v>93010</v>
          </cell>
          <cell r="C7790" t="str">
            <v>ELETRODUTO RÍGIDO ROSCÁVEL, PVC, DN 75 MM (2 1/2") - FORNECIMENTO E INSTALAÇÃO. AF_12/2015</v>
          </cell>
          <cell r="D7790" t="str">
            <v>M</v>
          </cell>
          <cell r="E7790">
            <v>20.92</v>
          </cell>
        </row>
        <row r="7791">
          <cell r="B7791">
            <v>93011</v>
          </cell>
          <cell r="C7791" t="str">
            <v>ELETRODUTO RÍGIDO ROSCÁVEL, PVC, DN 85 MM (3") - FORNECIMENTO E INSTALAÇÃO. AF_12/2015</v>
          </cell>
          <cell r="D7791" t="str">
            <v>M</v>
          </cell>
          <cell r="E7791">
            <v>25.52</v>
          </cell>
        </row>
        <row r="7792">
          <cell r="B7792">
            <v>93012</v>
          </cell>
          <cell r="C7792" t="str">
            <v>ELETRODUTO RÍGIDO ROSCÁVEL, PVC, DN 110 MM (4") - FORNECIMENTO E INSTALAÇÃO. AF_12/2015</v>
          </cell>
          <cell r="D7792" t="str">
            <v>M</v>
          </cell>
          <cell r="E7792">
            <v>38.369999999999997</v>
          </cell>
        </row>
        <row r="7793">
          <cell r="B7793">
            <v>95726</v>
          </cell>
          <cell r="C7793" t="str">
            <v>ELETRODUTO RÍGIDO SOLDÁVEL, PVC, DN 20 MM (½), APARENTE, INSTALADO EM TETO - FORNECIMENTO E INSTALAÇÃO. AF_11/2016_P</v>
          </cell>
          <cell r="D7793" t="str">
            <v>M</v>
          </cell>
          <cell r="E7793">
            <v>4.0599999999999996</v>
          </cell>
        </row>
        <row r="7794">
          <cell r="B7794">
            <v>95727</v>
          </cell>
          <cell r="C7794" t="str">
            <v>ELETRODUTO RÍGIDO SOLDÁVEL, PVC, DN 25 MM (3/4), APARENTE, INSTALADO EM TETO - FORNECIMENTO E INSTALAÇÃO. AF_11/2016_P</v>
          </cell>
          <cell r="D7794" t="str">
            <v>M</v>
          </cell>
          <cell r="E7794">
            <v>4.66</v>
          </cell>
        </row>
        <row r="7795">
          <cell r="B7795">
            <v>95728</v>
          </cell>
          <cell r="C7795" t="str">
            <v>ELETRODUTO RÍGIDO SOLDÁVEL, PVC, DN 32 MM (1), APARENTE, INSTALADO EM TETO - FORNECIMENTO E INSTALAÇÃO. AF_11/2016_P</v>
          </cell>
          <cell r="D7795" t="str">
            <v>M</v>
          </cell>
          <cell r="E7795">
            <v>5.91</v>
          </cell>
        </row>
        <row r="7796">
          <cell r="B7796">
            <v>95729</v>
          </cell>
          <cell r="C7796" t="str">
            <v>ELETRODUTO RÍGIDO SOLDÁVEL, PVC, DN 20 MM (½), APARENTE, INSTALADO EM PAREDE - FORNECIMENTO E INSTALAÇÃO. AF_11/2016_P</v>
          </cell>
          <cell r="D7796" t="str">
            <v>M</v>
          </cell>
          <cell r="E7796">
            <v>5.44</v>
          </cell>
        </row>
        <row r="7797">
          <cell r="B7797">
            <v>95730</v>
          </cell>
          <cell r="C7797" t="str">
            <v>ELETRODUTO RÍGIDO SOLDÁVEL, PVC, DN 25 MM (3/4), APARENTE, INSTALADO EM PAREDE - FORNECIMENTO E INSTALAÇÃO. AF_11/2016_P</v>
          </cell>
          <cell r="D7797" t="str">
            <v>M</v>
          </cell>
          <cell r="E7797">
            <v>6.04</v>
          </cell>
        </row>
        <row r="7798">
          <cell r="B7798">
            <v>95731</v>
          </cell>
          <cell r="C7798" t="str">
            <v>ELETRODUTO RÍGIDO SOLDÁVEL, PVC, DN 32 MM (1), APARENTE, INSTALADO EM PAREDE - FORNECIMENTO E INSTALAÇÃO. AF_11/2016_P</v>
          </cell>
          <cell r="D7798" t="str">
            <v>M</v>
          </cell>
          <cell r="E7798">
            <v>7.29</v>
          </cell>
        </row>
        <row r="7799">
          <cell r="B7799">
            <v>95732</v>
          </cell>
          <cell r="C7799" t="str">
            <v>LUVA PARA ELETRODUTO, PVC, SOLDÁVEL, DN 20 MM (1/2), APARENTE, INSTALADA EM TETO - FORNECIMENTO E INSTALAÇÃO. AF_11/2016_P</v>
          </cell>
          <cell r="D7799" t="str">
            <v>UN</v>
          </cell>
          <cell r="E7799">
            <v>2.94</v>
          </cell>
        </row>
        <row r="7800">
          <cell r="B7800">
            <v>95745</v>
          </cell>
          <cell r="C7800" t="str">
            <v>ELETRODUTO DE AÇO GALVANIZADO, CLASSE LEVE, DN 20 MM (3/4), APARENTE, INSTALADO EM TETO - FORNECIMENTO E INSTALAÇÃO. AF_11/2016_P</v>
          </cell>
          <cell r="D7800" t="str">
            <v>M</v>
          </cell>
          <cell r="E7800">
            <v>12.09</v>
          </cell>
        </row>
        <row r="7801">
          <cell r="B7801">
            <v>95746</v>
          </cell>
          <cell r="C7801" t="str">
            <v>ELETRODUTO DE AÇO GALVANIZADO, CLASSE LEVE, DN 25 MM (1), APARENTE, INSTALADO EM TETO - FORNECIMENTO E INSTALAÇÃO. AF_11/2016_P</v>
          </cell>
          <cell r="D7801" t="str">
            <v>M</v>
          </cell>
          <cell r="E7801">
            <v>14.98</v>
          </cell>
        </row>
        <row r="7802">
          <cell r="B7802">
            <v>95747</v>
          </cell>
          <cell r="C7802" t="str">
            <v>ELETRODUTO DE AÇO GALVANIZADO, CLASSE SEMI PESADO, DN 32 MM (1 1/4), APARENTE, INSTALADO EM TETO - FORNECIMENTO E INSTALAÇÃO. AF_11/2016_P</v>
          </cell>
          <cell r="D7802" t="str">
            <v>M</v>
          </cell>
          <cell r="E7802">
            <v>24.09</v>
          </cell>
        </row>
        <row r="7803">
          <cell r="B7803">
            <v>95748</v>
          </cell>
          <cell r="C7803" t="str">
            <v>ELETRODUTO DE AÇO GALVANIZADO, CLASSE SEMI PESADO, DN 40 MM (1 1/2 ), APARENTE, INSTALADO EM TETO - FORNECIMENTO E INSTALAÇÃO. AF_11/2016_P</v>
          </cell>
          <cell r="D7803" t="str">
            <v>M</v>
          </cell>
          <cell r="E7803">
            <v>26.33</v>
          </cell>
        </row>
        <row r="7804">
          <cell r="B7804">
            <v>95749</v>
          </cell>
          <cell r="C7804" t="str">
            <v>ELETRODUTO DE AÇO GALVANIZADO, CLASSE LEVE, DN 20 MM (3/4), APARENTE, INSTALADO EM PAREDE - FORNECIMENTO E INSTALAÇÃO. AF_11/2016_P</v>
          </cell>
          <cell r="D7804" t="str">
            <v>M</v>
          </cell>
          <cell r="E7804">
            <v>16.59</v>
          </cell>
        </row>
        <row r="7805">
          <cell r="B7805">
            <v>95750</v>
          </cell>
          <cell r="C7805" t="str">
            <v>ELETRODUTO DE AÇO GALVANIZADO, CLASSE LEVE, DN 25 MM (1), APARENTE, INSTALADO EM PAREDE - FORNECIMENTO E INSTALAÇÃO. AF_11/2016_P</v>
          </cell>
          <cell r="D7805" t="str">
            <v>M</v>
          </cell>
          <cell r="E7805">
            <v>19.39</v>
          </cell>
        </row>
        <row r="7806">
          <cell r="B7806">
            <v>95751</v>
          </cell>
          <cell r="C7806" t="str">
            <v>ELETRODUTO DE AÇO GALVANIZADO, CLASSE SEMI PESADO, DN 32 MM (1 1/4), APARENTE, INSTALADO EM PAREDE - FORNECIMENTO E INSTALAÇÃO. AF_11/2016_P</v>
          </cell>
          <cell r="D7806" t="str">
            <v>M</v>
          </cell>
          <cell r="E7806">
            <v>28.36</v>
          </cell>
        </row>
        <row r="7807">
          <cell r="B7807">
            <v>95752</v>
          </cell>
          <cell r="C7807" t="str">
            <v>ELETRODUTO DE AÇO GALVANIZADO, CLASSE SEMI PESADO, DN 40 MM (1 1/2  ), APARENTE, INSTALADO EM PAREDE - FORNECIMENTO E INSTALAÇÃO. AF_11/2016_P</v>
          </cell>
          <cell r="D7807" t="str">
            <v>M</v>
          </cell>
          <cell r="E7807">
            <v>30.44</v>
          </cell>
        </row>
        <row r="7808">
          <cell r="B7808">
            <v>97667</v>
          </cell>
          <cell r="C7808" t="str">
            <v>ELETRODUTO FLEXÍVEL CORRUGADO, PEAD, DN 50 (1 ½)  - FORNECIMENTO E INSTALAÇÃO. AF_04/2016</v>
          </cell>
          <cell r="D7808" t="str">
            <v>M</v>
          </cell>
          <cell r="E7808">
            <v>6.1</v>
          </cell>
        </row>
        <row r="7809">
          <cell r="B7809">
            <v>97668</v>
          </cell>
          <cell r="C7809" t="str">
            <v>ELETRODUTO FLEXÍVEL CORRUGADO, PEAD, DN 63 (2")  - FORNECIMENTO E INSTALAÇÃO. AF_04/2016</v>
          </cell>
          <cell r="D7809" t="str">
            <v>M</v>
          </cell>
          <cell r="E7809">
            <v>9.2799999999999994</v>
          </cell>
        </row>
        <row r="7810">
          <cell r="B7810">
            <v>97669</v>
          </cell>
          <cell r="C7810" t="str">
            <v>ELETRODUTO FLEXÍVEL CORRUGADO, PEAD, DN 90 (3) - FORNECIMENTO E INSTALAÇÃO. AF_04/2016</v>
          </cell>
          <cell r="D7810" t="str">
            <v>M</v>
          </cell>
          <cell r="E7810">
            <v>14.59</v>
          </cell>
        </row>
        <row r="7811">
          <cell r="B7811">
            <v>97670</v>
          </cell>
          <cell r="C7811" t="str">
            <v>ELETRODUTO FLEXÍVEL CORRUGADO, PEAD, DN 100 (4) - FORNECIMENTO E INSTALAÇÃO. AF_04/2016</v>
          </cell>
          <cell r="D7811" t="str">
            <v>M</v>
          </cell>
          <cell r="E7811">
            <v>18.940000000000001</v>
          </cell>
        </row>
        <row r="7812">
          <cell r="B7812">
            <v>72263</v>
          </cell>
          <cell r="C7812" t="str">
            <v>TERMINAL OU CONECTOR DE PRESSAO - PARA CABO 50MM2 - FORNECIMENTO E INSTALACAO</v>
          </cell>
          <cell r="D7812" t="str">
            <v>UN</v>
          </cell>
          <cell r="E7812">
            <v>18.87</v>
          </cell>
        </row>
        <row r="7813">
          <cell r="B7813">
            <v>72271</v>
          </cell>
          <cell r="C7813" t="str">
            <v>CONECTOR PARAFUSO FENDIDO SPLIT-BOLT - PARA CABO DE 16MM2 - FORNECIMENTO E INSTALACAO</v>
          </cell>
          <cell r="D7813" t="str">
            <v>UN</v>
          </cell>
          <cell r="E7813">
            <v>11.24</v>
          </cell>
        </row>
        <row r="7814">
          <cell r="B7814">
            <v>72272</v>
          </cell>
          <cell r="C7814" t="str">
            <v>CONECTOR PARAFUSO FENDIDO SPLIT-BOLT - PARA CABO DE 35MM2 - FORNECIMENTO E INSTALACAO</v>
          </cell>
          <cell r="D7814" t="str">
            <v>UN</v>
          </cell>
          <cell r="E7814">
            <v>12.74</v>
          </cell>
        </row>
        <row r="7815">
          <cell r="B7815" t="str">
            <v>73782/2</v>
          </cell>
          <cell r="C7815" t="str">
            <v>TERMINAL METALICO A PRESSAO PARA 1 CABO DE 50 MM2 - FORNECIMENTO E INSTALACAO</v>
          </cell>
          <cell r="D7815" t="str">
            <v>UN</v>
          </cell>
          <cell r="E7815">
            <v>31.25</v>
          </cell>
        </row>
        <row r="7816">
          <cell r="B7816" t="str">
            <v>73782/3</v>
          </cell>
          <cell r="C7816" t="str">
            <v>TERMINAL METALICO A PRESSAO PARA 1 CABO DE 95 MM2 - FORNECIMENTO E INSTALACAO</v>
          </cell>
          <cell r="D7816" t="str">
            <v>UN</v>
          </cell>
          <cell r="E7816">
            <v>48.73</v>
          </cell>
        </row>
        <row r="7817">
          <cell r="B7817" t="str">
            <v>73782/4</v>
          </cell>
          <cell r="C7817" t="str">
            <v>TERMINAL A PRESSAO REFORCADO PARA CONEXAO DE CABO DE COBRE A BARRA, CABO 150 E 185MM2 - FORNECIMENTO E INSTALACAO</v>
          </cell>
          <cell r="D7817" t="str">
            <v>UN</v>
          </cell>
          <cell r="E7817">
            <v>126.56</v>
          </cell>
        </row>
        <row r="7818">
          <cell r="B7818" t="str">
            <v>73782/5</v>
          </cell>
          <cell r="C7818" t="str">
            <v>TERMINAL METALICO A PRESSAO P/ 1 CABO DE COBRE DE 25 MM2 COM 1 FURO DE FIXAÇÃO - FORNECIMENTO E INSTALACAO</v>
          </cell>
          <cell r="D7818" t="str">
            <v>UN</v>
          </cell>
          <cell r="E7818">
            <v>20.059999999999999</v>
          </cell>
        </row>
        <row r="7819">
          <cell r="B7819">
            <v>83377</v>
          </cell>
          <cell r="C7819" t="str">
            <v>CONECTOR DE PARAFUSO FENDIDO EM LIGA DE COBRE COM SEPARADOR DE CABOS PARA CABO 50 MM2 - FORNECIMENTO E INSTALACAO</v>
          </cell>
          <cell r="D7819" t="str">
            <v>UN</v>
          </cell>
          <cell r="E7819">
            <v>11.31</v>
          </cell>
        </row>
        <row r="7820">
          <cell r="B7820">
            <v>91874</v>
          </cell>
          <cell r="C7820" t="str">
            <v>LUVA PARA ELETRODUTO, PVC, ROSCÁVEL, DN 20 MM (1/2"), PARA CIRCUITOS TERMINAIS, INSTALADA EM FORRO - FORNECIMENTO E INSTALAÇÃO. AF_12/2015</v>
          </cell>
          <cell r="D7820" t="str">
            <v>UN</v>
          </cell>
          <cell r="E7820">
            <v>3.31</v>
          </cell>
        </row>
        <row r="7821">
          <cell r="B7821">
            <v>91875</v>
          </cell>
          <cell r="C7821" t="str">
            <v>LUVA PARA ELETRODUTO, PVC, ROSCÁVEL, DN 25 MM (3/4"), PARA CIRCUITOS TERMINAIS, INSTALADA EM FORRO - FORNECIMENTO E INSTALAÇÃO. AF_12/2015</v>
          </cell>
          <cell r="D7821" t="str">
            <v>UN</v>
          </cell>
          <cell r="E7821">
            <v>4.3899999999999997</v>
          </cell>
        </row>
        <row r="7822">
          <cell r="B7822">
            <v>91876</v>
          </cell>
          <cell r="C7822" t="str">
            <v>LUVA PARA ELETRODUTO, PVC, ROSCÁVEL, DN 32 MM (1"), PARA CIRCUITOS TERMINAIS, INSTALADA EM FORRO - FORNECIMENTO E INSTALAÇÃO. AF_12/2015</v>
          </cell>
          <cell r="D7822" t="str">
            <v>UN</v>
          </cell>
          <cell r="E7822">
            <v>5.79</v>
          </cell>
        </row>
        <row r="7823">
          <cell r="B7823">
            <v>91877</v>
          </cell>
          <cell r="C7823" t="str">
            <v>LUVA PARA ELETRODUTO, PVC, ROSCÁVEL, DN 40 MM (1 1/4"), PARA CIRCUITOS TERMINAIS, INSTALADA EM FORRO - FORNECIMENTO E INSTALAÇÃO. AF_12/2015</v>
          </cell>
          <cell r="D7823" t="str">
            <v>UN</v>
          </cell>
          <cell r="E7823">
            <v>7.7</v>
          </cell>
        </row>
        <row r="7824">
          <cell r="B7824">
            <v>91878</v>
          </cell>
          <cell r="C7824" t="str">
            <v>LUVA PARA ELETRODUTO, PVC, ROSCÁVEL, DN 20 MM (1/2"), PARA CIRCUITOS TERMINAIS, INSTALADA EM LAJE - FORNECIMENTO E INSTALAÇÃO. AF_12/2015</v>
          </cell>
          <cell r="D7824" t="str">
            <v>UN</v>
          </cell>
          <cell r="E7824">
            <v>4.26</v>
          </cell>
        </row>
        <row r="7825">
          <cell r="B7825">
            <v>91879</v>
          </cell>
          <cell r="C7825" t="str">
            <v>LUVA PARA ELETRODUTO, PVC, ROSCÁVEL, DN 25 MM (3/4"), PARA CIRCUITOS TERMINAIS, INSTALADA EM LAJE - FORNECIMENTO E INSTALAÇÃO. AF_12/2015</v>
          </cell>
          <cell r="D7825" t="str">
            <v>UN</v>
          </cell>
          <cell r="E7825">
            <v>5.3</v>
          </cell>
        </row>
        <row r="7826">
          <cell r="B7826">
            <v>91880</v>
          </cell>
          <cell r="C7826" t="str">
            <v>LUVA PARA ELETRODUTO, PVC, ROSCÁVEL, DN 32 MM (1"), PARA CIRCUITOS TERMINAIS, INSTALADA EM LAJE - FORNECIMENTO E INSTALAÇÃO. AF_12/2015</v>
          </cell>
          <cell r="D7826" t="str">
            <v>UN</v>
          </cell>
          <cell r="E7826">
            <v>6.74</v>
          </cell>
        </row>
        <row r="7827">
          <cell r="B7827">
            <v>91881</v>
          </cell>
          <cell r="C7827" t="str">
            <v>LUVA PARA ELETRODUTO, PVC, ROSCÁVEL, DN 40 MM (1 1/4"), PARA CIRCUITOS TERMINAIS, INSTALADA EM LAJE - FORNECIMENTO E INSTALAÇÃO. AF_12/2015</v>
          </cell>
          <cell r="D7827" t="str">
            <v>UN</v>
          </cell>
          <cell r="E7827">
            <v>8.65</v>
          </cell>
        </row>
        <row r="7828">
          <cell r="B7828">
            <v>91882</v>
          </cell>
          <cell r="C7828" t="str">
            <v>LUVA PARA ELETRODUTO, PVC, ROSCÁVEL, DN 20 MM (1/2"), PARA CIRCUITOS TERMINAIS, INSTALADA EM PAREDE - FORNECIMENTO E INSTALAÇÃO. AF_12/2015</v>
          </cell>
          <cell r="D7828" t="str">
            <v>UN</v>
          </cell>
          <cell r="E7828">
            <v>5.27</v>
          </cell>
        </row>
        <row r="7829">
          <cell r="B7829">
            <v>91884</v>
          </cell>
          <cell r="C7829" t="str">
            <v>LUVA PARA ELETRODUTO, PVC, ROSCÁVEL, DN 25 MM (3/4"), PARA CIRCUITOS TERMINAIS, INSTALADA EM PAREDE - FORNECIMENTO E INSTALAÇÃO. AF_12/2015</v>
          </cell>
          <cell r="D7829" t="str">
            <v>UN</v>
          </cell>
          <cell r="E7829">
            <v>6.08</v>
          </cell>
        </row>
        <row r="7830">
          <cell r="B7830">
            <v>91885</v>
          </cell>
          <cell r="C7830" t="str">
            <v>LUVA PARA ELETRODUTO, PVC, ROSCÁVEL, DN 32 MM (1"), PARA CIRCUITOS TERMINAIS, INSTALADA EM PAREDE - FORNECIMENTO E INSTALAÇÃO. AF_12/2015</v>
          </cell>
          <cell r="D7830" t="str">
            <v>UN</v>
          </cell>
          <cell r="E7830">
            <v>7.19</v>
          </cell>
        </row>
        <row r="7831">
          <cell r="B7831">
            <v>91886</v>
          </cell>
          <cell r="C7831" t="str">
            <v>LUVA PARA ELETRODUTO, PVC, ROSCÁVEL, DN 40 MM (1 1/4"), PARA CIRCUITOS TERMINAIS, INSTALADA EM PAREDE - FORNECIMENTO E INSTALAÇÃO. AF_12/2015</v>
          </cell>
          <cell r="D7831" t="str">
            <v>UN</v>
          </cell>
          <cell r="E7831">
            <v>8.74</v>
          </cell>
        </row>
        <row r="7832">
          <cell r="B7832">
            <v>91887</v>
          </cell>
          <cell r="C7832" t="str">
            <v>CURVA 90 GRAUS PARA ELETRODUTO, PVC, ROSCÁVEL, DN 20 MM (1/2"), PARA CIRCUITOS TERMINAIS, INSTALADA EM FORRO - FORNECIMENTO E INSTALAÇÃO. AF_12/2015</v>
          </cell>
          <cell r="D7832" t="str">
            <v>UN</v>
          </cell>
          <cell r="E7832">
            <v>6.13</v>
          </cell>
        </row>
        <row r="7833">
          <cell r="B7833">
            <v>91889</v>
          </cell>
          <cell r="C7833" t="str">
            <v>CURVA 180 GRAUS PARA ELETRODUTO, PVC, ROSCÁVEL, DN 20 MM (1/2"), PARA CIRCUITOS TERMINAIS, INSTALADA EM FORRO - FORNECIMENTO E INSTALAÇÃO. AF_12/2015</v>
          </cell>
          <cell r="D7833" t="str">
            <v>UN</v>
          </cell>
          <cell r="E7833">
            <v>5.9</v>
          </cell>
        </row>
        <row r="7834">
          <cell r="B7834">
            <v>91890</v>
          </cell>
          <cell r="C7834" t="str">
            <v>CURVA 90 GRAUS PARA ELETRODUTO, PVC, ROSCÁVEL, DN 25 MM (3/4"), PARA CIRCUITOS TERMINAIS, INSTALADA EM FORRO - FORNECIMENTO E INSTALAÇÃO. AF_12/2015</v>
          </cell>
          <cell r="D7834" t="str">
            <v>UN</v>
          </cell>
          <cell r="E7834">
            <v>7.29</v>
          </cell>
        </row>
        <row r="7835">
          <cell r="B7835">
            <v>91892</v>
          </cell>
          <cell r="C7835" t="str">
            <v>CURVA 180 GRAUS PARA ELETRODUTO, PVC, ROSCÁVEL, DN 25 MM (3/4"), PARA CIRCUITOS TERMINAIS, INSTALADA EM FORRO - FORNECIMENTO E INSTALAÇÃO. AF_12/2015</v>
          </cell>
          <cell r="D7835" t="str">
            <v>UN</v>
          </cell>
          <cell r="E7835">
            <v>8.7899999999999991</v>
          </cell>
        </row>
        <row r="7836">
          <cell r="B7836">
            <v>91893</v>
          </cell>
          <cell r="C7836" t="str">
            <v>CURVA 90 GRAUS PARA ELETRODUTO, PVC, ROSCÁVEL, DN 32 MM (1"), PARA CIRCUITOS TERMINAIS, INSTALADA EM FORRO - FORNECIMENTO E INSTALAÇÃO. AF_12/2015</v>
          </cell>
          <cell r="D7836" t="str">
            <v>UN</v>
          </cell>
          <cell r="E7836">
            <v>9.98</v>
          </cell>
        </row>
        <row r="7837">
          <cell r="B7837">
            <v>91895</v>
          </cell>
          <cell r="C7837" t="str">
            <v>CURVA 180 GRAUS PARA ELETRODUTO, PVC, ROSCÁVEL, DN 32 MM (1"), PARA CIRCUITOS TERMINAIS, INSTALADA EM FORRO - FORNECIMENTO E INSTALAÇÃO. AF_12/2015</v>
          </cell>
          <cell r="D7837" t="str">
            <v>UN</v>
          </cell>
          <cell r="E7837">
            <v>11.5</v>
          </cell>
        </row>
        <row r="7838">
          <cell r="B7838">
            <v>91896</v>
          </cell>
          <cell r="C7838" t="str">
            <v>CURVA 90 GRAUS PARA ELETRODUTO, PVC, ROSCÁVEL, DN 40 MM (1 1/4"), PARA CIRCUITOS TERMINAIS, INSTALADA EM FORRO - FORNECIMENTO E INSTALAÇÃO. AF_12/2015</v>
          </cell>
          <cell r="D7838" t="str">
            <v>UN</v>
          </cell>
          <cell r="E7838">
            <v>12.18</v>
          </cell>
        </row>
        <row r="7839">
          <cell r="B7839">
            <v>91898</v>
          </cell>
          <cell r="C7839" t="str">
            <v>CURVA 180 GRAUS PARA ELETRODUTO, PVC, ROSCÁVEL, DN 40 MM (1 1/4"), PARA CIRCUITOS TERMINAIS, INSTALADA EM FORRO - FORNECIMENTO E INSTALAÇÃO. AF_12/2015</v>
          </cell>
          <cell r="D7839" t="str">
            <v>UN</v>
          </cell>
          <cell r="E7839">
            <v>13.8</v>
          </cell>
        </row>
        <row r="7840">
          <cell r="B7840">
            <v>91899</v>
          </cell>
          <cell r="C7840" t="str">
            <v>CURVA 90 GRAUS PARA ELETRODUTO, PVC, ROSCÁVEL, DN 20 MM (1/2"), PARA CIRCUITOS TERMINAIS, INSTALADA EM LAJE - FORNECIMENTO E INSTALAÇÃO. AF_12/2015</v>
          </cell>
          <cell r="D7840" t="str">
            <v>UN</v>
          </cell>
          <cell r="E7840">
            <v>7.5</v>
          </cell>
        </row>
        <row r="7841">
          <cell r="B7841">
            <v>91901</v>
          </cell>
          <cell r="C7841" t="str">
            <v>CURVA 180 GRAUS PARA ELETRODUTO, PVC, ROSCÁVEL, DN 20 MM (1/2"), PARA CIRCUITOS TERMINAIS, INSTALADA EM LAJE - FORNECIMENTO E INSTALAÇÃO. AF_12/2015</v>
          </cell>
          <cell r="D7841" t="str">
            <v>UN</v>
          </cell>
          <cell r="E7841">
            <v>7.27</v>
          </cell>
        </row>
        <row r="7842">
          <cell r="B7842">
            <v>91902</v>
          </cell>
          <cell r="C7842" t="str">
            <v>CURVA 90 GRAUS PARA ELETRODUTO, PVC, ROSCÁVEL, DN 25 MM (3/4"), PARA CIRCUITOS TERMINAIS, INSTALADA EM LAJE - FORNECIMENTO E INSTALAÇÃO. AF_12/2015</v>
          </cell>
          <cell r="D7842" t="str">
            <v>UN</v>
          </cell>
          <cell r="E7842">
            <v>8.67</v>
          </cell>
        </row>
        <row r="7843">
          <cell r="B7843">
            <v>91904</v>
          </cell>
          <cell r="C7843" t="str">
            <v>CURVA 180 GRAUS PARA ELETRODUTO, PVC, ROSCÁVEL, DN 25 MM (3/4"), PARA CIRCUITOS TERMINAIS, INSTALADA EM LAJE - FORNECIMENTO E INSTALAÇÃO. AF_12/2015</v>
          </cell>
          <cell r="D7843" t="str">
            <v>UN</v>
          </cell>
          <cell r="E7843">
            <v>10.17</v>
          </cell>
        </row>
        <row r="7844">
          <cell r="B7844">
            <v>91905</v>
          </cell>
          <cell r="C7844" t="str">
            <v>CURVA 90 GRAUS PARA ELETRODUTO, PVC, ROSCÁVEL, DN 32 MM (1"), PARA CIRCUITOS TERMINAIS, INSTALADA EM LAJE - FORNECIMENTO E INSTALAÇÃO. AF_12/2015</v>
          </cell>
          <cell r="D7844" t="str">
            <v>UN</v>
          </cell>
          <cell r="E7844">
            <v>11.35</v>
          </cell>
        </row>
        <row r="7845">
          <cell r="B7845">
            <v>91907</v>
          </cell>
          <cell r="C7845" t="str">
            <v>CURVA 180 GRAUS PARA ELETRODUTO, PVC, ROSCÁVEL, DN 32 MM (1), PARA CIRCUITOS TERMINAIS, INSTALADA EM LAJE - FORNECIMENTO E INSTALAÇÃO. AF_12/2015</v>
          </cell>
          <cell r="D7845" t="str">
            <v>UN</v>
          </cell>
          <cell r="E7845">
            <v>12.87</v>
          </cell>
        </row>
        <row r="7846">
          <cell r="B7846">
            <v>91908</v>
          </cell>
          <cell r="C7846" t="str">
            <v>CURVA 90 GRAUS PARA ELETRODUTO, PVC, ROSCÁVEL, DN 40 MM (1 1/4"), PARA CIRCUITOS TERMINAIS, INSTALADA EM LAJE - FORNECIMENTO E INSTALAÇÃO. AF_12/2015</v>
          </cell>
          <cell r="D7846" t="str">
            <v>UN</v>
          </cell>
          <cell r="E7846">
            <v>13.59</v>
          </cell>
        </row>
        <row r="7847">
          <cell r="B7847">
            <v>91910</v>
          </cell>
          <cell r="C7847" t="str">
            <v>CURVA 180 GRAUS PARA ELETRODUTO, PVC, ROSCÁVEL, DN 40 MM (1 1/4"), PARA CIRCUITOS TERMINAIS, INSTALADA EM LAJE - FORNECIMENTO E INSTALAÇÃO. AF_12/2015</v>
          </cell>
          <cell r="D7847" t="str">
            <v>UN</v>
          </cell>
          <cell r="E7847">
            <v>15.21</v>
          </cell>
        </row>
        <row r="7848">
          <cell r="B7848">
            <v>91911</v>
          </cell>
          <cell r="C7848" t="str">
            <v>CURVA 90 GRAUS PARA ELETRODUTO, PVC, ROSCÁVEL, DN 20 MM (1/2"), PARA CIRCUITOS TERMINAIS, INSTALADA EM PAREDE - FORNECIMENTO E INSTALAÇÃO. AF_12/2015</v>
          </cell>
          <cell r="D7848" t="str">
            <v>UN</v>
          </cell>
          <cell r="E7848">
            <v>9.07</v>
          </cell>
        </row>
        <row r="7849">
          <cell r="B7849">
            <v>91913</v>
          </cell>
          <cell r="C7849" t="str">
            <v>CURVA 180 GRAUS PARA ELETRODUTO, PVC, ROSCÁVEL, DN 20 MM (1/2"), PARA CIRCUITOS TERMINAIS, INSTALADA EM PAREDE - FORNECIMENTO E INSTALAÇÃO. AF_12/2015</v>
          </cell>
          <cell r="D7849" t="str">
            <v>UN</v>
          </cell>
          <cell r="E7849">
            <v>8.84</v>
          </cell>
        </row>
        <row r="7850">
          <cell r="B7850">
            <v>91914</v>
          </cell>
          <cell r="C7850" t="str">
            <v>CURVA 90 GRAUS PARA ELETRODUTO, PVC, ROSCÁVEL, DN 25 MM (3/4"), PARA CIRCUITOS TERMINAIS, INSTALADA EM PAREDE - FORNECIMENTO E INSTALAÇÃO. AF_12/2015</v>
          </cell>
          <cell r="D7850" t="str">
            <v>UN</v>
          </cell>
          <cell r="E7850">
            <v>9.8800000000000008</v>
          </cell>
        </row>
        <row r="7851">
          <cell r="B7851">
            <v>91916</v>
          </cell>
          <cell r="C7851" t="str">
            <v>CURVA 180 GRAUS PARA ELETRODUTO, PVC, ROSCÁVEL, DN 25 MM (3/4"), PARA CIRCUITOS TERMINAIS, INSTALADA EM PAREDE - FORNECIMENTO E INSTALAÇÃO. AF_12/2015</v>
          </cell>
          <cell r="D7851" t="str">
            <v>UN</v>
          </cell>
          <cell r="E7851">
            <v>11.38</v>
          </cell>
        </row>
        <row r="7852">
          <cell r="B7852">
            <v>91917</v>
          </cell>
          <cell r="C7852" t="str">
            <v>CURVA 90 GRAUS PARA ELETRODUTO, PVC, ROSCÁVEL, DN 32 MM (1"), PARA CIRCUITOS TERMINAIS, INSTALADA EM PAREDE - FORNECIMENTO E INSTALAÇÃO. AF_12/2015</v>
          </cell>
          <cell r="D7852" t="str">
            <v>UN</v>
          </cell>
          <cell r="E7852">
            <v>12.07</v>
          </cell>
        </row>
        <row r="7853">
          <cell r="B7853">
            <v>91919</v>
          </cell>
          <cell r="C7853" t="str">
            <v>CURVA 180 GRAUS PARA ELETRODUTO, PVC, ROSCÁVEL, DN 32 MM (1), PARA CIRCUITOS TERMINAIS, INSTALADA EM PAREDE - FORNECIMENTO E INSTALAÇÃO. AF_12/2015</v>
          </cell>
          <cell r="D7853" t="str">
            <v>UN</v>
          </cell>
          <cell r="E7853">
            <v>13.59</v>
          </cell>
        </row>
        <row r="7854">
          <cell r="B7854">
            <v>91920</v>
          </cell>
          <cell r="C7854" t="str">
            <v>CURVA 90 GRAUS PARA ELETRODUTO, PVC, ROSCÁVEL, DN 40 MM (1 1/4"), PARA CIRCUITOS TERMINAIS, INSTALADA EM PAREDE - FORNECIMENTO E INSTALAÇÃO. AF_12/2015</v>
          </cell>
          <cell r="D7854" t="str">
            <v>UN</v>
          </cell>
          <cell r="E7854">
            <v>13.75</v>
          </cell>
        </row>
        <row r="7855">
          <cell r="B7855">
            <v>91922</v>
          </cell>
          <cell r="C7855" t="str">
            <v>CURVA 180 GRAUS PARA ELETRODUTO, PVC, ROSCÁVEL, DN 40 MM (1 1/4"), PARA CIRCUITOS TERMINAIS, INSTALADA EM PAREDE - FORNECIMENTO E INSTALAÇÃO. AF_12/2015</v>
          </cell>
          <cell r="D7855" t="str">
            <v>UN</v>
          </cell>
          <cell r="E7855">
            <v>15.37</v>
          </cell>
        </row>
        <row r="7856">
          <cell r="B7856">
            <v>93013</v>
          </cell>
          <cell r="C7856" t="str">
            <v>LUVA PARA ELETRODUTO, PVC, ROSCÁVEL, DN 50 MM (1 1/2") - FORNECIMENTO E INSTALAÇÃO. AF_12/2015</v>
          </cell>
          <cell r="D7856" t="str">
            <v>UN</v>
          </cell>
          <cell r="E7856">
            <v>10</v>
          </cell>
        </row>
        <row r="7857">
          <cell r="B7857">
            <v>93014</v>
          </cell>
          <cell r="C7857" t="str">
            <v>LUVA PARA ELETRODUTO, PVC, ROSCÁVEL, DN 60 MM (2") - FORNECIMENTO E INSTALAÇÃO. AF_12/2015</v>
          </cell>
          <cell r="D7857" t="str">
            <v>UN</v>
          </cell>
          <cell r="E7857">
            <v>12.32</v>
          </cell>
        </row>
        <row r="7858">
          <cell r="B7858">
            <v>93015</v>
          </cell>
          <cell r="C7858" t="str">
            <v>LUVA PARA ELETRODUTO, PVC, ROSCÁVEL, DN 75 MM (2 1/2") - FORNECIMENTO E INSTALAÇÃO. AF_12/2015</v>
          </cell>
          <cell r="D7858" t="str">
            <v>UN</v>
          </cell>
          <cell r="E7858">
            <v>18.73</v>
          </cell>
        </row>
        <row r="7859">
          <cell r="B7859">
            <v>93016</v>
          </cell>
          <cell r="C7859" t="str">
            <v>LUVA PARA ELETRODUTO, PVC, ROSCÁVEL, DN 85 MM (3") - FORNECIMENTO E INSTALAÇÃO. AF_12/2015</v>
          </cell>
          <cell r="D7859" t="str">
            <v>UN</v>
          </cell>
          <cell r="E7859">
            <v>22.81</v>
          </cell>
        </row>
        <row r="7860">
          <cell r="B7860">
            <v>93017</v>
          </cell>
          <cell r="C7860" t="str">
            <v>LUVA PARA ELETRODUTO, PVC, ROSCÁVEL, DN 110 MM (4") - FORNECIMENTO E INSTALAÇÃO. AF_12/2015</v>
          </cell>
          <cell r="D7860" t="str">
            <v>UN</v>
          </cell>
          <cell r="E7860">
            <v>34.39</v>
          </cell>
        </row>
        <row r="7861">
          <cell r="B7861">
            <v>93018</v>
          </cell>
          <cell r="C7861" t="str">
            <v>CURVA 90 GRAUS PARA ELETRODUTO, PVC, ROSCÁVEL, DN 50 MM (1 1/2") - FORNECIMENTO E INSTALAÇÃO. AF_12/2015</v>
          </cell>
          <cell r="D7861" t="str">
            <v>UN</v>
          </cell>
          <cell r="E7861">
            <v>15.29</v>
          </cell>
        </row>
        <row r="7862">
          <cell r="B7862">
            <v>93020</v>
          </cell>
          <cell r="C7862" t="str">
            <v>CURVA 90 GRAUS PARA ELETRODUTO, PVC, ROSCÁVEL, DN 60 MM (2") - FORNECIMENTO E INSTALAÇÃO. AF_12/2015</v>
          </cell>
          <cell r="D7862" t="str">
            <v>UN</v>
          </cell>
          <cell r="E7862">
            <v>19.649999999999999</v>
          </cell>
        </row>
        <row r="7863">
          <cell r="B7863">
            <v>93022</v>
          </cell>
          <cell r="C7863" t="str">
            <v>CURVA 90 GRAUS PARA ELETRODUTO, PVC, ROSCÁVEL, DN 75 MM (2 1/2") - FORNECIMENTO E INSTALAÇÃO. AF_12/2015</v>
          </cell>
          <cell r="D7863" t="str">
            <v>UN</v>
          </cell>
          <cell r="E7863">
            <v>33.020000000000003</v>
          </cell>
        </row>
        <row r="7864">
          <cell r="B7864">
            <v>93024</v>
          </cell>
          <cell r="C7864" t="str">
            <v>CURVA 90 GRAUS PARA ELETRODUTO, PVC, ROSCÁVEL, DN 85 MM (3") - FORNECIMENTO E INSTALAÇÃO. AF_12/2015</v>
          </cell>
          <cell r="D7864" t="str">
            <v>UN</v>
          </cell>
          <cell r="E7864">
            <v>34.68</v>
          </cell>
        </row>
        <row r="7865">
          <cell r="B7865">
            <v>93026</v>
          </cell>
          <cell r="C7865" t="str">
            <v>CURVA 90 GRAUS PARA ELETRODUTO, PVC, ROSCÁVEL, DN 110 MM (4") - FORNECIMENTO E INSTALAÇÃO. AF_12/2015</v>
          </cell>
          <cell r="D7865" t="str">
            <v>UN</v>
          </cell>
          <cell r="E7865">
            <v>56.9</v>
          </cell>
        </row>
        <row r="7866">
          <cell r="B7866">
            <v>95733</v>
          </cell>
          <cell r="C7866" t="str">
            <v>LUVA PARA ELETRODUTO, PVC, SOLDÁVEL, DN 25 MM (3/4), APARENTE, INSTALADA EM TETO - FORNECIMENTO E INSTALAÇÃO. AF_11/2016_P</v>
          </cell>
          <cell r="D7866" t="str">
            <v>UN</v>
          </cell>
          <cell r="E7866">
            <v>3.87</v>
          </cell>
        </row>
        <row r="7867">
          <cell r="B7867">
            <v>95734</v>
          </cell>
          <cell r="C7867" t="str">
            <v>LUVA PARA ELETRODUTO, PVC, SOLDÁVEL, DN 32 MM (1), APARENTE, INSTALADA EM TETO - FORNECIMENTO E INSTALAÇÃO. AF_11/2016_P</v>
          </cell>
          <cell r="D7867" t="str">
            <v>UN</v>
          </cell>
          <cell r="E7867">
            <v>5.15</v>
          </cell>
        </row>
        <row r="7868">
          <cell r="B7868">
            <v>95735</v>
          </cell>
          <cell r="C7868" t="str">
            <v>LUVA PARA ELETRODUTO, PVC, SOLDÁVEL, DN 20 MM (1/2), APARENTE, INSTALADA EM PAREDE - FORNECIMENTO E INSTALAÇÃO. AF_11/2016_P</v>
          </cell>
          <cell r="D7868" t="str">
            <v>UN</v>
          </cell>
          <cell r="E7868">
            <v>4.3899999999999997</v>
          </cell>
        </row>
        <row r="7869">
          <cell r="B7869">
            <v>95736</v>
          </cell>
          <cell r="C7869" t="str">
            <v>LUVA PARA ELETRODUTO, PVC, SOLDÁVEL, DN 25 MM (3/4), APARENTE, INSTALADA EM PAREDE - FORNECIMENTO E INSTALAÇÃO. AF_11/2016_P</v>
          </cell>
          <cell r="D7869" t="str">
            <v>UN</v>
          </cell>
          <cell r="E7869">
            <v>5.16</v>
          </cell>
        </row>
        <row r="7870">
          <cell r="B7870">
            <v>95738</v>
          </cell>
          <cell r="C7870" t="str">
            <v>LUVA PARA ELETRODUTO, PVC, SOLDÁVEL, DN 32 MM (1), APARENTE, INSTALADA EM PAREDE - FORNECIMENTO E INSTALAÇÃO. AF_11/2016_P</v>
          </cell>
          <cell r="D7870" t="str">
            <v>UN</v>
          </cell>
          <cell r="E7870">
            <v>6.19</v>
          </cell>
        </row>
        <row r="7871">
          <cell r="B7871">
            <v>95753</v>
          </cell>
          <cell r="C7871" t="str">
            <v>LUVA DE EMENDA PARA ELETRODUTO, AÇO GALVANIZADO, DN 20 MM (3/4  ), APARENTE, INSTALADA EM TETO - FORNECIMENTO E INSTALAÇÃO. AF_11/2016_P</v>
          </cell>
          <cell r="D7871" t="str">
            <v>UN</v>
          </cell>
          <cell r="E7871">
            <v>4.5199999999999996</v>
          </cell>
        </row>
        <row r="7872">
          <cell r="B7872">
            <v>95754</v>
          </cell>
          <cell r="C7872" t="str">
            <v>LUVA DE EMENDA PARA ELETRODUTO, AÇO GALVANIZADO, DN 25 MM (1''), APARENTE, INSTALADA EM TETO - FORNECIMENTO E INSTALAÇÃO. AF_11/2016_P</v>
          </cell>
          <cell r="D7872" t="str">
            <v>UN</v>
          </cell>
          <cell r="E7872">
            <v>5.67</v>
          </cell>
        </row>
        <row r="7873">
          <cell r="B7873">
            <v>95755</v>
          </cell>
          <cell r="C7873" t="str">
            <v>LUVA DE EMENDA PARA ELETRODUTO, AÇO GALVANIZADO, DN 32 MM (1 1/4''), APARENTE, INSTALADA EM TETO - FORNECIMENTO E INSTALAÇÃO. AF_11/2016_P</v>
          </cell>
          <cell r="D7873" t="str">
            <v>UN</v>
          </cell>
          <cell r="E7873">
            <v>7.99</v>
          </cell>
        </row>
        <row r="7874">
          <cell r="B7874">
            <v>95756</v>
          </cell>
          <cell r="C7874" t="str">
            <v>LUVA DE EMENDA PARA ELETRODUTO, AÇO GALVANIZADO, DN 40 MM (1 1/2''), APARENTE, INSTALADA EM TETO - FORNECIMENTO E INSTALAÇÃO. AF_11/2016_P</v>
          </cell>
          <cell r="D7874" t="str">
            <v>UN</v>
          </cell>
          <cell r="E7874">
            <v>10.54</v>
          </cell>
        </row>
        <row r="7875">
          <cell r="B7875">
            <v>95757</v>
          </cell>
          <cell r="C7875" t="str">
            <v>LUVA DE EMENDA PARA ELETRODUTO, AÇO GALVANIZADO, DN 20 MM (3/4''), APARENTE, INSTALADA EM PAREDE - FORNECIMENTO E INSTALAÇÃO. AF_11/2016_P</v>
          </cell>
          <cell r="D7875" t="str">
            <v>UN</v>
          </cell>
          <cell r="E7875">
            <v>7.02</v>
          </cell>
        </row>
        <row r="7876">
          <cell r="B7876">
            <v>95758</v>
          </cell>
          <cell r="C7876" t="str">
            <v>LUVA DE EMENDA PARA ELETRODUTO, AÇO GALVANIZADO, DN 25 MM (1''), APARENTE, INSTALADA EM PAREDE - FORNECIMENTO E INSTALAÇÃO. AF_11/2016_P</v>
          </cell>
          <cell r="D7876" t="str">
            <v>UN</v>
          </cell>
          <cell r="E7876">
            <v>7.89</v>
          </cell>
        </row>
        <row r="7877">
          <cell r="B7877">
            <v>95759</v>
          </cell>
          <cell r="C7877" t="str">
            <v>LUVA DE EMENDA PARA ELETRODUTO, AÇO GALVANIZADO, DN 32 MM (1 1/4''), APARENTE, INSTALADA EM PAREDE - FORNECIMENTO E INSTALAÇÃO. AF_11/2016_P</v>
          </cell>
          <cell r="D7877" t="str">
            <v>UN</v>
          </cell>
          <cell r="E7877">
            <v>9.7899999999999991</v>
          </cell>
        </row>
        <row r="7878">
          <cell r="B7878">
            <v>95760</v>
          </cell>
          <cell r="C7878" t="str">
            <v>LUVA DE EMENDA PARA ELETRODUTO, AÇO GALVANIZADO, DN 40 MM (1 1/2''), APARENTE, INSTALADA EM PAREDE - FORNECIMENTO E INSTALAÇÃO. AF_11/2016_P</v>
          </cell>
          <cell r="D7878" t="str">
            <v>UN</v>
          </cell>
          <cell r="E7878">
            <v>11.86</v>
          </cell>
        </row>
        <row r="7879">
          <cell r="B7879">
            <v>97559</v>
          </cell>
          <cell r="C7879" t="str">
            <v>CURVA 135 GRAUS PARA ELETRODUTO, PVC, ROSCÁVEL, DN 25 MM (3/4), PARA CIRCUITOS TERMINAIS, INSTALADA EM FORRO - FORNECIMENTO E INSTALAÇÃO. AF_12/2015</v>
          </cell>
          <cell r="D7879" t="str">
            <v>UN</v>
          </cell>
          <cell r="E7879">
            <v>7.13</v>
          </cell>
        </row>
        <row r="7880">
          <cell r="B7880">
            <v>97562</v>
          </cell>
          <cell r="C7880" t="str">
            <v>CURVA 135 GRAUS PARA ELETRODUTO, PVC, ROSCÁVEL, DN 25 MM (3/4), PARA CIRCUITOS TERMINAIS, INSTALADA EM LAJE - FORNECIMENTO E INSTALAÇÃO. AF_12/2015</v>
          </cell>
          <cell r="D7880" t="str">
            <v>UN</v>
          </cell>
          <cell r="E7880">
            <v>8.51</v>
          </cell>
        </row>
        <row r="7881">
          <cell r="B7881">
            <v>97564</v>
          </cell>
          <cell r="C7881" t="str">
            <v>CURVA 135 GRAUS PARA ELETRODUTO, PVC, ROSCÁVEL, DN 25 MM (3/4), PARA CIRCUITOS TERMINAIS, INSTALADA EM PAREDE - FORNECIMENTO E INSTALAÇÃO. AF_12/2015</v>
          </cell>
          <cell r="D7881" t="str">
            <v>UN</v>
          </cell>
          <cell r="E7881">
            <v>9.7200000000000006</v>
          </cell>
        </row>
        <row r="7882">
          <cell r="B7882">
            <v>91924</v>
          </cell>
          <cell r="C7882" t="str">
            <v>CABO DE COBRE FLEXÍVEL ISOLADO, 1,5 MM², ANTI-CHAMA 450/750 V, PARA CIRCUITOS TERMINAIS - FORNECIMENTO E INSTALAÇÃO. AF_12/2015</v>
          </cell>
          <cell r="D7882" t="str">
            <v>M</v>
          </cell>
          <cell r="E7882">
            <v>1.57</v>
          </cell>
        </row>
        <row r="7883">
          <cell r="B7883">
            <v>91925</v>
          </cell>
          <cell r="C7883" t="str">
            <v>CABO DE COBRE FLEXÍVEL ISOLADO, 1,5 MM², ANTI-CHAMA 0,6/1,0 KV, PARA CIRCUITOS TERMINAIS - FORNECIMENTO E INSTALAÇÃO. AF_12/2015</v>
          </cell>
          <cell r="D7883" t="str">
            <v>M</v>
          </cell>
          <cell r="E7883">
            <v>2.13</v>
          </cell>
        </row>
        <row r="7884">
          <cell r="B7884">
            <v>91926</v>
          </cell>
          <cell r="C7884" t="str">
            <v>CABO DE COBRE FLEXÍVEL ISOLADO, 2,5 MM², ANTI-CHAMA 450/750 V, PARA CIRCUITOS TERMINAIS - FORNECIMENTO E INSTALAÇÃO. AF_12/2015</v>
          </cell>
          <cell r="D7884" t="str">
            <v>M</v>
          </cell>
          <cell r="E7884">
            <v>2.23</v>
          </cell>
        </row>
        <row r="7885">
          <cell r="B7885">
            <v>91927</v>
          </cell>
          <cell r="C7885" t="str">
            <v>CABO DE COBRE FLEXÍVEL ISOLADO, 2,5 MM², ANTI-CHAMA 0,6/1,0 KV, PARA CIRCUITOS TERMINAIS - FORNECIMENTO E INSTALAÇÃO. AF_12/2015</v>
          </cell>
          <cell r="D7885" t="str">
            <v>M</v>
          </cell>
          <cell r="E7885">
            <v>2.85</v>
          </cell>
        </row>
        <row r="7886">
          <cell r="B7886">
            <v>91928</v>
          </cell>
          <cell r="C7886" t="str">
            <v>CABO DE COBRE FLEXÍVEL ISOLADO, 4 MM², ANTI-CHAMA 450/750 V, PARA CIRCUITOS TERMINAIS - FORNECIMENTO E INSTALAÇÃO. AF_12/2015</v>
          </cell>
          <cell r="D7886" t="str">
            <v>M</v>
          </cell>
          <cell r="E7886">
            <v>3.55</v>
          </cell>
        </row>
        <row r="7887">
          <cell r="B7887">
            <v>91929</v>
          </cell>
          <cell r="C7887" t="str">
            <v>CABO DE COBRE FLEXÍVEL ISOLADO, 4 MM², ANTI-CHAMA 0,6/1,0 KV, PARA CIRCUITOS TERMINAIS - FORNECIMENTO E INSTALAÇÃO. AF_12/2015</v>
          </cell>
          <cell r="D7887" t="str">
            <v>M</v>
          </cell>
          <cell r="E7887">
            <v>3.99</v>
          </cell>
        </row>
        <row r="7888">
          <cell r="B7888">
            <v>91930</v>
          </cell>
          <cell r="C7888" t="str">
            <v>CABO DE COBRE FLEXÍVEL ISOLADO, 6 MM², ANTI-CHAMA 450/750 V, PARA CIRCUITOS TERMINAIS - FORNECIMENTO E INSTALAÇÃO. AF_12/2015</v>
          </cell>
          <cell r="D7888" t="str">
            <v>M</v>
          </cell>
          <cell r="E7888">
            <v>4.8499999999999996</v>
          </cell>
        </row>
        <row r="7889">
          <cell r="B7889">
            <v>91931</v>
          </cell>
          <cell r="C7889" t="str">
            <v>CABO DE COBRE FLEXÍVEL ISOLADO, 6 MM², ANTI-CHAMA 0,6/1,0 KV, PARA CIRCUITOS TERMINAIS - FORNECIMENTO E INSTALAÇÃO. AF_12/2015</v>
          </cell>
          <cell r="D7889" t="str">
            <v>M</v>
          </cell>
          <cell r="E7889">
            <v>5.36</v>
          </cell>
        </row>
        <row r="7890">
          <cell r="B7890">
            <v>91932</v>
          </cell>
          <cell r="C7890" t="str">
            <v>CABO DE COBRE FLEXÍVEL ISOLADO, 10 MM², ANTI-CHAMA 450/750 V, PARA CIRCUITOS TERMINAIS - FORNECIMENTO E INSTALAÇÃO. AF_12/2015</v>
          </cell>
          <cell r="D7890" t="str">
            <v>M</v>
          </cell>
          <cell r="E7890">
            <v>7.88</v>
          </cell>
        </row>
        <row r="7891">
          <cell r="B7891">
            <v>91933</v>
          </cell>
          <cell r="C7891" t="str">
            <v>CABO DE COBRE FLEXÍVEL ISOLADO, 10 MM², ANTI-CHAMA 0,6/1,0 KV, PARA CIRCUITOS TERMINAIS - FORNECIMENTO E INSTALAÇÃO. AF_12/2015</v>
          </cell>
          <cell r="D7891" t="str">
            <v>M</v>
          </cell>
          <cell r="E7891">
            <v>8.3699999999999992</v>
          </cell>
        </row>
        <row r="7892">
          <cell r="B7892">
            <v>91934</v>
          </cell>
          <cell r="C7892" t="str">
            <v>CABO DE COBRE FLEXÍVEL ISOLADO, 16 MM², ANTI-CHAMA 450/750 V, PARA CIRCUITOS TERMINAIS - FORNECIMENTO E INSTALAÇÃO. AF_12/2015</v>
          </cell>
          <cell r="D7892" t="str">
            <v>M</v>
          </cell>
          <cell r="E7892">
            <v>12.05</v>
          </cell>
        </row>
        <row r="7893">
          <cell r="B7893">
            <v>91935</v>
          </cell>
          <cell r="C7893" t="str">
            <v>CABO DE COBRE FLEXÍVEL ISOLADO, 16 MM², ANTI-CHAMA 0,6/1,0 KV, PARA CIRCUITOS TERMINAIS - FORNECIMENTO E INSTALAÇÃO. AF_12/2015</v>
          </cell>
          <cell r="D7893" t="str">
            <v>M</v>
          </cell>
          <cell r="E7893">
            <v>12.75</v>
          </cell>
        </row>
        <row r="7894">
          <cell r="B7894">
            <v>92979</v>
          </cell>
          <cell r="C7894" t="str">
            <v>CABO DE COBRE FLEXÍVEL ISOLADO, 10 MM², ANTI-CHAMA 450/750 V, PARA DISTRIBUIÇÃO - FORNECIMENTO E INSTALAÇÃO. AF_12/2015</v>
          </cell>
          <cell r="D7894" t="str">
            <v>M</v>
          </cell>
          <cell r="E7894">
            <v>4.93</v>
          </cell>
        </row>
        <row r="7895">
          <cell r="B7895">
            <v>92980</v>
          </cell>
          <cell r="C7895" t="str">
            <v>CABO DE COBRE FLEXÍVEL ISOLADO, 10 MM², ANTI-CHAMA 0,6/1,0 KV, PARA DISTRIBUIÇÃO - FORNECIMENTO E INSTALAÇÃO. AF_12/2015</v>
          </cell>
          <cell r="D7895" t="str">
            <v>M</v>
          </cell>
          <cell r="E7895">
            <v>5.35</v>
          </cell>
        </row>
        <row r="7896">
          <cell r="B7896">
            <v>92981</v>
          </cell>
          <cell r="C7896" t="str">
            <v>CABO DE COBRE FLEXÍVEL ISOLADO, 16 MM², ANTI-CHAMA 450/750 V, PARA DISTRIBUIÇÃO - FORNECIMENTO E INSTALAÇÃO. AF_12/2015</v>
          </cell>
          <cell r="D7896" t="str">
            <v>M</v>
          </cell>
          <cell r="E7896">
            <v>7.58</v>
          </cell>
        </row>
        <row r="7897">
          <cell r="B7897">
            <v>92982</v>
          </cell>
          <cell r="C7897" t="str">
            <v>CABO DE COBRE FLEXÍVEL ISOLADO, 16 MM², ANTI-CHAMA 0,6/1,0 KV, PARA DISTRIBUIÇÃO - FORNECIMENTO E INSTALAÇÃO. AF_12/2015</v>
          </cell>
          <cell r="D7897" t="str">
            <v>M</v>
          </cell>
          <cell r="E7897">
            <v>8.19</v>
          </cell>
        </row>
        <row r="7898">
          <cell r="B7898">
            <v>92983</v>
          </cell>
          <cell r="C7898" t="str">
            <v>CABO DE COBRE FLEXÍVEL ISOLADO, 25 MM², ANTI-CHAMA 450/750 V, PARA DISTRIBUIÇÃO - FORNECIMENTO E INSTALAÇÃO. AF_12/2015</v>
          </cell>
          <cell r="D7898" t="str">
            <v>M</v>
          </cell>
          <cell r="E7898">
            <v>13.42</v>
          </cell>
        </row>
        <row r="7899">
          <cell r="B7899">
            <v>92984</v>
          </cell>
          <cell r="C7899" t="str">
            <v>CABO DE COBRE FLEXÍVEL ISOLADO, 25 MM², ANTI-CHAMA 0,6/1,0 KV, PARA DISTRIBUIÇÃO - FORNECIMENTO E INSTALAÇÃO. AF_12/2015</v>
          </cell>
          <cell r="D7899" t="str">
            <v>M</v>
          </cell>
          <cell r="E7899">
            <v>13.77</v>
          </cell>
        </row>
        <row r="7900">
          <cell r="B7900">
            <v>92985</v>
          </cell>
          <cell r="C7900" t="str">
            <v>CABO DE COBRE FLEXÍVEL ISOLADO, 35 MM², ANTI-CHAMA 450/750 V, PARA DISTRIBUIÇÃO - FORNECIMENTO E INSTALAÇÃO. AF_12/2015</v>
          </cell>
          <cell r="D7900" t="str">
            <v>M</v>
          </cell>
          <cell r="E7900">
            <v>17.98</v>
          </cell>
        </row>
        <row r="7901">
          <cell r="B7901">
            <v>92986</v>
          </cell>
          <cell r="C7901" t="str">
            <v>CABO DE COBRE FLEXÍVEL ISOLADO, 35 MM², ANTI-CHAMA 0,6/1,0 KV, PARA DISTRIBUIÇÃO - FORNECIMENTO E INSTALAÇÃO. AF_12/2015</v>
          </cell>
          <cell r="D7901" t="str">
            <v>M</v>
          </cell>
          <cell r="E7901">
            <v>18.48</v>
          </cell>
        </row>
        <row r="7902">
          <cell r="B7902">
            <v>92987</v>
          </cell>
          <cell r="C7902" t="str">
            <v>CABO DE COBRE FLEXÍVEL ISOLADO, 50 MM², ANTI-CHAMA 450/750 V, PARA DISTRIBUIÇÃO - FORNECIMENTO E INSTALAÇÃO. AF_12/2015</v>
          </cell>
          <cell r="D7902" t="str">
            <v>M</v>
          </cell>
          <cell r="E7902">
            <v>25.71</v>
          </cell>
        </row>
        <row r="7903">
          <cell r="B7903">
            <v>92988</v>
          </cell>
          <cell r="C7903" t="str">
            <v>CABO DE COBRE FLEXÍVEL ISOLADO, 50 MM², ANTI-CHAMA 0,6/1,0 KV, PARA DISTRIBUIÇÃO - FORNECIMENTO E INSTALAÇÃO. AF_12/2015</v>
          </cell>
          <cell r="D7903" t="str">
            <v>M</v>
          </cell>
          <cell r="E7903">
            <v>25.77</v>
          </cell>
        </row>
        <row r="7904">
          <cell r="B7904">
            <v>92989</v>
          </cell>
          <cell r="C7904" t="str">
            <v>CABO DE COBRE FLEXÍVEL ISOLADO, 70 MM², ANTI-CHAMA 450/750 V, PARA DISTRIBUIÇÃO - FORNECIMENTO E INSTALAÇÃO. AF_12/2015</v>
          </cell>
          <cell r="D7904" t="str">
            <v>M</v>
          </cell>
          <cell r="E7904">
            <v>35.590000000000003</v>
          </cell>
        </row>
        <row r="7905">
          <cell r="B7905">
            <v>92990</v>
          </cell>
          <cell r="C7905" t="str">
            <v>CABO DE COBRE FLEXÍVEL ISOLADO, 70 MM², ANTI-CHAMA 0,6/1,0 KV, PARA DISTRIBUIÇÃO - FORNECIMENTO E INSTALAÇÃO. AF_12/2015</v>
          </cell>
          <cell r="D7905" t="str">
            <v>M</v>
          </cell>
          <cell r="E7905">
            <v>35.19</v>
          </cell>
        </row>
        <row r="7906">
          <cell r="B7906">
            <v>92991</v>
          </cell>
          <cell r="C7906" t="str">
            <v>CABO DE COBRE FLEXÍVEL ISOLADO, 95 MM², ANTI-CHAMA 450/750 V, PARA DISTRIBUIÇÃO - FORNECIMENTO E INSTALAÇÃO. AF_12/2015</v>
          </cell>
          <cell r="D7906" t="str">
            <v>M</v>
          </cell>
          <cell r="E7906">
            <v>46.35</v>
          </cell>
        </row>
        <row r="7907">
          <cell r="B7907">
            <v>92992</v>
          </cell>
          <cell r="C7907" t="str">
            <v>CABO DE COBRE FLEXÍVEL ISOLADO, 95 MM², ANTI-CHAMA 0,6/1,0 KV, PARA DISTRIBUIÇÃO - FORNECIMENTO E INSTALAÇÃO. AF_12/2015</v>
          </cell>
          <cell r="D7907" t="str">
            <v>M</v>
          </cell>
          <cell r="E7907">
            <v>46.38</v>
          </cell>
        </row>
        <row r="7908">
          <cell r="B7908">
            <v>92993</v>
          </cell>
          <cell r="C7908" t="str">
            <v>CABO DE COBRE FLEXÍVEL ISOLADO, 120 MM², ANTI-CHAMA 450/750 V, PARA DISTRIBUIÇÃO - FORNECIMENTO E INSTALAÇÃO. AF_12/2015</v>
          </cell>
          <cell r="D7908" t="str">
            <v>M</v>
          </cell>
          <cell r="E7908">
            <v>59.31</v>
          </cell>
        </row>
        <row r="7909">
          <cell r="B7909">
            <v>92994</v>
          </cell>
          <cell r="C7909" t="str">
            <v>CABO DE COBRE FLEXÍVEL ISOLADO, 120 MM², ANTI-CHAMA 0,6/1,0 KV, PARA DISTRIBUIÇÃO - FORNECIMENTO E INSTALAÇÃO. AF_12/2015</v>
          </cell>
          <cell r="D7909" t="str">
            <v>M</v>
          </cell>
          <cell r="E7909">
            <v>59.89</v>
          </cell>
        </row>
        <row r="7910">
          <cell r="B7910">
            <v>92995</v>
          </cell>
          <cell r="C7910" t="str">
            <v>CABO DE COBRE FLEXÍVEL ISOLADO, 150 MM², ANTI-CHAMA 450/750 V, PARA DISTRIBUIÇÃO - FORNECIMENTO E INSTALAÇÃO. AF_12/2015</v>
          </cell>
          <cell r="D7910" t="str">
            <v>M</v>
          </cell>
          <cell r="E7910">
            <v>73.709999999999994</v>
          </cell>
        </row>
        <row r="7911">
          <cell r="B7911">
            <v>92996</v>
          </cell>
          <cell r="C7911" t="str">
            <v>CABO DE COBRE FLEXÍVEL ISOLADO, 150 MM², ANTI-CHAMA 0,6/1,0 KV, PARA DISTRIBUIÇÃO - FORNECIMENTO E INSTALAÇÃO. AF_12/2015</v>
          </cell>
          <cell r="D7911" t="str">
            <v>M</v>
          </cell>
          <cell r="E7911">
            <v>73.91</v>
          </cell>
        </row>
        <row r="7912">
          <cell r="B7912">
            <v>92997</v>
          </cell>
          <cell r="C7912" t="str">
            <v>CABO DE COBRE FLEXÍVEL ISOLADO, 185 MM², ANTI-CHAMA 450/750 V, PARA DISTRIBUIÇÃO - FORNECIMENTO E INSTALAÇÃO. AF_12/2015</v>
          </cell>
          <cell r="D7912" t="str">
            <v>M</v>
          </cell>
          <cell r="E7912">
            <v>89.52</v>
          </cell>
        </row>
        <row r="7913">
          <cell r="B7913">
            <v>92998</v>
          </cell>
          <cell r="C7913" t="str">
            <v>CABO DE COBRE FLEXÍVEL ISOLADO, 185 MM², ANTI-CHAMA 0,6/1,0 KV, PARA DISTRIBUIÇÃO - FORNECIMENTO E INSTALAÇÃO. AF_12/2015</v>
          </cell>
          <cell r="D7913" t="str">
            <v>M</v>
          </cell>
          <cell r="E7913">
            <v>90.36</v>
          </cell>
        </row>
        <row r="7914">
          <cell r="B7914">
            <v>92999</v>
          </cell>
          <cell r="C7914" t="str">
            <v>CABO DE COBRE FLEXÍVEL ISOLADO, 240 MM², ANTI-CHAMA 450/750 V, PARA DISTRIBUIÇÃO - FORNECIMENTO E INSTALAÇÃO. AF_12/2015</v>
          </cell>
          <cell r="D7914" t="str">
            <v>M</v>
          </cell>
          <cell r="E7914">
            <v>117.74</v>
          </cell>
        </row>
        <row r="7915">
          <cell r="B7915">
            <v>93000</v>
          </cell>
          <cell r="C7915" t="str">
            <v>CABO DE COBRE FLEXÍVEL ISOLADO, 240 MM², ANTI-CHAMA 0,6/1,0 KV, PARA DISTRIBUIÇÃO - FORNECIMENTO E INSTALAÇÃO. AF_12/2015</v>
          </cell>
          <cell r="D7915" t="str">
            <v>M</v>
          </cell>
          <cell r="E7915">
            <v>118.45</v>
          </cell>
        </row>
        <row r="7916">
          <cell r="B7916">
            <v>93001</v>
          </cell>
          <cell r="C7916" t="str">
            <v>CABO DE COBRE RÍGIDO ISOLADO, 300 MM², ANTI-CHAMA 450/750 V, PARA DISTRIBUIÇÃO - FORNECIMENTO E INSTALAÇÃO. AF_12/2015</v>
          </cell>
          <cell r="D7916" t="str">
            <v>M</v>
          </cell>
          <cell r="E7916">
            <v>143.71</v>
          </cell>
        </row>
        <row r="7917">
          <cell r="B7917">
            <v>93002</v>
          </cell>
          <cell r="C7917" t="str">
            <v>CABO DE COBRE FLEXÍVEL ISOLADO, 300 MM², ANTI-CHAMA 0,6/1,0 KV, PARA DISTRIBUIÇÃO - FORNECIMENTO E INSTALAÇÃO. AF_12/2015</v>
          </cell>
          <cell r="D7917" t="str">
            <v>M</v>
          </cell>
          <cell r="E7917">
            <v>147.63999999999999</v>
          </cell>
        </row>
        <row r="7918">
          <cell r="B7918">
            <v>83446</v>
          </cell>
          <cell r="C7918" t="str">
            <v>CAIXA DE PASSAGEM 30X30X40 COM TAMPA E DRENO BRITA</v>
          </cell>
          <cell r="D7918" t="str">
            <v>UN</v>
          </cell>
          <cell r="E7918">
            <v>133.49</v>
          </cell>
        </row>
        <row r="7919">
          <cell r="B7919">
            <v>91936</v>
          </cell>
          <cell r="C7919" t="str">
            <v>CAIXA OCTOGONAL 4" X 4", PVC, INSTALADA EM LAJE - FORNECIMENTO E INSTALAÇÃO. AF_12/2015</v>
          </cell>
          <cell r="D7919" t="str">
            <v>UN</v>
          </cell>
          <cell r="E7919">
            <v>9.31</v>
          </cell>
        </row>
        <row r="7920">
          <cell r="B7920">
            <v>91937</v>
          </cell>
          <cell r="C7920" t="str">
            <v>CAIXA OCTOGONAL 3" X 3", PVC, INSTALADA EM LAJE - FORNECIMENTO E INSTALAÇÃO. AF_12/2015</v>
          </cell>
          <cell r="D7920" t="str">
            <v>UN</v>
          </cell>
          <cell r="E7920">
            <v>7.88</v>
          </cell>
        </row>
        <row r="7921">
          <cell r="B7921">
            <v>91939</v>
          </cell>
          <cell r="C7921" t="str">
            <v>CAIXA RETANGULAR 4" X 2" ALTA (2,00 M DO PISO), PVC, INSTALADA EM PAREDE - FORNECIMENTO E INSTALAÇÃO. AF_12/2015</v>
          </cell>
          <cell r="D7921" t="str">
            <v>UN</v>
          </cell>
          <cell r="E7921">
            <v>19.05</v>
          </cell>
        </row>
        <row r="7922">
          <cell r="B7922">
            <v>91940</v>
          </cell>
          <cell r="C7922" t="str">
            <v>CAIXA RETANGULAR 4" X 2" MÉDIA (1,30 M DO PISO), PVC, INSTALADA EM PAREDE - FORNECIMENTO E INSTALAÇÃO. AF_12/2015</v>
          </cell>
          <cell r="D7922" t="str">
            <v>UN</v>
          </cell>
          <cell r="E7922">
            <v>10.17</v>
          </cell>
        </row>
        <row r="7923">
          <cell r="B7923">
            <v>91941</v>
          </cell>
          <cell r="C7923" t="str">
            <v>CAIXA RETANGULAR 4" X 2" BAIXA (0,30 M DO PISO), PVC, INSTALADA EM PAREDE - FORNECIMENTO E INSTALAÇÃO. AF_12/2015</v>
          </cell>
          <cell r="D7923" t="str">
            <v>UN</v>
          </cell>
          <cell r="E7923">
            <v>6.83</v>
          </cell>
        </row>
        <row r="7924">
          <cell r="B7924">
            <v>91942</v>
          </cell>
          <cell r="C7924" t="str">
            <v>CAIXA RETANGULAR 4" X 4" ALTA (2,00 M DO PISO), PVC, INSTALADA EM PAREDE - FORNECIMENTO E INSTALAÇÃO. AF_12/2015</v>
          </cell>
          <cell r="D7924" t="str">
            <v>UN</v>
          </cell>
          <cell r="E7924">
            <v>23.46</v>
          </cell>
        </row>
        <row r="7925">
          <cell r="B7925">
            <v>91943</v>
          </cell>
          <cell r="C7925" t="str">
            <v>CAIXA RETANGULAR 4" X 4" MÉDIA (1,30 M DO PISO), PVC, INSTALADA EM PAREDE - FORNECIMENTO E INSTALAÇÃO. AF_12/2015</v>
          </cell>
          <cell r="D7925" t="str">
            <v>UN</v>
          </cell>
          <cell r="E7925">
            <v>13.23</v>
          </cell>
        </row>
        <row r="7926">
          <cell r="B7926">
            <v>91944</v>
          </cell>
          <cell r="C7926" t="str">
            <v>CAIXA RETANGULAR 4" X 4" BAIXA (0,30 M DO PISO), PVC, INSTALADA EM PAREDE - FORNECIMENTO E INSTALAÇÃO. AF_12/2015</v>
          </cell>
          <cell r="D7926" t="str">
            <v>UN</v>
          </cell>
          <cell r="E7926">
            <v>9.41</v>
          </cell>
        </row>
        <row r="7927">
          <cell r="B7927">
            <v>92865</v>
          </cell>
          <cell r="C7927" t="str">
            <v>CAIXA OCTOGONAL 4" X 4", METÁLICA, INSTALADA EM LAJE - FORNECIMENTO E INSTALAÇÃO. AF_12/2015</v>
          </cell>
          <cell r="D7927" t="str">
            <v>UN</v>
          </cell>
          <cell r="E7927">
            <v>6.49</v>
          </cell>
        </row>
        <row r="7928">
          <cell r="B7928">
            <v>92866</v>
          </cell>
          <cell r="C7928" t="str">
            <v>CAIXA SEXTAVADA 3" X 3", METÁLICA, INSTALADA EM LAJE - FORNECIMENTO E INSTALAÇÃO. AF_12/2015</v>
          </cell>
          <cell r="D7928" t="str">
            <v>UN</v>
          </cell>
          <cell r="E7928">
            <v>5.6</v>
          </cell>
        </row>
        <row r="7929">
          <cell r="B7929">
            <v>92867</v>
          </cell>
          <cell r="C7929" t="str">
            <v>CAIXA RETANGULAR 4" X 2" ALTA (2,00 M DO PISO), METÁLICA, INSTALADA EM PAREDE - FORNECIMENTO E INSTALAÇÃO. AF_12/2015</v>
          </cell>
          <cell r="D7929" t="str">
            <v>UN</v>
          </cell>
          <cell r="E7929">
            <v>18.12</v>
          </cell>
        </row>
        <row r="7930">
          <cell r="B7930">
            <v>92868</v>
          </cell>
          <cell r="C7930" t="str">
            <v>CAIXA RETANGULAR 4" X 2" MÉDIA (1,30 M DO PISO), METÁLICA, INSTALADA EM PAREDE - FORNECIMENTO E INSTALAÇÃO. AF_12/2015</v>
          </cell>
          <cell r="D7930" t="str">
            <v>UN</v>
          </cell>
          <cell r="E7930">
            <v>9.24</v>
          </cell>
        </row>
        <row r="7931">
          <cell r="B7931">
            <v>92869</v>
          </cell>
          <cell r="C7931" t="str">
            <v>CAIXA RETANGULAR 4" X 2" BAIXA (0,30 M DO PISO), METÁLICA, INSTALADA EM PAREDE - FORNECIMENTO E INSTALAÇÃO. AF_12/2015</v>
          </cell>
          <cell r="D7931" t="str">
            <v>UN</v>
          </cell>
          <cell r="E7931">
            <v>5.9</v>
          </cell>
        </row>
        <row r="7932">
          <cell r="B7932">
            <v>92870</v>
          </cell>
          <cell r="C7932" t="str">
            <v>CAIXA RETANGULAR 4" X 4" ALTA (2,00 M DO PISO), METÁLICA, INSTALADA EM PAREDE - FORNECIMENTO E INSTALAÇÃO. AF_12/2015</v>
          </cell>
          <cell r="D7932" t="str">
            <v>UN</v>
          </cell>
          <cell r="E7932">
            <v>21.72</v>
          </cell>
        </row>
        <row r="7933">
          <cell r="B7933">
            <v>92871</v>
          </cell>
          <cell r="C7933" t="str">
            <v>CAIXA RETANGULAR 4" X 4" MÉDIA (1,30 M DO PISO), METÁLICA, INSTALADA EM PAREDE - FORNECIMENTO E INSTALAÇÃO. AF_12/2015</v>
          </cell>
          <cell r="D7933" t="str">
            <v>UN</v>
          </cell>
          <cell r="E7933">
            <v>11.49</v>
          </cell>
        </row>
        <row r="7934">
          <cell r="B7934">
            <v>92872</v>
          </cell>
          <cell r="C7934" t="str">
            <v>CAIXA RETANGULAR 4" X 4" BAIXA (0,30 M DO PISO), METÁLICA, INSTALADA EM PAREDE - FORNECIMENTO E INSTALAÇÃO. AF_12/2015</v>
          </cell>
          <cell r="D7934" t="str">
            <v>UN</v>
          </cell>
          <cell r="E7934">
            <v>7.67</v>
          </cell>
        </row>
        <row r="7935">
          <cell r="B7935">
            <v>95777</v>
          </cell>
          <cell r="C7935" t="str">
            <v>CONDULETE DE ALUMÍNIO, TIPO B, PARA ELETRODUTO DE AÇO GALVANIZADO DN 20 MM (3/4''), APARENTE - FORNECIMENTO E INSTALAÇÃO. AF_11/2016_P</v>
          </cell>
          <cell r="D7935" t="str">
            <v>UN</v>
          </cell>
          <cell r="E7935">
            <v>19.079999999999998</v>
          </cell>
        </row>
        <row r="7936">
          <cell r="B7936">
            <v>95778</v>
          </cell>
          <cell r="C7936" t="str">
            <v>CONDULETE DE ALUMÍNIO, TIPO C, PARA ELETRODUTO DE AÇO GALVANIZADO DN 20 MM (3/4''), APARENTE - FORNECIMENTO E INSTALAÇÃO. AF_11/2016_P</v>
          </cell>
          <cell r="D7936" t="str">
            <v>UN</v>
          </cell>
          <cell r="E7936">
            <v>19.54</v>
          </cell>
        </row>
        <row r="7937">
          <cell r="B7937">
            <v>95779</v>
          </cell>
          <cell r="C7937" t="str">
            <v>CONDULETE DE ALUMÍNIO, TIPO E, PARA ELETRODUTO DE AÇO GALVANIZADO DN 20 MM (3/4''), APARENTE - FORNECIMENTO E INSTALAÇÃO. AF_11/2016_P</v>
          </cell>
          <cell r="D7937" t="str">
            <v>UN</v>
          </cell>
          <cell r="E7937">
            <v>18</v>
          </cell>
        </row>
        <row r="7938">
          <cell r="B7938">
            <v>95780</v>
          </cell>
          <cell r="C7938" t="str">
            <v>CONDULETE DE ALUMÍNIO, TIPO B, PARA ELETRODUTO DE AÇO GALVANIZADO DN 25 MM (1''), APARENTE - FORNECIMENTO E INSTALAÇÃO. AF_11/2016_P</v>
          </cell>
          <cell r="D7938" t="str">
            <v>UN</v>
          </cell>
          <cell r="E7938">
            <v>21.67</v>
          </cell>
        </row>
        <row r="7939">
          <cell r="B7939">
            <v>95781</v>
          </cell>
          <cell r="C7939" t="str">
            <v>CONDULETE DE ALUMÍNIO, TIPO C, PARA ELETRODUTO DE AÇO GALVANIZADO DN 25 MM (1''), APARENTE - FORNECIMENTO E INSTALAÇÃO. AF_11/2016_P</v>
          </cell>
          <cell r="D7939" t="str">
            <v>UN</v>
          </cell>
          <cell r="E7939">
            <v>22.01</v>
          </cell>
        </row>
        <row r="7940">
          <cell r="B7940">
            <v>95782</v>
          </cell>
          <cell r="C7940" t="str">
            <v>CONDULETE DE ALUMÍNIO, TIPO E, ELETRODUTO DE AÇO GALVANIZADO DN 25 MM (1''), APARENTE - FORNECIMENTO E INSTALAÇÃO. AF_11/2016_P</v>
          </cell>
          <cell r="D7940" t="str">
            <v>UN</v>
          </cell>
          <cell r="E7940">
            <v>22.91</v>
          </cell>
        </row>
        <row r="7941">
          <cell r="B7941">
            <v>95785</v>
          </cell>
          <cell r="C7941" t="str">
            <v>CONDULETE DE ALUMÍNIO, TIPO E, PARA ELETRODUTO DE AÇO GALVANIZADO DN 32 MM (1 1/4''), APARENTE - FORNECIMENTO E INSTALAÇÃO. AF_11/2016_P</v>
          </cell>
          <cell r="D7941" t="str">
            <v>UN</v>
          </cell>
          <cell r="E7941">
            <v>26.01</v>
          </cell>
        </row>
        <row r="7942">
          <cell r="B7942">
            <v>95787</v>
          </cell>
          <cell r="C7942" t="str">
            <v>CONDULETE DE ALUMÍNIO, TIPO LR, PARA ELETRODUTO DE AÇO GALVANIZADO DN 20 MM (3/4''), APARENTE - FORNECIMENTO E INSTALAÇÃO. AF_11/2016_P</v>
          </cell>
          <cell r="D7942" t="str">
            <v>UN</v>
          </cell>
          <cell r="E7942">
            <v>19.32</v>
          </cell>
        </row>
        <row r="7943">
          <cell r="B7943">
            <v>95789</v>
          </cell>
          <cell r="C7943" t="str">
            <v>CONDULETE DE ALUMÍNIO, TIPO LR, PARA ELETRODUTO DE AÇO GALVANIZADO DN 25 MM (1''), APARENTE - FORNECIMENTO E INSTALAÇÃO. AF_11/2016_P</v>
          </cell>
          <cell r="D7943" t="str">
            <v>UN</v>
          </cell>
          <cell r="E7943">
            <v>23.86</v>
          </cell>
        </row>
        <row r="7944">
          <cell r="B7944">
            <v>95791</v>
          </cell>
          <cell r="C7944" t="str">
            <v>CONDULETE DE ALUMÍNIO, TIPO LR, PARA ELETRODUTO DE AÇO GALVANIZADO DN 32 MM (1 1/4''), APARENTE - FORNECIMENTO E INSTALAÇÃO. AF_11/2016_P</v>
          </cell>
          <cell r="D7944" t="str">
            <v>UN</v>
          </cell>
          <cell r="E7944">
            <v>30.67</v>
          </cell>
        </row>
        <row r="7945">
          <cell r="B7945">
            <v>95795</v>
          </cell>
          <cell r="C7945" t="str">
            <v>CONDULETE DE ALUMÍNIO, TIPO T, PARA ELETRODUTO DE AÇO GALVANIZADO DN 20 MM (3/4''), APARENTE - FORNECIMENTO E INSTALAÇÃO. AF_11/2016_P</v>
          </cell>
          <cell r="D7945" t="str">
            <v>UN</v>
          </cell>
          <cell r="E7945">
            <v>22.31</v>
          </cell>
        </row>
        <row r="7946">
          <cell r="B7946">
            <v>95796</v>
          </cell>
          <cell r="C7946" t="str">
            <v>CONDULETE DE ALUMÍNIO, TIPO T, PARA ELETRODUTO DE AÇO GALVANIZADO DN 25 MM (1''), APARENTE - FORNECIMENTO E INSTALAÇÃO. AF_11/2016_P</v>
          </cell>
          <cell r="D7946" t="str">
            <v>UN</v>
          </cell>
          <cell r="E7946">
            <v>28.1</v>
          </cell>
        </row>
        <row r="7947">
          <cell r="B7947">
            <v>95797</v>
          </cell>
          <cell r="C7947" t="str">
            <v>CONDULETE DE ALUMÍNIO, TIPO T, PARA ELETRODUTO DE AÇO GALVANIZADO DN 32 MM (1 1/4''), APARENTE - FORNECIMENTO E INSTALAÇÃO. AF_11/2016_P</v>
          </cell>
          <cell r="D7947" t="str">
            <v>UN</v>
          </cell>
          <cell r="E7947">
            <v>35.64</v>
          </cell>
        </row>
        <row r="7948">
          <cell r="B7948">
            <v>95801</v>
          </cell>
          <cell r="C7948" t="str">
            <v>CONDULETE DE ALUMÍNIO, TIPO X, PARA ELETRODUTO DE AÇO GALVANIZADO DN 20 MM (3/4''), APARENTE - FORNECIMENTO E INSTALAÇÃO. AF_11/2016_P</v>
          </cell>
          <cell r="D7948" t="str">
            <v>UN</v>
          </cell>
          <cell r="E7948">
            <v>26.77</v>
          </cell>
        </row>
        <row r="7949">
          <cell r="B7949">
            <v>95802</v>
          </cell>
          <cell r="C7949" t="str">
            <v>CONDULETE DE ALUMÍNIO, TIPO X, PARA ELETRODUTO DE AÇO GALVANIZADO DN 25 MM (1''), APARENTE - FORNECIMENTO E INSTALAÇÃO. AF_11/2016_P</v>
          </cell>
          <cell r="D7949" t="str">
            <v>UN</v>
          </cell>
          <cell r="E7949">
            <v>29.85</v>
          </cell>
        </row>
        <row r="7950">
          <cell r="B7950">
            <v>95803</v>
          </cell>
          <cell r="C7950" t="str">
            <v>CONDULETE DE ALUMÍNIO, TIPO X, PARA ELETRODUTO DE AÇO GALVANIZADO DN 32 MM (1 1/4''), APARENTE - FORNECIMENTO E INSTALAÇÃO. AF_11/2016_P</v>
          </cell>
          <cell r="D7950" t="str">
            <v>UN</v>
          </cell>
          <cell r="E7950">
            <v>39.49</v>
          </cell>
        </row>
        <row r="7951">
          <cell r="B7951">
            <v>95804</v>
          </cell>
          <cell r="C7951" t="str">
            <v>CONDULETE DE PVC, TIPO B, PARA ELETRODUTO DE PVC SOLDÁVEL DN 20 MM (1/2''), APARENTE - FORNECIMENTO E INSTALAÇÃO. AF_11/2016</v>
          </cell>
          <cell r="D7951" t="str">
            <v>UN</v>
          </cell>
          <cell r="E7951">
            <v>17.09</v>
          </cell>
        </row>
        <row r="7952">
          <cell r="B7952">
            <v>95805</v>
          </cell>
          <cell r="C7952" t="str">
            <v>CONDULETE DE PVC, TIPO B, PARA ELETRODUTO DE PVC SOLDÁVEL DN 25 MM (3/4''), APARENTE - FORNECIMENTO E INSTALAÇÃO. AF_11/2016</v>
          </cell>
          <cell r="D7952" t="str">
            <v>UN</v>
          </cell>
          <cell r="E7952">
            <v>17.23</v>
          </cell>
        </row>
        <row r="7953">
          <cell r="B7953">
            <v>95806</v>
          </cell>
          <cell r="C7953" t="str">
            <v>CONDULETE DE PVC, TIPO B, PARA ELETRODUTO DE PVC SOLDÁVEL DN 32 MM (1''), APARENTE - FORNECIMENTO E INSTALAÇÃO. AF_11/2016</v>
          </cell>
          <cell r="D7953" t="str">
            <v>UN</v>
          </cell>
          <cell r="E7953">
            <v>17.8</v>
          </cell>
        </row>
        <row r="7954">
          <cell r="B7954">
            <v>95807</v>
          </cell>
          <cell r="C7954" t="str">
            <v>CONDULETE DE PVC, TIPO LL, PARA ELETRODUTO DE PVC SOLDÁVEL DN 20 MM (1/2''), APARENTE - FORNECIMENTO E INSTALAÇÃO. AF_11/2016</v>
          </cell>
          <cell r="D7954" t="str">
            <v>UN</v>
          </cell>
          <cell r="E7954">
            <v>19.62</v>
          </cell>
        </row>
        <row r="7955">
          <cell r="B7955">
            <v>95808</v>
          </cell>
          <cell r="C7955" t="str">
            <v>CONDULETE DE PVC, TIPO LL, PARA ELETRODUTO DE PVC SOLDÁVEL DN 25 MM (3/4''), APARENTE - FORNECIMENTO E INSTALAÇÃO. AF_11/2016</v>
          </cell>
          <cell r="D7955" t="str">
            <v>UN</v>
          </cell>
          <cell r="E7955">
            <v>20.079999999999998</v>
          </cell>
        </row>
        <row r="7956">
          <cell r="B7956">
            <v>95809</v>
          </cell>
          <cell r="C7956" t="str">
            <v>CONDULETE DE PVC, TIPO LL, PARA ELETRODUTO DE PVC SOLDÁVEL DN 32 MM (1''), APARENTE - FORNECIMENTO E INSTALAÇÃO. AF_11/2016</v>
          </cell>
          <cell r="D7956" t="str">
            <v>UN</v>
          </cell>
          <cell r="E7956">
            <v>22.09</v>
          </cell>
        </row>
        <row r="7957">
          <cell r="B7957">
            <v>95810</v>
          </cell>
          <cell r="C7957" t="str">
            <v>CONDULETE DE PVC, TIPO LB, PARA ELETRODUTO DE PVC SOLDÁVEL DN 20 MM (1/2''), APARENTE - FORNECIMENTO E INSTALAÇÃO. AF_11/2016</v>
          </cell>
          <cell r="D7957" t="str">
            <v>UN</v>
          </cell>
          <cell r="E7957">
            <v>10.98</v>
          </cell>
        </row>
        <row r="7958">
          <cell r="B7958">
            <v>95811</v>
          </cell>
          <cell r="C7958" t="str">
            <v>CONDULETE DE PVC, TIPO LB, PARA ELETRODUTO DE PVC SOLDÁVEL DN 25 MM (3/4''), APARENTE - FORNECIMENTO E INSTALAÇÃO. AF_11/2016</v>
          </cell>
          <cell r="D7958" t="str">
            <v>UN</v>
          </cell>
          <cell r="E7958">
            <v>11.44</v>
          </cell>
        </row>
        <row r="7959">
          <cell r="B7959">
            <v>95812</v>
          </cell>
          <cell r="C7959" t="str">
            <v>CONDULETE DE PVC, TIPO LB, PARA ELETRODUTO DE PVC SOLDÁVEL DN 32 MM (1''), APARENTE - FORNECIMENTO E INSTALAÇÃO. AF_11/2016</v>
          </cell>
          <cell r="D7959" t="str">
            <v>UN</v>
          </cell>
          <cell r="E7959">
            <v>13.45</v>
          </cell>
        </row>
        <row r="7960">
          <cell r="B7960">
            <v>95813</v>
          </cell>
          <cell r="C7960" t="str">
            <v>CONDULETE DE PVC, TIPO TB, PARA ELETRODUTO DE PVC SOLDÁVEL DN 20 MM (1/2''), APARENTE - FORNECIMENTO E INSTALAÇÃO. AF_11/2016</v>
          </cell>
          <cell r="D7960" t="str">
            <v>UN</v>
          </cell>
          <cell r="E7960">
            <v>13.16</v>
          </cell>
        </row>
        <row r="7961">
          <cell r="B7961">
            <v>95814</v>
          </cell>
          <cell r="C7961" t="str">
            <v>CONDULETE DE PVC, TIPO TB, PARA ELETRODUTO DE PVC SOLDÁVEL DN 25 MM (3/4''), APARENTE - FORNECIMENTO E INSTALAÇÃO. AF_11/2016</v>
          </cell>
          <cell r="D7961" t="str">
            <v>UN</v>
          </cell>
          <cell r="E7961">
            <v>13.85</v>
          </cell>
        </row>
        <row r="7962">
          <cell r="B7962">
            <v>95815</v>
          </cell>
          <cell r="C7962" t="str">
            <v>CONDULETE DE PVC, TIPO TB, PARA ELETRODUTO DE PVC SOLDÁVEL DN 32 MM (1''), APARENTE - FORNECIMENTO E INSTALAÇÃO. AF_11/2016</v>
          </cell>
          <cell r="D7962" t="str">
            <v>UN</v>
          </cell>
          <cell r="E7962">
            <v>17.75</v>
          </cell>
        </row>
        <row r="7963">
          <cell r="B7963">
            <v>95816</v>
          </cell>
          <cell r="C7963" t="str">
            <v>CONDULETE DE PVC, TIPO X, PARA ELETRODUTO DE PVC SOLDÁVEL DN 20 MM (1/2''), APARENTE - FORNECIMENTO E INSTALAÇÃO. AF_11/2016</v>
          </cell>
          <cell r="D7963" t="str">
            <v>UN</v>
          </cell>
          <cell r="E7963">
            <v>24.17</v>
          </cell>
        </row>
        <row r="7964">
          <cell r="B7964">
            <v>95817</v>
          </cell>
          <cell r="C7964" t="str">
            <v>CONDULETE DE PVC, TIPO X, PARA ELETRODUTO DE PVC SOLDÁVEL DN 25 MM (3/4''), APARENTE - FORNECIMENTO E INSTALAÇÃO. AF_11/2016</v>
          </cell>
          <cell r="D7964" t="str">
            <v>UN</v>
          </cell>
          <cell r="E7964">
            <v>24.76</v>
          </cell>
        </row>
        <row r="7965">
          <cell r="B7965">
            <v>95818</v>
          </cell>
          <cell r="C7965" t="str">
            <v>CONDULETE DE PVC, TIPO X, PARA ELETRODUTO DE PVC SOLDÁVEL DN 32 MM (1''), APARENTE - FORNECIMENTO E INSTALAÇÃO. AF_11/2016</v>
          </cell>
          <cell r="D7965" t="str">
            <v>UN</v>
          </cell>
          <cell r="E7965">
            <v>30</v>
          </cell>
        </row>
        <row r="7966">
          <cell r="B7966">
            <v>97886</v>
          </cell>
          <cell r="C7966" t="str">
            <v>CAIXA ENTERRADA ELÉTRICA RETANGULAR, EM ALVENARIA COM TIJOLOS CERÂMICOS MACIÇOS, FUNDO COM BRITA, DIMENSÕES INTERNAS: 0,3X0,3X0,3 M. AF_05/2018</v>
          </cell>
          <cell r="D7966" t="str">
            <v>UN</v>
          </cell>
          <cell r="E7966">
            <v>109.56</v>
          </cell>
        </row>
        <row r="7967">
          <cell r="B7967">
            <v>97887</v>
          </cell>
          <cell r="C7967" t="str">
            <v>CAIXA ENTERRADA ELÉTRICA RETANGULAR, EM ALVENARIA COM TIJOLOS CERÂMICOS MACIÇOS, FUNDO COM BRITA, DIMENSÕES INTERNAS: 0,4X0,4X0,4 M. AF_05/2018</v>
          </cell>
          <cell r="D7967" t="str">
            <v>UN</v>
          </cell>
          <cell r="E7967">
            <v>172.7</v>
          </cell>
        </row>
        <row r="7968">
          <cell r="B7968">
            <v>97888</v>
          </cell>
          <cell r="C7968" t="str">
            <v>CAIXA ENTERRADA ELÉTRICA RETANGULAR, EM ALVENARIA COM TIJOLOS CERÂMICOS MACIÇOS, FUNDO COM BRITA, DIMENSÕES INTERNAS: 0,6X0,6X0,6 M. AF_05/2018</v>
          </cell>
          <cell r="D7968" t="str">
            <v>UN</v>
          </cell>
          <cell r="E7968">
            <v>332.54</v>
          </cell>
        </row>
        <row r="7969">
          <cell r="B7969">
            <v>97889</v>
          </cell>
          <cell r="C7969" t="str">
            <v>CAIXA ENTERRADA ELÉTRICA RETANGULAR, EM ALVENARIA COM TIJOLOS CERÂMICOS MACIÇOS, FUNDO COM BRITA, DIMENSÕES INTERNAS: 0,8X0,8X0,6 M. AF_05/2018</v>
          </cell>
          <cell r="D7969" t="str">
            <v>UN</v>
          </cell>
          <cell r="E7969">
            <v>446.25</v>
          </cell>
        </row>
        <row r="7970">
          <cell r="B7970">
            <v>97890</v>
          </cell>
          <cell r="C7970" t="str">
            <v>CAIXA ENTERRADA ELÉTRICA RETANGULAR, EM ALVENARIA COM TIJOLOS CERÂMICOS MACIÇOS, FUNDO COM BRITA, DIMENSÕES INTERNAS: 1X1X0,6 M. AF_05/2018</v>
          </cell>
          <cell r="D7970" t="str">
            <v>UN</v>
          </cell>
          <cell r="E7970">
            <v>509.74</v>
          </cell>
        </row>
        <row r="7971">
          <cell r="B7971">
            <v>97891</v>
          </cell>
          <cell r="C7971" t="str">
            <v>CAIXA ENTERRADA ELÉTRICA RETANGULAR, EM ALVENARIA COM BLOCOS DE CONCRETO, FUNDO COM BRITA, DIMENSÕES INTERNAS: 0,4X0,4X0,4 M. AF_05/2018</v>
          </cell>
          <cell r="D7971" t="str">
            <v>UN</v>
          </cell>
          <cell r="E7971">
            <v>130.21</v>
          </cell>
        </row>
        <row r="7972">
          <cell r="B7972">
            <v>97892</v>
          </cell>
          <cell r="C7972" t="str">
            <v>CAIXA ENTERRADA ELÉTRICA RETANGULAR, EM ALVENARIA COM BLOCOS DE CONCRETO, FUNDO COM BRITA, DIMENSÕES INTERNAS: 0,6X0,6X0,6 M. AF_05/2018</v>
          </cell>
          <cell r="D7972" t="str">
            <v>UN</v>
          </cell>
          <cell r="E7972">
            <v>242.71</v>
          </cell>
        </row>
        <row r="7973">
          <cell r="B7973">
            <v>97893</v>
          </cell>
          <cell r="C7973" t="str">
            <v>CAIXA ENTERRADA ELÉTRICA RETANGULAR, EM ALVENARIA COM BLOCOS DE CONCRETO, FUNDO COM BRITA, DIMENSÕES INTERNAS: 0,8X0,8X0,6 M. AF_05/2018</v>
          </cell>
          <cell r="D7973" t="str">
            <v>UN</v>
          </cell>
          <cell r="E7973">
            <v>331.7</v>
          </cell>
        </row>
        <row r="7974">
          <cell r="B7974">
            <v>97894</v>
          </cell>
          <cell r="C7974" t="str">
            <v>CAIXA ENTERRADA ELÉTRICA RETANGULAR, EM ALVENARIA COM BLOCOS DE CONCRETO, FUNDO COM BRITA, DIMENSÕES INTERNAS: 1X1X0,6 M. AF_05/2018</v>
          </cell>
          <cell r="D7974" t="str">
            <v>UN</v>
          </cell>
          <cell r="E7974">
            <v>370.91</v>
          </cell>
        </row>
        <row r="7975">
          <cell r="B7975">
            <v>68066</v>
          </cell>
          <cell r="C7975" t="str">
            <v>CAIXA DE PROTECAO PARA MEDIDOR MONOFASICO, FORNECIMENTO E INSTALACAO</v>
          </cell>
          <cell r="D7975" t="str">
            <v>UN</v>
          </cell>
          <cell r="E7975">
            <v>98.98</v>
          </cell>
        </row>
        <row r="7976">
          <cell r="B7976">
            <v>72319</v>
          </cell>
          <cell r="C7976" t="str">
            <v>DISJUNTOR BAIXA TENSAO TRIPOLAR A SECO  800A/600V, INCLUSIVE ELETROTÉCNICO</v>
          </cell>
          <cell r="D7976" t="str">
            <v>UN</v>
          </cell>
          <cell r="E7976">
            <v>4848.34</v>
          </cell>
        </row>
        <row r="7977">
          <cell r="B7977">
            <v>72341</v>
          </cell>
          <cell r="C7977" t="str">
            <v>CONTATOR TRIPOLAR I NOMINAL 12A - FORNECIMENTO E INSTALACAO INCLUSIVE ELETROTÉCNICO</v>
          </cell>
          <cell r="D7977" t="str">
            <v>UN</v>
          </cell>
          <cell r="E7977">
            <v>259.3</v>
          </cell>
        </row>
        <row r="7978">
          <cell r="B7978">
            <v>72343</v>
          </cell>
          <cell r="C7978" t="str">
            <v>CONTATOR TRIPOLAR I NOMINAL 22A - FORNECIMENTO E INSTALACAO INCLUSIVE ELETROTÉCNICO</v>
          </cell>
          <cell r="D7978" t="str">
            <v>UN</v>
          </cell>
          <cell r="E7978">
            <v>309.77</v>
          </cell>
        </row>
        <row r="7979">
          <cell r="B7979">
            <v>72344</v>
          </cell>
          <cell r="C7979" t="str">
            <v>CONTATOR TRIPOLAR I NOMINAL 36A - FORNECIMENTO E INSTALACAO INCLUSIVE ELETROTÉCNICO</v>
          </cell>
          <cell r="D7979" t="str">
            <v>UN</v>
          </cell>
          <cell r="E7979">
            <v>524.41</v>
          </cell>
        </row>
        <row r="7980">
          <cell r="B7980">
            <v>72345</v>
          </cell>
          <cell r="C7980" t="str">
            <v>CONTATOR TRIPOLAR I NOMIMAL 94A - FORNECIMENTO E INSTALACAO INCLUSIVE ELETROTÉCNICO</v>
          </cell>
          <cell r="D7980" t="str">
            <v>UN</v>
          </cell>
          <cell r="E7980">
            <v>1640.62</v>
          </cell>
        </row>
        <row r="7981">
          <cell r="B7981" t="str">
            <v>74130/1</v>
          </cell>
          <cell r="C7981" t="str">
            <v>DISJUNTOR TERMOMAGNETICO MONOPOLAR PADRAO NEMA (AMERICANO) 10 A 30A 240V, FORNECIMENTO E INSTALACAO</v>
          </cell>
          <cell r="D7981" t="str">
            <v>UN</v>
          </cell>
          <cell r="E7981">
            <v>14.12</v>
          </cell>
        </row>
        <row r="7982">
          <cell r="B7982" t="str">
            <v>74130/2</v>
          </cell>
          <cell r="C7982" t="str">
            <v>DISJUNTOR TERMOMAGNETICO MONOPOLAR PADRAO NEMA (AMERICANO) 35 A 50A 240V, FORNECIMENTO E INSTALACAO</v>
          </cell>
          <cell r="D7982" t="str">
            <v>UN</v>
          </cell>
          <cell r="E7982">
            <v>22.12</v>
          </cell>
        </row>
        <row r="7983">
          <cell r="B7983" t="str">
            <v>74130/3</v>
          </cell>
          <cell r="C7983" t="str">
            <v>DISJUNTOR TERMOMAGNETICO BIPOLAR PADRAO NEMA (AMERICANO) 10 A 50A 240V, FORNECIMENTO E INSTALACAO</v>
          </cell>
          <cell r="D7983" t="str">
            <v>UN</v>
          </cell>
          <cell r="E7983">
            <v>66.34</v>
          </cell>
        </row>
        <row r="7984">
          <cell r="B7984" t="str">
            <v>74130/4</v>
          </cell>
          <cell r="C7984" t="str">
            <v>DISJUNTOR TERMOMAGNETICO TRIPOLAR PADRAO NEMA (AMERICANO) 10 A 50A 240V, FORNECIMENTO E INSTALACAO</v>
          </cell>
          <cell r="D7984" t="str">
            <v>UN</v>
          </cell>
          <cell r="E7984">
            <v>92.34</v>
          </cell>
        </row>
        <row r="7985">
          <cell r="B7985" t="str">
            <v>74130/5</v>
          </cell>
          <cell r="C7985" t="str">
            <v>DISJUNTOR TERMOMAGNETICO TRIPOLAR PADRAO NEMA (AMERICANO) 60 A 100A 240V, FORNECIMENTO E INSTALACAO</v>
          </cell>
          <cell r="D7985" t="str">
            <v>UN</v>
          </cell>
          <cell r="E7985">
            <v>124.75</v>
          </cell>
        </row>
        <row r="7986">
          <cell r="B7986" t="str">
            <v>74130/6</v>
          </cell>
          <cell r="C7986" t="str">
            <v>DISJUNTOR TERMOMAGNETICO TRIPOLAR PADRAO NEMA (AMERICANO) 125 A 150A 240V, FORNECIMENTO E INSTALACAO</v>
          </cell>
          <cell r="D7986" t="str">
            <v>UN</v>
          </cell>
          <cell r="E7986">
            <v>362.37</v>
          </cell>
        </row>
        <row r="7987">
          <cell r="B7987" t="str">
            <v>74130/7</v>
          </cell>
          <cell r="C7987" t="str">
            <v>DISJUNTOR TERMOMAGNETICO TRIPOLAR EM CAIXA MOLDADA 250A 600V, FORNECIMENTO E INSTALACAO</v>
          </cell>
          <cell r="D7987" t="str">
            <v>UN</v>
          </cell>
          <cell r="E7987">
            <v>944.39</v>
          </cell>
        </row>
        <row r="7988">
          <cell r="B7988" t="str">
            <v>74130/8</v>
          </cell>
          <cell r="C7988" t="str">
            <v>DISJUNTOR TERMOMAGNETICO TRIPOLAR EM CAIXA MOLDADA 300 A 400A 600V, FORNECIMENTO E INSTALACAO</v>
          </cell>
          <cell r="D7988" t="str">
            <v>UN</v>
          </cell>
          <cell r="E7988">
            <v>1292.3699999999999</v>
          </cell>
        </row>
        <row r="7989">
          <cell r="B7989" t="str">
            <v>74130/9</v>
          </cell>
          <cell r="C7989" t="str">
            <v>DISJUNTOR TERMOMAGNETICO TRIPOLAR EM CAIXA MOLDADA 500 A 600A 600V, FORNECIMENTO E INSTALACAO</v>
          </cell>
          <cell r="D7989" t="str">
            <v>UN</v>
          </cell>
          <cell r="E7989">
            <v>2120.08</v>
          </cell>
        </row>
        <row r="7990">
          <cell r="B7990" t="str">
            <v>74130/10</v>
          </cell>
          <cell r="C7990" t="str">
            <v>DISJUNTOR TERMOMAGNETICO TRIPOLAR EM CAIXA MOLDADA 175 A 225A 240V, FORNECIMENTO E INSTALACAO</v>
          </cell>
          <cell r="D7990" t="str">
            <v>UN</v>
          </cell>
          <cell r="E7990">
            <v>569.20000000000005</v>
          </cell>
        </row>
        <row r="7991">
          <cell r="B7991" t="str">
            <v>74131/1</v>
          </cell>
          <cell r="C7991" t="str">
            <v>QUADRO DE DISTRIBUICAO DE ENERGIA DE EMBUTIR, EM CHAPA METALICA, PARA 3 DISJUNTORES TERMOMAGNETICOS MONOPOLARES SEM BARRAMENTO FORNECIMENTO E INSTALACAO</v>
          </cell>
          <cell r="D7991" t="str">
            <v>UN</v>
          </cell>
          <cell r="E7991">
            <v>49.53</v>
          </cell>
        </row>
        <row r="7992">
          <cell r="B7992" t="str">
            <v>74131/4</v>
          </cell>
          <cell r="C7992" t="str">
            <v>QUADRO DE DISTRIBUICAO DE ENERGIA DE EMBUTIR, EM CHAPA METALICA, PARA 18 DISJUNTORES TERMOMAGNETICOS MONOPOLARES, COM BARRAMENTO TRIFASICO E NEUTRO, FORNECIMENTO E INSTALACAO</v>
          </cell>
          <cell r="D7992" t="str">
            <v>UN</v>
          </cell>
          <cell r="E7992">
            <v>296.04000000000002</v>
          </cell>
        </row>
        <row r="7993">
          <cell r="B7993" t="str">
            <v>74131/5</v>
          </cell>
          <cell r="C7993" t="str">
            <v>QUADRO DE DISTRIBUICAO DE ENERGIA DE EMBUTIR, EM CHAPA METALICA, PARA 24 DISJUNTORES TERMOMAGNETICOS MONOPOLARES, COM BARRAMENTO TRIFASICO E NEUTRO, FORNECIMENTO E INSTALACAO</v>
          </cell>
          <cell r="D7993" t="str">
            <v>UN</v>
          </cell>
          <cell r="E7993">
            <v>344.24</v>
          </cell>
        </row>
        <row r="7994">
          <cell r="B7994" t="str">
            <v>74131/6</v>
          </cell>
          <cell r="C7994" t="str">
            <v>QUADRO DE DISTRIBUICAO DE ENERGIA DE EMBUTIR, EM CHAPA METALICA, PARA 32 DISJUNTORES TERMOMAGNETICOS MONOPOLARES, COM BARRAMENTO TRIFASICO E NEUTRO, FORNECIMENTO E INSTALACAO</v>
          </cell>
          <cell r="D7994" t="str">
            <v>UN</v>
          </cell>
          <cell r="E7994">
            <v>653.04</v>
          </cell>
        </row>
        <row r="7995">
          <cell r="B7995" t="str">
            <v>74131/7</v>
          </cell>
          <cell r="C7995" t="str">
            <v>QUADRO DE DISTRIBUICAO DE ENERGIA DE EMBUTIR, EM CHAPA METALICA, PARA 40 DISJUNTORES TERMOMAGNETICOS MONOPOLARES, COM BARRAMENTO TRIFASICO E NEUTRO, FORNECIMENTO E INSTALACAO</v>
          </cell>
          <cell r="D7995" t="str">
            <v>UN</v>
          </cell>
          <cell r="E7995">
            <v>550.45000000000005</v>
          </cell>
        </row>
        <row r="7996">
          <cell r="B7996" t="str">
            <v>74131/8</v>
          </cell>
          <cell r="C7996" t="str">
            <v>QUADRO DE DISTRIBUICAO DE ENERGIA DE EMBUTIR, EM CHAPA METALICA, PARA 50 DISJUNTORES TERMOMAGNETICOS MONOPOLARES, COM BARRAMENTO TRIFASICO E NEUTRO, FORNECIMENTO E INSTALACAO</v>
          </cell>
          <cell r="D7996" t="str">
            <v>UN</v>
          </cell>
          <cell r="E7996">
            <v>817.19</v>
          </cell>
        </row>
        <row r="7997">
          <cell r="B7997">
            <v>83463</v>
          </cell>
          <cell r="C7997" t="str">
            <v>QUADRO DE DISTRIBUICAO DE ENERGIA EM CHAPA DE ACO GALVANIZADO, PARA 12 DISJUNTORES TERMOMAGNETICOS MONOPOLARES, COM BARRAMENTO TRIFASICO E NEUTRO - FORNECIMENTO E INSTALACAO</v>
          </cell>
          <cell r="D7997" t="str">
            <v>UN</v>
          </cell>
          <cell r="E7997">
            <v>218.8</v>
          </cell>
        </row>
        <row r="7998">
          <cell r="B7998">
            <v>84402</v>
          </cell>
          <cell r="C7998" t="str">
            <v>QUADRO DE DISTRIBUICAO DE ENERGIA P/ 6 DISJUNTORES TERMOMAGNETICOS MONOPOLARES SEM BARRAMENTO, DE EMBUTIR, EM CHAPA METALICA - FORNECIMENTO E INSTALACAO</v>
          </cell>
          <cell r="D7998" t="str">
            <v>UN</v>
          </cell>
          <cell r="E7998">
            <v>55.86</v>
          </cell>
        </row>
        <row r="7999">
          <cell r="B7999">
            <v>93653</v>
          </cell>
          <cell r="C7999" t="str">
            <v>DISJUNTOR MONOPOLAR TIPO DIN, CORRENTE NOMINAL DE 10A - FORNECIMENTO E INSTALAÇÃO. AF_04/2016</v>
          </cell>
          <cell r="D7999" t="str">
            <v>UN</v>
          </cell>
          <cell r="E7999">
            <v>10.86</v>
          </cell>
        </row>
        <row r="8000">
          <cell r="B8000">
            <v>93654</v>
          </cell>
          <cell r="C8000" t="str">
            <v>DISJUNTOR MONOPOLAR TIPO DIN, CORRENTE NOMINAL DE 16A - FORNECIMENTO E INSTALAÇÃO. AF_04/2016</v>
          </cell>
          <cell r="D8000" t="str">
            <v>UN</v>
          </cell>
          <cell r="E8000">
            <v>11.29</v>
          </cell>
        </row>
        <row r="8001">
          <cell r="B8001">
            <v>93655</v>
          </cell>
          <cell r="C8001" t="str">
            <v>DISJUNTOR MONOPOLAR TIPO DIN, CORRENTE NOMINAL DE 20A - FORNECIMENTO E INSTALAÇÃO. AF_04/2016</v>
          </cell>
          <cell r="D8001" t="str">
            <v>UN</v>
          </cell>
          <cell r="E8001">
            <v>12.06</v>
          </cell>
        </row>
        <row r="8002">
          <cell r="B8002">
            <v>93656</v>
          </cell>
          <cell r="C8002" t="str">
            <v>DISJUNTOR MONOPOLAR TIPO DIN, CORRENTE NOMINAL DE 25A - FORNECIMENTO E INSTALAÇÃO. AF_04/2016</v>
          </cell>
          <cell r="D8002" t="str">
            <v>UN</v>
          </cell>
          <cell r="E8002">
            <v>12.06</v>
          </cell>
        </row>
        <row r="8003">
          <cell r="B8003">
            <v>93657</v>
          </cell>
          <cell r="C8003" t="str">
            <v>DISJUNTOR MONOPOLAR TIPO DIN, CORRENTE NOMINAL DE 32A - FORNECIMENTO E INSTALAÇÃO. AF_04/2016</v>
          </cell>
          <cell r="D8003" t="str">
            <v>UN</v>
          </cell>
          <cell r="E8003">
            <v>13.02</v>
          </cell>
        </row>
        <row r="8004">
          <cell r="B8004">
            <v>93658</v>
          </cell>
          <cell r="C8004" t="str">
            <v>DISJUNTOR MONOPOLAR TIPO DIN, CORRENTE NOMINAL DE 40A - FORNECIMENTO E INSTALAÇÃO. AF_04/2016</v>
          </cell>
          <cell r="D8004" t="str">
            <v>UN</v>
          </cell>
          <cell r="E8004">
            <v>18.940000000000001</v>
          </cell>
        </row>
        <row r="8005">
          <cell r="B8005">
            <v>93659</v>
          </cell>
          <cell r="C8005" t="str">
            <v>DISJUNTOR MONOPOLAR TIPO DIN, CORRENTE NOMINAL DE 50A - FORNECIMENTO E INSTALAÇÃO. AF_04/2016</v>
          </cell>
          <cell r="D8005" t="str">
            <v>UN</v>
          </cell>
          <cell r="E8005">
            <v>20.89</v>
          </cell>
        </row>
        <row r="8006">
          <cell r="B8006">
            <v>93660</v>
          </cell>
          <cell r="C8006" t="str">
            <v>DISJUNTOR BIPOLAR TIPO DIN, CORRENTE NOMINAL DE 10A - FORNECIMENTO E INSTALAÇÃO. AF_04/2016</v>
          </cell>
          <cell r="D8006" t="str">
            <v>UN</v>
          </cell>
          <cell r="E8006">
            <v>55.76</v>
          </cell>
        </row>
        <row r="8007">
          <cell r="B8007">
            <v>93661</v>
          </cell>
          <cell r="C8007" t="str">
            <v>DISJUNTOR BIPOLAR TIPO DIN, CORRENTE NOMINAL DE 16A - FORNECIMENTO E INSTALAÇÃO. AF_04/2016</v>
          </cell>
          <cell r="D8007" t="str">
            <v>UN</v>
          </cell>
          <cell r="E8007">
            <v>56.59</v>
          </cell>
        </row>
        <row r="8008">
          <cell r="B8008">
            <v>93662</v>
          </cell>
          <cell r="C8008" t="str">
            <v>DISJUNTOR BIPOLAR TIPO DIN, CORRENTE NOMINAL DE 20A - FORNECIMENTO E INSTALAÇÃO. AF_04/2016</v>
          </cell>
          <cell r="D8008" t="str">
            <v>UN</v>
          </cell>
          <cell r="E8008">
            <v>58.18</v>
          </cell>
        </row>
        <row r="8009">
          <cell r="B8009">
            <v>93663</v>
          </cell>
          <cell r="C8009" t="str">
            <v>DISJUNTOR BIPOLAR TIPO DIN, CORRENTE NOMINAL DE 25A - FORNECIMENTO E INSTALAÇÃO. AF_04/2016</v>
          </cell>
          <cell r="D8009" t="str">
            <v>UN</v>
          </cell>
          <cell r="E8009">
            <v>58.18</v>
          </cell>
        </row>
        <row r="8010">
          <cell r="B8010">
            <v>93664</v>
          </cell>
          <cell r="C8010" t="str">
            <v>DISJUNTOR BIPOLAR TIPO DIN, CORRENTE NOMINAL DE 32A - FORNECIMENTO E INSTALAÇÃO. AF_04/2016</v>
          </cell>
          <cell r="D8010" t="str">
            <v>UN</v>
          </cell>
          <cell r="E8010">
            <v>60.08</v>
          </cell>
        </row>
        <row r="8011">
          <cell r="B8011">
            <v>93665</v>
          </cell>
          <cell r="C8011" t="str">
            <v>DISJUNTOR BIPOLAR TIPO DIN, CORRENTE NOMINAL DE 40A - FORNECIMENTO E INSTALAÇÃO. AF_04/2016</v>
          </cell>
          <cell r="D8011" t="str">
            <v>UN</v>
          </cell>
          <cell r="E8011">
            <v>62.32</v>
          </cell>
        </row>
        <row r="8012">
          <cell r="B8012">
            <v>93666</v>
          </cell>
          <cell r="C8012" t="str">
            <v>DISJUNTOR BIPOLAR TIPO DIN, CORRENTE NOMINAL DE 50A - FORNECIMENTO E INSTALAÇÃO. AF_04/2016</v>
          </cell>
          <cell r="D8012" t="str">
            <v>UN</v>
          </cell>
          <cell r="E8012">
            <v>66.23</v>
          </cell>
        </row>
        <row r="8013">
          <cell r="B8013">
            <v>93667</v>
          </cell>
          <cell r="C8013" t="str">
            <v>DISJUNTOR TRIPOLAR TIPO DIN, CORRENTE NOMINAL DE 10A - FORNECIMENTO E INSTALAÇÃO. AF_04/2016</v>
          </cell>
          <cell r="D8013" t="str">
            <v>UN</v>
          </cell>
          <cell r="E8013">
            <v>69.290000000000006</v>
          </cell>
        </row>
        <row r="8014">
          <cell r="B8014">
            <v>93668</v>
          </cell>
          <cell r="C8014" t="str">
            <v>DISJUNTOR TRIPOLAR TIPO DIN, CORRENTE NOMINAL DE 16A - FORNECIMENTO E INSTALAÇÃO. AF_04/2016</v>
          </cell>
          <cell r="D8014" t="str">
            <v>UN</v>
          </cell>
          <cell r="E8014">
            <v>70.53</v>
          </cell>
        </row>
        <row r="8015">
          <cell r="B8015">
            <v>93669</v>
          </cell>
          <cell r="C8015" t="str">
            <v>DISJUNTOR TRIPOLAR TIPO DIN, CORRENTE NOMINAL DE 20A - FORNECIMENTO E INSTALAÇÃO. AF_04/2016</v>
          </cell>
          <cell r="D8015" t="str">
            <v>UN</v>
          </cell>
          <cell r="E8015">
            <v>72.900000000000006</v>
          </cell>
        </row>
        <row r="8016">
          <cell r="B8016">
            <v>93670</v>
          </cell>
          <cell r="C8016" t="str">
            <v>DISJUNTOR TRIPOLAR TIPO DIN, CORRENTE NOMINAL DE 25A - FORNECIMENTO E INSTALAÇÃO. AF_04/2016</v>
          </cell>
          <cell r="D8016" t="str">
            <v>UN</v>
          </cell>
          <cell r="E8016">
            <v>72.900000000000006</v>
          </cell>
        </row>
        <row r="8017">
          <cell r="B8017">
            <v>93671</v>
          </cell>
          <cell r="C8017" t="str">
            <v>DISJUNTOR TRIPOLAR TIPO DIN, CORRENTE NOMINAL DE 32A - FORNECIMENTO E INSTALAÇÃO. AF_04/2016</v>
          </cell>
          <cell r="D8017" t="str">
            <v>UN</v>
          </cell>
          <cell r="E8017">
            <v>75.77</v>
          </cell>
        </row>
        <row r="8018">
          <cell r="B8018">
            <v>93672</v>
          </cell>
          <cell r="C8018" t="str">
            <v>DISJUNTOR TRIPOLAR TIPO DIN, CORRENTE NOMINAL DE 40A - FORNECIMENTO E INSTALAÇÃO. AF_04/2016</v>
          </cell>
          <cell r="D8018" t="str">
            <v>UN</v>
          </cell>
          <cell r="E8018">
            <v>80.36</v>
          </cell>
        </row>
        <row r="8019">
          <cell r="B8019">
            <v>93673</v>
          </cell>
          <cell r="C8019" t="str">
            <v>DISJUNTOR TRIPOLAR TIPO DIN, CORRENTE NOMINAL DE 50A - FORNECIMENTO E INSTALAÇÃO. AF_04/2016</v>
          </cell>
          <cell r="D8019" t="str">
            <v>UN</v>
          </cell>
          <cell r="E8019">
            <v>86.22</v>
          </cell>
        </row>
        <row r="8020">
          <cell r="B8020">
            <v>72339</v>
          </cell>
          <cell r="C8020" t="str">
            <v>TOMADA 3P+T 30A/440V SEM PLACA - FORNECIMENTO E INSTALACAO</v>
          </cell>
          <cell r="D8020" t="str">
            <v>UN</v>
          </cell>
          <cell r="E8020">
            <v>43.87</v>
          </cell>
        </row>
        <row r="8021">
          <cell r="B8021">
            <v>83403</v>
          </cell>
          <cell r="C8021" t="str">
            <v>INTERRUPTOR PULSADOR DE CAMPAINHA OU MINUTERIA 2A/250V C/ CAIXA - FORNECIMENTO E INSTALACAO</v>
          </cell>
          <cell r="D8021" t="str">
            <v>UN</v>
          </cell>
          <cell r="E8021">
            <v>14.22</v>
          </cell>
        </row>
        <row r="8022">
          <cell r="B8022">
            <v>83465</v>
          </cell>
          <cell r="C8022" t="str">
            <v>INTERRUPTOR INTERMEDIARIO (FOUR-WAY) - FORNECIMENTO E INSTALACAO</v>
          </cell>
          <cell r="D8022" t="str">
            <v>UN</v>
          </cell>
          <cell r="E8022">
            <v>36.64</v>
          </cell>
        </row>
        <row r="8023">
          <cell r="B8023">
            <v>91945</v>
          </cell>
          <cell r="C8023" t="str">
            <v>SUPORTE PARAFUSADO COM PLACA DE ENCAIXE 4" X 2" ALTO (2,00 M DO PISO) PARA PONTO ELÉTRICO - FORNECIMENTO E INSTALAÇÃO. AF_12/2015</v>
          </cell>
          <cell r="D8023" t="str">
            <v>UN</v>
          </cell>
          <cell r="E8023">
            <v>6.39</v>
          </cell>
        </row>
        <row r="8024">
          <cell r="B8024">
            <v>91946</v>
          </cell>
          <cell r="C8024" t="str">
            <v>SUPORTE PARAFUSADO COM PLACA DE ENCAIXE 4" X 2" MÉDIO (1,30 M DO PISO) PARA PONTO ELÉTRICO - FORNECIMENTO E INSTALAÇÃO. AF_12/2015</v>
          </cell>
          <cell r="D8024" t="str">
            <v>UN</v>
          </cell>
          <cell r="E8024">
            <v>5.32</v>
          </cell>
        </row>
        <row r="8025">
          <cell r="B8025">
            <v>91947</v>
          </cell>
          <cell r="C8025" t="str">
            <v>SUPORTE PARAFUSADO COM PLACA DE ENCAIXE 4" X 2" BAIXO (0,30 M DO PISO) PARA PONTO ELÉTRICO - FORNECIMENTO E INSTALAÇÃO. AF_12/2015</v>
          </cell>
          <cell r="D8025" t="str">
            <v>UN</v>
          </cell>
          <cell r="E8025">
            <v>4.6500000000000004</v>
          </cell>
        </row>
        <row r="8026">
          <cell r="B8026">
            <v>91949</v>
          </cell>
          <cell r="C8026" t="str">
            <v>SUPORTE PARAFUSADO COM PLACA DE ENCAIXE 4" X 4" ALTO (2,00 M DO PISO) PARA PONTO ELÉTRICO - FORNECIMENTO E INSTALAÇÃO. AF_12/2015</v>
          </cell>
          <cell r="D8026" t="str">
            <v>UN</v>
          </cell>
          <cell r="E8026">
            <v>9.74</v>
          </cell>
        </row>
        <row r="8027">
          <cell r="B8027">
            <v>91950</v>
          </cell>
          <cell r="C8027" t="str">
            <v>SUPORTE PARAFUSADO COM PLACA DE ENCAIXE 4" X 4" MÉDIO (1,30 M DO PISO) PARA PONTO ELÉTRICO - FORNECIMENTO E INSTALAÇÃO. AF_12/2015</v>
          </cell>
          <cell r="D8027" t="str">
            <v>UN</v>
          </cell>
          <cell r="E8027">
            <v>8.44</v>
          </cell>
        </row>
        <row r="8028">
          <cell r="B8028">
            <v>91951</v>
          </cell>
          <cell r="C8028" t="str">
            <v>SUPORTE PARAFUSADO COM PLACA DE ENCAIXE 4" X 4" BAIXO (0,30 M DO PISO) PARA PONTO ELÉTRICO - FORNECIMENTO E INSTALAÇÃO. AF_12/2015</v>
          </cell>
          <cell r="D8028" t="str">
            <v>UN</v>
          </cell>
          <cell r="E8028">
            <v>7.66</v>
          </cell>
        </row>
        <row r="8029">
          <cell r="B8029">
            <v>91952</v>
          </cell>
          <cell r="C8029" t="str">
            <v>INTERRUPTOR SIMPLES (1 MÓDULO), 10A/250V, SEM SUPORTE E SEM PLACA - FORNECIMENTO E INSTALAÇÃO. AF_12/2015</v>
          </cell>
          <cell r="D8029" t="str">
            <v>UN</v>
          </cell>
          <cell r="E8029">
            <v>12.04</v>
          </cell>
        </row>
        <row r="8030">
          <cell r="B8030">
            <v>91953</v>
          </cell>
          <cell r="C8030" t="str">
            <v>INTERRUPTOR SIMPLES (1 MÓDULO), 10A/250V, INCLUINDO SUPORTE E PLACA - FORNECIMENTO E INSTALAÇÃO. AF_12/2015</v>
          </cell>
          <cell r="D8030" t="str">
            <v>UN</v>
          </cell>
          <cell r="E8030">
            <v>17.36</v>
          </cell>
        </row>
        <row r="8031">
          <cell r="B8031">
            <v>91954</v>
          </cell>
          <cell r="C8031" t="str">
            <v>INTERRUPTOR PARALELO (1 MÓDULO), 10A/250V, SEM SUPORTE E SEM PLACA - FORNECIMENTO E INSTALAÇÃO. AF_12/2015</v>
          </cell>
          <cell r="D8031" t="str">
            <v>UN</v>
          </cell>
          <cell r="E8031">
            <v>16.170000000000002</v>
          </cell>
        </row>
        <row r="8032">
          <cell r="B8032">
            <v>91955</v>
          </cell>
          <cell r="C8032" t="str">
            <v>INTERRUPTOR PARALELO (1 MÓDULO), 10A/250V, INCLUINDO SUPORTE E PLACA - FORNECIMENTO E INSTALAÇÃO. AF_12/2015</v>
          </cell>
          <cell r="D8032" t="str">
            <v>UN</v>
          </cell>
          <cell r="E8032">
            <v>21.49</v>
          </cell>
        </row>
        <row r="8033">
          <cell r="B8033">
            <v>91956</v>
          </cell>
          <cell r="C8033" t="str">
            <v>INTERRUPTOR SIMPLES (1 MÓDULO) COM INTERRUPTOR PARALELO (1 MÓDULO), 10A/250V, SEM SUPORTE E SEM PLACA - FORNECIMENTO E INSTALAÇÃO. AF_12/2015</v>
          </cell>
          <cell r="D8033" t="str">
            <v>UN</v>
          </cell>
          <cell r="E8033">
            <v>26.23</v>
          </cell>
        </row>
        <row r="8034">
          <cell r="B8034">
            <v>91957</v>
          </cell>
          <cell r="C8034" t="str">
            <v>INTERRUPTOR SIMPLES (1 MÓDULO) COM INTERRUPTOR PARALELO (1 MÓDULO), 10A/250V, INCLUINDO SUPORTE E PLACA - FORNECIMENTO E INSTALAÇÃO. AF_12/2015</v>
          </cell>
          <cell r="D8034" t="str">
            <v>UN</v>
          </cell>
          <cell r="E8034">
            <v>31.55</v>
          </cell>
        </row>
        <row r="8035">
          <cell r="B8035">
            <v>91958</v>
          </cell>
          <cell r="C8035" t="str">
            <v>INTERRUPTOR SIMPLES (2 MÓDULOS), 10A/250V, SEM SUPORTE E SEM PLACA - FORNECIMENTO E INSTALAÇÃO. AF_12/2015</v>
          </cell>
          <cell r="D8035" t="str">
            <v>UN</v>
          </cell>
          <cell r="E8035">
            <v>22.13</v>
          </cell>
        </row>
        <row r="8036">
          <cell r="B8036">
            <v>91959</v>
          </cell>
          <cell r="C8036" t="str">
            <v>INTERRUPTOR SIMPLES (2 MÓDULOS), 10A/250V, INCLUINDO SUPORTE E PLACA - FORNECIMENTO E INSTALAÇÃO. AF_12/2015</v>
          </cell>
          <cell r="D8036" t="str">
            <v>UN</v>
          </cell>
          <cell r="E8036">
            <v>27.45</v>
          </cell>
        </row>
        <row r="8037">
          <cell r="B8037">
            <v>91960</v>
          </cell>
          <cell r="C8037" t="str">
            <v>INTERRUPTOR PARALELO (2 MÓDULOS), 10A/250V, SEM SUPORTE E SEM PLACA - FORNECIMENTO E INSTALAÇÃO. AF_12/2015</v>
          </cell>
          <cell r="D8037" t="str">
            <v>UN</v>
          </cell>
          <cell r="E8037">
            <v>30.36</v>
          </cell>
        </row>
        <row r="8038">
          <cell r="B8038">
            <v>91961</v>
          </cell>
          <cell r="C8038" t="str">
            <v>INTERRUPTOR PARALELO (2 MÓDULOS), 10A/250V, INCLUINDO SUPORTE E PLACA - FORNECIMENTO E INSTALAÇÃO. AF_12/2015</v>
          </cell>
          <cell r="D8038" t="str">
            <v>UN</v>
          </cell>
          <cell r="E8038">
            <v>35.68</v>
          </cell>
        </row>
        <row r="8039">
          <cell r="B8039">
            <v>91962</v>
          </cell>
          <cell r="C8039" t="str">
            <v>INTERRUPTOR SIMPLES (1 MÓDULO) COM INTERRUPTOR PARALELO (2 MÓDULOS), 10A/250V, SEM SUPORTE E SEM PLACA - FORNECIMENTO E INSTALAÇÃO. AF_12/2015</v>
          </cell>
          <cell r="D8039" t="str">
            <v>UN</v>
          </cell>
          <cell r="E8039">
            <v>40.450000000000003</v>
          </cell>
        </row>
        <row r="8040">
          <cell r="B8040">
            <v>91963</v>
          </cell>
          <cell r="C8040" t="str">
            <v>INTERRUPTOR SIMPLES (1 MÓDULO) COM INTERRUPTOR PARALELO (2 MÓDULOS), 10A/250V, INCLUINDO SUPORTE E PLACA - FORNECIMENTO E INSTALAÇÃO. AF_12/2015</v>
          </cell>
          <cell r="D8040" t="str">
            <v>UN</v>
          </cell>
          <cell r="E8040">
            <v>45.77</v>
          </cell>
        </row>
        <row r="8041">
          <cell r="B8041">
            <v>91964</v>
          </cell>
          <cell r="C8041" t="str">
            <v>INTERRUPTOR SIMPLES (2 MÓDULOS) COM INTERRUPTOR PARALELO (1 MÓDULO), 10A/250V, SEM SUPORTE E SEM PLACA - FORNECIMENTO E INSTALAÇÃO. AF_12/2015</v>
          </cell>
          <cell r="D8041" t="str">
            <v>UN</v>
          </cell>
          <cell r="E8041">
            <v>36.32</v>
          </cell>
        </row>
        <row r="8042">
          <cell r="B8042">
            <v>91965</v>
          </cell>
          <cell r="C8042" t="str">
            <v>INTERRUPTOR SIMPLES (2 MÓDULOS) COM INTERRUPTOR PARALELO (1 MÓDULO), 10A/250V, INCLUINDO SUPORTE E PLACA - FORNECIMENTO E INSTALAÇÃO. AF_12/2015</v>
          </cell>
          <cell r="D8042" t="str">
            <v>UN</v>
          </cell>
          <cell r="E8042">
            <v>41.64</v>
          </cell>
        </row>
        <row r="8043">
          <cell r="B8043">
            <v>91966</v>
          </cell>
          <cell r="C8043" t="str">
            <v>INTERRUPTOR SIMPLES (3 MÓDULOS), 10A/250V, SEM SUPORTE E SEM PLACA - FORNECIMENTO E INSTALAÇÃO. AF_12/2015</v>
          </cell>
          <cell r="D8043" t="str">
            <v>UN</v>
          </cell>
          <cell r="E8043">
            <v>32.22</v>
          </cell>
        </row>
        <row r="8044">
          <cell r="B8044">
            <v>91967</v>
          </cell>
          <cell r="C8044" t="str">
            <v>INTERRUPTOR SIMPLES (3 MÓDULOS), 10A/250V, INCLUINDO SUPORTE E PLACA - FORNECIMENTO E INSTALAÇÃO. AF_12/2015</v>
          </cell>
          <cell r="D8044" t="str">
            <v>UN</v>
          </cell>
          <cell r="E8044">
            <v>37.54</v>
          </cell>
        </row>
        <row r="8045">
          <cell r="B8045">
            <v>91968</v>
          </cell>
          <cell r="C8045" t="str">
            <v>INTERRUPTOR PARALELO (3 MÓDULOS), 10A/250V, SEM SUPORTE E SEM PLACA - FORNECIMENTO E INSTALAÇÃO. AF_12/2015</v>
          </cell>
          <cell r="D8045" t="str">
            <v>UN</v>
          </cell>
          <cell r="E8045">
            <v>44.55</v>
          </cell>
        </row>
        <row r="8046">
          <cell r="B8046">
            <v>91969</v>
          </cell>
          <cell r="C8046" t="str">
            <v>INTERRUPTOR PARALELO (3 MÓDULOS), 10A/250V, INCLUINDO SUPORTE E PLACA - FORNECIMENTO E INSTALAÇÃO. AF_12/2015</v>
          </cell>
          <cell r="D8046" t="str">
            <v>UN</v>
          </cell>
          <cell r="E8046">
            <v>49.87</v>
          </cell>
        </row>
        <row r="8047">
          <cell r="B8047">
            <v>91970</v>
          </cell>
          <cell r="C8047" t="str">
            <v>INTERRUPTOR SIMPLES (3 MÓDULOS) COM INTERRUPTOR PARALELO (1 MÓDULO), 10A/250V, SEM SUPORTE E SEM PLACA - FORNECIMENTO E INSTALAÇÃO. AF_12/2015</v>
          </cell>
          <cell r="D8047" t="str">
            <v>UN</v>
          </cell>
          <cell r="E8047">
            <v>46.64</v>
          </cell>
        </row>
        <row r="8048">
          <cell r="B8048">
            <v>91971</v>
          </cell>
          <cell r="C8048" t="str">
            <v>INTERRUPTOR SIMPLES (3 MÓDULOS) COM INTERRUPTOR PARALELO (1 MÓDULO), 10A/250V, INCLUINDO SUPORTE E PLACA - FORNECIMENTO E INSTALAÇÃO. AF_12/2015</v>
          </cell>
          <cell r="D8048" t="str">
            <v>UN</v>
          </cell>
          <cell r="E8048">
            <v>55.08</v>
          </cell>
        </row>
        <row r="8049">
          <cell r="B8049">
            <v>91972</v>
          </cell>
          <cell r="C8049" t="str">
            <v>INTERRUPTOR SIMPLES (2 MÓDULOS) COM INTERRUPTOR PARALELO (2 MÓDULOS), 10A/250V, SEM SUPORTE E SEM PLACA - FORNECIMENTO E INSTALAÇÃO. AF_12/2015</v>
          </cell>
          <cell r="D8049" t="str">
            <v>UN</v>
          </cell>
          <cell r="E8049">
            <v>50.77</v>
          </cell>
        </row>
        <row r="8050">
          <cell r="B8050">
            <v>91973</v>
          </cell>
          <cell r="C8050" t="str">
            <v>INTERRUPTOR SIMPLES (2 MÓDULOS) COM INTERRUPTOR PARALELO (2 MÓDULOS), 10A/250V, INCLUINDO SUPORTE E PLACA - FORNECIMENTO E INSTALAÇÃO. AF_12/2015</v>
          </cell>
          <cell r="D8050" t="str">
            <v>UN</v>
          </cell>
          <cell r="E8050">
            <v>59.21</v>
          </cell>
        </row>
        <row r="8051">
          <cell r="B8051">
            <v>91974</v>
          </cell>
          <cell r="C8051" t="str">
            <v>INTERRUPTOR SIMPLES (4 MÓDULOS), 10A/250V, SEM SUPORTE E SEM PLACA - FORNECIMENTO E INSTALAÇÃO. AF_12/2015</v>
          </cell>
          <cell r="D8051" t="str">
            <v>UN</v>
          </cell>
          <cell r="E8051">
            <v>42.51</v>
          </cell>
        </row>
        <row r="8052">
          <cell r="B8052">
            <v>91975</v>
          </cell>
          <cell r="C8052" t="str">
            <v>INTERRUPTOR SIMPLES (4 MÓDULOS), 10A/250V, INCLUINDO SUPORTE E PLACA - FORNECIMENTO E INSTALAÇÃO. AF_12/2015</v>
          </cell>
          <cell r="D8052" t="str">
            <v>UN</v>
          </cell>
          <cell r="E8052">
            <v>50.95</v>
          </cell>
        </row>
        <row r="8053">
          <cell r="B8053">
            <v>91976</v>
          </cell>
          <cell r="C8053" t="str">
            <v>INTERRUPTOR SIMPLES (6 MÓDULOS), 10A/250V, SEM SUPORTE E SEM PLACA - FORNECIMENTO E INSTALAÇÃO. AF_12/2015</v>
          </cell>
          <cell r="D8053" t="str">
            <v>UN</v>
          </cell>
          <cell r="E8053">
            <v>62.75</v>
          </cell>
        </row>
        <row r="8054">
          <cell r="B8054">
            <v>91977</v>
          </cell>
          <cell r="C8054" t="str">
            <v>INTERRUPTOR SIMPLES (6 MÓDULOS), 10A/250V, INCLUINDO SUPORTE E PLACA - FORNECIMENTO E INSTALAÇÃO. AF_12/2015</v>
          </cell>
          <cell r="D8054" t="str">
            <v>UN</v>
          </cell>
          <cell r="E8054">
            <v>71.19</v>
          </cell>
        </row>
        <row r="8055">
          <cell r="B8055">
            <v>91978</v>
          </cell>
          <cell r="C8055" t="str">
            <v>INTERRUPTOR INTERMEDIÁRIO (1 MÓDULO), 10A/250V, SEM SUPORTE E SEM PLACA - FORNECIMENTO E INSTALAÇÃO. AF_09/2017</v>
          </cell>
          <cell r="D8055" t="str">
            <v>UN</v>
          </cell>
          <cell r="E8055">
            <v>25.74</v>
          </cell>
        </row>
        <row r="8056">
          <cell r="B8056">
            <v>91979</v>
          </cell>
          <cell r="C8056" t="str">
            <v>INTERRUPTOR INTERMEDIÁRIO (1 MÓDULO), 10A/250V, INCLUINDO SUPORTE E PLACA - FORNECIMENTO E INSTALAÇÃO. AF_09/2017</v>
          </cell>
          <cell r="D8056" t="str">
            <v>UN</v>
          </cell>
          <cell r="E8056">
            <v>31.06</v>
          </cell>
        </row>
        <row r="8057">
          <cell r="B8057">
            <v>91980</v>
          </cell>
          <cell r="C8057" t="str">
            <v>INTERRUPTOR BIPOLAR (1 MÓDULO), 10A/250V, SEM SUPORTE E SEM PLACA - FORNECIMENTO E INSTALAÇÃO. AF_09/2017</v>
          </cell>
          <cell r="D8057" t="str">
            <v>UN</v>
          </cell>
          <cell r="E8057">
            <v>24.91</v>
          </cell>
        </row>
        <row r="8058">
          <cell r="B8058">
            <v>91981</v>
          </cell>
          <cell r="C8058" t="str">
            <v>INTERRUPTOR BIPOLAR (1 MÓDULO), 10A/250V, INCLUINDO SUPORTE E PLACA - FORNECIMENTO E INSTALAÇÃO. AF_09/2017</v>
          </cell>
          <cell r="D8058" t="str">
            <v>UN</v>
          </cell>
          <cell r="E8058">
            <v>30.23</v>
          </cell>
        </row>
        <row r="8059">
          <cell r="B8059">
            <v>91982</v>
          </cell>
          <cell r="C8059" t="str">
            <v>DIMMER ROTATIVO (1 MÓDULO), 220V/600W, SEM SUPORTE E SEM PLACA - FORNECIMENTO E INSTALAÇÃO. AF_09/2017</v>
          </cell>
          <cell r="D8059" t="str">
            <v>UN</v>
          </cell>
          <cell r="E8059">
            <v>59.69</v>
          </cell>
        </row>
        <row r="8060">
          <cell r="B8060">
            <v>91983</v>
          </cell>
          <cell r="C8060" t="str">
            <v>DIMMER ROTATIVO (1 MÓDULO), 220V/600W, INCLUINDO SUPORTE E PLACA - FORNECIMENTO E INSTALAÇÃO. AF_09/2017</v>
          </cell>
          <cell r="D8060" t="str">
            <v>UN</v>
          </cell>
          <cell r="E8060">
            <v>65.010000000000005</v>
          </cell>
        </row>
        <row r="8061">
          <cell r="B8061">
            <v>91984</v>
          </cell>
          <cell r="C8061" t="str">
            <v>INTERRUPTOR PULSADOR CAMPAINHA (1 MÓDULO), 10A/250V, SEM SUPORTE E SEM PLACA - FORNECIMENTO E INSTALAÇÃO. AF_09/2017</v>
          </cell>
          <cell r="D8061" t="str">
            <v>UN</v>
          </cell>
          <cell r="E8061">
            <v>11.28</v>
          </cell>
        </row>
        <row r="8062">
          <cell r="B8062">
            <v>91985</v>
          </cell>
          <cell r="C8062" t="str">
            <v>INTERRUPTOR PULSADOR CAMPAINHA (1 MÓDULO), 10A/250V, INCLUINDO SUPORTE E PLACA - FORNECIMENTO E INSTALAÇÃO. AF_09/2017</v>
          </cell>
          <cell r="D8062" t="str">
            <v>UN</v>
          </cell>
          <cell r="E8062">
            <v>16.600000000000001</v>
          </cell>
        </row>
        <row r="8063">
          <cell r="B8063">
            <v>91986</v>
          </cell>
          <cell r="C8063" t="str">
            <v>CAMPAINHA CIGARRA (1 MÓDULO), 10A/250V, SEM SUPORTE E SEM PLACA - FORNECIMENTO E INSTALAÇÃO. AF_09/2017</v>
          </cell>
          <cell r="D8063" t="str">
            <v>UN</v>
          </cell>
          <cell r="E8063">
            <v>24.06</v>
          </cell>
        </row>
        <row r="8064">
          <cell r="B8064">
            <v>91987</v>
          </cell>
          <cell r="C8064" t="str">
            <v>CAMPAINHA CIGARRA (1 MÓDULO), 10A/250V, INCLUINDO SUPORTE E PLACA - FORNECIMENTO E INSTALAÇÃO. AF_09/2017</v>
          </cell>
          <cell r="D8064" t="str">
            <v>UN</v>
          </cell>
          <cell r="E8064">
            <v>29.38</v>
          </cell>
        </row>
        <row r="8065">
          <cell r="B8065">
            <v>91988</v>
          </cell>
          <cell r="C8065" t="str">
            <v>INTERRUPTOR PULSADOR MINUTERIA (1 MÓDULO), 10A/250V, SEM SUPORTE E SEM PLACA - FORNECIMENTO E INSTALAÇÃO. AF_09/2017</v>
          </cell>
          <cell r="D8065" t="str">
            <v>UN</v>
          </cell>
          <cell r="E8065">
            <v>14.05</v>
          </cell>
        </row>
        <row r="8066">
          <cell r="B8066">
            <v>91989</v>
          </cell>
          <cell r="C8066" t="str">
            <v>INTERRUPTOR PULSADOR MINUTERIA (1 MÓDULO), 10A/250V, INCLUINDO SUPORTE E PLACA - FORNECIMENTO E INSTALAÇÃO. AF_09/2017</v>
          </cell>
          <cell r="D8066" t="str">
            <v>UN</v>
          </cell>
          <cell r="E8066">
            <v>19.37</v>
          </cell>
        </row>
        <row r="8067">
          <cell r="B8067">
            <v>91990</v>
          </cell>
          <cell r="C8067" t="str">
            <v>TOMADA ALTA DE EMBUTIR (1 MÓDULO), 2P+T 10 A, SEM SUPORTE E SEM PLACA - FORNECIMENTO E INSTALAÇÃO. AF_12/2015</v>
          </cell>
          <cell r="D8067" t="str">
            <v>UN</v>
          </cell>
          <cell r="E8067">
            <v>21.55</v>
          </cell>
        </row>
        <row r="8068">
          <cell r="B8068">
            <v>91991</v>
          </cell>
          <cell r="C8068" t="str">
            <v>TOMADA ALTA DE EMBUTIR (1 MÓDULO), 2P+T 20 A, SEM SUPORTE E SEM PLACA - FORNECIMENTO E INSTALAÇÃO. AF_12/2015</v>
          </cell>
          <cell r="D8068" t="str">
            <v>UN</v>
          </cell>
          <cell r="E8068">
            <v>23.04</v>
          </cell>
        </row>
        <row r="8069">
          <cell r="B8069">
            <v>91992</v>
          </cell>
          <cell r="C8069" t="str">
            <v>TOMADA ALTA DE EMBUTIR (1 MÓDULO), 2P+T 10 A, INCLUINDO SUPORTE E PLACA - FORNECIMENTO E INSTALAÇÃO. AF_12/2015</v>
          </cell>
          <cell r="D8069" t="str">
            <v>UN</v>
          </cell>
          <cell r="E8069">
            <v>26.87</v>
          </cell>
        </row>
        <row r="8070">
          <cell r="B8070">
            <v>91993</v>
          </cell>
          <cell r="C8070" t="str">
            <v>TOMADA ALTA DE EMBUTIR (1 MÓDULO), 2P+T 20 A, INCLUINDO SUPORTE E PLACA - FORNECIMENTO E INSTALAÇÃO. AF_12/2015</v>
          </cell>
          <cell r="D8070" t="str">
            <v>UN</v>
          </cell>
          <cell r="E8070">
            <v>28.36</v>
          </cell>
        </row>
        <row r="8071">
          <cell r="B8071">
            <v>91994</v>
          </cell>
          <cell r="C8071" t="str">
            <v>TOMADA MÉDIA DE EMBUTIR (1 MÓDULO), 2P+T 10 A, SEM SUPORTE E SEM PLACA - FORNECIMENTO E INSTALAÇÃO. AF_12/2015</v>
          </cell>
          <cell r="D8071" t="str">
            <v>UN</v>
          </cell>
          <cell r="E8071">
            <v>15.4</v>
          </cell>
        </row>
        <row r="8072">
          <cell r="B8072">
            <v>91995</v>
          </cell>
          <cell r="C8072" t="str">
            <v>TOMADA MÉDIA DE EMBUTIR (1 MÓDULO), 2P+T 20 A, SEM SUPORTE E SEM PLACA - FORNECIMENTO E INSTALAÇÃO. AF_12/2015</v>
          </cell>
          <cell r="D8072" t="str">
            <v>UN</v>
          </cell>
          <cell r="E8072">
            <v>16.89</v>
          </cell>
        </row>
        <row r="8073">
          <cell r="B8073">
            <v>91996</v>
          </cell>
          <cell r="C8073" t="str">
            <v>TOMADA MÉDIA DE EMBUTIR (1 MÓDULO), 2P+T 10 A, INCLUINDO SUPORTE E PLACA - FORNECIMENTO E INSTALAÇÃO. AF_12/2015</v>
          </cell>
          <cell r="D8073" t="str">
            <v>UN</v>
          </cell>
          <cell r="E8073">
            <v>20.72</v>
          </cell>
        </row>
        <row r="8074">
          <cell r="B8074">
            <v>91997</v>
          </cell>
          <cell r="C8074" t="str">
            <v>TOMADA MÉDIA DE EMBUTIR (1 MÓDULO), 2P+T 20 A, INCLUINDO SUPORTE E PLACA - FORNECIMENTO E INSTALAÇÃO. AF_12/2015</v>
          </cell>
          <cell r="D8074" t="str">
            <v>UN</v>
          </cell>
          <cell r="E8074">
            <v>22.21</v>
          </cell>
        </row>
        <row r="8075">
          <cell r="B8075">
            <v>91998</v>
          </cell>
          <cell r="C8075" t="str">
            <v>TOMADA BAIXA DE EMBUTIR (1 MÓDULO), 2P+T 10 A, SEM SUPORTE E SEM PLACA - FORNECIMENTO E INSTALAÇÃO. AF_12/2015</v>
          </cell>
          <cell r="D8075" t="str">
            <v>UN</v>
          </cell>
          <cell r="E8075">
            <v>13.01</v>
          </cell>
        </row>
        <row r="8076">
          <cell r="B8076">
            <v>91999</v>
          </cell>
          <cell r="C8076" t="str">
            <v>TOMADA BAIXA DE EMBUTIR (1 MÓDULO), 2P+T 20 A, SEM SUPORTE E SEM PLACA - FORNECIMENTO E INSTALAÇÃO. AF_12/2015</v>
          </cell>
          <cell r="D8076" t="str">
            <v>UN</v>
          </cell>
          <cell r="E8076">
            <v>14.5</v>
          </cell>
        </row>
        <row r="8077">
          <cell r="B8077">
            <v>92000</v>
          </cell>
          <cell r="C8077" t="str">
            <v>TOMADA BAIXA DE EMBUTIR (1 MÓDULO), 2P+T 10 A, INCLUINDO SUPORTE E PLACA - FORNECIMENTO E INSTALAÇÃO. AF_12/2015</v>
          </cell>
          <cell r="D8077" t="str">
            <v>UN</v>
          </cell>
          <cell r="E8077">
            <v>18.329999999999998</v>
          </cell>
        </row>
        <row r="8078">
          <cell r="B8078">
            <v>92001</v>
          </cell>
          <cell r="C8078" t="str">
            <v>TOMADA BAIXA DE EMBUTIR (1 MÓDULO), 2P+T 20 A, INCLUINDO SUPORTE E PLACA - FORNECIMENTO E INSTALAÇÃO. AF_12/2015</v>
          </cell>
          <cell r="D8078" t="str">
            <v>UN</v>
          </cell>
          <cell r="E8078">
            <v>19.82</v>
          </cell>
        </row>
        <row r="8079">
          <cell r="B8079">
            <v>92002</v>
          </cell>
          <cell r="C8079" t="str">
            <v>TOMADA MÉDIA DE EMBUTIR (2 MÓDULOS), 2P+T 10 A, SEM SUPORTE E SEM PLACA - FORNECIMENTO E INSTALAÇÃO. AF_12/2015</v>
          </cell>
          <cell r="D8079" t="str">
            <v>UN</v>
          </cell>
          <cell r="E8079">
            <v>28.82</v>
          </cell>
        </row>
        <row r="8080">
          <cell r="B8080">
            <v>92003</v>
          </cell>
          <cell r="C8080" t="str">
            <v>TOMADA MÉDIA DE EMBUTIR (2 MÓDULOS), 2P+T 20 A, SEM SUPORTE E SEM PLACA - FORNECIMENTO E INSTALAÇÃO. AF_12/2015</v>
          </cell>
          <cell r="D8080" t="str">
            <v>UN</v>
          </cell>
          <cell r="E8080">
            <v>31.8</v>
          </cell>
        </row>
        <row r="8081">
          <cell r="B8081">
            <v>92004</v>
          </cell>
          <cell r="C8081" t="str">
            <v>TOMADA MÉDIA DE EMBUTIR (2 MÓDULOS), 2P+T 10 A, INCLUINDO SUPORTE E PLACA - FORNECIMENTO E INSTALAÇÃO. AF_12/2015</v>
          </cell>
          <cell r="D8081" t="str">
            <v>UN</v>
          </cell>
          <cell r="E8081">
            <v>34.14</v>
          </cell>
        </row>
        <row r="8082">
          <cell r="B8082">
            <v>92005</v>
          </cell>
          <cell r="C8082" t="str">
            <v>TOMADA MÉDIA DE EMBUTIR (2 MÓDULOS), 2P+T 20 A, INCLUINDO SUPORTE E PLACA - FORNECIMENTO E INSTALAÇÃO. AF_12/2015</v>
          </cell>
          <cell r="D8082" t="str">
            <v>UN</v>
          </cell>
          <cell r="E8082">
            <v>37.119999999999997</v>
          </cell>
        </row>
        <row r="8083">
          <cell r="B8083">
            <v>92006</v>
          </cell>
          <cell r="C8083" t="str">
            <v>TOMADA BAIXA DE EMBUTIR (2 MÓDULOS), 2P+T 10 A, SEM SUPORTE E SEM PLACA - FORNECIMENTO E INSTALAÇÃO. AF_12/2015</v>
          </cell>
          <cell r="D8083" t="str">
            <v>UN</v>
          </cell>
          <cell r="E8083">
            <v>24.05</v>
          </cell>
        </row>
        <row r="8084">
          <cell r="B8084">
            <v>92007</v>
          </cell>
          <cell r="C8084" t="str">
            <v>TOMADA BAIXA DE EMBUTIR (2 MÓDULOS), 2P+T 20 A, SEM SUPORTE E SEM PLACA - FORNECIMENTO E INSTALAÇÃO. AF_12/2015</v>
          </cell>
          <cell r="D8084" t="str">
            <v>UN</v>
          </cell>
          <cell r="E8084">
            <v>27.03</v>
          </cell>
        </row>
        <row r="8085">
          <cell r="B8085">
            <v>92008</v>
          </cell>
          <cell r="C8085" t="str">
            <v>TOMADA BAIXA DE EMBUTIR (2 MÓDULOS), 2P+T 10 A, INCLUINDO SUPORTE E PLACA - FORNECIMENTO E INSTALAÇÃO. AF_12/2015</v>
          </cell>
          <cell r="D8085" t="str">
            <v>UN</v>
          </cell>
          <cell r="E8085">
            <v>29.37</v>
          </cell>
        </row>
        <row r="8086">
          <cell r="B8086">
            <v>92009</v>
          </cell>
          <cell r="C8086" t="str">
            <v>TOMADA BAIXA DE EMBUTIR (2 MÓDULOS), 2P+T 20 A, INCLUINDO SUPORTE E PLACA - FORNECIMENTO E INSTALAÇÃO. AF_12/2015</v>
          </cell>
          <cell r="D8086" t="str">
            <v>UN</v>
          </cell>
          <cell r="E8086">
            <v>32.35</v>
          </cell>
        </row>
        <row r="8087">
          <cell r="B8087">
            <v>92010</v>
          </cell>
          <cell r="C8087" t="str">
            <v>TOMADA MÉDIA DE EMBUTIR (3 MÓDULOS), 2P+T 10 A, SEM SUPORTE E SEM PLACA - FORNECIMENTO E INSTALAÇÃO. AF_12/2015</v>
          </cell>
          <cell r="D8087" t="str">
            <v>UN</v>
          </cell>
          <cell r="E8087">
            <v>42.24</v>
          </cell>
        </row>
        <row r="8088">
          <cell r="B8088">
            <v>92011</v>
          </cell>
          <cell r="C8088" t="str">
            <v>TOMADA MÉDIA DE EMBUTIR (3 MÓDULOS), 2P+T 20 A, SEM SUPORTE E SEM PLACA - FORNECIMENTO E INSTALAÇÃO. AF_12/2015</v>
          </cell>
          <cell r="D8088" t="str">
            <v>UN</v>
          </cell>
          <cell r="E8088">
            <v>46.71</v>
          </cell>
        </row>
        <row r="8089">
          <cell r="B8089">
            <v>92012</v>
          </cell>
          <cell r="C8089" t="str">
            <v>TOMADA MÉDIA DE EMBUTIR (3 MÓDULOS), 2P+T 10 A, INCLUINDO SUPORTE E PLACA - FORNECIMENTO E INSTALAÇÃO. AF_12/2015</v>
          </cell>
          <cell r="D8089" t="str">
            <v>UN</v>
          </cell>
          <cell r="E8089">
            <v>47.56</v>
          </cell>
        </row>
        <row r="8090">
          <cell r="B8090">
            <v>92013</v>
          </cell>
          <cell r="C8090" t="str">
            <v>TOMADA MÉDIA DE EMBUTIR (3 MÓDULOS), 2P+T 20 A, INCLUINDO SUPORTE E PLACA - FORNECIMENTO E INSTALAÇÃO. AF_12/2015</v>
          </cell>
          <cell r="D8090" t="str">
            <v>UN</v>
          </cell>
          <cell r="E8090">
            <v>52.03</v>
          </cell>
        </row>
        <row r="8091">
          <cell r="B8091">
            <v>92014</v>
          </cell>
          <cell r="C8091" t="str">
            <v>TOMADA BAIXA DE EMBUTIR (3 MÓDULOS), 2P+T 10 A, SEM SUPORTE E SEM PLACA - FORNECIMENTO E INSTALAÇÃO. AF_12/2015</v>
          </cell>
          <cell r="D8091" t="str">
            <v>UN</v>
          </cell>
          <cell r="E8091">
            <v>35.090000000000003</v>
          </cell>
        </row>
        <row r="8092">
          <cell r="B8092">
            <v>92015</v>
          </cell>
          <cell r="C8092" t="str">
            <v>TOMADA BAIXA DE EMBUTIR (3 MÓDULOS), 2P+T 20 A, SEM SUPORTE E SEM PLACA - FORNECIMENTO E INSTALAÇÃO. AF_12/2015</v>
          </cell>
          <cell r="D8092" t="str">
            <v>UN</v>
          </cell>
          <cell r="E8092">
            <v>39.56</v>
          </cell>
        </row>
        <row r="8093">
          <cell r="B8093">
            <v>92016</v>
          </cell>
          <cell r="C8093" t="str">
            <v>TOMADA BAIXA DE EMBUTIR (3 MÓDULOS), 2P+T 10 A, INCLUINDO SUPORTE E PLACA - FORNECIMENTO E INSTALAÇÃO. AF_12/2015</v>
          </cell>
          <cell r="D8093" t="str">
            <v>UN</v>
          </cell>
          <cell r="E8093">
            <v>40.409999999999997</v>
          </cell>
        </row>
        <row r="8094">
          <cell r="B8094">
            <v>92017</v>
          </cell>
          <cell r="C8094" t="str">
            <v>TOMADA BAIXA DE EMBUTIR (3 MÓDULOS), 2P+T 20 A, INCLUINDO SUPORTE E PLACA - FORNECIMENTO E INSTALAÇÃO. AF_12/2015</v>
          </cell>
          <cell r="D8094" t="str">
            <v>UN</v>
          </cell>
          <cell r="E8094">
            <v>44.88</v>
          </cell>
        </row>
        <row r="8095">
          <cell r="B8095">
            <v>92018</v>
          </cell>
          <cell r="C8095" t="str">
            <v>TOMADA BAIXA DE EMBUTIR (4 MÓDULOS), 2P+T 10 A, SEM SUPORTE E SEM PLACA - FORNECIMENTO E INSTALAÇÃO. AF_12/2015</v>
          </cell>
          <cell r="D8095" t="str">
            <v>UN</v>
          </cell>
          <cell r="E8095">
            <v>46.45</v>
          </cell>
        </row>
        <row r="8096">
          <cell r="B8096">
            <v>92019</v>
          </cell>
          <cell r="C8096" t="str">
            <v>TOMADA BAIXA DE EMBUTIR (4 MÓDULOS), 2P+T 10 A, INCLUINDO SUPORTE E PLACA - FORNECIMENTO E INSTALAÇÃO. AF_12/2015</v>
          </cell>
          <cell r="D8096" t="str">
            <v>UN</v>
          </cell>
          <cell r="E8096">
            <v>54.89</v>
          </cell>
        </row>
        <row r="8097">
          <cell r="B8097">
            <v>92020</v>
          </cell>
          <cell r="C8097" t="str">
            <v>TOMADA BAIXA DE EMBUTIR (6 MÓDULOS), 2P+T 10 A, SEM SUPORTE E SEM PLACA - FORNECIMENTO E INSTALAÇÃO. AF_12/2015</v>
          </cell>
          <cell r="D8097" t="str">
            <v>UN</v>
          </cell>
          <cell r="E8097">
            <v>68.680000000000007</v>
          </cell>
        </row>
        <row r="8098">
          <cell r="B8098">
            <v>92021</v>
          </cell>
          <cell r="C8098" t="str">
            <v>TOMADA BAIXA DE EMBUTIR (6 MÓDULOS), 2P+T 10 A, INCLUINDO SUPORTE E PLACA - FORNECIMENTO E INSTALAÇÃO. AF_12/2015</v>
          </cell>
          <cell r="D8098" t="str">
            <v>UN</v>
          </cell>
          <cell r="E8098">
            <v>77.12</v>
          </cell>
        </row>
        <row r="8099">
          <cell r="B8099">
            <v>92022</v>
          </cell>
          <cell r="C8099" t="str">
            <v>INTERRUPTOR SIMPLES (1 MÓDULO) COM 1 TOMADA DE EMBUTIR 2P+T 10 A,  SEM SUPORTE E SEM PLACA - FORNECIMENTO E INSTALAÇÃO. AF_12/2015</v>
          </cell>
          <cell r="D8099" t="str">
            <v>UN</v>
          </cell>
          <cell r="E8099">
            <v>25.46</v>
          </cell>
        </row>
        <row r="8100">
          <cell r="B8100">
            <v>92023</v>
          </cell>
          <cell r="C8100" t="str">
            <v>INTERRUPTOR SIMPLES (1 MÓDULO) COM 1 TOMADA DE EMBUTIR 2P+T 10 A,  INCLUINDO SUPORTE E PLACA - FORNECIMENTO E INSTALAÇÃO. AF_12/2015</v>
          </cell>
          <cell r="D8100" t="str">
            <v>UN</v>
          </cell>
          <cell r="E8100">
            <v>30.78</v>
          </cell>
        </row>
        <row r="8101">
          <cell r="B8101">
            <v>92024</v>
          </cell>
          <cell r="C8101" t="str">
            <v>INTERRUPTOR SIMPLES (1 MÓDULO) COM 2 TOMADAS DE EMBUTIR 2P+T 10 A,  SEM SUPORTE E SEM PLACA - FORNECIMENTO E INSTALAÇÃO. AF_12/2015</v>
          </cell>
          <cell r="D8101" t="str">
            <v>UN</v>
          </cell>
          <cell r="E8101">
            <v>38.909999999999997</v>
          </cell>
        </row>
        <row r="8102">
          <cell r="B8102">
            <v>92025</v>
          </cell>
          <cell r="C8102" t="str">
            <v>INTERRUPTOR SIMPLES (1 MÓDULO) COM 2 TOMADAS DE EMBUTIR 2P+T 10 A,  INCLUINDO SUPORTE E PLACA - FORNECIMENTO E INSTALAÇÃO. AF_12/2015</v>
          </cell>
          <cell r="D8102" t="str">
            <v>UN</v>
          </cell>
          <cell r="E8102">
            <v>44.23</v>
          </cell>
        </row>
        <row r="8103">
          <cell r="B8103">
            <v>92026</v>
          </cell>
          <cell r="C8103" t="str">
            <v>INTERRUPTOR SIMPLES (2 MÓDULOS) COM 1 TOMADA DE EMBUTIR 2P+T 10 A,  SEM SUPORTE E SEM PLACA - FORNECIMENTO E INSTALAÇÃO. AF_12/2015</v>
          </cell>
          <cell r="D8103" t="str">
            <v>UN</v>
          </cell>
          <cell r="E8103">
            <v>35.549999999999997</v>
          </cell>
        </row>
        <row r="8104">
          <cell r="B8104">
            <v>92027</v>
          </cell>
          <cell r="C8104" t="str">
            <v>INTERRUPTOR SIMPLES (2 MÓDULOS) COM 1 TOMADA DE EMBUTIR 2P+T 10 A,  INCLUINDO SUPORTE E PLACA - FORNECIMENTO E INSTALAÇÃO. AF_12/2015</v>
          </cell>
          <cell r="D8104" t="str">
            <v>UN</v>
          </cell>
          <cell r="E8104">
            <v>40.869999999999997</v>
          </cell>
        </row>
        <row r="8105">
          <cell r="B8105">
            <v>92028</v>
          </cell>
          <cell r="C8105" t="str">
            <v>INTERRUPTOR PARALELO (1 MÓDULO) COM 1 TOMADA DE EMBUTIR 2P+T 10 A,  SEM SUPORTE E SEM PLACA - FORNECIMENTO E INSTALAÇÃO. AF_12/2015</v>
          </cell>
          <cell r="D8105" t="str">
            <v>UN</v>
          </cell>
          <cell r="E8105">
            <v>29.59</v>
          </cell>
        </row>
        <row r="8106">
          <cell r="B8106">
            <v>92029</v>
          </cell>
          <cell r="C8106" t="str">
            <v>INTERRUPTOR PARALELO (1 MÓDULO) COM 1 TOMADA DE EMBUTIR 2P+T 10 A,  INCLUINDO SUPORTE E PLACA - FORNECIMENTO E INSTALAÇÃO. AF_12/2015</v>
          </cell>
          <cell r="D8106" t="str">
            <v>UN</v>
          </cell>
          <cell r="E8106">
            <v>34.909999999999997</v>
          </cell>
        </row>
        <row r="8107">
          <cell r="B8107">
            <v>92030</v>
          </cell>
          <cell r="C8107" t="str">
            <v>INTERRUPTOR PARALELO (1 MÓDULO) COM 2 TOMADAS DE EMBUTIR 2P+T 10 A,  SEM SUPORTE E SEM PLACA - FORNECIMENTO E INSTALAÇÃO. AF_12/2015</v>
          </cell>
          <cell r="D8107" t="str">
            <v>UN</v>
          </cell>
          <cell r="E8107">
            <v>43.01</v>
          </cell>
        </row>
        <row r="8108">
          <cell r="B8108">
            <v>92031</v>
          </cell>
          <cell r="C8108" t="str">
            <v>INTERRUPTOR PARALELO (1 MÓDULO) COM 2 TOMADAS DE EMBUTIR 2P+T 10 A,  INCLUINDO SUPORTE E PLACA - FORNECIMENTO E INSTALAÇÃO. AF_12/2015</v>
          </cell>
          <cell r="D8108" t="str">
            <v>UN</v>
          </cell>
          <cell r="E8108">
            <v>48.33</v>
          </cell>
        </row>
        <row r="8109">
          <cell r="B8109">
            <v>92032</v>
          </cell>
          <cell r="C8109" t="str">
            <v>INTERRUPTOR PARALELO (2 MÓDULOS) COM 1 TOMADA DE EMBUTIR 2P+T 10 A,  SEM SUPORTE E SEM PLACA - FORNECIMENTO E INSTALAÇÃO. AF_12/2015</v>
          </cell>
          <cell r="D8109" t="str">
            <v>UN</v>
          </cell>
          <cell r="E8109">
            <v>43.78</v>
          </cell>
        </row>
        <row r="8110">
          <cell r="B8110">
            <v>92033</v>
          </cell>
          <cell r="C8110" t="str">
            <v>INTERRUPTOR PARALELO (2 MÓDULOS) COM 1 TOMADA DE EMBUTIR 2P+T 10 A,  INCLUINDO SUPORTE E PLACA - FORNECIMENTO E INSTALAÇÃO. AF_12/2015</v>
          </cell>
          <cell r="D8110" t="str">
            <v>UN</v>
          </cell>
          <cell r="E8110">
            <v>49.1</v>
          </cell>
        </row>
        <row r="8111">
          <cell r="B8111">
            <v>92034</v>
          </cell>
          <cell r="C8111" t="str">
            <v>INTERRUPTOR SIMPLES (1 MÓDULO), INTERRUPTOR PARALELO (1 MÓDULO) E 1 TOMADA DE EMBUTIR 2P+T 10 A,  SEM SUPORTE E SEM PLACA - FORNECIMENTO E INSTALAÇÃO. AF_12/2015</v>
          </cell>
          <cell r="D8111" t="str">
            <v>UN</v>
          </cell>
          <cell r="E8111">
            <v>39.68</v>
          </cell>
        </row>
        <row r="8112">
          <cell r="B8112">
            <v>92035</v>
          </cell>
          <cell r="C8112" t="str">
            <v>INTERRUPTOR SIMPLES (1 MÓDULO), INTERRUPTOR PARALELO (1 MÓDULO) E 1 TOMADA DE EMBUTIR 2P+T 10 A,  INCLUINDO SUPORTE E PLACA - FORNECIMENTO E INSTALAÇÃO. AF_12/2015</v>
          </cell>
          <cell r="D8112" t="str">
            <v>UN</v>
          </cell>
          <cell r="E8112">
            <v>45</v>
          </cell>
        </row>
        <row r="8113">
          <cell r="B8113">
            <v>72278</v>
          </cell>
          <cell r="C8113" t="str">
            <v>LAMPADA VAPOR METALICO 400W - FORNECIMENTO E INSTALACAO</v>
          </cell>
          <cell r="D8113" t="str">
            <v>UN</v>
          </cell>
          <cell r="E8113">
            <v>74.599999999999994</v>
          </cell>
        </row>
        <row r="8114">
          <cell r="B8114">
            <v>72280</v>
          </cell>
          <cell r="C8114" t="str">
            <v>IGNITOR PARA PARTIDA LÂMPADA VAPOR SÓDIO ALTA PRESSÃO ATÉ 400W</v>
          </cell>
          <cell r="D8114" t="str">
            <v>UN</v>
          </cell>
          <cell r="E8114">
            <v>45.33</v>
          </cell>
        </row>
        <row r="8115">
          <cell r="B8115" t="str">
            <v>73953/4</v>
          </cell>
          <cell r="C8115" t="str">
            <v>LUMINÁRIAS TIPO CALHA, DE SOBREPOR, COM REATORES DE PARTIDA RÁPIDA E LÂMPADAS FLUORESCENTES 2X2X18W, COMPLETAS, FORNECIMENTO E INSTALAÇÃO</v>
          </cell>
          <cell r="D8115" t="str">
            <v>UN</v>
          </cell>
          <cell r="E8115">
            <v>130.22999999999999</v>
          </cell>
        </row>
        <row r="8116">
          <cell r="B8116" t="str">
            <v>73953/8</v>
          </cell>
          <cell r="C8116" t="str">
            <v>LUMINÁRIAS TIPO CALHA, DE SOBREPOR, COM REATORES DE PARTIDA RÁPIDA E LÂMPADAS FLUORESCENTES 2X2X36W, COMPLETAS, FORNECIMENTO E INSTALAÇÃO</v>
          </cell>
          <cell r="D8116" t="str">
            <v>UN</v>
          </cell>
          <cell r="E8116">
            <v>173.14</v>
          </cell>
        </row>
        <row r="8117">
          <cell r="B8117" t="str">
            <v>73953/9</v>
          </cell>
          <cell r="C8117" t="str">
            <v>LUMINARIA SOBREPOR TP CALHA C/REATOR PART CONVENC LAMP 1X20W E STARTERFIX EM LAJE OU FORRO - FORNECIMENTO E COLOCACAO</v>
          </cell>
          <cell r="D8117" t="str">
            <v>UN</v>
          </cell>
          <cell r="E8117">
            <v>49.12</v>
          </cell>
        </row>
        <row r="8118">
          <cell r="B8118">
            <v>83391</v>
          </cell>
          <cell r="C8118" t="str">
            <v>REATOR PARA LAMPADA FLUORESCENTE 2X40W PARTIDA RAPIDA FORNECIMENTO E INSTALACAO</v>
          </cell>
          <cell r="D8118" t="str">
            <v>UN</v>
          </cell>
          <cell r="E8118">
            <v>26.88</v>
          </cell>
        </row>
        <row r="8119">
          <cell r="B8119">
            <v>83392</v>
          </cell>
          <cell r="C8119" t="str">
            <v>REATOR PARA LAMPADA FLUORESCENTE 1X20W PARTIDA RAPIDA FORNECIMENTO E INSTALACAO</v>
          </cell>
          <cell r="D8119" t="str">
            <v>UN</v>
          </cell>
          <cell r="E8119">
            <v>19.78</v>
          </cell>
        </row>
        <row r="8120">
          <cell r="B8120">
            <v>83393</v>
          </cell>
          <cell r="C8120" t="str">
            <v>REATOR PARA LAMPADA FLUORESCENTE 1X40W PARTIDA RAPIDA FORNECIMENTO E INSTALACAO</v>
          </cell>
          <cell r="D8120" t="str">
            <v>UN</v>
          </cell>
          <cell r="E8120">
            <v>25.41</v>
          </cell>
        </row>
        <row r="8121">
          <cell r="B8121">
            <v>83470</v>
          </cell>
          <cell r="C8121" t="str">
            <v>LAMPADA FLUORESCENTE TP HO 85W - FORNECIMENTO E INSTALACAO</v>
          </cell>
          <cell r="D8121" t="str">
            <v>UN</v>
          </cell>
          <cell r="E8121">
            <v>71.81</v>
          </cell>
        </row>
        <row r="8122">
          <cell r="B8122">
            <v>93040</v>
          </cell>
          <cell r="C8122" t="str">
            <v>LÂMPADA FLUORESCENTE COMPACTA 15 W 2U, BASE E27 - FORNECIMENTO E INSTALAÇÃO</v>
          </cell>
          <cell r="D8122" t="str">
            <v>UN</v>
          </cell>
          <cell r="E8122">
            <v>11.44</v>
          </cell>
        </row>
        <row r="8123">
          <cell r="B8123">
            <v>93041</v>
          </cell>
          <cell r="C8123" t="str">
            <v>LÂMPADA FLUORESCENTE ESPIRAL BRANCA 65 W, BASE E27 - FORNECIMENTO E INSTALAÇÃO</v>
          </cell>
          <cell r="D8123" t="str">
            <v>UN</v>
          </cell>
          <cell r="E8123">
            <v>71.37</v>
          </cell>
        </row>
        <row r="8124">
          <cell r="B8124">
            <v>93042</v>
          </cell>
          <cell r="C8124" t="str">
            <v>LÂMPADA LED 6 W BIVOLT BRANCA, FORMATO TRADICIONAL (BASE E27) - FORNECIMENTO E INSTALAÇÃO</v>
          </cell>
          <cell r="D8124" t="str">
            <v>UN</v>
          </cell>
          <cell r="E8124">
            <v>23.15</v>
          </cell>
        </row>
        <row r="8125">
          <cell r="B8125">
            <v>93043</v>
          </cell>
          <cell r="C8125" t="str">
            <v>LÂMPADA LED 10 W BIVOLT BRANCA, FORMATO TRADICIONAL (BASE E27) - FORNECIMENTO E INSTALAÇÃO</v>
          </cell>
          <cell r="D8125" t="str">
            <v>UN</v>
          </cell>
          <cell r="E8125">
            <v>30.8</v>
          </cell>
        </row>
        <row r="8126">
          <cell r="B8126">
            <v>93044</v>
          </cell>
          <cell r="C8126" t="str">
            <v>LÂMPADA FLUORESCENTE COMPACTA 3U BRANCA 20 W, BASE E27 - FORNECIMENTO E INSTALAÇÃO</v>
          </cell>
          <cell r="D8126" t="str">
            <v>UN</v>
          </cell>
          <cell r="E8126">
            <v>12.86</v>
          </cell>
        </row>
        <row r="8127">
          <cell r="B8127">
            <v>93045</v>
          </cell>
          <cell r="C8127" t="str">
            <v>LÂMPADA FLUORESCENTE ESPIRAL BRANCA 45 W, BASE E27 - FORNECIMENTO E INSTALAÇÃO</v>
          </cell>
          <cell r="D8127" t="str">
            <v>UN</v>
          </cell>
          <cell r="E8127">
            <v>40.07</v>
          </cell>
        </row>
        <row r="8128">
          <cell r="B8128">
            <v>97583</v>
          </cell>
          <cell r="C8128" t="str">
            <v>LUMINÁRIA TIPO CALHA, DE SOBREPOR, COM 1 LÂMPADA TUBULAR DE 18 W - FORNECIMENTO E INSTALAÇÃO. AF_11/2017</v>
          </cell>
          <cell r="D8128" t="str">
            <v>UN</v>
          </cell>
          <cell r="E8128">
            <v>42.12</v>
          </cell>
        </row>
        <row r="8129">
          <cell r="B8129">
            <v>97584</v>
          </cell>
          <cell r="C8129" t="str">
            <v>LUMINÁRIA TIPO CALHA, DE SOBREPOR, COM 1 LÂMPADA TUBULAR DE 36 W - FORNECIMENTO E INSTALAÇÃO. AF_11/2017</v>
          </cell>
          <cell r="D8129" t="str">
            <v>UN</v>
          </cell>
          <cell r="E8129">
            <v>57.91</v>
          </cell>
        </row>
        <row r="8130">
          <cell r="B8130">
            <v>97585</v>
          </cell>
          <cell r="C8130" t="str">
            <v>LUMINÁRIA TIPO CALHA, DE SOBREPOR, COM 2 LÂMPADAS TUBULARES DE 18 W - FORNECIMENTO E INSTALAÇÃO. AF_11/2017</v>
          </cell>
          <cell r="D8130" t="str">
            <v>UN</v>
          </cell>
          <cell r="E8130">
            <v>57.53</v>
          </cell>
        </row>
        <row r="8131">
          <cell r="B8131">
            <v>97586</v>
          </cell>
          <cell r="C8131" t="str">
            <v>LUMINÁRIA TIPO CALHA, DE SOBREPOR, COM 2 LÂMPADAS TUBULARES DE 36 W - FORNECIMENTO E INSTALAÇÃO. AF_11/2017</v>
          </cell>
          <cell r="D8131" t="str">
            <v>UN</v>
          </cell>
          <cell r="E8131">
            <v>76.599999999999994</v>
          </cell>
        </row>
        <row r="8132">
          <cell r="B8132">
            <v>97587</v>
          </cell>
          <cell r="C8132" t="str">
            <v>LUMINÁRIA TIPO CALHA, DE EMBUTIR, COM 2 LÂMPADAS DE 14 W COM REFLETOR - FORNECIMENTO E INSTALAÇÃO. AF_11/2017</v>
          </cell>
          <cell r="D8132" t="str">
            <v>UN</v>
          </cell>
          <cell r="E8132">
            <v>133.36000000000001</v>
          </cell>
        </row>
        <row r="8133">
          <cell r="B8133">
            <v>97589</v>
          </cell>
          <cell r="C8133" t="str">
            <v>LUMINÁRIA TIPO PLAFON EM PLÁSTICO, DE SOBREPOR, COM 1 LÂMPADA DE 15 W, - FORNECIMENTO E INSTALAÇÃO. AF_11/2017</v>
          </cell>
          <cell r="D8133" t="str">
            <v>UN</v>
          </cell>
          <cell r="E8133">
            <v>26.23</v>
          </cell>
        </row>
        <row r="8134">
          <cell r="B8134">
            <v>97590</v>
          </cell>
          <cell r="C8134" t="str">
            <v>LUMINÁRIA TIPO PLAFON REDONDO COM VIDRO FOSCO, DE SOBREPOR, COM 1 LÂMPADA DE 15 W - FORNECIMENTO E INSTALAÇÃO. AF_11/2017</v>
          </cell>
          <cell r="D8134" t="str">
            <v>UN</v>
          </cell>
          <cell r="E8134">
            <v>52.58</v>
          </cell>
        </row>
        <row r="8135">
          <cell r="B8135">
            <v>97591</v>
          </cell>
          <cell r="C8135" t="str">
            <v>LUMINÁRIA TIPO PLAFON REDONDO COM VIDRO FOSCO, DE SOBREPOR, COM 2 LÂMPADAS DE 15 W - FORNECIMENTO E INSTALAÇÃO. AF_11/2017</v>
          </cell>
          <cell r="D8135" t="str">
            <v>UN</v>
          </cell>
          <cell r="E8135">
            <v>71.09</v>
          </cell>
        </row>
        <row r="8136">
          <cell r="B8136">
            <v>97592</v>
          </cell>
          <cell r="C8136" t="str">
            <v>LUMINÁRIA TIPO PLAFON, DE SOBREPOR, COM 1 LÂMPADA LED - FORNECIMENTO E INSTALAÇÃO. AF_11/2017</v>
          </cell>
          <cell r="D8136" t="str">
            <v>UN</v>
          </cell>
          <cell r="E8136">
            <v>93.79</v>
          </cell>
        </row>
        <row r="8137">
          <cell r="B8137">
            <v>97593</v>
          </cell>
          <cell r="C8137" t="str">
            <v>LUMINÁRIA TIPO SPOT, DE SOBREPOR, COM 1 LÂMPADA DE 15 W - FORNECIMENTO E INSTALAÇÃO. AF_11/2017</v>
          </cell>
          <cell r="D8137" t="str">
            <v>UN</v>
          </cell>
          <cell r="E8137">
            <v>72.180000000000007</v>
          </cell>
        </row>
        <row r="8138">
          <cell r="B8138">
            <v>97594</v>
          </cell>
          <cell r="C8138" t="str">
            <v>LUMINÁRIA TIPO SPOT, DE SOBREPOR, COM 2 LÂMPADAS DE 15 W - FORNECIMENTO E INSTALAÇÃO. AF_11/2017</v>
          </cell>
          <cell r="D8138" t="str">
            <v>UN</v>
          </cell>
          <cell r="E8138">
            <v>70.599999999999994</v>
          </cell>
        </row>
        <row r="8139">
          <cell r="B8139">
            <v>97595</v>
          </cell>
          <cell r="C8139" t="str">
            <v>SENSOR DE PRESENÇA COM FOTOCÉLULA, FIXAÇÃO EM PAREDE - FORNECIMENTO E INSTALAÇÃO. AF_11/2017</v>
          </cell>
          <cell r="D8139" t="str">
            <v>UN</v>
          </cell>
          <cell r="E8139">
            <v>46.49</v>
          </cell>
        </row>
        <row r="8140">
          <cell r="B8140">
            <v>97596</v>
          </cell>
          <cell r="C8140" t="str">
            <v>SENSOR DE PRESENÇA SEM FOTOCÉLULA, FIXAÇÃO EM PAREDE - FORNECIMENTO E INSTALAÇÃO. AF_11/2017</v>
          </cell>
          <cell r="D8140" t="str">
            <v>UN</v>
          </cell>
          <cell r="E8140">
            <v>32.25</v>
          </cell>
        </row>
        <row r="8141">
          <cell r="B8141">
            <v>97597</v>
          </cell>
          <cell r="C8141" t="str">
            <v>SENSOR DE PRESENÇA COM FOTOCÉLULA, FIXAÇÃO EM TETO - FORNECIMENTO E INSTALAÇÃO. AF_11/2017</v>
          </cell>
          <cell r="D8141" t="str">
            <v>UN</v>
          </cell>
          <cell r="E8141">
            <v>39.75</v>
          </cell>
        </row>
        <row r="8142">
          <cell r="B8142">
            <v>97598</v>
          </cell>
          <cell r="C8142" t="str">
            <v>SENSOR DE PRESENÇA SEM FOTOCÉLULA, FIXAÇÃO EM TETO - FORNECIMENTO E INSTALAÇÃO. AF_11/2017</v>
          </cell>
          <cell r="D8142" t="str">
            <v>UN</v>
          </cell>
          <cell r="E8142">
            <v>37.93</v>
          </cell>
        </row>
        <row r="8143">
          <cell r="B8143">
            <v>97599</v>
          </cell>
          <cell r="C8143" t="str">
            <v>LUMINÁRIA DE EMERGÊNCIA - FORNECIMENTO E INSTALAÇÃO. AF_11/2017</v>
          </cell>
          <cell r="D8143" t="str">
            <v>UN</v>
          </cell>
          <cell r="E8143">
            <v>35.880000000000003</v>
          </cell>
        </row>
        <row r="8144">
          <cell r="B8144">
            <v>97609</v>
          </cell>
          <cell r="C8144" t="str">
            <v>LÂMPADA COMPACTA DE LED 6 W, BASE E27 - FORNECIMENTO E INSTALAÇÃO. AF_11/2017</v>
          </cell>
          <cell r="D8144" t="str">
            <v>UN</v>
          </cell>
          <cell r="E8144">
            <v>28.04</v>
          </cell>
        </row>
        <row r="8145">
          <cell r="B8145">
            <v>97610</v>
          </cell>
          <cell r="C8145" t="str">
            <v>LÂMPADA COMPACTA DE LED 10 W, BASE E27 - FORNECIMENTO E INSTALAÇÃO. AF_11/2017</v>
          </cell>
          <cell r="D8145" t="str">
            <v>UN</v>
          </cell>
          <cell r="E8145">
            <v>35.69</v>
          </cell>
        </row>
        <row r="8146">
          <cell r="B8146">
            <v>97611</v>
          </cell>
          <cell r="C8146" t="str">
            <v>LÂMPADA COMPACTA FLUORESCENTE DE 15 W, BASE E27 - FORNECIMENTO E INSTALAÇÃO. AF_11/2017</v>
          </cell>
          <cell r="D8146" t="str">
            <v>UN</v>
          </cell>
          <cell r="E8146">
            <v>16.329999999999998</v>
          </cell>
        </row>
        <row r="8147">
          <cell r="B8147">
            <v>97612</v>
          </cell>
          <cell r="C8147" t="str">
            <v>LÂMPADA COMPACTA FLUORESCENTE DE 20 W, BASE E27 - FORNECIMENTO E INSTALAÇÃO. AF_11/2017</v>
          </cell>
          <cell r="D8147" t="str">
            <v>UN</v>
          </cell>
          <cell r="E8147">
            <v>17.75</v>
          </cell>
        </row>
        <row r="8148">
          <cell r="B8148">
            <v>97613</v>
          </cell>
          <cell r="C8148" t="str">
            <v>LÂMPADA COMPACTA DE VAPOR MERCURIO 125 W, BASE E27 - FORNECIMENTO E INSTALAÇÃO. AF_11/2017</v>
          </cell>
          <cell r="D8148" t="str">
            <v>UN</v>
          </cell>
          <cell r="E8148">
            <v>22.45</v>
          </cell>
        </row>
        <row r="8149">
          <cell r="B8149">
            <v>97614</v>
          </cell>
          <cell r="C8149" t="str">
            <v>LÂMPADA COMPACTA DE VAPOR METÁLICO OVOIDE 150 W, BASE E27 - FORNECIMENTO E INSTALAÇÃO. AF_11/2017</v>
          </cell>
          <cell r="D8149" t="str">
            <v>UN</v>
          </cell>
          <cell r="E8149">
            <v>39.42</v>
          </cell>
        </row>
        <row r="8150">
          <cell r="B8150">
            <v>97615</v>
          </cell>
          <cell r="C8150" t="str">
            <v>LÂMPADA TUBULAR FLUORESCENTE T8 DE 16/18 W, BASE G13 - FORNECIMENTO E INSTALAÇÃO. AF_11/2017_P</v>
          </cell>
          <cell r="D8150" t="str">
            <v>UN</v>
          </cell>
          <cell r="E8150">
            <v>30.2</v>
          </cell>
        </row>
        <row r="8151">
          <cell r="B8151">
            <v>97616</v>
          </cell>
          <cell r="C8151" t="str">
            <v>LÂMPADA TUBULAR FLUORESCENTE T8 DE 32/36 W, BASE G13 - FORNECIMENTO E INSTALAÇÃO. AF_11/2017_P</v>
          </cell>
          <cell r="D8151" t="str">
            <v>UN</v>
          </cell>
          <cell r="E8151">
            <v>33.97</v>
          </cell>
        </row>
        <row r="8152">
          <cell r="B8152">
            <v>97617</v>
          </cell>
          <cell r="C8152" t="str">
            <v>LÂMPADA TUBULAR FLUORESCENTE T10 DE 20/40 W, BASE G13 - FORNECIMENTO E INSTALAÇÃO. AF_11/2017_P</v>
          </cell>
          <cell r="D8152" t="str">
            <v>UN</v>
          </cell>
          <cell r="E8152">
            <v>33.75</v>
          </cell>
        </row>
        <row r="8153">
          <cell r="B8153">
            <v>97618</v>
          </cell>
          <cell r="C8153" t="str">
            <v>LÂMPADA TUBULAR FLUORESCENTE T5 DE 14 W, BASE G13 - FORNECIMENTO E INSTALAÇÃO. AF_11/2017_P</v>
          </cell>
          <cell r="D8153" t="str">
            <v>UN</v>
          </cell>
          <cell r="E8153">
            <v>32.19</v>
          </cell>
        </row>
        <row r="8154">
          <cell r="B8154">
            <v>41598</v>
          </cell>
          <cell r="C8154" t="str">
            <v>ENTRADA PROVISORIA DE ENERGIA ELETRICA AEREA TRIFASICA 40A EM POSTE MADEIRA</v>
          </cell>
          <cell r="D8154" t="str">
            <v>UN</v>
          </cell>
          <cell r="E8154">
            <v>1219.1199999999999</v>
          </cell>
        </row>
        <row r="8155">
          <cell r="B8155">
            <v>72941</v>
          </cell>
          <cell r="C8155" t="str">
            <v>APARELHO SINALIZADOR DE SAIDA DE GARAGEM, COM CELULA FOTOELETRICA - FORNECIMENTO E INSTALACAO</v>
          </cell>
          <cell r="D8155" t="str">
            <v>UN</v>
          </cell>
          <cell r="E8155">
            <v>168.24</v>
          </cell>
        </row>
        <row r="8156">
          <cell r="B8156">
            <v>73624</v>
          </cell>
          <cell r="C8156" t="str">
            <v>SUPORTE PARA TRANSFORMADOR EM POSTE DE CONCRETO CIRCULAR</v>
          </cell>
          <cell r="D8156" t="str">
            <v>UN</v>
          </cell>
          <cell r="E8156">
            <v>73.14</v>
          </cell>
        </row>
        <row r="8157">
          <cell r="B8157" t="str">
            <v>73767/1</v>
          </cell>
          <cell r="C8157" t="str">
            <v>GRAMPO PARALELO EM ALUMINIO FUNDIDO OU ESTRUDADO DE 2 PARAFUSOS, PARA CABO DE 6 A 50 MM2, PASTA ANTIOXIDANTE. FORNEC E INSTALAÇÃO.</v>
          </cell>
          <cell r="D8157" t="str">
            <v>UN</v>
          </cell>
          <cell r="E8157">
            <v>8.0399999999999991</v>
          </cell>
        </row>
        <row r="8158">
          <cell r="B8158" t="str">
            <v>73767/2</v>
          </cell>
          <cell r="C8158" t="str">
            <v>ALCA PRE-FORMADA DISTRIBUIÇÃO EM  ACO RECOBERTO COM ALUMINIO PARA CABO 25MM2, ENCAPADO. FORNECIMENTO E INSTALAÇÃO.</v>
          </cell>
          <cell r="D8158" t="str">
            <v>UN</v>
          </cell>
          <cell r="E8158">
            <v>9.7200000000000006</v>
          </cell>
        </row>
        <row r="8159">
          <cell r="B8159" t="str">
            <v>73767/3</v>
          </cell>
          <cell r="C8159" t="str">
            <v>LACO DE ROLDANA PRE-FORMADO ACO RECOBERTO DE ALUMINIO PARA CABO DE ALUMINIO NU BITOLA 25MM2 - FORNECIMENTO E COLOCACAO</v>
          </cell>
          <cell r="D8159" t="str">
            <v>UN</v>
          </cell>
          <cell r="E8159">
            <v>6.89</v>
          </cell>
        </row>
        <row r="8160">
          <cell r="B8160" t="str">
            <v>73767/4</v>
          </cell>
          <cell r="C8160" t="str">
            <v>ALCA PRE-FORMADA DISTRIBUICAO EM ACO RECOBERTO COM ALUMINIO NU PARA CABO 25MM2, ENCAPADO. FORNECIMENTO E INSTALACAO.</v>
          </cell>
          <cell r="D8160" t="str">
            <v>UN</v>
          </cell>
          <cell r="E8160">
            <v>4.3099999999999996</v>
          </cell>
        </row>
        <row r="8161">
          <cell r="B8161" t="str">
            <v>73767/5</v>
          </cell>
          <cell r="C8161" t="str">
            <v>ALCA PRE-FORMADA SERV DE ACO RECOB C/ALUM NU ENCAPADO 25MM2 (BITOLA)  CONF PROJ A4-148-CP RIOLUZ FORNECIMENTO E COLOCACAO</v>
          </cell>
          <cell r="D8161" t="str">
            <v>UN</v>
          </cell>
          <cell r="E8161">
            <v>3.9</v>
          </cell>
        </row>
        <row r="8162">
          <cell r="B8162" t="str">
            <v>73781/1</v>
          </cell>
          <cell r="C8162" t="str">
            <v>MUFLA TERMINAL PRIMARIA UNIPOLAR USO INTERNO PARA CABO 35/120MM2, ISOLACAO 15/25KV EM EPR - BORRACHA DE SILICONE. FORNECIMENTO E INSTALACAO.</v>
          </cell>
          <cell r="D8162" t="str">
            <v>UN</v>
          </cell>
          <cell r="E8162">
            <v>335.64</v>
          </cell>
        </row>
        <row r="8163">
          <cell r="B8163" t="str">
            <v>73781/2</v>
          </cell>
          <cell r="C8163" t="str">
            <v>ISOLADOR DE PINO TP HI-POT CILINDRICO CLASSE 15KV. FORNECIMENTO E INSTALACAO.</v>
          </cell>
          <cell r="D8163" t="str">
            <v>UN</v>
          </cell>
          <cell r="E8163">
            <v>36.97</v>
          </cell>
        </row>
        <row r="8164">
          <cell r="B8164" t="str">
            <v>73781/3</v>
          </cell>
          <cell r="C8164" t="str">
            <v>ISOLADOR DE SUSPENSAO (DISCO) TP CAVILHA CLASSE 15KV - 6''. FORNECIMENTO E INSTALACAO.</v>
          </cell>
          <cell r="D8164" t="str">
            <v>UN</v>
          </cell>
          <cell r="E8164">
            <v>115.9</v>
          </cell>
        </row>
        <row r="8165">
          <cell r="B8165">
            <v>88543</v>
          </cell>
          <cell r="C8165" t="str">
            <v>ARMACAO SECUNDARIA OU REX COMPLETA PARA TRESLINHAS-FORNECIMENTO E INSTALACAO.</v>
          </cell>
          <cell r="D8165" t="str">
            <v>UN</v>
          </cell>
          <cell r="E8165">
            <v>122.56</v>
          </cell>
        </row>
        <row r="8166">
          <cell r="B8166">
            <v>88544</v>
          </cell>
          <cell r="C8166" t="str">
            <v>ARMACAO SECUNDARIA OU REX COMPLETA PARA DUAS LINHAS-FORNECIMENTO E INSTALACAO.</v>
          </cell>
          <cell r="D8166" t="str">
            <v>UN</v>
          </cell>
          <cell r="E8166">
            <v>76.62</v>
          </cell>
        </row>
        <row r="8167">
          <cell r="B8167">
            <v>88545</v>
          </cell>
          <cell r="C8167" t="str">
            <v>ARMACAO SECUNDARIA OU REX COMPLETA PARA QUATRO LINHAS-FORNECIMENTO E INSTALACAO.</v>
          </cell>
          <cell r="D8167" t="str">
            <v>UN</v>
          </cell>
          <cell r="E8167">
            <v>143.99</v>
          </cell>
        </row>
        <row r="8168">
          <cell r="B8168">
            <v>83397</v>
          </cell>
          <cell r="C8168" t="str">
            <v>POSTE DE CONCRETO DUPLO T H=9M CARGA NOMINAL 500KG INCLUSIVE ESCAVACAO, EXCLUSIVE TRANSPORTE - FORNECIMENTO E INSTALACAO</v>
          </cell>
          <cell r="D8168" t="str">
            <v>UN</v>
          </cell>
          <cell r="E8168">
            <v>1112.27</v>
          </cell>
        </row>
        <row r="8169">
          <cell r="B8169" t="str">
            <v>73769/1</v>
          </cell>
          <cell r="C8169" t="str">
            <v>POSTE ACO CONICO CONTINUO CURVO SIMPLES SEM BASE C/JANELA 9M (INSPECAO) - FORNECIMENTO E INSTALACAO</v>
          </cell>
          <cell r="D8169" t="str">
            <v>UN</v>
          </cell>
          <cell r="E8169">
            <v>1222.1300000000001</v>
          </cell>
        </row>
        <row r="8170">
          <cell r="B8170" t="str">
            <v>73769/2</v>
          </cell>
          <cell r="C8170" t="str">
            <v>POSTE DE AÇO CONICO CONTÍNUO CURVO SIMPLES, FLANGEADO, COM JANELA DE INSPEÇÃO H=9M - FORNECIMENTO E INSTALACAO</v>
          </cell>
          <cell r="D8170" t="str">
            <v>UN</v>
          </cell>
          <cell r="E8170">
            <v>1223.72</v>
          </cell>
        </row>
        <row r="8171">
          <cell r="B8171" t="str">
            <v>73769/3</v>
          </cell>
          <cell r="C8171" t="str">
            <v>POSTE DE ACO CONICO CONTINUO CURVO DUPLO, FLANGEADO, COM JANELA DE INSPECAO H=9M - FORNECIMENTO E INSTALACAO</v>
          </cell>
          <cell r="D8171" t="str">
            <v>UN</v>
          </cell>
          <cell r="E8171">
            <v>1261.48</v>
          </cell>
        </row>
        <row r="8172">
          <cell r="B8172" t="str">
            <v>73769/4</v>
          </cell>
          <cell r="C8172" t="str">
            <v>POSTE DE ACO CONICO CONTINUO RETO, ENGASTADO, H=9M - FORNECIMENTO E INSTALACAO</v>
          </cell>
          <cell r="D8172" t="str">
            <v>UN</v>
          </cell>
          <cell r="E8172">
            <v>1273.25</v>
          </cell>
        </row>
        <row r="8173">
          <cell r="B8173" t="str">
            <v>73855/1</v>
          </cell>
          <cell r="C8173" t="str">
            <v>CHUMBADOR DE AÇO PARA FIXAÇÃO DE POSTE DE ACO RETO OU CURVO 7 A 9M COM FLANGE - FORNECIMENTO E INSTALACAO</v>
          </cell>
          <cell r="D8173" t="str">
            <v>UN</v>
          </cell>
          <cell r="E8173">
            <v>776.8</v>
          </cell>
        </row>
        <row r="8174">
          <cell r="B8174">
            <v>72281</v>
          </cell>
          <cell r="C8174" t="str">
            <v>REATOR PARA LAMPADA VAPOR DE MERCURIO USO EXTERNO 220V/400W</v>
          </cell>
          <cell r="D8174" t="str">
            <v>UN</v>
          </cell>
          <cell r="E8174">
            <v>99.54</v>
          </cell>
        </row>
        <row r="8175">
          <cell r="B8175">
            <v>72282</v>
          </cell>
          <cell r="C8175" t="str">
            <v>REATOR PARA LAMPADA VAPOR DE SODIO ALTA PRESSAO - 220V/250W - USO EXTERNO</v>
          </cell>
          <cell r="D8175" t="str">
            <v>UN</v>
          </cell>
          <cell r="E8175">
            <v>136.19</v>
          </cell>
        </row>
        <row r="8176">
          <cell r="B8176" t="str">
            <v>73831/2</v>
          </cell>
          <cell r="C8176" t="str">
            <v>LAMPADA DE VAPOR DE MERCURIO DE 250W - FORNECIMENTO E INSTALACAO</v>
          </cell>
          <cell r="D8176" t="str">
            <v>UN</v>
          </cell>
          <cell r="E8176">
            <v>32.5</v>
          </cell>
        </row>
        <row r="8177">
          <cell r="B8177" t="str">
            <v>73831/3</v>
          </cell>
          <cell r="C8177" t="str">
            <v>LAMPADA DE VAPOR DE MERCURIO DE 400W/250V - FORNECIMENTO E INSTALACAO</v>
          </cell>
          <cell r="D8177" t="str">
            <v>UN</v>
          </cell>
          <cell r="E8177">
            <v>43</v>
          </cell>
        </row>
        <row r="8178">
          <cell r="B8178" t="str">
            <v>73831/4</v>
          </cell>
          <cell r="C8178" t="str">
            <v>LAMPADA MISTA DE 160W - FORNECIMENTO E INSTALACAO</v>
          </cell>
          <cell r="D8178" t="str">
            <v>UN</v>
          </cell>
          <cell r="E8178">
            <v>20.89</v>
          </cell>
        </row>
        <row r="8179">
          <cell r="B8179" t="str">
            <v>73831/5</v>
          </cell>
          <cell r="C8179" t="str">
            <v>LAMPADA MISTA DE 250W - FORNECIMENTO E INSTALACAO</v>
          </cell>
          <cell r="D8179" t="str">
            <v>UN</v>
          </cell>
          <cell r="E8179">
            <v>27.13</v>
          </cell>
        </row>
        <row r="8180">
          <cell r="B8180" t="str">
            <v>73831/6</v>
          </cell>
          <cell r="C8180" t="str">
            <v>LAMPADA MISTA DE 500W - FORNECIMENTO E INSTALACAO</v>
          </cell>
          <cell r="D8180" t="str">
            <v>UN</v>
          </cell>
          <cell r="E8180">
            <v>48.29</v>
          </cell>
        </row>
        <row r="8181">
          <cell r="B8181" t="str">
            <v>73831/7</v>
          </cell>
          <cell r="C8181" t="str">
            <v>LAMPADA DE VAPOR DE SODIO DE 150WX220V - FORNECIMENTO E INSTALACAO</v>
          </cell>
          <cell r="D8181" t="str">
            <v>UN</v>
          </cell>
          <cell r="E8181">
            <v>38.700000000000003</v>
          </cell>
        </row>
        <row r="8182">
          <cell r="B8182" t="str">
            <v>73831/8</v>
          </cell>
          <cell r="C8182" t="str">
            <v>LAMPADA DE VAPOR DE SODIO DE 250WX220V - FORNECIMENTO E INSTALACAO</v>
          </cell>
          <cell r="D8182" t="str">
            <v>UN</v>
          </cell>
          <cell r="E8182">
            <v>44.16</v>
          </cell>
        </row>
        <row r="8183">
          <cell r="B8183" t="str">
            <v>73831/9</v>
          </cell>
          <cell r="C8183" t="str">
            <v>LAMPADA DE VAPOR DE SODIO DE 400WX220V - FORNECIMENTO E INSTALACAO</v>
          </cell>
          <cell r="D8183" t="str">
            <v>UN</v>
          </cell>
          <cell r="E8183">
            <v>50.88</v>
          </cell>
        </row>
        <row r="8184">
          <cell r="B8184" t="str">
            <v>74231/1</v>
          </cell>
          <cell r="C8184" t="str">
            <v>LUMINARIA ABERTA PARA ILUMINACAO PUBLICA, PARA LAMPADA A VAPOR DE MERCURIO ATE 400W E MISTA ATE 500W, COM BRACO EM TUBO DE ACO GALV D=50MM PROJ HOR=2.500MM E PROJ VERT= 2.200MM, FORNECIMENTO E INSTALACAO</v>
          </cell>
          <cell r="D8184" t="str">
            <v>UN</v>
          </cell>
          <cell r="E8184">
            <v>121.99</v>
          </cell>
        </row>
        <row r="8185">
          <cell r="B8185" t="str">
            <v>74246/1</v>
          </cell>
          <cell r="C8185" t="str">
            <v>REFLETOR RETANGULAR FECHADO COM LAMPADA VAPOR METALICO 400 W</v>
          </cell>
          <cell r="D8185" t="str">
            <v>UN</v>
          </cell>
          <cell r="E8185">
            <v>254.99</v>
          </cell>
        </row>
        <row r="8186">
          <cell r="B8186">
            <v>83399</v>
          </cell>
          <cell r="C8186" t="str">
            <v>RELE FOTOELETRICO P/ COMANDO DE ILUMINACAO EXTERNA 220V/1000W - FORNECIMENTO E INSTALACAO</v>
          </cell>
          <cell r="D8186" t="str">
            <v>UN</v>
          </cell>
          <cell r="E8186">
            <v>28.02</v>
          </cell>
        </row>
        <row r="8187">
          <cell r="B8187">
            <v>83400</v>
          </cell>
          <cell r="C8187" t="str">
            <v>BRACO P/ ILUMINACAO DE RUAS EM TUBO ACO GALV 1" COMP = 1,20M E INCLINACAO 25GRAUS EM RELACAO AO PLANO VERTICAL P/ FIXACAO EM POSTE OU PAREDE - FORNECIMENTO E INSTALACAO</v>
          </cell>
          <cell r="D8187" t="str">
            <v>UN</v>
          </cell>
          <cell r="E8187">
            <v>86.73</v>
          </cell>
        </row>
        <row r="8188">
          <cell r="B8188">
            <v>83401</v>
          </cell>
          <cell r="C8188" t="str">
            <v>BRACO P/ LUMINARIA PUBLICA 1 X 1,50 M, EM TUBO ACO GALV 3/4, P/ FIXACAO EM POSTE OU PAREDE - FORNECIMENTO E INSTALACAO</v>
          </cell>
          <cell r="D8188" t="str">
            <v>UN</v>
          </cell>
          <cell r="E8188">
            <v>86.73</v>
          </cell>
        </row>
        <row r="8189">
          <cell r="B8189">
            <v>83402</v>
          </cell>
          <cell r="C8189" t="str">
            <v>ABRACADEIRA DE FIXACAO DE BRACOS DE LUMINARIAS DE 4" - FORNECIMENTO E INSTALACAO</v>
          </cell>
          <cell r="D8189" t="str">
            <v>UN</v>
          </cell>
          <cell r="E8189">
            <v>47.35</v>
          </cell>
        </row>
        <row r="8190">
          <cell r="B8190">
            <v>83475</v>
          </cell>
          <cell r="C8190" t="str">
            <v>LUMINARIA FECHADA PARA ILUMINACAO PUBLICA COM REATOR DE PARTIDA RAPIDA COM LAMPADA A VAPOR DE MERCURIO 250W - FORNECIMENTO E INSTALACAO</v>
          </cell>
          <cell r="D8190" t="str">
            <v>UN</v>
          </cell>
          <cell r="E8190">
            <v>353.33</v>
          </cell>
        </row>
        <row r="8191">
          <cell r="B8191">
            <v>83478</v>
          </cell>
          <cell r="C8191" t="str">
            <v>LUMINARIA FECHADA PARA ILUMINACAO PUBLICA - LAMPADAS DE 250/500W - FORNECIMENTO E INSTALACAO (EXCLUINDO LAMPADAS)</v>
          </cell>
          <cell r="D8191" t="str">
            <v>UN</v>
          </cell>
          <cell r="E8191">
            <v>255.28</v>
          </cell>
        </row>
        <row r="8192">
          <cell r="B8192">
            <v>83479</v>
          </cell>
          <cell r="C8192" t="str">
            <v>LUMINARIA ESTANQUE - PROTECAO CONTRA AGUA, POEIRA OU IMPACTOS - TIPO AQUATIC PIAL OU EQUIVALENTE</v>
          </cell>
          <cell r="D8192" t="str">
            <v>UN</v>
          </cell>
          <cell r="E8192">
            <v>101.74</v>
          </cell>
        </row>
        <row r="8193">
          <cell r="B8193">
            <v>83480</v>
          </cell>
          <cell r="C8193" t="str">
            <v>REATOR PARA LAMPADA VAPOR DE MERCURIO 125W  USO EXTERNO</v>
          </cell>
          <cell r="D8193" t="str">
            <v>UN</v>
          </cell>
          <cell r="E8193">
            <v>79.56</v>
          </cell>
        </row>
        <row r="8194">
          <cell r="B8194">
            <v>83481</v>
          </cell>
          <cell r="C8194" t="str">
            <v>REATOR PARA LAMPADA VAPOR DE MERCURIO 250W USO EXTERNO</v>
          </cell>
          <cell r="D8194" t="str">
            <v>UN</v>
          </cell>
          <cell r="E8194">
            <v>89.85</v>
          </cell>
        </row>
        <row r="8195">
          <cell r="B8195">
            <v>97600</v>
          </cell>
          <cell r="C8195" t="str">
            <v>REFLETOR EM ALUMÍNIO COM SUPORTE E ALÇA, LÂMPADA 125 W - FORNECIMENTO E INSTALAÇÃO. AF_11/2017</v>
          </cell>
          <cell r="D8195" t="str">
            <v>UN</v>
          </cell>
          <cell r="E8195">
            <v>178.1</v>
          </cell>
        </row>
        <row r="8196">
          <cell r="B8196">
            <v>97601</v>
          </cell>
          <cell r="C8196" t="str">
            <v>REFLETOR EM ALUMÍNIO COM SUPORTE E ALÇA, LÂMPADA 250 W - FORNECIMENTO E INSTALAÇÃO. AF_11/2017</v>
          </cell>
          <cell r="D8196" t="str">
            <v>UN</v>
          </cell>
          <cell r="E8196">
            <v>190.74</v>
          </cell>
        </row>
        <row r="8197">
          <cell r="B8197">
            <v>97605</v>
          </cell>
          <cell r="C8197" t="str">
            <v>LUMINÁRIA ARANDELA TIPO MEIA-LUA, PARA 1 LÂMPADA LED - FORNECIMENTO E INSTALAÇÃO. AF_11/2017</v>
          </cell>
          <cell r="D8197" t="str">
            <v>UN</v>
          </cell>
          <cell r="E8197">
            <v>64.37</v>
          </cell>
        </row>
        <row r="8198">
          <cell r="B8198">
            <v>97606</v>
          </cell>
          <cell r="C8198" t="str">
            <v>LUMINÁRIA ARANDELA TIPO MEIA-LUA, PARA 1 LÂMPADA DE 15 W - FORNECIMENTO E INSTALAÇÃO. AF_11/2017</v>
          </cell>
          <cell r="D8198" t="str">
            <v>UN</v>
          </cell>
          <cell r="E8198">
            <v>52.66</v>
          </cell>
        </row>
        <row r="8199">
          <cell r="B8199">
            <v>97607</v>
          </cell>
          <cell r="C8199" t="str">
            <v>LUMINÁRIA ARANDELA TIPO TARTARUGA PARA 1 LÂMPADA LED - FORNECIMENTO E INSTALAÇÃO. AF_11/2017</v>
          </cell>
          <cell r="D8199" t="str">
            <v>UN</v>
          </cell>
          <cell r="E8199">
            <v>95.43</v>
          </cell>
        </row>
        <row r="8200">
          <cell r="B8200">
            <v>97608</v>
          </cell>
          <cell r="C8200" t="str">
            <v>LUMINÁRIA ARANDELA TIPO TARTARUGA, COM GRADE, PARA 1 LÂMPADA DE 15 W - FORNECIMENTO E INSTALAÇÃO. AF_11/2017</v>
          </cell>
          <cell r="D8200" t="str">
            <v>UN</v>
          </cell>
          <cell r="E8200">
            <v>72.010000000000005</v>
          </cell>
        </row>
        <row r="8201">
          <cell r="B8201" t="str">
            <v>73857/1</v>
          </cell>
          <cell r="C8201" t="str">
            <v>TRANSFORMADOR DISTRIBUICAO  75KVA TRIFASICO 60HZ CLASSE 15KV IMERSO EM ÓLEO MINERAL FORNECIMENTO E INSTALACAO</v>
          </cell>
          <cell r="D8201" t="str">
            <v>UN</v>
          </cell>
          <cell r="E8201">
            <v>6569.62</v>
          </cell>
        </row>
        <row r="8202">
          <cell r="B8202" t="str">
            <v>73857/2</v>
          </cell>
          <cell r="C8202" t="str">
            <v>TRANSFORMADOR DISTRIBUICAO  112,5KVA TRIFASICO 60HZ CLASSE 15KV IMERSO EM ÓLEO MINERAL FORNECIMENTO E INSTALACAO</v>
          </cell>
          <cell r="D8202" t="str">
            <v>UN</v>
          </cell>
          <cell r="E8202">
            <v>8118.51</v>
          </cell>
        </row>
        <row r="8203">
          <cell r="B8203" t="str">
            <v>73857/3</v>
          </cell>
          <cell r="C8203" t="str">
            <v>TRANSFORMADOR DISTRIBUICAO  150KVA TRIFASICO 60HZ CLASSE 15KV IMERSO EM ÓLEO MINERAL FORNECIMENTO E INSTALACAO</v>
          </cell>
          <cell r="D8203" t="str">
            <v>UN</v>
          </cell>
          <cell r="E8203">
            <v>10234.51</v>
          </cell>
        </row>
        <row r="8204">
          <cell r="B8204" t="str">
            <v>73857/4</v>
          </cell>
          <cell r="C8204" t="str">
            <v>TRANSFORMADOR DISTRIBUICAO  225KVA TRIFASICO 60HZ CLASSE 15KV IMERSO EM ÓLEO MINERAL FORNECIMENTO E INSTALACAO</v>
          </cell>
          <cell r="D8204" t="str">
            <v>UN</v>
          </cell>
          <cell r="E8204">
            <v>14334.97</v>
          </cell>
        </row>
        <row r="8205">
          <cell r="B8205" t="str">
            <v>73857/5</v>
          </cell>
          <cell r="C8205" t="str">
            <v>TRANSFORMADOR DISTRIBUICAO  300KVA TRIFASICO 60HZ CLASSE 15KV IMERSO EM ÓLEO MINERAL FORNECIMENTO E INSTALACAO</v>
          </cell>
          <cell r="D8205" t="str">
            <v>UN</v>
          </cell>
          <cell r="E8205">
            <v>16721.490000000002</v>
          </cell>
        </row>
        <row r="8206">
          <cell r="B8206" t="str">
            <v>73857/6</v>
          </cell>
          <cell r="C8206" t="str">
            <v>TRANSFORMADOR DISTRIBUICAO  500KVA TRIFASICO 60HZ CLASSE 15KV IMERSO EM ÓLEO MINERAL FORNECIMENTO E INSTALACAO</v>
          </cell>
          <cell r="D8206" t="str">
            <v>UN</v>
          </cell>
          <cell r="E8206">
            <v>27222.32</v>
          </cell>
        </row>
        <row r="8207">
          <cell r="B8207" t="str">
            <v>73857/7</v>
          </cell>
          <cell r="C8207" t="str">
            <v>TRANSFORMADOR DISTRIBUICAO  30KVA TRIFASICO 60HZ CLASSE 15KV IMERSO EM ÓLEO MINERAL FORNECIMENTO E INSTALACAO</v>
          </cell>
          <cell r="D8207" t="str">
            <v>UN</v>
          </cell>
          <cell r="E8207">
            <v>4535.96</v>
          </cell>
        </row>
        <row r="8208">
          <cell r="B8208" t="str">
            <v>73857/8</v>
          </cell>
          <cell r="C8208" t="str">
            <v>TRANSFORMADOR DISTRIBUICAO  45KVA TRIFASICO 60HZ CLASSE 15KV IMERSO EM ÓLEO MINERAL FORNECIMENTO E INSTALACAO</v>
          </cell>
          <cell r="D8208" t="str">
            <v>UN</v>
          </cell>
          <cell r="E8208">
            <v>5078.66</v>
          </cell>
        </row>
        <row r="8209">
          <cell r="B8209" t="str">
            <v>73857/9</v>
          </cell>
          <cell r="C8209" t="str">
            <v>TRANSFORMADOR DISTRIBUICAO  750KVA TRIFASICO 60HZ CLASSE 15KV IMERSO EM ÓLEO MINERAL FORNECIMENTO E INSTALACAO</v>
          </cell>
          <cell r="D8209" t="str">
            <v>UN</v>
          </cell>
          <cell r="E8209">
            <v>37302.769999999997</v>
          </cell>
        </row>
        <row r="8210">
          <cell r="B8210" t="str">
            <v>73857/10</v>
          </cell>
          <cell r="C8210" t="str">
            <v>TRANSFORMADOR DISTRIBUICAO  1000KVA TRIFASICO 60HZ CLASSE 15KV IMERSO EM ÓLEO MINERAL FORNECIMENTO E INSTALACAO</v>
          </cell>
          <cell r="D8210" t="str">
            <v>UN</v>
          </cell>
          <cell r="E8210">
            <v>52180.800000000003</v>
          </cell>
        </row>
        <row r="8211">
          <cell r="B8211">
            <v>93128</v>
          </cell>
          <cell r="C8211" t="str">
            <v>PONTO DE ILUMINAÇÃO RESIDENCIAL INCLUINDO INTERRUPTOR SIMPLES, CAIXA ELÉTRICA, ELETRODUTO, CABO, RASGO, QUEBRA E CHUMBAMENTO (EXCLUINDO LUMINÁRIA E LÂMPADA). AF_01/2016</v>
          </cell>
          <cell r="D8211" t="str">
            <v>UN</v>
          </cell>
          <cell r="E8211">
            <v>95.83</v>
          </cell>
        </row>
        <row r="8212">
          <cell r="B8212">
            <v>93137</v>
          </cell>
          <cell r="C8212" t="str">
            <v>PONTO DE ILUMINAÇÃO RESIDENCIAL INCLUINDO INTERRUPTOR SIMPLES (2 MÓDULOS), CAIXA ELÉTRICA, ELETRODUTO, CABO, RASGO, QUEBRA E CHUMBAMENTO (EXCLUINDO LUMINÁRIA E LÂMPADA). AF_01/2016</v>
          </cell>
          <cell r="D8212" t="str">
            <v>UN</v>
          </cell>
          <cell r="E8212">
            <v>112.52</v>
          </cell>
        </row>
        <row r="8213">
          <cell r="B8213">
            <v>93138</v>
          </cell>
          <cell r="C8213" t="str">
            <v>PONTO DE ILUMINAÇÃO RESIDENCIAL INCLUINDO INTERRUPTOR PARALELO, CAIXA ELÉTRICA, ELETRODUTO, CABO, RASGO, QUEBRA E CHUMBAMENTO (EXCLUINDO LUMINÁRIA E LÂMPADA). AF_01/2016</v>
          </cell>
          <cell r="D8213" t="str">
            <v>UN</v>
          </cell>
          <cell r="E8213">
            <v>106.56</v>
          </cell>
        </row>
        <row r="8214">
          <cell r="B8214">
            <v>93139</v>
          </cell>
          <cell r="C8214" t="str">
            <v>PONTO DE ILUMINAÇÃO RESIDENCIAL INCLUINDO INTERRUPTOR PARALELO (2 MÓDULOS), CAIXA ELÉTRICA, ELETRODUTO, CABO, RASGO, QUEBRA E CHUMBAMENTO (EXCLUINDO LUMINÁRIA E LÂMPADA). AF_01/2016</v>
          </cell>
          <cell r="D8214" t="str">
            <v>UN</v>
          </cell>
          <cell r="E8214">
            <v>133.94</v>
          </cell>
        </row>
        <row r="8215">
          <cell r="B8215">
            <v>93140</v>
          </cell>
          <cell r="C8215" t="str">
            <v>PONTO DE ILUMINAÇÃO RESIDENCIAL INCLUINDO INTERRUPTOR SIMPLES CONJUGADO COM PARALELO, CAIXA ELÉTRICA, ELETRODUTO, CABO, RASGO, QUEBRA E CHUMBAMENTO (EXCLUINDO LUMINÁRIA E LÂMPADA). AF_01/2016</v>
          </cell>
          <cell r="D8215" t="str">
            <v>UN</v>
          </cell>
          <cell r="E8215">
            <v>126.51</v>
          </cell>
        </row>
        <row r="8216">
          <cell r="B8216">
            <v>93141</v>
          </cell>
          <cell r="C8216" t="str">
            <v>PONTO DE TOMADA RESIDENCIAL INCLUINDO TOMADA 10A/250V, CAIXA ELÉTRICA, ELETRODUTO, CABO, RASGO, QUEBRA E CHUMBAMENTO. AF_01/2016</v>
          </cell>
          <cell r="D8216" t="str">
            <v>UN</v>
          </cell>
          <cell r="E8216">
            <v>114.1</v>
          </cell>
        </row>
        <row r="8217">
          <cell r="B8217">
            <v>93142</v>
          </cell>
          <cell r="C8217" t="str">
            <v>PONTO DE TOMADA RESIDENCIAL INCLUINDO TOMADA (2 MÓDULOS) 10A/250V, CAIXA ELÉTRICA, ELETRODUTO, CABO, RASGO, QUEBRA E CHUMBAMENTO. AF_01/2016</v>
          </cell>
          <cell r="D8217" t="str">
            <v>UN</v>
          </cell>
          <cell r="E8217">
            <v>127.52</v>
          </cell>
        </row>
        <row r="8218">
          <cell r="B8218">
            <v>93143</v>
          </cell>
          <cell r="C8218" t="str">
            <v>PONTO DE TOMADA RESIDENCIAL INCLUINDO TOMADA 20A/250V, CAIXA ELÉTRICA, ELETRODUTO, CABO, RASGO, QUEBRA E CHUMBAMENTO. AF_01/2016</v>
          </cell>
          <cell r="D8218" t="str">
            <v>UN</v>
          </cell>
          <cell r="E8218">
            <v>115.59</v>
          </cell>
        </row>
        <row r="8219">
          <cell r="B8219">
            <v>93144</v>
          </cell>
          <cell r="C8219" t="str">
            <v>PONTO DE UTILIZAÇÃO DE EQUIPAMENTOS ELÉTRICOS, RESIDENCIAL, INCLUINDO SUPORTE E PLACA, CAIXA ELÉTRICA, ELETRODUTO, CABO, RASGO, QUEBRA E CHUMBAMENTO. AF_01/2016</v>
          </cell>
          <cell r="D8219" t="str">
            <v>UN</v>
          </cell>
          <cell r="E8219">
            <v>143.08000000000001</v>
          </cell>
        </row>
        <row r="8220">
          <cell r="B8220">
            <v>93145</v>
          </cell>
          <cell r="C8220" t="str">
            <v>PONTO DE ILUMINAÇÃO E TOMADA, RESIDENCIAL, INCLUINDO INTERRUPTOR SIMPLES E TOMADA 10A/250V, CAIXA ELÉTRICA, ELETRODUTO, CABO, RASGO, QUEBRA E CHUMBAMENTO (EXCLUINDO LUMINÁRIA E LÂMPADA). AF_01/2016</v>
          </cell>
          <cell r="D8220" t="str">
            <v>UN</v>
          </cell>
          <cell r="E8220">
            <v>137.34</v>
          </cell>
        </row>
        <row r="8221">
          <cell r="B8221">
            <v>93146</v>
          </cell>
          <cell r="C8221" t="str">
            <v>PONTO DE ILUMINAÇÃO E TOMADA, RESIDENCIAL, INCLUINDO INTERRUPTOR PARALELO E TOMADA 10A/250V, CAIXA ELÉTRICA, ELETRODUTO, CABO, RASGO, QUEBRA E CHUMBAMENTO (EXCLUINDO LUMINÁRIA E LÂMPADA). AF_01/2016</v>
          </cell>
          <cell r="D8221" t="str">
            <v>UN</v>
          </cell>
          <cell r="E8221">
            <v>148.07</v>
          </cell>
        </row>
        <row r="8222">
          <cell r="B8222">
            <v>93147</v>
          </cell>
          <cell r="C8222" t="str">
            <v>PONTO DE ILUMINAÇÃO E TOMADA, RESIDENCIAL, INCLUINDO INTERRUPTOR SIMPLES, INTERRUPTOR PARALELO E TOMADA 10A/250V, CAIXA ELÉTRICA, ELETRODUTO, CABO, RASGO, QUEBRA E CHUMBAMENTO (EXCLUINDO LUMINÁRIA E LÂMPADA). AF_01/2016</v>
          </cell>
          <cell r="D8222" t="str">
            <v>UN</v>
          </cell>
          <cell r="E8222">
            <v>168.05</v>
          </cell>
        </row>
        <row r="8223">
          <cell r="B8223">
            <v>8260</v>
          </cell>
          <cell r="C8223" t="str">
            <v>INSTALACAO PARA-RAIOS P/RESERVATORIO</v>
          </cell>
          <cell r="D8223" t="str">
            <v>UN</v>
          </cell>
          <cell r="E8223">
            <v>2535.6</v>
          </cell>
        </row>
        <row r="8224">
          <cell r="B8224">
            <v>72315</v>
          </cell>
          <cell r="C8224" t="str">
            <v>TERMINAL AEREO EM ACO GALVANIZADO COM BASE DE FIXACAO H = 30CM</v>
          </cell>
          <cell r="D8224" t="str">
            <v>UN</v>
          </cell>
          <cell r="E8224">
            <v>23.67</v>
          </cell>
        </row>
        <row r="8225">
          <cell r="B8225">
            <v>96971</v>
          </cell>
          <cell r="C8225" t="str">
            <v>CORDOALHA DE COBRE NU 16 MM², NÃO ENTERRADA, COM ISOLADOR - FORNECIMENTO E INSTALAÇÃO. AF_12/2017</v>
          </cell>
          <cell r="D8225" t="str">
            <v>M</v>
          </cell>
          <cell r="E8225">
            <v>18.600000000000001</v>
          </cell>
        </row>
        <row r="8226">
          <cell r="B8226">
            <v>96972</v>
          </cell>
          <cell r="C8226" t="str">
            <v>CORDOALHA DE COBRE NU 25 MM², NÃO ENTERRADA, COM ISOLADOR - FORNECIMENTO E INSTALAÇÃO. AF_12/2017</v>
          </cell>
          <cell r="D8226" t="str">
            <v>M</v>
          </cell>
          <cell r="E8226">
            <v>25.42</v>
          </cell>
        </row>
        <row r="8227">
          <cell r="B8227">
            <v>96973</v>
          </cell>
          <cell r="C8227" t="str">
            <v>CORDOALHA DE COBRE NU 35 MM², NÃO ENTERRADA, COM ISOLADOR - FORNECIMENTO E INSTALAÇÃO. AF_12/2017</v>
          </cell>
          <cell r="D8227" t="str">
            <v>M</v>
          </cell>
          <cell r="E8227">
            <v>31.85</v>
          </cell>
        </row>
        <row r="8228">
          <cell r="B8228">
            <v>96974</v>
          </cell>
          <cell r="C8228" t="str">
            <v>CORDOALHA DE COBRE NU 50 MM², NÃO ENTERRADA, COM ISOLADOR - FORNECIMENTO E INSTALAÇÃO. AF_12/2017</v>
          </cell>
          <cell r="D8228" t="str">
            <v>M</v>
          </cell>
          <cell r="E8228">
            <v>40.21</v>
          </cell>
        </row>
        <row r="8229">
          <cell r="B8229">
            <v>96975</v>
          </cell>
          <cell r="C8229" t="str">
            <v>CORDOALHA DE COBRE NU 70 MM², NÃO ENTERRADA, COM ISOLADOR - FORNECIMENTO E INSTALAÇÃO. AF_12/2017</v>
          </cell>
          <cell r="D8229" t="str">
            <v>M</v>
          </cell>
          <cell r="E8229">
            <v>51.11</v>
          </cell>
        </row>
        <row r="8230">
          <cell r="B8230">
            <v>96976</v>
          </cell>
          <cell r="C8230" t="str">
            <v>CORDOALHA DE COBRE NU 95 MM², NÃO ENTERRADA, COM ISOLADOR - FORNECIMENTO E INSTALAÇÃO. AF_12/2017</v>
          </cell>
          <cell r="D8230" t="str">
            <v>M</v>
          </cell>
          <cell r="E8230">
            <v>65.37</v>
          </cell>
        </row>
        <row r="8231">
          <cell r="B8231">
            <v>96977</v>
          </cell>
          <cell r="C8231" t="str">
            <v>CORDOALHA DE COBRE NU 50 MM², ENTERRADA, SEM ISOLADOR - FORNECIMENTO E INSTALAÇÃO. AF_12/2017</v>
          </cell>
          <cell r="D8231" t="str">
            <v>M</v>
          </cell>
          <cell r="E8231">
            <v>23.37</v>
          </cell>
        </row>
        <row r="8232">
          <cell r="B8232">
            <v>96978</v>
          </cell>
          <cell r="C8232" t="str">
            <v>CORDOALHA DE COBRE NU 70 MM², ENTERRADA, SEM ISOLADOR - FORNECIMENTO E INSTALAÇÃO. AF_12/2017</v>
          </cell>
          <cell r="D8232" t="str">
            <v>M</v>
          </cell>
          <cell r="E8232">
            <v>32.72</v>
          </cell>
        </row>
        <row r="8233">
          <cell r="B8233">
            <v>96979</v>
          </cell>
          <cell r="C8233" t="str">
            <v>CORDOALHA DE COBRE NU 95 MM², ENTERRADA, SEM ISOLADOR - FORNECIMENTO E INSTALAÇÃO. AF_12/2017</v>
          </cell>
          <cell r="D8233" t="str">
            <v>M</v>
          </cell>
          <cell r="E8233">
            <v>45.76</v>
          </cell>
        </row>
        <row r="8234">
          <cell r="B8234">
            <v>96984</v>
          </cell>
          <cell r="C8234" t="str">
            <v>ELETRODUTO PVC 40MM (1 ¼ ) PARA SPDA - FORNECIMENTO E INSTALAÇÃO. AF_12/2017</v>
          </cell>
          <cell r="D8234" t="str">
            <v>UN</v>
          </cell>
          <cell r="E8234">
            <v>37.58</v>
          </cell>
        </row>
        <row r="8235">
          <cell r="B8235">
            <v>96985</v>
          </cell>
          <cell r="C8235" t="str">
            <v>HASTE DE ATERRAMENTO 5/8  PARA SPDA - FORNECIMENTO E INSTALAÇÃO. AF_12/2017</v>
          </cell>
          <cell r="D8235" t="str">
            <v>UN</v>
          </cell>
          <cell r="E8235">
            <v>36.25</v>
          </cell>
        </row>
        <row r="8236">
          <cell r="B8236">
            <v>96986</v>
          </cell>
          <cell r="C8236" t="str">
            <v>HASTE DE ATERRAMENTO 3/4  PARA SPDA - FORNECIMENTO E INSTALAÇÃO. AF_12/2017</v>
          </cell>
          <cell r="D8236" t="str">
            <v>UN</v>
          </cell>
          <cell r="E8236">
            <v>54.33</v>
          </cell>
        </row>
        <row r="8237">
          <cell r="B8237">
            <v>96987</v>
          </cell>
          <cell r="C8237" t="str">
            <v>BASE METÁLICA PARA MASTRO 1 ½  PARA SPDA - FORNECIMENTO E INSTALAÇÃO. AF_12/2017</v>
          </cell>
          <cell r="D8237" t="str">
            <v>UN</v>
          </cell>
          <cell r="E8237">
            <v>83.6</v>
          </cell>
        </row>
        <row r="8238">
          <cell r="B8238">
            <v>96988</v>
          </cell>
          <cell r="C8238" t="str">
            <v>MASTRO 1 ½  PARA SPDA - FORNECIMENTO E INSTALAÇÃO. AF_12/2017</v>
          </cell>
          <cell r="D8238" t="str">
            <v>UN</v>
          </cell>
          <cell r="E8238">
            <v>111.95</v>
          </cell>
        </row>
        <row r="8239">
          <cell r="B8239">
            <v>96989</v>
          </cell>
          <cell r="C8239" t="str">
            <v>CAPTOR TIPO FRANKLIN PARA SPDA - FORNECIMENTO E INSTALAÇÃO. AF_12/2017</v>
          </cell>
          <cell r="D8239" t="str">
            <v>UN</v>
          </cell>
          <cell r="E8239">
            <v>73.83</v>
          </cell>
        </row>
        <row r="8240">
          <cell r="B8240">
            <v>98463</v>
          </cell>
          <cell r="C8240" t="str">
            <v>SUPORTE ISOLADOR PARA CORDOALHA DE COBRE - FORNECIMENTO E INSTALAÇÃO. AF_12/2017</v>
          </cell>
          <cell r="D8240" t="str">
            <v>UN</v>
          </cell>
          <cell r="E8240">
            <v>16.64</v>
          </cell>
        </row>
        <row r="8241">
          <cell r="B8241">
            <v>9535</v>
          </cell>
          <cell r="C8241" t="str">
            <v>CHUVEIRO ELETRICO COMUM CORPO PLASTICO TIPO DUCHA, FORNECIMENTO E INSTALACAO</v>
          </cell>
          <cell r="D8241" t="str">
            <v>UN</v>
          </cell>
          <cell r="E8241">
            <v>67.819999999999993</v>
          </cell>
        </row>
        <row r="8242">
          <cell r="B8242">
            <v>72327</v>
          </cell>
          <cell r="C8242" t="str">
            <v>FUSÍVEL TIPO "DIAZED", TIPO RÁPIDO OU RETARDADO - 2/25A - FORNECIMENTO E INSTALACAO</v>
          </cell>
          <cell r="D8242" t="str">
            <v>UN</v>
          </cell>
          <cell r="E8242">
            <v>7.52</v>
          </cell>
        </row>
        <row r="8243">
          <cell r="B8243">
            <v>72328</v>
          </cell>
          <cell r="C8243" t="str">
            <v>FUSÍVEL TIPO "DIAZED", TIPO RÁPIDO OU RETARDADO - 35/63A - FORNECIMENTO E INSTALACAO</v>
          </cell>
          <cell r="D8243" t="str">
            <v>UN</v>
          </cell>
          <cell r="E8243">
            <v>9.6300000000000008</v>
          </cell>
        </row>
        <row r="8244">
          <cell r="B8244">
            <v>72330</v>
          </cell>
          <cell r="C8244" t="str">
            <v>FUSÍVEL TIPO NH 200A - TAMANHO 01 - FORNECIMENTO E INSTALACAO</v>
          </cell>
          <cell r="D8244" t="str">
            <v>UN</v>
          </cell>
          <cell r="E8244">
            <v>55.27</v>
          </cell>
        </row>
        <row r="8245">
          <cell r="B8245" t="str">
            <v>73780/2</v>
          </cell>
          <cell r="C8245" t="str">
            <v>CHAVE BLINDADA TRIPOLAR 250V, 30A - FORNECIMENTO E INSTALACAO</v>
          </cell>
          <cell r="D8245" t="str">
            <v>UN</v>
          </cell>
          <cell r="E8245">
            <v>222.13</v>
          </cell>
        </row>
        <row r="8246">
          <cell r="B8246" t="str">
            <v>73780/3</v>
          </cell>
          <cell r="C8246" t="str">
            <v>CHAVE BLINDADA TRIPOLAR 250V, 60A - FORNECIMENTO E INSTALACAO</v>
          </cell>
          <cell r="D8246" t="str">
            <v>UN</v>
          </cell>
          <cell r="E8246">
            <v>341.83</v>
          </cell>
        </row>
        <row r="8247">
          <cell r="B8247" t="str">
            <v>73780/4</v>
          </cell>
          <cell r="C8247" t="str">
            <v>CHAVE BLINDADA TRIPOLAR 250V, 100A - FORNECIMENTO E INSTALACAO</v>
          </cell>
          <cell r="D8247" t="str">
            <v>UN</v>
          </cell>
          <cell r="E8247">
            <v>631.96</v>
          </cell>
        </row>
        <row r="8248">
          <cell r="B8248">
            <v>83482</v>
          </cell>
          <cell r="C8248" t="str">
            <v>FUSIVEL TIPO NH 250 A, TAMANHO 1 - FORNECIMENTO E INSTALACAO</v>
          </cell>
          <cell r="D8248" t="str">
            <v>UN</v>
          </cell>
          <cell r="E8248">
            <v>55.27</v>
          </cell>
        </row>
        <row r="8249">
          <cell r="B8249">
            <v>83487</v>
          </cell>
          <cell r="C8249" t="str">
            <v>BASE PARA FUSIVEL (PORTA-FUSIVEL) NH 01 250A</v>
          </cell>
          <cell r="D8249" t="str">
            <v>UN</v>
          </cell>
          <cell r="E8249">
            <v>103.94</v>
          </cell>
        </row>
        <row r="8250">
          <cell r="B8250">
            <v>83490</v>
          </cell>
          <cell r="C8250" t="str">
            <v>CHAVE FACA TRIPOLAR BLINDADA 250V/30A - FORNECIMENTO E INSTALACAO</v>
          </cell>
          <cell r="D8250" t="str">
            <v>UN</v>
          </cell>
          <cell r="E8250">
            <v>219.2</v>
          </cell>
        </row>
        <row r="8251">
          <cell r="B8251">
            <v>83491</v>
          </cell>
          <cell r="C8251" t="str">
            <v>CHAVE GUARDA MOTOR TRIFASICO 5CV/220V C/ CHAVE MAGNETICA - FORNECIMENTO E INSTALACAO</v>
          </cell>
          <cell r="D8251" t="str">
            <v>UN</v>
          </cell>
          <cell r="E8251">
            <v>307.10000000000002</v>
          </cell>
        </row>
        <row r="8252">
          <cell r="B8252">
            <v>83492</v>
          </cell>
          <cell r="C8252" t="str">
            <v>CHAVE GUARDA MOTOR TRIFISICA 10CV/220V C/ CHAVE MAGNETICA - FORNECIMENTO E INSTALACAO</v>
          </cell>
          <cell r="D8252" t="str">
            <v>UN</v>
          </cell>
          <cell r="E8252">
            <v>465.58</v>
          </cell>
        </row>
        <row r="8253">
          <cell r="B8253">
            <v>83493</v>
          </cell>
          <cell r="C8253" t="str">
            <v>FUSIVEL TIPO NH 250A - TAMANHO 01 - FORNECIMENTO E INSTALACAO</v>
          </cell>
          <cell r="D8253" t="str">
            <v>UN</v>
          </cell>
          <cell r="E8253">
            <v>55.27</v>
          </cell>
        </row>
        <row r="8254">
          <cell r="B8254">
            <v>85195</v>
          </cell>
          <cell r="C8254" t="str">
            <v>CHAVE DE BOIA AUTOMÁTICA</v>
          </cell>
          <cell r="D8254" t="str">
            <v>UN</v>
          </cell>
          <cell r="E8254">
            <v>67.73</v>
          </cell>
        </row>
        <row r="8255">
          <cell r="B8255">
            <v>88547</v>
          </cell>
          <cell r="C8255" t="str">
            <v>CHAVE DE BOIA AUTOMÁTICA SUPERIOR 10A/250V - FORNECIMENTO E INSTALACAO</v>
          </cell>
          <cell r="D8255" t="str">
            <v>UN</v>
          </cell>
          <cell r="E8255">
            <v>73.819999999999993</v>
          </cell>
        </row>
        <row r="8256">
          <cell r="B8256">
            <v>72283</v>
          </cell>
          <cell r="C8256" t="str">
            <v>ABRIGO PARA HIDRANTE, 75X45X17CM, COM REGISTRO GLOBO ANGULAR 45º 2.1/2", ADAPTADOR STORZ 2.1/2", MANGUEIRA DE INCÊNDIO 15M, REDUÇÃO 2.1/2X1.1/2" E ESGUICHO EM LATÃO 1.1/2" - FORNECIMENTO E INSTALAÇÃO</v>
          </cell>
          <cell r="D8256" t="str">
            <v>UN</v>
          </cell>
          <cell r="E8256">
            <v>746.79</v>
          </cell>
        </row>
        <row r="8257">
          <cell r="B8257">
            <v>72287</v>
          </cell>
          <cell r="C8257" t="str">
            <v>CAIXA DE INCÊNDIO 45X75X17CM - FORNECIMENTO E INSTALAÇÃO</v>
          </cell>
          <cell r="D8257" t="str">
            <v>UN</v>
          </cell>
          <cell r="E8257">
            <v>187.59</v>
          </cell>
        </row>
        <row r="8258">
          <cell r="B8258">
            <v>72288</v>
          </cell>
          <cell r="C8258" t="str">
            <v>CAIXA DE INCÊNDIO 60X75X17CM - FORNECIMENTO E INSTALAÇÃO</v>
          </cell>
          <cell r="D8258" t="str">
            <v>UN</v>
          </cell>
          <cell r="E8258">
            <v>233.88</v>
          </cell>
        </row>
        <row r="8259">
          <cell r="B8259">
            <v>72553</v>
          </cell>
          <cell r="C8259" t="str">
            <v>EXTINTOR DE PQS 4KG - FORNECIMENTO E INSTALACAO</v>
          </cell>
          <cell r="D8259" t="str">
            <v>UN</v>
          </cell>
          <cell r="E8259">
            <v>132.53</v>
          </cell>
        </row>
        <row r="8260">
          <cell r="B8260">
            <v>72554</v>
          </cell>
          <cell r="C8260" t="str">
            <v>EXTINTOR DE CO2 6KG - FORNECIMENTO E INSTALACAO</v>
          </cell>
          <cell r="D8260" t="str">
            <v>UN</v>
          </cell>
          <cell r="E8260">
            <v>444.84</v>
          </cell>
        </row>
        <row r="8261">
          <cell r="B8261" t="str">
            <v>73775/1</v>
          </cell>
          <cell r="C8261" t="str">
            <v>EXTINTOR INCENDIO TP PO QUIMICO 4KG FORNECIMENTO E COLOCACAO</v>
          </cell>
          <cell r="D8261" t="str">
            <v>UN</v>
          </cell>
          <cell r="E8261">
            <v>138.5</v>
          </cell>
        </row>
        <row r="8262">
          <cell r="B8262" t="str">
            <v>73775/2</v>
          </cell>
          <cell r="C8262" t="str">
            <v>EXTINTOR INCENDIO AGUA-PRESSURIZADA 10L INCL SUPORTE PAREDE CARGA     COMPLETA FORNECIMENTO E COLOCACAO</v>
          </cell>
          <cell r="D8262" t="str">
            <v>UN</v>
          </cell>
          <cell r="E8262">
            <v>142.68</v>
          </cell>
        </row>
        <row r="8263">
          <cell r="B8263">
            <v>83633</v>
          </cell>
          <cell r="C8263" t="str">
            <v>HIDRANTE SUBTERRANEO FERRO FUNDIDO C/ CURVA LONGA E CAIXA DN=75MM</v>
          </cell>
          <cell r="D8263" t="str">
            <v>UN</v>
          </cell>
          <cell r="E8263">
            <v>1796.12</v>
          </cell>
        </row>
        <row r="8264">
          <cell r="B8264">
            <v>83634</v>
          </cell>
          <cell r="C8264" t="str">
            <v>EXTINTOR INCENDIO TP GAS CARBONICO 4KG COMPLETO - FORNECIMENTO E INSTALACAO</v>
          </cell>
          <cell r="D8264" t="str">
            <v>UN</v>
          </cell>
          <cell r="E8264">
            <v>417.34</v>
          </cell>
        </row>
        <row r="8265">
          <cell r="B8265">
            <v>83635</v>
          </cell>
          <cell r="C8265" t="str">
            <v>EXTINTOR INCENDIO TP PO QUIMICO 6KG - FORNECIMENTO E INSTALACAO</v>
          </cell>
          <cell r="D8265" t="str">
            <v>UN</v>
          </cell>
          <cell r="E8265">
            <v>160.81</v>
          </cell>
        </row>
        <row r="8266">
          <cell r="B8266">
            <v>96765</v>
          </cell>
          <cell r="C8266" t="str">
            <v>ABRIGO PARA HIDRANTE, 90X60X17CM, COM REGISTRO GLOBO ANGULAR 45 GRAUS 2 1/2", ADAPTADOR STORZ 2 1/2", MANGUEIRA DE INCÊNDIO 20M, REDUÇÃO 2 1/2 X 1 1/2" E ESGUICHO EM LATÃO 1 1/2" - FORNECIMENTO E INSTALAÇÃO. AF_08/2017</v>
          </cell>
          <cell r="D8266" t="str">
            <v>UN</v>
          </cell>
          <cell r="E8266">
            <v>878.51</v>
          </cell>
        </row>
        <row r="8267">
          <cell r="B8267">
            <v>72337</v>
          </cell>
          <cell r="C8267" t="str">
            <v>TOMADA PARA TELEFONE DE 4 POLOS PADRAO TELEBRAS - FORNECIMENTO E INSTALACAO</v>
          </cell>
          <cell r="D8267" t="str">
            <v>UN</v>
          </cell>
          <cell r="E8267">
            <v>19.41</v>
          </cell>
        </row>
        <row r="8268">
          <cell r="B8268" t="str">
            <v>73749/1</v>
          </cell>
          <cell r="C8268" t="str">
            <v>CAIXA ENTERRADA PARA INSTALACOES TELEFONICAS TIPO R1 0,60X0,35X0,50M EM BLOCOS DE CONCRETO ESTRUTURAL</v>
          </cell>
          <cell r="D8268" t="str">
            <v>UN</v>
          </cell>
          <cell r="E8268">
            <v>159.58000000000001</v>
          </cell>
        </row>
        <row r="8269">
          <cell r="B8269" t="str">
            <v>73749/2</v>
          </cell>
          <cell r="C8269" t="str">
            <v>CAIXA ENTERRADA PARA INSTALACOES TELEFONICAS TIPO R2 1,07X0,52X0,50M EM BLOCOS DE CONCRETO ESTRUTURAL</v>
          </cell>
          <cell r="D8269" t="str">
            <v>UN</v>
          </cell>
          <cell r="E8269">
            <v>292.98</v>
          </cell>
        </row>
        <row r="8270">
          <cell r="B8270" t="str">
            <v>73749/3</v>
          </cell>
          <cell r="C8270" t="str">
            <v>CAIXA ENTERRADA PARA INSTALACOES TELEFONICAS TIPO R3 1,30X1,20X1,20M EM BLOCOS DE CONCRETO ESTRUTURAL</v>
          </cell>
          <cell r="D8270" t="str">
            <v>UN</v>
          </cell>
          <cell r="E8270">
            <v>941.51</v>
          </cell>
        </row>
        <row r="8271">
          <cell r="B8271" t="str">
            <v>73768/1</v>
          </cell>
          <cell r="C8271" t="str">
            <v>FIO TELEFONICO FI 0,6MM, 2 CONDUTORES (USO INTERNO)-  FORNECIMENTO E INSTALACAO</v>
          </cell>
          <cell r="D8271" t="str">
            <v>M</v>
          </cell>
          <cell r="E8271">
            <v>1.49</v>
          </cell>
        </row>
        <row r="8272">
          <cell r="B8272">
            <v>83366</v>
          </cell>
          <cell r="C8272" t="str">
            <v>CAIXA DE PASSAGEM PARA TELEFONE 15X15X10CM (SOBREPOR), FORNECIMENTO E INSTALACAO.</v>
          </cell>
          <cell r="D8272" t="str">
            <v>UN</v>
          </cell>
          <cell r="E8272">
            <v>51.01</v>
          </cell>
        </row>
        <row r="8273">
          <cell r="B8273">
            <v>83367</v>
          </cell>
          <cell r="C8273" t="str">
            <v>CAIXA DE PASSAGEM PARA TELEFONE 80X80X15CM (SOBREPOR) FORNECIMENTO E INSTALACAO</v>
          </cell>
          <cell r="D8273" t="str">
            <v>UN</v>
          </cell>
          <cell r="E8273">
            <v>306.19</v>
          </cell>
        </row>
        <row r="8274">
          <cell r="B8274">
            <v>83368</v>
          </cell>
          <cell r="C8274" t="str">
            <v>CAIXA DE PASSAGEM PARA TELEFONE 150X150X15CM (SOBREPOR) FORNECIMENTO E INSTALACAO</v>
          </cell>
          <cell r="D8274" t="str">
            <v>UN</v>
          </cell>
          <cell r="E8274">
            <v>852.74</v>
          </cell>
        </row>
        <row r="8275">
          <cell r="B8275">
            <v>83369</v>
          </cell>
          <cell r="C8275" t="str">
            <v>QUADRO DE DISTRIBUICAO PARA TELEFONE N.4, 60X60X12CM EM CHAPA METALICA, DE EMBUTIR, SEM ACESSORIOS, PADRAO TELEBRAS, FORNECIMENTO E INSTALACAO</v>
          </cell>
          <cell r="D8275" t="str">
            <v>UN</v>
          </cell>
          <cell r="E8275">
            <v>207.74</v>
          </cell>
        </row>
        <row r="8276">
          <cell r="B8276">
            <v>83370</v>
          </cell>
          <cell r="C8276" t="str">
            <v>QUADRO DE DISTRIBUICAO PARA TELEFONE N.3, 40X40X12CM EM CHAPA METALICA, DE EMBUTIR, SEM ACESSORIOS, PADRAO TELEBRAS, FORNECIMENTO E INSTALACAO</v>
          </cell>
          <cell r="D8276" t="str">
            <v>UN</v>
          </cell>
          <cell r="E8276">
            <v>134.76</v>
          </cell>
        </row>
        <row r="8277">
          <cell r="B8277">
            <v>83371</v>
          </cell>
          <cell r="C8277" t="str">
            <v>QUADRO DE DISTRIBUICAO PARA TELEFONE N.2, 20X20X12CM EM CHAPA METALICA, DE EMBUTIR, SEM ACESSORIOS, PADRAO TELEBRAS, FORNECIMENTO E INSTALACAO</v>
          </cell>
          <cell r="D8277" t="str">
            <v>UN</v>
          </cell>
          <cell r="E8277">
            <v>84.13</v>
          </cell>
        </row>
        <row r="8278">
          <cell r="B8278">
            <v>83639</v>
          </cell>
          <cell r="C8278" t="str">
            <v>CABO TELEFONICO CT-APL-50, 100 PARES (USO EXTERNO) - FORNECIMENTO E INSTALACAO</v>
          </cell>
          <cell r="D8278" t="str">
            <v>M</v>
          </cell>
          <cell r="E8278">
            <v>46.64</v>
          </cell>
        </row>
        <row r="8279">
          <cell r="B8279">
            <v>84676</v>
          </cell>
          <cell r="C8279" t="str">
            <v>QUADRO DE DISTRIBUICAO PARA TELEFONE N.5, 80X80X12CM EM CHAPA METALICA, SEM ACESSORIOS, PADRAO TELEBRAS, FORNECIMENTO E INSTALACAO</v>
          </cell>
          <cell r="D8279" t="str">
            <v>UN</v>
          </cell>
          <cell r="E8279">
            <v>286.11</v>
          </cell>
        </row>
        <row r="8280">
          <cell r="B8280">
            <v>84796</v>
          </cell>
          <cell r="C8280" t="str">
            <v>TAMPAO FOFO P/ CAIXA R2 PADRAO TELEBRAS COMPLETO - FORNECIMENTO E INSTALACAO</v>
          </cell>
          <cell r="D8280" t="str">
            <v>UN</v>
          </cell>
          <cell r="E8280">
            <v>448.36</v>
          </cell>
        </row>
        <row r="8281">
          <cell r="B8281">
            <v>84798</v>
          </cell>
          <cell r="C8281" t="str">
            <v>TAMPAO FOFO P/ CAIXA R1 PADRAO TELEBRAS COMPLETO - FORNECIMENTO E INSTALACAO</v>
          </cell>
          <cell r="D8281" t="str">
            <v>UN</v>
          </cell>
          <cell r="E8281">
            <v>203.44</v>
          </cell>
        </row>
        <row r="8282">
          <cell r="B8282">
            <v>98261</v>
          </cell>
          <cell r="C8282" t="str">
            <v>CABO TELEFÔNICO CCI-50 1 PAR, INSTALADO EM ENTRADA DE EDIFICAÇÃO - FORNECIMENTO E INSTALAÇÃO. AF_03/2018</v>
          </cell>
          <cell r="D8282" t="str">
            <v>M</v>
          </cell>
          <cell r="E8282">
            <v>2.44</v>
          </cell>
        </row>
        <row r="8283">
          <cell r="B8283">
            <v>98262</v>
          </cell>
          <cell r="C8283" t="str">
            <v>CABO TELEFÔNICO CCI-50 2 PARES, SEM BLINDAGEM, INSTALADO EM ENTRADA DE EDIFICAÇÃO - FORNECIMENTO E INSTALAÇÃO. AF_03/2018</v>
          </cell>
          <cell r="D8283" t="str">
            <v>M</v>
          </cell>
          <cell r="E8283">
            <v>2.86</v>
          </cell>
        </row>
        <row r="8284">
          <cell r="B8284">
            <v>98263</v>
          </cell>
          <cell r="C8284" t="str">
            <v>CABO TELEFÔNICO CCI-50 3 PARES, SEM BLINDAGEM, INSTALADO EM ENTRADA DE EDIFICAÇÃO - FORNECIMENTO E INSTALAÇÃO. AF_03/2018</v>
          </cell>
          <cell r="D8284" t="str">
            <v>M</v>
          </cell>
          <cell r="E8284">
            <v>3.37</v>
          </cell>
        </row>
        <row r="8285">
          <cell r="B8285">
            <v>98264</v>
          </cell>
          <cell r="C8285" t="str">
            <v>CABO TELEFÔNICO CCI-50 4 PARES, SEM BLINDAGEM, INSTALADO EM ENTRADA DE EDIFICAÇÃO - FORNECIMENTO E INSTALAÇÃO. AF_03/2018</v>
          </cell>
          <cell r="D8285" t="str">
            <v>M</v>
          </cell>
          <cell r="E8285">
            <v>3.77</v>
          </cell>
        </row>
        <row r="8286">
          <cell r="B8286">
            <v>98265</v>
          </cell>
          <cell r="C8286" t="str">
            <v>CABO TELEFÔNICO CCI-50 5 PARES, SEM BLINDAGEM, INSTALADO EM ENTRADA DE EDIFICAÇÃO - FORNECIMENTO E INSTALAÇÃO. AF_03/2018</v>
          </cell>
          <cell r="D8286" t="str">
            <v>M</v>
          </cell>
          <cell r="E8286">
            <v>4.3600000000000003</v>
          </cell>
        </row>
        <row r="8287">
          <cell r="B8287">
            <v>98266</v>
          </cell>
          <cell r="C8287" t="str">
            <v>CABO TELEFÔNICO CCI-50 6 PARES, SEM BLINDAGEM, INSTALADO EM ENTRADA DE EDIFICAÇÃO - FORNECIMENTO E INSTALAÇÃO. AF_03/2018</v>
          </cell>
          <cell r="D8287" t="str">
            <v>M</v>
          </cell>
          <cell r="E8287">
            <v>4.7</v>
          </cell>
        </row>
        <row r="8288">
          <cell r="B8288">
            <v>98267</v>
          </cell>
          <cell r="C8288" t="str">
            <v>CABO TELEFÔNICO CI-50 10 PARES INSTALADO EM ENTRADA DE EDIFICAÇÃO - FORNECIMENTO E INSTALAÇÃO. AF_03/2018</v>
          </cell>
          <cell r="D8288" t="str">
            <v>M</v>
          </cell>
          <cell r="E8288">
            <v>7.69</v>
          </cell>
        </row>
        <row r="8289">
          <cell r="B8289">
            <v>98268</v>
          </cell>
          <cell r="C8289" t="str">
            <v>CABO TELEFÔNICO CI-50 20 PARES INSTALADO EM ENTRADA DE EDIFICAÇÃO - FORNECIMENTO E INSTALAÇÃO. AF_03/2018</v>
          </cell>
          <cell r="D8289" t="str">
            <v>M</v>
          </cell>
          <cell r="E8289">
            <v>12.49</v>
          </cell>
        </row>
        <row r="8290">
          <cell r="B8290">
            <v>98269</v>
          </cell>
          <cell r="C8290" t="str">
            <v>CABO TELEFÔNICO CI-50 30 PARES INSTALADO EM ENTRADA DE EDIFICAÇÃO - FORNECIMENTO E INSTALAÇÃO. AF_03/2018</v>
          </cell>
          <cell r="D8290" t="str">
            <v>M</v>
          </cell>
          <cell r="E8290">
            <v>16.13</v>
          </cell>
        </row>
        <row r="8291">
          <cell r="B8291">
            <v>98270</v>
          </cell>
          <cell r="C8291" t="str">
            <v>CABO TELEFÔNICO CI-50 50 PARES INSTALADO EM ENTRADA DE EDIFICAÇÃO - FORNECIMENTO E INSTALAÇÃO. AF_03/2018</v>
          </cell>
          <cell r="D8291" t="str">
            <v>M</v>
          </cell>
          <cell r="E8291">
            <v>26.13</v>
          </cell>
        </row>
        <row r="8292">
          <cell r="B8292">
            <v>98271</v>
          </cell>
          <cell r="C8292" t="str">
            <v>CABO TELEFÔNICO CI-50 75 PARES INSTALADO EM ENTRADA DE EDIFICAÇÃO - FORNECIMENTO E INSTALAÇÃO. AF_03/2018</v>
          </cell>
          <cell r="D8292" t="str">
            <v>M</v>
          </cell>
          <cell r="E8292">
            <v>40.479999999999997</v>
          </cell>
        </row>
        <row r="8293">
          <cell r="B8293">
            <v>98272</v>
          </cell>
          <cell r="C8293" t="str">
            <v>CABO TELEFÔNICO CI-50 200 PARES INSTALADO EM ENTRADA DE EDIFICAÇÃO - FORNECIMENTO E INSTALAÇÃO. AF_03/2018</v>
          </cell>
          <cell r="D8293" t="str">
            <v>M</v>
          </cell>
          <cell r="E8293">
            <v>94.78</v>
          </cell>
        </row>
        <row r="8294">
          <cell r="B8294">
            <v>98273</v>
          </cell>
          <cell r="C8294" t="str">
            <v>CABO TELEFÔNICO CCI-50 4 PARES, SEM BLINDAGEM, INSTALADO EM PRUMADA - FORNECIMENTO E INSTALAÇÃO. AF_03/2018</v>
          </cell>
          <cell r="D8294" t="str">
            <v>M</v>
          </cell>
          <cell r="E8294">
            <v>1.8</v>
          </cell>
        </row>
        <row r="8295">
          <cell r="B8295">
            <v>98274</v>
          </cell>
          <cell r="C8295" t="str">
            <v>CABO TELEFÔNICO CCI-50 5 PARES, SEM BLINDAGEM, INSTALADO EM PRUMADA - FORNECIMENTO E INSTALAÇÃO. AF_03/2018</v>
          </cell>
          <cell r="D8295" t="str">
            <v>M</v>
          </cell>
          <cell r="E8295">
            <v>2.39</v>
          </cell>
        </row>
        <row r="8296">
          <cell r="B8296">
            <v>98275</v>
          </cell>
          <cell r="C8296" t="str">
            <v>CABO TELEFÔNICO CCI-50 6 PARES, SEM BLINDAGEM, INSTALADO EM PRUMADA - FORNECIMENTO E INSTALAÇÃO. AF_03/2018</v>
          </cell>
          <cell r="D8296" t="str">
            <v>M</v>
          </cell>
          <cell r="E8296">
            <v>2.74</v>
          </cell>
        </row>
        <row r="8297">
          <cell r="B8297">
            <v>98276</v>
          </cell>
          <cell r="C8297" t="str">
            <v>CABO TELEFÔNICO CI-50 10 PARES INSTALADO EM PRUMADA - FORNECIMENTO E INSTALAÇÃO. AF_03/2018</v>
          </cell>
          <cell r="D8297" t="str">
            <v>M</v>
          </cell>
          <cell r="E8297">
            <v>5.72</v>
          </cell>
        </row>
        <row r="8298">
          <cell r="B8298">
            <v>98277</v>
          </cell>
          <cell r="C8298" t="str">
            <v>CABO TELEFÔNICO CI-50 20 PARES INSTALADO EM PRUMADA - FORNECIMENTO E INSTALAÇÃO. AF_03/2018</v>
          </cell>
          <cell r="D8298" t="str">
            <v>M</v>
          </cell>
          <cell r="E8298">
            <v>10.52</v>
          </cell>
        </row>
        <row r="8299">
          <cell r="B8299">
            <v>98278</v>
          </cell>
          <cell r="C8299" t="str">
            <v>CABO TELEFÔNICO CI-50 30 PARES INSTALADO EM PRUMADA - FORNECIMENTO E INSTALAÇÃO. AF_03/2018</v>
          </cell>
          <cell r="D8299" t="str">
            <v>M</v>
          </cell>
          <cell r="E8299">
            <v>14.16</v>
          </cell>
        </row>
        <row r="8300">
          <cell r="B8300">
            <v>98279</v>
          </cell>
          <cell r="C8300" t="str">
            <v>CABO TELEFÔNICO CI-50 50 PARES INSTALADO EM PRUMADA - FORNECIMENTO E INSTALAÇÃO. AF_03/2018</v>
          </cell>
          <cell r="D8300" t="str">
            <v>M</v>
          </cell>
          <cell r="E8300">
            <v>24.16</v>
          </cell>
        </row>
        <row r="8301">
          <cell r="B8301">
            <v>98280</v>
          </cell>
          <cell r="C8301" t="str">
            <v>CABO TELEFÔNICO CCI-50 1 PAR, SEM BLINDAGEM, INSTALADO EM DISTRIBUIÇÃO DE EDIFICAÇÃO RESIDENCIAL - FORNECIMENTO E INSTALAÇÃO. AF_03/2018</v>
          </cell>
          <cell r="D8301" t="str">
            <v>M</v>
          </cell>
          <cell r="E8301">
            <v>4.97</v>
          </cell>
        </row>
        <row r="8302">
          <cell r="B8302">
            <v>98281</v>
          </cell>
          <cell r="C8302" t="str">
            <v>CABO TELEFÔNICO CCI-50 2 PARES, SEM BLINDAGEM, INSTALADO EM DISTRIBUIÇÃO DE EDIFICAÇÃO RESIDENCIAL - FORNECIMENTO E INSTALAÇÃO. AF_03/2018</v>
          </cell>
          <cell r="D8302" t="str">
            <v>M</v>
          </cell>
          <cell r="E8302">
            <v>5.39</v>
          </cell>
        </row>
        <row r="8303">
          <cell r="B8303">
            <v>98282</v>
          </cell>
          <cell r="C8303" t="str">
            <v>CABO TELEFÔNICO CCI-50 3 PARES, SEM BLINDAGEM, INSTALADO EM DISTRIBUIÇÃO DE EDIFICAÇÃO RESIDENCIAL - FORNECIMENTO E INSTALAÇÃO. AF_03/2018</v>
          </cell>
          <cell r="D8303" t="str">
            <v>M</v>
          </cell>
          <cell r="E8303">
            <v>5.9</v>
          </cell>
        </row>
        <row r="8304">
          <cell r="B8304">
            <v>98283</v>
          </cell>
          <cell r="C8304" t="str">
            <v>CABO TELEFÔNICO CCI-50 4 PARES, SEM BLINDAGEM, INSTALADO EM DISTRIBUIÇÃO DE EDIFICAÇÃO RESIDENCIAL - FORNECIMENTO E INSTALAÇÃO. AF_03/2018</v>
          </cell>
          <cell r="D8304" t="str">
            <v>M</v>
          </cell>
          <cell r="E8304">
            <v>6.31</v>
          </cell>
        </row>
        <row r="8305">
          <cell r="B8305">
            <v>98284</v>
          </cell>
          <cell r="C8305" t="str">
            <v>CABO TELEFÔNICO CCI-50 5 PARES, SEM BLINDAGEM, INSTALADO EM DISTRIBUIÇÃO DE EDIFICAÇÃO RESIDENCIAL - FORNECIMENTO E INSTALAÇÃO. AF_03/2018</v>
          </cell>
          <cell r="D8305" t="str">
            <v>M</v>
          </cell>
          <cell r="E8305">
            <v>6.88</v>
          </cell>
        </row>
        <row r="8306">
          <cell r="B8306">
            <v>98285</v>
          </cell>
          <cell r="C8306" t="str">
            <v>CABO TELEFÔNICO CCI-50 6 PARES, SEM BLINDAGEM, INSTALADO EM DISTRIBUIÇÃO DE EDIFICAÇÃO RESIDENCIAL - FORNECIMENTO E INSTALAÇÃO. AF_03/2018</v>
          </cell>
          <cell r="D8306" t="str">
            <v>M</v>
          </cell>
          <cell r="E8306">
            <v>7.23</v>
          </cell>
        </row>
        <row r="8307">
          <cell r="B8307">
            <v>98286</v>
          </cell>
          <cell r="C8307" t="str">
            <v>CABO TELEFÔNICO CI-50 10 PARES INSTALADO EM DISTRIBUIÇÃO DE EDIFICAÇÃO RESIDENCIAL - FORNECIMENTO E INSTALAÇÃO. AF_03/2018</v>
          </cell>
          <cell r="D8307" t="str">
            <v>M</v>
          </cell>
          <cell r="E8307">
            <v>10.23</v>
          </cell>
        </row>
        <row r="8308">
          <cell r="B8308">
            <v>98287</v>
          </cell>
          <cell r="C8308" t="str">
            <v>CABO TELEFÔNICO CCI-50 1 PAR, SEM BLINDAGEM, INSTALADO EM DISTRIBUIÇÃO DE EDIFICAÇÃO INSTITUCIONAL - FORNECIMENTO E INSTALAÇÃO. AF_03/2018</v>
          </cell>
          <cell r="D8308" t="str">
            <v>M</v>
          </cell>
          <cell r="E8308">
            <v>0.92</v>
          </cell>
        </row>
        <row r="8309">
          <cell r="B8309">
            <v>98288</v>
          </cell>
          <cell r="C8309" t="str">
            <v>CABO TELEFÔNICO CCI-50 2 PARES, SEM BLINDAGEM, INSTALADO EM DISTRIBUIÇÃO DE EDIFICAÇÃO INSTITUCIONAL - FORNECIMENTO E INSTALAÇÃO. AF_03/2018</v>
          </cell>
          <cell r="D8309" t="str">
            <v>M</v>
          </cell>
          <cell r="E8309">
            <v>1.34</v>
          </cell>
        </row>
        <row r="8310">
          <cell r="B8310">
            <v>98289</v>
          </cell>
          <cell r="C8310" t="str">
            <v>CABO TELEFÔNICO CCI-50 3 PARES, SEM BLINDAGEM, INSTALADO EM DISTRIBUIÇÃO DE EDIFICAÇÃO INSTITUCIONAL - FORNECIMENTO E INSTALAÇÃO. AF_03/2018</v>
          </cell>
          <cell r="D8310" t="str">
            <v>M</v>
          </cell>
          <cell r="E8310">
            <v>1.85</v>
          </cell>
        </row>
        <row r="8311">
          <cell r="B8311">
            <v>98290</v>
          </cell>
          <cell r="C8311" t="str">
            <v>CABO TELEFÔNICO CCI-50 4 PARES, SEM BLINDAGEM, INSTALADO EM DISTRIBUIÇÃO DE EDIFICAÇÃO INSTITUCIONAL - FORNECIMENTO E INSTALAÇÃO. AF_03/2018</v>
          </cell>
          <cell r="D8311" t="str">
            <v>M</v>
          </cell>
          <cell r="E8311">
            <v>2.25</v>
          </cell>
        </row>
        <row r="8312">
          <cell r="B8312">
            <v>98291</v>
          </cell>
          <cell r="C8312" t="str">
            <v>CABO TELEFÔNICO CCI-50 5 PARES, SEM BLINDAGEM, INSTALADO EM DISTRIBUIÇÃO DE EDIFICAÇÃO INSTITUCIONAL - FORNECIMENTO E INSTALAÇÃO. AF_03/2018</v>
          </cell>
          <cell r="D8312" t="str">
            <v>M</v>
          </cell>
          <cell r="E8312">
            <v>2.84</v>
          </cell>
        </row>
        <row r="8313">
          <cell r="B8313">
            <v>98292</v>
          </cell>
          <cell r="C8313" t="str">
            <v>CABO TELEFÔNICO CCI-50 6 PARES, SEM BLINDAGEM, INSTALADO EM DISTRIBUIÇÃO DE EDIFICAÇÃO INSTITUCIONAL - FORNECIMENTO E INSTALAÇÃO. AF_03/2018</v>
          </cell>
          <cell r="D8313" t="str">
            <v>M</v>
          </cell>
          <cell r="E8313">
            <v>3.18</v>
          </cell>
        </row>
        <row r="8314">
          <cell r="B8314">
            <v>98293</v>
          </cell>
          <cell r="C8314" t="str">
            <v>CABO TELEFÔNICO CI-50 10 PARES INSTALADO EM DISTRIBUIÇÃO DE EDIFICAÇÃO INSTITUCIONAL - FORNECIMENTO E INSTALAÇÃO. AF_03/2018</v>
          </cell>
          <cell r="D8314" t="str">
            <v>M</v>
          </cell>
          <cell r="E8314">
            <v>6.18</v>
          </cell>
        </row>
        <row r="8315">
          <cell r="B8315">
            <v>98400</v>
          </cell>
          <cell r="C8315" t="str">
            <v>CABO TELEFÔNICO CTP-APL-50 10 PARES INSTALADO EM ENTRADA DE EDIFICAÇÃO - FORNECIMENTO E INSTALAÇÃO. AF_04/2018</v>
          </cell>
          <cell r="D8315" t="str">
            <v>M</v>
          </cell>
          <cell r="E8315">
            <v>9.09</v>
          </cell>
        </row>
        <row r="8316">
          <cell r="B8316">
            <v>98401</v>
          </cell>
          <cell r="C8316" t="str">
            <v>CABO TELEFÔNICO CTP-APL-50 20 PARES INSTALADO EM ENTRADA DE EDIFICAÇÃO - FORNECIMENTO E INSTALAÇÃO. AF_04/2018</v>
          </cell>
          <cell r="D8316" t="str">
            <v>M</v>
          </cell>
          <cell r="E8316">
            <v>14</v>
          </cell>
        </row>
        <row r="8317">
          <cell r="B8317">
            <v>98402</v>
          </cell>
          <cell r="C8317" t="str">
            <v>CABO TELEFÔNICO CTP-APL-50 30 PARES INSTALADO EM ENTRADA DE EDIFICAÇÃO - FORNECIMENTO E INSTALAÇÃO. AF_04/2018</v>
          </cell>
          <cell r="D8317" t="str">
            <v>M</v>
          </cell>
          <cell r="E8317">
            <v>18.13</v>
          </cell>
        </row>
        <row r="8318">
          <cell r="B8318">
            <v>98397</v>
          </cell>
          <cell r="C8318" t="str">
            <v>PINTURA ANTICORROSIVA DE DUTO METÁLICO. AF_04/2018</v>
          </cell>
          <cell r="D8318" t="str">
            <v>M2</v>
          </cell>
          <cell r="E8318">
            <v>8.68</v>
          </cell>
        </row>
        <row r="8319">
          <cell r="B8319" t="str">
            <v>74003/1</v>
          </cell>
          <cell r="C8319" t="str">
            <v>INSTALACOES GAS CENTRAL P/ EDIFICIO RESIDENCIAL C/ 4 PAVTOS 16 UNID.  UMA CENTRAL POR BLOCO COM 16 PONTOS</v>
          </cell>
          <cell r="D8319" t="str">
            <v>UN</v>
          </cell>
          <cell r="E8319">
            <v>5152.37</v>
          </cell>
        </row>
        <row r="8320">
          <cell r="B8320">
            <v>85120</v>
          </cell>
          <cell r="C8320" t="str">
            <v>MANOMETRO 0 A 200 PSI (0 A 14 KGF/CM2), D = 50MM - FORNECIMENTO E COLOCACAO</v>
          </cell>
          <cell r="D8320" t="str">
            <v>UN</v>
          </cell>
          <cell r="E8320">
            <v>121.43</v>
          </cell>
        </row>
        <row r="8321">
          <cell r="B8321">
            <v>83486</v>
          </cell>
          <cell r="C8321" t="str">
            <v>BOMBA CENTRIFUGA C/ MOTOR ELETRICO TRIFASICO 1CV</v>
          </cell>
          <cell r="D8321" t="str">
            <v>UN</v>
          </cell>
          <cell r="E8321">
            <v>1312.94</v>
          </cell>
        </row>
        <row r="8322">
          <cell r="B8322">
            <v>83643</v>
          </cell>
          <cell r="C8322" t="str">
            <v>BOMBA SUBMERSIVEL ELETRICA, TRIFASICA, POTÊNCIA 3,75 HP, DIAMETRO DO ROTOR 90 MM SEMIABERTO, BOCAL DE SAIDA DIAMETRO DE 2 POLEGADAS, HM/Q = 5 M / 61,2 M3/H A 25,5 M / 3,6 M3/H</v>
          </cell>
          <cell r="D8322" t="str">
            <v>UN</v>
          </cell>
          <cell r="E8322">
            <v>3266.93</v>
          </cell>
        </row>
        <row r="8323">
          <cell r="B8323">
            <v>83644</v>
          </cell>
          <cell r="C8323" t="str">
            <v>BOMBA RECALQUE D'AGUA TRIFASICA 10,0 HP</v>
          </cell>
          <cell r="D8323" t="str">
            <v>UN</v>
          </cell>
          <cell r="E8323">
            <v>5779.45</v>
          </cell>
        </row>
        <row r="8324">
          <cell r="B8324">
            <v>83645</v>
          </cell>
          <cell r="C8324" t="str">
            <v>BOMBA RECALQUE D'AGUA TRIFASICA 3,0 HP</v>
          </cell>
          <cell r="D8324" t="str">
            <v>UN</v>
          </cell>
          <cell r="E8324">
            <v>1795.5</v>
          </cell>
        </row>
        <row r="8325">
          <cell r="B8325">
            <v>83646</v>
          </cell>
          <cell r="C8325" t="str">
            <v>BOMBA RECALQUE D'AGUA DE ESTAGIOS TRIFASICA 2,0 HP</v>
          </cell>
          <cell r="D8325" t="str">
            <v>UN</v>
          </cell>
          <cell r="E8325">
            <v>2093.9899999999998</v>
          </cell>
        </row>
        <row r="8326">
          <cell r="B8326">
            <v>83647</v>
          </cell>
          <cell r="C8326" t="str">
            <v>BOMBA RECALQUE D'AGUA TRIFASICA 1,5HP</v>
          </cell>
          <cell r="D8326" t="str">
            <v>UN</v>
          </cell>
          <cell r="E8326">
            <v>1348.81</v>
          </cell>
        </row>
        <row r="8327">
          <cell r="B8327">
            <v>83648</v>
          </cell>
          <cell r="C8327" t="str">
            <v>BOMBA RECALQUE D'AGUA TRIFASICA 0,5 HP</v>
          </cell>
          <cell r="D8327" t="str">
            <v>UN</v>
          </cell>
          <cell r="E8327">
            <v>844.17</v>
          </cell>
        </row>
        <row r="8328">
          <cell r="B8328">
            <v>83649</v>
          </cell>
          <cell r="C8328" t="str">
            <v>BOMBA RECALQUE D'AGUA PREDIO 6 A 10 PAVTOS - 2UD</v>
          </cell>
          <cell r="D8328" t="str">
            <v>UN</v>
          </cell>
          <cell r="E8328">
            <v>4950.33</v>
          </cell>
        </row>
        <row r="8329">
          <cell r="B8329">
            <v>83650</v>
          </cell>
          <cell r="C8329" t="str">
            <v>BOMBA RECALQUE D'AGUA PREDIO 3 A 5 PAVTOS - 2UD</v>
          </cell>
          <cell r="D8329" t="str">
            <v>UN</v>
          </cell>
          <cell r="E8329">
            <v>4056.95</v>
          </cell>
        </row>
        <row r="8330">
          <cell r="B8330">
            <v>98294</v>
          </cell>
          <cell r="C8330" t="str">
            <v>CABO ELETRÔNICO CATEGORIA 5E, INSTALADO EM EDIFICAÇÃO RESIDENCIAL - FORNECIMENTO E INSTALAÇÃO. AF_03/2018</v>
          </cell>
          <cell r="D8330" t="str">
            <v>M</v>
          </cell>
          <cell r="E8330">
            <v>1.64</v>
          </cell>
        </row>
        <row r="8331">
          <cell r="B8331">
            <v>98295</v>
          </cell>
          <cell r="C8331" t="str">
            <v>CABO ELETRÔNICO CATEGORIA 5E, INSTALADO EM EDIFICAÇÃO INSTITUCIONAL - FORNECIMENTO E INSTALAÇÃO. AF_03/2018</v>
          </cell>
          <cell r="D8331" t="str">
            <v>M</v>
          </cell>
          <cell r="E8331">
            <v>1.18</v>
          </cell>
        </row>
        <row r="8332">
          <cell r="B8332">
            <v>98296</v>
          </cell>
          <cell r="C8332" t="str">
            <v>CABO ELETRÔNICO CATEGORIA 6, INSTALADO EM EDIFICAÇÃO RESIDENCIAL - FORNECIMENTO E INSTALAÇÃO. AF_03/2018</v>
          </cell>
          <cell r="D8332" t="str">
            <v>M</v>
          </cell>
          <cell r="E8332">
            <v>2.52</v>
          </cell>
        </row>
        <row r="8333">
          <cell r="B8333">
            <v>98297</v>
          </cell>
          <cell r="C8333" t="str">
            <v>CABO ELETRÔNICO CATEGORIA 6, INSTALADO EM EDIFICAÇÃO INSTITUCIONAL - FORNECIMENTO E INSTALAÇÃO. AF_03/2018</v>
          </cell>
          <cell r="D8333" t="str">
            <v>M</v>
          </cell>
          <cell r="E8333">
            <v>1.8</v>
          </cell>
        </row>
        <row r="8334">
          <cell r="B8334">
            <v>98301</v>
          </cell>
          <cell r="C8334" t="str">
            <v>PATCH PANEL 24 PORTAS, CATEGORIA 5E - FORNECIMENTO E INSTALAÇÃO. AF_03/2018</v>
          </cell>
          <cell r="D8334" t="str">
            <v>UN</v>
          </cell>
          <cell r="E8334">
            <v>372.47</v>
          </cell>
        </row>
        <row r="8335">
          <cell r="B8335">
            <v>98302</v>
          </cell>
          <cell r="C8335" t="str">
            <v>PATCH PANEL 24 PORTAS, CATEGORIA 6 - FORNECIMENTO E INSTALAÇÃO. AF_03/2018</v>
          </cell>
          <cell r="D8335" t="str">
            <v>UN</v>
          </cell>
          <cell r="E8335">
            <v>498.7</v>
          </cell>
        </row>
        <row r="8336">
          <cell r="B8336">
            <v>98304</v>
          </cell>
          <cell r="C8336" t="str">
            <v>PATCH PANEL 48 PORTAS, CATEGORIA 6 - FORNECIMENTO E INSTALAÇÃO. AF_03/2018</v>
          </cell>
          <cell r="D8336" t="str">
            <v>UN</v>
          </cell>
          <cell r="E8336">
            <v>801.94</v>
          </cell>
        </row>
        <row r="8337">
          <cell r="B8337">
            <v>98307</v>
          </cell>
          <cell r="C8337" t="str">
            <v>TOMADA DE REDE RJ45 - FORNECIMENTO E INSTALAÇÃO. AF_03/2018</v>
          </cell>
          <cell r="D8337" t="str">
            <v>UN</v>
          </cell>
          <cell r="E8337">
            <v>31.19</v>
          </cell>
        </row>
        <row r="8338">
          <cell r="B8338">
            <v>98308</v>
          </cell>
          <cell r="C8338" t="str">
            <v>TOMADA PARA TELEFONE RJ11 - FORNECIMENTO E INSTALAÇÃO. AF_03/2018</v>
          </cell>
          <cell r="D8338" t="str">
            <v>UN</v>
          </cell>
          <cell r="E8338">
            <v>20.59</v>
          </cell>
        </row>
        <row r="8339">
          <cell r="B8339">
            <v>98593</v>
          </cell>
          <cell r="C8339" t="str">
            <v>PATCH PANEL 48 PORTAS, CATEGORIA 5E - FORNECIMENTO E INSTALAÇÃO. AF_04/2018</v>
          </cell>
          <cell r="D8339" t="str">
            <v>UN</v>
          </cell>
          <cell r="E8339">
            <v>651.16999999999996</v>
          </cell>
        </row>
        <row r="8340">
          <cell r="B8340">
            <v>89355</v>
          </cell>
          <cell r="C8340" t="str">
            <v>TUBO, PVC, SOLDÁVEL, DN 20MM, INSTALADO EM RAMAL OU SUB-RAMAL DE ÁGUA - FORNECIMENTO E INSTALAÇÃO. AF_12/2014</v>
          </cell>
          <cell r="D8340" t="str">
            <v>M</v>
          </cell>
          <cell r="E8340">
            <v>12.43</v>
          </cell>
        </row>
        <row r="8341">
          <cell r="B8341">
            <v>89356</v>
          </cell>
          <cell r="C8341" t="str">
            <v>TUBO, PVC, SOLDÁVEL, DN 25MM, INSTALADO EM RAMAL OU SUB-RAMAL DE ÁGUA - FORNECIMENTO E INSTALAÇÃO. AF_12/2014</v>
          </cell>
          <cell r="D8341" t="str">
            <v>M</v>
          </cell>
          <cell r="E8341">
            <v>14.63</v>
          </cell>
        </row>
        <row r="8342">
          <cell r="B8342">
            <v>89357</v>
          </cell>
          <cell r="C8342" t="str">
            <v>TUBO, PVC, SOLDÁVEL, DN 32MM, INSTALADO EM RAMAL OU SUB-RAMAL DE ÁGUA - FORNECIMENTO E INSTALAÇÃO. AF_12/2014</v>
          </cell>
          <cell r="D8342" t="str">
            <v>M</v>
          </cell>
          <cell r="E8342">
            <v>20.09</v>
          </cell>
        </row>
        <row r="8343">
          <cell r="B8343">
            <v>89401</v>
          </cell>
          <cell r="C8343" t="str">
            <v>TUBO, PVC, SOLDÁVEL, DN 20MM, INSTALADO EM RAMAL DE DISTRIBUIÇÃO DE ÁGUA - FORNECIMENTO E INSTALAÇÃO. AF_12/2014</v>
          </cell>
          <cell r="D8343" t="str">
            <v>M</v>
          </cell>
          <cell r="E8343">
            <v>5.13</v>
          </cell>
        </row>
        <row r="8344">
          <cell r="B8344">
            <v>89402</v>
          </cell>
          <cell r="C8344" t="str">
            <v>TUBO, PVC, SOLDÁVEL, DN 25MM, INSTALADO EM RAMAL DE DISTRIBUIÇÃO DE ÁGUA - FORNECIMENTO E INSTALAÇÃO. AF_12/2014</v>
          </cell>
          <cell r="D8344" t="str">
            <v>M</v>
          </cell>
          <cell r="E8344">
            <v>6.21</v>
          </cell>
        </row>
        <row r="8345">
          <cell r="B8345">
            <v>89403</v>
          </cell>
          <cell r="C8345" t="str">
            <v>TUBO, PVC, SOLDÁVEL, DN 32MM, INSTALADO EM RAMAL DE DISTRIBUIÇÃO DE ÁGUA - FORNECIMENTO E INSTALAÇÃO. AF_12/2014</v>
          </cell>
          <cell r="D8345" t="str">
            <v>M</v>
          </cell>
          <cell r="E8345">
            <v>10.02</v>
          </cell>
        </row>
        <row r="8346">
          <cell r="B8346">
            <v>89446</v>
          </cell>
          <cell r="C8346" t="str">
            <v>TUBO, PVC, SOLDÁVEL, DN 25MM, INSTALADO EM PRUMADA DE ÁGUA - FORNECIMENTO E INSTALAÇÃO. AF_12/2014</v>
          </cell>
          <cell r="D8346" t="str">
            <v>M</v>
          </cell>
          <cell r="E8346">
            <v>3.01</v>
          </cell>
        </row>
        <row r="8347">
          <cell r="B8347">
            <v>89447</v>
          </cell>
          <cell r="C8347" t="str">
            <v>TUBO, PVC, SOLDÁVEL, DN 32MM, INSTALADO EM PRUMADA DE ÁGUA - FORNECIMENTO E INSTALAÇÃO. AF_12/2014</v>
          </cell>
          <cell r="D8347" t="str">
            <v>M</v>
          </cell>
          <cell r="E8347">
            <v>6.26</v>
          </cell>
        </row>
        <row r="8348">
          <cell r="B8348">
            <v>89448</v>
          </cell>
          <cell r="C8348" t="str">
            <v>TUBO, PVC, SOLDÁVEL, DN 40MM, INSTALADO EM PRUMADA DE ÁGUA - FORNECIMENTO E INSTALAÇÃO. AF_12/2014</v>
          </cell>
          <cell r="D8348" t="str">
            <v>M</v>
          </cell>
          <cell r="E8348">
            <v>8.9499999999999993</v>
          </cell>
        </row>
        <row r="8349">
          <cell r="B8349">
            <v>89449</v>
          </cell>
          <cell r="C8349" t="str">
            <v>TUBO, PVC, SOLDÁVEL, DN 50MM, INSTALADO EM PRUMADA DE ÁGUA - FORNECIMENTO E INSTALAÇÃO. AF_12/2014</v>
          </cell>
          <cell r="D8349" t="str">
            <v>M</v>
          </cell>
          <cell r="E8349">
            <v>10.3</v>
          </cell>
        </row>
        <row r="8350">
          <cell r="B8350">
            <v>89450</v>
          </cell>
          <cell r="C8350" t="str">
            <v>TUBO, PVC, SOLDÁVEL, DN 60MM, INSTALADO EM PRUMADA DE ÁGUA - FORNECIMENTO E INSTALAÇÃO. AF_12/2014</v>
          </cell>
          <cell r="D8350" t="str">
            <v>M</v>
          </cell>
          <cell r="E8350">
            <v>16.91</v>
          </cell>
        </row>
        <row r="8351">
          <cell r="B8351">
            <v>89451</v>
          </cell>
          <cell r="C8351" t="str">
            <v>TUBO, PVC, SOLDÁVEL, DN 75MM, INSTALADO EM PRUMADA DE ÁGUA - FORNECIMENTO E INSTALAÇÃO. AF_12/2014</v>
          </cell>
          <cell r="D8351" t="str">
            <v>M</v>
          </cell>
          <cell r="E8351">
            <v>27.85</v>
          </cell>
        </row>
        <row r="8352">
          <cell r="B8352">
            <v>89452</v>
          </cell>
          <cell r="C8352" t="str">
            <v>TUBO, PVC, SOLDÁVEL, DN 85MM, INSTALADO EM PRUMADA DE ÁGUA - FORNECIMENTO E INSTALAÇÃO. AF_12/2014</v>
          </cell>
          <cell r="D8352" t="str">
            <v>M</v>
          </cell>
          <cell r="E8352">
            <v>34.64</v>
          </cell>
        </row>
        <row r="8353">
          <cell r="B8353">
            <v>89508</v>
          </cell>
          <cell r="C8353" t="str">
            <v>TUBO PVC, SÉRIE R, ÁGUA PLUVIAL, DN 40 MM, FORNECIDO E INSTALADO EM RAMAL DE ENCAMINHAMENTO. AF_12/2014</v>
          </cell>
          <cell r="D8353" t="str">
            <v>M</v>
          </cell>
          <cell r="E8353">
            <v>12.76</v>
          </cell>
        </row>
        <row r="8354">
          <cell r="B8354">
            <v>89509</v>
          </cell>
          <cell r="C8354" t="str">
            <v>TUBO PVC, SÉRIE R, ÁGUA PLUVIAL, DN 50 MM, FORNECIDO E INSTALADO EM RAMAL DE ENCAMINHAMENTO. AF_12/2014</v>
          </cell>
          <cell r="D8354" t="str">
            <v>M</v>
          </cell>
          <cell r="E8354">
            <v>17.23</v>
          </cell>
        </row>
        <row r="8355">
          <cell r="B8355">
            <v>89511</v>
          </cell>
          <cell r="C8355" t="str">
            <v>TUBO PVC, SÉRIE R, ÁGUA PLUVIAL, DN 75 MM, FORNECIDO E INSTALADO EM RAMAL DE ENCAMINHAMENTO. AF_12/2014</v>
          </cell>
          <cell r="D8355" t="str">
            <v>M</v>
          </cell>
          <cell r="E8355">
            <v>25.51</v>
          </cell>
        </row>
        <row r="8356">
          <cell r="B8356">
            <v>89512</v>
          </cell>
          <cell r="C8356" t="str">
            <v>TUBO PVC, SÉRIE R, ÁGUA PLUVIAL, DN 100 MM, FORNECIDO E INSTALADO EM RAMAL DE ENCAMINHAMENTO. AF_12/2014</v>
          </cell>
          <cell r="D8356" t="str">
            <v>M</v>
          </cell>
          <cell r="E8356">
            <v>39.96</v>
          </cell>
        </row>
        <row r="8357">
          <cell r="B8357">
            <v>89576</v>
          </cell>
          <cell r="C8357" t="str">
            <v>TUBO PVC, SÉRIE R, ÁGUA PLUVIAL, DN 75 MM, FORNECIDO E INSTALADO EM CONDUTORES VERTICAIS DE ÁGUAS PLUVIAIS. AF_12/2014</v>
          </cell>
          <cell r="D8357" t="str">
            <v>M</v>
          </cell>
          <cell r="E8357">
            <v>14.64</v>
          </cell>
        </row>
        <row r="8358">
          <cell r="B8358">
            <v>89578</v>
          </cell>
          <cell r="C8358" t="str">
            <v>TUBO PVC, SÉRIE R, ÁGUA PLUVIAL, DN 100 MM, FORNECIDO E INSTALADO EM CONDUTORES VERTICAIS DE ÁGUAS PLUVIAIS. AF_12/2014</v>
          </cell>
          <cell r="D8358" t="str">
            <v>M</v>
          </cell>
          <cell r="E8358">
            <v>25.18</v>
          </cell>
        </row>
        <row r="8359">
          <cell r="B8359">
            <v>89580</v>
          </cell>
          <cell r="C8359" t="str">
            <v>TUBO PVC, SÉRIE R, ÁGUA PLUVIAL, DN 150 MM, FORNECIDO E INSTALADO EM CONDUTORES VERTICAIS DE ÁGUAS PLUVIAIS. AF_12/2014</v>
          </cell>
          <cell r="D8359" t="str">
            <v>M</v>
          </cell>
          <cell r="E8359">
            <v>49.41</v>
          </cell>
        </row>
        <row r="8360">
          <cell r="B8360">
            <v>89633</v>
          </cell>
          <cell r="C8360" t="str">
            <v>TUBO, CPVC, SOLDÁVEL, DN 15MM, INSTALADO EM RAMAL OU SUB-RAMAL DE ÁGUA - FORNECIMENTO E INSTALAÇÃO. AF_12/2014</v>
          </cell>
          <cell r="D8360" t="str">
            <v>M</v>
          </cell>
          <cell r="E8360">
            <v>15.65</v>
          </cell>
        </row>
        <row r="8361">
          <cell r="B8361">
            <v>89634</v>
          </cell>
          <cell r="C8361" t="str">
            <v>TUBO, CPVC, SOLDÁVEL, DN 22MM, INSTALADO EM RAMAL OU SUB-RAMAL DE ÁGUA - FORNECIMENTO E INSTALAÇÃO. AF_12/2014</v>
          </cell>
          <cell r="D8361" t="str">
            <v>M</v>
          </cell>
          <cell r="E8361">
            <v>23.33</v>
          </cell>
        </row>
        <row r="8362">
          <cell r="B8362">
            <v>89635</v>
          </cell>
          <cell r="C8362" t="str">
            <v>TUBO, CPVC, SOLDÁVEL, DN 28MM, INSTALADO EM RAMAL OU SUB-RAMAL DE ÁGUA - FORNECIMENTO E INSTALAÇÃO. AF_12/2014</v>
          </cell>
          <cell r="D8362" t="str">
            <v>M</v>
          </cell>
          <cell r="E8362">
            <v>32.799999999999997</v>
          </cell>
        </row>
        <row r="8363">
          <cell r="B8363">
            <v>89636</v>
          </cell>
          <cell r="C8363" t="str">
            <v>TUBO, CPVC, SOLDÁVEL, DN 35MM, INSTALADO EM RAMAL OU SUB-RAMAL DE ÁGUA  FORNECIMENTO E INSTALAÇÃO. AF_12/2014</v>
          </cell>
          <cell r="D8363" t="str">
            <v>M</v>
          </cell>
          <cell r="E8363">
            <v>39.82</v>
          </cell>
        </row>
        <row r="8364">
          <cell r="B8364">
            <v>89711</v>
          </cell>
          <cell r="C8364" t="str">
            <v>TUBO PVC, SERIE NORMAL, ESGOTO PREDIAL, DN 40 MM, FORNECIDO E INSTALADO EM RAMAL DE DESCARGA OU RAMAL DE ESGOTO SANITÁRIO. AF_12/2014</v>
          </cell>
          <cell r="D8364" t="str">
            <v>M</v>
          </cell>
          <cell r="E8364">
            <v>12.95</v>
          </cell>
        </row>
        <row r="8365">
          <cell r="B8365">
            <v>89712</v>
          </cell>
          <cell r="C8365" t="str">
            <v>TUBO PVC, SERIE NORMAL, ESGOTO PREDIAL, DN 50 MM, FORNECIDO E INSTALADO EM RAMAL DE DESCARGA OU RAMAL DE ESGOTO SANITÁRIO. AF_12/2014</v>
          </cell>
          <cell r="D8365" t="str">
            <v>M</v>
          </cell>
          <cell r="E8365">
            <v>18.79</v>
          </cell>
        </row>
        <row r="8366">
          <cell r="B8366">
            <v>89713</v>
          </cell>
          <cell r="C8366" t="str">
            <v>TUBO PVC, SERIE NORMAL, ESGOTO PREDIAL, DN 75 MM, FORNECIDO E INSTALADO EM RAMAL DE DESCARGA OU RAMAL DE ESGOTO SANITÁRIO. AF_12/2014</v>
          </cell>
          <cell r="D8366" t="str">
            <v>M</v>
          </cell>
          <cell r="E8366">
            <v>28.41</v>
          </cell>
        </row>
        <row r="8367">
          <cell r="B8367">
            <v>89714</v>
          </cell>
          <cell r="C8367" t="str">
            <v>TUBO PVC, SERIE NORMAL, ESGOTO PREDIAL, DN 100 MM, FORNECIDO E INSTALADO EM RAMAL DE DESCARGA OU RAMAL DE ESGOTO SANITÁRIO. AF_12/2014</v>
          </cell>
          <cell r="D8367" t="str">
            <v>M</v>
          </cell>
          <cell r="E8367">
            <v>36.54</v>
          </cell>
        </row>
        <row r="8368">
          <cell r="B8368">
            <v>89716</v>
          </cell>
          <cell r="C8368" t="str">
            <v>TUBO, CPVC, SOLDÁVEL, DN 22MM, INSTALADO EM RAMAL DE DISTRIBUIÇÃO DE ÁGUA - FORNECIMENTO E INSTALAÇÃO. AF_12/2014</v>
          </cell>
          <cell r="D8368" t="str">
            <v>M</v>
          </cell>
          <cell r="E8368">
            <v>15.69</v>
          </cell>
        </row>
        <row r="8369">
          <cell r="B8369">
            <v>89717</v>
          </cell>
          <cell r="C8369" t="str">
            <v>TUBO, CPVC, SOLDÁVEL, DN 28MM, INSTALADO EM RAMAL DE DISTRIBUIÇÃO DE ÁGUA - FORNECIMENTO E INSTALAÇÃO. AF_12/2014</v>
          </cell>
          <cell r="D8369" t="str">
            <v>M</v>
          </cell>
          <cell r="E8369">
            <v>23.8</v>
          </cell>
        </row>
        <row r="8370">
          <cell r="B8370">
            <v>89770</v>
          </cell>
          <cell r="C8370" t="str">
            <v>TUBO, CPVC, SOLDÁVEL, DN 35MM, INSTALADO EM PRUMADA DE ÁGUA  FORNECIMENTO E INSTALAÇÃO. AF_12/2014</v>
          </cell>
          <cell r="D8370" t="str">
            <v>M</v>
          </cell>
          <cell r="E8370">
            <v>25.26</v>
          </cell>
        </row>
        <row r="8371">
          <cell r="B8371">
            <v>89771</v>
          </cell>
          <cell r="C8371" t="str">
            <v>TUBO, CPVC, SOLDÁVEL, DN 42MM, INSTALADO EM PRUMADA DE ÁGUA  FORNECIMENTO E INSTALAÇÃO. AF_12/2014</v>
          </cell>
          <cell r="D8371" t="str">
            <v>M</v>
          </cell>
          <cell r="E8371">
            <v>34.5</v>
          </cell>
        </row>
        <row r="8372">
          <cell r="B8372">
            <v>89773</v>
          </cell>
          <cell r="C8372" t="str">
            <v>TUBO, CPVC, SOLDÁVEL, DN 73MM, INSTALADO EM PRUMADA DE ÁGUA  FORNECIMENTO E INSTALAÇÃO. AF_12/2014</v>
          </cell>
          <cell r="D8372" t="str">
            <v>M</v>
          </cell>
          <cell r="E8372">
            <v>80.25</v>
          </cell>
        </row>
        <row r="8373">
          <cell r="B8373">
            <v>89775</v>
          </cell>
          <cell r="C8373" t="str">
            <v>TUBO, CPVC, SOLDÁVEL, DN 89MM, INSTALADO EM PRUMADA DE ÁGUA  FORNECIMENTO E INSTALAÇÃO. AF_12/2014</v>
          </cell>
          <cell r="D8373" t="str">
            <v>M</v>
          </cell>
          <cell r="E8373">
            <v>126.66</v>
          </cell>
        </row>
        <row r="8374">
          <cell r="B8374">
            <v>89798</v>
          </cell>
          <cell r="C8374" t="str">
            <v>TUBO PVC, SERIE NORMAL, ESGOTO PREDIAL, DN 50 MM, FORNECIDO E INSTALADO EM PRUMADA DE ESGOTO SANITÁRIO OU VENTILAÇÃO. AF_12/2014</v>
          </cell>
          <cell r="D8374" t="str">
            <v>M</v>
          </cell>
          <cell r="E8374">
            <v>7.23</v>
          </cell>
        </row>
        <row r="8375">
          <cell r="B8375">
            <v>89799</v>
          </cell>
          <cell r="C8375" t="str">
            <v>TUBO PVC, SERIE NORMAL, ESGOTO PREDIAL, DN 75 MM, FORNECIDO E INSTALADO EM PRUMADA DE ESGOTO SANITÁRIO OU VENTILAÇÃO. AF_12/2014</v>
          </cell>
          <cell r="D8375" t="str">
            <v>M</v>
          </cell>
          <cell r="E8375">
            <v>12.01</v>
          </cell>
        </row>
        <row r="8376">
          <cell r="B8376">
            <v>89800</v>
          </cell>
          <cell r="C8376" t="str">
            <v>TUBO PVC, SERIE NORMAL, ESGOTO PREDIAL, DN 100 MM, FORNECIDO E INSTALADO EM PRUMADA DE ESGOTO SANITÁRIO OU VENTILAÇÃO. AF_12/2014</v>
          </cell>
          <cell r="D8376" t="str">
            <v>M</v>
          </cell>
          <cell r="E8376">
            <v>15.03</v>
          </cell>
        </row>
        <row r="8377">
          <cell r="B8377">
            <v>89848</v>
          </cell>
          <cell r="C8377" t="str">
            <v>TUBO PVC, SERIE NORMAL, ESGOTO PREDIAL, DN 100 MM, FORNECIDO E INSTALADO EM SUBCOLETOR AÉREO DE ESGOTO SANITÁRIO. AF_12/2014</v>
          </cell>
          <cell r="D8377" t="str">
            <v>M</v>
          </cell>
          <cell r="E8377">
            <v>18.850000000000001</v>
          </cell>
        </row>
        <row r="8378">
          <cell r="B8378">
            <v>89849</v>
          </cell>
          <cell r="C8378" t="str">
            <v>TUBO PVC, SERIE NORMAL, ESGOTO PREDIAL, DN 150 MM, FORNECIDO E INSTALADO EM SUBCOLETOR AÉREO DE ESGOTO SANITÁRIO. AF_12/2014</v>
          </cell>
          <cell r="D8378" t="str">
            <v>M</v>
          </cell>
          <cell r="E8378">
            <v>35.950000000000003</v>
          </cell>
        </row>
        <row r="8379">
          <cell r="B8379">
            <v>89865</v>
          </cell>
          <cell r="C8379" t="str">
            <v>TUBO, PVC, SOLDÁVEL, DN 25MM, INSTALADO EM DRENO DE AR-CONDICIONADO - FORNECIMENTO E INSTALAÇÃO. AF_12/2014</v>
          </cell>
          <cell r="D8379" t="str">
            <v>M</v>
          </cell>
          <cell r="E8379">
            <v>8.7100000000000009</v>
          </cell>
        </row>
        <row r="8380">
          <cell r="B8380">
            <v>91784</v>
          </cell>
          <cell r="C8380" t="str">
            <v>(COMPOSIÇÃO REPRESENTATIVA) DO SERVIÇO DE INSTALAÇÃO DE TUBOS DE PVC, SOLDÁVEL, ÁGUA FRIA, DN 20 MM (INSTALADO EM RAMAL, SUB-RAMAL OU RAMAL DE DISTRIBUIÇÃO), INCLUSIVE CONEXÕES, CORTES E FIXAÇÕES, PARA PRÉDIOS. AF_10/2015</v>
          </cell>
          <cell r="D8380" t="str">
            <v>M</v>
          </cell>
          <cell r="E8380">
            <v>29.15</v>
          </cell>
        </row>
        <row r="8381">
          <cell r="B8381">
            <v>91785</v>
          </cell>
          <cell r="C8381" t="str">
            <v>(COMPOSIÇÃO REPRESENTATIVA) DO SERVIÇO DE INSTALAÇÃO DE TUBOS DE PVC, SOLDÁVEL, ÁGUA FRIA, DN 25 MM (INSTALADO EM RAMAL, SUB-RAMAL, RAMAL DE DISTRIBUIÇÃO OU PRUMADA), INCLUSIVE CONEXÕES, CORTES E FIXAÇÕES, PARA PRÉDIOS. AF_10/2015</v>
          </cell>
          <cell r="D8381" t="str">
            <v>M</v>
          </cell>
          <cell r="E8381">
            <v>28.74</v>
          </cell>
        </row>
        <row r="8382">
          <cell r="B8382">
            <v>91786</v>
          </cell>
          <cell r="C8382" t="str">
            <v>(COMPOSIÇÃO REPRESENTATIVA) DO SERVIÇO DE INSTALAÇÃO TUBOS DE PVC, SOLDÁVEL, ÁGUA FRIA, DN 32 MM (INSTALADO EM RAMAL, SUB-RAMAL, RAMAL DE DISTRIBUIÇÃO OU PRUMADA), INCLUSIVE CONEXÕES, CORTES E FIXAÇÕES, PARA PRÉDIOS. AF_10/2015</v>
          </cell>
          <cell r="D8382" t="str">
            <v>M</v>
          </cell>
          <cell r="E8382">
            <v>18.309999999999999</v>
          </cell>
        </row>
        <row r="8383">
          <cell r="B8383">
            <v>91787</v>
          </cell>
          <cell r="C8383" t="str">
            <v>(COMPOSIÇÃO REPRESENTATIVA) DO SERVIÇO DE INSTALAÇÃO DE TUBOS DE PVC, SOLDÁVEL, ÁGUA FRIA, DN 40 MM (INSTALADO EM PRUMADA), INCLUSIVE CONEXÕES, CORTES E FIXAÇÕES, PARA PRÉDIOS. AF_10/2015</v>
          </cell>
          <cell r="D8383" t="str">
            <v>M</v>
          </cell>
          <cell r="E8383">
            <v>19.45</v>
          </cell>
        </row>
        <row r="8384">
          <cell r="B8384">
            <v>91788</v>
          </cell>
          <cell r="C8384" t="str">
            <v>(COMPOSIÇÃO REPRESENTATIVA) DO SERVIÇO DE INSTALAÇÃO DE TUBOS DE PVC, SOLDÁVEL, ÁGUA FRIA, DN 50 MM (INSTALADO EM PRUMADA), INCLUSIVE CONEXÕES, CORTES E FIXAÇÕES, PARA PRÉDIOS. AF_10/2015</v>
          </cell>
          <cell r="D8384" t="str">
            <v>M</v>
          </cell>
          <cell r="E8384">
            <v>25.27</v>
          </cell>
        </row>
        <row r="8385">
          <cell r="B8385">
            <v>91789</v>
          </cell>
          <cell r="C8385" t="str">
            <v>(COMPOSIÇÃO REPRESENTATIVA) DO SERVIÇO DE INSTALAÇÃO DE TUBOS DE PVC, SÉRIE R, ÁGUA PLUVIAL, DN 75 MM (INSTALADO EM RAMAL DE ENCAMINHAMENTO, OU CONDUTORES VERTICAIS), INCLUSIVE CONEXÕES, CORTE E FIXAÇÕES, PARA PRÉDIOS. AF_10/2015</v>
          </cell>
          <cell r="D8385" t="str">
            <v>M</v>
          </cell>
          <cell r="E8385">
            <v>26.57</v>
          </cell>
        </row>
        <row r="8386">
          <cell r="B8386">
            <v>91790</v>
          </cell>
          <cell r="C8386" t="str">
            <v>(COMPOSIÇÃO REPRESENTATIVA) DO SERVIÇO DE INSTALAÇÃO DE TUBOS DE PVC, SÉRIE R, ÁGUA PLUVIAL, DN 100 MM (INSTALADO EM RAMAL DE ENCAMINHAMENTO, OU CONDUTORES VERTICAIS), INCLUSIVE CONEXÕES, CORTES E FIXAÇÕES, PARA PRÉDIOS. AF_10/2015</v>
          </cell>
          <cell r="D8386" t="str">
            <v>M</v>
          </cell>
          <cell r="E8386">
            <v>40.869999999999997</v>
          </cell>
        </row>
        <row r="8387">
          <cell r="B8387">
            <v>91791</v>
          </cell>
          <cell r="C8387" t="str">
            <v>(COMPOSIÇÃO REPRESENTATIVA) DO SERVIÇO DE INSTALAÇÃO DE TUBOS DE PVC, SÉRIE R, ÁGUA PLUVIAL, DN 150 MM (INSTALADO EM CONDUTORES VERTICAIS), INCLUSIVE CONEXÕES, CORTES E FIXAÇÕES, PARA PRÉDIOS. AF_10/2015</v>
          </cell>
          <cell r="D8387" t="str">
            <v>M</v>
          </cell>
          <cell r="E8387">
            <v>52.59</v>
          </cell>
        </row>
        <row r="8388">
          <cell r="B8388">
            <v>91792</v>
          </cell>
          <cell r="C8388" t="str">
            <v>(COMPOSIÇÃO REPRESENTATIVA) DO SERVIÇO DE INSTALAÇÃO DE TUBO DE PVC, SÉRIE NORMAL, ESGOTO PREDIAL, DN 40 MM (INSTALADO EM RAMAL DE DESCARGA OU RAMAL DE ESGOTO SANITÁRIO), INCLUSIVE CONEXÕES, CORTES E FIXAÇÕES, PARA PRÉDIOS. AF_10/2015</v>
          </cell>
          <cell r="D8388" t="str">
            <v>M</v>
          </cell>
          <cell r="E8388">
            <v>38.200000000000003</v>
          </cell>
        </row>
        <row r="8389">
          <cell r="B8389">
            <v>91793</v>
          </cell>
          <cell r="C8389" t="str">
            <v>(COMPOSIÇÃO REPRESENTATIVA) DO SERVIÇO DE INSTALAÇÃO DE TUBO DE PVC, SÉRIE NORMAL, ESGOTO PREDIAL, DN 50 MM (INSTALADO EM RAMAL DE DESCARGA OU RAMAL DE ESGOTO SANITÁRIO), INCLUSIVE CONEXÕES, CORTES E FIXAÇÕES PARA, PRÉDIOS. AF_10/2015</v>
          </cell>
          <cell r="D8389" t="str">
            <v>M</v>
          </cell>
          <cell r="E8389">
            <v>55.53</v>
          </cell>
        </row>
        <row r="8390">
          <cell r="B8390">
            <v>91794</v>
          </cell>
          <cell r="C8390" t="str">
            <v>(COMPOSIÇÃO REPRESENTATIVA) DO SERVIÇO DE INST. TUBO PVC, SÉRIE N, ESGOTO PREDIAL, DN 75 MM, (INST. EM RAMAL DE DESCARGA, RAMAL DE ESG. SANITÁRIO, PRUMADA DE ESG. SANITÁRIO OU VENTILAÇÃO), INCL. CONEXÕES, CORTES E FIXAÇÕES, P/ PRÉDIOS. AF_10/2015</v>
          </cell>
          <cell r="D8390" t="str">
            <v>M</v>
          </cell>
          <cell r="E8390">
            <v>24.91</v>
          </cell>
        </row>
        <row r="8391">
          <cell r="B8391">
            <v>91795</v>
          </cell>
          <cell r="C8391" t="str">
            <v>(COMPOSIÇÃO REPRESENTATIVA) DO SERVIÇO DE INST. TUBO PVC, SÉRIE N, ESGOTO PREDIAL, 100 MM (INST. RAMAL DESCARGA, RAMAL DE ESG. SANIT., PRUMADA ESG. SANIT., VENTILAÇÃO OU SUB-COLETOR AÉREO), INCL. CONEXÕES E CORTES, FIXAÇÕES, P/ PRÉDIOS. AF_10/2015</v>
          </cell>
          <cell r="D8391" t="str">
            <v>M</v>
          </cell>
          <cell r="E8391">
            <v>42.44</v>
          </cell>
        </row>
        <row r="8392">
          <cell r="B8392">
            <v>91796</v>
          </cell>
          <cell r="C8392" t="str">
            <v>(COMPOSIÇÃO REPRESENTATIVA) DO SERVIÇO DE INSTALAÇÃO DE TUBO DE PVC, SÉRIE NORMAL, ESGOTO PREDIAL, DN 150 MM (INSTALADO EM SUB-COLETOR AÉREO), INCLUSIVE CONEXÕES, CORTES E FIXAÇÕES, PARA PRÉDIOS. AF_10/2015</v>
          </cell>
          <cell r="D8392" t="str">
            <v>M</v>
          </cell>
          <cell r="E8392">
            <v>45.19</v>
          </cell>
        </row>
        <row r="8393">
          <cell r="B8393">
            <v>92275</v>
          </cell>
          <cell r="C8393" t="str">
            <v>TUBO EM COBRE RÍGIDO, DN 22 MM, CLASSE E, SEM ISOLAMENTO, INSTALADO EM PRUMADA  FORNECIMENTO E INSTALAÇÃO. AF_12/2015</v>
          </cell>
          <cell r="D8393" t="str">
            <v>M</v>
          </cell>
          <cell r="E8393">
            <v>30.01</v>
          </cell>
        </row>
        <row r="8394">
          <cell r="B8394">
            <v>92276</v>
          </cell>
          <cell r="C8394" t="str">
            <v>TUBO EM COBRE RÍGIDO, DN 28 MM, CLASSE E, SEM ISOLAMENTO, INSTALADO EM PRUMADA  FORNECIMENTO E INSTALAÇÃO. AF_12/2015</v>
          </cell>
          <cell r="D8394" t="str">
            <v>M</v>
          </cell>
          <cell r="E8394">
            <v>37.97</v>
          </cell>
        </row>
        <row r="8395">
          <cell r="B8395">
            <v>92277</v>
          </cell>
          <cell r="C8395" t="str">
            <v>TUBO EM COBRE RÍGIDO, DN 35 MM, CLASSE E, SEM ISOLAMENTO, INSTALADO EM PRUMADA  FORNECIMENTO E INSTALAÇÃO. AF_12/2015</v>
          </cell>
          <cell r="D8395" t="str">
            <v>M</v>
          </cell>
          <cell r="E8395">
            <v>54.65</v>
          </cell>
        </row>
        <row r="8396">
          <cell r="B8396">
            <v>92278</v>
          </cell>
          <cell r="C8396" t="str">
            <v>TUBO EM COBRE RÍGIDO, DN 42 MM, CLASSE E, SEM ISOLAMENTO, INSTALADO EM PRUMADA  FORNECIMENTO E INSTALAÇÃO. AF_12/2015</v>
          </cell>
          <cell r="D8396" t="str">
            <v>M</v>
          </cell>
          <cell r="E8396">
            <v>73.39</v>
          </cell>
        </row>
        <row r="8397">
          <cell r="B8397">
            <v>92279</v>
          </cell>
          <cell r="C8397" t="str">
            <v>TUBO EM COBRE RÍGIDO, DN 54 MM, CLASSE E, SEM ISOLAMENTO, INSTALADO EM PRUMADA  FORNECIMENTO E INSTALAÇÃO. AF_12/2015</v>
          </cell>
          <cell r="D8397" t="str">
            <v>M</v>
          </cell>
          <cell r="E8397">
            <v>105.92</v>
          </cell>
        </row>
        <row r="8398">
          <cell r="B8398">
            <v>92280</v>
          </cell>
          <cell r="C8398" t="str">
            <v>TUBO EM COBRE RÍGIDO, DN 66 MM, CLASSE E, SEM ISOLAMENTO, INSTALADO EM PRUMADA  FORNECIMENTO E INSTALAÇÃO. AF_12/2015</v>
          </cell>
          <cell r="D8398" t="str">
            <v>M</v>
          </cell>
          <cell r="E8398">
            <v>148.53</v>
          </cell>
        </row>
        <row r="8399">
          <cell r="B8399">
            <v>92281</v>
          </cell>
          <cell r="C8399" t="str">
            <v>TUBO EM COBRE RÍGIDO, DN 22 MM, CLASSE E, COM ISOLAMENTO, INSTALADO EM PRUMADA  FORNECIMENTO E INSTALAÇÃO. AF_12/2015</v>
          </cell>
          <cell r="D8399" t="str">
            <v>M</v>
          </cell>
          <cell r="E8399">
            <v>95.48</v>
          </cell>
        </row>
        <row r="8400">
          <cell r="B8400">
            <v>92282</v>
          </cell>
          <cell r="C8400" t="str">
            <v>TUBO EM COBRE RÍGIDO, DN 28 MM, CLASSE E, COM ISOLAMENTO, INSTALADO EM PRUMADA  FORNECIMENTO E INSTALAÇÃO. AF_12/2015</v>
          </cell>
          <cell r="D8400" t="str">
            <v>M</v>
          </cell>
          <cell r="E8400">
            <v>106.11</v>
          </cell>
        </row>
        <row r="8401">
          <cell r="B8401">
            <v>92283</v>
          </cell>
          <cell r="C8401" t="str">
            <v>TUBO EM COBRE RÍGIDO, DN 35 MM, CLASSE E, COM ISOLAMENTO, INSTALADO EM PRUMADA  FORNECIMENTO E INSTALAÇÃO. AF_12/2015</v>
          </cell>
          <cell r="D8401" t="str">
            <v>M</v>
          </cell>
          <cell r="E8401">
            <v>140.80000000000001</v>
          </cell>
        </row>
        <row r="8402">
          <cell r="B8402">
            <v>92284</v>
          </cell>
          <cell r="C8402" t="str">
            <v>TUBO EM COBRE RÍGIDO, DN 42 MM, CLASSE E, COM ISOLAMENTO, INSTALADO EM PRUMADA  FORNECIMENTO E INSTALAÇÃO. AF_12/2015</v>
          </cell>
          <cell r="D8402" t="str">
            <v>M</v>
          </cell>
          <cell r="E8402">
            <v>171.63</v>
          </cell>
        </row>
        <row r="8403">
          <cell r="B8403">
            <v>92285</v>
          </cell>
          <cell r="C8403" t="str">
            <v>TUBO EM COBRE RÍGIDO, DN 54 MM, CLASSE E, COM ISOLAMENTO, INSTALADO EM PRUMADA  FORNECIMENTO E INSTALAÇÃO. AF_12/2015</v>
          </cell>
          <cell r="D8403" t="str">
            <v>M</v>
          </cell>
          <cell r="E8403">
            <v>223.32</v>
          </cell>
        </row>
        <row r="8404">
          <cell r="B8404">
            <v>92286</v>
          </cell>
          <cell r="C8404" t="str">
            <v>TUBO EM COBRE RÍGIDO, DN 66 MM, CLASSE E, COM ISOLAMENTO, INSTALADO EM PRUMADA  FORNECIMENTO E INSTALAÇÃO. AF_12/2015</v>
          </cell>
          <cell r="D8404" t="str">
            <v>M</v>
          </cell>
          <cell r="E8404">
            <v>267.58</v>
          </cell>
        </row>
        <row r="8405">
          <cell r="B8405">
            <v>92305</v>
          </cell>
          <cell r="C8405" t="str">
            <v>TUBO EM COBRE RÍGIDO, DN 15 MM, CLASSE E, SEM ISOLAMENTO, INSTALADO EM RAMAL DE DISTRIBUIÇÃO  FORNECIMENTO E INSTALAÇÃO. AF_12/2015</v>
          </cell>
          <cell r="D8405" t="str">
            <v>M</v>
          </cell>
          <cell r="E8405">
            <v>20.61</v>
          </cell>
        </row>
        <row r="8406">
          <cell r="B8406">
            <v>92306</v>
          </cell>
          <cell r="C8406" t="str">
            <v>TUBO EM COBRE RÍGIDO, DN 22 MM, CLASSE E, SEM ISOLAMENTO, INSTALADO EM RAMAL DE DISTRIBUIÇÃO  FORNECIMENTO E INSTALAÇÃO. AF_12/2015</v>
          </cell>
          <cell r="D8406" t="str">
            <v>M</v>
          </cell>
          <cell r="E8406">
            <v>33.15</v>
          </cell>
        </row>
        <row r="8407">
          <cell r="B8407">
            <v>92307</v>
          </cell>
          <cell r="C8407" t="str">
            <v>TUBO EM COBRE RÍGIDO, DN 28 MM, CLASSE E, SEM ISOLAMENTO, INSTALADO EM RAMAL DE DISTRIBUIÇÃO  FORNECIMENTO E INSTALAÇÃO. AF_12/2015</v>
          </cell>
          <cell r="D8407" t="str">
            <v>M</v>
          </cell>
          <cell r="E8407">
            <v>41.34</v>
          </cell>
        </row>
        <row r="8408">
          <cell r="B8408">
            <v>92308</v>
          </cell>
          <cell r="C8408" t="str">
            <v>TUBO EM COBRE RÍGIDO, DN 15 MM, CLASSE E, COM ISOLAMENTO, INSTALADO EM RAMAL DE DISTRIBUIÇÃO  FORNECIMENTO E INSTALAÇÃO. AF_12/2015</v>
          </cell>
          <cell r="D8408" t="str">
            <v>M</v>
          </cell>
          <cell r="E8408">
            <v>35.99</v>
          </cell>
        </row>
        <row r="8409">
          <cell r="B8409">
            <v>92309</v>
          </cell>
          <cell r="C8409" t="str">
            <v>TUBO EM COBRE RÍGIDO, DN 22 MM, CLASSE E, COM ISOLAMENTO, INSTALADO EM RAMAL DE DISTRIBUIÇÃO  FORNECIMENTO E INSTALAÇÃO. AF_12/2015</v>
          </cell>
          <cell r="D8409" t="str">
            <v>M</v>
          </cell>
          <cell r="E8409">
            <v>100.21</v>
          </cell>
        </row>
        <row r="8410">
          <cell r="B8410">
            <v>92310</v>
          </cell>
          <cell r="C8410" t="str">
            <v>TUBO EM COBRE RÍGIDO, DN 28 MM, CLASSE E, COM ISOLAMENTO, INSTALADO EM RAMAL DE DISTRIBUIÇÃO  FORNECIMENTO E INSTALAÇÃO. AF_12/2015</v>
          </cell>
          <cell r="D8410" t="str">
            <v>M</v>
          </cell>
          <cell r="E8410">
            <v>111.09</v>
          </cell>
        </row>
        <row r="8411">
          <cell r="B8411">
            <v>92320</v>
          </cell>
          <cell r="C8411" t="str">
            <v>TUBO EM COBRE RÍGIDO, DN 15 MM, CLASSE E, SEM ISOLAMENTO, INSTALADO EM RAMAL E SUB-RAMAL  FORNECIMENTO E INSTALAÇÃO. AF_12/2015</v>
          </cell>
          <cell r="D8411" t="str">
            <v>M</v>
          </cell>
          <cell r="E8411">
            <v>27.5</v>
          </cell>
        </row>
        <row r="8412">
          <cell r="B8412">
            <v>92321</v>
          </cell>
          <cell r="C8412" t="str">
            <v>TUBO EM COBRE RÍGIDO, DN 22 MM, CLASSE E, SEM ISOLAMENTO, INSTALADO EM RAMAL E SUB-RAMAL  FORNECIMENTO E INSTALAÇÃO. AF_12/2015</v>
          </cell>
          <cell r="D8412" t="str">
            <v>M</v>
          </cell>
          <cell r="E8412">
            <v>44.99</v>
          </cell>
        </row>
        <row r="8413">
          <cell r="B8413">
            <v>92322</v>
          </cell>
          <cell r="C8413" t="str">
            <v>TUBO EM COBRE RÍGIDO, DN 28 MM, CLASSE E, SEM ISOLAMENTO, INSTALADO EM RAMAL E SUB-RAMAL  FORNECIMENTO E INSTALAÇÃO. AF_12/2015</v>
          </cell>
          <cell r="D8413" t="str">
            <v>M</v>
          </cell>
          <cell r="E8413">
            <v>57.48</v>
          </cell>
        </row>
        <row r="8414">
          <cell r="B8414">
            <v>92323</v>
          </cell>
          <cell r="C8414" t="str">
            <v>TUBO EM COBRE RÍGIDO, DN 15 MM, CLASSE E, COM ISOLAMENTO, INSTALADO EM RAMAL E SUB-RAMAL  FORNECIMENTO E INSTALAÇÃO. AF_12/2015</v>
          </cell>
          <cell r="D8414" t="str">
            <v>M</v>
          </cell>
          <cell r="E8414">
            <v>41.23</v>
          </cell>
        </row>
        <row r="8415">
          <cell r="B8415">
            <v>92324</v>
          </cell>
          <cell r="C8415" t="str">
            <v>TUBO EM COBRE RÍGIDO, DN 22 MM, CLASSE E, COM ISOLAMENTO, INSTALADO EM RAMAL E SUB-RAMAL  FORNECIMENTO E INSTALAÇÃO. AF_12/2015</v>
          </cell>
          <cell r="D8415" t="str">
            <v>M</v>
          </cell>
          <cell r="E8415">
            <v>110.4</v>
          </cell>
        </row>
        <row r="8416">
          <cell r="B8416">
            <v>92325</v>
          </cell>
          <cell r="C8416" t="str">
            <v>TUBO EM COBRE RÍGIDO, DN 28 MM, CLASSE E, COM ISOLAMENTO, INSTALADO EM RAMAL E SUB-RAMAL  FORNECIMENTO E INSTALAÇÃO. AF_12/2015</v>
          </cell>
          <cell r="D8416" t="str">
            <v>M</v>
          </cell>
          <cell r="E8416">
            <v>125.55</v>
          </cell>
        </row>
        <row r="8417">
          <cell r="B8417">
            <v>92335</v>
          </cell>
          <cell r="C8417" t="str">
            <v>TUBO DE AÇO GALVANIZADO COM COSTURA, CLASSE MÉDIA, CONEXÃO RANHURADA, DN 50 (2"), INSTALADO EM PRUMADAS - FORNECIMENTO E INSTALAÇÃO. AF_12/2015</v>
          </cell>
          <cell r="D8417" t="str">
            <v>M</v>
          </cell>
          <cell r="E8417">
            <v>52.3</v>
          </cell>
        </row>
        <row r="8418">
          <cell r="B8418">
            <v>92336</v>
          </cell>
          <cell r="C8418" t="str">
            <v>TUBO DE AÇO GALVANIZADO COM COSTURA, CLASSE MÉDIA, CONEXÃO RANHURADA, DN 65 (2 1/2"), INSTALADO EM PRUMADAS - FORNECIMENTO E INSTALAÇÃO. AF_12/2015</v>
          </cell>
          <cell r="D8418" t="str">
            <v>M</v>
          </cell>
          <cell r="E8418">
            <v>64.17</v>
          </cell>
        </row>
        <row r="8419">
          <cell r="B8419">
            <v>92337</v>
          </cell>
          <cell r="C8419" t="str">
            <v>TUBO DE AÇO GALVANIZADO COM COSTURA, CLASSE MÉDIA, CONEXÃO RANHURADA, DN 80 (3"), INSTALADO EM PRUMADAS - FORNECIMENTO E INSTALAÇÃO. AF_12/2015</v>
          </cell>
          <cell r="D8419" t="str">
            <v>M</v>
          </cell>
          <cell r="E8419">
            <v>84.24</v>
          </cell>
        </row>
        <row r="8420">
          <cell r="B8420">
            <v>92338</v>
          </cell>
          <cell r="C8420" t="str">
            <v>TUBO DE AÇO PRETO SEM COSTURA, CONEXÃO SOLDADA, DN 50 (2"), INSTALADO EM PRUMADAS - FORNECIMENTO E INSTALAÇÃO. AF_12/2015</v>
          </cell>
          <cell r="D8420" t="str">
            <v>M</v>
          </cell>
          <cell r="E8420">
            <v>73.27</v>
          </cell>
        </row>
        <row r="8421">
          <cell r="B8421">
            <v>92339</v>
          </cell>
          <cell r="C8421" t="str">
            <v>TUBO DE AÇO PRETO SEM COSTURA, CONEXÃO SOLDADA, DN 65 (2 1/2"), INSTALADO EM PRUMADAS - FORNECIMENTO E INSTALAÇÃO. AF_12/2015</v>
          </cell>
          <cell r="D8421" t="str">
            <v>M</v>
          </cell>
          <cell r="E8421">
            <v>108.94</v>
          </cell>
        </row>
        <row r="8422">
          <cell r="B8422">
            <v>92341</v>
          </cell>
          <cell r="C8422" t="str">
            <v>TUBO DE AÇO GALVANIZADO COM COSTURA, CLASSE MÉDIA, DN 50 (2"), CONEXÃO ROSQUEADA, INSTALADO EM PRUMADAS - FORNECIMENTO E INSTALAÇÃO. AF_12/2015</v>
          </cell>
          <cell r="D8422" t="str">
            <v>M</v>
          </cell>
          <cell r="E8422">
            <v>59.2</v>
          </cell>
        </row>
        <row r="8423">
          <cell r="B8423">
            <v>92342</v>
          </cell>
          <cell r="C8423" t="str">
            <v>TUBO DE AÇO GALVANIZADO COM COSTURA, CLASSE MÉDIA, DN 65 (2 1/2"), CONEXÃO ROSQUEADA, INSTALADO EM PRUMADAS - FORNECIMENTO E INSTALAÇÃO. AF_12/2015</v>
          </cell>
          <cell r="D8423" t="str">
            <v>M</v>
          </cell>
          <cell r="E8423">
            <v>71.099999999999994</v>
          </cell>
        </row>
        <row r="8424">
          <cell r="B8424">
            <v>92343</v>
          </cell>
          <cell r="C8424" t="str">
            <v>TUBO DE AÇO GALVANIZADO COM COSTURA, CLASSE MÉDIA, DN 80 (3"), CONEXÃO ROSQUEADA, INSTALADO EM PRUMADAS - FORNECIMENTO E INSTALAÇÃO. AF_12/2015</v>
          </cell>
          <cell r="D8424" t="str">
            <v>M</v>
          </cell>
          <cell r="E8424">
            <v>91.23</v>
          </cell>
        </row>
        <row r="8425">
          <cell r="B8425">
            <v>92361</v>
          </cell>
          <cell r="C8425" t="str">
            <v>TUBO DE AÇO PRETO SEM COSTURA, CONEXÃO SOLDADA, DN 50 (2"), INSTALADO EM REDE DE ALIMENTAÇÃO PARA HIDRANTE - FORNECIMENTO E INSTALAÇÃO. AF_12/2015</v>
          </cell>
          <cell r="D8425" t="str">
            <v>M</v>
          </cell>
          <cell r="E8425">
            <v>59.21</v>
          </cell>
        </row>
        <row r="8426">
          <cell r="B8426">
            <v>92362</v>
          </cell>
          <cell r="C8426" t="str">
            <v>TUBO DE AÇO PRETO SEM COSTURA, CONEXÃO SOLDADA, DN 65 (2 1/2"), INSTALADO EM REDE DE ALIMENTAÇÃO PARA HIDRANTE - FORNECIMENTO E INSTALAÇÃO. AF_12/2015</v>
          </cell>
          <cell r="D8426" t="str">
            <v>M</v>
          </cell>
          <cell r="E8426">
            <v>94.32</v>
          </cell>
        </row>
        <row r="8427">
          <cell r="B8427">
            <v>92364</v>
          </cell>
          <cell r="C8427" t="str">
            <v>TUBO DE AÇO GALVANIZADO COM COSTURA, CLASSE MÉDIA, DN 32 (1 1/4"), CONEXÃO ROSQUEADA, INSTALADO EM REDE DE ALIMENTAÇÃO PARA HIDRANTE - FORNECIMENTO E INSTALAÇÃO. AF_12/2015</v>
          </cell>
          <cell r="D8427" t="str">
            <v>M</v>
          </cell>
          <cell r="E8427">
            <v>31.86</v>
          </cell>
        </row>
        <row r="8428">
          <cell r="B8428">
            <v>92365</v>
          </cell>
          <cell r="C8428" t="str">
            <v>TUBO DE AÇO GALVANIZADO COM COSTURA, CLASSE MÉDIA, DN 40 (1 1/2"), CONEXÃO ROSQUEADA, INSTALADO EM REDE DE ALIMENTAÇÃO PARA HIDRANTE - FORNECIMENTO E INSTALAÇÃO. AF_12/2015</v>
          </cell>
          <cell r="D8428" t="str">
            <v>M</v>
          </cell>
          <cell r="E8428">
            <v>36.590000000000003</v>
          </cell>
        </row>
        <row r="8429">
          <cell r="B8429">
            <v>92366</v>
          </cell>
          <cell r="C8429" t="str">
            <v>TUBO DE AÇO GALVANIZADO COM COSTURA, CLASSE MÉDIA, DN 50 (2"), CONEXÃO ROSQUEADA, INSTALADO EM REDE DE ALIMENTAÇÃO PARA HIDRANTE - FORNECIMENTO E INSTALAÇÃO. AF_12/2015</v>
          </cell>
          <cell r="D8429" t="str">
            <v>M</v>
          </cell>
          <cell r="E8429">
            <v>50.69</v>
          </cell>
        </row>
        <row r="8430">
          <cell r="B8430">
            <v>92367</v>
          </cell>
          <cell r="C8430" t="str">
            <v>TUBO DE AÇO GALVANIZADO COM COSTURA, CLASSE MÉDIA, DN 65 (2 1/2"), CONEXÃO ROSQUEADA, INSTALADO EM REDE DE ALIMENTAÇÃO PARA HIDRANTE - FORNECIMENTO E INSTALAÇÃO. AF_12/2015</v>
          </cell>
          <cell r="D8430" t="str">
            <v>M</v>
          </cell>
          <cell r="E8430">
            <v>62.2</v>
          </cell>
        </row>
        <row r="8431">
          <cell r="B8431">
            <v>92368</v>
          </cell>
          <cell r="C8431" t="str">
            <v>TUBO DE AÇO GALVANIZADO COM COSTURA, CLASSE MÉDIA, DN 80 (3"), CONEXÃO ROSQUEADA, INSTALADO EM REDE DE ALIMENTAÇÃO PARA HIDRANTE - FORNECIMENTO E INSTALAÇÃO. AF_12/2015</v>
          </cell>
          <cell r="D8431" t="str">
            <v>M</v>
          </cell>
          <cell r="E8431">
            <v>81.97</v>
          </cell>
        </row>
        <row r="8432">
          <cell r="B8432">
            <v>92648</v>
          </cell>
          <cell r="C8432" t="str">
            <v>TUBO DE AÇO PRETO SEM COSTURA, CONEXÃO SOLDADA, DN 40 (1 1/2"), INSTALADO EM REDE DE ALIMENTAÇÃO PARA SPRINKLER - FORNECIMENTO E INSTALAÇÃO. AF_12/2015</v>
          </cell>
          <cell r="D8432" t="str">
            <v>M</v>
          </cell>
          <cell r="E8432">
            <v>50.7</v>
          </cell>
        </row>
        <row r="8433">
          <cell r="B8433">
            <v>92649</v>
          </cell>
          <cell r="C8433" t="str">
            <v>TUBO DE AÇO PRETO SEM COSTURA, CONEXÃO SOLDADA, DN 50 (2"), INSTALADO EM REDE DE ALIMENTAÇÃO PARA SPRINKLER - FORNECIMENTO E INSTALAÇÃO. AF_12/2015</v>
          </cell>
          <cell r="D8433" t="str">
            <v>M</v>
          </cell>
          <cell r="E8433">
            <v>61.73</v>
          </cell>
        </row>
        <row r="8434">
          <cell r="B8434">
            <v>92650</v>
          </cell>
          <cell r="C8434" t="str">
            <v>TUBO DE AÇO PRETO SEM COSTURA, CONEXÃO SOLDADA, DN 65 (2 1/2"), INSTALADO EM REDE DE ALIMENTAÇÃO PARA SPRINKLER - FORNECIMENTO E INSTALAÇÃO. AF_12/2015</v>
          </cell>
          <cell r="D8434" t="str">
            <v>M</v>
          </cell>
          <cell r="E8434">
            <v>96.84</v>
          </cell>
        </row>
        <row r="8435">
          <cell r="B8435">
            <v>92652</v>
          </cell>
          <cell r="C8435" t="str">
            <v>TUBO DE AÇO GALVANIZADO COM COSTURA, CLASSE MÉDIA, CONEXÃO ROSQUEADA, DN 32 (1 1/4"), INSTALADO EM REDE DE ALIMENTAÇÃO PARA SPRINKLER - FORNECIMENTO E INSTALAÇÃO. AF_12/2015</v>
          </cell>
          <cell r="D8435" t="str">
            <v>M</v>
          </cell>
          <cell r="E8435">
            <v>35</v>
          </cell>
        </row>
        <row r="8436">
          <cell r="B8436">
            <v>92653</v>
          </cell>
          <cell r="C8436" t="str">
            <v>TUBO DE AÇO GALVANIZADO COM COSTURA, CLASSE MÉDIA, CONEXÃO ROSQUEADA, DN 40 (1 1/2"), INSTALADO EM REDE DE ALIMENTAÇÃO PARA SPRINKLER - FORNECIMENTO E INSTALAÇÃO. AF_12/2015</v>
          </cell>
          <cell r="D8436" t="str">
            <v>M</v>
          </cell>
          <cell r="E8436">
            <v>39.76</v>
          </cell>
        </row>
        <row r="8437">
          <cell r="B8437">
            <v>92654</v>
          </cell>
          <cell r="C8437" t="str">
            <v>TUBO DE AÇO GALVANIZADO COM COSTURA, CLASSE MÉDIA, CONEXÃO ROSQUEADA, DN 50 (2"), INSTALADO EM REDE DE ALIMENTAÇÃO PARA SPRINKLER - FORNECIMENTO E INSTALAÇÃO. AF_12/2015</v>
          </cell>
          <cell r="D8437" t="str">
            <v>M</v>
          </cell>
          <cell r="E8437">
            <v>53.86</v>
          </cell>
        </row>
        <row r="8438">
          <cell r="B8438">
            <v>92655</v>
          </cell>
          <cell r="C8438" t="str">
            <v>TUBO DE AÇO GALVANIZADO COM COSTURA, CLASSE MÉDIA, CONEXÃO ROSQUEADA, DN 65 (2 1/2"), INSTALADO EM REDE DE ALIMENTAÇÃO PARA SPRINKLER - FORNECIMENTO E INSTALAÇÃO. AF_12/2015</v>
          </cell>
          <cell r="D8438" t="str">
            <v>M</v>
          </cell>
          <cell r="E8438">
            <v>65.44</v>
          </cell>
        </row>
        <row r="8439">
          <cell r="B8439">
            <v>92656</v>
          </cell>
          <cell r="C8439" t="str">
            <v>TUBO DE AÇO GALVANIZADO COM COSTURA, CLASSE MÉDIA, CONEXÃO ROSQUEADA, DN 80 (3"), INSTALADO EM REDE DE ALIMENTAÇÃO PARA SPRINKLER - FORNECIMENTO E INSTALAÇÃO. AF_12/2015</v>
          </cell>
          <cell r="D8439" t="str">
            <v>M</v>
          </cell>
          <cell r="E8439">
            <v>85.21</v>
          </cell>
        </row>
        <row r="8440">
          <cell r="B8440">
            <v>92687</v>
          </cell>
          <cell r="C8440" t="str">
            <v>TUBO DE AÇO GALVANIZADO COM COSTURA, CLASSE MÉDIA, CONEXÃO ROSQUEADA, DN 15 (1/2"), INSTALADO EM RAMAIS E SUB-RAMAIS DE GÁS - FORNECIMENTO E INSTALAÇÃO. AF_12/2015</v>
          </cell>
          <cell r="D8440" t="str">
            <v>M</v>
          </cell>
          <cell r="E8440">
            <v>16.62</v>
          </cell>
        </row>
        <row r="8441">
          <cell r="B8441">
            <v>92688</v>
          </cell>
          <cell r="C8441" t="str">
            <v>TUBO DE AÇO GALVANIZADO COM COSTURA, CLASSE MÉDIA, CONEXÃO ROSQUEADA, DN 20 (3/4"), INSTALADO EM RAMAIS E SUB-RAMAIS DE GÁS - FORNECIMENTO E INSTALAÇÃO. AF_12/2015</v>
          </cell>
          <cell r="D8441" t="str">
            <v>M</v>
          </cell>
          <cell r="E8441">
            <v>23.55</v>
          </cell>
        </row>
        <row r="8442">
          <cell r="B8442">
            <v>92689</v>
          </cell>
          <cell r="C8442" t="str">
            <v>TUBO DE AÇO PRETO SEM COSTURA, CLASSE MÉDIA, CONEXÃO SOLDADA, DN 15 (1/2"), INSTALADO EM RAMAIS E SUB-RAMAIS DE GÁS - FORNECIMENTO E INSTALAÇÃO. AF_12/2015</v>
          </cell>
          <cell r="D8442" t="str">
            <v>M</v>
          </cell>
          <cell r="E8442">
            <v>25.42</v>
          </cell>
        </row>
        <row r="8443">
          <cell r="B8443">
            <v>92690</v>
          </cell>
          <cell r="C8443" t="str">
            <v>TUBO DE AÇO PRETO SEM COSTURA, CLASSE MÉDIA, CONEXÃO SOLDADA, DN 20 (3/4"), INSTALADO EM RAMAIS E SUB-RAMAIS DE GÁS - FORNECIMENTO E INSTALAÇÃO. AF_12/2015</v>
          </cell>
          <cell r="D8443" t="str">
            <v>M</v>
          </cell>
          <cell r="E8443">
            <v>36.75</v>
          </cell>
        </row>
        <row r="8444">
          <cell r="B8444">
            <v>94462</v>
          </cell>
          <cell r="C8444" t="str">
            <v>TUBO DE AÇO GALVANIZADO COM COSTURA, CLASSE MÉDIA, DN 50 (2), CONEXÃO ROSQUEADA, INSTALADO EM RESERVAÇÃO DE ÁGUA DE EDIFICAÇÃO QUE POSSUA RESERVATÓRIO DE FIBRA/FIBROCIMENTO  FORNECIMENTO E INSTALAÇÃO. AF_06/2016</v>
          </cell>
          <cell r="D8444" t="str">
            <v>M</v>
          </cell>
          <cell r="E8444">
            <v>59.09</v>
          </cell>
        </row>
        <row r="8445">
          <cell r="B8445">
            <v>94463</v>
          </cell>
          <cell r="C8445" t="str">
            <v>TUBO DE AÇO GALVANIZADO COM COSTURA, CLASSE MÉDIA, DN 65 (2 1/2), CONEXÃO ROSQUEADA, INSTALADO EM RESERVAÇÃO DE ÁGUA DE EDIFICAÇÃO QUE POSSUA RESERVATÓRIO DE FIBRA/FIBROCIMENTO  FORNECIMENTO E INSTALAÇÃO. AF_06/2016</v>
          </cell>
          <cell r="D8445" t="str">
            <v>M</v>
          </cell>
          <cell r="E8445">
            <v>68.81</v>
          </cell>
        </row>
        <row r="8446">
          <cell r="B8446">
            <v>94464</v>
          </cell>
          <cell r="C8446" t="str">
            <v>TUBO DE AÇO GALVANIZADO COM COSTURA, CLASSE MÉDIA, DN 80 (3), CONEXÃO ROSQUEADA, INSTALADO EM RESERVAÇÃO DE ÁGUA DE EDIFICAÇÃO QUE POSSUA RESERVATÓRIO DE FIBRA/FIBROCIMENTO  FORNECIMENTO E INSTALAÇÃO. AF_06/2016</v>
          </cell>
          <cell r="D8446" t="str">
            <v>M</v>
          </cell>
          <cell r="E8446">
            <v>96.5</v>
          </cell>
        </row>
        <row r="8447">
          <cell r="B8447">
            <v>94602</v>
          </cell>
          <cell r="C8447" t="str">
            <v>TUBO EM COBRE RÍGIDO, DN 54 MM, CLASSE E, SEM ISOLAMENTO, INSTALADO EM RESERVAÇÃO DE ÁGUA DE EDIFICAÇÃO QUE POSSUA RESERVATÓRIO DE FIBRA/FIBROCIMENTO  FORNECIMENTO E INSTALAÇÃO. AF_06/2016</v>
          </cell>
          <cell r="D8447" t="str">
            <v>M</v>
          </cell>
          <cell r="E8447">
            <v>117.99</v>
          </cell>
        </row>
        <row r="8448">
          <cell r="B8448">
            <v>94603</v>
          </cell>
          <cell r="C8448" t="str">
            <v>TUBO EM COBRE RÍGIDO, DN 66 MM, CLASSE E, SEM ISOLAMENTO, INSTALADO EM RESERVAÇÃO DE ÁGUA DE EDIFICAÇÃO QUE POSSUA RESERVATÓRIO DE FIBRA/FIBROCIMENTO  FORNECIMENTO E INSTALAÇÃO. AF_06/2016</v>
          </cell>
          <cell r="D8448" t="str">
            <v>M</v>
          </cell>
          <cell r="E8448">
            <v>157.19999999999999</v>
          </cell>
        </row>
        <row r="8449">
          <cell r="B8449">
            <v>94604</v>
          </cell>
          <cell r="C8449" t="str">
            <v>TUBO EM COBRE RÍGIDO, DN 79 MM, CLASSE E, SEM ISOLAMENTO, INSTALADO EM RESERVAÇÃO DE ÁGUA DE EDIFICAÇÃO QUE POSSUA RESERVATÓRIO DE FIBRA/FIBROCIMENTO  FORNECIMENTO E INSTALAÇÃO. AF_06/2016</v>
          </cell>
          <cell r="D8449" t="str">
            <v>M</v>
          </cell>
          <cell r="E8449">
            <v>213.71</v>
          </cell>
        </row>
        <row r="8450">
          <cell r="B8450">
            <v>94605</v>
          </cell>
          <cell r="C8450" t="str">
            <v>TUBO EM COBRE RÍGIDO, DN 104 MM, CLASSE E, SEM ISOLAMENTO, INSTALADO EM RESERVAÇÃO DE ÁGUA DE EDIFICAÇÃO QUE POSSUA RESERVATÓRIO DE FIBRA/FIBROCIMENTO  FORNECIMENTO E INSTALAÇÃO. AF_06/2016</v>
          </cell>
          <cell r="D8450" t="str">
            <v>M</v>
          </cell>
          <cell r="E8450">
            <v>303.72000000000003</v>
          </cell>
        </row>
        <row r="8451">
          <cell r="B8451">
            <v>94648</v>
          </cell>
          <cell r="C8451" t="str">
            <v>TUBO, PVC, SOLDÁVEL, DN  25 MM, INSTALADO EM RESERVAÇÃO DE ÁGUA DE EDIFICAÇÃO QUE POSSUA RESERVATÓRIO DE FIBRA/FIBROCIMENTO   FORNECIMENTO E INSTALAÇÃO. AF_06/2016</v>
          </cell>
          <cell r="D8451" t="str">
            <v>M</v>
          </cell>
          <cell r="E8451">
            <v>6.75</v>
          </cell>
        </row>
        <row r="8452">
          <cell r="B8452">
            <v>94649</v>
          </cell>
          <cell r="C8452" t="str">
            <v>TUBO, PVC, SOLDÁVEL, DN 32 MM, INSTALADO EM RESERVAÇÃO DE ÁGUA DE EDIFICAÇÃO QUE POSSUA RESERVATÓRIO DE FIBRA/FIBROCIMENTO   FORNECIMENTO E INSTALAÇÃO. AF_06/2016</v>
          </cell>
          <cell r="D8452" t="str">
            <v>M</v>
          </cell>
          <cell r="E8452">
            <v>9.81</v>
          </cell>
        </row>
        <row r="8453">
          <cell r="B8453">
            <v>94650</v>
          </cell>
          <cell r="C8453" t="str">
            <v>TUBO, PVC, SOLDÁVEL, DN 40 MM, INSTALADO EM RESERVAÇÃO DE ÁGUA DE EDIFICAÇÃO QUE POSSUA RESERVATÓRIO DE FIBRA/FIBROCIMENTO   FORNECIMENTO E INSTALAÇÃO. AF_06/2016</v>
          </cell>
          <cell r="D8453" t="str">
            <v>M</v>
          </cell>
          <cell r="E8453">
            <v>14.03</v>
          </cell>
        </row>
        <row r="8454">
          <cell r="B8454">
            <v>94651</v>
          </cell>
          <cell r="C8454" t="str">
            <v>TUBO, PVC, SOLDÁVEL, DN 50 MM, INSTALADO EM RESERVAÇÃO DE ÁGUA DE EDIFICAÇÃO QUE POSSUA RESERVATÓRIO DE FIBRA/FIBROCIMENTO   FORNECIMENTO E INSTALAÇÃO. AF_06/2016</v>
          </cell>
          <cell r="D8454" t="str">
            <v>M</v>
          </cell>
          <cell r="E8454">
            <v>15.18</v>
          </cell>
        </row>
        <row r="8455">
          <cell r="B8455">
            <v>94652</v>
          </cell>
          <cell r="C8455" t="str">
            <v>TUBO, PVC, SOLDÁVEL, DN 60 MM, INSTALADO EM RESERVAÇÃO DE ÁGUA DE EDIFICAÇÃO QUE POSSUA RESERVATÓRIO DE FIBRA/FIBROCIMENTO   FORNECIMENTO E INSTALAÇÃO. AF_06/2016</v>
          </cell>
          <cell r="D8455" t="str">
            <v>M</v>
          </cell>
          <cell r="E8455">
            <v>24.71</v>
          </cell>
        </row>
        <row r="8456">
          <cell r="B8456">
            <v>94653</v>
          </cell>
          <cell r="C8456" t="str">
            <v>TUBO, PVC, SOLDÁVEL, DN 75 MM, INSTALADO EM RESERVAÇÃO DE ÁGUA DE EDIFICAÇÃO QUE POSSUA RESERVATÓRIO DE FIBRA/FIBROCIMENTO   FORNECIMENTO E INSTALAÇÃO. AF_06/2016</v>
          </cell>
          <cell r="D8456" t="str">
            <v>M</v>
          </cell>
          <cell r="E8456">
            <v>34.68</v>
          </cell>
        </row>
        <row r="8457">
          <cell r="B8457">
            <v>94654</v>
          </cell>
          <cell r="C8457" t="str">
            <v>TUBO, PVC, SOLDÁVEL, DN 85 MM, INSTALADO EM RESERVAÇÃO DE ÁGUA DE EDIFICAÇÃO QUE POSSUA RESERVATÓRIO DE FIBRA/FIBROCIMENTO   FORNECIMENTO E INSTALAÇÃO. AF_06/2016</v>
          </cell>
          <cell r="D8457" t="str">
            <v>M</v>
          </cell>
          <cell r="E8457">
            <v>46.83</v>
          </cell>
        </row>
        <row r="8458">
          <cell r="B8458">
            <v>94655</v>
          </cell>
          <cell r="C8458" t="str">
            <v>TUBO, PVC, SOLDÁVEL, DN 110 MM, INSTALADO EM RESERVAÇÃO DE ÁGUA DE EDIFICAÇÃO QUE POSSUA RESERVATÓRIO DE FIBRA/FIBROCIMENTO   FORNECIMENTO E INSTALAÇÃO. AF_06/2016</v>
          </cell>
          <cell r="D8458" t="str">
            <v>M</v>
          </cell>
          <cell r="E8458">
            <v>64.59</v>
          </cell>
        </row>
        <row r="8459">
          <cell r="B8459">
            <v>94716</v>
          </cell>
          <cell r="C8459" t="str">
            <v>TUBO, CPVC, SOLDÁVEL, DN 22 MM, INSTALADO EM RESERVAÇÃO DE ÁGUA DE EDIFICAÇÃO QUE POSSUA RESERVATÓRIO DE FIBRA/FIBROCIMENTO  FORNECIMENTO E INSTALAÇÃO. AF_06/2016</v>
          </cell>
          <cell r="D8459" t="str">
            <v>M</v>
          </cell>
          <cell r="E8459">
            <v>15.97</v>
          </cell>
        </row>
        <row r="8460">
          <cell r="B8460">
            <v>94717</v>
          </cell>
          <cell r="C8460" t="str">
            <v>TUBO, CPVC, SOLDÁVEL, DN 28 MM, INSTALADO EM RESERVAÇÃO DE ÁGUA DE EDIFICAÇÃO QUE POSSUA RESERVATÓRIO DE FIBRA/FIBROCIMENTO  FORNECIMENTO E INSTALAÇÃO. AF_06/2016</v>
          </cell>
          <cell r="D8460" t="str">
            <v>M</v>
          </cell>
          <cell r="E8460">
            <v>23.22</v>
          </cell>
        </row>
        <row r="8461">
          <cell r="B8461">
            <v>94718</v>
          </cell>
          <cell r="C8461" t="str">
            <v>TUBO, CPVC, SOLDÁVEL, DN 35 MM, INSTALADO EM RESERVAÇÃO DE ÁGUA DE EDIFICAÇÃO QUE POSSUA RESERVATÓRIO DE FIBRA/FIBROCIMENTO  FORNECIMENTO E INSTALAÇÃO. AF_06/2016</v>
          </cell>
          <cell r="D8461" t="str">
            <v>M</v>
          </cell>
          <cell r="E8461">
            <v>28.78</v>
          </cell>
        </row>
        <row r="8462">
          <cell r="B8462">
            <v>94719</v>
          </cell>
          <cell r="C8462" t="str">
            <v>TUBO, CPVC, SOLDÁVEL, DN 42 MM, INSTALADO EM RESERVAÇÃO DE ÁGUA DE EDIFICAÇÃO QUE POSSUA RESERVATÓRIO DE FIBRA/FIBROCIMENTO  FORNECIMENTO E INSTALAÇÃO. AF_06/2016</v>
          </cell>
          <cell r="D8462" t="str">
            <v>M</v>
          </cell>
          <cell r="E8462">
            <v>37.479999999999997</v>
          </cell>
        </row>
        <row r="8463">
          <cell r="B8463">
            <v>94720</v>
          </cell>
          <cell r="C8463" t="str">
            <v>TUBO, CPVC, SOLDÁVEL, DN 54 MM, INSTALADO EM RESERVAÇÃO DE ÁGUA DE EDIFICAÇÃO QUE POSSUA RESERVATÓRIO DE FIBRA/FIBROCIMENTO  FORNECIMENTO E INSTALAÇÃO. AF_06/2016</v>
          </cell>
          <cell r="D8463" t="str">
            <v>M</v>
          </cell>
          <cell r="E8463">
            <v>56.74</v>
          </cell>
        </row>
        <row r="8464">
          <cell r="B8464">
            <v>94721</v>
          </cell>
          <cell r="C8464" t="str">
            <v>TUBO, CPVC, SOLDÁVEL, DN 73 MM, INSTALADO EM RESERVAÇÃO DE ÁGUA DE EDIFICAÇÃO QUE POSSUA RESERVATÓRIO DE FIBRA/FIBROCIMENTO  FORNECIMENTO E INSTALAÇÃO. AF_06/2016</v>
          </cell>
          <cell r="D8464" t="str">
            <v>M</v>
          </cell>
          <cell r="E8464">
            <v>82.24</v>
          </cell>
        </row>
        <row r="8465">
          <cell r="B8465">
            <v>94722</v>
          </cell>
          <cell r="C8465" t="str">
            <v>TUBO, CPVC, SOLDÁVEL, DN 89 MM, INSTALADO EM RESERVAÇÃO DE ÁGUA DE EDIFICAÇÃO QUE POSSUA RESERVATÓRIO DE FIBRA/FIBROCIMENTO  FORNECIMENTO E INSTALAÇÃO. AF_06/2016</v>
          </cell>
          <cell r="D8465" t="str">
            <v>M</v>
          </cell>
          <cell r="E8465">
            <v>143.68</v>
          </cell>
        </row>
        <row r="8466">
          <cell r="B8466">
            <v>95697</v>
          </cell>
          <cell r="C8466" t="str">
            <v>TUBO DE AÇO PRETO SEM COSTURA, CONEXÃO SOLDADA, DN 40 (1 1/2"), INSTALADO EM REDE DE ALIMENTAÇÃO PARA HIDRANTE - FORNECIMENTO E INSTALAÇÃO. AF_12/2015</v>
          </cell>
          <cell r="D8466" t="str">
            <v>M</v>
          </cell>
          <cell r="E8466">
            <v>48.17</v>
          </cell>
        </row>
        <row r="8467">
          <cell r="B8467">
            <v>96635</v>
          </cell>
          <cell r="C8467" t="str">
            <v>TUBO, PPR, DN 25, CLASSE PN 20,  INSTALADO EM RAMAL OU SUB-RAMAL DE ÁGUA  FORNECIMENTO E INSTALAÇÃO. AF_06/2015</v>
          </cell>
          <cell r="D8467" t="str">
            <v>M</v>
          </cell>
          <cell r="E8467">
            <v>19.940000000000001</v>
          </cell>
        </row>
        <row r="8468">
          <cell r="B8468">
            <v>96636</v>
          </cell>
          <cell r="C8468" t="str">
            <v>TUBO, PPR, DN 25, CLASSE PN 25 INSTALADO EM RAMAL OU SUB-RAMAL DE ÁGUA  FORNECIMENTO E INSTALAÇÃO. AF_06/2015</v>
          </cell>
          <cell r="D8468" t="str">
            <v>M</v>
          </cell>
          <cell r="E8468">
            <v>21.11</v>
          </cell>
        </row>
        <row r="8469">
          <cell r="B8469">
            <v>96644</v>
          </cell>
          <cell r="C8469" t="str">
            <v>TUBO, PPR, DN 25, CLASSE PN 20,  INSTALADO EM RAMAL DE DISTRIBUIÇÃO DE ÁGUA  FORNECIMENTO E INSTALAÇÃO. AF_06/2015</v>
          </cell>
          <cell r="D8469" t="str">
            <v>M</v>
          </cell>
          <cell r="E8469">
            <v>12.79</v>
          </cell>
        </row>
        <row r="8470">
          <cell r="B8470">
            <v>96645</v>
          </cell>
          <cell r="C8470" t="str">
            <v>TUBO, PPR, DN 32, CLASSE PN 12,  INSTALADO EM RAMAL DE DISTRIBUIÇÃO DE ÁGUA  FORNECIMENTO E INSTALAÇÃO. AF_06/2015</v>
          </cell>
          <cell r="D8470" t="str">
            <v>M</v>
          </cell>
          <cell r="E8470">
            <v>16.59</v>
          </cell>
        </row>
        <row r="8471">
          <cell r="B8471">
            <v>96646</v>
          </cell>
          <cell r="C8471" t="str">
            <v>TUBO, PPR, DN 40, CLASSE PN 12,  INSTALADO EM RAMAL DE DISTRIBUIÇÃO DE ÁGUA  FORNECIMENTO E INSTALAÇÃO. AF_06/2015</v>
          </cell>
          <cell r="D8471" t="str">
            <v>M</v>
          </cell>
          <cell r="E8471">
            <v>25.75</v>
          </cell>
        </row>
        <row r="8472">
          <cell r="B8472">
            <v>96647</v>
          </cell>
          <cell r="C8472" t="str">
            <v>TUBO, PPR, DN 25, CLASSE PN 25,  INSTALADO EM RAMAL DE DISTRIBUIÇÃO DE ÁGUA  FORNECIMENTO E INSTALAÇÃO. AF_06/2015</v>
          </cell>
          <cell r="D8472" t="str">
            <v>M</v>
          </cell>
          <cell r="E8472">
            <v>11.49</v>
          </cell>
        </row>
        <row r="8473">
          <cell r="B8473">
            <v>96648</v>
          </cell>
          <cell r="C8473" t="str">
            <v>TUBO, PPR, DN 32, CLASSE PN 25,  INSTALADO EM RAMAL DE DISTRIBUIÇÃO DE ÁGUA  FORNECIMENTO E INSTALAÇÃO. AF_06/2015</v>
          </cell>
          <cell r="D8473" t="str">
            <v>M</v>
          </cell>
          <cell r="E8473">
            <v>21.03</v>
          </cell>
        </row>
        <row r="8474">
          <cell r="B8474">
            <v>96649</v>
          </cell>
          <cell r="C8474" t="str">
            <v>TUBO, PPR, DN 40, CLASSE PN 25,  INSTALADO EM RAMAL DE DISTRIBUIÇÃO DE ÁGUA  FORNECIMENTO E INSTALAÇÃO. AF_06/2015</v>
          </cell>
          <cell r="D8474" t="str">
            <v>M</v>
          </cell>
          <cell r="E8474">
            <v>31.08</v>
          </cell>
        </row>
        <row r="8475">
          <cell r="B8475">
            <v>96668</v>
          </cell>
          <cell r="C8475" t="str">
            <v>TUBO, PPR, DN 25, CLASSE PN 20,  INSTALADO EM PRUMADA DE ÁGUA  FORNECIMENTO E INSTALAÇÃO. AF_06/2015</v>
          </cell>
          <cell r="D8475" t="str">
            <v>M</v>
          </cell>
          <cell r="E8475">
            <v>7.8</v>
          </cell>
        </row>
        <row r="8476">
          <cell r="B8476">
            <v>96669</v>
          </cell>
          <cell r="C8476" t="str">
            <v>TUBO, PPR, DN 32, CLASSE PN 12,  INSTALADO EM PRUMADA DE ÁGUA  FORNECIMENTO E INSTALAÇÃO. AF_06/2015</v>
          </cell>
          <cell r="D8476" t="str">
            <v>M</v>
          </cell>
          <cell r="E8476">
            <v>9.69</v>
          </cell>
        </row>
        <row r="8477">
          <cell r="B8477">
            <v>96670</v>
          </cell>
          <cell r="C8477" t="str">
            <v>TUBO, PPR, DN 40, CLASSE PN 12,  INSTALADO EM PRUMADA DE ÁGUA  FORNECIMENTO E INSTALAÇÃO. AF_06/2015</v>
          </cell>
          <cell r="D8477" t="str">
            <v>M</v>
          </cell>
          <cell r="E8477">
            <v>14.72</v>
          </cell>
        </row>
        <row r="8478">
          <cell r="B8478">
            <v>96671</v>
          </cell>
          <cell r="C8478" t="str">
            <v>TUBO, PPR, DN 50, CLASSE PN 12,  INSTALADO EM PRUMADA DE ÁGUA  FORNECIMENTO E INSTALAÇÃO. AF_06/2015</v>
          </cell>
          <cell r="D8478" t="str">
            <v>M</v>
          </cell>
          <cell r="E8478">
            <v>19.73</v>
          </cell>
        </row>
        <row r="8479">
          <cell r="B8479">
            <v>96672</v>
          </cell>
          <cell r="C8479" t="str">
            <v>TUBO, PPR, DN 63, CLASSE PN 12,  INSTALADO EM PRUMADA DE ÁGUA  FORNECIMENTO E INSTALAÇÃO. AF_06/2015</v>
          </cell>
          <cell r="D8479" t="str">
            <v>M</v>
          </cell>
          <cell r="E8479">
            <v>28.98</v>
          </cell>
        </row>
        <row r="8480">
          <cell r="B8480">
            <v>96673</v>
          </cell>
          <cell r="C8480" t="str">
            <v>TUBO, PPR, DN 75, CLASSE PN 12,  INSTALADO EM PRUMADA DE ÁGUA  FORNECIMENTO E INSTALAÇÃO. AF_06/2015</v>
          </cell>
          <cell r="D8480" t="str">
            <v>M</v>
          </cell>
          <cell r="E8480">
            <v>47.25</v>
          </cell>
        </row>
        <row r="8481">
          <cell r="B8481">
            <v>96674</v>
          </cell>
          <cell r="C8481" t="str">
            <v>TUBO, PPR, DN 90, CLASSE PN 12,  INSTALADO EM PRUMADA DE ÁGUA  FORNECIMENTO E INSTALAÇÃO. AF_06/2015</v>
          </cell>
          <cell r="D8481" t="str">
            <v>M</v>
          </cell>
          <cell r="E8481">
            <v>66.39</v>
          </cell>
        </row>
        <row r="8482">
          <cell r="B8482">
            <v>96675</v>
          </cell>
          <cell r="C8482" t="str">
            <v>TUBO, PPR, DN 110, CLASSE PN 12,  INSTALADO EM PRUMADA DE ÁGUA  FORNECIMENTO E INSTALAÇÃO. AF_06/2015</v>
          </cell>
          <cell r="D8482" t="str">
            <v>M</v>
          </cell>
          <cell r="E8482">
            <v>115.14</v>
          </cell>
        </row>
        <row r="8483">
          <cell r="B8483">
            <v>96676</v>
          </cell>
          <cell r="C8483" t="str">
            <v>TUBO, PPR, DN 25, CLASSE PN 25,  INSTALADO EM PRUMADA DE ÁGUA  FORNECIMENTO E INSTALAÇÃO. AF_06/2015</v>
          </cell>
          <cell r="D8483" t="str">
            <v>M</v>
          </cell>
          <cell r="E8483">
            <v>7.77</v>
          </cell>
        </row>
        <row r="8484">
          <cell r="B8484">
            <v>96677</v>
          </cell>
          <cell r="C8484" t="str">
            <v>TUBO, PPR, DN 32, CLASSE PN 25,  INSTALADO EM PRUMADA DE ÁGUA  FORNECIMENTO E INSTALAÇÃO. AF_06/2015</v>
          </cell>
          <cell r="D8484" t="str">
            <v>M</v>
          </cell>
          <cell r="E8484">
            <v>12.8</v>
          </cell>
        </row>
        <row r="8485">
          <cell r="B8485">
            <v>96678</v>
          </cell>
          <cell r="C8485" t="str">
            <v>TUBO, PPR, DN 40, CLASSE PN 25,  INSTALADO EM PRUMADA DE ÁGUA  FORNECIMENTO E INSTALAÇÃO. AF_06/2015</v>
          </cell>
          <cell r="D8485" t="str">
            <v>M</v>
          </cell>
          <cell r="E8485">
            <v>17.809999999999999</v>
          </cell>
        </row>
        <row r="8486">
          <cell r="B8486">
            <v>96679</v>
          </cell>
          <cell r="C8486" t="str">
            <v>TUBO, PPR, DN 50, CLASSE PN 25,  INSTALADO EM PRUMADA DE ÁGUA  FORNECIMENTO E INSTALAÇÃO. AF_06/2015</v>
          </cell>
          <cell r="D8486" t="str">
            <v>M</v>
          </cell>
          <cell r="E8486">
            <v>26</v>
          </cell>
        </row>
        <row r="8487">
          <cell r="B8487">
            <v>96680</v>
          </cell>
          <cell r="C8487" t="str">
            <v>TUBO, PPR, DN 63, CLASSE PN 25,  INSTALADO EM PRUMADA DE ÁGUA  FORNECIMENTO E INSTALAÇÃO. AF_06/2015</v>
          </cell>
          <cell r="D8487" t="str">
            <v>M</v>
          </cell>
          <cell r="E8487">
            <v>35.090000000000003</v>
          </cell>
        </row>
        <row r="8488">
          <cell r="B8488">
            <v>96681</v>
          </cell>
          <cell r="C8488" t="str">
            <v>TUBO, PPR, DN 75, CLASSE PN 25,  INSTALADO EM PRUMADA DE ÁGUA  FORNECIMENTO E INSTALAÇÃO. AF_06/2015</v>
          </cell>
          <cell r="D8488" t="str">
            <v>M</v>
          </cell>
          <cell r="E8488">
            <v>65.23</v>
          </cell>
        </row>
        <row r="8489">
          <cell r="B8489">
            <v>96682</v>
          </cell>
          <cell r="C8489" t="str">
            <v>TUBO, PPR, DN 90, CLASSE PN 25,  INSTALADO EM PRUMADA DE ÁGUA  FORNECIMENTO E INSTALAÇÃO. AF_06/2015</v>
          </cell>
          <cell r="D8489" t="str">
            <v>M</v>
          </cell>
          <cell r="E8489">
            <v>96.16</v>
          </cell>
        </row>
        <row r="8490">
          <cell r="B8490">
            <v>96683</v>
          </cell>
          <cell r="C8490" t="str">
            <v>TUBO, PPR, DN 110, CLASSE PN 25,  INSTALADO EM PRUMADA DE ÁGUA  FORNECIMENTO E INSTALAÇÃO. AF_06/2015</v>
          </cell>
          <cell r="D8490" t="str">
            <v>M</v>
          </cell>
          <cell r="E8490">
            <v>131.77000000000001</v>
          </cell>
        </row>
        <row r="8491">
          <cell r="B8491">
            <v>96718</v>
          </cell>
          <cell r="C8491" t="str">
            <v>TUBO, PPR, DN 20, CLASSE PN 20,  INSTALADO EM RESERVAÇÃO DE ÁGUA DE EDIFICAÇÃO QUE POSSUA RESERVATÓRIO DE FIBRA/FIBROCIMENTO  FORNECIMENTO E INSTALAÇÃO. AF_06/2016</v>
          </cell>
          <cell r="D8491" t="str">
            <v>M</v>
          </cell>
          <cell r="E8491">
            <v>5.0599999999999996</v>
          </cell>
        </row>
        <row r="8492">
          <cell r="B8492">
            <v>96719</v>
          </cell>
          <cell r="C8492" t="str">
            <v>TUBO, PPR, DN 25, CLASSE PN 20,  INSTALADO EM RESERVAÇÃO DE ÁGUA DE EDIFICAÇÃO QUE POSSUA RESERVATÓRIO DE FIBRA/FIBROCIMENTO  FORNECIMENTO E INSTALAÇÃO. AF_06/2016</v>
          </cell>
          <cell r="D8492" t="str">
            <v>M</v>
          </cell>
          <cell r="E8492">
            <v>10.8</v>
          </cell>
        </row>
        <row r="8493">
          <cell r="B8493">
            <v>96720</v>
          </cell>
          <cell r="C8493" t="str">
            <v>TUBO, PPR, DN 32, CLASSE PN 12,  INSTALADO EM RESERVAÇÃO DE ÁGUA DE EDIFICAÇÃO QUE POSSUA RESERVATÓRIO DE FIBRA/FIBROCIMENTO  FORNECIMENTO E INSTALAÇÃO. AF_06/2016</v>
          </cell>
          <cell r="D8493" t="str">
            <v>M</v>
          </cell>
          <cell r="E8493">
            <v>13.1</v>
          </cell>
        </row>
        <row r="8494">
          <cell r="B8494">
            <v>96721</v>
          </cell>
          <cell r="C8494" t="str">
            <v>TUBO, PPR, DN 40, CLASSE PN 12,  INSTALADO EM RESERVAÇÃO DE ÁGUA DE EDIFICAÇÃO QUE POSSUA RESERVATÓRIO DE FIBRA/FIBROCIMENTO  FORNECIMENTO E INSTALAÇÃO. AF_06/2016</v>
          </cell>
          <cell r="D8494" t="str">
            <v>M</v>
          </cell>
          <cell r="E8494">
            <v>17.37</v>
          </cell>
        </row>
        <row r="8495">
          <cell r="B8495">
            <v>96722</v>
          </cell>
          <cell r="C8495" t="str">
            <v>TUBO, PPR, DN 50, CLASSE PN 12,  INSTALADO EM RESERVAÇÃO DE ÁGUA DE EDIFICAÇÃO QUE POSSUA RESERVATÓRIO DE FIBRA/FIBROCIMENTO  FORNECIMENTO E INSTALAÇÃO. AF_06/2016</v>
          </cell>
          <cell r="D8495" t="str">
            <v>M</v>
          </cell>
          <cell r="E8495">
            <v>23.84</v>
          </cell>
        </row>
        <row r="8496">
          <cell r="B8496">
            <v>96723</v>
          </cell>
          <cell r="C8496" t="str">
            <v>TUBO, PPR, DN 63, CLASSE PN 12,  INSTALADO EM RESERVAÇÃO DE ÁGUA DE EDIFICAÇÃO QUE POSSUA RESERVATÓRIO DE FIBRA/FIBROCIMENTO  FORNECIMENTO E INSTALAÇÃO. AF_06/2016</v>
          </cell>
          <cell r="D8496" t="str">
            <v>M</v>
          </cell>
          <cell r="E8496">
            <v>31.32</v>
          </cell>
        </row>
        <row r="8497">
          <cell r="B8497">
            <v>96724</v>
          </cell>
          <cell r="C8497" t="str">
            <v>TUBO, PPR, DN 75, CLASSE PN 12,  INSTALADO EM RESERVAÇÃO DE ÁGUA DE EDIFICAÇÃO QUE POSSUA RESERVATÓRIO DE FIBRA/FIBROCIMENTO  FORNECIMENTO E INSTALAÇÃO. AF_06/2016</v>
          </cell>
          <cell r="D8497" t="str">
            <v>M</v>
          </cell>
          <cell r="E8497">
            <v>51.15</v>
          </cell>
        </row>
        <row r="8498">
          <cell r="B8498">
            <v>96725</v>
          </cell>
          <cell r="C8498" t="str">
            <v>TUBO, PPR, DN 90, CLASSE PN 12,  INSTALADO EM RESERVAÇÃO DE ÁGUA DE EDIFICAÇÃO QUE POSSUA RESERVATÓRIO DE FIBRA/FIBROCIMENTO  FORNECIMENTO E INSTALAÇÃO. AF_06/2016</v>
          </cell>
          <cell r="D8498" t="str">
            <v>M</v>
          </cell>
          <cell r="E8498">
            <v>66.75</v>
          </cell>
        </row>
        <row r="8499">
          <cell r="B8499">
            <v>96726</v>
          </cell>
          <cell r="C8499" t="str">
            <v>TUBO, PPR, DN 110, CLASSE PN 12,  INSTALADO EM RESERVAÇÃO DE ÁGUA DE EDIFICAÇÃO QUE POSSUA RESERVATÓRIO DE FIBRA/FIBROCIMENTO  FORNECIMENTO E INSTALAÇÃO. AF_06/2016</v>
          </cell>
          <cell r="D8499" t="str">
            <v>M</v>
          </cell>
          <cell r="E8499">
            <v>108.75</v>
          </cell>
        </row>
        <row r="8500">
          <cell r="B8500">
            <v>96727</v>
          </cell>
          <cell r="C8500" t="str">
            <v>TUBO, PPR, DN 20, CLASSE PN 25,  INSTALADO EM RESERVAÇÃO DE ÁGUA DE EDIFICAÇÃO QUE POSSUA RESERVATÓRIO DE FIBRA/FIBROCIMENTO  FORNECIMENTO E INSTALAÇÃO. AF_06/2016</v>
          </cell>
          <cell r="D8500" t="str">
            <v>M</v>
          </cell>
          <cell r="E8500">
            <v>9.4700000000000006</v>
          </cell>
        </row>
        <row r="8501">
          <cell r="B8501">
            <v>96728</v>
          </cell>
          <cell r="C8501" t="str">
            <v>TUBO, PPR, DN 25, CLASSE PN 25,  INSTALADO EM RESERVAÇÃO DE ÁGUA DE EDIFICAÇÃO QUE POSSUA RESERVATÓRIO DE FIBRA/FIBROCIMENTO  FORNECIMENTO E INSTALAÇÃO. AF_06/2016</v>
          </cell>
          <cell r="D8501" t="str">
            <v>M</v>
          </cell>
          <cell r="E8501">
            <v>11.19</v>
          </cell>
        </row>
        <row r="8502">
          <cell r="B8502">
            <v>96729</v>
          </cell>
          <cell r="C8502" t="str">
            <v>TUBO, PPR, DN 32, CLASSE PN 25,  INSTALADO EM RESERVAÇÃO DE ÁGUA DE EDIFICAÇÃO QUE POSSUA RESERVATÓRIO DE FIBRA/FIBROCIMENTO  FORNECIMENTO E INSTALAÇÃO. AF_06/2016</v>
          </cell>
          <cell r="D8502" t="str">
            <v>M</v>
          </cell>
          <cell r="E8502">
            <v>16.8</v>
          </cell>
        </row>
        <row r="8503">
          <cell r="B8503">
            <v>96730</v>
          </cell>
          <cell r="C8503" t="str">
            <v>TUBO, PPR, DN 40, CLASSE PN 25,  INSTALADO EM RESERVAÇÃO DE ÁGUA DE EDIFICAÇÃO QUE POSSUA RESERVATÓRIO DE FIBRA/FIBROCIMENTO  FORNECIMENTO E INSTALAÇÃO. AF_06/2016</v>
          </cell>
          <cell r="D8503" t="str">
            <v>M</v>
          </cell>
          <cell r="E8503">
            <v>20.99</v>
          </cell>
        </row>
        <row r="8504">
          <cell r="B8504">
            <v>96731</v>
          </cell>
          <cell r="C8504" t="str">
            <v>TUBO, PPR, DN 50, CLASSE PN 25,  INSTALADO EM RESERVAÇÃO DE ÁGUA DE EDIFICAÇÃO QUE POSSUA RESERVATÓRIO DE FIBRA/FIBROCIMENTO  FORNECIMENTO E INSTALAÇÃO. AF_06/2016</v>
          </cell>
          <cell r="D8504" t="str">
            <v>M</v>
          </cell>
          <cell r="E8504">
            <v>30.78</v>
          </cell>
        </row>
        <row r="8505">
          <cell r="B8505">
            <v>96732</v>
          </cell>
          <cell r="C8505" t="str">
            <v>TUBO, PPR, DN 63, CLASSE PN 25,  INSTALADO EM RESERVAÇÃO DE ÁGUA DE EDIFICAÇÃO QUE POSSUA RESERVATÓRIO DE FIBRA/FIBROCIMENTO  FORNECIMENTO E INSTALAÇÃO. AF_06/2016</v>
          </cell>
          <cell r="D8505" t="str">
            <v>M</v>
          </cell>
          <cell r="E8505">
            <v>37.86</v>
          </cell>
        </row>
        <row r="8506">
          <cell r="B8506">
            <v>96733</v>
          </cell>
          <cell r="C8506" t="str">
            <v>TUBO, PPR, DN 75, CLASSE PN 25,  INSTALADO EM RESERVAÇÃO DE ÁGUA DE EDIFICAÇÃO QUE POSSUA RESERVATÓRIO DE FIBRA/FIBROCIMENTO  FORNECIMENTO E INSTALAÇÃO. AF_06/2016</v>
          </cell>
          <cell r="D8506" t="str">
            <v>M</v>
          </cell>
          <cell r="E8506">
            <v>69.28</v>
          </cell>
        </row>
        <row r="8507">
          <cell r="B8507">
            <v>96734</v>
          </cell>
          <cell r="C8507" t="str">
            <v>TUBO, PPR, DN 90, CLASSE PN 25,  INSTALADO EM RESERVAÇÃO DE ÁGUA DE EDIFICAÇÃO QUE POSSUA RESERVATÓRIO DE FIBRA/FIBROCIMENTO  FORNECIMENTO E INSTALAÇÃO. AF_06/2016</v>
          </cell>
          <cell r="D8507" t="str">
            <v>M</v>
          </cell>
          <cell r="E8507">
            <v>95.41</v>
          </cell>
        </row>
        <row r="8508">
          <cell r="B8508">
            <v>96735</v>
          </cell>
          <cell r="C8508" t="str">
            <v>TUBO, PPR, DN 110, CLASSE PN 25,  INSTALADO EM RESERVAÇÃO DE ÁGUA DE EDIFICAÇÃO QUE POSSUA RESERVATÓRIO DE FIBRA/FIBROCIMENTO  FORNECIMENTO E INSTALAÇÃO. AF_06/2016</v>
          </cell>
          <cell r="D8508" t="str">
            <v>M</v>
          </cell>
          <cell r="E8508">
            <v>124.99</v>
          </cell>
        </row>
        <row r="8509">
          <cell r="B8509">
            <v>96794</v>
          </cell>
          <cell r="C8509" t="str">
            <v>TUBO, PEX, MONOCAMADA, DN 16, INSTALADO EM RAMAL OU SUB-RAMAL DE ÁGUA  FORNECIMENTO E INSTALAÇÃO. AF_06/2015</v>
          </cell>
          <cell r="D8509" t="str">
            <v>M</v>
          </cell>
          <cell r="E8509">
            <v>6.17</v>
          </cell>
        </row>
        <row r="8510">
          <cell r="B8510">
            <v>96795</v>
          </cell>
          <cell r="C8510" t="str">
            <v>TUBO, PEX, MONOCAMADA, DN 20, INSTALADO EM RAMAL OU SUB-RAMAL DE ÁGUA  FORNECIMENTO E INSTALAÇÃO. AF_06/2015</v>
          </cell>
          <cell r="D8510" t="str">
            <v>M</v>
          </cell>
          <cell r="E8510">
            <v>7.85</v>
          </cell>
        </row>
        <row r="8511">
          <cell r="B8511">
            <v>96796</v>
          </cell>
          <cell r="C8511" t="str">
            <v>TUBO, PEX, MONOCAMADA, DN 25, INSTALADO EM RAMAL OU SUB-RAMAL DE ÁGUA  FORNECIMENTO E INSTALAÇÃO. AF_06/2015</v>
          </cell>
          <cell r="D8511" t="str">
            <v>M</v>
          </cell>
          <cell r="E8511">
            <v>10.95</v>
          </cell>
        </row>
        <row r="8512">
          <cell r="B8512">
            <v>96797</v>
          </cell>
          <cell r="C8512" t="str">
            <v>TUBO, PEX, MONOCAMADA, DN 32, INSTALADO EM RAMAL OU SUB-RAMAL DE ÁGUA  FORNECIMENTO E INSTALAÇÃO. AF_06/2015</v>
          </cell>
          <cell r="D8512" t="str">
            <v>M</v>
          </cell>
          <cell r="E8512">
            <v>16.5</v>
          </cell>
        </row>
        <row r="8513">
          <cell r="B8513">
            <v>96798</v>
          </cell>
          <cell r="C8513" t="str">
            <v>TUBO, PEX, MONOCAMADA, DN 16, INSTALADO EM RAMAL DE DISTRIBUIÇÃO DE ÁGUA  FORNECIMENTO E INSTALAÇÃO. AF_06/2015</v>
          </cell>
          <cell r="D8513" t="str">
            <v>M</v>
          </cell>
          <cell r="E8513">
            <v>6.27</v>
          </cell>
        </row>
        <row r="8514">
          <cell r="B8514">
            <v>96799</v>
          </cell>
          <cell r="C8514" t="str">
            <v>TUBO, PEX, MONOCAMADA, DN 20, INSTALADO EM RAMAL DE DISTRIBUIÇÃO DE ÁGUA  FORNECIMENTO E INSTALAÇÃO. AF_06/2015</v>
          </cell>
          <cell r="D8514" t="str">
            <v>M</v>
          </cell>
          <cell r="E8514">
            <v>8.42</v>
          </cell>
        </row>
        <row r="8515">
          <cell r="B8515">
            <v>96800</v>
          </cell>
          <cell r="C8515" t="str">
            <v>TUBO, PEX, MONOCAMADA, DN 25, INSTALADO EM RAMAL DE DISTRIBUIÇÃO DE ÁGUA  FORNECIMENTO E INSTALAÇÃO. AF_06/2015</v>
          </cell>
          <cell r="D8515" t="str">
            <v>M</v>
          </cell>
          <cell r="E8515">
            <v>12.12</v>
          </cell>
        </row>
        <row r="8516">
          <cell r="B8516">
            <v>96801</v>
          </cell>
          <cell r="C8516" t="str">
            <v>TUBO, PEX, MONOCAMADA, DN 32, INSTALADO EM RAMAL DE DISTRIBUIÇÃO DE ÁGUA  FORNECIMENTO E INSTALAÇÃO. AF_06/2015</v>
          </cell>
          <cell r="D8516" t="str">
            <v>M</v>
          </cell>
          <cell r="E8516">
            <v>18.52</v>
          </cell>
        </row>
        <row r="8517">
          <cell r="B8517">
            <v>97327</v>
          </cell>
          <cell r="C8517" t="str">
            <v>TUBO EM COBRE FLEXÍVEL, DN 1/4, COM ISOLAMENTO, INSTALADO EM RAMAL DE ALIMENTAÇÃO DE AR CONDICIONADO COM CONDENSADORA INDIVIDUAL   FORNECIMENTO E INSTALAÇÃO. AF_12/2015</v>
          </cell>
          <cell r="D8517" t="str">
            <v>M</v>
          </cell>
          <cell r="E8517">
            <v>16.86</v>
          </cell>
        </row>
        <row r="8518">
          <cell r="B8518">
            <v>97328</v>
          </cell>
          <cell r="C8518" t="str">
            <v>TUBO EM COBRE FLEXÍVEL, DN 3/8", COM ISOLAMENTO, INSTALADO EM RAMAL DE ALIMENTAÇÃO DE AR CONDICIONADO COM CONDENSADORA INDIVIDUAL  FORNECIMENTO E INSTALAÇÃO. AF_12/2015</v>
          </cell>
          <cell r="D8518" t="str">
            <v>M</v>
          </cell>
          <cell r="E8518">
            <v>29.85</v>
          </cell>
        </row>
        <row r="8519">
          <cell r="B8519">
            <v>97329</v>
          </cell>
          <cell r="C8519" t="str">
            <v>TUBO EM COBRE FLEXÍVEL, DN 1/2", COM ISOLAMENTO, INSTALADO EM RAMAL DE ALIMENTAÇÃO DE AR CONDICIONADO COM CONDENSADORA INDIVIDUAL  FORNECIMENTO E INSTALAÇÃO. AF_12/2015</v>
          </cell>
          <cell r="D8519" t="str">
            <v>M</v>
          </cell>
          <cell r="E8519">
            <v>36.909999999999997</v>
          </cell>
        </row>
        <row r="8520">
          <cell r="B8520">
            <v>97330</v>
          </cell>
          <cell r="C8520" t="str">
            <v>TUBO EM COBRE FLEXÍVEL, DN 5/8", COM ISOLAMENTO, INSTALADO EM RAMAL DE ALIMENTAÇÃO DE AR CONDICIONADO COM CONDENSADORA INDIVIDUAL  FORNECIMENTO E INSTALAÇÃO. AF_12/2015</v>
          </cell>
          <cell r="D8520" t="str">
            <v>M</v>
          </cell>
          <cell r="E8520">
            <v>44.88</v>
          </cell>
        </row>
        <row r="8521">
          <cell r="B8521">
            <v>97331</v>
          </cell>
          <cell r="C8521" t="str">
            <v>TUBO EM COBRE FLEXÍVEL, DN 1/4", COM ISOLAMENTO, INSTALADO EM RAMAL DE ALIMENTAÇÃO DE AR CONDICIONADO COM CONDENSADORA CENTRAL  FORNECIMENTO E INSTALAÇÃO. AF_12/2015</v>
          </cell>
          <cell r="D8521" t="str">
            <v>M</v>
          </cell>
          <cell r="E8521">
            <v>17.09</v>
          </cell>
        </row>
        <row r="8522">
          <cell r="B8522">
            <v>97332</v>
          </cell>
          <cell r="C8522" t="str">
            <v>TUBO EM COBRE FLEXÍVEL, DN 3/8", COM ISOLAMENTO, INSTALADO EM RAMAL DE ALIMENTAÇÃO DE AR CONDICIONADO COM CONDENSADORA CENTRAL  FORNECIMENTO E INSTALAÇÃO. AF_12/2015</v>
          </cell>
          <cell r="D8522" t="str">
            <v>M</v>
          </cell>
          <cell r="E8522">
            <v>30.12</v>
          </cell>
        </row>
        <row r="8523">
          <cell r="B8523">
            <v>97333</v>
          </cell>
          <cell r="C8523" t="str">
            <v>TUBO EM COBRE FLEXÍVEL, DN 1/2", COM ISOLAMENTO, INSTALADO EM RAMAL DE ALIMENTAÇÃO DE AR CONDICIONADO COM CONDENSADORA CENTRAL  FORNECIMENTO E INSTALAÇÃO. AF_12/2015</v>
          </cell>
          <cell r="D8523" t="str">
            <v>M</v>
          </cell>
          <cell r="E8523">
            <v>37.24</v>
          </cell>
        </row>
        <row r="8524">
          <cell r="B8524">
            <v>97334</v>
          </cell>
          <cell r="C8524" t="str">
            <v>TUBO EM COBRE FLEXÍVEL, DN 5/8, COM ISOLAMENTO, INSTALADO EM RAMAL DE ALIMENTAÇÃO DE AR CONDICIONADO COM CONDENSADORA CENTRAL   FORNECIMENTO E INSTALAÇÃO. AF_12/2015</v>
          </cell>
          <cell r="D8524" t="str">
            <v>M</v>
          </cell>
          <cell r="E8524">
            <v>45.24</v>
          </cell>
        </row>
        <row r="8525">
          <cell r="B8525">
            <v>97335</v>
          </cell>
          <cell r="C8525" t="str">
            <v>TUBO EM COBRE RÍGIDO, DN 22 MM, CLASSE A, SEM ISOLAMENTO, INSTALADO EM PRUMADA  FORNECIMENTO E INSTALAÇÃO. AF_12/2015</v>
          </cell>
          <cell r="D8525" t="str">
            <v>M</v>
          </cell>
          <cell r="E8525">
            <v>43.02</v>
          </cell>
        </row>
        <row r="8526">
          <cell r="B8526">
            <v>97336</v>
          </cell>
          <cell r="C8526" t="str">
            <v>TUBO EM COBRE RÍGIDO, DN 28 MM, CLASSE A, SEM ISOLAMENTO, INSTALADO EM PRUMADA  FORNECIMENTO E INSTALAÇÃO. AF_12/2015</v>
          </cell>
          <cell r="D8526" t="str">
            <v>M</v>
          </cell>
          <cell r="E8526">
            <v>54.61</v>
          </cell>
        </row>
        <row r="8527">
          <cell r="B8527">
            <v>97337</v>
          </cell>
          <cell r="C8527" t="str">
            <v>TUBO EM COBRE RÍGIDO, DN 35 MM, CLASSE A, SEM ISOLAMENTO, INSTALADO EM PRUMADA  FORNECIMENTO E INSTALAÇÃO. AF_12/2015</v>
          </cell>
          <cell r="D8527" t="str">
            <v>M</v>
          </cell>
          <cell r="E8527">
            <v>81.88</v>
          </cell>
        </row>
        <row r="8528">
          <cell r="B8528">
            <v>97338</v>
          </cell>
          <cell r="C8528" t="str">
            <v>TUBO EM COBRE RÍGIDO, DN 42 MM, CLASSE A, SEM ISOLAMENTO, INSTALADO EM PRUMADA  FORNECIMENTO E INSTALAÇÃO. AF_12/2015</v>
          </cell>
          <cell r="D8528" t="str">
            <v>M</v>
          </cell>
          <cell r="E8528">
            <v>98.42</v>
          </cell>
        </row>
        <row r="8529">
          <cell r="B8529">
            <v>97339</v>
          </cell>
          <cell r="C8529" t="str">
            <v>TUBO EM COBRE RÍGIDO, DN 54 MM, CLASSE A, SEM ISOLAMENTO, INSTALADO EM PRUMADA  FORNECIMENTO E INSTALAÇÃO. AF_12/2015</v>
          </cell>
          <cell r="D8529" t="str">
            <v>M</v>
          </cell>
          <cell r="E8529">
            <v>105.92</v>
          </cell>
        </row>
        <row r="8530">
          <cell r="B8530">
            <v>97340</v>
          </cell>
          <cell r="C8530" t="str">
            <v>TUBO EM COBRE RÍGIDO, DN 66 MM, CLASSE A, SEM ISOLAMENTO, INSTALADO EM PRUMADA  FORNECIMENTO E INSTALAÇÃO. AF_12/2015</v>
          </cell>
          <cell r="D8530" t="str">
            <v>M</v>
          </cell>
          <cell r="E8530">
            <v>106.47</v>
          </cell>
        </row>
        <row r="8531">
          <cell r="B8531">
            <v>97341</v>
          </cell>
          <cell r="C8531" t="str">
            <v>TUBO EM COBRE RÍGIDO, DN 15 MM, CLASSE A, SEM ISOLAMENTO, INSTALADO EM RAMAL DE DISTRIBUIÇÃO  FORNECIMENTO E INSTALAÇÃO. AF_12/2015</v>
          </cell>
          <cell r="D8531" t="str">
            <v>M</v>
          </cell>
          <cell r="E8531">
            <v>29.7</v>
          </cell>
        </row>
        <row r="8532">
          <cell r="B8532">
            <v>97342</v>
          </cell>
          <cell r="C8532" t="str">
            <v>TUBO EM COBRE RÍGIDO, DN 22 MM, CLASSE A, SEM ISOLAMENTO, INSTALADO EM RAMAL DE DISTRIBUIÇÃO FORNECIMENTO E INSTALAÇÃO. AF_12/2015</v>
          </cell>
          <cell r="D8532" t="str">
            <v>M</v>
          </cell>
          <cell r="E8532">
            <v>46.16</v>
          </cell>
        </row>
        <row r="8533">
          <cell r="B8533">
            <v>97343</v>
          </cell>
          <cell r="C8533" t="str">
            <v>TUBO EM COBRE RÍGIDO, DN 28 MM, CLASSE A, SEM ISOLAMENTO, INSTALADO EM RAMAL DE DISTRIBUIÇÃO FORNECIMENTO E INSTALAÇÃO. AF_12/2015</v>
          </cell>
          <cell r="D8533" t="str">
            <v>M</v>
          </cell>
          <cell r="E8533">
            <v>57.98</v>
          </cell>
        </row>
        <row r="8534">
          <cell r="B8534">
            <v>97344</v>
          </cell>
          <cell r="C8534" t="str">
            <v>TUBO EM COBRE RÍGIDO, DN 15 MM, CLASSE A, SEM ISOLAMENTO, INSTALADO EM RAMAL E SUB-RAMAL  FORNECIMENTO E INSTALAÇÃO. AF_12/2015</v>
          </cell>
          <cell r="D8534" t="str">
            <v>M</v>
          </cell>
          <cell r="E8534">
            <v>36.590000000000003</v>
          </cell>
        </row>
        <row r="8535">
          <cell r="B8535">
            <v>97345</v>
          </cell>
          <cell r="C8535" t="str">
            <v>TUBO EM COBRE RÍGIDO, DN 22 MM, CLASSE A, SEM ISOLAMENTO, INSTALADO EM RAMAL E SUB-RAMAL  FORNECIMENTO E INSTALAÇÃO. AF_12/2015</v>
          </cell>
          <cell r="D8535" t="str">
            <v>M</v>
          </cell>
          <cell r="E8535">
            <v>58</v>
          </cell>
        </row>
        <row r="8536">
          <cell r="B8536">
            <v>97346</v>
          </cell>
          <cell r="C8536" t="str">
            <v>TUBO EM COBRE RÍGIDO, DN 28 MM, CLASSE A, SEM ISOLAMENTO, INSTALADO EM RAMAL E SUB-RAMAL  FORNECIMENTO E INSTALAÇÃO. AF_12/2015</v>
          </cell>
          <cell r="D8536" t="str">
            <v>M</v>
          </cell>
          <cell r="E8536">
            <v>74.12</v>
          </cell>
        </row>
        <row r="8537">
          <cell r="B8537">
            <v>97347</v>
          </cell>
          <cell r="C8537" t="str">
            <v>TUBO EM COBRE RÍGIDO, DN 22 MM, CLASSE I, SEM ISOLAMENTO, INSTALADO EM PRUMADA  FORNECIMENTO E INSTALAÇÃO. AF_12/2015</v>
          </cell>
          <cell r="D8537" t="str">
            <v>M</v>
          </cell>
          <cell r="E8537">
            <v>51.74</v>
          </cell>
        </row>
        <row r="8538">
          <cell r="B8538">
            <v>97348</v>
          </cell>
          <cell r="C8538" t="str">
            <v>TUBO EM COBRE RÍGIDO, DN 28 MM, CLASSE I, SEM ISOLAMENTO, INSTALADO EM PRUMADA  FORNECIMENTO E INSTALAÇÃO. AF_12/2015</v>
          </cell>
          <cell r="D8538" t="str">
            <v>M</v>
          </cell>
          <cell r="E8538">
            <v>71.39</v>
          </cell>
        </row>
        <row r="8539">
          <cell r="B8539">
            <v>97349</v>
          </cell>
          <cell r="C8539" t="str">
            <v>TUBO EM COBRE RÍGIDO, DN 35 MM, CLASSE I, SEM ISOLAMENTO, INSTALADO EM PRUMADA  FORNECIMENTO E INSTALAÇÃO. AF_12/2015</v>
          </cell>
          <cell r="D8539" t="str">
            <v>M</v>
          </cell>
          <cell r="E8539">
            <v>102.79</v>
          </cell>
        </row>
        <row r="8540">
          <cell r="B8540">
            <v>97350</v>
          </cell>
          <cell r="C8540" t="str">
            <v>TUBO EM COBRE RÍGIDO, DN 42 MM, CLASSE I, SEM ISOLAMENTO, INSTALADO EM PRUMADA  FORNECIMENTO E INSTALAÇÃO. AF_12/2015</v>
          </cell>
          <cell r="D8540" t="str">
            <v>M</v>
          </cell>
          <cell r="E8540">
            <v>124.77</v>
          </cell>
        </row>
        <row r="8541">
          <cell r="B8541">
            <v>97351</v>
          </cell>
          <cell r="C8541" t="str">
            <v>TUBO EM COBRE RÍGIDO, DN 54 MM, CLASSE I, SEM ISOLAMENTO, INSTALADO EM PRUMADA  FORNECIMENTO E INSTALAÇÃO. AF_12/2015</v>
          </cell>
          <cell r="D8541" t="str">
            <v>M</v>
          </cell>
          <cell r="E8541">
            <v>172.43</v>
          </cell>
        </row>
        <row r="8542">
          <cell r="B8542">
            <v>97352</v>
          </cell>
          <cell r="C8542" t="str">
            <v>TUBO EM COBRE RÍGIDO, DN 66 MM, CLASSE I, SEM ISOLAMENTO, INSTALADO EM PRUMADA  FORNECIMENTO E INSTALAÇÃO. AF_12/2015</v>
          </cell>
          <cell r="D8542" t="str">
            <v>M</v>
          </cell>
          <cell r="E8542">
            <v>223.37</v>
          </cell>
        </row>
        <row r="8543">
          <cell r="B8543">
            <v>97353</v>
          </cell>
          <cell r="C8543" t="str">
            <v>TUBO EM COBRE RÍGIDO, DN 15 MM, CLASSE I, SEM ISOLAMENTO, INSTALADO EM RAMAL DE DISTRIBUIÇÃO  FORNECIMENTO E INSTALAÇÃO. AF_12/2015</v>
          </cell>
          <cell r="D8543" t="str">
            <v>M</v>
          </cell>
          <cell r="E8543">
            <v>34.85</v>
          </cell>
        </row>
        <row r="8544">
          <cell r="B8544">
            <v>97354</v>
          </cell>
          <cell r="C8544" t="str">
            <v>TUBO EM COBRE RÍGIDO, DN 22 MM, CLASSE I, SEM ISOLAMENTO, INSTALADO EM RAMAL DE DISTRIBUIÇÃO FORNECIMENTO E INSTALAÇÃO. AF_12/2015</v>
          </cell>
          <cell r="D8544" t="str">
            <v>M</v>
          </cell>
          <cell r="E8544">
            <v>54.88</v>
          </cell>
        </row>
        <row r="8545">
          <cell r="B8545">
            <v>97355</v>
          </cell>
          <cell r="C8545" t="str">
            <v>TUBO EM COBRE RÍGIDO, DN 28 MM, CLASSE I, SEM ISOLAMENTO, INSTALADO EM RAMAL DE DISTRIBUIÇÃO FORNECIMENTO E INSTALAÇÃO. AF_12/2015</v>
          </cell>
          <cell r="D8545" t="str">
            <v>M</v>
          </cell>
          <cell r="E8545">
            <v>74.760000000000005</v>
          </cell>
        </row>
        <row r="8546">
          <cell r="B8546">
            <v>97356</v>
          </cell>
          <cell r="C8546" t="str">
            <v>TUBO EM COBRE RÍGIDO, DN 15 MM, CLASSE I, SEM ISOLAMENTO, INSTALADO EM RAMAL E SUB-RAMAL  FORNECIMENTO E INSTALAÇÃO. AF_12/2015</v>
          </cell>
          <cell r="D8546" t="str">
            <v>M</v>
          </cell>
          <cell r="E8546">
            <v>41.74</v>
          </cell>
        </row>
        <row r="8547">
          <cell r="B8547">
            <v>97357</v>
          </cell>
          <cell r="C8547" t="str">
            <v>TUBO EM COBRE RÍGIDO, DN 22 MM, CLASSE I, SEM ISOLAMENTO, INSTALADO EM RAMAL E SUB-RAMAL  FORNECIMENTO E INSTALAÇÃO. AF_12/2015</v>
          </cell>
          <cell r="D8547" t="str">
            <v>M</v>
          </cell>
          <cell r="E8547">
            <v>66.72</v>
          </cell>
        </row>
        <row r="8548">
          <cell r="B8548">
            <v>97358</v>
          </cell>
          <cell r="C8548" t="str">
            <v>TUBO EM COBRE RÍGIDO, DN 28 MM, CLASSE I, SEM ISOLAMENTO, INSTALADO EM RAMAL E SUB-RAMAL  FORNECIMENTO E INSTALAÇÃO. AF_12/2015</v>
          </cell>
          <cell r="D8548" t="str">
            <v>M</v>
          </cell>
          <cell r="E8548">
            <v>90.9</v>
          </cell>
        </row>
        <row r="8549">
          <cell r="B8549">
            <v>97498</v>
          </cell>
          <cell r="C8549" t="str">
            <v>TUBO DE AÇO GALVANIZADO COM COSTURA, CLASSE MÉDIA, DN 25 (1"), CONEXÃO ROSQUEADA, INSTALADO EM REDE DE ALIMENTAÇÃO PARA HIDRANTE - FORNECIMENTO E INSTALAÇÃO. AF_12/2015</v>
          </cell>
          <cell r="D8549" t="str">
            <v>M</v>
          </cell>
          <cell r="E8549">
            <v>25.96</v>
          </cell>
        </row>
        <row r="8550">
          <cell r="B8550">
            <v>97535</v>
          </cell>
          <cell r="C8550" t="str">
            <v>TUBO DE AÇO GALVANIZADO COM COSTURA, CLASSE MÉDIA, CONEXÃO ROSQUEADA, DN 25 (1"), INSTALADO EM REDE DE ALIMENTAÇÃO PARA SPRINKLER - FORNECIMENTO E INSTALAÇÃO. AF_12/2015</v>
          </cell>
          <cell r="D8550" t="str">
            <v>M</v>
          </cell>
          <cell r="E8550">
            <v>29.1</v>
          </cell>
        </row>
        <row r="8551">
          <cell r="B8551">
            <v>97536</v>
          </cell>
          <cell r="C8551" t="str">
            <v>TUBO DE AÇO GALVANIZADO COM COSTURA, CLASSE MÉDIA, CONEXÃO ROSQUEADA, DN 25 (1"), INSTALADO EM RAMAIS  E SUB-RAMAIS DE GÁS - FORNECIMENTO E INSTALAÇÃO. AF_12/2015</v>
          </cell>
          <cell r="D8551" t="str">
            <v>M</v>
          </cell>
          <cell r="E8551">
            <v>36.32</v>
          </cell>
        </row>
        <row r="8552">
          <cell r="B8552">
            <v>72293</v>
          </cell>
          <cell r="C8552" t="str">
            <v>CAP PVC ESGOTO 50MM (TAMPÃO) - FORNECIMENTO E INSTALAÇÃO</v>
          </cell>
          <cell r="D8552" t="str">
            <v>UN</v>
          </cell>
          <cell r="E8552">
            <v>4.8</v>
          </cell>
        </row>
        <row r="8553">
          <cell r="B8553">
            <v>72294</v>
          </cell>
          <cell r="C8553" t="str">
            <v>CAP PVC ESGOTO 75MM (TAMPÃO) - FORNECIMENTO E INSTALAÇÃO</v>
          </cell>
          <cell r="D8553" t="str">
            <v>UN</v>
          </cell>
          <cell r="E8553">
            <v>7.2</v>
          </cell>
        </row>
        <row r="8554">
          <cell r="B8554">
            <v>72295</v>
          </cell>
          <cell r="C8554" t="str">
            <v>CAP PVC ESGOTO 100MM (TAMPÃO) - FORNECIMENTO E INSTALAÇÃO</v>
          </cell>
          <cell r="D8554" t="str">
            <v>UN</v>
          </cell>
          <cell r="E8554">
            <v>9.8699999999999992</v>
          </cell>
        </row>
        <row r="8555">
          <cell r="B8555">
            <v>72306</v>
          </cell>
          <cell r="C8555" t="str">
            <v>COTOVELO DE AÇO GALVANIZADO 4" - FORNECIMENTO E INSTALAÇÃO</v>
          </cell>
          <cell r="D8555" t="str">
            <v>UN</v>
          </cell>
          <cell r="E8555">
            <v>179.47</v>
          </cell>
        </row>
        <row r="8556">
          <cell r="B8556">
            <v>72307</v>
          </cell>
          <cell r="C8556" t="str">
            <v>COTOVELO DE AÇO GALVANIZADO 5" - FORNECIMENTO E INSTALAÇÃO</v>
          </cell>
          <cell r="D8556" t="str">
            <v>UN</v>
          </cell>
          <cell r="E8556">
            <v>252.84</v>
          </cell>
        </row>
        <row r="8557">
          <cell r="B8557">
            <v>72313</v>
          </cell>
          <cell r="C8557" t="str">
            <v>COTOVELO DE AÇO GALVANIZADO 6" - FORNECIMENTO E INSTALAÇÃO</v>
          </cell>
          <cell r="D8557" t="str">
            <v>UN</v>
          </cell>
          <cell r="E8557">
            <v>596.91999999999996</v>
          </cell>
        </row>
        <row r="8558">
          <cell r="B8558">
            <v>72482</v>
          </cell>
          <cell r="C8558" t="str">
            <v>UNIAO DE ACO GALVANIZADO 4" - FORNECIMENTO E INSTALACAO</v>
          </cell>
          <cell r="D8558" t="str">
            <v>UN</v>
          </cell>
          <cell r="E8558">
            <v>254.12</v>
          </cell>
        </row>
        <row r="8559">
          <cell r="B8559">
            <v>72619</v>
          </cell>
          <cell r="C8559" t="str">
            <v>LUVA DE ACO GALVANIZADO 4" - FORNECIMENTO E INSTALACAO</v>
          </cell>
          <cell r="D8559" t="str">
            <v>UN</v>
          </cell>
          <cell r="E8559">
            <v>106.17</v>
          </cell>
        </row>
        <row r="8560">
          <cell r="B8560">
            <v>72620</v>
          </cell>
          <cell r="C8560" t="str">
            <v>LUVA DE ACO GALVANIZADO 5" - FORNECIMENTO E INSTALACAO</v>
          </cell>
          <cell r="D8560" t="str">
            <v>UN</v>
          </cell>
          <cell r="E8560">
            <v>186.2</v>
          </cell>
        </row>
        <row r="8561">
          <cell r="B8561">
            <v>72621</v>
          </cell>
          <cell r="C8561" t="str">
            <v>LUVA DE ACO GALVANIZADO 6" - FORNECIMENTO E INSTALACAO</v>
          </cell>
          <cell r="D8561" t="str">
            <v>UN</v>
          </cell>
          <cell r="E8561">
            <v>300.01</v>
          </cell>
        </row>
        <row r="8562">
          <cell r="B8562">
            <v>72667</v>
          </cell>
          <cell r="C8562" t="str">
            <v>LUVA REDUCAO ACO GALVANIZADO 4X2.1/2" - FORNECIMENTO E INSTALACAO</v>
          </cell>
          <cell r="D8562" t="str">
            <v>UN</v>
          </cell>
          <cell r="E8562">
            <v>143.13999999999999</v>
          </cell>
        </row>
        <row r="8563">
          <cell r="B8563">
            <v>72668</v>
          </cell>
          <cell r="C8563" t="str">
            <v>LUVA REDUCAO ACO GALVANIZADO 4X2" - FORNECIMENTO E INSTALACAO</v>
          </cell>
          <cell r="D8563" t="str">
            <v>UN</v>
          </cell>
          <cell r="E8563">
            <v>142.47999999999999</v>
          </cell>
        </row>
        <row r="8564">
          <cell r="B8564">
            <v>72669</v>
          </cell>
          <cell r="C8564" t="str">
            <v>LUVA REDUCAO ACO GALVANIZADO 4X3" - FORNECIMENTO E INSTALACAO</v>
          </cell>
          <cell r="D8564" t="str">
            <v>UN</v>
          </cell>
          <cell r="E8564">
            <v>146.35</v>
          </cell>
        </row>
        <row r="8565">
          <cell r="B8565">
            <v>72681</v>
          </cell>
          <cell r="C8565" t="str">
            <v>NIPLE DE ACO GALVANIZADO 4" - FORNECIMENTO E INSTALACAO</v>
          </cell>
          <cell r="D8565" t="str">
            <v>UN</v>
          </cell>
          <cell r="E8565">
            <v>102.25</v>
          </cell>
        </row>
        <row r="8566">
          <cell r="B8566">
            <v>72682</v>
          </cell>
          <cell r="C8566" t="str">
            <v>NIPLE DE ACO GALVANIZADO 5" - FORNECIMENTO E INSTALACAO</v>
          </cell>
          <cell r="D8566" t="str">
            <v>UN</v>
          </cell>
          <cell r="E8566">
            <v>208.23</v>
          </cell>
        </row>
        <row r="8567">
          <cell r="B8567">
            <v>72683</v>
          </cell>
          <cell r="C8567" t="str">
            <v>NIPLE DE ACO GALVANIZADO 6" - FORNECIMENTO E INSTALACAO</v>
          </cell>
          <cell r="D8567" t="str">
            <v>UN</v>
          </cell>
          <cell r="E8567">
            <v>336.06</v>
          </cell>
        </row>
        <row r="8568">
          <cell r="B8568">
            <v>72719</v>
          </cell>
          <cell r="C8568" t="str">
            <v>TE DE ACO GALVANIZADO 4" - FORNECIMENTO E INSTALACAO</v>
          </cell>
          <cell r="D8568" t="str">
            <v>UN</v>
          </cell>
          <cell r="E8568">
            <v>225.6</v>
          </cell>
        </row>
        <row r="8569">
          <cell r="B8569">
            <v>72720</v>
          </cell>
          <cell r="C8569" t="str">
            <v>TE DE ACO GALVANIZADO 5" - FORNECIMENTO E INSTALACAO</v>
          </cell>
          <cell r="D8569" t="str">
            <v>UN</v>
          </cell>
          <cell r="E8569">
            <v>312.12</v>
          </cell>
        </row>
        <row r="8570">
          <cell r="B8570">
            <v>72721</v>
          </cell>
          <cell r="C8570" t="str">
            <v>TE DE ACO GALVANIZADO 6" - FORNECIMENTO E INSTALACAO</v>
          </cell>
          <cell r="D8570" t="str">
            <v>UN</v>
          </cell>
          <cell r="E8570">
            <v>683.26</v>
          </cell>
        </row>
        <row r="8571">
          <cell r="B8571">
            <v>89358</v>
          </cell>
          <cell r="C8571" t="str">
            <v>JOELHO 90 GRAUS, PVC, SOLDÁVEL, DN 20MM, INSTALADO EM RAMAL OU SUB-RAMAL DE ÁGUA - FORNECIMENTO E INSTALAÇÃO. AF_12/2014</v>
          </cell>
          <cell r="D8571" t="str">
            <v>UN</v>
          </cell>
          <cell r="E8571">
            <v>5.01</v>
          </cell>
        </row>
        <row r="8572">
          <cell r="B8572">
            <v>89359</v>
          </cell>
          <cell r="C8572" t="str">
            <v>JOELHO 45 GRAUS, PVC, SOLDÁVEL, DN 20MM, INSTALADO EM RAMAL OU SUB-RAMAL DE ÁGUA - FORNECIMENTO E INSTALAÇÃO. AF_12/2014</v>
          </cell>
          <cell r="D8572" t="str">
            <v>UN</v>
          </cell>
          <cell r="E8572">
            <v>5.24</v>
          </cell>
        </row>
        <row r="8573">
          <cell r="B8573">
            <v>89360</v>
          </cell>
          <cell r="C8573" t="str">
            <v>CURVA 90 GRAUS, PVC, SOLDÁVEL, DN 20MM, INSTALADO EM RAMAL OU SUB-RAMAL DE ÁGUA - FORNECIMENTO E INSTALAÇÃO. AF_12/2014</v>
          </cell>
          <cell r="D8573" t="str">
            <v>UN</v>
          </cell>
          <cell r="E8573">
            <v>6.19</v>
          </cell>
        </row>
        <row r="8574">
          <cell r="B8574">
            <v>89361</v>
          </cell>
          <cell r="C8574" t="str">
            <v>CURVA 45 GRAUS, PVC, SOLDÁVEL, DN 20MM, INSTALADO EM RAMAL OU SUB-RAMAL DE ÁGUA - FORNECIMENTO E INSTALAÇÃO. AF_12/2014</v>
          </cell>
          <cell r="D8574" t="str">
            <v>UN</v>
          </cell>
          <cell r="E8574">
            <v>5.82</v>
          </cell>
        </row>
        <row r="8575">
          <cell r="B8575">
            <v>89362</v>
          </cell>
          <cell r="C8575" t="str">
            <v>JOELHO 90 GRAUS, PVC, SOLDÁVEL, DN 25MM, INSTALADO EM RAMAL OU SUB-RAMAL DE ÁGUA - FORNECIMENTO E INSTALAÇÃO. AF_12/2014</v>
          </cell>
          <cell r="D8575" t="str">
            <v>UN</v>
          </cell>
          <cell r="E8575">
            <v>5.94</v>
          </cell>
        </row>
        <row r="8576">
          <cell r="B8576">
            <v>89363</v>
          </cell>
          <cell r="C8576" t="str">
            <v>JOELHO 45 GRAUS, PVC, SOLDÁVEL, DN 25MM, INSTALADO EM RAMAL OU SUB-RAMAL DE ÁGUA - FORNECIMENTO E INSTALAÇÃO. AF_12/2014</v>
          </cell>
          <cell r="D8576" t="str">
            <v>UN</v>
          </cell>
          <cell r="E8576">
            <v>6.43</v>
          </cell>
        </row>
        <row r="8577">
          <cell r="B8577">
            <v>89364</v>
          </cell>
          <cell r="C8577" t="str">
            <v>CURVA 90 GRAUS, PVC, SOLDÁVEL, DN 25MM, INSTALADO EM RAMAL OU SUB-RAMAL DE ÁGUA - FORNECIMENTO E INSTALAÇÃO. AF_12/2014</v>
          </cell>
          <cell r="D8577" t="str">
            <v>UN</v>
          </cell>
          <cell r="E8577">
            <v>7.43</v>
          </cell>
        </row>
        <row r="8578">
          <cell r="B8578">
            <v>89365</v>
          </cell>
          <cell r="C8578" t="str">
            <v>CURVA 45 GRAUS, PVC, SOLDÁVEL, DN 25MM, INSTALADO EM RAMAL OU SUB-RAMAL DE ÁGUA - FORNECIMENTO E INSTALAÇÃO. AF_12/2014</v>
          </cell>
          <cell r="D8578" t="str">
            <v>UN</v>
          </cell>
          <cell r="E8578">
            <v>6.98</v>
          </cell>
        </row>
        <row r="8579">
          <cell r="B8579">
            <v>89366</v>
          </cell>
          <cell r="C8579" t="str">
            <v>JOELHO 90 GRAUS COM BUCHA DE LATÃO, PVC, SOLDÁVEL, DN 25MM, X 3/4 INSTALADO EM RAMAL OU SUB-RAMAL DE ÁGUA - FORNECIMENTO E INSTALAÇÃO. AF_12/2014</v>
          </cell>
          <cell r="D8579" t="str">
            <v>UN</v>
          </cell>
          <cell r="E8579">
            <v>10.08</v>
          </cell>
        </row>
        <row r="8580">
          <cell r="B8580">
            <v>89367</v>
          </cell>
          <cell r="C8580" t="str">
            <v>JOELHO 90 GRAUS, PVC, SOLDÁVEL, DN 32MM, INSTALADO EM RAMAL OU SUB-RAMAL DE ÁGUA - FORNECIMENTO E INSTALAÇÃO. AF_12/2014</v>
          </cell>
          <cell r="D8580" t="str">
            <v>UN</v>
          </cell>
          <cell r="E8580">
            <v>8.01</v>
          </cell>
        </row>
        <row r="8581">
          <cell r="B8581">
            <v>89368</v>
          </cell>
          <cell r="C8581" t="str">
            <v>JOELHO 45 GRAUS, PVC, SOLDÁVEL, DN 32MM, INSTALADO EM RAMAL OU SUB-RAMAL DE ÁGUA - FORNECIMENTO E INSTALAÇÃO. AF_12/2014</v>
          </cell>
          <cell r="D8581" t="str">
            <v>UN</v>
          </cell>
          <cell r="E8581">
            <v>9.3699999999999992</v>
          </cell>
        </row>
        <row r="8582">
          <cell r="B8582">
            <v>89369</v>
          </cell>
          <cell r="C8582" t="str">
            <v>CURVA 90 GRAUS, PVC, SOLDÁVEL, DN 32MM, INSTALADO EM RAMAL OU SUB-RAMAL DE ÁGUA - FORNECIMENTO E INSTALAÇÃO. AF_12/2014</v>
          </cell>
          <cell r="D8582" t="str">
            <v>UN</v>
          </cell>
          <cell r="E8582">
            <v>11.06</v>
          </cell>
        </row>
        <row r="8583">
          <cell r="B8583">
            <v>89370</v>
          </cell>
          <cell r="C8583" t="str">
            <v>CURVA 45 GRAUS, PVC, SOLDÁVEL, DN 32MM, INSTALADO EM RAMAL OU SUB-RAMAL DE ÁGUA - FORNECIMENTO E INSTALAÇÃO. AF_12/2014</v>
          </cell>
          <cell r="D8583" t="str">
            <v>UN</v>
          </cell>
          <cell r="E8583">
            <v>9.08</v>
          </cell>
        </row>
        <row r="8584">
          <cell r="B8584">
            <v>89371</v>
          </cell>
          <cell r="C8584" t="str">
            <v>LUVA, PVC, SOLDÁVEL, DN 20MM, INSTALADO EM RAMAL OU SUB-RAMAL DE ÁGUA - FORNECIMENTO E INSTALAÇÃO. AF_12/2014</v>
          </cell>
          <cell r="D8584" t="str">
            <v>UN</v>
          </cell>
          <cell r="E8584">
            <v>3.7</v>
          </cell>
        </row>
        <row r="8585">
          <cell r="B8585">
            <v>89372</v>
          </cell>
          <cell r="C8585" t="str">
            <v>LUVA DE CORRER, PVC, SOLDÁVEL, DN 20MM, INSTALADO EM RAMAL OU SUB-RAMAL DE ÁGUA - FORNECIMENTO E INSTALAÇÃO. AF_12/2014</v>
          </cell>
          <cell r="D8585" t="str">
            <v>UN</v>
          </cell>
          <cell r="E8585">
            <v>8.19</v>
          </cell>
        </row>
        <row r="8586">
          <cell r="B8586">
            <v>89373</v>
          </cell>
          <cell r="C8586" t="str">
            <v>LUVA DE REDUÇÃO, PVC, SOLDÁVEL, DN 25MM X 20MM, INSTALADO EM RAMAL OU SUB-RAMAL DE ÁGUA - FORNECIMENTO E INSTALAÇÃO. AF_12/2014</v>
          </cell>
          <cell r="D8586" t="str">
            <v>UN</v>
          </cell>
          <cell r="E8586">
            <v>4.0999999999999996</v>
          </cell>
        </row>
        <row r="8587">
          <cell r="B8587">
            <v>89374</v>
          </cell>
          <cell r="C8587" t="str">
            <v>LUVA COM BUCHA DE LATÃO, PVC, SOLDÁVEL, DN 20MM X 1/2, INSTALADO EM RAMAL OU SUB-RAMAL DE ÁGUA - FORNECIMENTO E INSTALAÇÃO. AF_12/2014</v>
          </cell>
          <cell r="D8587" t="str">
            <v>UN</v>
          </cell>
          <cell r="E8587">
            <v>6.54</v>
          </cell>
        </row>
        <row r="8588">
          <cell r="B8588">
            <v>89375</v>
          </cell>
          <cell r="C8588" t="str">
            <v>UNIÃO, PVC, SOLDÁVEL, DN 20MM, INSTALADO EM RAMAL OU SUB-RAMAL DE ÁGUA - FORNECIMENTO E INSTALAÇÃO. AF_12/2014</v>
          </cell>
          <cell r="D8588" t="str">
            <v>UN</v>
          </cell>
          <cell r="E8588">
            <v>8.01</v>
          </cell>
        </row>
        <row r="8589">
          <cell r="B8589">
            <v>89376</v>
          </cell>
          <cell r="C8589" t="str">
            <v>ADAPTADOR CURTO COM BOLSA E ROSCA PARA REGISTRO, PVC, SOLDÁVEL, DN 20MM X 1/2, INSTALADO EM RAMAL OU SUB-RAMAL DE ÁGUA - FORNECIMENTO E INSTALAÇÃO. AF_12/2014</v>
          </cell>
          <cell r="D8589" t="str">
            <v>UN</v>
          </cell>
          <cell r="E8589">
            <v>3.74</v>
          </cell>
        </row>
        <row r="8590">
          <cell r="B8590">
            <v>89377</v>
          </cell>
          <cell r="C8590" t="str">
            <v>CURVA DE TRANSPOSIÇÃO, PVC, SOLDÁVEL, DN 20MM, INSTALADO EM RAMAL OU SUB-RAMAL DE ÁGUA - FORNECIMENTO E INSTALAÇÃO. AF_12/2014</v>
          </cell>
          <cell r="D8590" t="str">
            <v>UN</v>
          </cell>
          <cell r="E8590">
            <v>5.91</v>
          </cell>
        </row>
        <row r="8591">
          <cell r="B8591">
            <v>89378</v>
          </cell>
          <cell r="C8591" t="str">
            <v>LUVA, PVC, SOLDÁVEL, DN 25MM, INSTALADO EM RAMAL OU SUB-RAMAL DE ÁGUA - FORNECIMENTO E INSTALAÇÃO. AF_12/2014</v>
          </cell>
          <cell r="D8591" t="str">
            <v>UN</v>
          </cell>
          <cell r="E8591">
            <v>4.37</v>
          </cell>
        </row>
        <row r="8592">
          <cell r="B8592">
            <v>89379</v>
          </cell>
          <cell r="C8592" t="str">
            <v>LUVA DE CORRER, PVC, SOLDÁVEL, DN 25MM, INSTALADO EM RAMAL OU SUB-RAMAL DE ÁGUA - FORNECIMENTO E INSTALAÇÃO. AF_12/2014</v>
          </cell>
          <cell r="D8592" t="str">
            <v>UN</v>
          </cell>
          <cell r="E8592">
            <v>10.36</v>
          </cell>
        </row>
        <row r="8593">
          <cell r="B8593">
            <v>89380</v>
          </cell>
          <cell r="C8593" t="str">
            <v>LUVA DE REDUÇÃO, PVC, SOLDÁVEL, DN 32MM X 25MM, INSTALADO EM RAMAL OU SUB-RAMAL DE ÁGUA - FORNECIMENTO E INSTALAÇÃO. AF_12/2014</v>
          </cell>
          <cell r="D8593" t="str">
            <v>UN</v>
          </cell>
          <cell r="E8593">
            <v>6.21</v>
          </cell>
        </row>
        <row r="8594">
          <cell r="B8594">
            <v>89381</v>
          </cell>
          <cell r="C8594" t="str">
            <v>LUVA COM BUCHA DE LATÃO, PVC, SOLDÁVEL, DN 25MM X 3/4, INSTALADO EM RAMAL OU SUB-RAMAL DE ÁGUA - FORNECIMENTO E INSTALAÇÃO. AF_12/2014</v>
          </cell>
          <cell r="D8594" t="str">
            <v>UN</v>
          </cell>
          <cell r="E8594">
            <v>8.16</v>
          </cell>
        </row>
        <row r="8595">
          <cell r="B8595">
            <v>89382</v>
          </cell>
          <cell r="C8595" t="str">
            <v>UNIÃO, PVC, SOLDÁVEL, DN 25MM, INSTALADO EM RAMAL OU SUB-RAMAL DE ÁGUA - FORNECIMENTO E INSTALAÇÃO. AF_12/2014</v>
          </cell>
          <cell r="D8595" t="str">
            <v>UN</v>
          </cell>
          <cell r="E8595">
            <v>9.5299999999999994</v>
          </cell>
        </row>
        <row r="8596">
          <cell r="B8596">
            <v>89383</v>
          </cell>
          <cell r="C8596" t="str">
            <v>ADAPTADOR CURTO COM BOLSA E ROSCA PARA REGISTRO, PVC, SOLDÁVEL, DN 25MM X 3/4, INSTALADO EM RAMAL OU SUB-RAMAL DE ÁGUA - FORNECIMENTO E INSTALAÇÃO. AF_12/2014</v>
          </cell>
          <cell r="D8596" t="str">
            <v>UN</v>
          </cell>
          <cell r="E8596">
            <v>4.43</v>
          </cell>
        </row>
        <row r="8597">
          <cell r="B8597">
            <v>89384</v>
          </cell>
          <cell r="C8597" t="str">
            <v>CURVA DE TRANSPOSIÇÃO, PVC, SOLDÁVEL, DN 25MM, INSTALADO EM RAMAL OU SUB-RAMAL DE ÁGUA   FORNECIMENTO E INSTALAÇÃO. AF_12/2014</v>
          </cell>
          <cell r="D8597" t="str">
            <v>UN</v>
          </cell>
          <cell r="E8597">
            <v>8.25</v>
          </cell>
        </row>
        <row r="8598">
          <cell r="B8598">
            <v>89385</v>
          </cell>
          <cell r="C8598" t="str">
            <v>LUVA SOLDÁVEL E COM ROSCA, PVC, SOLDÁVEL, DN 25MM X 3/4, INSTALADO EM RAMAL OU SUB-RAMAL DE ÁGUA - FORNECIMENTO E INSTALAÇÃO. AF_12/2014</v>
          </cell>
          <cell r="D8598" t="str">
            <v>UN</v>
          </cell>
          <cell r="E8598">
            <v>4.9000000000000004</v>
          </cell>
        </row>
        <row r="8599">
          <cell r="B8599">
            <v>89386</v>
          </cell>
          <cell r="C8599" t="str">
            <v>LUVA, PVC, SOLDÁVEL, DN 32MM, INSTALADO EM RAMAL OU SUB-RAMAL DE ÁGUA - FORNECIMENTO E INSTALAÇÃO. AF_12/2014</v>
          </cell>
          <cell r="D8599" t="str">
            <v>UN</v>
          </cell>
          <cell r="E8599">
            <v>5.89</v>
          </cell>
        </row>
        <row r="8600">
          <cell r="B8600">
            <v>89387</v>
          </cell>
          <cell r="C8600" t="str">
            <v>LUVA DE CORRER, PVC, SOLDÁVEL, DN 32MM, INSTALADO EM RAMAL OU SUB-RAMAL DE ÁGUA   FORNECIMENTO E INSTALAÇÃO. AF_12/2014</v>
          </cell>
          <cell r="D8600" t="str">
            <v>UN</v>
          </cell>
          <cell r="E8600">
            <v>20.190000000000001</v>
          </cell>
        </row>
        <row r="8601">
          <cell r="B8601">
            <v>89388</v>
          </cell>
          <cell r="C8601" t="str">
            <v>LUVA DE REDUÇÃO, PVC, SOLDÁVEL, DN 40MM X 32MM, INSTALADO EM RAMAL OU SUB-RAMAL DE ÁGUA - FORNECIMENTO E INSTALAÇÃO. AF_12/2014</v>
          </cell>
          <cell r="D8601" t="str">
            <v>UN</v>
          </cell>
          <cell r="E8601">
            <v>7.51</v>
          </cell>
        </row>
        <row r="8602">
          <cell r="B8602">
            <v>89389</v>
          </cell>
          <cell r="C8602" t="str">
            <v>LUVA SOLDÁVEL E COM ROSCA, PVC, SOLDÁVEL, DN 32MM X 1, INSTALADO EM RAMAL OU SUB-RAMAL DE ÁGUA - FORNECIMENTO E INSTALAÇÃO. AF_12/2014</v>
          </cell>
          <cell r="D8602" t="str">
            <v>UN</v>
          </cell>
          <cell r="E8602">
            <v>8.06</v>
          </cell>
        </row>
        <row r="8603">
          <cell r="B8603">
            <v>89390</v>
          </cell>
          <cell r="C8603" t="str">
            <v>UNIÃO, PVC, SOLDÁVEL, DN 32MM, INSTALADO EM RAMAL OU SUB-RAMAL DE ÁGUA - FORNECIMENTO E INSTALAÇÃO. AF_12/2014</v>
          </cell>
          <cell r="D8603" t="str">
            <v>UN</v>
          </cell>
          <cell r="E8603">
            <v>13.95</v>
          </cell>
        </row>
        <row r="8604">
          <cell r="B8604">
            <v>89391</v>
          </cell>
          <cell r="C8604" t="str">
            <v>ADAPTADOR CURTO COM BOLSA E ROSCA PARA REGISTRO, PVC, SOLDÁVEL, DN 32MM X 1, INSTALADO EM RAMAL OU SUB-RAMAL DE ÁGUA - FORNECIMENTO E INSTALAÇÃO. AF_12/2014</v>
          </cell>
          <cell r="D8604" t="str">
            <v>UN</v>
          </cell>
          <cell r="E8604">
            <v>5.82</v>
          </cell>
        </row>
        <row r="8605">
          <cell r="B8605">
            <v>89392</v>
          </cell>
          <cell r="C8605" t="str">
            <v>CURVA DE TRANSPOSIÇÃO, PVC, SOLDÁVEL, DN 32MM, INSTALADO EM RAMAL OU SUB-RAMAL DE ÁGUA   FORNECIMENTO E INSTALAÇÃO. AF_12/2014</v>
          </cell>
          <cell r="D8605" t="str">
            <v>UN</v>
          </cell>
          <cell r="E8605">
            <v>16.420000000000002</v>
          </cell>
        </row>
        <row r="8606">
          <cell r="B8606">
            <v>89393</v>
          </cell>
          <cell r="C8606" t="str">
            <v>TE, PVC, SOLDÁVEL, DN 20MM, INSTALADO EM RAMAL OU SUB-RAMAL DE ÁGUA - FORNECIMENTO E INSTALAÇÃO. AF_12/2014</v>
          </cell>
          <cell r="D8606" t="str">
            <v>UN</v>
          </cell>
          <cell r="E8606">
            <v>6.93</v>
          </cell>
        </row>
        <row r="8607">
          <cell r="B8607">
            <v>89394</v>
          </cell>
          <cell r="C8607" t="str">
            <v>TÊ COM BUCHA DE LATÃO NA BOLSA CENTRAL, PVC, SOLDÁVEL, DN 20MM X 1/2, INSTALADO EM RAMAL OU SUB-RAMAL DE ÁGUA - FORNECIMENTO E INSTALAÇÃO. AF_12/2014</v>
          </cell>
          <cell r="D8607" t="str">
            <v>UN</v>
          </cell>
          <cell r="E8607">
            <v>12.54</v>
          </cell>
        </row>
        <row r="8608">
          <cell r="B8608">
            <v>89395</v>
          </cell>
          <cell r="C8608" t="str">
            <v>TE, PVC, SOLDÁVEL, DN 25MM, INSTALADO EM RAMAL OU SUB-RAMAL DE ÁGUA - FORNECIMENTO E INSTALAÇÃO. AF_12/2014</v>
          </cell>
          <cell r="D8608" t="str">
            <v>UN</v>
          </cell>
          <cell r="E8608">
            <v>8.23</v>
          </cell>
        </row>
        <row r="8609">
          <cell r="B8609">
            <v>89396</v>
          </cell>
          <cell r="C8609" t="str">
            <v>TÊ COM BUCHA DE LATÃO NA BOLSA CENTRAL, PVC, SOLDÁVEL, DN 25MM X 1/2, INSTALADO EM RAMAL OU SUB-RAMAL DE ÁGUA - FORNECIMENTO E INSTALAÇÃO. AF_12/2014</v>
          </cell>
          <cell r="D8609" t="str">
            <v>UN</v>
          </cell>
          <cell r="E8609">
            <v>13.03</v>
          </cell>
        </row>
        <row r="8610">
          <cell r="B8610">
            <v>89397</v>
          </cell>
          <cell r="C8610" t="str">
            <v>TÊ DE REDUÇÃO, PVC, SOLDÁVEL, DN 25MM X 20MM, INSTALADO EM RAMAL OU SUB-RAMAL DE ÁGUA - FORNECIMENTO E INSTALAÇÃO. AF_12/2014</v>
          </cell>
          <cell r="D8610" t="str">
            <v>UN</v>
          </cell>
          <cell r="E8610">
            <v>9.51</v>
          </cell>
        </row>
        <row r="8611">
          <cell r="B8611">
            <v>89398</v>
          </cell>
          <cell r="C8611" t="str">
            <v>TE, PVC, SOLDÁVEL, DN 32MM, INSTALADO EM RAMAL OU SUB-RAMAL DE ÁGUA - FORNECIMENTO E INSTALAÇÃO. AF_12/2014</v>
          </cell>
          <cell r="D8611" t="str">
            <v>UN</v>
          </cell>
          <cell r="E8611">
            <v>11.61</v>
          </cell>
        </row>
        <row r="8612">
          <cell r="B8612">
            <v>89399</v>
          </cell>
          <cell r="C8612" t="str">
            <v>TÊ COM BUCHA DE LATÃO NA BOLSA CENTRAL, PVC, SOLDÁVEL, DN 32MM X 3/4, INSTALADO EM RAMAL OU SUB-RAMAL DE ÁGUA - FORNECIMENTO E INSTALAÇÃO. AF_12/2014</v>
          </cell>
          <cell r="D8612" t="str">
            <v>UN</v>
          </cell>
          <cell r="E8612">
            <v>19.760000000000002</v>
          </cell>
        </row>
        <row r="8613">
          <cell r="B8613">
            <v>89400</v>
          </cell>
          <cell r="C8613" t="str">
            <v>TÊ DE REDUÇÃO, PVC, SOLDÁVEL, DN 32MM X 25MM, INSTALADO EM RAMAL OU SUB-RAMAL DE ÁGUA - FORNECIMENTO E INSTALAÇÃO. AF_12/2014</v>
          </cell>
          <cell r="D8613" t="str">
            <v>UN</v>
          </cell>
          <cell r="E8613">
            <v>12.88</v>
          </cell>
        </row>
        <row r="8614">
          <cell r="B8614">
            <v>89404</v>
          </cell>
          <cell r="C8614" t="str">
            <v>JOELHO 90 GRAUS, PVC, SOLDÁVEL, DN 20MM, INSTALADO EM RAMAL DE DISTRIBUIÇÃO DE ÁGUA - FORNECIMENTO E INSTALAÇÃO. AF_12/2014</v>
          </cell>
          <cell r="D8614" t="str">
            <v>UN</v>
          </cell>
          <cell r="E8614">
            <v>3.31</v>
          </cell>
        </row>
        <row r="8615">
          <cell r="B8615">
            <v>89405</v>
          </cell>
          <cell r="C8615" t="str">
            <v>JOELHO 45 GRAUS, PVC, SOLDÁVEL, DN 20MM, INSTALADO EM RAMAL DE DISTRIBUIÇÃO DE ÁGUA - FORNECIMENTO E INSTALAÇÃO. AF_12/2014</v>
          </cell>
          <cell r="D8615" t="str">
            <v>UN</v>
          </cell>
          <cell r="E8615">
            <v>3.54</v>
          </cell>
        </row>
        <row r="8616">
          <cell r="B8616">
            <v>89406</v>
          </cell>
          <cell r="C8616" t="str">
            <v>CURVA 90 GRAUS, PVC, SOLDÁVEL, DN 20MM, INSTALADO EM RAMAL DE DISTRIBUIÇÃO DE ÁGUA - FORNECIMENTO E INSTALAÇÃO. AF_12/2014</v>
          </cell>
          <cell r="D8616" t="str">
            <v>UN</v>
          </cell>
          <cell r="E8616">
            <v>4.49</v>
          </cell>
        </row>
        <row r="8617">
          <cell r="B8617">
            <v>89407</v>
          </cell>
          <cell r="C8617" t="str">
            <v>CURVA 45 GRAUS, PVC, SOLDÁVEL, DN 20MM, INSTALADO EM RAMAL DE DISTRIBUIÇÃO DE ÁGUA - FORNECIMENTO E INSTALAÇÃO. AF_12/2014</v>
          </cell>
          <cell r="D8617" t="str">
            <v>UN</v>
          </cell>
          <cell r="E8617">
            <v>4.12</v>
          </cell>
        </row>
        <row r="8618">
          <cell r="B8618">
            <v>89408</v>
          </cell>
          <cell r="C8618" t="str">
            <v>JOELHO 90 GRAUS, PVC, SOLDÁVEL, DN 25MM, INSTALADO EM RAMAL DE DISTRIBUIÇÃO DE ÁGUA - FORNECIMENTO E INSTALAÇÃO. AF_12/2014</v>
          </cell>
          <cell r="D8618" t="str">
            <v>UN</v>
          </cell>
          <cell r="E8618">
            <v>3.96</v>
          </cell>
        </row>
        <row r="8619">
          <cell r="B8619">
            <v>89409</v>
          </cell>
          <cell r="C8619" t="str">
            <v>JOELHO 45 GRAUS, PVC, SOLDÁVEL, DN 25MM, INSTALADO EM RAMAL DE DISTRIBUIÇÃO DE ÁGUA - FORNECIMENTO E INSTALAÇÃO. AF_12/2014</v>
          </cell>
          <cell r="D8619" t="str">
            <v>UN</v>
          </cell>
          <cell r="E8619">
            <v>4.45</v>
          </cell>
        </row>
        <row r="8620">
          <cell r="B8620">
            <v>89410</v>
          </cell>
          <cell r="C8620" t="str">
            <v>CURVA 90 GRAUS, PVC, SOLDÁVEL, DN 25MM, INSTALADO EM RAMAL DE DISTRIBUIÇÃO DE ÁGUA - FORNECIMENTO E INSTALAÇÃO. AF_12/2014</v>
          </cell>
          <cell r="D8620" t="str">
            <v>UN</v>
          </cell>
          <cell r="E8620">
            <v>5.45</v>
          </cell>
        </row>
        <row r="8621">
          <cell r="B8621">
            <v>89411</v>
          </cell>
          <cell r="C8621" t="str">
            <v>CURVA 45 GRAUS, PVC, SOLDÁVEL, DN 25MM, INSTALADO EM RAMAL DE DISTRIBUIÇÃO DE ÁGUA - FORNECIMENTO E INSTALAÇÃO. AF_12/2014</v>
          </cell>
          <cell r="D8621" t="str">
            <v>UN</v>
          </cell>
          <cell r="E8621">
            <v>5</v>
          </cell>
        </row>
        <row r="8622">
          <cell r="B8622">
            <v>89412</v>
          </cell>
          <cell r="C8622" t="str">
            <v>JOELHO 90 GRAUS, PVC, SOLDÁVEL, DN 25MM, X 3/4 INSTALADO EM RAMAL DE DISTRIBUIÇÃO DE ÁGUA - FORNECIMENTO E INSTALAÇÃO. AF_12/2014</v>
          </cell>
          <cell r="D8622" t="str">
            <v>UN</v>
          </cell>
          <cell r="E8622">
            <v>5.62</v>
          </cell>
        </row>
        <row r="8623">
          <cell r="B8623">
            <v>89413</v>
          </cell>
          <cell r="C8623" t="str">
            <v>JOELHO 90 GRAUS, PVC, SOLDÁVEL, DN 32MM, INSTALADO EM RAMAL DE DISTRIBUIÇÃO DE ÁGUA - FORNECIMENTO E INSTALAÇÃO. AF_12/2014</v>
          </cell>
          <cell r="D8623" t="str">
            <v>UN</v>
          </cell>
          <cell r="E8623">
            <v>5.64</v>
          </cell>
        </row>
        <row r="8624">
          <cell r="B8624">
            <v>89414</v>
          </cell>
          <cell r="C8624" t="str">
            <v>JOELHO 45 GRAUS, PVC, SOLDÁVEL, DN 32MM, INSTALADO EM RAMAL DE DISTRIBUIÇÃO DE ÁGUA - FORNECIMENTO E INSTALAÇÃO. AF_12/2014</v>
          </cell>
          <cell r="D8624" t="str">
            <v>UN</v>
          </cell>
          <cell r="E8624">
            <v>7</v>
          </cell>
        </row>
        <row r="8625">
          <cell r="B8625">
            <v>89415</v>
          </cell>
          <cell r="C8625" t="str">
            <v>CURVA 90 GRAUS, PVC, SOLDÁVEL, DN 32MM, INSTALADO EM RAMAL DE DISTRIBUIÇÃO DE ÁGUA - FORNECIMENTO E INSTALAÇÃO. AF_12/2014</v>
          </cell>
          <cell r="D8625" t="str">
            <v>UN</v>
          </cell>
          <cell r="E8625">
            <v>8.69</v>
          </cell>
        </row>
        <row r="8626">
          <cell r="B8626">
            <v>89416</v>
          </cell>
          <cell r="C8626" t="str">
            <v>CURVA 45 GRAUS, PVC, SOLDÁVEL, DN 32MM, INSTALADO EM RAMAL DE DISTRIBUIÇÃO DE ÁGUA - FORNECIMENTO E INSTALAÇÃO. AF_12/2014</v>
          </cell>
          <cell r="D8626" t="str">
            <v>UN</v>
          </cell>
          <cell r="E8626">
            <v>6.71</v>
          </cell>
        </row>
        <row r="8627">
          <cell r="B8627">
            <v>89417</v>
          </cell>
          <cell r="C8627" t="str">
            <v>LUVA, PVC, SOLDÁVEL, DN 20MM, INSTALADO EM RAMAL DE DISTRIBUIÇÃO DE ÁGUA - FORNECIMENTO E INSTALAÇÃO. AF_12/2014</v>
          </cell>
          <cell r="D8627" t="str">
            <v>UN</v>
          </cell>
          <cell r="E8627">
            <v>2.57</v>
          </cell>
        </row>
        <row r="8628">
          <cell r="B8628">
            <v>89418</v>
          </cell>
          <cell r="C8628" t="str">
            <v>LUVA DE CORRER, PVC, SOLDÁVEL, DN 20MM, INSTALADO EM RAMAL DE DISTRIBUIÇÃO DE ÁGUA - FORNECIMENTO E INSTALAÇÃO. AF_12/2014</v>
          </cell>
          <cell r="D8628" t="str">
            <v>UN</v>
          </cell>
          <cell r="E8628">
            <v>7.06</v>
          </cell>
        </row>
        <row r="8629">
          <cell r="B8629">
            <v>89419</v>
          </cell>
          <cell r="C8629" t="str">
            <v>LUVA DE REDUÇÃO, PVC, SOLDÁVEL, DN 25MM X 20MM, INSTALADO EM RAMAL DE DISTRIBUIÇÃO DE ÁGUA - FORNECIMENTO E INSTALAÇÃO. AF_12/2014</v>
          </cell>
          <cell r="D8629" t="str">
            <v>UN</v>
          </cell>
          <cell r="E8629">
            <v>2.97</v>
          </cell>
        </row>
        <row r="8630">
          <cell r="B8630">
            <v>89420</v>
          </cell>
          <cell r="C8630" t="str">
            <v>LUVA COM BUCHA DE LATÃO, PVC, SOLDÁVEL, DN 20MM X 1/2, INSTALADO EM RAMAL DE DISTRIBUIÇÃO DE ÁGUA - FORNECIMENTO E INSTALAÇÃO. AF_12/2014</v>
          </cell>
          <cell r="D8630" t="str">
            <v>UN</v>
          </cell>
          <cell r="E8630">
            <v>5.41</v>
          </cell>
        </row>
        <row r="8631">
          <cell r="B8631">
            <v>89421</v>
          </cell>
          <cell r="C8631" t="str">
            <v>UNIÃO, PVC, SOLDÁVEL, DN 20MM, INSTALADO EM RAMAL DE DISTRIBUIÇÃO DE ÁGUA - FORNECIMENTO E INSTALAÇÃO. AF_12/2014</v>
          </cell>
          <cell r="D8631" t="str">
            <v>UN</v>
          </cell>
          <cell r="E8631">
            <v>6.88</v>
          </cell>
        </row>
        <row r="8632">
          <cell r="B8632">
            <v>89422</v>
          </cell>
          <cell r="C8632" t="str">
            <v>ADAPTADOR CURTO COM BOLSA E ROSCA PARA REGISTRO, PVC, SOLDÁVEL, DN 20MM X 1/2, INSTALADO EM RAMAL DE DISTRIBUIÇÃO DE ÁGUA - FORNECIMENTO E INSTALAÇÃO. AF_12/2014</v>
          </cell>
          <cell r="D8632" t="str">
            <v>UN</v>
          </cell>
          <cell r="E8632">
            <v>2.61</v>
          </cell>
        </row>
        <row r="8633">
          <cell r="B8633">
            <v>89423</v>
          </cell>
          <cell r="C8633" t="str">
            <v>CURVA DE TRANSPOSIÇÃO, PVC, SOLDÁVEL, DN 20MM, INSTALADO EM RAMAL DE DISTRIBUIÇÃO DE ÁGUA   FORNECIMENTO E INSTALAÇÃO. AF_12/2014</v>
          </cell>
          <cell r="D8633" t="str">
            <v>UN</v>
          </cell>
          <cell r="E8633">
            <v>5.16</v>
          </cell>
        </row>
        <row r="8634">
          <cell r="B8634">
            <v>89424</v>
          </cell>
          <cell r="C8634" t="str">
            <v>LUVA, PVC, SOLDÁVEL, DN 25MM, INSTALADO EM RAMAL DE DISTRIBUIÇÃO DE ÁGUA - FORNECIMENTO E INSTALAÇÃO. AF_12/2014</v>
          </cell>
          <cell r="D8634" t="str">
            <v>UN</v>
          </cell>
          <cell r="E8634">
            <v>3.03</v>
          </cell>
        </row>
        <row r="8635">
          <cell r="B8635">
            <v>89425</v>
          </cell>
          <cell r="C8635" t="str">
            <v>LUVA DE CORRER, PVC, SOLDÁVEL, DN 25MM, INSTALADO EM RAMAL DE DISTRIBUIÇÃO DE ÁGUA - FORNECIMENTO E INSTALAÇÃO. AF_12/2014</v>
          </cell>
          <cell r="D8635" t="str">
            <v>UN</v>
          </cell>
          <cell r="E8635">
            <v>9.02</v>
          </cell>
        </row>
        <row r="8636">
          <cell r="B8636">
            <v>89426</v>
          </cell>
          <cell r="C8636" t="str">
            <v>LUVA DE REDUÇÃO, PVC, SOLDÁVEL, DN 32MM X 25MM, INSTALADO EM RAMAL DE DISTRIBUIÇÃO DE ÁGUA - FORNECIMENTO E INSTALAÇÃO. AF_12/2014</v>
          </cell>
          <cell r="D8636" t="str">
            <v>UN</v>
          </cell>
          <cell r="E8636">
            <v>4.87</v>
          </cell>
        </row>
        <row r="8637">
          <cell r="B8637">
            <v>89427</v>
          </cell>
          <cell r="C8637" t="str">
            <v>LUVA COM BUCHA DE LATÃO, PVC, SOLDÁVEL, DN 25MM X 3/4, INSTALADO EM RAMAL DE DISTRIBUIÇÃO DE ÁGUA - FORNECIMENTO E INSTALAÇÃO. AF_12/2014</v>
          </cell>
          <cell r="D8637" t="str">
            <v>UN</v>
          </cell>
          <cell r="E8637">
            <v>6.82</v>
          </cell>
        </row>
        <row r="8638">
          <cell r="B8638">
            <v>89428</v>
          </cell>
          <cell r="C8638" t="str">
            <v>UNIÃO, PVC, SOLDÁVEL, DN 25MM, INSTALADO EM RAMAL DE DISTRIBUIÇÃO DE ÁGUA - FORNECIMENTO E INSTALAÇÃO. AF_12/2014</v>
          </cell>
          <cell r="D8638" t="str">
            <v>UN</v>
          </cell>
          <cell r="E8638">
            <v>8.19</v>
          </cell>
        </row>
        <row r="8639">
          <cell r="B8639">
            <v>89429</v>
          </cell>
          <cell r="C8639" t="str">
            <v>ADAPTADOR CURTO COM BOLSA E ROSCA PARA REGISTRO, PVC, SOLDÁVEL, DN 25MM X 3/4, INSTALADO EM RAMAL DE DISTRIBUIÇÃO DE ÁGUA - FORNECIMENTO E INSTALAÇÃO. AF_12/2014</v>
          </cell>
          <cell r="D8639" t="str">
            <v>UN</v>
          </cell>
          <cell r="E8639">
            <v>3.09</v>
          </cell>
        </row>
        <row r="8640">
          <cell r="B8640">
            <v>89430</v>
          </cell>
          <cell r="C8640" t="str">
            <v>CURVA DE TRANSPOSIÇÃO, PVC, SOLDÁVEL, DN 25MM, INSTALADO EM RAMAL DE DISTRIBUIÇÃO DE ÁGUA   FORNECIMENTO E INSTALAÇÃO. AF_12/2014</v>
          </cell>
          <cell r="D8640" t="str">
            <v>UN</v>
          </cell>
          <cell r="E8640">
            <v>6.91</v>
          </cell>
        </row>
        <row r="8641">
          <cell r="B8641">
            <v>89431</v>
          </cell>
          <cell r="C8641" t="str">
            <v>LUVA, PVC, SOLDÁVEL, DN 32MM, INSTALADO EM RAMAL DE DISTRIBUIÇÃO DE ÁGUA - FORNECIMENTO E INSTALAÇÃO. AF_12/2014</v>
          </cell>
          <cell r="D8641" t="str">
            <v>UN</v>
          </cell>
          <cell r="E8641">
            <v>4.3</v>
          </cell>
        </row>
        <row r="8642">
          <cell r="B8642">
            <v>89432</v>
          </cell>
          <cell r="C8642" t="str">
            <v>LUVA DE CORRER, PVC, SOLDÁVEL, DN 32MM, INSTALADO EM RAMAL DE DISTRIBUIÇÃO DE ÁGUA   FORNECIMENTO E INSTALAÇÃO. AF_12/2014</v>
          </cell>
          <cell r="D8642" t="str">
            <v>UN</v>
          </cell>
          <cell r="E8642">
            <v>18.600000000000001</v>
          </cell>
        </row>
        <row r="8643">
          <cell r="B8643">
            <v>89433</v>
          </cell>
          <cell r="C8643" t="str">
            <v>LUVA DE REDUÇÃO, PVC, SOLDÁVEL, DN 40MM X 32MM, INSTALADO EM RAMAL DE DISTRIBUIÇÃO DE ÁGUA - FORNECIMENTO E INSTALAÇÃO. AF_12/2014</v>
          </cell>
          <cell r="D8643" t="str">
            <v>UN</v>
          </cell>
          <cell r="E8643">
            <v>5.92</v>
          </cell>
        </row>
        <row r="8644">
          <cell r="B8644">
            <v>89434</v>
          </cell>
          <cell r="C8644" t="str">
            <v>LUVA SOLDÁVEL E COM ROSCA, PVC, SOLDÁVEL, DN 32MM X 1, INSTALADO EM RAMAL DE DISTRIBUIÇÃO DE ÁGUA - FORNECIMENTO E INSTALAÇÃO. AF_12/2014</v>
          </cell>
          <cell r="D8644" t="str">
            <v>UN</v>
          </cell>
          <cell r="E8644">
            <v>6.47</v>
          </cell>
        </row>
        <row r="8645">
          <cell r="B8645">
            <v>89435</v>
          </cell>
          <cell r="C8645" t="str">
            <v>UNIÃO, PVC, SOLDÁVEL, DN 32MM, INSTALADO EM RAMAL DE DISTRIBUIÇÃO DE ÁGUA - FORNECIMENTO E INSTALAÇÃO. AF_12/2014</v>
          </cell>
          <cell r="D8645" t="str">
            <v>UN</v>
          </cell>
          <cell r="E8645">
            <v>12.36</v>
          </cell>
        </row>
        <row r="8646">
          <cell r="B8646">
            <v>89436</v>
          </cell>
          <cell r="C8646" t="str">
            <v>ADAPTADOR CURTO COM BOLSA E ROSCA PARA REGISTRO, PVC, SOLDÁVEL, DN 32MM X 1, INSTALADO EM RAMAL DE DISTRIBUIÇÃO DE ÁGUA - FORNECIMENTO E INSTALAÇÃO. AF_12/2014</v>
          </cell>
          <cell r="D8646" t="str">
            <v>UN</v>
          </cell>
          <cell r="E8646">
            <v>4.2300000000000004</v>
          </cell>
        </row>
        <row r="8647">
          <cell r="B8647">
            <v>89437</v>
          </cell>
          <cell r="C8647" t="str">
            <v>CURVA DE TRANSPOSIÇÃO, PVC, SOLDÁVEL, DN 32MM, INSTALADO EM RAMAL DE DISTRIBUIÇÃO DE ÁGUA   FORNECIMENTO E INSTALAÇÃO. AF_12/2014</v>
          </cell>
          <cell r="D8647" t="str">
            <v>UN</v>
          </cell>
          <cell r="E8647">
            <v>14.83</v>
          </cell>
        </row>
        <row r="8648">
          <cell r="B8648">
            <v>89438</v>
          </cell>
          <cell r="C8648" t="str">
            <v>TE, PVC, SOLDÁVEL, DN 20MM, INSTALADO EM RAMAL DE DISTRIBUIÇÃO DE ÁGUA - FORNECIMENTO E INSTALAÇÃO. AF_12/2014</v>
          </cell>
          <cell r="D8648" t="str">
            <v>UN</v>
          </cell>
          <cell r="E8648">
            <v>4.6500000000000004</v>
          </cell>
        </row>
        <row r="8649">
          <cell r="B8649">
            <v>89439</v>
          </cell>
          <cell r="C8649" t="str">
            <v>TÊ SOLDÁVEL E COM ROSCA NA BOLSA CENTRAL, PVC, SOLDÁVEL, DN 20MM X 1/2, INSTALADO EM RAMAL DE DISTRIBUIÇÃO DE ÁGUA - FORNECIMENTO E INSTALAÇÃO. AF_12/2014</v>
          </cell>
          <cell r="D8649" t="str">
            <v>UN</v>
          </cell>
          <cell r="E8649">
            <v>5.93</v>
          </cell>
        </row>
        <row r="8650">
          <cell r="B8650">
            <v>89440</v>
          </cell>
          <cell r="C8650" t="str">
            <v>TE, PVC, SOLDÁVEL, DN 25MM, INSTALADO EM RAMAL DE DISTRIBUIÇÃO DE ÁGUA - FORNECIMENTO E INSTALAÇÃO. AF_12/2014</v>
          </cell>
          <cell r="D8650" t="str">
            <v>UN</v>
          </cell>
          <cell r="E8650">
            <v>5.59</v>
          </cell>
        </row>
        <row r="8651">
          <cell r="B8651">
            <v>89441</v>
          </cell>
          <cell r="C8651" t="str">
            <v>TÊ COM BUCHA DE LATÃO NA BOLSA CENTRAL, PVC, SOLDÁVEL, DN 25MM X 1/2, INSTALADO EM RAMAL DE DISTRIBUIÇÃO DE ÁGUA - FORNECIMENTO E INSTALAÇÃO. AF_12/2014</v>
          </cell>
          <cell r="D8651" t="str">
            <v>UN</v>
          </cell>
          <cell r="E8651">
            <v>10.39</v>
          </cell>
        </row>
        <row r="8652">
          <cell r="B8652">
            <v>89442</v>
          </cell>
          <cell r="C8652" t="str">
            <v>TÊ DE REDUÇÃO, PVC, SOLDÁVEL, DN 25MM X 20MM, INSTALADO EM RAMAL DE DISTRIBUIÇÃO DE ÁGUA - FORNECIMENTO E INSTALAÇÃO. AF_12/2014</v>
          </cell>
          <cell r="D8652" t="str">
            <v>UN</v>
          </cell>
          <cell r="E8652">
            <v>6.87</v>
          </cell>
        </row>
        <row r="8653">
          <cell r="B8653">
            <v>89443</v>
          </cell>
          <cell r="C8653" t="str">
            <v>TE, PVC, SOLDÁVEL, DN 32MM, INSTALADO EM RAMAL DE DISTRIBUIÇÃO DE ÁGUA - FORNECIMENTO E INSTALAÇÃO. AF_12/2014</v>
          </cell>
          <cell r="D8653" t="str">
            <v>UN</v>
          </cell>
          <cell r="E8653">
            <v>8.48</v>
          </cell>
        </row>
        <row r="8654">
          <cell r="B8654">
            <v>89444</v>
          </cell>
          <cell r="C8654" t="str">
            <v>TÊ COM BUCHA DE LATÃO NA BOLSA CENTRAL, PVC, SOLDÁVEL, DN 32MM X 3/4, INSTALADO EM RAMAL DE DISTRIBUIÇÃO DE ÁGUA - FORNECIMENTO E INSTALAÇÃO. AF_12/2014</v>
          </cell>
          <cell r="D8654" t="str">
            <v>UN</v>
          </cell>
          <cell r="E8654">
            <v>16.63</v>
          </cell>
        </row>
        <row r="8655">
          <cell r="B8655">
            <v>89445</v>
          </cell>
          <cell r="C8655" t="str">
            <v>TÊ DE REDUÇÃO, PVC, SOLDÁVEL, DN 32MM X 25MM, INSTALADO EM RAMAL DE DISTRIBUIÇÃO DE ÁGUA - FORNECIMENTO E INSTALAÇÃO. AF_12/2014</v>
          </cell>
          <cell r="D8655" t="str">
            <v>UN</v>
          </cell>
          <cell r="E8655">
            <v>9.75</v>
          </cell>
        </row>
        <row r="8656">
          <cell r="B8656">
            <v>89481</v>
          </cell>
          <cell r="C8656" t="str">
            <v>JOELHO 90 GRAUS, PVC, SOLDÁVEL, DN 25MM, INSTALADO EM PRUMADA DE ÁGUA - FORNECIMENTO E INSTALAÇÃO. AF_12/2014</v>
          </cell>
          <cell r="D8656" t="str">
            <v>UN</v>
          </cell>
          <cell r="E8656">
            <v>2.97</v>
          </cell>
        </row>
        <row r="8657">
          <cell r="B8657">
            <v>89485</v>
          </cell>
          <cell r="C8657" t="str">
            <v>JOELHO 45 GRAUS, PVC, SOLDÁVEL, DN 25MM, INSTALADO EM PRUMADA DE ÁGUA - FORNECIMENTO E INSTALAÇÃO. AF_12/2014</v>
          </cell>
          <cell r="D8657" t="str">
            <v>UN</v>
          </cell>
          <cell r="E8657">
            <v>3.46</v>
          </cell>
        </row>
        <row r="8658">
          <cell r="B8658">
            <v>89489</v>
          </cell>
          <cell r="C8658" t="str">
            <v>CURVA 90 GRAUS, PVC, SOLDÁVEL, DN 25MM, INSTALADO EM PRUMADA DE ÁGUA - FORNECIMENTO E INSTALAÇÃO. AF_12/2014</v>
          </cell>
          <cell r="D8658" t="str">
            <v>UN</v>
          </cell>
          <cell r="E8658">
            <v>4.46</v>
          </cell>
        </row>
        <row r="8659">
          <cell r="B8659">
            <v>89490</v>
          </cell>
          <cell r="C8659" t="str">
            <v>CURVA 45 GRAUS, PVC, SOLDÁVEL, DN 25MM, INSTALADO EM PRUMADA DE ÁGUA - FORNECIMENTO E INSTALAÇÃO. AF_12/2014</v>
          </cell>
          <cell r="D8659" t="str">
            <v>UN</v>
          </cell>
          <cell r="E8659">
            <v>4.01</v>
          </cell>
        </row>
        <row r="8660">
          <cell r="B8660">
            <v>89492</v>
          </cell>
          <cell r="C8660" t="str">
            <v>JOELHO 90 GRAUS, PVC, SOLDÁVEL, DN 32MM, INSTALADO EM PRUMADA DE ÁGUA - FORNECIMENTO E INSTALAÇÃO. AF_12/2014</v>
          </cell>
          <cell r="D8660" t="str">
            <v>UN</v>
          </cell>
          <cell r="E8660">
            <v>4.5</v>
          </cell>
        </row>
        <row r="8661">
          <cell r="B8661">
            <v>89493</v>
          </cell>
          <cell r="C8661" t="str">
            <v>JOELHO 45 GRAUS, PVC, SOLDÁVEL, DN 32MM, INSTALADO EM PRUMADA DE ÁGUA - FORNECIMENTO E INSTALAÇÃO. AF_12/2014</v>
          </cell>
          <cell r="D8661" t="str">
            <v>UN</v>
          </cell>
          <cell r="E8661">
            <v>5.86</v>
          </cell>
        </row>
        <row r="8662">
          <cell r="B8662">
            <v>89494</v>
          </cell>
          <cell r="C8662" t="str">
            <v>CURVA 90 GRAUS, PVC, SOLDÁVEL, DN 32MM, INSTALADO EM PRUMADA DE ÁGUA - FORNECIMENTO E INSTALAÇÃO. AF_12/2014</v>
          </cell>
          <cell r="D8662" t="str">
            <v>UN</v>
          </cell>
          <cell r="E8662">
            <v>7.55</v>
          </cell>
        </row>
        <row r="8663">
          <cell r="B8663">
            <v>89496</v>
          </cell>
          <cell r="C8663" t="str">
            <v>CURVA 45 GRAUS, PVC, SOLDÁVEL, DN 32MM, INSTALADO EM PRUMADA DE ÁGUA - FORNECIMENTO E INSTALAÇÃO. AF_12/2014</v>
          </cell>
          <cell r="D8663" t="str">
            <v>UN</v>
          </cell>
          <cell r="E8663">
            <v>5.57</v>
          </cell>
        </row>
        <row r="8664">
          <cell r="B8664">
            <v>89497</v>
          </cell>
          <cell r="C8664" t="str">
            <v>JOELHO 90 GRAUS, PVC, SOLDÁVEL, DN 40MM, INSTALADO EM PRUMADA DE ÁGUA - FORNECIMENTO E INSTALAÇÃO. AF_12/2014</v>
          </cell>
          <cell r="D8664" t="str">
            <v>UN</v>
          </cell>
          <cell r="E8664">
            <v>7.16</v>
          </cell>
        </row>
        <row r="8665">
          <cell r="B8665">
            <v>89498</v>
          </cell>
          <cell r="C8665" t="str">
            <v>JOELHO 45 GRAUS, PVC, SOLDÁVEL, DN 40MM, INSTALADO EM PRUMADA DE ÁGUA - FORNECIMENTO E INSTALAÇÃO. AF_12/2014</v>
          </cell>
          <cell r="D8665" t="str">
            <v>UN</v>
          </cell>
          <cell r="E8665">
            <v>7.78</v>
          </cell>
        </row>
        <row r="8666">
          <cell r="B8666">
            <v>89499</v>
          </cell>
          <cell r="C8666" t="str">
            <v>CURVA 90 GRAUS, PVC, SOLDÁVEL, DN 40MM, INSTALADO EM PRUMADA DE ÁGUA - FORNECIMENTO E INSTALAÇÃO. AF_12/2014</v>
          </cell>
          <cell r="D8666" t="str">
            <v>UN</v>
          </cell>
          <cell r="E8666">
            <v>11.75</v>
          </cell>
        </row>
        <row r="8667">
          <cell r="B8667">
            <v>89500</v>
          </cell>
          <cell r="C8667" t="str">
            <v>CURVA 45 GRAUS, PVC, SOLDÁVEL, DN 40MM, INSTALADO EM PRUMADA DE ÁGUA - FORNECIMENTO E INSTALAÇÃO. AF_12/2014</v>
          </cell>
          <cell r="D8667" t="str">
            <v>UN</v>
          </cell>
          <cell r="E8667">
            <v>7.91</v>
          </cell>
        </row>
        <row r="8668">
          <cell r="B8668">
            <v>89501</v>
          </cell>
          <cell r="C8668" t="str">
            <v>JOELHO 90 GRAUS, PVC, SOLDÁVEL, DN 50MM, INSTALADO EM PRUMADA DE ÁGUA - FORNECIMENTO E INSTALAÇÃO. AF_12/2014</v>
          </cell>
          <cell r="D8668" t="str">
            <v>UN</v>
          </cell>
          <cell r="E8668">
            <v>8.57</v>
          </cell>
        </row>
        <row r="8669">
          <cell r="B8669">
            <v>89502</v>
          </cell>
          <cell r="C8669" t="str">
            <v>JOELHO 45 GRAUS, PVC, SOLDÁVEL, DN 50MM, INSTALADO EM PRUMADA DE ÁGUA - FORNECIMENTO E INSTALAÇÃO. AF_12/2014</v>
          </cell>
          <cell r="D8669" t="str">
            <v>UN</v>
          </cell>
          <cell r="E8669">
            <v>9.6999999999999993</v>
          </cell>
        </row>
        <row r="8670">
          <cell r="B8670">
            <v>89503</v>
          </cell>
          <cell r="C8670" t="str">
            <v>CURVA 90 GRAUS, PVC, SOLDÁVEL, DN 50MM, INSTALADO EM PRUMADA DE ÁGUA - FORNECIMENTO E INSTALAÇÃO. AF_12/2014</v>
          </cell>
          <cell r="D8670" t="str">
            <v>UN</v>
          </cell>
          <cell r="E8670">
            <v>14.62</v>
          </cell>
        </row>
        <row r="8671">
          <cell r="B8671">
            <v>89504</v>
          </cell>
          <cell r="C8671" t="str">
            <v>CURVA 45 GRAUS, PVC, SOLDÁVEL, DN 50MM, INSTALADO EM PRUMADA DE ÁGUA - FORNECIMENTO E INSTALAÇÃO. AF_12/2014</v>
          </cell>
          <cell r="D8671" t="str">
            <v>UN</v>
          </cell>
          <cell r="E8671">
            <v>12.84</v>
          </cell>
        </row>
        <row r="8672">
          <cell r="B8672">
            <v>89505</v>
          </cell>
          <cell r="C8672" t="str">
            <v>JOELHO 90 GRAUS, PVC, SOLDÁVEL, DN 60MM, INSTALADO EM PRUMADA DE ÁGUA - FORNECIMENTO E INSTALAÇÃO. AF_12/2014</v>
          </cell>
          <cell r="D8672" t="str">
            <v>UN</v>
          </cell>
          <cell r="E8672">
            <v>21.67</v>
          </cell>
        </row>
        <row r="8673">
          <cell r="B8673">
            <v>89506</v>
          </cell>
          <cell r="C8673" t="str">
            <v>JOELHO 45 GRAUS, PVC, SOLDÁVEL, DN 60MM, INSTALADO EM PRUMADA DE ÁGUA - FORNECIMENTO E INSTALAÇÃO. AF_12/2014</v>
          </cell>
          <cell r="D8673" t="str">
            <v>UN</v>
          </cell>
          <cell r="E8673">
            <v>24.35</v>
          </cell>
        </row>
        <row r="8674">
          <cell r="B8674">
            <v>89507</v>
          </cell>
          <cell r="C8674" t="str">
            <v>CURVA 90 GRAUS, PVC, SOLDÁVEL, DN 60MM, INSTALADO EM PRUMADA DE ÁGUA - FORNECIMENTO E INSTALAÇÃO. AF_12/2014</v>
          </cell>
          <cell r="D8674" t="str">
            <v>UN</v>
          </cell>
          <cell r="E8674">
            <v>29.95</v>
          </cell>
        </row>
        <row r="8675">
          <cell r="B8675">
            <v>89510</v>
          </cell>
          <cell r="C8675" t="str">
            <v>CURVA 45 GRAUS, PVC, SOLDÁVEL, DN 60MM, INSTALADO EM PRUMADA DE ÁGUA - FORNECIMENTO E INSTALAÇÃO. AF_12/2014</v>
          </cell>
          <cell r="D8675" t="str">
            <v>UN</v>
          </cell>
          <cell r="E8675">
            <v>19.68</v>
          </cell>
        </row>
        <row r="8676">
          <cell r="B8676">
            <v>89513</v>
          </cell>
          <cell r="C8676" t="str">
            <v>JOELHO 90 GRAUS, PVC, SOLDÁVEL, DN 75MM, INSTALADO EM PRUMADA DE ÁGUA - FORNECIMENTO E INSTALAÇÃO. AF_12/2014</v>
          </cell>
          <cell r="D8676" t="str">
            <v>UN</v>
          </cell>
          <cell r="E8676">
            <v>66.67</v>
          </cell>
        </row>
        <row r="8677">
          <cell r="B8677">
            <v>89514</v>
          </cell>
          <cell r="C8677" t="str">
            <v>JOELHO 90 GRAUS, PVC, SERIE R, ÁGUA PLUVIAL, DN 40 MM, JUNTA SOLDÁVEL, FORNECIDO E INSTALADO EM RAMAL DE ENCAMINHAMENTO. AF_12/2014</v>
          </cell>
          <cell r="D8677" t="str">
            <v>UN</v>
          </cell>
          <cell r="E8677">
            <v>5.89</v>
          </cell>
        </row>
        <row r="8678">
          <cell r="B8678">
            <v>89515</v>
          </cell>
          <cell r="C8678" t="str">
            <v>JOELHO 45 GRAUS, PVC, SOLDÁVEL, DN 75MM, INSTALADO EM PRUMADA DE ÁGUA - FORNECIMENTO E INSTALAÇÃO. AF_12/2014</v>
          </cell>
          <cell r="D8678" t="str">
            <v>UN</v>
          </cell>
          <cell r="E8678">
            <v>50.31</v>
          </cell>
        </row>
        <row r="8679">
          <cell r="B8679">
            <v>89516</v>
          </cell>
          <cell r="C8679" t="str">
            <v>JOELHO 45 GRAUS, PVC, SERIE R, ÁGUA PLUVIAL, DN 40 MM, JUNTA SOLDÁVEL, FORNECIDO E INSTALADO EM RAMAL DE ENCAMINHAMENTO. AF_12/2014</v>
          </cell>
          <cell r="D8679" t="str">
            <v>UN</v>
          </cell>
          <cell r="E8679">
            <v>5.15</v>
          </cell>
        </row>
        <row r="8680">
          <cell r="B8680">
            <v>89517</v>
          </cell>
          <cell r="C8680" t="str">
            <v>CURVA 90 GRAUS, PVC, SOLDÁVEL, DN 75MM, INSTALADO EM PRUMADA DE ÁGUA - FORNECIMENTO E INSTALAÇÃO. AF_12/2014</v>
          </cell>
          <cell r="D8680" t="str">
            <v>UN</v>
          </cell>
          <cell r="E8680">
            <v>42.35</v>
          </cell>
        </row>
        <row r="8681">
          <cell r="B8681">
            <v>89518</v>
          </cell>
          <cell r="C8681" t="str">
            <v>JOELHO 90 GRAUS, PVC, SERIE R, ÁGUA PLUVIAL, DN 50 MM, JUNTA ELÁSTICA, FORNECIDO E INSTALADO EM RAMAL DE ENCAMINHAMENTO. AF_12/2014</v>
          </cell>
          <cell r="D8681" t="str">
            <v>UN</v>
          </cell>
          <cell r="E8681">
            <v>8.32</v>
          </cell>
        </row>
        <row r="8682">
          <cell r="B8682">
            <v>89519</v>
          </cell>
          <cell r="C8682" t="str">
            <v>CURVA 45 GRAUS, PVC, SOLDÁVEL, DN 75MM, INSTALADO EM PRUMADA DE ÁGUA - FORNECIMENTO E INSTALAÇÃO. AF_12/2014</v>
          </cell>
          <cell r="D8682" t="str">
            <v>UN</v>
          </cell>
          <cell r="E8682">
            <v>28.61</v>
          </cell>
        </row>
        <row r="8683">
          <cell r="B8683">
            <v>89520</v>
          </cell>
          <cell r="C8683" t="str">
            <v>JOELHO 45 GRAUS, PVC, SERIE R, ÁGUA PLUVIAL, DN 50 MM, JUNTA ELÁSTICA, FORNECIDO E INSTALADO EM RAMAL DE ENCAMINHAMENTO. AF_12/2014</v>
          </cell>
          <cell r="D8683" t="str">
            <v>UN</v>
          </cell>
          <cell r="E8683">
            <v>7.34</v>
          </cell>
        </row>
        <row r="8684">
          <cell r="B8684">
            <v>89521</v>
          </cell>
          <cell r="C8684" t="str">
            <v>JOELHO 90 GRAUS, PVC, SOLDÁVEL, DN 85MM, INSTALADO EM PRUMADA DE ÁGUA - FORNECIMENTO E INSTALAÇÃO. AF_12/2014</v>
          </cell>
          <cell r="D8684" t="str">
            <v>UN</v>
          </cell>
          <cell r="E8684">
            <v>78.55</v>
          </cell>
        </row>
        <row r="8685">
          <cell r="B8685">
            <v>89522</v>
          </cell>
          <cell r="C8685" t="str">
            <v>JOELHO 90 GRAUS, PVC, SERIE R, ÁGUA PLUVIAL, DN 75 MM, JUNTA ELÁSTICA, FORNECIDO E INSTALADO EM RAMAL DE ENCAMINHAMENTO. AF_12/2014</v>
          </cell>
          <cell r="D8685" t="str">
            <v>UN</v>
          </cell>
          <cell r="E8685">
            <v>16.600000000000001</v>
          </cell>
        </row>
        <row r="8686">
          <cell r="B8686">
            <v>89523</v>
          </cell>
          <cell r="C8686" t="str">
            <v>JOELHO 45 GRAUS, PVC, SOLDÁVEL, DN 85MM, INSTALADO EM PRUMADA DE ÁGUA - FORNECIMENTO E INSTALAÇÃO. AF_12/2014</v>
          </cell>
          <cell r="D8686" t="str">
            <v>UN</v>
          </cell>
          <cell r="E8686">
            <v>59.28</v>
          </cell>
        </row>
        <row r="8687">
          <cell r="B8687">
            <v>89524</v>
          </cell>
          <cell r="C8687" t="str">
            <v>JOELHO 45 GRAUS, PVC, SERIE R, ÁGUA PLUVIAL, DN 75 MM, JUNTA ELÁSTICA, FORNECIDO E INSTALADO EM RAMAL DE ENCAMINHAMENTO. AF_12/2014</v>
          </cell>
          <cell r="D8687" t="str">
            <v>UN</v>
          </cell>
          <cell r="E8687">
            <v>14.74</v>
          </cell>
        </row>
        <row r="8688">
          <cell r="B8688">
            <v>89525</v>
          </cell>
          <cell r="C8688" t="str">
            <v>CURVA 90 GRAUS, PVC, SOLDÁVEL, DN 85MM, INSTALADO EM PRUMADA DE ÁGUA - FORNECIMENTO E INSTALAÇÃO. AF_12/2014</v>
          </cell>
          <cell r="D8688" t="str">
            <v>UN</v>
          </cell>
          <cell r="E8688">
            <v>58.3</v>
          </cell>
        </row>
        <row r="8689">
          <cell r="B8689">
            <v>89526</v>
          </cell>
          <cell r="C8689" t="str">
            <v>CURVA 87 GRAUS E 30 MINUTOS, PVC, SERIE R, ÁGUA PLUVIAL, DN 75 MM, JUNTA ELÁSTICA, FORNECIDO E INSTALADO EM RAMAL DE ENCAMINHAMENTO. AF_12/2014</v>
          </cell>
          <cell r="D8689" t="str">
            <v>UN</v>
          </cell>
          <cell r="E8689">
            <v>21.53</v>
          </cell>
        </row>
        <row r="8690">
          <cell r="B8690">
            <v>89527</v>
          </cell>
          <cell r="C8690" t="str">
            <v>CURVA 45 GRAUS, PVC, SOLDÁVEL, DN 85MM, INSTALADO EM PRUMADA DE ÁGUA - FORNECIMENTO E INSTALAÇÃO. AF_12/2014</v>
          </cell>
          <cell r="D8690" t="str">
            <v>UN</v>
          </cell>
          <cell r="E8690">
            <v>44.78</v>
          </cell>
        </row>
        <row r="8691">
          <cell r="B8691">
            <v>89528</v>
          </cell>
          <cell r="C8691" t="str">
            <v>LUVA, PVC, SOLDÁVEL, DN 25MM, INSTALADO EM PRUMADA DE ÁGUA - FORNECIMENTO E INSTALAÇÃO. AF_12/2014</v>
          </cell>
          <cell r="D8691" t="str">
            <v>UN</v>
          </cell>
          <cell r="E8691">
            <v>2.37</v>
          </cell>
        </row>
        <row r="8692">
          <cell r="B8692">
            <v>89529</v>
          </cell>
          <cell r="C8692" t="str">
            <v>JOELHO 90 GRAUS, PVC, SERIE R, ÁGUA PLUVIAL, DN 100 MM, JUNTA ELÁSTICA, FORNECIDO E INSTALADO EM RAMAL DE ENCAMINHAMENTO. AF_12/2014</v>
          </cell>
          <cell r="D8692" t="str">
            <v>UN</v>
          </cell>
          <cell r="E8692">
            <v>24.63</v>
          </cell>
        </row>
        <row r="8693">
          <cell r="B8693">
            <v>89530</v>
          </cell>
          <cell r="C8693" t="str">
            <v>LUVA DE CORRER, PVC, SOLDÁVEL, DN 25MM, INSTALADO EM PRUMADA DE ÁGUA - FORNECIMENTO E INSTALAÇÃO. AF_12/2014</v>
          </cell>
          <cell r="D8693" t="str">
            <v>UN</v>
          </cell>
          <cell r="E8693">
            <v>8.36</v>
          </cell>
        </row>
        <row r="8694">
          <cell r="B8694">
            <v>89531</v>
          </cell>
          <cell r="C8694" t="str">
            <v>JOELHO 45 GRAUS, PVC, SERIE R, ÁGUA PLUVIAL, DN 100 MM, JUNTA ELÁSTICA, FORNECIDO E INSTALADO EM RAMAL DE ENCAMINHAMENTO. AF_12/2014</v>
          </cell>
          <cell r="D8694" t="str">
            <v>UN</v>
          </cell>
          <cell r="E8694">
            <v>20.100000000000001</v>
          </cell>
        </row>
        <row r="8695">
          <cell r="B8695">
            <v>89532</v>
          </cell>
          <cell r="C8695" t="str">
            <v>LUVA DE REDUÇÃO, PVC, SOLDÁVEL, DN 32MM X 25MM, INSTALADO EM PRUMADA DE ÁGUA - FORNECIMENTO E INSTALAÇÃO. AF_12/2014</v>
          </cell>
          <cell r="D8695" t="str">
            <v>UN</v>
          </cell>
          <cell r="E8695">
            <v>4.21</v>
          </cell>
        </row>
        <row r="8696">
          <cell r="B8696">
            <v>89533</v>
          </cell>
          <cell r="C8696" t="str">
            <v>JOELHO 45 GRAUS PARA PÉ DE COLUNA, PVC, SERIE R, ÁGUA PLUVIAL, DN 100 MM, JUNTA ELÁSTICA, FORNECIDO E INSTALADO EM RAMAL DE ENCAMINHAMENTO. AF_12/2014</v>
          </cell>
          <cell r="D8696" t="str">
            <v>UN</v>
          </cell>
          <cell r="E8696">
            <v>20.100000000000001</v>
          </cell>
        </row>
        <row r="8697">
          <cell r="B8697">
            <v>89534</v>
          </cell>
          <cell r="C8697" t="str">
            <v>LUVA SOLDÁVEL E COM ROSCA, PVC, SOLDÁVEL, DN 25MM X 3/4, INSTALADO EM PRUMADA DE ÁGUA - FORNECIMENTO E INSTALAÇÃO. AF_12/2014</v>
          </cell>
          <cell r="D8697" t="str">
            <v>UN</v>
          </cell>
          <cell r="E8697">
            <v>2.9</v>
          </cell>
        </row>
        <row r="8698">
          <cell r="B8698">
            <v>89535</v>
          </cell>
          <cell r="C8698" t="str">
            <v>CURVA 87 GRAUS E 30 MINUTOS, PVC, SERIE R, ÁGUA PLUVIAL, DN 100 MM, JUNTA ELÁSTICA, FORNECIDO E INSTALADO EM RAMAL DE ENCAMINHAMENTO. AF_12/2014</v>
          </cell>
          <cell r="D8698" t="str">
            <v>UN</v>
          </cell>
          <cell r="E8698">
            <v>31.74</v>
          </cell>
        </row>
        <row r="8699">
          <cell r="B8699">
            <v>89536</v>
          </cell>
          <cell r="C8699" t="str">
            <v>UNIÃO, PVC, SOLDÁVEL, DN 25MM, INSTALADO EM PRUMADA DE ÁGUA - FORNECIMENTO E INSTALAÇÃO. AF_12/2014</v>
          </cell>
          <cell r="D8699" t="str">
            <v>UN</v>
          </cell>
          <cell r="E8699">
            <v>7.53</v>
          </cell>
        </row>
        <row r="8700">
          <cell r="B8700">
            <v>89538</v>
          </cell>
          <cell r="C8700" t="str">
            <v>ADAPTADOR CURTO COM BOLSA E ROSCA PARA REGISTRO, PVC, SOLDÁVEL, DN 25MM X 3/4, INSTALADO EM PRUMADA DE ÁGUA - FORNECIMENTO E INSTALAÇÃO. AF_12/2014</v>
          </cell>
          <cell r="D8700" t="str">
            <v>UN</v>
          </cell>
          <cell r="E8700">
            <v>2.4300000000000002</v>
          </cell>
        </row>
        <row r="8701">
          <cell r="B8701">
            <v>89540</v>
          </cell>
          <cell r="C8701" t="str">
            <v>CURVA DE TRANSPOSIÇÃO, PVC, SOLDÁVEL, DN 25MM, INSTALADO EM PRUMADA DE ÁGUA  - FORNECIMENTO E INSTALAÇÃO. AF_12/2014</v>
          </cell>
          <cell r="D8701" t="str">
            <v>UN</v>
          </cell>
          <cell r="E8701">
            <v>6.25</v>
          </cell>
        </row>
        <row r="8702">
          <cell r="B8702">
            <v>89541</v>
          </cell>
          <cell r="C8702" t="str">
            <v>LUVA, PVC, SOLDÁVEL, DN 32MM, INSTALADO EM PRUMADA DE ÁGUA - FORNECIMENTO E INSTALAÇÃO. AF_12/2014</v>
          </cell>
          <cell r="D8702" t="str">
            <v>UN</v>
          </cell>
          <cell r="E8702">
            <v>3.55</v>
          </cell>
        </row>
        <row r="8703">
          <cell r="B8703">
            <v>89542</v>
          </cell>
          <cell r="C8703" t="str">
            <v>LUVA DE CORRER, PVC, SOLDÁVEL, DN 32MM, INSTALADO EM PRUMADA DE ÁGUA - FORNECIMENTO E INSTALAÇÃO. AF_12/2014</v>
          </cell>
          <cell r="D8703" t="str">
            <v>UN</v>
          </cell>
          <cell r="E8703">
            <v>17.850000000000001</v>
          </cell>
        </row>
        <row r="8704">
          <cell r="B8704">
            <v>89544</v>
          </cell>
          <cell r="C8704" t="str">
            <v>LUVA SIMPLES, PVC, SERIE R, ÁGUA PLUVIAL, DN 40 MM, JUNTA SOLDÁVEL, FORNECIDO E INSTALADO EM RAMAL DE ENCAMINHAMENTO. AF_12/2014</v>
          </cell>
          <cell r="D8704" t="str">
            <v>UN</v>
          </cell>
          <cell r="E8704">
            <v>5.12</v>
          </cell>
        </row>
        <row r="8705">
          <cell r="B8705">
            <v>89545</v>
          </cell>
          <cell r="C8705" t="str">
            <v>LUVA SIMPLES, PVC, SERIE R, ÁGUA PLUVIAL, DN 50 MM, JUNTA ELÁSTICA, FORNECIDO E INSTALADO EM RAMAL DE ENCAMINHAMENTO. AF_12/2014</v>
          </cell>
          <cell r="D8705" t="str">
            <v>UN</v>
          </cell>
          <cell r="E8705">
            <v>7.46</v>
          </cell>
        </row>
        <row r="8706">
          <cell r="B8706">
            <v>89546</v>
          </cell>
          <cell r="C8706" t="str">
            <v>BUCHA DE REDUÇÃO LONGA, PVC, SERIE R, ÁGUA PLUVIAL, DN 50 X 40 MM, JUNTA ELÁSTICA, FORNECIDO E INSTALADO EM RAMAL DE ENCAMINHAMENTO. AF_12/2014</v>
          </cell>
          <cell r="D8706" t="str">
            <v>UN</v>
          </cell>
          <cell r="E8706">
            <v>6.47</v>
          </cell>
        </row>
        <row r="8707">
          <cell r="B8707">
            <v>89547</v>
          </cell>
          <cell r="C8707" t="str">
            <v>LUVA SIMPLES, PVC, SERIE R, ÁGUA PLUVIAL, DN 75 MM, JUNTA ELÁSTICA, FORNECIDO E INSTALADO EM RAMAL DE ENCAMINHAMENTO. AF_12/2014</v>
          </cell>
          <cell r="D8707" t="str">
            <v>UN</v>
          </cell>
          <cell r="E8707">
            <v>11.18</v>
          </cell>
        </row>
        <row r="8708">
          <cell r="B8708">
            <v>89548</v>
          </cell>
          <cell r="C8708" t="str">
            <v>LUVA DE CORRER, PVC, SERIE R, ÁGUA PLUVIAL, DN 75 MM, JUNTA ELÁSTICA, FORNECIDO E INSTALADO EM RAMAL DE ENCAMINHAMENTO. AF_12/2014</v>
          </cell>
          <cell r="D8708" t="str">
            <v>UN</v>
          </cell>
          <cell r="E8708">
            <v>12.11</v>
          </cell>
        </row>
        <row r="8709">
          <cell r="B8709">
            <v>89549</v>
          </cell>
          <cell r="C8709" t="str">
            <v>REDUÇÃO EXCÊNTRICA, PVC, SERIE R, ÁGUA PLUVIAL, DN 75 X 50 MM, JUNTA ELÁSTICA, FORNECIDO E INSTALADO EM RAMAL DE ENCAMINHAMENTO. AF_12/2014</v>
          </cell>
          <cell r="D8709" t="str">
            <v>UN</v>
          </cell>
          <cell r="E8709">
            <v>8.6999999999999993</v>
          </cell>
        </row>
        <row r="8710">
          <cell r="B8710">
            <v>89550</v>
          </cell>
          <cell r="C8710" t="str">
            <v>TÊ DE INSPEÇÃO, PVC, SERIE R, ÁGUA PLUVIAL, DN 75 MM, JUNTA ELÁSTICA, FORNECIDO E INSTALADO EM RAMAL DE ENCAMINHAMENTO. AF_12/2014</v>
          </cell>
          <cell r="D8710" t="str">
            <v>UN</v>
          </cell>
          <cell r="E8710">
            <v>21.36</v>
          </cell>
        </row>
        <row r="8711">
          <cell r="B8711">
            <v>89551</v>
          </cell>
          <cell r="C8711" t="str">
            <v>LUVA SOLDÁVEL E COM ROSCA, PVC, SOLDÁVEL, DN 32MM X 1, INSTALADO EM PRUMADA DE ÁGUA - FORNECIMENTO E INSTALAÇÃO. AF_12/2014</v>
          </cell>
          <cell r="D8711" t="str">
            <v>UN</v>
          </cell>
          <cell r="E8711">
            <v>5.72</v>
          </cell>
        </row>
        <row r="8712">
          <cell r="B8712">
            <v>89552</v>
          </cell>
          <cell r="C8712" t="str">
            <v>UNIÃO, PVC, SOLDÁVEL, DN 32MM, INSTALADO EM PRUMADA DE ÁGUA - FORNECIMENTO E INSTALAÇÃO. AF_12/2014</v>
          </cell>
          <cell r="D8712" t="str">
            <v>UN</v>
          </cell>
          <cell r="E8712">
            <v>11.61</v>
          </cell>
        </row>
        <row r="8713">
          <cell r="B8713">
            <v>89553</v>
          </cell>
          <cell r="C8713" t="str">
            <v>ADAPTADOR CURTO COM BOLSA E ROSCA PARA REGISTRO, PVC, SOLDÁVEL, DN 32MM X 1, INSTALADO EM PRUMADA DE ÁGUA - FORNECIMENTO E INSTALAÇÃO. AF_12/2014</v>
          </cell>
          <cell r="D8713" t="str">
            <v>UN</v>
          </cell>
          <cell r="E8713">
            <v>3.48</v>
          </cell>
        </row>
        <row r="8714">
          <cell r="B8714">
            <v>89554</v>
          </cell>
          <cell r="C8714" t="str">
            <v>LUVA SIMPLES, PVC, SERIE R, ÁGUA PLUVIAL, DN 100 MM, JUNTA ELÁSTICA, FORNECIDO E INSTALADO EM RAMAL DE ENCAMINHAMENTO. AF_12/2014</v>
          </cell>
          <cell r="D8714" t="str">
            <v>UN</v>
          </cell>
          <cell r="E8714">
            <v>13.84</v>
          </cell>
        </row>
        <row r="8715">
          <cell r="B8715">
            <v>89555</v>
          </cell>
          <cell r="C8715" t="str">
            <v>CURVA DE TRANSPOSIÇÃO, PVC, SOLDÁVEL, DN 32MM, INSTALADO EM PRUMADA DE ÁGUA   FORNECIMENTO E INSTALAÇÃO. AF_12/2014</v>
          </cell>
          <cell r="D8715" t="str">
            <v>UN</v>
          </cell>
          <cell r="E8715">
            <v>14.08</v>
          </cell>
        </row>
        <row r="8716">
          <cell r="B8716">
            <v>89556</v>
          </cell>
          <cell r="C8716" t="str">
            <v>LUVA DE CORRER, PVC, SERIE R, ÁGUA PLUVIAL, DN 100 MM, JUNTA ELÁSTICA, FORNECIDO E INSTALADO EM RAMAL DE ENCAMINHAMENTO. AF_12/2014</v>
          </cell>
          <cell r="D8716" t="str">
            <v>UN</v>
          </cell>
          <cell r="E8716">
            <v>20.18</v>
          </cell>
        </row>
        <row r="8717">
          <cell r="B8717">
            <v>89557</v>
          </cell>
          <cell r="C8717" t="str">
            <v>REDUÇÃO EXCÊNTRICA, PVC, SERIE R, ÁGUA PLUVIAL, DN 100 X 75 MM, JUNTA ELÁSTICA, FORNECIDO E INSTALADO EM RAMAL DE ENCAMINHAMENTO. AF_12/2014</v>
          </cell>
          <cell r="D8717" t="str">
            <v>UN</v>
          </cell>
          <cell r="E8717">
            <v>16.010000000000002</v>
          </cell>
        </row>
        <row r="8718">
          <cell r="B8718">
            <v>89558</v>
          </cell>
          <cell r="C8718" t="str">
            <v>LUVA, PVC, SOLDÁVEL, DN 40MM, INSTALADO EM PRUMADA DE ÁGUA - FORNECIMENTO E INSTALAÇÃO. AF_12/2014</v>
          </cell>
          <cell r="D8718" t="str">
            <v>UN</v>
          </cell>
          <cell r="E8718">
            <v>5.39</v>
          </cell>
        </row>
        <row r="8719">
          <cell r="B8719">
            <v>89559</v>
          </cell>
          <cell r="C8719" t="str">
            <v>TÊ DE INSPEÇÃO, PVC, SERIE R, ÁGUA PLUVIAL, DN 100 MM, JUNTA ELÁSTICA, FORNECIDO E INSTALADO EM RAMAL DE ENCAMINHAMENTO. AF_12/2014</v>
          </cell>
          <cell r="D8719" t="str">
            <v>UN</v>
          </cell>
          <cell r="E8719">
            <v>35.29</v>
          </cell>
        </row>
        <row r="8720">
          <cell r="B8720">
            <v>89561</v>
          </cell>
          <cell r="C8720" t="str">
            <v>JUNÇÃO SIMPLES, PVC, SERIE R, ÁGUA PLUVIAL, DN 40 MM, JUNTA SOLDÁVEL, FORNECIDO E INSTALADO EM RAMAL DE ENCAMINHAMENTO. AF_12/2014</v>
          </cell>
          <cell r="D8720" t="str">
            <v>UN</v>
          </cell>
          <cell r="E8720">
            <v>7.63</v>
          </cell>
        </row>
        <row r="8721">
          <cell r="B8721">
            <v>89562</v>
          </cell>
          <cell r="C8721" t="str">
            <v>LUVA DE REDUÇÃO, PVC, SOLDÁVEL, DN 40MM X 32MM, INSTALADO EM PRUMADA DE ÁGUA - FORNECIMENTO E INSTALAÇÃO. AF_12/2014</v>
          </cell>
          <cell r="D8721" t="str">
            <v>UN</v>
          </cell>
          <cell r="E8721">
            <v>5.74</v>
          </cell>
        </row>
        <row r="8722">
          <cell r="B8722">
            <v>89563</v>
          </cell>
          <cell r="C8722" t="str">
            <v>JUNÇÃO SIMPLES, PVC, SERIE R, ÁGUA PLUVIAL, DN 50 MM, JUNTA ELÁSTICA, FORNECIDO E INSTALADO EM RAMAL DE ENCAMINHAMENTO. AF_12/2014</v>
          </cell>
          <cell r="D8722" t="str">
            <v>UN</v>
          </cell>
          <cell r="E8722">
            <v>12.3</v>
          </cell>
        </row>
        <row r="8723">
          <cell r="B8723">
            <v>89564</v>
          </cell>
          <cell r="C8723" t="str">
            <v>LUVA COM ROSCA, PVC, SOLDÁVEL, DN 40MM X 1.1/4, INSTALADO EM PRUMADA DE ÁGUA - FORNECIMENTO E INSTALAÇÃO. AF_12/2014</v>
          </cell>
          <cell r="D8723" t="str">
            <v>UN</v>
          </cell>
          <cell r="E8723">
            <v>10.41</v>
          </cell>
        </row>
        <row r="8724">
          <cell r="B8724">
            <v>89565</v>
          </cell>
          <cell r="C8724" t="str">
            <v>JUNÇÃO SIMPLES, PVC, SERIE R, ÁGUA PLUVIAL, DN 75 X 75 MM, JUNTA ELÁSTICA, FORNECIDO E INSTALADO EM RAMAL DE ENCAMINHAMENTO. AF_12/2014</v>
          </cell>
          <cell r="D8724" t="str">
            <v>UN</v>
          </cell>
          <cell r="E8724">
            <v>29.84</v>
          </cell>
        </row>
        <row r="8725">
          <cell r="B8725">
            <v>89566</v>
          </cell>
          <cell r="C8725" t="str">
            <v>TÊ, PVC, SERIE R, ÁGUA PLUVIAL, DN 75 MM, JUNTA ELÁSTICA, FORNECIDO E INSTALADO EM RAMAL DE ENCAMINHAMENTO. AF_12/2014</v>
          </cell>
          <cell r="D8725" t="str">
            <v>UN</v>
          </cell>
          <cell r="E8725">
            <v>25.82</v>
          </cell>
        </row>
        <row r="8726">
          <cell r="B8726">
            <v>89567</v>
          </cell>
          <cell r="C8726" t="str">
            <v>JUNÇÃO SIMPLES, PVC, SERIE R, ÁGUA PLUVIAL, DN 100 X 100 MM, JUNTA ELÁSTICA, FORNECIDO E INSTALADO EM RAMAL DE ENCAMINHAMENTO. AF_12/2014</v>
          </cell>
          <cell r="D8726" t="str">
            <v>UN</v>
          </cell>
          <cell r="E8726">
            <v>44.18</v>
          </cell>
        </row>
        <row r="8727">
          <cell r="B8727">
            <v>89568</v>
          </cell>
          <cell r="C8727" t="str">
            <v>UNIÃO, PVC, SOLDÁVEL, DN 40MM, INSTALADO EM PRUMADA DE ÁGUA - FORNECIMENTO E INSTALAÇÃO. AF_12/2014</v>
          </cell>
          <cell r="D8727" t="str">
            <v>UN</v>
          </cell>
          <cell r="E8727">
            <v>20.99</v>
          </cell>
        </row>
        <row r="8728">
          <cell r="B8728">
            <v>89569</v>
          </cell>
          <cell r="C8728" t="str">
            <v>JUNÇÃO SIMPLES, PVC, SERIE R, ÁGUA PLUVIAL, DN 100 X 75 MM, JUNTA ELÁSTICA, FORNECIDO E INSTALADO EM RAMAL DE ENCAMINHAMENTO. AF_12/2014</v>
          </cell>
          <cell r="D8728" t="str">
            <v>UN</v>
          </cell>
          <cell r="E8728">
            <v>41.83</v>
          </cell>
        </row>
        <row r="8729">
          <cell r="B8729">
            <v>89570</v>
          </cell>
          <cell r="C8729" t="str">
            <v>ADAPTADOR CURTO COM BOLSA E ROSCA PARA REGISTRO, PVC, SOLDÁVEL, DN 40MM X 1.1/2, INSTALADO EM PRUMADA DE ÁGUA - FORNECIMENTO E INSTALAÇÃO. AF_12/2014</v>
          </cell>
          <cell r="D8729" t="str">
            <v>UN</v>
          </cell>
          <cell r="E8729">
            <v>7.37</v>
          </cell>
        </row>
        <row r="8730">
          <cell r="B8730">
            <v>89571</v>
          </cell>
          <cell r="C8730" t="str">
            <v>TÊ, PVC, SERIE R, ÁGUA PLUVIAL, DN 100 X 100 MM, JUNTA ELÁSTICA, FORNECIDO E INSTALADO EM RAMAL DE ENCAMINHAMENTO. AF_12/2014</v>
          </cell>
          <cell r="D8730" t="str">
            <v>UN</v>
          </cell>
          <cell r="E8730">
            <v>40.659999999999997</v>
          </cell>
        </row>
        <row r="8731">
          <cell r="B8731">
            <v>89572</v>
          </cell>
          <cell r="C8731" t="str">
            <v>ADAPTADOR CURTO COM BOLSA E ROSCA PARA REGISTRO, PVC, SOLDÁVEL, DN 40MM X 1.1/4, INSTALADO EM PRUMADA DE ÁGUA - FORNECIMENTO E INSTALAÇÃO. AF_12/2014</v>
          </cell>
          <cell r="D8731" t="str">
            <v>UN</v>
          </cell>
          <cell r="E8731">
            <v>5.0999999999999996</v>
          </cell>
        </row>
        <row r="8732">
          <cell r="B8732">
            <v>89573</v>
          </cell>
          <cell r="C8732" t="str">
            <v>TÊ, PVC, SERIE R, ÁGUA PLUVIAL, DN 100 X 75 MM, JUNTA ELÁSTICA, FORNECIDO E INSTALADO EM RAMAL DE ENCAMINHAMENTO. AF_12/2014</v>
          </cell>
          <cell r="D8732" t="str">
            <v>UN</v>
          </cell>
          <cell r="E8732">
            <v>37.06</v>
          </cell>
        </row>
        <row r="8733">
          <cell r="B8733">
            <v>89574</v>
          </cell>
          <cell r="C8733" t="str">
            <v>JUNÇÃO DUPLA, PVC, SERIE R, ÁGUA PLUVIAL, DN 100 X 100 X 100 MM, JUNTA ELÁSTICA, FORNECIDO E INSTALADO EM RAMAL DE ENCAMINHAMENTO. AF_12/2014</v>
          </cell>
          <cell r="D8733" t="str">
            <v>UN</v>
          </cell>
          <cell r="E8733">
            <v>72.260000000000005</v>
          </cell>
        </row>
        <row r="8734">
          <cell r="B8734">
            <v>89575</v>
          </cell>
          <cell r="C8734" t="str">
            <v>LUVA, PVC, SOLDÁVEL, DN 50MM, INSTALADO EM PRUMADA DE ÁGUA - FORNECIMENTO E INSTALAÇÃO. AF_12/2014</v>
          </cell>
          <cell r="D8734" t="str">
            <v>UN</v>
          </cell>
          <cell r="E8734">
            <v>6.77</v>
          </cell>
        </row>
        <row r="8735">
          <cell r="B8735">
            <v>89577</v>
          </cell>
          <cell r="C8735" t="str">
            <v>LUVA DE CORRER, PVC, SOLDÁVEL, DN 50MM, INSTALADO EM PRUMADA DE ÁGUA - FORNECIMENTO E INSTALAÇÃO. AF_12/2014</v>
          </cell>
          <cell r="D8735" t="str">
            <v>UN</v>
          </cell>
          <cell r="E8735">
            <v>21.47</v>
          </cell>
        </row>
        <row r="8736">
          <cell r="B8736">
            <v>89579</v>
          </cell>
          <cell r="C8736" t="str">
            <v>LUVA DE REDUÇÃO, PVC, SOLDÁVEL, DN 50MM X 25MM, INSTALADO EM PRUMADA DE ÁGUA   FORNECIMENTO E INSTALAÇÃO. AF_12/2014</v>
          </cell>
          <cell r="D8736" t="str">
            <v>UN</v>
          </cell>
          <cell r="E8736">
            <v>6.93</v>
          </cell>
        </row>
        <row r="8737">
          <cell r="B8737">
            <v>89581</v>
          </cell>
          <cell r="C8737" t="str">
            <v>JOELHO 90 GRAUS, PVC, SERIE R, ÁGUA PLUVIAL, DN 75 MM, JUNTA ELÁSTICA, FORNECIDO E INSTALADO EM CONDUTORES VERTICAIS DE ÁGUAS PLUVIAIS. AF_12/2014</v>
          </cell>
          <cell r="D8737" t="str">
            <v>UN</v>
          </cell>
          <cell r="E8737">
            <v>15.3</v>
          </cell>
        </row>
        <row r="8738">
          <cell r="B8738">
            <v>89582</v>
          </cell>
          <cell r="C8738" t="str">
            <v>JOELHO 45 GRAUS, PVC, SERIE R, ÁGUA PLUVIAL, DN 75 MM, JUNTA ELÁSTICA, FORNECIDO E INSTALADO EM CONDUTORES VERTICAIS DE ÁGUAS PLUVIAIS. AF_12/2014</v>
          </cell>
          <cell r="D8738" t="str">
            <v>UN</v>
          </cell>
          <cell r="E8738">
            <v>13.44</v>
          </cell>
        </row>
        <row r="8739">
          <cell r="B8739">
            <v>89583</v>
          </cell>
          <cell r="C8739" t="str">
            <v>CURVA 87 GRAUS E 30 MINUTOS, PVC, SERIE R, ÁGUA PLUVIAL, DN 75 MM, JUNTA ELÁSTICA, FORNECIDO E INSTALADO EM CONDUTORES VERTICAIS DE ÁGUAS PLUVIAIS. AF_12/2014</v>
          </cell>
          <cell r="D8739" t="str">
            <v>UN</v>
          </cell>
          <cell r="E8739">
            <v>20.23</v>
          </cell>
        </row>
        <row r="8740">
          <cell r="B8740">
            <v>89584</v>
          </cell>
          <cell r="C8740" t="str">
            <v>JOELHO 90 GRAUS, PVC, SERIE R, ÁGUA PLUVIAL, DN 100 MM, JUNTA ELÁSTICA, FORNECIDO E INSTALADO EM CONDUTORES VERTICAIS DE ÁGUAS PLUVIAIS. AF_12/2014</v>
          </cell>
          <cell r="D8740" t="str">
            <v>UN</v>
          </cell>
          <cell r="E8740">
            <v>23.34</v>
          </cell>
        </row>
        <row r="8741">
          <cell r="B8741">
            <v>89585</v>
          </cell>
          <cell r="C8741" t="str">
            <v>JOELHO 45 GRAUS, PVC, SERIE R, ÁGUA PLUVIAL, DN 100 MM, JUNTA ELÁSTICA, FORNECIDO E INSTALADO EM CONDUTORES VERTICAIS DE ÁGUAS PLUVIAIS. AF_12/2014</v>
          </cell>
          <cell r="D8741" t="str">
            <v>UN</v>
          </cell>
          <cell r="E8741">
            <v>18.809999999999999</v>
          </cell>
        </row>
        <row r="8742">
          <cell r="B8742">
            <v>89586</v>
          </cell>
          <cell r="C8742" t="str">
            <v>JOELHO 45 GRAUS PARA PÉ DE COLUNA, PVC, SERIE R, ÁGUA PLUVIAL, DN 100 MM, JUNTA ELÁSTICA, FORNECIDO E INSTALADO EM CONDUTORES VERTICAIS DE ÁGUAS PLUVIAIS. AF_12/2014</v>
          </cell>
          <cell r="D8742" t="str">
            <v>UN</v>
          </cell>
          <cell r="E8742">
            <v>18.809999999999999</v>
          </cell>
        </row>
        <row r="8743">
          <cell r="B8743">
            <v>89587</v>
          </cell>
          <cell r="C8743" t="str">
            <v>CURVA 87 GRAUS E 30 MINUTOS, PVC, SERIE R, ÁGUA PLUVIAL, DN 100 MM, JUNTA ELÁSTICA, FORNECIDO E INSTALADO EM CONDUTORES VERTICAIS DE ÁGUAS PLUVIAIS. AF_12/2014</v>
          </cell>
          <cell r="D8743" t="str">
            <v>UN</v>
          </cell>
          <cell r="E8743">
            <v>30.45</v>
          </cell>
        </row>
        <row r="8744">
          <cell r="B8744">
            <v>89590</v>
          </cell>
          <cell r="C8744" t="str">
            <v>JOELHO 90 GRAUS, PVC, SERIE R, ÁGUA PLUVIAL, DN 150 MM, JUNTA ELÁSTICA, FORNECIDO E INSTALADO EM CONDUTORES VERTICAIS DE ÁGUAS PLUVIAIS. AF_12/2014</v>
          </cell>
          <cell r="D8744" t="str">
            <v>UN</v>
          </cell>
          <cell r="E8744">
            <v>72.78</v>
          </cell>
        </row>
        <row r="8745">
          <cell r="B8745">
            <v>89591</v>
          </cell>
          <cell r="C8745" t="str">
            <v>JOELHO 45 GRAUS, PVC, SERIE R, ÁGUA PLUVIAL, DN 150 MM, JUNTA ELÁSTICA, FORNECIDO E INSTALADO EM CONDUTORES VERTICAIS DE ÁGUAS PLUVIAIS. AF_12/2014</v>
          </cell>
          <cell r="D8745" t="str">
            <v>UN</v>
          </cell>
          <cell r="E8745">
            <v>59.76</v>
          </cell>
        </row>
        <row r="8746">
          <cell r="B8746">
            <v>89592</v>
          </cell>
          <cell r="C8746" t="str">
            <v>CURVA 87 GRAUS E 30 MINUTOS, PVC, SERIE R, ÁGUA PLUVIAL, DN 150 MM, JUNTA ELÁSTICA, FORNECIDO E INSTALADO EM CONDUTORES VERTICAIS DE ÁGUAS PLUVIAIS. AF_12/2014</v>
          </cell>
          <cell r="D8746" t="str">
            <v>UN</v>
          </cell>
          <cell r="E8746">
            <v>97.61</v>
          </cell>
        </row>
        <row r="8747">
          <cell r="B8747">
            <v>89593</v>
          </cell>
          <cell r="C8747" t="str">
            <v>LUVA COM ROSCA, PVC, SOLDÁVEL, DN 50MM X 1.1/2, INSTALADO EM PRUMADA DE ÁGUA - FORNECIMENTO E INSTALAÇÃO. AF_12/2014</v>
          </cell>
          <cell r="D8747" t="str">
            <v>UN</v>
          </cell>
          <cell r="E8747">
            <v>19.43</v>
          </cell>
        </row>
        <row r="8748">
          <cell r="B8748">
            <v>89594</v>
          </cell>
          <cell r="C8748" t="str">
            <v>UNIÃO, PVC, SOLDÁVEL, DN 50MM, INSTALADO EM PRUMADA DE ÁGUA - FORNECIMENTO E INSTALAÇÃO. AF_12/2014</v>
          </cell>
          <cell r="D8748" t="str">
            <v>UN</v>
          </cell>
          <cell r="E8748">
            <v>23.44</v>
          </cell>
        </row>
        <row r="8749">
          <cell r="B8749">
            <v>89595</v>
          </cell>
          <cell r="C8749" t="str">
            <v>ADAPTADOR CURTO COM BOLSA E ROSCA PARA REGISTRO, PVC, SOLDÁVEL, DN 50MM X 1.1/4, INSTALADO EM PRUMADA DE ÁGUA - FORNECIMENTO E INSTALAÇÃO. AF_12/2014</v>
          </cell>
          <cell r="D8749" t="str">
            <v>UN</v>
          </cell>
          <cell r="E8749">
            <v>9.01</v>
          </cell>
        </row>
        <row r="8750">
          <cell r="B8750">
            <v>89596</v>
          </cell>
          <cell r="C8750" t="str">
            <v>ADAPTADOR CURTO COM BOLSA E ROSCA PARA REGISTRO, PVC, SOLDÁVEL, DN 50MM X 1.1/2, INSTALADO EM PRUMADA DE ÁGUA - FORNECIMENTO E INSTALAÇÃO. AF_12/2014</v>
          </cell>
          <cell r="D8750" t="str">
            <v>UN</v>
          </cell>
          <cell r="E8750">
            <v>6.65</v>
          </cell>
        </row>
        <row r="8751">
          <cell r="B8751">
            <v>89597</v>
          </cell>
          <cell r="C8751" t="str">
            <v>LUVA, PVC, SOLDÁVEL, DN 60MM, INSTALADO EM PRUMADA DE ÁGUA - FORNECIMENTO E INSTALAÇÃO. AF_12/2014</v>
          </cell>
          <cell r="D8751" t="str">
            <v>UN</v>
          </cell>
          <cell r="E8751">
            <v>12.41</v>
          </cell>
        </row>
        <row r="8752">
          <cell r="B8752">
            <v>89598</v>
          </cell>
          <cell r="C8752" t="str">
            <v>LUVA DE CORRER, PVC, SOLDÁVEL, DN 60MM, INSTALADO EM PRUMADA DE ÁGUA   FORNECIMENTO E INSTALAÇÃO. AF_12/2014</v>
          </cell>
          <cell r="D8752" t="str">
            <v>UN</v>
          </cell>
          <cell r="E8752">
            <v>32.32</v>
          </cell>
        </row>
        <row r="8753">
          <cell r="B8753">
            <v>89599</v>
          </cell>
          <cell r="C8753" t="str">
            <v>LUVA SIMPLES, PVC, SERIE R, ÁGUA PLUVIAL, DN 75 MM, JUNTA ELÁSTICA, FORNECIDO E INSTALADO EM CONDUTORES VERTICAIS DE ÁGUAS PLUVIAIS. AF_12/2014</v>
          </cell>
          <cell r="D8753" t="str">
            <v>UN</v>
          </cell>
          <cell r="E8753">
            <v>10.210000000000001</v>
          </cell>
        </row>
        <row r="8754">
          <cell r="B8754">
            <v>89600</v>
          </cell>
          <cell r="C8754" t="str">
            <v>LUVA DE CORRER, PVC, SERIE R, ÁGUA PLUVIAL, DN 75 MM, JUNTA ELÁSTICA, FORNECIDO E INSTALADO EM CONDUTORES VERTICAIS DE ÁGUAS PLUVIAIS. AF_12/2014</v>
          </cell>
          <cell r="D8754" t="str">
            <v>UN</v>
          </cell>
          <cell r="E8754">
            <v>11.14</v>
          </cell>
        </row>
        <row r="8755">
          <cell r="B8755">
            <v>89605</v>
          </cell>
          <cell r="C8755" t="str">
            <v>LUVA DE REDUÇÃO, PVC, SOLDÁVEL, DN 60MM X 50MM, INSTALADO EM PRUMADA DE ÁGUA - FORNECIMENTO E INSTALAÇÃO. AF_12/2014</v>
          </cell>
          <cell r="D8755" t="str">
            <v>UN</v>
          </cell>
          <cell r="E8755">
            <v>12.12</v>
          </cell>
        </row>
        <row r="8756">
          <cell r="B8756">
            <v>89609</v>
          </cell>
          <cell r="C8756" t="str">
            <v>UNIÃO, PVC, SOLDÁVEL, DN 60MM, INSTALADO EM PRUMADA DE ÁGUA - FORNECIMENTO E INSTALAÇÃO. AF_12/2014</v>
          </cell>
          <cell r="D8756" t="str">
            <v>UN</v>
          </cell>
          <cell r="E8756">
            <v>54.11</v>
          </cell>
        </row>
        <row r="8757">
          <cell r="B8757">
            <v>89610</v>
          </cell>
          <cell r="C8757" t="str">
            <v>ADAPTADOR CURTO COM BOLSA E ROSCA PARA REGISTRO, PVC, SOLDÁVEL, DN 60MM X 2, INSTALADO EM PRUMADA DE ÁGUA - FORNECIMENTO E INSTALAÇÃO. AF_12/2014</v>
          </cell>
          <cell r="D8757" t="str">
            <v>UN</v>
          </cell>
          <cell r="E8757">
            <v>12.42</v>
          </cell>
        </row>
        <row r="8758">
          <cell r="B8758">
            <v>89611</v>
          </cell>
          <cell r="C8758" t="str">
            <v>LUVA, PVC, SOLDÁVEL, DN 75MM, INSTALADO EM PRUMADA DE ÁGUA - FORNECIMENTO E INSTALAÇÃO. AF_12/2014</v>
          </cell>
          <cell r="D8758" t="str">
            <v>UN</v>
          </cell>
          <cell r="E8758">
            <v>20.09</v>
          </cell>
        </row>
        <row r="8759">
          <cell r="B8759">
            <v>89612</v>
          </cell>
          <cell r="C8759" t="str">
            <v>UNIÃO, PVC, SOLDÁVEL, DN 75MM, INSTALADO EM PRUMADA DE ÁGUA - FORNECIMENTO E INSTALAÇÃO. AF_12/2014</v>
          </cell>
          <cell r="D8759" t="str">
            <v>UN</v>
          </cell>
          <cell r="E8759">
            <v>106.35</v>
          </cell>
        </row>
        <row r="8760">
          <cell r="B8760">
            <v>89613</v>
          </cell>
          <cell r="C8760" t="str">
            <v>ADAPTADOR CURTO COM BOLSA E ROSCA PARA REGISTRO, PVC, SOLDÁVEL, DN 75MM X 2.1/2, INSTALADO EM PRUMADA DE ÁGUA - FORNECIMENTO E INSTALAÇÃO. AF_12/2014</v>
          </cell>
          <cell r="D8760" t="str">
            <v>UN</v>
          </cell>
          <cell r="E8760">
            <v>17.93</v>
          </cell>
        </row>
        <row r="8761">
          <cell r="B8761">
            <v>89614</v>
          </cell>
          <cell r="C8761" t="str">
            <v>LUVA, PVC, SOLDÁVEL, DN 85MM, INSTALADO EM PRUMADA DE ÁGUA - FORNECIMENTO E INSTALAÇÃO. AF_12/2014</v>
          </cell>
          <cell r="D8761" t="str">
            <v>UN</v>
          </cell>
          <cell r="E8761">
            <v>38.159999999999997</v>
          </cell>
        </row>
        <row r="8762">
          <cell r="B8762">
            <v>89615</v>
          </cell>
          <cell r="C8762" t="str">
            <v>UNIÃO, PVC, SOLDÁVEL, DN 85MM, INSTALADO EM PRUMADA DE ÁGUA - FORNECIMENTO E INSTALAÇÃO. AF_12/2014</v>
          </cell>
          <cell r="D8762" t="str">
            <v>UN</v>
          </cell>
          <cell r="E8762">
            <v>160.85</v>
          </cell>
        </row>
        <row r="8763">
          <cell r="B8763">
            <v>89616</v>
          </cell>
          <cell r="C8763" t="str">
            <v>ADAPTADOR CURTO COM BOLSA E ROSCA PARA REGISTRO, PVC, SOLDÁVEL, DN 85MM X 3, INSTALADO EM PRUMADA DE ÁGUA - FORNECIMENTO E INSTALAÇÃO. AF_12/2014</v>
          </cell>
          <cell r="D8763" t="str">
            <v>UN</v>
          </cell>
          <cell r="E8763">
            <v>26.06</v>
          </cell>
        </row>
        <row r="8764">
          <cell r="B8764">
            <v>89617</v>
          </cell>
          <cell r="C8764" t="str">
            <v>TE, PVC, SOLDÁVEL, DN 25MM, INSTALADO EM PRUMADA DE ÁGUA - FORNECIMENTO E INSTALAÇÃO. AF_12/2014</v>
          </cell>
          <cell r="D8764" t="str">
            <v>UN</v>
          </cell>
          <cell r="E8764">
            <v>4.26</v>
          </cell>
        </row>
        <row r="8765">
          <cell r="B8765">
            <v>89618</v>
          </cell>
          <cell r="C8765" t="str">
            <v>TÊ COM BUCHA DE LATÃO NA BOLSA CENTRAL, PVC, SOLDÁVEL, DN 25MM X 1/2, INSTALADO EM PRUMADA DE ÁGUA - FORNECIMENTO E INSTALAÇÃO. AF_12/2014</v>
          </cell>
          <cell r="D8765" t="str">
            <v>UN</v>
          </cell>
          <cell r="E8765">
            <v>9.06</v>
          </cell>
        </row>
        <row r="8766">
          <cell r="B8766">
            <v>89619</v>
          </cell>
          <cell r="C8766" t="str">
            <v>TÊ DE REDUÇÃO, PVC, SOLDÁVEL, DN 25MM X 20MM, INSTALADO EM PRUMADA DE ÁGUA - FORNECIMENTO E INSTALAÇÃO. AF_12/2014</v>
          </cell>
          <cell r="D8766" t="str">
            <v>UN</v>
          </cell>
          <cell r="E8766">
            <v>5.54</v>
          </cell>
        </row>
        <row r="8767">
          <cell r="B8767">
            <v>89620</v>
          </cell>
          <cell r="C8767" t="str">
            <v>TE, PVC, SOLDÁVEL, DN 32MM, INSTALADO EM PRUMADA DE ÁGUA - FORNECIMENTO E INSTALAÇÃO. AF_12/2014</v>
          </cell>
          <cell r="D8767" t="str">
            <v>UN</v>
          </cell>
          <cell r="E8767">
            <v>6.98</v>
          </cell>
        </row>
        <row r="8768">
          <cell r="B8768">
            <v>89621</v>
          </cell>
          <cell r="C8768" t="str">
            <v>TÊ COM BUCHA DE LATÃO NA BOLSA CENTRAL, PVC, SOLDÁVEL, DN 32MM X 3/4, INSTALADO EM PRUMADA DE ÁGUA - FORNECIMENTO E INSTALAÇÃO. AF_12/2014</v>
          </cell>
          <cell r="D8768" t="str">
            <v>UN</v>
          </cell>
          <cell r="E8768">
            <v>15.13</v>
          </cell>
        </row>
        <row r="8769">
          <cell r="B8769">
            <v>89622</v>
          </cell>
          <cell r="C8769" t="str">
            <v>TÊ DE REDUÇÃO, PVC, SOLDÁVEL, DN 32MM X 25MM, INSTALADO EM PRUMADA DE ÁGUA - FORNECIMENTO E INSTALAÇÃO. AF_12/2014</v>
          </cell>
          <cell r="D8769" t="str">
            <v>UN</v>
          </cell>
          <cell r="E8769">
            <v>8.25</v>
          </cell>
        </row>
        <row r="8770">
          <cell r="B8770">
            <v>89623</v>
          </cell>
          <cell r="C8770" t="str">
            <v>TE, PVC, SOLDÁVEL, DN 40MM, INSTALADO EM PRUMADA DE ÁGUA - FORNECIMENTO E INSTALAÇÃO. AF_12/2014</v>
          </cell>
          <cell r="D8770" t="str">
            <v>UN</v>
          </cell>
          <cell r="E8770">
            <v>11.09</v>
          </cell>
        </row>
        <row r="8771">
          <cell r="B8771">
            <v>89624</v>
          </cell>
          <cell r="C8771" t="str">
            <v>TÊ DE REDUÇÃO, PVC, SOLDÁVEL, DN 40MM X 32MM, INSTALADO EM PRUMADA DE ÁGUA - FORNECIMENTO E INSTALAÇÃO. AF_12/2014</v>
          </cell>
          <cell r="D8771" t="str">
            <v>UN</v>
          </cell>
          <cell r="E8771">
            <v>11.73</v>
          </cell>
        </row>
        <row r="8772">
          <cell r="B8772">
            <v>89625</v>
          </cell>
          <cell r="C8772" t="str">
            <v>TE, PVC, SOLDÁVEL, DN 50MM, INSTALADO EM PRUMADA DE ÁGUA - FORNECIMENTO E INSTALAÇÃO. AF_12/2014</v>
          </cell>
          <cell r="D8772" t="str">
            <v>UN</v>
          </cell>
          <cell r="E8772">
            <v>13.33</v>
          </cell>
        </row>
        <row r="8773">
          <cell r="B8773">
            <v>89626</v>
          </cell>
          <cell r="C8773" t="str">
            <v>TÊ DE REDUÇÃO, PVC, SOLDÁVEL, DN 50MM X 40MM, INSTALADO EM PRUMADA DE ÁGUA - FORNECIMENTO E INSTALAÇÃO. AF_12/2014</v>
          </cell>
          <cell r="D8773" t="str">
            <v>UN</v>
          </cell>
          <cell r="E8773">
            <v>18.27</v>
          </cell>
        </row>
        <row r="8774">
          <cell r="B8774">
            <v>89627</v>
          </cell>
          <cell r="C8774" t="str">
            <v>TÊ DE REDUÇÃO, PVC, SOLDÁVEL, DN 50MM X 25MM, INSTALADO EM PRUMADA DE ÁGUA - FORNECIMENTO E INSTALAÇÃO. AF_12/2014</v>
          </cell>
          <cell r="D8774" t="str">
            <v>UN</v>
          </cell>
          <cell r="E8774">
            <v>12.59</v>
          </cell>
        </row>
        <row r="8775">
          <cell r="B8775">
            <v>89628</v>
          </cell>
          <cell r="C8775" t="str">
            <v>TE, PVC, SOLDÁVEL, DN 60MM, INSTALADO EM PRUMADA DE ÁGUA - FORNECIMENTO E INSTALAÇÃO. AF_12/2014</v>
          </cell>
          <cell r="D8775" t="str">
            <v>UN</v>
          </cell>
          <cell r="E8775">
            <v>27.69</v>
          </cell>
        </row>
        <row r="8776">
          <cell r="B8776">
            <v>89629</v>
          </cell>
          <cell r="C8776" t="str">
            <v>TE, PVC, SOLDÁVEL, DN 75MM, INSTALADO EM PRUMADA DE ÁGUA - FORNECIMENTO E INSTALAÇÃO. AF_12/2014</v>
          </cell>
          <cell r="D8776" t="str">
            <v>UN</v>
          </cell>
          <cell r="E8776">
            <v>50.3</v>
          </cell>
        </row>
        <row r="8777">
          <cell r="B8777">
            <v>89630</v>
          </cell>
          <cell r="C8777" t="str">
            <v>TE DE REDUÇÃO, PVC, SOLDÁVEL, DN 75MM X 50MM, INSTALADO EM PRUMADA DE ÁGUA - FORNECIMENTO E INSTALAÇÃO. AF_12/2014</v>
          </cell>
          <cell r="D8777" t="str">
            <v>UN</v>
          </cell>
          <cell r="E8777">
            <v>43.57</v>
          </cell>
        </row>
        <row r="8778">
          <cell r="B8778">
            <v>89631</v>
          </cell>
          <cell r="C8778" t="str">
            <v>TE, PVC, SOLDÁVEL, DN 85MM, INSTALADO EM PRUMADA DE ÁGUA - FORNECIMENTO E INSTALAÇÃO. AF_12/2014</v>
          </cell>
          <cell r="D8778" t="str">
            <v>UN</v>
          </cell>
          <cell r="E8778">
            <v>76.5</v>
          </cell>
        </row>
        <row r="8779">
          <cell r="B8779">
            <v>89632</v>
          </cell>
          <cell r="C8779" t="str">
            <v>TE DE REDUÇÃO, PVC, SOLDÁVEL, DN 85MM X 60MM, INSTALADO EM PRUMADA DE ÁGUA - FORNECIMENTO E INSTALAÇÃO. AF_12/2014</v>
          </cell>
          <cell r="D8779" t="str">
            <v>UN</v>
          </cell>
          <cell r="E8779">
            <v>62.73</v>
          </cell>
        </row>
        <row r="8780">
          <cell r="B8780">
            <v>89637</v>
          </cell>
          <cell r="C8780" t="str">
            <v>JOELHO 90 GRAUS, CPVC, SOLDÁVEL, DN 15MM, INSTALADO EM RAMAL OU SUB-RAMAL DE ÁGUA - FORNECIMENTO E INSTALAÇÃO. AF_12/2014</v>
          </cell>
          <cell r="D8780" t="str">
            <v>UN</v>
          </cell>
          <cell r="E8780">
            <v>6.02</v>
          </cell>
        </row>
        <row r="8781">
          <cell r="B8781">
            <v>89638</v>
          </cell>
          <cell r="C8781" t="str">
            <v>JOELHO 45 GRAUS, CPVC, SOLDÁVEL, DN 15MM, INSTALADO EM RAMAL OU SUB-RAMAL DE ÁGUA - FORNECIMENTO E INSTALAÇÃO. AF_12/2014</v>
          </cell>
          <cell r="D8781" t="str">
            <v>UN</v>
          </cell>
          <cell r="E8781">
            <v>6.63</v>
          </cell>
        </row>
        <row r="8782">
          <cell r="B8782">
            <v>89639</v>
          </cell>
          <cell r="C8782" t="str">
            <v>CURVA 90 GRAUS, CPVC, SOLDÁVEL, DN 15MM, INSTALADO EM RAMAL OU SUB-RAMAL DE ÁGUA - FORNECIMENTO E INSTALAÇÃO. AF_12/2014</v>
          </cell>
          <cell r="D8782" t="str">
            <v>UN</v>
          </cell>
          <cell r="E8782">
            <v>6.88</v>
          </cell>
        </row>
        <row r="8783">
          <cell r="B8783">
            <v>89640</v>
          </cell>
          <cell r="C8783" t="str">
            <v>JOELHO DE TRANSIÇÃO, 90 GRAUS, CPVC, SOLDÁVEL, DN 15MM X 1/2", INSTALADO EM RAMAL OU SUB-RAMAL DE ÁGUA - FORNECIMENTO E INSTALAÇÃO. AF_12/2014</v>
          </cell>
          <cell r="D8783" t="str">
            <v>UN</v>
          </cell>
          <cell r="E8783">
            <v>10.56</v>
          </cell>
        </row>
        <row r="8784">
          <cell r="B8784">
            <v>89641</v>
          </cell>
          <cell r="C8784" t="str">
            <v>JOELHO 90 GRAUS, CPVC, SOLDÁVEL, DN 22MM, INSTALADO EM RAMAL OU SUB-RAMAL DE ÁGUA - FORNECIMENTO E INSTALAÇÃO. AF_12/2014</v>
          </cell>
          <cell r="D8784" t="str">
            <v>UN</v>
          </cell>
          <cell r="E8784">
            <v>8.3800000000000008</v>
          </cell>
        </row>
        <row r="8785">
          <cell r="B8785">
            <v>89642</v>
          </cell>
          <cell r="C8785" t="str">
            <v>JOELHO 45 GRAUS, CPVC, SOLDÁVEL, DN 22MM, INSTALADO EM RAMAL OU SUB-RAMAL DE ÁGUA - FORNECIMENTO E INSTALAÇÃO. AF_12/2014</v>
          </cell>
          <cell r="D8785" t="str">
            <v>UN</v>
          </cell>
          <cell r="E8785">
            <v>9.57</v>
          </cell>
        </row>
        <row r="8786">
          <cell r="B8786">
            <v>89643</v>
          </cell>
          <cell r="C8786" t="str">
            <v>CURVA 90 GRAUS, CPVC, SOLDÁVEL, DN 22MM, INSTALADO EM RAMAL OU SUB-RAMAL DE ÁGUA - FORNECIMENTO E INSTALAÇÃO. AF_12/2014</v>
          </cell>
          <cell r="D8786" t="str">
            <v>UN</v>
          </cell>
          <cell r="E8786">
            <v>9.9700000000000006</v>
          </cell>
        </row>
        <row r="8787">
          <cell r="B8787">
            <v>89644</v>
          </cell>
          <cell r="C8787" t="str">
            <v>JOELHO DE TRANSIÇÃO, 90 GRAUS, CPVC, SOLDÁVEL, DN 22MM X 1/2", INSTALADO EM RAMAL OU SUB-RAMAL DE ÁGUA - FORNECIMENTO E INSTALAÇÃO. AF_12/2014</v>
          </cell>
          <cell r="D8787" t="str">
            <v>UN</v>
          </cell>
          <cell r="E8787">
            <v>15.58</v>
          </cell>
        </row>
        <row r="8788">
          <cell r="B8788">
            <v>89645</v>
          </cell>
          <cell r="C8788" t="str">
            <v>JOELHO DE TRANSIÇÃO, 90 GRAUS, CPVC, SOLDÁVEL, DN 22MM X 3/4", INSTALADO EM RAMAL OU SUB-RAMAL DE ÁGUA - FORNECIMENTO E INSTALAÇÃO. AF_12/2014</v>
          </cell>
          <cell r="D8788" t="str">
            <v>UN</v>
          </cell>
          <cell r="E8788">
            <v>17.170000000000002</v>
          </cell>
        </row>
        <row r="8789">
          <cell r="B8789">
            <v>89646</v>
          </cell>
          <cell r="C8789" t="str">
            <v>JOELHO 90 GRAUS, CPVC, SOLDÁVEL, DN 28MM, INSTALADO EM RAMAL OU SUB-RAMAL DE ÁGUA - FORNECIMENTO E INSTALAÇÃO. AF_12/2014</v>
          </cell>
          <cell r="D8789" t="str">
            <v>UN</v>
          </cell>
          <cell r="E8789">
            <v>12.82</v>
          </cell>
        </row>
        <row r="8790">
          <cell r="B8790">
            <v>89647</v>
          </cell>
          <cell r="C8790" t="str">
            <v>JOELHO 45 GRAUS, CPVC, SOLDÁVEL, DN 28MM, INSTALADO EM RAMAL OU SUB-RAMAL DE ÁGUA  FORNECIMENTO E INSTALAÇÃO. AF_12/2014</v>
          </cell>
          <cell r="D8790" t="str">
            <v>UN</v>
          </cell>
          <cell r="E8790">
            <v>12.54</v>
          </cell>
        </row>
        <row r="8791">
          <cell r="B8791">
            <v>89648</v>
          </cell>
          <cell r="C8791" t="str">
            <v>CURVA 90 GRAUS, CPVC, SOLDÁVEL, DN 28MM, INSTALADO EM RAMAL OU SUB-RAMAL DE ÁGUA  FORNECIMENTO E INSTALAÇÃO. AF_12/2014</v>
          </cell>
          <cell r="D8791" t="str">
            <v>UN</v>
          </cell>
          <cell r="E8791">
            <v>13.82</v>
          </cell>
        </row>
        <row r="8792">
          <cell r="B8792">
            <v>89649</v>
          </cell>
          <cell r="C8792" t="str">
            <v>JOELHO 90 GRAUS, CPVC, SOLDÁVEL, DN 35MM, INSTALADO EM RAMAL OU SUB-RAMAL DE ÁGUA  FORNECIMENTO E INSTALAÇÃO. AF_12/2014</v>
          </cell>
          <cell r="D8792" t="str">
            <v>UN</v>
          </cell>
          <cell r="E8792">
            <v>18.739999999999998</v>
          </cell>
        </row>
        <row r="8793">
          <cell r="B8793">
            <v>89650</v>
          </cell>
          <cell r="C8793" t="str">
            <v>JOELHO 45 GRAUS, CPVC, SOLDÁVEL, DN 35MM, INSTALADO EM RAMAL OU SUB-RAMAL DE ÁGUA  FORNECIMENTO E INSTALAÇÃO. AF_12/2014</v>
          </cell>
          <cell r="D8793" t="str">
            <v>UN</v>
          </cell>
          <cell r="E8793">
            <v>18.739999999999998</v>
          </cell>
        </row>
        <row r="8794">
          <cell r="B8794">
            <v>89651</v>
          </cell>
          <cell r="C8794" t="str">
            <v>LUVA, CPVC, SOLDÁVEL, DN 15MM, INSTALADO EM RAMAL OU SUB-RAMAL DE ÁGUA - FORNECIMENTO E INSTALAÇÃO. AF_12/2014</v>
          </cell>
          <cell r="D8794" t="str">
            <v>UN</v>
          </cell>
          <cell r="E8794">
            <v>4.08</v>
          </cell>
        </row>
        <row r="8795">
          <cell r="B8795">
            <v>89652</v>
          </cell>
          <cell r="C8795" t="str">
            <v>LUVA DE CORRER, CPVC, SOLDÁVEL, DN 15MM, INSTALADO EM RAMAL OU SUB-RAMAL DE ÁGUA  FORNECIMENTO E INSTALAÇÃO. AF_12/2014</v>
          </cell>
          <cell r="D8795" t="str">
            <v>UN</v>
          </cell>
          <cell r="E8795">
            <v>6.8</v>
          </cell>
        </row>
        <row r="8796">
          <cell r="B8796">
            <v>89653</v>
          </cell>
          <cell r="C8796" t="str">
            <v>LUVA DE TRANSIÇÃO, CPVC, SOLDÁVEL, DN15MM X 1/2", INSTALADO EM RAMAL OU SUB-RAMAL DE ÁGUA - FORNECIMENTO E INSTALAÇÃO. AF_12/2014</v>
          </cell>
          <cell r="D8796" t="str">
            <v>UN</v>
          </cell>
          <cell r="E8796">
            <v>10.98</v>
          </cell>
        </row>
        <row r="8797">
          <cell r="B8797">
            <v>89654</v>
          </cell>
          <cell r="C8797" t="str">
            <v>UNIÃO, CPVC, SOLDÁVEL, DN15MM, INSTALADO EM RAMAL OU SUB-RAMAL DE ÁGUA  FORNECIMENTO E INSTALAÇÃO. AF_12/2014</v>
          </cell>
          <cell r="D8797" t="str">
            <v>UN</v>
          </cell>
          <cell r="E8797">
            <v>10.71</v>
          </cell>
        </row>
        <row r="8798">
          <cell r="B8798">
            <v>89655</v>
          </cell>
          <cell r="C8798" t="str">
            <v>CONECTOR, CPVC, SOLDÁVEL, DN 15MM X 1/2, INSTALADO EM RAMAL OU SUB-RAMAL DE ÁGUA  FORNECIMENTO E INSTALAÇÃO. AF_12/2014</v>
          </cell>
          <cell r="D8798" t="str">
            <v>UN</v>
          </cell>
          <cell r="E8798">
            <v>15.82</v>
          </cell>
        </row>
        <row r="8799">
          <cell r="B8799">
            <v>89656</v>
          </cell>
          <cell r="C8799" t="str">
            <v>ADAPTADOR, CPVC, SOLDÁVEL, DN15MM, INSTALADO EM RAMAL OU SUB-RAMAL DE ÁGUA  FORNECIMENTO E INSTALAÇÃO. AF_12/2014</v>
          </cell>
          <cell r="D8799" t="str">
            <v>UN</v>
          </cell>
          <cell r="E8799">
            <v>7.23</v>
          </cell>
        </row>
        <row r="8800">
          <cell r="B8800">
            <v>89657</v>
          </cell>
          <cell r="C8800" t="str">
            <v>CURVA DE TRANSPOSIÇÃO, CPVC, SOLDÁVEL, DN15MM, INSTALADO EM RAMAL OU SUB-RAMAL DE ÁGUA  FORNECIMENTO E INSTALAÇÃO. AF_12/2014</v>
          </cell>
          <cell r="D8800" t="str">
            <v>UN</v>
          </cell>
          <cell r="E8800">
            <v>7.37</v>
          </cell>
        </row>
        <row r="8801">
          <cell r="B8801">
            <v>89658</v>
          </cell>
          <cell r="C8801" t="str">
            <v>LUVA, CPVC, SOLDÁVEL, DN 22MM, INSTALADO EM RAMAL OU SUB-RAMAL DE ÁGUA  FORNECIMENTO E INSTALAÇÃO. AF_12/2014</v>
          </cell>
          <cell r="D8801" t="str">
            <v>UN</v>
          </cell>
          <cell r="E8801">
            <v>5.56</v>
          </cell>
        </row>
        <row r="8802">
          <cell r="B8802">
            <v>89659</v>
          </cell>
          <cell r="C8802" t="str">
            <v>LUVA DE CORRER, CPVC, SOLDÁVEL, DN 22MM, INSTALADO EM RAMAL OU SUB-RAMAL DE ÁGUA  FORNECIMENTO E INSTALAÇÃO. AF_12/2014</v>
          </cell>
          <cell r="D8802" t="str">
            <v>UN</v>
          </cell>
          <cell r="E8802">
            <v>9.73</v>
          </cell>
        </row>
        <row r="8803">
          <cell r="B8803">
            <v>89660</v>
          </cell>
          <cell r="C8803" t="str">
            <v>LUVA DE TRANSIÇÃO, CPVC, SOLDÁVEL, DN22MM X 25MM, INSTALADO EM RAMAL OU SUB-RAMAL DE ÁGUA - FORNECIMENTO E INSTALAÇÃO. AF_12/2014</v>
          </cell>
          <cell r="D8803" t="str">
            <v>UN</v>
          </cell>
          <cell r="E8803">
            <v>5.2</v>
          </cell>
        </row>
        <row r="8804">
          <cell r="B8804">
            <v>89661</v>
          </cell>
          <cell r="C8804" t="str">
            <v>UNIÃO, CPVC, SOLDÁVEL, DN22MM, INSTALADO EM RAMAL OU SUB-RAMAL DE ÁGUA  FORNECIMENTO E INSTALAÇÃO. AF_12/2014</v>
          </cell>
          <cell r="D8804" t="str">
            <v>UN</v>
          </cell>
          <cell r="E8804">
            <v>12.89</v>
          </cell>
        </row>
        <row r="8805">
          <cell r="B8805">
            <v>89662</v>
          </cell>
          <cell r="C8805" t="str">
            <v>CONECTOR, CPVC, SOLDÁVEL, DN 22MM X 1/2, INSTALADO EM RAMAL OU SUB-RAMAL DE ÁGUA  FORNECIMENTO E INSTALAÇÃO. AF_12/2014</v>
          </cell>
          <cell r="D8805" t="str">
            <v>UN</v>
          </cell>
          <cell r="E8805">
            <v>19.670000000000002</v>
          </cell>
        </row>
        <row r="8806">
          <cell r="B8806">
            <v>89663</v>
          </cell>
          <cell r="C8806" t="str">
            <v>ADAPTADOR, CPVC, SOLDÁVEL, DN22MM, INSTALADO EM RAMAL OU SUB-RAMAL DE ÁGUA  FORNECIMENTO E INSTALAÇÃO. AF_12/2014</v>
          </cell>
          <cell r="D8806" t="str">
            <v>UN</v>
          </cell>
          <cell r="E8806">
            <v>8.31</v>
          </cell>
        </row>
        <row r="8807">
          <cell r="B8807">
            <v>89664</v>
          </cell>
          <cell r="C8807" t="str">
            <v>CURVA DE TRANSPOSIÇÃO, CPVC, SOLDÁVEL, DN22MM, INSTALADO EM RAMAL OU SUB-RAMAL DE ÁGUA  FORNECIMENTO E INSTALAÇÃO. AF_12/2014</v>
          </cell>
          <cell r="D8807" t="str">
            <v>UN</v>
          </cell>
          <cell r="E8807">
            <v>9.73</v>
          </cell>
        </row>
        <row r="8808">
          <cell r="B8808">
            <v>89665</v>
          </cell>
          <cell r="C8808" t="str">
            <v>REDUÇÃO EXCÊNTRICA, PVC, SERIE R, ÁGUA PLUVIAL, DN 75 X 50 MM, JUNTA ELÁSTICA, FORNECIDO E INSTALADO EM CONDUTORES VERTICAIS DE ÁGUAS PLUVIAIS. AF_12/2014</v>
          </cell>
          <cell r="D8808" t="str">
            <v>UN</v>
          </cell>
          <cell r="E8808">
            <v>7.73</v>
          </cell>
        </row>
        <row r="8809">
          <cell r="B8809">
            <v>89666</v>
          </cell>
          <cell r="C8809" t="str">
            <v>BUCHA DE REDUÇÃO, CPVC, SOLDÁVEL, DN22MM X 15MM, INSTALADO EM RAMAL OU SUB-RAMAL DE ÁGUA  FORNECIMENTO E INSTALAÇÃO. AF_12/2014</v>
          </cell>
          <cell r="D8809" t="str">
            <v>UN</v>
          </cell>
          <cell r="E8809">
            <v>4.58</v>
          </cell>
        </row>
        <row r="8810">
          <cell r="B8810">
            <v>89667</v>
          </cell>
          <cell r="C8810" t="str">
            <v>TÊ DE INSPEÇÃO, PVC, SERIE R, ÁGUA PLUVIAL, DN 75 MM, JUNTA ELÁSTICA, FORNECIDO E INSTALADO EM CONDUTORES VERTICAIS DE ÁGUAS PLUVIAIS. AF_12/2014</v>
          </cell>
          <cell r="D8810" t="str">
            <v>UN</v>
          </cell>
          <cell r="E8810">
            <v>20.39</v>
          </cell>
        </row>
        <row r="8811">
          <cell r="B8811">
            <v>89668</v>
          </cell>
          <cell r="C8811" t="str">
            <v>CONECTOR, CPVC, SOLDÁVEL, DN22MM X 3/4", INSTALADO EM RAMAL OU SUB-RAMAL DE ÁGUA - FORNECIMENTO E INSTALAÇÃO. AF_12/2014</v>
          </cell>
          <cell r="D8811" t="str">
            <v>UN</v>
          </cell>
          <cell r="E8811">
            <v>18.670000000000002</v>
          </cell>
        </row>
        <row r="8812">
          <cell r="B8812">
            <v>89669</v>
          </cell>
          <cell r="C8812" t="str">
            <v>LUVA SIMPLES, PVC, SERIE R, ÁGUA PLUVIAL, DN 100 MM, JUNTA ELÁSTICA, FORNECIDO E INSTALADO EM CONDUTORES VERTICAIS DE ÁGUAS PLUVIAIS. AF_12/2014</v>
          </cell>
          <cell r="D8812" t="str">
            <v>UN</v>
          </cell>
          <cell r="E8812">
            <v>13.03</v>
          </cell>
        </row>
        <row r="8813">
          <cell r="B8813">
            <v>89670</v>
          </cell>
          <cell r="C8813" t="str">
            <v>LUVA, CPVC, SOLDÁVEL, DN 28MM, INSTALADO EM RAMAL OU SUB-RAMAL DE ÁGUA  FORNECIMENTO E INSTALAÇÃO. AF_12/2014</v>
          </cell>
          <cell r="D8813" t="str">
            <v>UN</v>
          </cell>
          <cell r="E8813">
            <v>8.11</v>
          </cell>
        </row>
        <row r="8814">
          <cell r="B8814">
            <v>89671</v>
          </cell>
          <cell r="C8814" t="str">
            <v>LUVA DE CORRER, PVC, SERIE R, ÁGUA PLUVIAL, DN 100 MM, JUNTA ELÁSTICA, FORNECIDO E INSTALADO EM CONDUTORES VERTICAIS DE ÁGUAS PLUVIAIS. AF_12/2014</v>
          </cell>
          <cell r="D8814" t="str">
            <v>UN</v>
          </cell>
          <cell r="E8814">
            <v>19.37</v>
          </cell>
        </row>
        <row r="8815">
          <cell r="B8815">
            <v>89672</v>
          </cell>
          <cell r="C8815" t="str">
            <v>LUVA DE CORRER, CPVC, SOLDÁVEL, DN 28MM, INSTALADO EM RAMAL OU SUB-RAMAL DE ÁGUA  FORNECIMENTO E INSTALAÇÃO. AF_12/2014</v>
          </cell>
          <cell r="D8815" t="str">
            <v>UN</v>
          </cell>
          <cell r="E8815">
            <v>12.88</v>
          </cell>
        </row>
        <row r="8816">
          <cell r="B8816">
            <v>89673</v>
          </cell>
          <cell r="C8816" t="str">
            <v>REDUÇÃO EXCÊNTRICA, PVC, SERIE R, ÁGUA PLUVIAL, DN 100 X 75 MM, JUNTA ELÁSTICA, FORNECIDO E INSTALADO EM CONDUTORES VERTICAIS DE ÁGUAS PLUVIAIS. AF_12/2014</v>
          </cell>
          <cell r="D8816" t="str">
            <v>UN</v>
          </cell>
          <cell r="E8816">
            <v>15.2</v>
          </cell>
        </row>
        <row r="8817">
          <cell r="B8817">
            <v>89674</v>
          </cell>
          <cell r="C8817" t="str">
            <v>UNIÃO, CPVC, SOLDÁVEL, DN28MM, INSTALADO EM RAMAL OU SUB-RAMAL DE ÁGUA  FORNECIMENTO E INSTALAÇÃO. AF_12/2014</v>
          </cell>
          <cell r="D8817" t="str">
            <v>UN</v>
          </cell>
          <cell r="E8817">
            <v>18.95</v>
          </cell>
        </row>
        <row r="8818">
          <cell r="B8818">
            <v>89675</v>
          </cell>
          <cell r="C8818" t="str">
            <v>TÊ DE INSPEÇÃO, PVC, SERIE R, ÁGUA PLUVIAL, DN 100 MM, JUNTA ELÁSTICA, FORNECIDO E INSTALADO EM CONDUTORES VERTICAIS DE ÁGUAS PLUVIAIS. AF_12/2014</v>
          </cell>
          <cell r="D8818" t="str">
            <v>UN</v>
          </cell>
          <cell r="E8818">
            <v>34.479999999999997</v>
          </cell>
        </row>
        <row r="8819">
          <cell r="B8819">
            <v>89676</v>
          </cell>
          <cell r="C8819" t="str">
            <v>CONECTOR, CPVC, SOLDÁVEL, DN 28MM X 1, INSTALADO EM RAMAL OU SUB-RAMAL DE ÁGUA  FORNECIMENTO E INSTALAÇÃO. AF_12/2014</v>
          </cell>
          <cell r="D8819" t="str">
            <v>UN</v>
          </cell>
          <cell r="E8819">
            <v>28.86</v>
          </cell>
        </row>
        <row r="8820">
          <cell r="B8820">
            <v>89677</v>
          </cell>
          <cell r="C8820" t="str">
            <v>LUVA SIMPLES, PVC, SERIE R, ÁGUA PLUVIAL, DN 150 MM, JUNTA ELÁSTICA, FORNECIDO E INSTALADO EM CONDUTORES VERTICAIS DE ÁGUAS PLUVIAIS. AF_12/2014</v>
          </cell>
          <cell r="D8820" t="str">
            <v>UN</v>
          </cell>
          <cell r="E8820">
            <v>36.909999999999997</v>
          </cell>
        </row>
        <row r="8821">
          <cell r="B8821">
            <v>89678</v>
          </cell>
          <cell r="C8821" t="str">
            <v>BUCHA DE REDUÇÃO, CPVC, SOLDÁVEL, DN28MM X 22MM, INSTALADO EM RAMAL OU SUB-RAMAL DE ÁGUA  FORNECIMENTO E INSTALAÇÃO. AF_12/2014</v>
          </cell>
          <cell r="D8821" t="str">
            <v>UN</v>
          </cell>
          <cell r="E8821">
            <v>5.99</v>
          </cell>
        </row>
        <row r="8822">
          <cell r="B8822">
            <v>89679</v>
          </cell>
          <cell r="C8822" t="str">
            <v>LUVA DE CORRER, PVC, SERIE R, ÁGUA PLUVIAL, DN 150 MM, JUNTA ELÁSTICA, FORNECIDO E INSTALADO EM CONDUTORES VERTICAIS DE ÁGUAS PLUVIAIS. AF_12/2014</v>
          </cell>
          <cell r="D8822" t="str">
            <v>UN</v>
          </cell>
          <cell r="E8822">
            <v>59.55</v>
          </cell>
        </row>
        <row r="8823">
          <cell r="B8823">
            <v>89680</v>
          </cell>
          <cell r="C8823" t="str">
            <v>LUVA, CPVC, SOLDÁVEL, DN 35MM, INSTALADO EM RAMAL OU SUB-RAMAL DE ÁGUA  FORNECIMENTO E INSTALAÇÃO. AF_12/2014</v>
          </cell>
          <cell r="D8823" t="str">
            <v>UN</v>
          </cell>
          <cell r="E8823">
            <v>12.63</v>
          </cell>
        </row>
        <row r="8824">
          <cell r="B8824">
            <v>89681</v>
          </cell>
          <cell r="C8824" t="str">
            <v>REDUÇÃO EXCÊNTRICA, PVC, SERIE R, ÁGUA PLUVIAL, DN 150 X 100 MM, JUNTA ELÁSTICA, FORNECIDO E INSTALADO EM CONDUTORES VERTICAIS DE ÁGUAS PLUVIAIS. AF_12/2014</v>
          </cell>
          <cell r="D8824" t="str">
            <v>UN</v>
          </cell>
          <cell r="E8824">
            <v>40.92</v>
          </cell>
        </row>
        <row r="8825">
          <cell r="B8825">
            <v>89682</v>
          </cell>
          <cell r="C8825" t="str">
            <v>LUVA DE CORRER, CPVC, SOLDÁVEL, DN 35MM, INSTALADO EM RAMAL OU SUB-RAMAL DE ÁGUA  FORNECIMENTO E INSTALAÇÃO. AF_12/2014</v>
          </cell>
          <cell r="D8825" t="str">
            <v>UN</v>
          </cell>
          <cell r="E8825">
            <v>19.75</v>
          </cell>
        </row>
        <row r="8826">
          <cell r="B8826">
            <v>89684</v>
          </cell>
          <cell r="C8826" t="str">
            <v>UNIÃO, CPVC, SOLDÁVEL, DN35MM, INSTALADO EM RAMAL OU SUB-RAMAL DE ÁGUA  FORNECIMENTO E INSTALAÇÃO. AF_12/2014</v>
          </cell>
          <cell r="D8826" t="str">
            <v>UN</v>
          </cell>
          <cell r="E8826">
            <v>27.39</v>
          </cell>
        </row>
        <row r="8827">
          <cell r="B8827">
            <v>89685</v>
          </cell>
          <cell r="C8827" t="str">
            <v>JUNÇÃO SIMPLES, PVC, SERIE R, ÁGUA PLUVIAL, DN 75 X 75 MM, JUNTA ELÁSTICA, FORNECIDO E INSTALADO EM CONDUTORES VERTICAIS DE ÁGUAS PLUVIAIS. AF_12/2014</v>
          </cell>
          <cell r="D8827" t="str">
            <v>UN</v>
          </cell>
          <cell r="E8827">
            <v>28.06</v>
          </cell>
        </row>
        <row r="8828">
          <cell r="B8828">
            <v>89686</v>
          </cell>
          <cell r="C8828" t="str">
            <v>CONECTOR, CPVC, SOLDÁVEL, DN 35MM X 1 1/4, INSTALADO EM RAMAL OU SUB-RAMAL DE ÁGUA  FORNECIMENTO E INSTALAÇÃO. AF_12/2014</v>
          </cell>
          <cell r="D8828" t="str">
            <v>UN</v>
          </cell>
          <cell r="E8828">
            <v>102.96</v>
          </cell>
        </row>
        <row r="8829">
          <cell r="B8829">
            <v>89687</v>
          </cell>
          <cell r="C8829" t="str">
            <v>TÊ, PVC, SERIE R, ÁGUA PLUVIAL, DN 75 X 75 MM, JUNTA ELÁSTICA, FORNECIDO E INSTALADO EM CONDUTORES VERTICAIS DE ÁGUAS PLUVIAIS. AF_12/2014</v>
          </cell>
          <cell r="D8829" t="str">
            <v>UN</v>
          </cell>
          <cell r="E8829">
            <v>24.04</v>
          </cell>
        </row>
        <row r="8830">
          <cell r="B8830">
            <v>89689</v>
          </cell>
          <cell r="C8830" t="str">
            <v>BUCHA DE REDUÇÃO, CPVC, SOLDÁVEL, DN35MM X 28MM, INSTALADO EM RAMAL OU SUB-RAMAL DE ÁGUA  FORNECIMENTO E INSTALAÇÃO. AF_12/2014</v>
          </cell>
          <cell r="D8830" t="str">
            <v>UN</v>
          </cell>
          <cell r="E8830">
            <v>21.28</v>
          </cell>
        </row>
        <row r="8831">
          <cell r="B8831">
            <v>89690</v>
          </cell>
          <cell r="C8831" t="str">
            <v>JUNÇÃO SIMPLES, PVC, SERIE R, ÁGUA PLUVIAL, DN 100 X 100 MM, JUNTA ELÁSTICA, FORNECIDO E INSTALADO EM CONDUTORES VERTICAIS DE ÁGUAS PLUVIAIS. AF_12/2014</v>
          </cell>
          <cell r="D8831" t="str">
            <v>UN</v>
          </cell>
          <cell r="E8831">
            <v>42.4</v>
          </cell>
        </row>
        <row r="8832">
          <cell r="B8832">
            <v>89691</v>
          </cell>
          <cell r="C8832" t="str">
            <v>TE, CPVC, SOLDÁVEL, DN 15MM, INSTALADO EM RAMAL OU SUB-RAMAL DE ÁGUA - FORNECIMENTO E INSTALAÇÃO. AF_12/2014</v>
          </cell>
          <cell r="D8832" t="str">
            <v>UN</v>
          </cell>
          <cell r="E8832">
            <v>7.75</v>
          </cell>
        </row>
        <row r="8833">
          <cell r="B8833">
            <v>89692</v>
          </cell>
          <cell r="C8833" t="str">
            <v>JUNÇÃO SIMPLES, PVC, SERIE R, ÁGUA PLUVIAL, DN 100 X 75 MM, JUNTA ELÁSTICA, FORNECIDO E INSTALADO EM CONDUTORES VERTICAIS DE ÁGUAS PLUVIAIS. AF_12/2014</v>
          </cell>
          <cell r="D8833" t="str">
            <v>UN</v>
          </cell>
          <cell r="E8833">
            <v>40.049999999999997</v>
          </cell>
        </row>
        <row r="8834">
          <cell r="B8834">
            <v>89693</v>
          </cell>
          <cell r="C8834" t="str">
            <v>TÊ, PVC, SERIE R, ÁGUA PLUVIAL, DN 100 X 100 MM, JUNTA ELÁSTICA, FORNECIDO E INSTALADO EM CONDUTORES VERTICAIS DE ÁGUAS PLUVIAIS. AF_12/2014</v>
          </cell>
          <cell r="D8834" t="str">
            <v>UN</v>
          </cell>
          <cell r="E8834">
            <v>38.880000000000003</v>
          </cell>
        </row>
        <row r="8835">
          <cell r="B8835">
            <v>89694</v>
          </cell>
          <cell r="C8835" t="str">
            <v>TE DE TRANSIÇÃO, CPVC, SOLDÁVEL, DN 15MM X 1/2, INSTALADO EM RAMAL OU SUB-RAMAL DE ÁGUA  FORNECIMENTO E INSTALAÇÃO. AF_12/2014</v>
          </cell>
          <cell r="D8835" t="str">
            <v>UN</v>
          </cell>
          <cell r="E8835">
            <v>12.42</v>
          </cell>
        </row>
        <row r="8836">
          <cell r="B8836">
            <v>89695</v>
          </cell>
          <cell r="C8836" t="str">
            <v>TÊ MISTURADOR, CPVC, SOLDÁVEL, DN15MM, INSTALADO EM RAMAL OU SUB-RAMAL DE ÁGUA  FORNECIMENTO E INSTALAÇÃO. AF_12/2014</v>
          </cell>
          <cell r="D8836" t="str">
            <v>UN</v>
          </cell>
          <cell r="E8836">
            <v>11.54</v>
          </cell>
        </row>
        <row r="8837">
          <cell r="B8837">
            <v>89696</v>
          </cell>
          <cell r="C8837" t="str">
            <v>TÊ, PVC, SERIE R, ÁGUA PLUVIAL, DN 100 X 75 MM, JUNTA ELÁSTICA, FORNECIDO E INSTALADO EM CONDUTORES VERTICAIS DE ÁGUAS PLUVIAIS. AF_12/2014</v>
          </cell>
          <cell r="D8837" t="str">
            <v>UN</v>
          </cell>
          <cell r="E8837">
            <v>35.28</v>
          </cell>
        </row>
        <row r="8838">
          <cell r="B8838">
            <v>89697</v>
          </cell>
          <cell r="C8838" t="str">
            <v>TE, CPVC, SOLDÁVEL, DN 22MM, INSTALADO EM RAMAL OU SUB-RAMAL DE ÁGUA - FORNECIMENTO E INSTALAÇÃO. AF_12/2014</v>
          </cell>
          <cell r="D8838" t="str">
            <v>UN</v>
          </cell>
          <cell r="E8838">
            <v>9.58</v>
          </cell>
        </row>
        <row r="8839">
          <cell r="B8839">
            <v>89698</v>
          </cell>
          <cell r="C8839" t="str">
            <v>JUNÇÃO SIMPLES, PVC, SERIE R, ÁGUA PLUVIAL, DN 150 X 150 MM, JUNTA ELÁSTICA, FORNECIDO E INSTALADO EM CONDUTORES VERTICAIS DE ÁGUAS PLUVIAIS. AF_12/2014</v>
          </cell>
          <cell r="D8839" t="str">
            <v>UN</v>
          </cell>
          <cell r="E8839">
            <v>124.26</v>
          </cell>
        </row>
        <row r="8840">
          <cell r="B8840">
            <v>89699</v>
          </cell>
          <cell r="C8840" t="str">
            <v>JUNÇÃO SIMPLES, PVC, SERIE R, ÁGUA PLUVIAL, DN 150 X 100 MM, JUNTA ELÁSTICA, FORNECIDO E INSTALADO EM CONDUTORES VERTICAIS DE ÁGUAS PLUVIAIS. AF_12/2014</v>
          </cell>
          <cell r="D8840" t="str">
            <v>UN</v>
          </cell>
          <cell r="E8840">
            <v>106.96</v>
          </cell>
        </row>
        <row r="8841">
          <cell r="B8841">
            <v>89700</v>
          </cell>
          <cell r="C8841" t="str">
            <v>TE DE TRANSIÇÃO, CPVC, SOLDÁVEL, DN 22MM X 1/2, INSTALADO EM RAMAL OU SUB-RAMAL DE ÁGUA  FORNECIMENTO E INSTALAÇÃO. AF_12/2014</v>
          </cell>
          <cell r="D8841" t="str">
            <v>UN</v>
          </cell>
          <cell r="E8841">
            <v>13.57</v>
          </cell>
        </row>
        <row r="8842">
          <cell r="B8842">
            <v>89701</v>
          </cell>
          <cell r="C8842" t="str">
            <v>TÊ, PVC, SERIE R, ÁGUA PLUVIAL, DN 150 X 150 MM, JUNTA ELÁSTICA, FORNECIDO E INSTALADO EM CONDUTORES VERTICAIS DE ÁGUAS PLUVIAIS. AF_12/2014</v>
          </cell>
          <cell r="D8842" t="str">
            <v>UN</v>
          </cell>
          <cell r="E8842">
            <v>84.36</v>
          </cell>
        </row>
        <row r="8843">
          <cell r="B8843">
            <v>89702</v>
          </cell>
          <cell r="C8843" t="str">
            <v>TÊ MISTURADOR, CPVC, SOLDÁVEL, DN22MM, INSTALADO EM RAMAL OU SUB-RAMAL DE ÁGUA  FORNECIMENTO E INSTALAÇÃO. AF_12/2014</v>
          </cell>
          <cell r="D8843" t="str">
            <v>UN</v>
          </cell>
          <cell r="E8843">
            <v>13.57</v>
          </cell>
        </row>
        <row r="8844">
          <cell r="B8844">
            <v>89703</v>
          </cell>
          <cell r="C8844" t="str">
            <v>TE MISTURADOR DE TRANSIÇÃO, CPVC, SOLDÁVEL, DN 22MM X 3/4", INSTALADO EM RAMAL OU SUB-RAMAL DE ÁGUA - FORNECIMENTO E INSTALAÇÃO. AF_12/2014</v>
          </cell>
          <cell r="D8844" t="str">
            <v>UN</v>
          </cell>
          <cell r="E8844">
            <v>29.78</v>
          </cell>
        </row>
        <row r="8845">
          <cell r="B8845">
            <v>89704</v>
          </cell>
          <cell r="C8845" t="str">
            <v>TÊ, PVC, SERIE R, ÁGUA PLUVIAL, DN 150 X 100 MM, JUNTA ELÁSTICA, FORNECIDO E INSTALADO EM CONDUTORES VERTICAIS DE ÁGUAS PLUVIAIS. AF_12/2014</v>
          </cell>
          <cell r="D8845" t="str">
            <v>UN</v>
          </cell>
          <cell r="E8845">
            <v>67.36</v>
          </cell>
        </row>
        <row r="8846">
          <cell r="B8846">
            <v>89705</v>
          </cell>
          <cell r="C8846" t="str">
            <v>TÊ, CPVC, SOLDÁVEL, DN28MM, INSTALADO EM RAMAL OU SUB-RAMAL DE ÁGUA   FORNECIMENTO E INSTALAÇÃO. AF_12/2014</v>
          </cell>
          <cell r="D8846" t="str">
            <v>UN</v>
          </cell>
          <cell r="E8846">
            <v>15.33</v>
          </cell>
        </row>
        <row r="8847">
          <cell r="B8847">
            <v>89706</v>
          </cell>
          <cell r="C8847" t="str">
            <v>TÊ, CPVC, SOLDÁVEL, DN35MM, INSTALADO EM RAMAL OU SUB-RAMAL DE ÁGUA  FORNECIMENTO E INSTALAÇÃO. AF_12/2014</v>
          </cell>
          <cell r="D8847" t="str">
            <v>UN</v>
          </cell>
          <cell r="E8847">
            <v>32.85</v>
          </cell>
        </row>
        <row r="8848">
          <cell r="B8848">
            <v>89718</v>
          </cell>
          <cell r="C8848" t="str">
            <v>TUBO, CPVC, SOLDÁVEL, DN 35MM, INSTALADO EM RAMAL DE DISTRIBUIÇÃO DE ÁGUA   FORNECIMENTO E INSTALAÇÃO. AF_12/2014</v>
          </cell>
          <cell r="D8848" t="str">
            <v>M</v>
          </cell>
          <cell r="E8848">
            <v>29.24</v>
          </cell>
        </row>
        <row r="8849">
          <cell r="B8849">
            <v>89719</v>
          </cell>
          <cell r="C8849" t="str">
            <v>JOELHO 90 GRAUS, CPVC, SOLDÁVEL, DN 22MM, INSTALADO EM RAMAL DE DISTRIBUIÇÃO DE ÁGUA   FORNECIMENTO E INSTALAÇÃO. AF_12/2014</v>
          </cell>
          <cell r="D8849" t="str">
            <v>UN</v>
          </cell>
          <cell r="E8849">
            <v>6.58</v>
          </cell>
        </row>
        <row r="8850">
          <cell r="B8850">
            <v>89720</v>
          </cell>
          <cell r="C8850" t="str">
            <v>JOELHO 45 GRAUS, CPVC, SOLDÁVEL, DN 22MM, INSTALADO EM RAMAL DE DISTRIBUIÇÃO DE ÁGUA   FORNECIMENTO E INSTALAÇÃO. AF_12/2014</v>
          </cell>
          <cell r="D8850" t="str">
            <v>UN</v>
          </cell>
          <cell r="E8850">
            <v>7.77</v>
          </cell>
        </row>
        <row r="8851">
          <cell r="B8851">
            <v>89721</v>
          </cell>
          <cell r="C8851" t="str">
            <v>CURVA 90 GRAUS, CPVC, SOLDÁVEL, DN 22MM, INSTALADO EM RAMAL DE DISTRIBUIÇÃO DE ÁGUA - FORNECIMENTO E INSTALAÇÃO. AF_12/2014</v>
          </cell>
          <cell r="D8851" t="str">
            <v>UN</v>
          </cell>
          <cell r="E8851">
            <v>8.17</v>
          </cell>
        </row>
        <row r="8852">
          <cell r="B8852">
            <v>89722</v>
          </cell>
          <cell r="C8852" t="str">
            <v>JOELHO DE TRANSIÇÃO, 90 GRAUS, CPVC, SOLDÁVEL, DN 22MM X 1/2", INSTALADO EM RAMAL DE ALIMENTAÇAÕ DE ÁGUA - FORNECIMENTO E INSTALAÇÃO. AF_12/2014</v>
          </cell>
          <cell r="D8852" t="str">
            <v>UN</v>
          </cell>
          <cell r="E8852">
            <v>13.78</v>
          </cell>
        </row>
        <row r="8853">
          <cell r="B8853">
            <v>89723</v>
          </cell>
          <cell r="C8853" t="str">
            <v>JOELHO 90 GRAUS, CPVC, SOLDÁVEL, DN 28MM, INSTALADO EM RAMAL DE DISTRIBUIÇÃO DE ÁGUA   FORNECIMENTO E INSTALAÇÃO. AF_12/2014</v>
          </cell>
          <cell r="D8853" t="str">
            <v>UN</v>
          </cell>
          <cell r="E8853">
            <v>10.72</v>
          </cell>
        </row>
        <row r="8854">
          <cell r="B8854">
            <v>89724</v>
          </cell>
          <cell r="C8854" t="str">
            <v>JOELHO 90 GRAUS, PVC, SERIE NORMAL, ESGOTO PREDIAL, DN 40 MM, JUNTA SOLDÁVEL, FORNECIDO E INSTALADO EM RAMAL DE DESCARGA OU RAMAL DE ESGOTO SANITÁRIO. AF_12/2014</v>
          </cell>
          <cell r="D8854" t="str">
            <v>UN</v>
          </cell>
          <cell r="E8854">
            <v>6.24</v>
          </cell>
        </row>
        <row r="8855">
          <cell r="B8855">
            <v>89725</v>
          </cell>
          <cell r="C8855" t="str">
            <v>JOELHO 45 GRAUS, CPVC, SOLDÁVEL, DN 28MM, INSTALADO EM RAMAL DE DISTRIBUIÇÃO DE ÁGUA   FORNECIMENTO E INSTALAÇÃO. AF_12/2014</v>
          </cell>
          <cell r="D8855" t="str">
            <v>UN</v>
          </cell>
          <cell r="E8855">
            <v>10.44</v>
          </cell>
        </row>
        <row r="8856">
          <cell r="B8856">
            <v>89726</v>
          </cell>
          <cell r="C8856" t="str">
            <v>JOELHO 45 GRAUS, PVC, SERIE NORMAL, ESGOTO PREDIAL, DN 40 MM, JUNTA SOLDÁVEL, FORNECIDO E INSTALADO EM RAMAL DE DESCARGA OU RAMAL DE ESGOTO SANITÁRIO. AF_12/2014</v>
          </cell>
          <cell r="D8856" t="str">
            <v>UN</v>
          </cell>
          <cell r="E8856">
            <v>4.7699999999999996</v>
          </cell>
        </row>
        <row r="8857">
          <cell r="B8857">
            <v>89727</v>
          </cell>
          <cell r="C8857" t="str">
            <v>CURVA 90 GRAUS, CPVC, SOLDÁVEL, DN 28MM, INSTALADO EM RAMAL DE DISTRIBUIÇÃO DE ÁGUA   FORNECIMENTO E INSTALAÇÃO. AF_12/2014</v>
          </cell>
          <cell r="D8857" t="str">
            <v>UN</v>
          </cell>
          <cell r="E8857">
            <v>11.72</v>
          </cell>
        </row>
        <row r="8858">
          <cell r="B8858">
            <v>89728</v>
          </cell>
          <cell r="C8858" t="str">
            <v>CURVA CURTA 90 GRAUS, PVC, SERIE NORMAL, ESGOTO PREDIAL, DN 40 MM, JUNTA SOLDÁVEL, FORNECIDO E INSTALADO EM RAMAL DE DESCARGA OU RAMAL DE ESGOTO SANITÁRIO. AF_12/2014</v>
          </cell>
          <cell r="D8858" t="str">
            <v>UN</v>
          </cell>
          <cell r="E8858">
            <v>6.6</v>
          </cell>
        </row>
        <row r="8859">
          <cell r="B8859">
            <v>89729</v>
          </cell>
          <cell r="C8859" t="str">
            <v>JOELHO 90 GRAUS, CPVC, SOLDÁVEL, DN 35MM, INSTALADO EM RAMAL DE DISTRIBUIÇÃO DE ÁGUA   FORNECIMENTO E INSTALAÇÃO. AF_12/2014</v>
          </cell>
          <cell r="D8859" t="str">
            <v>UN</v>
          </cell>
          <cell r="E8859">
            <v>16.239999999999998</v>
          </cell>
        </row>
        <row r="8860">
          <cell r="B8860">
            <v>89730</v>
          </cell>
          <cell r="C8860" t="str">
            <v>CURVA LONGA 90 GRAUS, PVC, SERIE NORMAL, ESGOTO PREDIAL, DN 40 MM, JUNTA SOLDÁVEL, FORNECIDO E INSTALADO EM RAMAL DE DESCARGA OU RAMAL DE ESGOTO SANITÁRIO. AF_12/2014</v>
          </cell>
          <cell r="D8860" t="str">
            <v>UN</v>
          </cell>
          <cell r="E8860">
            <v>7.08</v>
          </cell>
        </row>
        <row r="8861">
          <cell r="B8861">
            <v>89731</v>
          </cell>
          <cell r="C8861" t="str">
            <v>JOELHO 90 GRAUS, PVC, SERIE NORMAL, ESGOTO PREDIAL, DN 50 MM, JUNTA ELÁSTICA, FORNECIDO E INSTALADO EM RAMAL DE DESCARGA OU RAMAL DE ESGOTO SANITÁRIO. AF_12/2014</v>
          </cell>
          <cell r="D8861" t="str">
            <v>UN</v>
          </cell>
          <cell r="E8861">
            <v>6.98</v>
          </cell>
        </row>
        <row r="8862">
          <cell r="B8862">
            <v>89732</v>
          </cell>
          <cell r="C8862" t="str">
            <v>JOELHO 45 GRAUS, PVC, SERIE NORMAL, ESGOTO PREDIAL, DN 50 MM, JUNTA ELÁSTICA, FORNECIDO E INSTALADO EM RAMAL DE DESCARGA OU RAMAL DE ESGOTO SANITÁRIO. AF_12/2014</v>
          </cell>
          <cell r="D8862" t="str">
            <v>UN</v>
          </cell>
          <cell r="E8862">
            <v>7.33</v>
          </cell>
        </row>
        <row r="8863">
          <cell r="B8863">
            <v>89733</v>
          </cell>
          <cell r="C8863" t="str">
            <v>CURVA CURTA 90 GRAUS, PVC, SERIE NORMAL, ESGOTO PREDIAL, DN 50 MM, JUNTA ELÁSTICA, FORNECIDO E INSTALADO EM RAMAL DE DESCARGA OU RAMAL DE ESGOTO SANITÁRIO. AF_12/2014</v>
          </cell>
          <cell r="D8863" t="str">
            <v>UN</v>
          </cell>
          <cell r="E8863">
            <v>11.07</v>
          </cell>
        </row>
        <row r="8864">
          <cell r="B8864">
            <v>89734</v>
          </cell>
          <cell r="C8864" t="str">
            <v>JOELHO 45 GRAUS, CPVC, SOLDÁVEL, DN 35MM, INSTALADO EM RAMAL DE DISTRIBUIÇÃO DE ÁGUA   FORNECIMENTO E INSTALAÇÃO. AF_12/2014</v>
          </cell>
          <cell r="D8864" t="str">
            <v>UN</v>
          </cell>
          <cell r="E8864">
            <v>16.239999999999998</v>
          </cell>
        </row>
        <row r="8865">
          <cell r="B8865">
            <v>89735</v>
          </cell>
          <cell r="C8865" t="str">
            <v>CURVA LONGA 90 GRAUS, PVC, SERIE NORMAL, ESGOTO PREDIAL, DN 50 MM, JUNTA ELÁSTICA, FORNECIDO E INSTALADO EM RAMAL DE DESCARGA OU RAMAL DE ESGOTO SANITÁRIO. AF_12/2014</v>
          </cell>
          <cell r="D8865" t="str">
            <v>UN</v>
          </cell>
          <cell r="E8865">
            <v>11.64</v>
          </cell>
        </row>
        <row r="8866">
          <cell r="B8866">
            <v>89736</v>
          </cell>
          <cell r="C8866" t="str">
            <v>LUVA, CPVC, SOLDÁVEL, DN 22MM, INSTALADO EM RAMAL DE DISTRIBUIÇÃO DE ÁGUA   FORNECIMENTO E INSTALAÇÃO. AF_12/2014</v>
          </cell>
          <cell r="D8866" t="str">
            <v>UN</v>
          </cell>
          <cell r="E8866">
            <v>4.3600000000000003</v>
          </cell>
        </row>
        <row r="8867">
          <cell r="B8867">
            <v>89737</v>
          </cell>
          <cell r="C8867" t="str">
            <v>JOELHO 90 GRAUS, PVC, SERIE NORMAL, ESGOTO PREDIAL, DN 75 MM, JUNTA ELÁSTICA, FORNECIDO E INSTALADO EM RAMAL DE DESCARGA OU RAMAL DE ESGOTO SANITÁRIO. AF_12/2014</v>
          </cell>
          <cell r="D8867" t="str">
            <v>UN</v>
          </cell>
          <cell r="E8867">
            <v>11.79</v>
          </cell>
        </row>
        <row r="8868">
          <cell r="B8868">
            <v>89738</v>
          </cell>
          <cell r="C8868" t="str">
            <v>LUVA DE CORRER, CPVC, SOLDÁVEL, DN 22MM, INSTALADO EM RAMAL DE DISTRIBUIÇÃO DE ÁGUA   FORNECIMENTO E INSTALAÇÃO. AF_12/2014</v>
          </cell>
          <cell r="D8868" t="str">
            <v>UN</v>
          </cell>
          <cell r="E8868">
            <v>8.5299999999999994</v>
          </cell>
        </row>
        <row r="8869">
          <cell r="B8869">
            <v>89739</v>
          </cell>
          <cell r="C8869" t="str">
            <v>JOELHO 45 GRAUS, PVC, SERIE NORMAL, ESGOTO PREDIAL, DN 75 MM, JUNTA ELÁSTICA, FORNECIDO E INSTALADO EM RAMAL DE DESCARGA OU RAMAL DE ESGOTO SANITÁRIO. AF_12/2014</v>
          </cell>
          <cell r="D8869" t="str">
            <v>UN</v>
          </cell>
          <cell r="E8869">
            <v>12.28</v>
          </cell>
        </row>
        <row r="8870">
          <cell r="B8870">
            <v>89740</v>
          </cell>
          <cell r="C8870" t="str">
            <v>LUVA DE TRANSIÇÃO, CPVC, SOLDÁVEL, DN 22MM X 25MM, INSTALADO EM RAMAL DE DISTRIBUIÇÃO DE ÁGUA   FORNECIMENTO E INSTALAÇÃO. AF_12/2014</v>
          </cell>
          <cell r="D8870" t="str">
            <v>UN</v>
          </cell>
          <cell r="E8870">
            <v>4</v>
          </cell>
        </row>
        <row r="8871">
          <cell r="B8871">
            <v>89741</v>
          </cell>
          <cell r="C8871" t="str">
            <v>UNIÃO, CPVC, SOLDÁVEL, DN 22MM, INSTALADO EM RAMAL DE DISTRIBUIÇÃO DE ÁGUA   FORNECIMENTO E INSTALAÇÃO. AF_12/2014</v>
          </cell>
          <cell r="D8871" t="str">
            <v>UN</v>
          </cell>
          <cell r="E8871">
            <v>11.69</v>
          </cell>
        </row>
        <row r="8872">
          <cell r="B8872">
            <v>89742</v>
          </cell>
          <cell r="C8872" t="str">
            <v>CURVA CURTA 90 GRAUS, PVC, SERIE NORMAL, ESGOTO PREDIAL, DN 75 MM, JUNTA ELÁSTICA, FORNECIDO E INSTALADO EM RAMAL DE DESCARGA OU RAMAL DE ESGOTO SANITÁRIO. AF_12/2014</v>
          </cell>
          <cell r="D8872" t="str">
            <v>UN</v>
          </cell>
          <cell r="E8872">
            <v>18.87</v>
          </cell>
        </row>
        <row r="8873">
          <cell r="B8873">
            <v>89743</v>
          </cell>
          <cell r="C8873" t="str">
            <v>CURVA LONGA 90 GRAUS, PVC, SERIE NORMAL, ESGOTO PREDIAL, DN 75 MM, JUNTA ELÁSTICA, FORNECIDO E INSTALADO EM RAMAL DE DESCARGA OU RAMAL DE ESGOTO SANITÁRIO. AF_12/2014</v>
          </cell>
          <cell r="D8873" t="str">
            <v>UN</v>
          </cell>
          <cell r="E8873">
            <v>25.98</v>
          </cell>
        </row>
        <row r="8874">
          <cell r="B8874">
            <v>89744</v>
          </cell>
          <cell r="C8874" t="str">
            <v>JOELHO 90 GRAUS, PVC, SERIE NORMAL, ESGOTO PREDIAL, DN 100 MM, JUNTA ELÁSTICA, FORNECIDO E INSTALADO EM RAMAL DE DESCARGA OU RAMAL DE ESGOTO SANITÁRIO. AF_12/2014</v>
          </cell>
          <cell r="D8874" t="str">
            <v>UN</v>
          </cell>
          <cell r="E8874">
            <v>15.36</v>
          </cell>
        </row>
        <row r="8875">
          <cell r="B8875">
            <v>89745</v>
          </cell>
          <cell r="C8875" t="str">
            <v>CONECTOR, CPVC, SOLDÁVEL, DN 22MM X 1/2 , INSTALADO EM RAMAL DE DISTRIBUIÇÃO DE ÁGUA   FORNECIMENTO E INSTALAÇÃO. AF_12/2014</v>
          </cell>
          <cell r="D8875" t="str">
            <v>UN</v>
          </cell>
          <cell r="E8875">
            <v>18.47</v>
          </cell>
        </row>
        <row r="8876">
          <cell r="B8876">
            <v>89746</v>
          </cell>
          <cell r="C8876" t="str">
            <v>JOELHO 45 GRAUS, PVC, SERIE NORMAL, ESGOTO PREDIAL, DN 100 MM, JUNTA ELÁSTICA, FORNECIDO E INSTALADO EM RAMAL DE DESCARGA OU RAMAL DE ESGOTO SANITÁRIO. AF_12/2014</v>
          </cell>
          <cell r="D8876" t="str">
            <v>UN</v>
          </cell>
          <cell r="E8876">
            <v>15.32</v>
          </cell>
        </row>
        <row r="8877">
          <cell r="B8877">
            <v>89747</v>
          </cell>
          <cell r="C8877" t="str">
            <v>ADAPTADOR, CPVC, SOLDÁVEL, DN 22MM, INSTALADO EM RAMAL DE DISTRIBUIÇÃO DE ÁGUA   FORNECIMENTO E INSTALAÇÃO. AF_12/2014</v>
          </cell>
          <cell r="D8877" t="str">
            <v>UN</v>
          </cell>
          <cell r="E8877">
            <v>7.11</v>
          </cell>
        </row>
        <row r="8878">
          <cell r="B8878">
            <v>89748</v>
          </cell>
          <cell r="C8878" t="str">
            <v>CURVA CURTA 90 GRAUS, PVC, SERIE NORMAL, ESGOTO PREDIAL, DN 100 MM, JUNTA ELÁSTICA, FORNECIDO E INSTALADO EM RAMAL DE DESCARGA OU RAMAL DE ESGOTO SANITÁRIO. AF_12/2014</v>
          </cell>
          <cell r="D8878" t="str">
            <v>UN</v>
          </cell>
          <cell r="E8878">
            <v>23.06</v>
          </cell>
        </row>
        <row r="8879">
          <cell r="B8879">
            <v>89749</v>
          </cell>
          <cell r="C8879" t="str">
            <v>CURVA DE TRANSPOSIÇÃO, CPVC, SOLDÁVEL, DN 22MM, INSTALADO EM RAMAL DE DISTRIBUIÇÃO DE ÁGUA   FORNECIMENTO E INSTALAÇÃO. AF_12/2014</v>
          </cell>
          <cell r="D8879" t="str">
            <v>UN</v>
          </cell>
          <cell r="E8879">
            <v>8.5299999999999994</v>
          </cell>
        </row>
        <row r="8880">
          <cell r="B8880">
            <v>89750</v>
          </cell>
          <cell r="C8880" t="str">
            <v>CURVA LONGA 90 GRAUS, PVC, SERIE NORMAL, ESGOTO PREDIAL, DN 100 MM, JUNTA ELÁSTICA, FORNECIDO E INSTALADO EM RAMAL DE DESCARGA OU RAMAL DE ESGOTO SANITÁRIO. AF_12/2014</v>
          </cell>
          <cell r="D8880" t="str">
            <v>UN</v>
          </cell>
          <cell r="E8880">
            <v>36.74</v>
          </cell>
        </row>
        <row r="8881">
          <cell r="B8881">
            <v>89751</v>
          </cell>
          <cell r="C8881" t="str">
            <v>BUCHA DE REDUÇÃO, CPVC, SOLDÁVEL, DN 22MM X 15MM, INSTALADO EM RAMAL DE DISTRIBUIÇÃO DE ÁGUA   FORNECIMENTO E INSTALAÇÃO. AF_12/2014</v>
          </cell>
          <cell r="D8881" t="str">
            <v>UN</v>
          </cell>
          <cell r="E8881">
            <v>3.38</v>
          </cell>
        </row>
        <row r="8882">
          <cell r="B8882">
            <v>89752</v>
          </cell>
          <cell r="C8882" t="str">
            <v>LUVA SIMPLES, PVC, SERIE NORMAL, ESGOTO PREDIAL, DN 40 MM, JUNTA SOLDÁVEL, FORNECIDO E INSTALADO EM RAMAL DE DESCARGA OU RAMAL DE ESGOTO SANITÁRIO. AF_12/2014</v>
          </cell>
          <cell r="D8882" t="str">
            <v>UN</v>
          </cell>
          <cell r="E8882">
            <v>3.93</v>
          </cell>
        </row>
        <row r="8883">
          <cell r="B8883">
            <v>89753</v>
          </cell>
          <cell r="C8883" t="str">
            <v>LUVA SIMPLES, PVC, SERIE NORMAL, ESGOTO PREDIAL, DN 50 MM, JUNTA ELÁSTICA, FORNECIDO E INSTALADO EM RAMAL DE DESCARGA OU RAMAL DE ESGOTO SANITÁRIO. AF_12/2014</v>
          </cell>
          <cell r="D8883" t="str">
            <v>UN</v>
          </cell>
          <cell r="E8883">
            <v>5.57</v>
          </cell>
        </row>
        <row r="8884">
          <cell r="B8884">
            <v>89754</v>
          </cell>
          <cell r="C8884" t="str">
            <v>LUVA DE CORRER, PVC, SERIE NORMAL, ESGOTO PREDIAL, DN 50 MM, JUNTA ELÁSTICA, FORNECIDO E INSTALADO EM RAMAL DE DESCARGA OU RAMAL DE ESGOTO SANITÁRIO. AF_12/2014</v>
          </cell>
          <cell r="D8884" t="str">
            <v>UN</v>
          </cell>
          <cell r="E8884">
            <v>9.73</v>
          </cell>
        </row>
        <row r="8885">
          <cell r="B8885">
            <v>89755</v>
          </cell>
          <cell r="C8885" t="str">
            <v>LUVA, CPVC, SOLDÁVEL, DN 28MM, INSTALADO EM RAMAL DE DISTRIBUIÇÃO DE ÁGUA   FORNECIMENTO E INSTALAÇÃO. AF_12/2014</v>
          </cell>
          <cell r="D8885" t="str">
            <v>UN</v>
          </cell>
          <cell r="E8885">
            <v>6.73</v>
          </cell>
        </row>
        <row r="8886">
          <cell r="B8886">
            <v>89756</v>
          </cell>
          <cell r="C8886" t="str">
            <v>LUVA DE CORRER, CPVC, SOLDÁVEL, DN 28MM, INSTALADO EM RAMAL DE DISTRIBUIÇÃO DE ÁGUA   FORNECIMENTO E INSTALAÇÃO. AF_12/2014</v>
          </cell>
          <cell r="D8886" t="str">
            <v>UN</v>
          </cell>
          <cell r="E8886">
            <v>11.5</v>
          </cell>
        </row>
        <row r="8887">
          <cell r="B8887">
            <v>89757</v>
          </cell>
          <cell r="C8887" t="str">
            <v>UNIÃO, CPVC, SOLDÁVEL, DN 28MM, INSTALADO EM RAMAL DE DISTRIBUIÇÃO DE ÁGUA   FORNECIMENTO E INSTALAÇÃO. AF_12/2014</v>
          </cell>
          <cell r="D8887" t="str">
            <v>UN</v>
          </cell>
          <cell r="E8887">
            <v>17.57</v>
          </cell>
        </row>
        <row r="8888">
          <cell r="B8888">
            <v>89758</v>
          </cell>
          <cell r="C8888" t="str">
            <v>CONECTOR, CPVC, SOLDÁVEL, DN 28MM X 1 , INSTALADO EM RAMAL DE DISTRIBUIÇÃO DE ÁGUA   FORNECIMENTO E INSTALAÇÃO. AF_12/2014</v>
          </cell>
          <cell r="D8888" t="str">
            <v>UN</v>
          </cell>
          <cell r="E8888">
            <v>27.48</v>
          </cell>
        </row>
        <row r="8889">
          <cell r="B8889">
            <v>89759</v>
          </cell>
          <cell r="C8889" t="str">
            <v>BUCHA DE REDUÇÃO, CPVC, SOLDÁVEL, DN 28MM X 22MM, INSTALADO EM RAMAL DE DISTRIBUIÇÃO DE ÁGUA - FORNECIMENTO E INSTALAÇÃO. AF_12/2014</v>
          </cell>
          <cell r="D8889" t="str">
            <v>UN</v>
          </cell>
          <cell r="E8889">
            <v>4.6100000000000003</v>
          </cell>
        </row>
        <row r="8890">
          <cell r="B8890">
            <v>89760</v>
          </cell>
          <cell r="C8890" t="str">
            <v>LUVA, CPVC, SOLDÁVEL, DN 35MM, INSTALADO EM RAMAL DE DISTRIBUIÇÃO DE ÁGUA - FORNECIMENTO E INSTALAÇÃO. AF_12/2014</v>
          </cell>
          <cell r="D8890" t="str">
            <v>UN</v>
          </cell>
          <cell r="E8890">
            <v>10.98</v>
          </cell>
        </row>
        <row r="8891">
          <cell r="B8891">
            <v>89761</v>
          </cell>
          <cell r="C8891" t="str">
            <v>LUVA DE CORRER, CPVC, SOLDÁVEL, DN 35MM, INSTALADO EM RAMAL DE DISTRIBUIÇÃO DE ÁGUA - FORNECIMENTO E INSTALAÇÃO. AF_12/2014</v>
          </cell>
          <cell r="D8891" t="str">
            <v>UN</v>
          </cell>
          <cell r="E8891">
            <v>18.100000000000001</v>
          </cell>
        </row>
        <row r="8892">
          <cell r="B8892">
            <v>89762</v>
          </cell>
          <cell r="C8892" t="str">
            <v>UNIÃO, CPVC, SOLDÁVEL, DN35MM, INSTALADO EM RAMAL DE DISTRIBUIÇÃO DE ÁGUA - FORNECIMENTO E INSTALAÇÃO. AF_12/2014</v>
          </cell>
          <cell r="D8892" t="str">
            <v>UN</v>
          </cell>
          <cell r="E8892">
            <v>25.74</v>
          </cell>
        </row>
        <row r="8893">
          <cell r="B8893">
            <v>89763</v>
          </cell>
          <cell r="C8893" t="str">
            <v>CONECTOR, CPVC, SOLDÁVEL, DN 35MM X 1 1/4 , INSTALADO EM RAMAL DE DISTRIBUIÇÃO DE ÁGUA - FORNECIMENTO E INSTALAÇÃO. AF_12/2014</v>
          </cell>
          <cell r="D8893" t="str">
            <v>UN</v>
          </cell>
          <cell r="E8893">
            <v>101.31</v>
          </cell>
        </row>
        <row r="8894">
          <cell r="B8894">
            <v>89764</v>
          </cell>
          <cell r="C8894" t="str">
            <v>BUCHA DE REDUÇÃO, CPVC, SOLDÁVEL, DN35MM X 28MM, INSTALADO EM RAMAL DE DISTRIBUIÇÃO DE ÁGUA - FORNECIMENTO E INSTALAÇÃO. AF_12/2014</v>
          </cell>
          <cell r="D8894" t="str">
            <v>UN</v>
          </cell>
          <cell r="E8894">
            <v>19.63</v>
          </cell>
        </row>
        <row r="8895">
          <cell r="B8895">
            <v>89765</v>
          </cell>
          <cell r="C8895" t="str">
            <v>TE, CPVC, SOLDÁVEL, DN 22MM, INSTALADO EM RAMAL DE DISTRIBUIÇÃO DE ÁGUA - FORNECIMENTO E INSTALAÇÃO. AF_12/2014</v>
          </cell>
          <cell r="D8895" t="str">
            <v>UN</v>
          </cell>
          <cell r="E8895">
            <v>8.4499999999999993</v>
          </cell>
        </row>
        <row r="8896">
          <cell r="B8896">
            <v>89766</v>
          </cell>
          <cell r="C8896" t="str">
            <v>TE DE TRANSIÇÃO, CPVC, SOLDÁVEL, DN 22MM X 1/2 , INSTALADO EM RAMAL DE DISTRIBUIÇÃO DE ÁGUA   FORNECIMENTO E INSTALAÇÃO. AF_12/2014</v>
          </cell>
          <cell r="D8896" t="str">
            <v>UN</v>
          </cell>
          <cell r="E8896">
            <v>12.44</v>
          </cell>
        </row>
        <row r="8897">
          <cell r="B8897">
            <v>89767</v>
          </cell>
          <cell r="C8897" t="str">
            <v>TÊ MISTURADOR, CPVC, SOLDÁVEL, DN 22MM, INSTALADO EM RAMAL DE DISTRIBUIÇÃO DE ÁGUA - FORNECIMENTO E INSTALAÇÃO. AF_12/2014</v>
          </cell>
          <cell r="D8897" t="str">
            <v>UN</v>
          </cell>
          <cell r="E8897">
            <v>12.44</v>
          </cell>
        </row>
        <row r="8898">
          <cell r="B8898">
            <v>89768</v>
          </cell>
          <cell r="C8898" t="str">
            <v>TÊ, CPVC, SOLDÁVEL, DN 28MM, INSTALADO EM RAMAL DE DISTRIBUIÇÃO DE ÁGUA - FORNECIMENTO E INSTALAÇÃO. AF_12/2014</v>
          </cell>
          <cell r="D8898" t="str">
            <v>UN</v>
          </cell>
          <cell r="E8898">
            <v>12.51</v>
          </cell>
        </row>
        <row r="8899">
          <cell r="B8899">
            <v>89769</v>
          </cell>
          <cell r="C8899" t="str">
            <v>TÊ, CPVC, SOLDÁVEL, DN35MM, INSTALADO EM RAMAL DE DISTRIBUIÇÃO DE ÁGUA - FORNECIMENTO E INSTALAÇÃO. AF_12/2014</v>
          </cell>
          <cell r="D8899" t="str">
            <v>UN</v>
          </cell>
          <cell r="E8899">
            <v>29.52</v>
          </cell>
        </row>
        <row r="8900">
          <cell r="B8900">
            <v>89772</v>
          </cell>
          <cell r="C8900" t="str">
            <v>TUBO, CPVC, SOLDÁVEL, DN 54MM, INSTALADO EM PRUMADA DE ÁGUA  FORNECIMENTO E INSTALAÇÃO. AF_12/2014</v>
          </cell>
          <cell r="D8900" t="str">
            <v>M</v>
          </cell>
          <cell r="E8900">
            <v>52.38</v>
          </cell>
        </row>
        <row r="8901">
          <cell r="B8901">
            <v>89774</v>
          </cell>
          <cell r="C8901" t="str">
            <v>LUVA SIMPLES, PVC, SERIE NORMAL, ESGOTO PREDIAL, DN 75 MM, JUNTA ELÁSTICA, FORNECIDO E INSTALADO EM RAMAL DE DESCARGA OU RAMAL DE ESGOTO SANITÁRIO. AF_12/2014</v>
          </cell>
          <cell r="D8901" t="str">
            <v>UN</v>
          </cell>
          <cell r="E8901">
            <v>9.24</v>
          </cell>
        </row>
        <row r="8902">
          <cell r="B8902">
            <v>89776</v>
          </cell>
          <cell r="C8902" t="str">
            <v>LUVA DE CORRER, PVC, SERIE NORMAL, ESGOTO PREDIAL, DN 75 MM, JUNTA ELÁSTICA, FORNECIDO E INSTALADO EM RAMAL DE DESCARGA OU RAMAL DE ESGOTO SANITÁRIO. AF_12/2014</v>
          </cell>
          <cell r="D8902" t="str">
            <v>UN</v>
          </cell>
          <cell r="E8902">
            <v>12.45</v>
          </cell>
        </row>
        <row r="8903">
          <cell r="B8903">
            <v>89777</v>
          </cell>
          <cell r="C8903" t="str">
            <v>JOELHO 90 GRAUS, CPVC, SOLDÁVEL, DN 35MM, INSTALADO EM PRUMADA DE ÁGUA  FORNECIMENTO E INSTALAÇÃO. AF_12/2014</v>
          </cell>
          <cell r="D8903" t="str">
            <v>UN</v>
          </cell>
          <cell r="E8903">
            <v>15.11</v>
          </cell>
        </row>
        <row r="8904">
          <cell r="B8904">
            <v>89778</v>
          </cell>
          <cell r="C8904" t="str">
            <v>LUVA SIMPLES, PVC, SERIE NORMAL, ESGOTO PREDIAL, DN 100 MM, JUNTA ELÁSTICA, FORNECIDO E INSTALADO EM RAMAL DE DESCARGA OU RAMAL DE ESGOTO SANITÁRIO. AF_12/2014</v>
          </cell>
          <cell r="D8904" t="str">
            <v>UN</v>
          </cell>
          <cell r="E8904">
            <v>11.65</v>
          </cell>
        </row>
        <row r="8905">
          <cell r="B8905">
            <v>89779</v>
          </cell>
          <cell r="C8905" t="str">
            <v>LUVA DE CORRER, PVC, SERIE NORMAL, ESGOTO PREDIAL, DN 100 MM, JUNTA ELÁSTICA, FORNECIDO E INSTALADO EM RAMAL DE DESCARGA OU RAMAL DE ESGOTO SANITÁRIO. AF_12/2014</v>
          </cell>
          <cell r="D8905" t="str">
            <v>UN</v>
          </cell>
          <cell r="E8905">
            <v>17.600000000000001</v>
          </cell>
        </row>
        <row r="8906">
          <cell r="B8906">
            <v>89780</v>
          </cell>
          <cell r="C8906" t="str">
            <v>JOELHO 45 GRAUS, CPVC, SOLDÁVEL, DN 35MM, INSTALADO EM PRUMADA DE ÁGUA - FORNECIMENTO E INSTALAÇÃO. AF_12/2014</v>
          </cell>
          <cell r="D8906" t="str">
            <v>UN</v>
          </cell>
          <cell r="E8906">
            <v>15.11</v>
          </cell>
        </row>
        <row r="8907">
          <cell r="B8907">
            <v>89781</v>
          </cell>
          <cell r="C8907" t="str">
            <v>JOELHO 90 GRAUS, CPVC, SOLDÁVEL, DN 42MM, INSTALADO EM PRUMADA DE ÁGUA  FORNECIMENTO E INSTALAÇÃO. AF_12/2014</v>
          </cell>
          <cell r="D8907" t="str">
            <v>UN</v>
          </cell>
          <cell r="E8907">
            <v>22.56</v>
          </cell>
        </row>
        <row r="8908">
          <cell r="B8908">
            <v>89782</v>
          </cell>
          <cell r="C8908" t="str">
            <v>TE, PVC, SERIE NORMAL, ESGOTO PREDIAL, DN 40 X 40 MM, JUNTA SOLDÁVEL, FORNECIDO E INSTALADO EM RAMAL DE DESCARGA OU RAMAL DE ESGOTO SANITÁRIO. AF_12/2014</v>
          </cell>
          <cell r="D8908" t="str">
            <v>UN</v>
          </cell>
          <cell r="E8908">
            <v>7.63</v>
          </cell>
        </row>
        <row r="8909">
          <cell r="B8909">
            <v>89783</v>
          </cell>
          <cell r="C8909" t="str">
            <v>JUNÇÃO SIMPLES, PVC, SERIE NORMAL, ESGOTO PREDIAL, DN 40 MM, JUNTA SOLDÁVEL, FORNECIDO E INSTALADO EM RAMAL DE DESCARGA OU RAMAL DE ESGOTO SANITÁRIO. AF_12/2014</v>
          </cell>
          <cell r="D8909" t="str">
            <v>UN</v>
          </cell>
          <cell r="E8909">
            <v>7.78</v>
          </cell>
        </row>
        <row r="8910">
          <cell r="B8910">
            <v>89784</v>
          </cell>
          <cell r="C8910" t="str">
            <v>TE, PVC, SERIE NORMAL, ESGOTO PREDIAL, DN 50 X 50 MM, JUNTA ELÁSTICA, FORNECIDO E INSTALADO EM RAMAL DE DESCARGA OU RAMAL DE ESGOTO SANITÁRIO. AF_12/2014</v>
          </cell>
          <cell r="D8910" t="str">
            <v>UN</v>
          </cell>
          <cell r="E8910">
            <v>12.23</v>
          </cell>
        </row>
        <row r="8911">
          <cell r="B8911">
            <v>89785</v>
          </cell>
          <cell r="C8911" t="str">
            <v>JUNÇÃO SIMPLES, PVC, SERIE NORMAL, ESGOTO PREDIAL, DN 50 X 50 MM, JUNTA ELÁSTICA, FORNECIDO E INSTALADO EM RAMAL DE DESCARGA OU RAMAL DE ESGOTO SANITÁRIO. AF_12/2014</v>
          </cell>
          <cell r="D8911" t="str">
            <v>UN</v>
          </cell>
          <cell r="E8911">
            <v>13.22</v>
          </cell>
        </row>
        <row r="8912">
          <cell r="B8912">
            <v>89786</v>
          </cell>
          <cell r="C8912" t="str">
            <v>TE, PVC, SERIE NORMAL, ESGOTO PREDIAL, DN 75 X 75 MM, JUNTA ELÁSTICA, FORNECIDO E INSTALADO EM RAMAL DE DESCARGA OU RAMAL DE ESGOTO SANITÁRIO. AF_12/2014</v>
          </cell>
          <cell r="D8912" t="str">
            <v>UN</v>
          </cell>
          <cell r="E8912">
            <v>20</v>
          </cell>
        </row>
        <row r="8913">
          <cell r="B8913">
            <v>89787</v>
          </cell>
          <cell r="C8913" t="str">
            <v>JOELHO 45 GRAUS, CPVC, SOLDÁVEL, DN 42MM, INSTALADO EM PRUMADA DE ÁGUA  FORNECIMENTO E INSTALAÇÃO. AF_12/2014</v>
          </cell>
          <cell r="D8913" t="str">
            <v>UN</v>
          </cell>
          <cell r="E8913">
            <v>22.56</v>
          </cell>
        </row>
        <row r="8914">
          <cell r="B8914">
            <v>89788</v>
          </cell>
          <cell r="C8914" t="str">
            <v>JOELHO 90 GRAUS, CPVC, SOLDÁVEL, DN 54MM, INSTALADO EM PRUMADA DE ÁGUA  FORNECIMENTO E INSTALAÇÃO. AF_12/2014</v>
          </cell>
          <cell r="D8914" t="str">
            <v>UN</v>
          </cell>
          <cell r="E8914">
            <v>44.22</v>
          </cell>
        </row>
        <row r="8915">
          <cell r="B8915">
            <v>89789</v>
          </cell>
          <cell r="C8915" t="str">
            <v>JOELHO 45 GRAUS, CPVC, SOLDÁVEL, DN 54MM, INSTALADO EM PRUMADA DE ÁGUA  FORNECIMENTO E INSTALAÇÃO. AF_12/2014</v>
          </cell>
          <cell r="D8915" t="str">
            <v>UN</v>
          </cell>
          <cell r="E8915">
            <v>44.92</v>
          </cell>
        </row>
        <row r="8916">
          <cell r="B8916">
            <v>89790</v>
          </cell>
          <cell r="C8916" t="str">
            <v>JOELHO 90 GRAUS, CPVC, SOLDÁVEL, DN 73MM, INSTALADO EM PRUMADA DE ÁGUA  FORNECIMENTO E INSTALAÇÃO. AF_12/2014</v>
          </cell>
          <cell r="D8916" t="str">
            <v>UN</v>
          </cell>
          <cell r="E8916">
            <v>109.63</v>
          </cell>
        </row>
        <row r="8917">
          <cell r="B8917">
            <v>89791</v>
          </cell>
          <cell r="C8917" t="str">
            <v>JOELHO 45 GRAUS, CPVC, SOLDÁVEL, DN 73MM, INSTALADO EM PRUMADA DE ÁGUA  FORNECIMENTO E INSTALAÇÃO. AF_12/2014</v>
          </cell>
          <cell r="D8917" t="str">
            <v>UN</v>
          </cell>
          <cell r="E8917">
            <v>112.21</v>
          </cell>
        </row>
        <row r="8918">
          <cell r="B8918">
            <v>89792</v>
          </cell>
          <cell r="C8918" t="str">
            <v>JOELHO 90 GRAUS, CPVC, SOLDÁVEL, DN 89MM, INSTALADO EM PRUMADA DE ÁGUA  FORNECIMENTO E INSTALAÇÃO. AF_12/2014</v>
          </cell>
          <cell r="D8918" t="str">
            <v>UN</v>
          </cell>
          <cell r="E8918">
            <v>128.57</v>
          </cell>
        </row>
        <row r="8919">
          <cell r="B8919">
            <v>89793</v>
          </cell>
          <cell r="C8919" t="str">
            <v>JOELHO 45 GRAUS, CPVC, SOLDÁVEL, DN 89MM, INSTALADO EM PRUMADA DE ÁGUA  FORNECIMENTO E INSTALAÇÃO. AF_12/2014</v>
          </cell>
          <cell r="D8919" t="str">
            <v>UN</v>
          </cell>
          <cell r="E8919">
            <v>132.05000000000001</v>
          </cell>
        </row>
        <row r="8920">
          <cell r="B8920">
            <v>89794</v>
          </cell>
          <cell r="C8920" t="str">
            <v>LUVA, CPVC, SOLDÁVEL, DN 35MM, INSTALADO EM PRUMADA DE ÁGUA  FORNECIMENTO E INSTALAÇÃO. AF_12/2014</v>
          </cell>
          <cell r="D8920" t="str">
            <v>UN</v>
          </cell>
          <cell r="E8920">
            <v>10.24</v>
          </cell>
        </row>
        <row r="8921">
          <cell r="B8921">
            <v>89795</v>
          </cell>
          <cell r="C8921" t="str">
            <v>JUNÇÃO SIMPLES, PVC, SERIE NORMAL, ESGOTO PREDIAL, DN 75 X 75 MM, JUNTA ELÁSTICA, FORNECIDO E INSTALADO EM RAMAL DE DESCARGA OU RAMAL DE ESGOTO SANITÁRIO. AF_12/2014</v>
          </cell>
          <cell r="D8921" t="str">
            <v>UN</v>
          </cell>
          <cell r="E8921">
            <v>21.36</v>
          </cell>
        </row>
        <row r="8922">
          <cell r="B8922">
            <v>89796</v>
          </cell>
          <cell r="C8922" t="str">
            <v>TE, PVC, SERIE NORMAL, ESGOTO PREDIAL, DN 100 X 100 MM, JUNTA ELÁSTICA, FORNECIDO E INSTALADO EM RAMAL DE DESCARGA OU RAMAL DE ESGOTO SANITÁRIO. AF_12/2014</v>
          </cell>
          <cell r="D8922" t="str">
            <v>UN</v>
          </cell>
          <cell r="E8922">
            <v>24.84</v>
          </cell>
        </row>
        <row r="8923">
          <cell r="B8923">
            <v>89797</v>
          </cell>
          <cell r="C8923" t="str">
            <v>JUNÇÃO SIMPLES, PVC, SERIE NORMAL, ESGOTO PREDIAL, DN 100 X 100 MM, JUNTA ELÁSTICA, FORNECIDO E INSTALADO EM RAMAL DE DESCARGA OU RAMAL DE ESGOTO SANITÁRIO. AF_12/2014</v>
          </cell>
          <cell r="D8923" t="str">
            <v>UN</v>
          </cell>
          <cell r="E8923">
            <v>28.03</v>
          </cell>
        </row>
        <row r="8924">
          <cell r="B8924">
            <v>89801</v>
          </cell>
          <cell r="C8924" t="str">
            <v>JOELHO 90 GRAUS, PVC, SERIE NORMAL, ESGOTO PREDIAL, DN 50 MM, JUNTA ELÁSTICA, FORNECIDO E INSTALADO EM PRUMADA DE ESGOTO SANITÁRIO OU VENTILAÇÃO. AF_12/2014</v>
          </cell>
          <cell r="D8924" t="str">
            <v>UN</v>
          </cell>
          <cell r="E8924">
            <v>4.07</v>
          </cell>
        </row>
        <row r="8925">
          <cell r="B8925">
            <v>89802</v>
          </cell>
          <cell r="C8925" t="str">
            <v>JOELHO 45 GRAUS, PVC, SERIE NORMAL, ESGOTO PREDIAL, DN 50 MM, JUNTA ELÁSTICA, FORNECIDO E INSTALADO EM PRUMADA DE ESGOTO SANITÁRIO OU VENTILAÇÃO. AF_12/2014</v>
          </cell>
          <cell r="D8925" t="str">
            <v>UN</v>
          </cell>
          <cell r="E8925">
            <v>4.42</v>
          </cell>
        </row>
        <row r="8926">
          <cell r="B8926">
            <v>89803</v>
          </cell>
          <cell r="C8926" t="str">
            <v>CURVA CURTA 90 GRAUS, PVC, SERIE NORMAL, ESGOTO PREDIAL, DN 50 MM, JUNTA ELÁSTICA, FORNECIDO E INSTALADO EM PRUMADA DE ESGOTO SANITÁRIO OU VENTILAÇÃO. AF_12/2014</v>
          </cell>
          <cell r="D8926" t="str">
            <v>UN</v>
          </cell>
          <cell r="E8926">
            <v>8.16</v>
          </cell>
        </row>
        <row r="8927">
          <cell r="B8927">
            <v>89804</v>
          </cell>
          <cell r="C8927" t="str">
            <v>CURVA LONGA 90 GRAUS, PVC, SERIE NORMAL, ESGOTO PREDIAL, DN 50 MM, JUNTA ELÁSTICA, FORNECIDO E INSTALADO EM PRUMADA DE ESGOTO SANITÁRIO OU VENTILAÇÃO. AF_12/2014</v>
          </cell>
          <cell r="D8927" t="str">
            <v>UN</v>
          </cell>
          <cell r="E8927">
            <v>8.73</v>
          </cell>
        </row>
        <row r="8928">
          <cell r="B8928">
            <v>89805</v>
          </cell>
          <cell r="C8928" t="str">
            <v>JOELHO 90 GRAUS, PVC, SERIE NORMAL, ESGOTO PREDIAL, DN 75 MM, JUNTA ELÁSTICA, FORNECIDO E INSTALADO EM PRUMADA DE ESGOTO SANITÁRIO OU VENTILAÇÃO. AF_12/2014</v>
          </cell>
          <cell r="D8928" t="str">
            <v>UN</v>
          </cell>
          <cell r="E8928">
            <v>8.23</v>
          </cell>
        </row>
        <row r="8929">
          <cell r="B8929">
            <v>89806</v>
          </cell>
          <cell r="C8929" t="str">
            <v>JOELHO 45 GRAUS, PVC, SERIE NORMAL, ESGOTO PREDIAL, DN 75 MM, JUNTA ELÁSTICA, FORNECIDO E INSTALADO EM PRUMADA DE ESGOTO SANITÁRIO OU VENTILAÇÃO. AF_12/2014</v>
          </cell>
          <cell r="D8929" t="str">
            <v>UN</v>
          </cell>
          <cell r="E8929">
            <v>8.7200000000000006</v>
          </cell>
        </row>
        <row r="8930">
          <cell r="B8930">
            <v>89807</v>
          </cell>
          <cell r="C8930" t="str">
            <v>CURVA CURTA 90 GRAUS, PVC, SERIE NORMAL, ESGOTO PREDIAL, DN 75 MM, JUNTA ELÁSTICA, FORNECIDO E INSTALADO EM PRUMADA DE ESGOTO SANITÁRIO OU VENTILAÇÃO. AF_12/2014</v>
          </cell>
          <cell r="D8930" t="str">
            <v>UN</v>
          </cell>
          <cell r="E8930">
            <v>15.31</v>
          </cell>
        </row>
        <row r="8931">
          <cell r="B8931">
            <v>89808</v>
          </cell>
          <cell r="C8931" t="str">
            <v>CURVA LONGA 90 GRAUS, PVC, SERIE NORMAL, ESGOTO PREDIAL, DN 75 MM, JUNTA ELÁSTICA, FORNECIDO E INSTALADO EM PRUMADA DE ESGOTO SANITÁRIO OU VENTILAÇÃO. AF_12/2014</v>
          </cell>
          <cell r="D8931" t="str">
            <v>UN</v>
          </cell>
          <cell r="E8931">
            <v>22.42</v>
          </cell>
        </row>
        <row r="8932">
          <cell r="B8932">
            <v>89809</v>
          </cell>
          <cell r="C8932" t="str">
            <v>JOELHO 90 GRAUS, PVC, SERIE NORMAL, ESGOTO PREDIAL, DN 100 MM, JUNTA ELÁSTICA, FORNECIDO E INSTALADO EM PRUMADA DE ESGOTO SANITÁRIO OU VENTILAÇÃO. AF_12/2014</v>
          </cell>
          <cell r="D8932" t="str">
            <v>UN</v>
          </cell>
          <cell r="E8932">
            <v>11.15</v>
          </cell>
        </row>
        <row r="8933">
          <cell r="B8933">
            <v>89810</v>
          </cell>
          <cell r="C8933" t="str">
            <v>JOELHO 45 GRAUS, PVC, SERIE NORMAL, ESGOTO PREDIAL, DN 100 MM, JUNTA ELÁSTICA, FORNECIDO E INSTALADO EM PRUMADA DE ESGOTO SANITÁRIO OU VENTILAÇÃO. AF_12/2014</v>
          </cell>
          <cell r="D8933" t="str">
            <v>UN</v>
          </cell>
          <cell r="E8933">
            <v>11.11</v>
          </cell>
        </row>
        <row r="8934">
          <cell r="B8934">
            <v>89811</v>
          </cell>
          <cell r="C8934" t="str">
            <v>CURVA CURTA 90 GRAUS, PVC, SERIE NORMAL, ESGOTO PREDIAL, DN 100 MM, JUNTA ELÁSTICA, FORNECIDO E INSTALADO EM PRUMADA DE ESGOTO SANITÁRIO OU VENTILAÇÃO. AF_12/2014</v>
          </cell>
          <cell r="D8934" t="str">
            <v>UN</v>
          </cell>
          <cell r="E8934">
            <v>18.850000000000001</v>
          </cell>
        </row>
        <row r="8935">
          <cell r="B8935">
            <v>89812</v>
          </cell>
          <cell r="C8935" t="str">
            <v>CURVA LONGA 90 GRAUS, PVC, SERIE NORMAL, ESGOTO PREDIAL, DN 100 MM, JUNTA ELÁSTICA, FORNECIDO E INSTALADO EM PRUMADA DE ESGOTO SANITÁRIO OU VENTILAÇÃO. AF_12/2014</v>
          </cell>
          <cell r="D8935" t="str">
            <v>UN</v>
          </cell>
          <cell r="E8935">
            <v>32.53</v>
          </cell>
        </row>
        <row r="8936">
          <cell r="B8936">
            <v>89813</v>
          </cell>
          <cell r="C8936" t="str">
            <v>LUVA SIMPLES, PVC, SERIE NORMAL, ESGOTO PREDIAL, DN 50 MM, JUNTA ELÁSTICA, FORNECIDO E INSTALADO EM PRUMADA DE ESGOTO SANITÁRIO OU VENTILAÇÃO. AF_12/2014</v>
          </cell>
          <cell r="D8936" t="str">
            <v>UN</v>
          </cell>
          <cell r="E8936">
            <v>3.95</v>
          </cell>
        </row>
        <row r="8937">
          <cell r="B8937">
            <v>89814</v>
          </cell>
          <cell r="C8937" t="str">
            <v>LUVA DE CORRER, PVC, SERIE NORMAL, ESGOTO PREDIAL, DN 50 MM, JUNTA ELÁSTICA, FORNECIDO E INSTALADO EM PRUMADA DE ESGOTO SANITÁRIO OU VENTILAÇÃO. AF_12/2014</v>
          </cell>
          <cell r="D8937" t="str">
            <v>UN</v>
          </cell>
          <cell r="E8937">
            <v>8.11</v>
          </cell>
        </row>
        <row r="8938">
          <cell r="B8938">
            <v>89815</v>
          </cell>
          <cell r="C8938" t="str">
            <v>LUVA DE CORRER, CPVC, SOLDÁVEL, DN 35MM, INSTALADO EM PRUMADA DE ÁGUA  FORNECIMENTO E INSTALAÇÃO. AF_12/2014</v>
          </cell>
          <cell r="D8938" t="str">
            <v>UN</v>
          </cell>
          <cell r="E8938">
            <v>17.36</v>
          </cell>
        </row>
        <row r="8939">
          <cell r="B8939">
            <v>89816</v>
          </cell>
          <cell r="C8939" t="str">
            <v>UNIÃO, CPVC, SOLDÁVEL, DN35MM, INSTALADO EM PRUMADA DE ÁGUA  FORNECIMENTO E INSTALAÇÃO. AF_12/2014</v>
          </cell>
          <cell r="D8939" t="str">
            <v>UN</v>
          </cell>
          <cell r="E8939">
            <v>25</v>
          </cell>
        </row>
        <row r="8940">
          <cell r="B8940">
            <v>89817</v>
          </cell>
          <cell r="C8940" t="str">
            <v>LUVA SIMPLES, PVC, SERIE NORMAL, ESGOTO PREDIAL, DN 75 MM, JUNTA ELÁSTICA, FORNECIDO E INSTALADO EM PRUMADA DE ESGOTO SANITÁRIO OU VENTILAÇÃO. AF_12/2014</v>
          </cell>
          <cell r="D8940" t="str">
            <v>UN</v>
          </cell>
          <cell r="E8940">
            <v>6.97</v>
          </cell>
        </row>
        <row r="8941">
          <cell r="B8941">
            <v>89818</v>
          </cell>
          <cell r="C8941" t="str">
            <v>CONECTOR, CPVC, SOLDÁVEL, DN 35MM X 1 1/4, INSTALADO EM PRUMADA DE ÁGUA  FORNECIMENTO E INSTALAÇÃO. AF_12/2014</v>
          </cell>
          <cell r="D8941" t="str">
            <v>UN</v>
          </cell>
          <cell r="E8941">
            <v>100.57</v>
          </cell>
        </row>
        <row r="8942">
          <cell r="B8942">
            <v>89819</v>
          </cell>
          <cell r="C8942" t="str">
            <v>LUVA DE CORRER, PVC, SERIE NORMAL, ESGOTO PREDIAL, DN 75 MM, JUNTA ELÁSTICA, FORNECIDO E INSTALADO EM PRUMADA DE ESGOTO SANITÁRIO OU VENTILAÇÃO. AF_12/2014</v>
          </cell>
          <cell r="D8942" t="str">
            <v>UN</v>
          </cell>
          <cell r="E8942">
            <v>10.18</v>
          </cell>
        </row>
        <row r="8943">
          <cell r="B8943">
            <v>89820</v>
          </cell>
          <cell r="C8943" t="str">
            <v>BUCHA DE REDUÇÃO, CPVC, SOLDÁVEL, DN35MM X 28MM, INSTALADO EM PRUMADA DE ÁGUA  FORNECIMENTO E INSTALAÇÃO. AF_12/2014</v>
          </cell>
          <cell r="D8943" t="str">
            <v>UN</v>
          </cell>
          <cell r="E8943">
            <v>18.89</v>
          </cell>
        </row>
        <row r="8944">
          <cell r="B8944">
            <v>89821</v>
          </cell>
          <cell r="C8944" t="str">
            <v>LUVA SIMPLES, PVC, SERIE NORMAL, ESGOTO PREDIAL, DN 100 MM, JUNTA ELÁSTICA, FORNECIDO E INSTALADO EM PRUMADA DE ESGOTO SANITÁRIO OU VENTILAÇÃO. AF_12/2014</v>
          </cell>
          <cell r="D8944" t="str">
            <v>UN</v>
          </cell>
          <cell r="E8944">
            <v>8.74</v>
          </cell>
        </row>
        <row r="8945">
          <cell r="B8945">
            <v>89822</v>
          </cell>
          <cell r="C8945" t="str">
            <v>LUVA, CPVC, SOLDÁVEL, DN 42MM, INSTALADO EM PRUMADA DE ÁGUA  FORNECIMENTO E INSTALAÇÃO. AF_12/2014</v>
          </cell>
          <cell r="D8945" t="str">
            <v>UN</v>
          </cell>
          <cell r="E8945">
            <v>13.46</v>
          </cell>
        </row>
        <row r="8946">
          <cell r="B8946">
            <v>89823</v>
          </cell>
          <cell r="C8946" t="str">
            <v>LUVA DE CORRER, PVC, SERIE NORMAL, ESGOTO PREDIAL, DN 100 MM, JUNTA ELÁSTICA, FORNECIDO E INSTALADO EM PRUMADA DE ESGOTO SANITÁRIO OU VENTILAÇÃO. AF_12/2014</v>
          </cell>
          <cell r="D8946" t="str">
            <v>UN</v>
          </cell>
          <cell r="E8946">
            <v>14.69</v>
          </cell>
        </row>
        <row r="8947">
          <cell r="B8947">
            <v>89824</v>
          </cell>
          <cell r="C8947" t="str">
            <v>LUVA DE CORRER, CPVC, SOLDÁVEL, DN 42MM, INSTALADO EM PRUMADA DE ÁGUA  FORNECIMENTO E INSTALAÇÃO. AF_12/2014</v>
          </cell>
          <cell r="D8947" t="str">
            <v>UN</v>
          </cell>
          <cell r="E8947">
            <v>23.61</v>
          </cell>
        </row>
        <row r="8948">
          <cell r="B8948">
            <v>89825</v>
          </cell>
          <cell r="C8948" t="str">
            <v>TE, PVC, SERIE NORMAL, ESGOTO PREDIAL, DN 50 X 50 MM, JUNTA ELÁSTICA, FORNECIDO E INSTALADO EM PRUMADA DE ESGOTO SANITÁRIO OU VENTILAÇÃO. AF_12/2014</v>
          </cell>
          <cell r="D8948" t="str">
            <v>UN</v>
          </cell>
          <cell r="E8948">
            <v>8.67</v>
          </cell>
        </row>
        <row r="8949">
          <cell r="B8949">
            <v>89826</v>
          </cell>
          <cell r="C8949" t="str">
            <v>LUVA DE TRANSIÇÃO, CPVC, SOLDÁVEL, DN42MM X 1.1/2, INSTALADO EM PRUMADA DE ÁGUA  FORNECIMENTO E INSTALAÇÃO. AF_12/2014</v>
          </cell>
          <cell r="D8949" t="str">
            <v>UN</v>
          </cell>
          <cell r="E8949">
            <v>102.64</v>
          </cell>
        </row>
        <row r="8950">
          <cell r="B8950">
            <v>89827</v>
          </cell>
          <cell r="C8950" t="str">
            <v>JUNÇÃO SIMPLES, PVC, SERIE NORMAL, ESGOTO PREDIAL, DN 50 X 50 MM, JUNTA ELÁSTICA, FORNECIDO E INSTALADO EM PRUMADA DE ESGOTO SANITÁRIO OU VENTILAÇÃO. AF_12/2014</v>
          </cell>
          <cell r="D8950" t="str">
            <v>UN</v>
          </cell>
          <cell r="E8950">
            <v>9.66</v>
          </cell>
        </row>
        <row r="8951">
          <cell r="B8951">
            <v>89828</v>
          </cell>
          <cell r="C8951" t="str">
            <v>UNIÃO, CPVC, SOLDÁVEL, DN42MM, INSTALADO EM PRUMADA DE ÁGUA  FORNECIMENTO E INSTALAÇÃO. AF_12/2014</v>
          </cell>
          <cell r="D8951" t="str">
            <v>UN</v>
          </cell>
          <cell r="E8951">
            <v>36.14</v>
          </cell>
        </row>
        <row r="8952">
          <cell r="B8952">
            <v>89829</v>
          </cell>
          <cell r="C8952" t="str">
            <v>TE, PVC, SERIE NORMAL, ESGOTO PREDIAL, DN 75 X 75 MM, JUNTA ELÁSTICA, FORNECIDO E INSTALADO EM PRUMADA DE ESGOTO SANITÁRIO OU VENTILAÇÃO. AF_12/2014</v>
          </cell>
          <cell r="D8952" t="str">
            <v>UN</v>
          </cell>
          <cell r="E8952">
            <v>15.47</v>
          </cell>
        </row>
        <row r="8953">
          <cell r="B8953">
            <v>89830</v>
          </cell>
          <cell r="C8953" t="str">
            <v>JUNÇÃO SIMPLES, PVC, SERIE NORMAL, ESGOTO PREDIAL, DN 75 X 75 MM, JUNTA ELÁSTICA, FORNECIDO E INSTALADO EM PRUMADA DE ESGOTO SANITÁRIO OU VENTILAÇÃO. AF_12/2014</v>
          </cell>
          <cell r="D8953" t="str">
            <v>UN</v>
          </cell>
          <cell r="E8953">
            <v>16.829999999999998</v>
          </cell>
        </row>
        <row r="8954">
          <cell r="B8954">
            <v>89831</v>
          </cell>
          <cell r="C8954" t="str">
            <v>CONECTOR, CPVC, SOLDÁVEL, DN 42MM X 1.1/2, INSTALADO EM PRUMADA DE ÁGUA  FORNECIMENTO E INSTALAÇÃO. AF_12/2014</v>
          </cell>
          <cell r="D8954" t="str">
            <v>UN</v>
          </cell>
          <cell r="E8954">
            <v>122.79</v>
          </cell>
        </row>
        <row r="8955">
          <cell r="B8955">
            <v>89832</v>
          </cell>
          <cell r="C8955" t="str">
            <v>BUCHA DE REDUÇÃO, CPVC, SOLDÁVEL, DN 42MM X 22MM, INSTALADO EM RAMAL DE DISTRIBUIÇÃO DE ÁGUA - FORNECIMENTO E INSTALAÇÃO. AF_12/2014</v>
          </cell>
          <cell r="D8955" t="str">
            <v>UN</v>
          </cell>
          <cell r="E8955">
            <v>24.76</v>
          </cell>
        </row>
        <row r="8956">
          <cell r="B8956">
            <v>89833</v>
          </cell>
          <cell r="C8956" t="str">
            <v>TE, PVC, SERIE NORMAL, ESGOTO PREDIAL, DN 100 X 100 MM, JUNTA ELÁSTICA, FORNECIDO E INSTALADO EM PRUMADA DE ESGOTO SANITÁRIO OU VENTILAÇÃO. AF_12/2014</v>
          </cell>
          <cell r="D8956" t="str">
            <v>UN</v>
          </cell>
          <cell r="E8956">
            <v>19.350000000000001</v>
          </cell>
        </row>
        <row r="8957">
          <cell r="B8957">
            <v>89834</v>
          </cell>
          <cell r="C8957" t="str">
            <v>JUNÇÃO SIMPLES, PVC, SERIE NORMAL, ESGOTO PREDIAL, DN 100 X 100 MM, JUNTA ELÁSTICA, FORNECIDO E INSTALADO EM PRUMADA DE ESGOTO SANITÁRIO OU VENTILAÇÃO. AF_12/2014</v>
          </cell>
          <cell r="D8957" t="str">
            <v>UN</v>
          </cell>
          <cell r="E8957">
            <v>22.54</v>
          </cell>
        </row>
        <row r="8958">
          <cell r="B8958">
            <v>89835</v>
          </cell>
          <cell r="C8958" t="str">
            <v>LUVA, CPVC, SOLDÁVEL, DN 54MM, INSTALADO EM PRUMADA DE ÁGUA  FORNECIMENTO E INSTALAÇÃO. AF_12/2014</v>
          </cell>
          <cell r="D8958" t="str">
            <v>UN</v>
          </cell>
          <cell r="E8958">
            <v>24.33</v>
          </cell>
        </row>
        <row r="8959">
          <cell r="B8959">
            <v>89836</v>
          </cell>
          <cell r="C8959" t="str">
            <v>LUVA DE TRANSIÇÃO, CPVC, SOLDÁVEL, DN 54MM X 2, INSTALADO EM PRUMADA DE ÁGUA  FORNECIMENTO E INSTALAÇÃO. AF_12/2014</v>
          </cell>
          <cell r="D8959" t="str">
            <v>UN</v>
          </cell>
          <cell r="E8959">
            <v>165.98</v>
          </cell>
        </row>
        <row r="8960">
          <cell r="B8960">
            <v>89837</v>
          </cell>
          <cell r="C8960" t="str">
            <v>UNIÃO, CPVC, SOLDÁVEL, DN 54MM, INSTALADO EM PRUMADA DE ÁGUA  FORNECIMENTO E INSTALAÇÃO. AF_12/2014</v>
          </cell>
          <cell r="D8960" t="str">
            <v>UN</v>
          </cell>
          <cell r="E8960">
            <v>82.46</v>
          </cell>
        </row>
        <row r="8961">
          <cell r="B8961">
            <v>89838</v>
          </cell>
          <cell r="C8961" t="str">
            <v>LUVA, CPVC, SOLDÁVEL, DN 73MM, INSTALADO EM PRUMADA DE ÁGUA  FORNECIMENTO E INSTALAÇÃO. AF_12/2014</v>
          </cell>
          <cell r="D8961" t="str">
            <v>UN</v>
          </cell>
          <cell r="E8961">
            <v>90.06</v>
          </cell>
        </row>
        <row r="8962">
          <cell r="B8962">
            <v>89839</v>
          </cell>
          <cell r="C8962" t="str">
            <v>UNIÃO, CPVC, SOLDÁVEL, DN 73MM, INSTALADO EM PRUMADA DE ÁGUA  FORNECIMENTO E INSTALAÇÃO. AF_12/2014</v>
          </cell>
          <cell r="D8962" t="str">
            <v>UN</v>
          </cell>
          <cell r="E8962">
            <v>119.38</v>
          </cell>
        </row>
        <row r="8963">
          <cell r="B8963">
            <v>89840</v>
          </cell>
          <cell r="C8963" t="str">
            <v>LUVA, CPVC, SOLDÁVEL, DN 89MM, INSTALADO EM PRUMADA DE ÁGUA  FORNECIMENTO E INSTALAÇÃO. AF_12/2014</v>
          </cell>
          <cell r="D8963" t="str">
            <v>UN</v>
          </cell>
          <cell r="E8963">
            <v>103.28</v>
          </cell>
        </row>
        <row r="8964">
          <cell r="B8964">
            <v>89841</v>
          </cell>
          <cell r="C8964" t="str">
            <v>UNIÃO, CPVC, SOLDÁVEL, DN 89MM, INSTALADO EM PRUMADA DE ÁGUA  FORNECIMENTO E INSTALAÇÃO. AF_12/2014</v>
          </cell>
          <cell r="D8964" t="str">
            <v>UN</v>
          </cell>
          <cell r="E8964">
            <v>175.08</v>
          </cell>
        </row>
        <row r="8965">
          <cell r="B8965">
            <v>89842</v>
          </cell>
          <cell r="C8965" t="str">
            <v>TÊ, CPVC, SOLDÁVEL, DN 35MM, INSTALADO EM PRUMADA DE ÁGUA  FORNECIMENTO E INSTALAÇÃO. AF_12/2014</v>
          </cell>
          <cell r="D8965" t="str">
            <v>UN</v>
          </cell>
          <cell r="E8965">
            <v>28.03</v>
          </cell>
        </row>
        <row r="8966">
          <cell r="B8966">
            <v>89844</v>
          </cell>
          <cell r="C8966" t="str">
            <v>TE, CPVC, SOLDÁVEL, DN  42MM, INSTALADO EM PRUMADA DE ÁGUA  FORNECIMENTO E INSTALAÇÃO. AF_12/2014</v>
          </cell>
          <cell r="D8966" t="str">
            <v>UN</v>
          </cell>
          <cell r="E8966">
            <v>35.72</v>
          </cell>
        </row>
        <row r="8967">
          <cell r="B8967">
            <v>89845</v>
          </cell>
          <cell r="C8967" t="str">
            <v>TÊ, CPVC, SOLDÁVEL, DN 54 MM, INSTALADO EM PRUMADA DE ÁGUA  FORNECIMENTO E INSTALAÇÃO. AF_12/2014</v>
          </cell>
          <cell r="D8967" t="str">
            <v>UN</v>
          </cell>
          <cell r="E8967">
            <v>55.61</v>
          </cell>
        </row>
        <row r="8968">
          <cell r="B8968">
            <v>89846</v>
          </cell>
          <cell r="C8968" t="str">
            <v>TÊ, CPVC, SOLDÁVEL, DN 73MM, INSTALADO EM PRUMADA DE ÁGUA  FORNECIMENTO E INSTALAÇÃO. AF_12/2014</v>
          </cell>
          <cell r="D8968" t="str">
            <v>UN</v>
          </cell>
          <cell r="E8968">
            <v>125.52</v>
          </cell>
        </row>
        <row r="8969">
          <cell r="B8969">
            <v>89847</v>
          </cell>
          <cell r="C8969" t="str">
            <v>TÊ, CPVC, SOLDÁVEL, DN 89MM, INSTALADO EM PRUMADA DE ÁGUA  FORNECIMENTO E INSTALAÇÃO. AF_12/2014</v>
          </cell>
          <cell r="D8969" t="str">
            <v>UN</v>
          </cell>
          <cell r="E8969">
            <v>153.83000000000001</v>
          </cell>
        </row>
        <row r="8970">
          <cell r="B8970">
            <v>89850</v>
          </cell>
          <cell r="C8970" t="str">
            <v>JOELHO 90 GRAUS, PVC, SERIE NORMAL, ESGOTO PREDIAL, DN 100 MM, JUNTA ELÁSTICA, FORNECIDO E INSTALADO EM SUBCOLETOR AÉREO DE ESGOTO SANITÁRIO. AF_12/2014</v>
          </cell>
          <cell r="D8970" t="str">
            <v>UN</v>
          </cell>
          <cell r="E8970">
            <v>15.03</v>
          </cell>
        </row>
        <row r="8971">
          <cell r="B8971">
            <v>89851</v>
          </cell>
          <cell r="C8971" t="str">
            <v>JOELHO 45 GRAUS, PVC, SERIE NORMAL, ESGOTO PREDIAL, DN 100 MM, JUNTA ELÁSTICA, FORNECIDO E INSTALADO EM SUBCOLETOR AÉREO DE ESGOTO SANITÁRIO. AF_12/2014</v>
          </cell>
          <cell r="D8971" t="str">
            <v>UN</v>
          </cell>
          <cell r="E8971">
            <v>14.99</v>
          </cell>
        </row>
        <row r="8972">
          <cell r="B8972">
            <v>89852</v>
          </cell>
          <cell r="C8972" t="str">
            <v>CURVA CURTA 90 GRAUS, PVC, SERIE NORMAL, ESGOTO PREDIAL, DN 100 MM, JUNTA ELÁSTICA, FORNECIDO E INSTALADO EM SUBCOLETOR AÉREO DE ESGOTO SANITÁRIO. AF_12/2014</v>
          </cell>
          <cell r="D8972" t="str">
            <v>UN</v>
          </cell>
          <cell r="E8972">
            <v>22.73</v>
          </cell>
        </row>
        <row r="8973">
          <cell r="B8973">
            <v>89853</v>
          </cell>
          <cell r="C8973" t="str">
            <v>CURVA LONGA 90 GRAUS, PVC, SERIE NORMAL, ESGOTO PREDIAL, DN 100 MM, JUNTA ELÁSTICA, FORNECIDO E INSTALADO EM SUBCOLETOR AÉREO DE ESGOTO SANITÁRIO. AF_12/2014</v>
          </cell>
          <cell r="D8973" t="str">
            <v>UN</v>
          </cell>
          <cell r="E8973">
            <v>36.409999999999997</v>
          </cell>
        </row>
        <row r="8974">
          <cell r="B8974">
            <v>89854</v>
          </cell>
          <cell r="C8974" t="str">
            <v>JOELHO 90 GRAUS, PVC, SERIE NORMAL, ESGOTO PREDIAL, DN 150 MM, JUNTA ELÁSTICA, FORNECIDO E INSTALADO EM SUBCOLETOR AÉREO DE ESGOTO SANITÁRIO. AF_12/2014</v>
          </cell>
          <cell r="D8974" t="str">
            <v>UN</v>
          </cell>
          <cell r="E8974">
            <v>47.34</v>
          </cell>
        </row>
        <row r="8975">
          <cell r="B8975">
            <v>89855</v>
          </cell>
          <cell r="C8975" t="str">
            <v>JOELHO 45 GRAUS, PVC, SERIE NORMAL, ESGOTO PREDIAL, DN 150 MM, JUNTA ELÁSTICA, FORNECIDO E INSTALADO EM SUBCOLETOR AÉREO DE ESGOTO SANITÁRIO. AF_12/2014</v>
          </cell>
          <cell r="D8975" t="str">
            <v>UN</v>
          </cell>
          <cell r="E8975">
            <v>50.1</v>
          </cell>
        </row>
        <row r="8976">
          <cell r="B8976">
            <v>89856</v>
          </cell>
          <cell r="C8976" t="str">
            <v>LUVA SIMPLES, PVC, SERIE NORMAL, ESGOTO PREDIAL, DN 100 MM, JUNTA ELÁSTICA, FORNECIDO E INSTALADO EM SUBCOLETOR AÉREO DE ESGOTO SANITÁRIO. AF_12/2014</v>
          </cell>
          <cell r="D8976" t="str">
            <v>UN</v>
          </cell>
          <cell r="E8976">
            <v>11.33</v>
          </cell>
        </row>
        <row r="8977">
          <cell r="B8977">
            <v>89857</v>
          </cell>
          <cell r="C8977" t="str">
            <v>LUVA DE CORRER, PVC, SERIE NORMAL, ESGOTO PREDIAL, DN 100 MM, JUNTA ELÁSTICA, FORNECIDO E INSTALADO EM SUBCOLETOR AÉREO DE ESGOTO SANITÁRIO. AF_12/2014</v>
          </cell>
          <cell r="D8977" t="str">
            <v>UN</v>
          </cell>
          <cell r="E8977">
            <v>17.28</v>
          </cell>
        </row>
        <row r="8978">
          <cell r="B8978">
            <v>89859</v>
          </cell>
          <cell r="C8978" t="str">
            <v>LUVA DE CORRER, PVC, SERIE NORMAL, ESGOTO PREDIAL, DN 150 MM, JUNTA ELÁSTICA, FORNECIDO E INSTALADO EM SUBCOLETOR AÉREO DE ESGOTO SANITÁRIO. AF_12/2014</v>
          </cell>
          <cell r="D8978" t="str">
            <v>UN</v>
          </cell>
          <cell r="E8978">
            <v>46</v>
          </cell>
        </row>
        <row r="8979">
          <cell r="B8979">
            <v>89860</v>
          </cell>
          <cell r="C8979" t="str">
            <v>TE, PVC, SERIE NORMAL, ESGOTO PREDIAL, DN 100 X 100 MM, JUNTA ELÁSTICA, FORNECIDO E INSTALADO EM SUBCOLETOR AÉREO DE ESGOTO SANITÁRIO. AF_12/2014</v>
          </cell>
          <cell r="D8979" t="str">
            <v>UN</v>
          </cell>
          <cell r="E8979">
            <v>24.52</v>
          </cell>
        </row>
        <row r="8980">
          <cell r="B8980">
            <v>89861</v>
          </cell>
          <cell r="C8980" t="str">
            <v>JUNÇÃO SIMPLES, PVC, SERIE NORMAL, ESGOTO PREDIAL, DN 100 X 100 MM, JUNTA ELÁSTICA, FORNECIDO E INSTALADO EM SUBCOLETOR AÉREO DE ESGOTO SANITÁRIO. AF_12/2014</v>
          </cell>
          <cell r="D8980" t="str">
            <v>UN</v>
          </cell>
          <cell r="E8980">
            <v>27.71</v>
          </cell>
        </row>
        <row r="8981">
          <cell r="B8981">
            <v>89862</v>
          </cell>
          <cell r="C8981" t="str">
            <v>TE, PVC, SERIE NORMAL, ESGOTO PREDIAL, DN 150 X 150 MM, JUNTA ELÁSTICA, FORNECIDO E INSTALADO EM SUBCOLETOR AÉREO DE ESGOTO SANITÁRIO. AF_12/2014</v>
          </cell>
          <cell r="D8981" t="str">
            <v>UN</v>
          </cell>
          <cell r="E8981">
            <v>51.84</v>
          </cell>
        </row>
        <row r="8982">
          <cell r="B8982">
            <v>89863</v>
          </cell>
          <cell r="C8982" t="str">
            <v>JUNÇÃO SIMPLES, PVC, SERIE NORMAL, ESGOTO PREDIAL, DN 150 X 150 MM, JUNTA ELÁSTICA, FORNECIDO E INSTALADO EM SUBCOLETOR AÉREO DE ESGOTO SANITÁRIO. AF_12/2014</v>
          </cell>
          <cell r="D8982" t="str">
            <v>UN</v>
          </cell>
          <cell r="E8982">
            <v>105.08</v>
          </cell>
        </row>
        <row r="8983">
          <cell r="B8983">
            <v>89866</v>
          </cell>
          <cell r="C8983" t="str">
            <v>JOELHO 90 GRAUS, PVC, SOLDÁVEL, DN 25MM, INSTALADO EM DRENO DE AR-CONDICIONADO - FORNECIMENTO E INSTALAÇÃO. AF_12/2014</v>
          </cell>
          <cell r="D8983" t="str">
            <v>UN</v>
          </cell>
          <cell r="E8983">
            <v>3.31</v>
          </cell>
        </row>
        <row r="8984">
          <cell r="B8984">
            <v>89867</v>
          </cell>
          <cell r="C8984" t="str">
            <v>JOELHO 45 GRAUS, PVC, SOLDÁVEL, DN 25MM, INSTALADO EM DRENO DE AR-CONDICIONADO - FORNECIMENTO E INSTALAÇÃO. AF_12/2014</v>
          </cell>
          <cell r="D8984" t="str">
            <v>UN</v>
          </cell>
          <cell r="E8984">
            <v>3.8</v>
          </cell>
        </row>
        <row r="8985">
          <cell r="B8985">
            <v>89868</v>
          </cell>
          <cell r="C8985" t="str">
            <v>LUVA, PVC, SOLDÁVEL, DN 25MM, INSTALADO EM DRENO DE AR-CONDICIONADO - FORNECIMENTO E INSTALAÇÃO. AF_12/2014</v>
          </cell>
          <cell r="D8985" t="str">
            <v>UN</v>
          </cell>
          <cell r="E8985">
            <v>2.38</v>
          </cell>
        </row>
        <row r="8986">
          <cell r="B8986">
            <v>89869</v>
          </cell>
          <cell r="C8986" t="str">
            <v>TE, PVC, SOLDÁVEL, DN 25MM, INSTALADO EM DRENO DE AR-CONDICIONADO - FORNECIMENTO E INSTALAÇÃO. AF_12/2014</v>
          </cell>
          <cell r="D8986" t="str">
            <v>UN</v>
          </cell>
          <cell r="E8986">
            <v>5.13</v>
          </cell>
        </row>
        <row r="8987">
          <cell r="B8987">
            <v>89979</v>
          </cell>
          <cell r="C8987" t="str">
            <v>LUVA COM BUCHA DE LATÃO, PVC, SOLDÁVEL, DN 32MM X 1 , INSTALADO EM RAMAL OU SUB-RAMAL DE ÁGUA   FORNECIMENTO E INSTALAÇÃO. AF_12/2014</v>
          </cell>
          <cell r="D8987" t="str">
            <v>UN</v>
          </cell>
          <cell r="E8987">
            <v>16.34</v>
          </cell>
        </row>
        <row r="8988">
          <cell r="B8988">
            <v>89980</v>
          </cell>
          <cell r="C8988" t="str">
            <v>LUVA COM BUCHA DE LATÃO, PVC, SOLDÁVEL, DN 25MM X 3/4, INSTALADO EM PRUMADA DE ÁGUA - FORNECIMENTO E INSTALAÇÃO. AF_12/2014</v>
          </cell>
          <cell r="D8988" t="str">
            <v>UN</v>
          </cell>
          <cell r="E8988">
            <v>6.16</v>
          </cell>
        </row>
        <row r="8989">
          <cell r="B8989">
            <v>89981</v>
          </cell>
          <cell r="C8989" t="str">
            <v>LUVA SOLDÁVEL E COM BUCHA DE LATÃO, PVC, SOLDÁVEL, DN 32MM X 1 , INSTALADO EM PRUMADA DE ÁGUA   FORNECIMENTO E INSTALAÇÃO. AF_12/2014</v>
          </cell>
          <cell r="D8989" t="str">
            <v>UN</v>
          </cell>
          <cell r="E8989">
            <v>14</v>
          </cell>
        </row>
        <row r="8990">
          <cell r="B8990">
            <v>90373</v>
          </cell>
          <cell r="C8990" t="str">
            <v>JOELHO 90 GRAUS COM BUCHA DE LATÃO, PVC, SOLDÁVEL, DN 25MM, X 1/2 INSTALADO EM RAMAL OU SUB-RAMAL DE ÁGUA - FORNECIMENTO E INSTALAÇÃO. AF_12/2014</v>
          </cell>
          <cell r="D8990" t="str">
            <v>UN</v>
          </cell>
          <cell r="E8990">
            <v>9.36</v>
          </cell>
        </row>
        <row r="8991">
          <cell r="B8991">
            <v>90374</v>
          </cell>
          <cell r="C8991" t="str">
            <v>TÊ COM BUCHA DE LATÃO NA BOLSA CENTRAL, PVC, SOLDÁVEL, DN 25MM X 3/4, INSTALADO EM RAMAL OU SUB-RAMAL DE ÁGUA - FORNECIMENTO E INSTALAÇÃO. AF_03/2015</v>
          </cell>
          <cell r="D8991" t="str">
            <v>UN</v>
          </cell>
          <cell r="E8991">
            <v>14.43</v>
          </cell>
        </row>
        <row r="8992">
          <cell r="B8992">
            <v>90375</v>
          </cell>
          <cell r="C8992" t="str">
            <v>BUCHA DE REDUÇÃO, PVC, SOLDÁVEL, DN 40MM X 32MM, INSTALADO EM RAMAL OU SUB-RAMAL DE ÁGUA - FORNECIMENTO E INSTALAÇÃO. AF_03/2015</v>
          </cell>
          <cell r="D8992" t="str">
            <v>UN</v>
          </cell>
          <cell r="E8992">
            <v>5.91</v>
          </cell>
        </row>
        <row r="8993">
          <cell r="B8993">
            <v>92287</v>
          </cell>
          <cell r="C8993" t="str">
            <v>COTOVELO EM COBRE, DN 22 MM, 90 GRAUS, SEM ANEL DE SOLDA, INSTALADO EM PRUMADA   FORNECIMENTO E INSTALAÇÃO. AF_12/2015</v>
          </cell>
          <cell r="D8993" t="str">
            <v>UN</v>
          </cell>
          <cell r="E8993">
            <v>10.210000000000001</v>
          </cell>
        </row>
        <row r="8994">
          <cell r="B8994">
            <v>92288</v>
          </cell>
          <cell r="C8994" t="str">
            <v>COTOVELO EM COBRE, DN 28 MM, 90 GRAUS, SEM ANEL DE SOLDA, INSTALADO EM PRUMADA  FORNECIMENTO E INSTALAÇÃO. AF_12/2015</v>
          </cell>
          <cell r="D8994" t="str">
            <v>UN</v>
          </cell>
          <cell r="E8994">
            <v>15.53</v>
          </cell>
        </row>
        <row r="8995">
          <cell r="B8995">
            <v>92289</v>
          </cell>
          <cell r="C8995" t="str">
            <v>COTOVELO EM COBRE, DN 35 MM, 90 GRAUS, SEM ANEL DE SOLDA, INSTALADO EM PRUMADA  FORNECIMENTO E INSTALAÇÃO. AF_12/2015</v>
          </cell>
          <cell r="D8995" t="str">
            <v>UN</v>
          </cell>
          <cell r="E8995">
            <v>26.77</v>
          </cell>
        </row>
        <row r="8996">
          <cell r="B8996">
            <v>92290</v>
          </cell>
          <cell r="C8996" t="str">
            <v>COTOVELO EM COBRE, DN 42 MM, 90 GRAUS, SEM ANEL DE SOLDA, INSTALADO EM PRUMADA  FORNECIMENTO E INSTALAÇÃO. AF_12/2015</v>
          </cell>
          <cell r="D8996" t="str">
            <v>UN</v>
          </cell>
          <cell r="E8996">
            <v>40.340000000000003</v>
          </cell>
        </row>
        <row r="8997">
          <cell r="B8997">
            <v>92291</v>
          </cell>
          <cell r="C8997" t="str">
            <v>COTOVELO EM COBRE, DN 54 MM, 90 GRAUS, SEM ANEL DE SOLDA, INSTALADO EM PRUMADA  FORNECIMENTO E INSTALAÇÃO. AF_12/2015</v>
          </cell>
          <cell r="D8997" t="str">
            <v>UN</v>
          </cell>
          <cell r="E8997">
            <v>61.44</v>
          </cell>
        </row>
        <row r="8998">
          <cell r="B8998">
            <v>92292</v>
          </cell>
          <cell r="C8998" t="str">
            <v>COTOVELO EM COBRE, DN 66 MM, 90 GRAUS, SEM ANEL DE SOLDA, INSTALADO EM PRUMADA  FORNECIMENTO E INSTALAÇÃO. AF_12/2015</v>
          </cell>
          <cell r="D8998" t="str">
            <v>UN</v>
          </cell>
          <cell r="E8998">
            <v>189.24</v>
          </cell>
        </row>
        <row r="8999">
          <cell r="B8999">
            <v>92293</v>
          </cell>
          <cell r="C8999" t="str">
            <v>LUVA EM COBRE, DN 22 MM, SEM ANEL DE SOLDA, INSTALADO EM PRUMADA  FORNECIMENTO E INSTALAÇÃO. AF_12/2015</v>
          </cell>
          <cell r="D8999" t="str">
            <v>UN</v>
          </cell>
          <cell r="E8999">
            <v>5.94</v>
          </cell>
        </row>
        <row r="9000">
          <cell r="B9000">
            <v>92294</v>
          </cell>
          <cell r="C9000" t="str">
            <v>LUVA EM COBRE, DN 28 MM, SEM ANEL DE SOLDA, INSTALADO EM PRUMADA  FORNECIMENTO E INSTALAÇÃO. AF_12/2015</v>
          </cell>
          <cell r="D9000" t="str">
            <v>UN</v>
          </cell>
          <cell r="E9000">
            <v>9.58</v>
          </cell>
        </row>
        <row r="9001">
          <cell r="B9001">
            <v>92295</v>
          </cell>
          <cell r="C9001" t="str">
            <v>LUVA EM COBRE, DN 35 MM, SEM ANEL DE SOLDA, INSTALADO EM PRUMADA  FORNECIMENTO E INSTALAÇÃO. AF_12/2015</v>
          </cell>
          <cell r="D9001" t="str">
            <v>UN</v>
          </cell>
          <cell r="E9001">
            <v>17.440000000000001</v>
          </cell>
        </row>
        <row r="9002">
          <cell r="B9002">
            <v>92296</v>
          </cell>
          <cell r="C9002" t="str">
            <v>LUVA EM COBRE, DN 42 MM, SEM ANEL DE SOLDA, INSTALADO EM PRUMADA  FORNECIMENTO E INSTALAÇÃO. AF_12/2015</v>
          </cell>
          <cell r="D9002" t="str">
            <v>UN</v>
          </cell>
          <cell r="E9002">
            <v>23.13</v>
          </cell>
        </row>
        <row r="9003">
          <cell r="B9003">
            <v>92297</v>
          </cell>
          <cell r="C9003" t="str">
            <v>LUVA EM COBRE, DN 54 MM, SEM ANEL DE SOLDA, INSTALADO EM PRUMADA  FORNECIMENTO E INSTALAÇÃO. AF_12/2015</v>
          </cell>
          <cell r="D9003" t="str">
            <v>UN</v>
          </cell>
          <cell r="E9003">
            <v>35.520000000000003</v>
          </cell>
        </row>
        <row r="9004">
          <cell r="B9004">
            <v>92298</v>
          </cell>
          <cell r="C9004" t="str">
            <v>LUVA EM COBRE, DN 66 MM, SEM ANEL DE SOLDA, INSTALADO EM PRUMADA  FORNECIMENTO E INSTALAÇÃO. AF_12/2015</v>
          </cell>
          <cell r="D9004" t="str">
            <v>UN</v>
          </cell>
          <cell r="E9004">
            <v>98.21</v>
          </cell>
        </row>
        <row r="9005">
          <cell r="B9005">
            <v>92299</v>
          </cell>
          <cell r="C9005" t="str">
            <v>TE EM COBRE, DN 22 MM, SEM ANEL DE SOLDA, INSTALADO EM PRUMADA  FORNECIMENTO E INSTALAÇÃO. AF_12/2015</v>
          </cell>
          <cell r="D9005" t="str">
            <v>UN</v>
          </cell>
          <cell r="E9005">
            <v>13.49</v>
          </cell>
        </row>
        <row r="9006">
          <cell r="B9006">
            <v>92300</v>
          </cell>
          <cell r="C9006" t="str">
            <v>TE EM COBRE, DN 28 MM, SEM ANEL DE SOLDA, INSTALADO EM PRUMADA  FORNECIMENTO E INSTALAÇÃO. AF_12/2015</v>
          </cell>
          <cell r="D9006" t="str">
            <v>UN</v>
          </cell>
          <cell r="E9006">
            <v>19.850000000000001</v>
          </cell>
        </row>
        <row r="9007">
          <cell r="B9007">
            <v>92301</v>
          </cell>
          <cell r="C9007" t="str">
            <v>TE EM COBRE, DN 35 MM, SEM ANEL DE SOLDA, INSTALADO EM PRUMADA  FORNECIMENTO E INSTALAÇÃO. AF_12/2015</v>
          </cell>
          <cell r="D9007" t="str">
            <v>UN</v>
          </cell>
          <cell r="E9007">
            <v>38.020000000000003</v>
          </cell>
        </row>
        <row r="9008">
          <cell r="B9008">
            <v>92302</v>
          </cell>
          <cell r="C9008" t="str">
            <v>TE EM COBRE, DN 42 MM, SEM ANEL DE SOLDA, INSTALADO EM PRUMADA  FORNECIMENTO E INSTALAÇÃO. AF_12/2015</v>
          </cell>
          <cell r="D9008" t="str">
            <v>UN</v>
          </cell>
          <cell r="E9008">
            <v>50.12</v>
          </cell>
        </row>
        <row r="9009">
          <cell r="B9009">
            <v>92303</v>
          </cell>
          <cell r="C9009" t="str">
            <v>TE EM COBRE, DN 54 MM, SEM ANEL DE SOLDA, INSTALADO EM PRUMADA  FORNECIMENTO E INSTALAÇÃO. AF_12/2015</v>
          </cell>
          <cell r="D9009" t="str">
            <v>UN</v>
          </cell>
          <cell r="E9009">
            <v>90.86</v>
          </cell>
        </row>
        <row r="9010">
          <cell r="B9010">
            <v>92304</v>
          </cell>
          <cell r="C9010" t="str">
            <v>TE EM COBRE, DN 66 MM, SEM ANEL DE SOLDA, INSTALADO EM PRUMADA  FORNECIMENTO E INSTALAÇÃO. AF_12/2015</v>
          </cell>
          <cell r="D9010" t="str">
            <v>UN</v>
          </cell>
          <cell r="E9010">
            <v>233.71</v>
          </cell>
        </row>
        <row r="9011">
          <cell r="B9011">
            <v>92311</v>
          </cell>
          <cell r="C9011" t="str">
            <v>COTOVELO EM COBRE, DN 15 MM, 90 GRAUS, SEM ANEL DE SOLDA, INSTALADO EM RAMAL DE DISTRIBUIÇÃO  FORNECIMENTO E INSTALAÇÃO. AF_12/2015</v>
          </cell>
          <cell r="D9011" t="str">
            <v>UN</v>
          </cell>
          <cell r="E9011">
            <v>7.74</v>
          </cell>
        </row>
        <row r="9012">
          <cell r="B9012">
            <v>92312</v>
          </cell>
          <cell r="C9012" t="str">
            <v>COTOVELO EM COBRE, DN 22 MM, 90 GRAUS, SEM ANEL DE SOLDA, INSTALADO EM RAMAL DE DISTRIBUIÇÃO  FORNECIMENTO E INSTALAÇÃO. AF_12/2015</v>
          </cell>
          <cell r="D9012" t="str">
            <v>UN</v>
          </cell>
          <cell r="E9012">
            <v>12.23</v>
          </cell>
        </row>
        <row r="9013">
          <cell r="B9013">
            <v>92313</v>
          </cell>
          <cell r="C9013" t="str">
            <v>COTOVELO EM COBRE, DN 28 MM, 90 GRAUS, SEM ANEL DE SOLDA, INSTALADO EM RAMAL DE DISTRIBUIÇÃO  FORNECIMENTO E INSTALAÇÃO. AF_12/2015</v>
          </cell>
          <cell r="D9013" t="str">
            <v>UN</v>
          </cell>
          <cell r="E9013">
            <v>17.55</v>
          </cell>
        </row>
        <row r="9014">
          <cell r="B9014">
            <v>92314</v>
          </cell>
          <cell r="C9014" t="str">
            <v>LUVA EM COBRE, DN 15 MM, SEM ANEL DE SOLDA, INSTALADO EM RAMAL DE DISTRIBUIÇÃO  FORNECIMENTO E INSTALAÇÃO. AF_12/2015</v>
          </cell>
          <cell r="D9014" t="str">
            <v>UN</v>
          </cell>
          <cell r="E9014">
            <v>5.03</v>
          </cell>
        </row>
        <row r="9015">
          <cell r="B9015">
            <v>92315</v>
          </cell>
          <cell r="C9015" t="str">
            <v>LUVA EM COBRE, DN 22 MM, SEM ANEL DE SOLDA, INSTALADO EM RAMAL DE DISTRIBUIÇÃO  FORNECIMENTO E INSTALAÇÃO. AF_12/2015</v>
          </cell>
          <cell r="D9015" t="str">
            <v>UN</v>
          </cell>
          <cell r="E9015">
            <v>7.31</v>
          </cell>
        </row>
        <row r="9016">
          <cell r="B9016">
            <v>92316</v>
          </cell>
          <cell r="C9016" t="str">
            <v>LUVA EM COBRE, DN 28 MM, SEM ANEL DE SOLDA, INSTALADO EM RAMAL DE DISTRIBUIÇÃO  FORNECIMENTO E INSTALAÇÃO. AF_12/2015</v>
          </cell>
          <cell r="D9016" t="str">
            <v>UN</v>
          </cell>
          <cell r="E9016">
            <v>10.95</v>
          </cell>
        </row>
        <row r="9017">
          <cell r="B9017">
            <v>92317</v>
          </cell>
          <cell r="C9017" t="str">
            <v>TE EM COBRE, DN 15 MM, SEM ANEL DE SOLDA, INSTALADO EM RAMAL DE DISTRIBUIÇÃO  FORNECIMENTO E INSTALAÇÃO. AF_12/2015</v>
          </cell>
          <cell r="D9017" t="str">
            <v>UN</v>
          </cell>
          <cell r="E9017">
            <v>10.51</v>
          </cell>
        </row>
        <row r="9018">
          <cell r="B9018">
            <v>92318</v>
          </cell>
          <cell r="C9018" t="str">
            <v>TE EM COBRE, DN 22 MM, SEM ANEL DE SOLDA, INSTALADO EM RAMAL DE DISTRIBUIÇÃO  FORNECIMENTO E INSTALAÇÃO. AF_12/2015</v>
          </cell>
          <cell r="D9018" t="str">
            <v>UN</v>
          </cell>
          <cell r="E9018">
            <v>16.21</v>
          </cell>
        </row>
        <row r="9019">
          <cell r="B9019">
            <v>92319</v>
          </cell>
          <cell r="C9019" t="str">
            <v>TE EM COBRE, DN 28 MM, SEM ANEL DE SOLDA, INSTALADO EM RAMAL DE DISTRIBUIÇÃO  FORNECIMENTO E INSTALAÇÃO. AF_12/2015</v>
          </cell>
          <cell r="D9019" t="str">
            <v>UN</v>
          </cell>
          <cell r="E9019">
            <v>22.55</v>
          </cell>
        </row>
        <row r="9020">
          <cell r="B9020">
            <v>92326</v>
          </cell>
          <cell r="C9020" t="str">
            <v>COTOVELO EM COBRE, DN 15 MM, 90 GRAUS, SEM ANEL DE SOLDA, INSTALADO EM RAMAL E SUB-RAMAL  FORNECIMENTO E INSTALAÇÃO. AF_12/2015</v>
          </cell>
          <cell r="D9020" t="str">
            <v>UN</v>
          </cell>
          <cell r="E9020">
            <v>8.91</v>
          </cell>
        </row>
        <row r="9021">
          <cell r="B9021">
            <v>92327</v>
          </cell>
          <cell r="C9021" t="str">
            <v>COTOVELO EM COBRE, DN 22 MM, 90 GRAUS, SEM ANEL DE SOLDA, INSTALADO EM RAMAL E SUB-RAMAL  FORNECIMENTO E INSTALAÇÃO. AF_12/2015</v>
          </cell>
          <cell r="D9021" t="str">
            <v>UN</v>
          </cell>
          <cell r="E9021">
            <v>14.11</v>
          </cell>
        </row>
        <row r="9022">
          <cell r="B9022">
            <v>92328</v>
          </cell>
          <cell r="C9022" t="str">
            <v>COTOVELO EM COBRE, DN 28 MM, 90 GRAUS, SEM ANEL DE SOLDA, INSTALADO EM RAMAL E SUB-RAMAL  FORNECIMENTO E INSTALAÇÃO. AF_12/2015</v>
          </cell>
          <cell r="D9022" t="str">
            <v>UN</v>
          </cell>
          <cell r="E9022">
            <v>20.88</v>
          </cell>
        </row>
        <row r="9023">
          <cell r="B9023">
            <v>92329</v>
          </cell>
          <cell r="C9023" t="str">
            <v>LUVA EM COBRE, DN 15 MM, SEM ANEL DE SOLDA, INSTALADO EM RAMAL E SUB-RAMAL  FORNECIMENTO E INSTALAÇÃO. AF_12/2015</v>
          </cell>
          <cell r="D9023" t="str">
            <v>UN</v>
          </cell>
          <cell r="E9023">
            <v>5.17</v>
          </cell>
        </row>
        <row r="9024">
          <cell r="B9024">
            <v>92330</v>
          </cell>
          <cell r="C9024" t="str">
            <v>LUVA EM COBRE, DN 22 MM, SEM ANEL DE SOLDA, INSTALADO EM RAMAL E SUB-RAMAL  FORNECIMENTO E INSTALAÇÃO. AF_12/2015</v>
          </cell>
          <cell r="D9024" t="str">
            <v>UN</v>
          </cell>
          <cell r="E9024">
            <v>8.5399999999999991</v>
          </cell>
        </row>
        <row r="9025">
          <cell r="B9025">
            <v>92331</v>
          </cell>
          <cell r="C9025" t="str">
            <v>LUVA EM COBRE, DN 28 MM, SEM ANEL DE SOLDA, INSTALADO EM RAMAL E SUB-RAMAL  FORNECIMENTO E INSTALAÇÃO. AF_12/2015</v>
          </cell>
          <cell r="D9025" t="str">
            <v>UN</v>
          </cell>
          <cell r="E9025">
            <v>13.18</v>
          </cell>
        </row>
        <row r="9026">
          <cell r="B9026">
            <v>92332</v>
          </cell>
          <cell r="C9026" t="str">
            <v>TE EM COBRE, DN 15 MM, SEM ANEL DE SOLDA, INSTALADO EM RAMAL E SUB-RAMAL  FORNECIMENTO E INSTALAÇÃO. AF_12/2015</v>
          </cell>
          <cell r="D9026" t="str">
            <v>UN</v>
          </cell>
          <cell r="E9026">
            <v>10.71</v>
          </cell>
        </row>
        <row r="9027">
          <cell r="B9027">
            <v>92333</v>
          </cell>
          <cell r="C9027" t="str">
            <v>TE EM COBRE, DN 22 MM, SEM ANEL DE SOLDA, INSTALADO EM RAMAL E SUB-RAMAL  FORNECIMENTO E INSTALAÇÃO. AF_12/2015</v>
          </cell>
          <cell r="D9027" t="str">
            <v>UN</v>
          </cell>
          <cell r="E9027">
            <v>18.68</v>
          </cell>
        </row>
        <row r="9028">
          <cell r="B9028">
            <v>92334</v>
          </cell>
          <cell r="C9028" t="str">
            <v>TE EM COBRE, DN 28 MM, SEM ANEL DE SOLDA, INSTALADO EM RAMAL E SUB-RAMAL  FORNECIMENTO E INSTALAÇÃO. AF_12/2015</v>
          </cell>
          <cell r="D9028" t="str">
            <v>UN</v>
          </cell>
          <cell r="E9028">
            <v>26.97</v>
          </cell>
        </row>
        <row r="9029">
          <cell r="B9029">
            <v>92344</v>
          </cell>
          <cell r="C9029" t="str">
            <v>NIPLE, EM FERRO GALVANIZADO, DN 50 (2"), CONEXÃO ROSQUEADA, INSTALADO EM PRUMADAS - FORNECIMENTO E INSTALAÇÃO. AF_12/2015</v>
          </cell>
          <cell r="D9029" t="str">
            <v>UN</v>
          </cell>
          <cell r="E9029">
            <v>42.86</v>
          </cell>
        </row>
        <row r="9030">
          <cell r="B9030">
            <v>92345</v>
          </cell>
          <cell r="C9030" t="str">
            <v>LUVA, EM FERRO GALVANIZADO, DN 50 (2"), CONEXÃO ROSQUEADA, INSTALADO EM PRUMADAS - FORNECIMENTO E INSTALAÇÃO. AF_12/2015</v>
          </cell>
          <cell r="D9030" t="str">
            <v>UN</v>
          </cell>
          <cell r="E9030">
            <v>42.84</v>
          </cell>
        </row>
        <row r="9031">
          <cell r="B9031">
            <v>92346</v>
          </cell>
          <cell r="C9031" t="str">
            <v>NIPLE, EM FERRO GALVANIZADO, DN 65 (2 1/2"), CONEXÃO ROSQUEADA, INSTALADO EM PRUMADAS - FORNECIMENTO E INSTALAÇÃO. AF_12/2015</v>
          </cell>
          <cell r="D9031" t="str">
            <v>UN</v>
          </cell>
          <cell r="E9031">
            <v>56.23</v>
          </cell>
        </row>
        <row r="9032">
          <cell r="B9032">
            <v>92347</v>
          </cell>
          <cell r="C9032" t="str">
            <v>LUVA, EM FERRO GALVANIZADO, DN 65 (2 1/2"), CONEXÃO ROSQUEADA, INSTALADO EM PRUMADAS - FORNECIMENTO E INSTALAÇÃO. AF_12/2015</v>
          </cell>
          <cell r="D9032" t="str">
            <v>UN</v>
          </cell>
          <cell r="E9032">
            <v>62.54</v>
          </cell>
        </row>
        <row r="9033">
          <cell r="B9033">
            <v>92348</v>
          </cell>
          <cell r="C9033" t="str">
            <v>NIPLE, EM FERRO GALVANIZADO, DN 80 (3"), CONEXÃO ROSQUEADA, INSTALADO EM PRUMADAS - FORNECIMENTO E INSTALAÇÃO. AF_12/2015</v>
          </cell>
          <cell r="D9033" t="str">
            <v>UN</v>
          </cell>
          <cell r="E9033">
            <v>78.83</v>
          </cell>
        </row>
        <row r="9034">
          <cell r="B9034">
            <v>92349</v>
          </cell>
          <cell r="C9034" t="str">
            <v>LUVA, EM FERRO GALVANIZADO, DN 80 (3"), CONEXÃO ROSQUEADA, INSTALADO EM PRUMADAS - FORNECIMENTO E INSTALAÇÃO. AF_12/2015</v>
          </cell>
          <cell r="D9034" t="str">
            <v>UN</v>
          </cell>
          <cell r="E9034">
            <v>84.44</v>
          </cell>
        </row>
        <row r="9035">
          <cell r="B9035">
            <v>92350</v>
          </cell>
          <cell r="C9035" t="str">
            <v>JOELHO 45 GRAUS, EM FERRO GALVANIZADO, DN 50 (2"), CONEXÃO ROSQUEADA, INSTALADO EM PRUMADAS - FORNECIMENTO E INSTALAÇÃO. AF_12/2015</v>
          </cell>
          <cell r="D9035" t="str">
            <v>UN</v>
          </cell>
          <cell r="E9035">
            <v>63.73</v>
          </cell>
        </row>
        <row r="9036">
          <cell r="B9036">
            <v>92351</v>
          </cell>
          <cell r="C9036" t="str">
            <v>JOELHO 90 GRAUS, EM FERRO GALVANIZADO, DN 50 (2"), CONEXÃO ROSQUEADA, INSTALADO EM PRUMADAS - FORNECIMENTO E INSTALAÇÃO. AF_12/2015</v>
          </cell>
          <cell r="D9036" t="str">
            <v>UN</v>
          </cell>
          <cell r="E9036">
            <v>62.33</v>
          </cell>
        </row>
        <row r="9037">
          <cell r="B9037">
            <v>92352</v>
          </cell>
          <cell r="C9037" t="str">
            <v>JOELHO 45 GRAUS, EM FERRO GALVANIZADO, DN 65 (2 1/2"), CONEXÃO ROSQUEADA, INSTALADO EM PRUMADAS - FORNECIMENTO E INSTALAÇÃO. AF_12/2015</v>
          </cell>
          <cell r="D9037" t="str">
            <v>UN</v>
          </cell>
          <cell r="E9037">
            <v>96.44</v>
          </cell>
        </row>
        <row r="9038">
          <cell r="B9038">
            <v>92353</v>
          </cell>
          <cell r="C9038" t="str">
            <v>JOELHO 90 GRAUS, EM FERRO GALVANIZADO, DN 65 (2 1/2"), CONEXÃO ROSQUEADA, INSTALADO EM PRUMADAS - FORNECIMENTO E INSTALAÇÃO. AF_12/2015</v>
          </cell>
          <cell r="D9038" t="str">
            <v>UN</v>
          </cell>
          <cell r="E9038">
            <v>90.27</v>
          </cell>
        </row>
        <row r="9039">
          <cell r="B9039">
            <v>92354</v>
          </cell>
          <cell r="C9039" t="str">
            <v>JOELHO 45 GRAUS, EM FERRO GALVANIZADO, DN 80 (3"), CONEXÃO ROSQUEADA, INSTALADO EM PRUMADAS - FORNECIMENTO E INSTALAÇÃO. AF_12/2015</v>
          </cell>
          <cell r="D9039" t="str">
            <v>UN</v>
          </cell>
          <cell r="E9039">
            <v>127.89</v>
          </cell>
        </row>
        <row r="9040">
          <cell r="B9040">
            <v>92355</v>
          </cell>
          <cell r="C9040" t="str">
            <v>JOELHO 90 GRAUS, EM FERRO GALVANIZADO, DN 80 (3"), CONEXÃO ROSQUEADA, INSTALADO EM PRUMADAS - FORNECIMENTO E INSTALAÇÃO. AF_12/2015</v>
          </cell>
          <cell r="D9040" t="str">
            <v>UN</v>
          </cell>
          <cell r="E9040">
            <v>115.99</v>
          </cell>
        </row>
        <row r="9041">
          <cell r="B9041">
            <v>92356</v>
          </cell>
          <cell r="C9041" t="str">
            <v>TÊ, EM FERRO GALVANIZADO, DN 50 (2"), CONEXÃO ROSQUEADA, INSTALADO EM PRUMADAS - FORNECIMENTO E INSTALAÇÃO. AF_12/2015</v>
          </cell>
          <cell r="D9041" t="str">
            <v>UN</v>
          </cell>
          <cell r="E9041">
            <v>83.09</v>
          </cell>
        </row>
        <row r="9042">
          <cell r="B9042">
            <v>92357</v>
          </cell>
          <cell r="C9042" t="str">
            <v>TÊ, EM FERRO GALVANIZADO, DN 65 (2 1/2"), CONEXÃO ROSQUEADA, INSTALADO EM PRUMADAS - FORNECIMENTO E INSTALAÇÃO. AF_12/2015</v>
          </cell>
          <cell r="D9042" t="str">
            <v>UN</v>
          </cell>
          <cell r="E9042">
            <v>123.49</v>
          </cell>
        </row>
        <row r="9043">
          <cell r="B9043">
            <v>92358</v>
          </cell>
          <cell r="C9043" t="str">
            <v>TÊ, EM FERRO GALVANIZADO, DN 80 (3"), CONEXÃO ROSQUEADA, INSTALADO EM PRUMADAS - FORNECIMENTO E INSTALAÇÃO. AF_12/2015</v>
          </cell>
          <cell r="D9043" t="str">
            <v>UN</v>
          </cell>
          <cell r="E9043">
            <v>153.51</v>
          </cell>
        </row>
        <row r="9044">
          <cell r="B9044">
            <v>92369</v>
          </cell>
          <cell r="C9044" t="str">
            <v>NIPLE, EM FERRO GALVANIZADO, DN 25 (1"), CONEXÃO ROSQUEADA, INSTALADO EM REDE DE ALIMENTAÇÃO PARA HIDRANTE - FORNECIMENTO E INSTALAÇÃO. AF_12/2015</v>
          </cell>
          <cell r="D9044" t="str">
            <v>UN</v>
          </cell>
          <cell r="E9044">
            <v>23.16</v>
          </cell>
        </row>
        <row r="9045">
          <cell r="B9045">
            <v>92370</v>
          </cell>
          <cell r="C9045" t="str">
            <v>LUVA, EM FERRO GALVANIZADO, DN 25 (1"), CONEXÃO ROSQUEADA, INSTALADO EM REDE DE ALIMENTAÇÃO PARA HIDRANTE - FORNECIMENTO E INSTALAÇÃO. AF_12/2015</v>
          </cell>
          <cell r="D9045" t="str">
            <v>UN</v>
          </cell>
          <cell r="E9045">
            <v>24.29</v>
          </cell>
        </row>
        <row r="9046">
          <cell r="B9046">
            <v>92371</v>
          </cell>
          <cell r="C9046" t="str">
            <v>NIPLE, EM FERRO GALVANIZADO, DN 32 (1 1/4"), CONEXÃO ROSQUEADA, INSTALADO EM REDE DE ALIMENTAÇÃO PARA HIDRANTE - FORNECIMENTO E INSTALAÇÃO. AF_12/2015</v>
          </cell>
          <cell r="D9046" t="str">
            <v>UN</v>
          </cell>
          <cell r="E9046">
            <v>27.97</v>
          </cell>
        </row>
        <row r="9047">
          <cell r="B9047">
            <v>92372</v>
          </cell>
          <cell r="C9047" t="str">
            <v>LUVA, EM FERRO GALVANIZADO, DN 32 (1 1/4"), CONEXÃO ROSQUEADA, INSTALADO EM REDE DE ALIMENTAÇÃO PARA HIDRANTE - FORNECIMENTO E INSTALAÇÃO. AF_12/2015</v>
          </cell>
          <cell r="D9047" t="str">
            <v>UN</v>
          </cell>
          <cell r="E9047">
            <v>29.02</v>
          </cell>
        </row>
        <row r="9048">
          <cell r="B9048">
            <v>92373</v>
          </cell>
          <cell r="C9048" t="str">
            <v>NIPLE, EM FERRO GALVANIZADO, DN 40 (1 1/2"), CONEXÃO ROSQUEADA, INSTALADO EM REDE DE ALIMENTAÇÃO PARA HIDRANTE - FORNECIMENTO E INSTALAÇÃO. AF_12/2015</v>
          </cell>
          <cell r="D9048" t="str">
            <v>UN</v>
          </cell>
          <cell r="E9048">
            <v>33.04</v>
          </cell>
        </row>
        <row r="9049">
          <cell r="B9049">
            <v>92374</v>
          </cell>
          <cell r="C9049" t="str">
            <v>LUVA, EM FERRO GALVANIZADO, DN 40 (1 1/2"), CONEXÃO ROSQUEADA, INSTALADO EM REDE DE ALIMENTAÇÃO PARA HIDRANTE - FORNECIMENTO E INSTALAÇÃO. AF_12/2015</v>
          </cell>
          <cell r="D9049" t="str">
            <v>UN</v>
          </cell>
          <cell r="E9049">
            <v>33.24</v>
          </cell>
        </row>
        <row r="9050">
          <cell r="B9050">
            <v>92375</v>
          </cell>
          <cell r="C9050" t="str">
            <v>NIPLE, EM FERRO GALVANIZADO, DN 50 (2"), CONEXÃO ROSQUEADA, INSTALADO EM REDE DE ALIMENTAÇÃO PARA HIDRANTE - FORNECIMENTO E INSTALAÇÃO. AF_12/2015</v>
          </cell>
          <cell r="D9050" t="str">
            <v>UN</v>
          </cell>
          <cell r="E9050">
            <v>42.83</v>
          </cell>
        </row>
        <row r="9051">
          <cell r="B9051">
            <v>92376</v>
          </cell>
          <cell r="C9051" t="str">
            <v>LUVA, EM FERRO GALVANIZADO, DN 50 (2"), CONEXÃO ROSQUEADA, INSTALADO EM REDE DE ALIMENTAÇÃO PARA HIDRANTE - FORNECIMENTO E INSTALAÇÃO. AF_12/2015</v>
          </cell>
          <cell r="D9051" t="str">
            <v>UN</v>
          </cell>
          <cell r="E9051">
            <v>42.81</v>
          </cell>
        </row>
        <row r="9052">
          <cell r="B9052">
            <v>92377</v>
          </cell>
          <cell r="C9052" t="str">
            <v>NIPLE, EM FERRO GALVANIZADO, DN 65 (2 1/2"), CONEXÃO ROSQUEADA, INSTALADO EM REDE DE ALIMENTAÇÃO PARA HIDRANTE - FORNECIMENTO E INSTALAÇÃO. AF_12/2015</v>
          </cell>
          <cell r="D9052" t="str">
            <v>UN</v>
          </cell>
          <cell r="E9052">
            <v>57.34</v>
          </cell>
        </row>
        <row r="9053">
          <cell r="B9053">
            <v>92378</v>
          </cell>
          <cell r="C9053" t="str">
            <v>LUVA, EM FERRO GALVANIZADO, DN 65 (2 1/2"), CONEXÃO ROSQUEADA, INSTALADO EM REDE DE ALIMENTAÇÃO PARA HIDRANTE - FORNECIMENTO E INSTALAÇÃO. AF_12/2015</v>
          </cell>
          <cell r="D9053" t="str">
            <v>UN</v>
          </cell>
          <cell r="E9053">
            <v>63.65</v>
          </cell>
        </row>
        <row r="9054">
          <cell r="B9054">
            <v>92379</v>
          </cell>
          <cell r="C9054" t="str">
            <v>NIPLE, EM FERRO GALVANIZADO, DN 80 (3"), CONEXÃO ROSQUEADA, INSTALADO EM REDE DE ALIMENTAÇÃO PARA HIDRANTE - FORNECIMENTO E INSTALAÇÃO. AF_12/2015</v>
          </cell>
          <cell r="D9054" t="str">
            <v>UN</v>
          </cell>
          <cell r="E9054">
            <v>81.09</v>
          </cell>
        </row>
        <row r="9055">
          <cell r="B9055">
            <v>92380</v>
          </cell>
          <cell r="C9055" t="str">
            <v>LUVA, EM FERRO GALVANIZADO, DN 80 (3"), CONEXÃO ROSQUEADA, INSTALADO EM REDE DE ALIMENTAÇÃO PARA HIDRANTE - FORNECIMENTO E INSTALAÇÃO. AF_12/2015</v>
          </cell>
          <cell r="D9055" t="str">
            <v>UN</v>
          </cell>
          <cell r="E9055">
            <v>86.7</v>
          </cell>
        </row>
        <row r="9056">
          <cell r="B9056">
            <v>92381</v>
          </cell>
          <cell r="C9056" t="str">
            <v>JOELHO 45 GRAUS, EM FERRO GALVANIZADO, DN 25 (1"), CONEXÃO ROSQUEADA, INSTALADO EM REDE DE ALIMENTAÇÃO PARA HIDRANTE - FORNECIMENTO E INSTALAÇÃO. AF_12/2015</v>
          </cell>
          <cell r="D9056" t="str">
            <v>UN</v>
          </cell>
          <cell r="E9056">
            <v>35.06</v>
          </cell>
        </row>
        <row r="9057">
          <cell r="B9057">
            <v>92382</v>
          </cell>
          <cell r="C9057" t="str">
            <v>JOELHO 90 GRAUS, EM FERRO GALVANIZADO, DN 25 (1"), CONEXÃO ROSQUEADA, INSTALADO EM REDE DE ALIMENTAÇÃO PARA HIDRANTE - FORNECIMENTO E INSTALAÇÃO. AF_12/2015</v>
          </cell>
          <cell r="D9057" t="str">
            <v>UN</v>
          </cell>
          <cell r="E9057">
            <v>33.56</v>
          </cell>
        </row>
        <row r="9058">
          <cell r="B9058">
            <v>92383</v>
          </cell>
          <cell r="C9058" t="str">
            <v>JOELHO 45 GRAUS, EM FERRO GALVANIZADO, DN 32 (1 1/4"), CONEXÃO ROSQUEADA, INSTALADO EM REDE DE ALIMENTAÇÃO PARA HIDRANTE - FORNECIMENTO E INSTALAÇÃO. AF_12/2015</v>
          </cell>
          <cell r="D9058" t="str">
            <v>UN</v>
          </cell>
          <cell r="E9058">
            <v>44.11</v>
          </cell>
        </row>
        <row r="9059">
          <cell r="B9059">
            <v>92384</v>
          </cell>
          <cell r="C9059" t="str">
            <v>JOELHO 90 GRAUS, EM FERRO GALVANIZADO, DN 32 (1 1/4"), CONEXÃO ROSQUEADA, INSTALADO EM REDE DE ALIMENTAÇÃO PARA HIDRANTE - FORNECIMENTO E INSTALAÇÃO. AF_12/2015</v>
          </cell>
          <cell r="D9059" t="str">
            <v>UN</v>
          </cell>
          <cell r="E9059">
            <v>41.12</v>
          </cell>
        </row>
        <row r="9060">
          <cell r="B9060">
            <v>92385</v>
          </cell>
          <cell r="C9060" t="str">
            <v>JOELHO 45 GRAUS, EM FERRO GALVANIZADO, DN 40 (1 1/2"), CONEXÃO ROSQUEADA, INSTALADO EM REDE DE ALIMENTAÇÃO PARA HIDRANTE - FORNECIMENTO E INSTALAÇÃO. AF_12/2015</v>
          </cell>
          <cell r="D9060" t="str">
            <v>UN</v>
          </cell>
          <cell r="E9060">
            <v>50.56</v>
          </cell>
        </row>
        <row r="9061">
          <cell r="B9061">
            <v>92386</v>
          </cell>
          <cell r="C9061" t="str">
            <v>JOELHO 90 GRAUS, EM FERRO GALVANIZADO, DN 40 (1 1/2"), CONEXÃO ROSQUEADA, INSTALADO EM REDE DE ALIMENTAÇÃO PARA HIDRANTE - FORNECIMENTO E INSTALAÇÃO. AF_12/2015</v>
          </cell>
          <cell r="D9061" t="str">
            <v>UN</v>
          </cell>
          <cell r="E9061">
            <v>48.49</v>
          </cell>
        </row>
        <row r="9062">
          <cell r="B9062">
            <v>92387</v>
          </cell>
          <cell r="C9062" t="str">
            <v>JOELHO 45 GRAUS, EM FERRO GALVANIZADO, DN 50 (2"), CONEXÃO ROSQUEADA, INSTALADO EM REDE DE ALIMENTAÇÃO PARA HIDRANTE - FORNECIMENTO E INSTALAÇÃO. AF_12/2015</v>
          </cell>
          <cell r="D9062" t="str">
            <v>UN</v>
          </cell>
          <cell r="E9062">
            <v>63.66</v>
          </cell>
        </row>
        <row r="9063">
          <cell r="B9063">
            <v>92388</v>
          </cell>
          <cell r="C9063" t="str">
            <v>JOELHO 90 GRAUS, EM FERRO GALVANIZADO, DN 50 (2"), CONEXÃO ROSQUEADA, INSTALADO EM REDE DE ALIMENTAÇÃO PARA HIDRANTE - FORNECIMENTO E INSTALAÇÃO. AF_12/2015</v>
          </cell>
          <cell r="D9063" t="str">
            <v>UN</v>
          </cell>
          <cell r="E9063">
            <v>62.26</v>
          </cell>
        </row>
        <row r="9064">
          <cell r="B9064">
            <v>92389</v>
          </cell>
          <cell r="C9064" t="str">
            <v>JOELHO 45 GRAUS, EM FERRO GALVANIZADO, DN 65 (2 1/2"), CONEXÃO ROSQUEADA, INSTALADO EM REDE DE ALIMENTAÇÃO PARA HIDRANTE - FORNECIMENTO E INSTALAÇÃO. AF_12/2015</v>
          </cell>
          <cell r="D9064" t="str">
            <v>UN</v>
          </cell>
          <cell r="E9064">
            <v>98.12</v>
          </cell>
        </row>
        <row r="9065">
          <cell r="B9065">
            <v>92390</v>
          </cell>
          <cell r="C9065" t="str">
            <v>JOELHO 90 GRAUS, EM FERRO GALVANIZADO, DN 65 (2 1/2"), CONEXÃO ROSQUEADA, INSTALADO EM REDE DE ALIMENTAÇÃO PARA HIDRANTE - FORNECIMENTO E INSTALAÇÃO. AF_12/2015</v>
          </cell>
          <cell r="D9065" t="str">
            <v>UN</v>
          </cell>
          <cell r="E9065">
            <v>91.95</v>
          </cell>
        </row>
        <row r="9066">
          <cell r="B9066">
            <v>92635</v>
          </cell>
          <cell r="C9066" t="str">
            <v>JOELHO 45 GRAUS, EM FERRO GALVANIZADO, CONEXÃO ROSQUEADA, DN 80 (3"), INSTALADO EM REDE DE ALIMENTAÇÃO PARA HIDRANTE - FORNECIMENTO E INSTALAÇÃO. AF_12/2015</v>
          </cell>
          <cell r="D9066" t="str">
            <v>UN</v>
          </cell>
          <cell r="E9066">
            <v>131.28</v>
          </cell>
        </row>
        <row r="9067">
          <cell r="B9067">
            <v>92636</v>
          </cell>
          <cell r="C9067" t="str">
            <v>JOELHO 90 GRAUS, EM FERRO GALVANIZADO, CONEXÃO ROSQUEADA, DN 80 (3"), INSTALADO EM REDE DE ALIMENTAÇÃO PARA HIDRANTE - FORNECIMENTO E INSTALAÇÃO. AF_12/2015</v>
          </cell>
          <cell r="D9067" t="str">
            <v>UN</v>
          </cell>
          <cell r="E9067">
            <v>119.38</v>
          </cell>
        </row>
        <row r="9068">
          <cell r="B9068">
            <v>92637</v>
          </cell>
          <cell r="C9068" t="str">
            <v>TÊ, EM FERRO GALVANIZADO, CONEXÃO ROSQUEADA, DN 25 (1"), INSTALADO EM REDE DE ALIMENTAÇÃO PARA HIDRANTE - FORNECIMENTO E INSTALAÇÃO. AF_12/2015</v>
          </cell>
          <cell r="D9068" t="str">
            <v>UN</v>
          </cell>
          <cell r="E9068">
            <v>45.31</v>
          </cell>
        </row>
        <row r="9069">
          <cell r="B9069">
            <v>92638</v>
          </cell>
          <cell r="C9069" t="str">
            <v>TÊ, EM FERRO GALVANIZADO, CONEXÃO ROSQUEADA, DN 32 (1 1/4"), INSTALADO EM REDE DE ALIMENTAÇÃO PARA HIDRANTE - FORNECIMENTO E INSTALAÇÃO. AF_12/2015</v>
          </cell>
          <cell r="D9069" t="str">
            <v>UN</v>
          </cell>
          <cell r="E9069">
            <v>55.21</v>
          </cell>
        </row>
        <row r="9070">
          <cell r="B9070">
            <v>92639</v>
          </cell>
          <cell r="C9070" t="str">
            <v>TÊ, EM FERRO GALVANIZADO, CONEXÃO ROSQUEADA, DN 40 (1 1/2"), INSTALADO EM REDE DE ALIMENTAÇÃO PARA HIDRANTE - FORNECIMENTO E INSTALAÇÃO. AF_12/2015</v>
          </cell>
          <cell r="D9070" t="str">
            <v>UN</v>
          </cell>
          <cell r="E9070">
            <v>63.87</v>
          </cell>
        </row>
        <row r="9071">
          <cell r="B9071">
            <v>92640</v>
          </cell>
          <cell r="C9071" t="str">
            <v>TÊ, EM FERRO GALVANIZADO, CONEXÃO ROSQUEADA, DN 50 (2"), INSTALADO EM REDE DE ALIMENTAÇÃO PARA HIDRANTE - FORNECIMENTO E INSTALAÇÃO. AF_12/2015</v>
          </cell>
          <cell r="D9071" t="str">
            <v>UN</v>
          </cell>
          <cell r="E9071">
            <v>83</v>
          </cell>
        </row>
        <row r="9072">
          <cell r="B9072">
            <v>92642</v>
          </cell>
          <cell r="C9072" t="str">
            <v>TÊ, EM FERRO GALVANIZADO, CONEXÃO ROSQUEADA, DN 65 (2 1/2"), INSTALADO EM REDE DE ALIMENTAÇÃO PARA HIDRANTE - FORNECIMENTO E INSTALAÇÃO. AF_12/2015</v>
          </cell>
          <cell r="D9072" t="str">
            <v>UN</v>
          </cell>
          <cell r="E9072">
            <v>125.69</v>
          </cell>
        </row>
        <row r="9073">
          <cell r="B9073">
            <v>92644</v>
          </cell>
          <cell r="C9073" t="str">
            <v>TÊ, EM FERRO GALVANIZADO, CONEXÃO ROSQUEADA, DN 80 (3"), INSTALADO EM REDE DE ALIMENTAÇÃO PARA HIDRANTE - FORNECIMENTO E INSTALAÇÃO. AF_12/2015</v>
          </cell>
          <cell r="D9073" t="str">
            <v>UN</v>
          </cell>
          <cell r="E9073">
            <v>158.05000000000001</v>
          </cell>
        </row>
        <row r="9074">
          <cell r="B9074">
            <v>92657</v>
          </cell>
          <cell r="C9074" t="str">
            <v>NIPLE, EM FERRO GALVANIZADO, CONEXÃO ROSQUEADA, DN 25 (1"), INSTALADO EM REDE DE ALIMENTAÇÃO PARA SPRINKLER - FORNECIMENTO E INSTALAÇÃO. AF_12/2015</v>
          </cell>
          <cell r="D9074" t="str">
            <v>UN</v>
          </cell>
          <cell r="E9074">
            <v>17.04</v>
          </cell>
        </row>
        <row r="9075">
          <cell r="B9075">
            <v>92658</v>
          </cell>
          <cell r="C9075" t="str">
            <v>LUVA, EM FERRO GALVANIZADO, CONEXÃO ROSQUEADA, DN 25 (1"), INSTALADO EM REDE DE ALIMENTAÇÃO PARA SPRINKLER - FORNECIMENTO E INSTALAÇÃO. AF_12/2015</v>
          </cell>
          <cell r="D9075" t="str">
            <v>UN</v>
          </cell>
          <cell r="E9075">
            <v>18.170000000000002</v>
          </cell>
        </row>
        <row r="9076">
          <cell r="B9076">
            <v>92659</v>
          </cell>
          <cell r="C9076" t="str">
            <v>NIPLE, EM FERRO GALVANIZADO, CONEXÃO ROSQUEADA, DN 32 (1 1/4"), INSTALADO EM REDE DE ALIMENTAÇÃO PARA SPRINKLER - FORNECIMENTO E INSTALAÇÃO. AF_12/2015</v>
          </cell>
          <cell r="D9076" t="str">
            <v>UN</v>
          </cell>
          <cell r="E9076">
            <v>21.02</v>
          </cell>
        </row>
        <row r="9077">
          <cell r="B9077">
            <v>92660</v>
          </cell>
          <cell r="C9077" t="str">
            <v>LUVA, EM FERRO GALVANIZADO, CONEXÃO ROSQUEADA, DN 32 (1 1/4"), INSTALADO EM REDE DE ALIMENTAÇÃO PARA SPRINKLER - FORNECIMENTO E INSTALAÇÃO. AF_12/2015</v>
          </cell>
          <cell r="D9077" t="str">
            <v>UN</v>
          </cell>
          <cell r="E9077">
            <v>22.07</v>
          </cell>
        </row>
        <row r="9078">
          <cell r="B9078">
            <v>92661</v>
          </cell>
          <cell r="C9078" t="str">
            <v>NIPLE, EM FERRO GALVANIZADO, CONEXÃO ROSQUEADA, DN 40 (1 1/2"), INSTALADO EM REDE DE ALIMENTAÇÃO PARA SPRINKLER - FORNECIMENTO E INSTALAÇÃO. AF_12/2015</v>
          </cell>
          <cell r="D9078" t="str">
            <v>UN</v>
          </cell>
          <cell r="E9078">
            <v>25.11</v>
          </cell>
        </row>
        <row r="9079">
          <cell r="B9079">
            <v>92662</v>
          </cell>
          <cell r="C9079" t="str">
            <v>LUVA, EM FERRO GALVANIZADO, CONEXÃO ROSQUEADA, DN 40 (1 1/2"), INSTALADO EM REDE DE ALIMENTAÇÃO PARA SPRINKLER - FORNECIMENTO E INSTALAÇÃO. AF_12/2015</v>
          </cell>
          <cell r="D9079" t="str">
            <v>UN</v>
          </cell>
          <cell r="E9079">
            <v>25.31</v>
          </cell>
        </row>
        <row r="9080">
          <cell r="B9080">
            <v>92663</v>
          </cell>
          <cell r="C9080" t="str">
            <v>NIPLE, EM FERRO GALVANIZADO, CONEXÃO ROSQUEADA, DN 50 (2"), INSTALADO EM REDE DE ALIMENTAÇÃO PARA SPRINKLER - FORNECIMENTO E INSTALAÇÃO. AF_12/2015</v>
          </cell>
          <cell r="D9080" t="str">
            <v>UN</v>
          </cell>
          <cell r="E9080">
            <v>33.700000000000003</v>
          </cell>
        </row>
        <row r="9081">
          <cell r="B9081">
            <v>92664</v>
          </cell>
          <cell r="C9081" t="str">
            <v>LUVA, EM FERRO GALVANIZADO, CONEXÃO ROSQUEADA, DN 50 (2"), INSTALADO EM REDE DE ALIMENTAÇÃO PARA SPRINKLER - FORNECIMENTO E INSTALAÇÃO. AF_12/2015</v>
          </cell>
          <cell r="D9081" t="str">
            <v>UN</v>
          </cell>
          <cell r="E9081">
            <v>33.68</v>
          </cell>
        </row>
        <row r="9082">
          <cell r="B9082">
            <v>92665</v>
          </cell>
          <cell r="C9082" t="str">
            <v>NIPLE, EM FERRO GALVANIZADO, CONEXÃO ROSQUEADA, DN 65 (2 1/2"), INSTALADO EM REDE DE ALIMENTAÇÃO PARA SPRINKLER - FORNECIMENTO E INSTALAÇÃO. AF_12/2015</v>
          </cell>
          <cell r="D9082" t="str">
            <v>UN</v>
          </cell>
          <cell r="E9082">
            <v>46.4</v>
          </cell>
        </row>
        <row r="9083">
          <cell r="B9083">
            <v>92666</v>
          </cell>
          <cell r="C9083" t="str">
            <v>LUVA, EM FERRO GALVANIZADO, CONEXÃO ROSQUEADA, DN 65 (2 1/2"), INSTALADO EM REDE DE ALIMENTAÇÃO PARA SPRINKLER - FORNECIMENTO E INSTALAÇÃO. AF_12/2015</v>
          </cell>
          <cell r="D9083" t="str">
            <v>UN</v>
          </cell>
          <cell r="E9083">
            <v>52.71</v>
          </cell>
        </row>
        <row r="9084">
          <cell r="B9084">
            <v>92667</v>
          </cell>
          <cell r="C9084" t="str">
            <v>NIPLE, EM FERRO GALVANIZADO, CONEXÃO ROSQUEADA, DN 80 (3"), INSTALADO EM REDE DE ALIMENTAÇÃO PARA SPRINKLER - FORNECIMENTO E INSTALAÇÃO. AF_12/2015</v>
          </cell>
          <cell r="D9084" t="str">
            <v>UN</v>
          </cell>
          <cell r="E9084">
            <v>68.38</v>
          </cell>
        </row>
        <row r="9085">
          <cell r="B9085">
            <v>92668</v>
          </cell>
          <cell r="C9085" t="str">
            <v>LUVA, EM FERRO GALVANIZADO, CONEXÃO ROSQUEADA, DN 80 (3"), INSTALADO EM REDE DE ALIMENTAÇÃO PARA SPRINKLER - FORNECIMENTO E INSTALAÇÃO. AF_12/2015</v>
          </cell>
          <cell r="D9085" t="str">
            <v>UN</v>
          </cell>
          <cell r="E9085">
            <v>73.989999999999995</v>
          </cell>
        </row>
        <row r="9086">
          <cell r="B9086">
            <v>92669</v>
          </cell>
          <cell r="C9086" t="str">
            <v>JOELHO 45 GRAUS, EM FERRO GALVANIZADO, CONEXÃO ROSQUEADA, DN 25 (1"), INSTALADO EM REDE DE ALIMENTAÇÃO PARA SPRINKLER - FORNECIMENTO E INSTALAÇÃO. AF_12/2015</v>
          </cell>
          <cell r="D9086" t="str">
            <v>UN</v>
          </cell>
          <cell r="E9086">
            <v>25.86</v>
          </cell>
        </row>
        <row r="9087">
          <cell r="B9087">
            <v>92670</v>
          </cell>
          <cell r="C9087" t="str">
            <v>JOELHO 90 GRAUS, EM FERRO GALVANIZADO, CONEXÃO ROSQUEADA, DN 25 (1"), INSTALADO EM REDE DE ALIMENTAÇÃO PARA SPRINKLER - FORNECIMENTO E INSTALAÇÃO. AF_12/2015</v>
          </cell>
          <cell r="D9087" t="str">
            <v>UN</v>
          </cell>
          <cell r="E9087">
            <v>24.36</v>
          </cell>
        </row>
        <row r="9088">
          <cell r="B9088">
            <v>92671</v>
          </cell>
          <cell r="C9088" t="str">
            <v>JOELHO 45 GRAUS, EM FERRO GALVANIZADO, CONEXÃO ROSQUEADA, DN 32 (1 1/4"), INSTALADO EM REDE DE ALIMENTAÇÃO PARA SPRINKLER - FORNECIMENTO E INSTALAÇÃO. AF_12/2015</v>
          </cell>
          <cell r="D9088" t="str">
            <v>UN</v>
          </cell>
          <cell r="E9088">
            <v>33.700000000000003</v>
          </cell>
        </row>
        <row r="9089">
          <cell r="B9089">
            <v>92672</v>
          </cell>
          <cell r="C9089" t="str">
            <v>JOELHO 90 GRAUS, EM FERRO GALVANIZADO, CONEXÃO ROSQUEADA, DN 32 (1 1/4"), INSTALADO EM REDE DE ALIMENTAÇÃO PARA SPRINKLER - FORNECIMENTO E INSTALAÇÃO. AF_12/2015</v>
          </cell>
          <cell r="D9089" t="str">
            <v>UN</v>
          </cell>
          <cell r="E9089">
            <v>30.71</v>
          </cell>
        </row>
        <row r="9090">
          <cell r="B9090">
            <v>92673</v>
          </cell>
          <cell r="C9090" t="str">
            <v>JOELHO 45 GRAUS, EM FERRO GALVANIZADO, CONEXÃO ROSQUEADA, DN 40 (1 1/2"), INSTALADO EM REDE DE ALIMENTAÇÃO PARA SPRINKLER - FORNECIMENTO E INSTALAÇÃO. AF_12/2015</v>
          </cell>
          <cell r="D9090" t="str">
            <v>UN</v>
          </cell>
          <cell r="E9090">
            <v>38.68</v>
          </cell>
        </row>
        <row r="9091">
          <cell r="B9091">
            <v>92674</v>
          </cell>
          <cell r="C9091" t="str">
            <v>JOELHO 90 GRAUS, EM FERRO GALVANIZADO, CONEXÃO ROSQUEADA, DN 40 (1 1/2"), INSTALADO EM REDE DE ALIMENTAÇÃO PARA SPRINKLER - FORNECIMENTO E INSTALAÇÃO. AF_12/2015</v>
          </cell>
          <cell r="D9091" t="str">
            <v>UN</v>
          </cell>
          <cell r="E9091">
            <v>36.61</v>
          </cell>
        </row>
        <row r="9092">
          <cell r="B9092">
            <v>92675</v>
          </cell>
          <cell r="C9092" t="str">
            <v>JOELHO 45 GRAUS, EM FERRO GALVANIZADO, CONEXÃO ROSQUEADA, DN 50 (2"), INSTALADO EM REDE DE ALIMENTAÇÃO PARA SPRINKLER - FORNECIMENTO E INSTALAÇÃO. AF_12/2015</v>
          </cell>
          <cell r="D9092" t="str">
            <v>UN</v>
          </cell>
          <cell r="E9092">
            <v>50.01</v>
          </cell>
        </row>
        <row r="9093">
          <cell r="B9093">
            <v>92676</v>
          </cell>
          <cell r="C9093" t="str">
            <v>JOELHO 90 GRAUS, EM FERRO GALVANIZADO, CONEXÃO ROSQUEADA, DN 50 (2"), INSTALADO EM REDE DE ALIMENTAÇÃO PARA SPRINKLER - FORNECIMENTO E INSTALAÇÃO. AF_12/2015</v>
          </cell>
          <cell r="D9093" t="str">
            <v>UN</v>
          </cell>
          <cell r="E9093">
            <v>48.61</v>
          </cell>
        </row>
        <row r="9094">
          <cell r="B9094">
            <v>92677</v>
          </cell>
          <cell r="C9094" t="str">
            <v>JOELHO 45 GRAUS, EM FERRO GALVANIZADO, CONEXÃO ROSQUEADA, DN 65 (2 1/2"), INSTALADO EM REDE DE ALIMENTAÇÃO PARA SPRINKLER - FORNECIMENTO E INSTALAÇÃO. AF_12/2015</v>
          </cell>
          <cell r="D9094" t="str">
            <v>UN</v>
          </cell>
          <cell r="E9094">
            <v>81.75</v>
          </cell>
        </row>
        <row r="9095">
          <cell r="B9095">
            <v>92678</v>
          </cell>
          <cell r="C9095" t="str">
            <v>JOELHO 90 GRAUS, EM FERRO GALVANIZADO, CONEXÃO ROSQUEADA, DN 65 (2 1/2"), INSTALADO EM REDE DE ALIMENTAÇÃO PARA SPRINKLER - FORNECIMENTO E INSTALAÇÃO. AF_12/2015</v>
          </cell>
          <cell r="D9095" t="str">
            <v>UN</v>
          </cell>
          <cell r="E9095">
            <v>75.58</v>
          </cell>
        </row>
        <row r="9096">
          <cell r="B9096">
            <v>92679</v>
          </cell>
          <cell r="C9096" t="str">
            <v>JOELHO 45 GRAUS, EM FERRO GALVANIZADO, CONEXÃO ROSQUEADA, DN 80 (3"), INSTALADO EM REDE DE ALIMENTAÇÃO PARA SPRINKLER - FORNECIMENTO E INSTALAÇÃO. AF_12/2015</v>
          </cell>
          <cell r="D9096" t="str">
            <v>UN</v>
          </cell>
          <cell r="E9096">
            <v>112.22</v>
          </cell>
        </row>
        <row r="9097">
          <cell r="B9097">
            <v>92680</v>
          </cell>
          <cell r="C9097" t="str">
            <v>JOELHO 90 GRAUS, EM FERRO GALVANIZADO, CONEXÃO ROSQUEADA, DN 80 (3"), INSTALADO EM REDE DE ALIMENTAÇÃO PARA SPRINKLER - FORNECIMENTO E INSTALAÇÃO. AF_12/2015</v>
          </cell>
          <cell r="D9097" t="str">
            <v>UN</v>
          </cell>
          <cell r="E9097">
            <v>100.32</v>
          </cell>
        </row>
        <row r="9098">
          <cell r="B9098">
            <v>92681</v>
          </cell>
          <cell r="C9098" t="str">
            <v>TÊ, EM FERRO GALVANIZADO, CONEXÃO ROSQUEADA, DN 25 (1"), INSTALADO EM REDE DE ALIMENTAÇÃO PARA SPRINKLER - FORNECIMENTO E INSTALAÇÃO. AF_12/2015</v>
          </cell>
          <cell r="D9098" t="str">
            <v>UN</v>
          </cell>
          <cell r="E9098">
            <v>33.049999999999997</v>
          </cell>
        </row>
        <row r="9099">
          <cell r="B9099">
            <v>92682</v>
          </cell>
          <cell r="C9099" t="str">
            <v>TÊ, EM FERRO GALVANIZADO, CONEXÃO ROSQUEADA, DN 32 (1 1/4"), INSTALADO EM REDE DE ALIMENTAÇÃO PARA SPRINKLER - FORNECIMENTO E INSTALAÇÃO. AF_12/2015</v>
          </cell>
          <cell r="D9099" t="str">
            <v>UN</v>
          </cell>
          <cell r="E9099">
            <v>41.26</v>
          </cell>
        </row>
        <row r="9100">
          <cell r="B9100">
            <v>92683</v>
          </cell>
          <cell r="C9100" t="str">
            <v>TÊ, EM FERRO GALVANIZADO, CONEXÃO ROSQUEADA, DN 40 (1 1/2"), INSTALADO EM REDE DE ALIMENTAÇÃO PARA SPRINKLER - FORNECIMENTO E INSTALAÇÃO. AF_12/2015</v>
          </cell>
          <cell r="D9100" t="str">
            <v>UN</v>
          </cell>
          <cell r="E9100">
            <v>48.05</v>
          </cell>
        </row>
        <row r="9101">
          <cell r="B9101">
            <v>92684</v>
          </cell>
          <cell r="C9101" t="str">
            <v>TÊ, EM FERRO GALVANIZADO, CONEXÃO ROSQUEADA, DN 50 (2"), INSTALADO EM REDE DE ALIMENTAÇÃO PARA SPRINKLER - FORNECIMENTO E INSTALAÇÃO. AF_12/2015</v>
          </cell>
          <cell r="D9101" t="str">
            <v>UN</v>
          </cell>
          <cell r="E9101">
            <v>64.78</v>
          </cell>
        </row>
        <row r="9102">
          <cell r="B9102">
            <v>92685</v>
          </cell>
          <cell r="C9102" t="str">
            <v>TÊ, EM FERRO GALVANIZADO, CONEXÃO ROSQUEADA, DN 65 (2 1/2"), INSTALADO EM REDE DE ALIMENTAÇÃO PARA SPRINKLER - FORNECIMENTO E INSTALAÇÃO. AF_12/2015</v>
          </cell>
          <cell r="D9102" t="str">
            <v>UN</v>
          </cell>
          <cell r="E9102">
            <v>103.88</v>
          </cell>
        </row>
        <row r="9103">
          <cell r="B9103">
            <v>92686</v>
          </cell>
          <cell r="C9103" t="str">
            <v>TÊ, EM FERRO GALVANIZADO, CONEXÃO ROSQUEADA, DN 80 (3"), INSTALADO EM REDE DE ALIMENTAÇÃO PARA SPRINKLER - FORNECIMENTO E INSTALAÇÃO. AF_12/2015</v>
          </cell>
          <cell r="D9103" t="str">
            <v>UN</v>
          </cell>
          <cell r="E9103">
            <v>132.61000000000001</v>
          </cell>
        </row>
        <row r="9104">
          <cell r="B9104">
            <v>92692</v>
          </cell>
          <cell r="C9104" t="str">
            <v>NIPLE, EM FERRO GALVANIZADO, CONEXÃO ROSQUEADA, DN 15 (1/2"), INSTALADO EM RAMAIS E SUB-RAMAIS DE GÁS - FORNECIMENTO E INSTALAÇÃO. AF_12/2015</v>
          </cell>
          <cell r="D9104" t="str">
            <v>UN</v>
          </cell>
          <cell r="E9104">
            <v>9.18</v>
          </cell>
        </row>
        <row r="9105">
          <cell r="B9105">
            <v>92693</v>
          </cell>
          <cell r="C9105" t="str">
            <v>LUVA, EM FERRO GALVANIZADO, CONEXÃO ROSQUEADA, DN 15 (1/2"), INSTALADO EM RAMAIS E SUB-RAMAIS DE GÁS - FORNECIMENTO E INSTALAÇÃO. AF_12/2015</v>
          </cell>
          <cell r="D9105" t="str">
            <v>UN</v>
          </cell>
          <cell r="E9105">
            <v>9.44</v>
          </cell>
        </row>
        <row r="9106">
          <cell r="B9106">
            <v>92694</v>
          </cell>
          <cell r="C9106" t="str">
            <v>NIPLE, EM FERRO GALVANIZADO, CONEXÃO ROSQUEADA, DN 20 (3/4"), INSTALADO EM RAMAIS E SUB-RAMAIS DE GÁS - FORNECIMENTO E INSTALAÇÃO. AF_12/2015</v>
          </cell>
          <cell r="D9106" t="str">
            <v>UN</v>
          </cell>
          <cell r="E9106">
            <v>14.6</v>
          </cell>
        </row>
        <row r="9107">
          <cell r="B9107">
            <v>92695</v>
          </cell>
          <cell r="C9107" t="str">
            <v>LUVA, EM FERRO GALVANIZADO, CONEXÃO ROSQUEADA, DN 20 (3/4"), INSTALADO EM RAMAIS E SUB-RAMAIS DE GÁS - FORNECIMENTO E INSTALAÇÃO. AF_12/2015</v>
          </cell>
          <cell r="D9107" t="str">
            <v>UN</v>
          </cell>
          <cell r="E9107">
            <v>14.86</v>
          </cell>
        </row>
        <row r="9108">
          <cell r="B9108">
            <v>92696</v>
          </cell>
          <cell r="C9108" t="str">
            <v>NIPLE, EM FERRO GALVANIZADO, CONEXÃO ROSQUEADA, DN 25 (1"), INSTALADO EM RAMAIS E SUB-RAMAIS DE GÁS - FORNECIMENTO E INSTALAÇÃO. AF_12/2015</v>
          </cell>
          <cell r="D9108" t="str">
            <v>UN</v>
          </cell>
          <cell r="E9108">
            <v>22.9</v>
          </cell>
        </row>
        <row r="9109">
          <cell r="B9109">
            <v>92697</v>
          </cell>
          <cell r="C9109" t="str">
            <v>LUVA, EM FERRO GALVANIZADO, CONEXÃO ROSQUEADA, DN 25 (1"), INSTALADO EM RAMAIS E SUB-RAMAIS DE GÁS - FORNECIMENTO E INSTALAÇÃO. AF_12/2015</v>
          </cell>
          <cell r="D9109" t="str">
            <v>UN</v>
          </cell>
          <cell r="E9109">
            <v>24.03</v>
          </cell>
        </row>
        <row r="9110">
          <cell r="B9110">
            <v>92698</v>
          </cell>
          <cell r="C9110" t="str">
            <v>JOELHO 45 GRAUS, EM FERRO GALVANIZADO, CONEXÃO ROSQUEADA, DN 15 (1/2"), INSTALADO EM RAMAIS E SUB-RAMAIS DE GÁS - FORNECIMENTO E INSTALAÇÃO. AF_12/2015</v>
          </cell>
          <cell r="D9110" t="str">
            <v>UN</v>
          </cell>
          <cell r="E9110">
            <v>13.57</v>
          </cell>
        </row>
        <row r="9111">
          <cell r="B9111">
            <v>92699</v>
          </cell>
          <cell r="C9111" t="str">
            <v>JOELHO 90 GRAUS, EM FERRO GALVANIZADO, CONEXÃO ROSQUEADA, DN 15 (1/2"), INSTALADO EM RAMAIS E SUB-RAMAIS DE GÁS - FORNECIMENTO E INSTALAÇÃO. AF_12/2015</v>
          </cell>
          <cell r="D9111" t="str">
            <v>UN</v>
          </cell>
          <cell r="E9111">
            <v>12.75</v>
          </cell>
        </row>
        <row r="9112">
          <cell r="B9112">
            <v>92700</v>
          </cell>
          <cell r="C9112" t="str">
            <v>JOELHO 45 GRAUS, EM FERRO GALVANIZADO, CONEXÃO ROSQUEADA, DN 20 (3/4"), INSTALADO EM RAMAIS E SUB-RAMAIS DE GÁS - FORNECIMENTO E INSTALAÇÃO. AF_12/2015</v>
          </cell>
          <cell r="D9112" t="str">
            <v>UN</v>
          </cell>
          <cell r="E9112">
            <v>22.18</v>
          </cell>
        </row>
        <row r="9113">
          <cell r="B9113">
            <v>92701</v>
          </cell>
          <cell r="C9113" t="str">
            <v>JOELHO 90 GRAUS, EM FERRO GALVANIZADO, CONEXÃO ROSQUEADA, DN 20 (3/4"), INSTALADO EM RAMAIS E SUB-RAMAIS DE GÁS - FORNECIMENTO E INSTALAÇÃO. AF_12/2015</v>
          </cell>
          <cell r="D9113" t="str">
            <v>UN</v>
          </cell>
          <cell r="E9113">
            <v>20.95</v>
          </cell>
        </row>
        <row r="9114">
          <cell r="B9114">
            <v>92702</v>
          </cell>
          <cell r="C9114" t="str">
            <v>JOELHO 45 GRAUS, EM FERRO GALVANIZADO, CONEXÃO ROSQUEADA, DN 25 (1"), INSTALADO EM RAMAIS E SUB-RAMAIS DE GÁS - FORNECIMENTO E INSTALAÇÃO. AF_12/2015</v>
          </cell>
          <cell r="D9114" t="str">
            <v>UN</v>
          </cell>
          <cell r="E9114">
            <v>34.700000000000003</v>
          </cell>
        </row>
        <row r="9115">
          <cell r="B9115">
            <v>92703</v>
          </cell>
          <cell r="C9115" t="str">
            <v>JOELHO 90 GRAUS, EM FERRO GALVANIZADO, CONEXÃO ROSQUEADA, DN 25 (1"), INSTALADO EM RAMAIS E SUB-RAMAIS DE GÁS - FORNECIMENTO E INSTALAÇÃO. AF_12/2015</v>
          </cell>
          <cell r="D9115" t="str">
            <v>UN</v>
          </cell>
          <cell r="E9115">
            <v>33.200000000000003</v>
          </cell>
        </row>
        <row r="9116">
          <cell r="B9116">
            <v>92704</v>
          </cell>
          <cell r="C9116" t="str">
            <v>TÊ, EM FERRO GALVANIZADO, CONEXÃO ROSQUEADA, DN 15 (1/2"), INSTALADO EM RAMAIS E SUB-RAMAIS DE GÁS - FORNECIMENTO E INSTALAÇÃO. AF_12/2015</v>
          </cell>
          <cell r="D9116" t="str">
            <v>UN</v>
          </cell>
          <cell r="E9116">
            <v>17.190000000000001</v>
          </cell>
        </row>
        <row r="9117">
          <cell r="B9117">
            <v>92705</v>
          </cell>
          <cell r="C9117" t="str">
            <v>TÊ, EM FERRO GALVANIZADO, CONEXÃO ROSQUEADA, DN 20 (3/4"), INSTALADO EM RAMAIS E SUB-RAMAIS DE GÁS - FORNECIMENTO E INSTALAÇÃO. AF_12/2015</v>
          </cell>
          <cell r="D9117" t="str">
            <v>UN</v>
          </cell>
          <cell r="E9117">
            <v>27.68</v>
          </cell>
        </row>
        <row r="9118">
          <cell r="B9118">
            <v>92706</v>
          </cell>
          <cell r="C9118" t="str">
            <v>TÊ, EM FERRO GALVANIZADO, CONEXÃO ROSQUEADA, DN 25 (1"), INSTALADO EM RAMAIS E SUB-RAMAIS DE GÁS - FORNECIMENTO E INSTALAÇÃO. AF_12/2015</v>
          </cell>
          <cell r="D9118" t="str">
            <v>UN</v>
          </cell>
          <cell r="E9118">
            <v>44.82</v>
          </cell>
        </row>
        <row r="9119">
          <cell r="B9119">
            <v>92889</v>
          </cell>
          <cell r="C9119" t="str">
            <v>UNIÃO, EM FERRO GALVANIZADO, DN 50 (2"), CONEXÃO ROSQUEADA, INSTALADO EM PRUMADAS - FORNECIMENTO E INSTALAÇÃO. AF_12/2015</v>
          </cell>
          <cell r="D9119" t="str">
            <v>UN</v>
          </cell>
          <cell r="E9119">
            <v>83.79</v>
          </cell>
        </row>
        <row r="9120">
          <cell r="B9120">
            <v>92890</v>
          </cell>
          <cell r="C9120" t="str">
            <v>UNIÃO, EM FERRO GALVANIZADO, DN 65 (2 1/2"), CONEXÃO ROSQUEADA, INSTALADO EM PRUMADAS - FORNECIMENTO E INSTALAÇÃO. AF_12/2015</v>
          </cell>
          <cell r="D9120" t="str">
            <v>UN</v>
          </cell>
          <cell r="E9120">
            <v>126.63</v>
          </cell>
        </row>
        <row r="9121">
          <cell r="B9121">
            <v>92891</v>
          </cell>
          <cell r="C9121" t="str">
            <v>UNIÃO, EM FERRO GALVANIZADO, DN 80 (3"), CONEXÃO ROSQUEADA, INSTALADO EM PRUMADAS - FORNECIMENTO E INSTALAÇÃO. AF_12/2015</v>
          </cell>
          <cell r="D9121" t="str">
            <v>UN</v>
          </cell>
          <cell r="E9121">
            <v>185.33</v>
          </cell>
        </row>
        <row r="9122">
          <cell r="B9122">
            <v>92892</v>
          </cell>
          <cell r="C9122" t="str">
            <v>UNIÃO, EM FERRO GALVANIZADO, DN 25 (1"), CONEXÃO ROSQUEADA, INSTALADO EM REDE DE ALIMENTAÇÃO PARA HIDRANTE - FORNECIMENTO E INSTALAÇÃO. AF_12/2015</v>
          </cell>
          <cell r="D9122" t="str">
            <v>UN</v>
          </cell>
          <cell r="E9122">
            <v>36.479999999999997</v>
          </cell>
        </row>
        <row r="9123">
          <cell r="B9123">
            <v>92893</v>
          </cell>
          <cell r="C9123" t="str">
            <v>UNIÃO, EM FERRO GALVANIZADO, DN 32 (1 1/4"), CONEXÃO ROSQUEADA, INSTALADO EM REDE DE ALIMENTAÇÃO PARA HIDRANTE - FORNECIMENTO E INSTALAÇÃO. AF_12/2015</v>
          </cell>
          <cell r="D9123" t="str">
            <v>UN</v>
          </cell>
          <cell r="E9123">
            <v>51.68</v>
          </cell>
        </row>
        <row r="9124">
          <cell r="B9124">
            <v>92894</v>
          </cell>
          <cell r="C9124" t="str">
            <v>UNIÃO, EM FERRO GALVANIZADO, DN 40 (1 1/2"), CONEXÃO ROSQUEADA, INSTALADO EM REDE DE ALIMENTAÇÃO PARA HIDRANTE - FORNECIMENTO E INSTALAÇÃO. AF_12/2015</v>
          </cell>
          <cell r="D9124" t="str">
            <v>UN</v>
          </cell>
          <cell r="E9124">
            <v>61.67</v>
          </cell>
        </row>
        <row r="9125">
          <cell r="B9125">
            <v>92895</v>
          </cell>
          <cell r="C9125" t="str">
            <v>UNIÃO, EM FERRO GALVANIZADO, DN 50 (2"), CONEXÃO ROSQUEADA, INSTALADO EM REDE DE ALIMENTAÇÃO PARA HIDRANTE - FORNECIMENTO E INSTALAÇÃO. AF_12/2015</v>
          </cell>
          <cell r="D9125" t="str">
            <v>UN</v>
          </cell>
          <cell r="E9125">
            <v>83.76</v>
          </cell>
        </row>
        <row r="9126">
          <cell r="B9126">
            <v>92896</v>
          </cell>
          <cell r="C9126" t="str">
            <v>UNIÃO, EM FERRO GALVANIZADO, DN 65 (2 1/2"), CONEXÃO ROSQUEADA, INSTALADO EM REDE DE ALIMENTAÇÃO PARA HIDRANTE - FORNECIMENTO E INSTALAÇÃO. AF_12/2015</v>
          </cell>
          <cell r="D9126" t="str">
            <v>UN</v>
          </cell>
          <cell r="E9126">
            <v>127.74</v>
          </cell>
        </row>
        <row r="9127">
          <cell r="B9127">
            <v>92897</v>
          </cell>
          <cell r="C9127" t="str">
            <v>UNIÃO, EM FERRO GALVANIZADO, DN 80 (3"), CONEXÃO ROSQUEADA, INSTALADO EM REDE DE ALIMENTAÇÃO PARA HIDRANTE - FORNECIMENTO E INSTALAÇÃO. AF_12/2015</v>
          </cell>
          <cell r="D9127" t="str">
            <v>UN</v>
          </cell>
          <cell r="E9127">
            <v>187.59</v>
          </cell>
        </row>
        <row r="9128">
          <cell r="B9128">
            <v>92898</v>
          </cell>
          <cell r="C9128" t="str">
            <v>UNIÃO, EM FERRO GALVANIZADO, CONEXÃO ROSQUEADA, DN 25 (1"), INSTALADO EM REDE DE ALIMENTAÇÃO PARA SPRINKLER - FORNECIMENTO E INSTALAÇÃO. AF_12/2015</v>
          </cell>
          <cell r="D9128" t="str">
            <v>UN</v>
          </cell>
          <cell r="E9128">
            <v>30.36</v>
          </cell>
        </row>
        <row r="9129">
          <cell r="B9129">
            <v>92899</v>
          </cell>
          <cell r="C9129" t="str">
            <v>UNIÃO, EM FERRO GALVANIZADO, CONEXÃO ROSQUEADA, DN 32 (1 1/4"), INSTALADO EM REDE DE ALIMENTAÇÃO PARA SPRINKLER - FORNECIMENTO E INSTALAÇÃO. AF_12/2015</v>
          </cell>
          <cell r="D9129" t="str">
            <v>UN</v>
          </cell>
          <cell r="E9129">
            <v>44.73</v>
          </cell>
        </row>
        <row r="9130">
          <cell r="B9130">
            <v>92900</v>
          </cell>
          <cell r="C9130" t="str">
            <v>UNIÃO, EM FERRO GALVANIZADO, CONEXÃO ROSQUEADA, DN 40 (1 1/2"), INSTALADO EM REDE DE ALIMENTAÇÃO PARA SPRINKLER - FORNECIMENTO E INSTALAÇÃO. AF_12/2015</v>
          </cell>
          <cell r="D9130" t="str">
            <v>UN</v>
          </cell>
          <cell r="E9130">
            <v>53.74</v>
          </cell>
        </row>
        <row r="9131">
          <cell r="B9131">
            <v>92901</v>
          </cell>
          <cell r="C9131" t="str">
            <v>UNIÃO, EM FERRO GALVANIZADO, CONEXÃO ROSQUEADA, DN 50 (2"), INSTALADO EM REDE DE ALIMENTAÇÃO PARA SPRINKLER - FORNECIMENTO E INSTALAÇÃO. AF_12/2015</v>
          </cell>
          <cell r="D9131" t="str">
            <v>UN</v>
          </cell>
          <cell r="E9131">
            <v>74.63</v>
          </cell>
        </row>
        <row r="9132">
          <cell r="B9132">
            <v>92902</v>
          </cell>
          <cell r="C9132" t="str">
            <v>UNIÃO, EM FERRO GALVANIZADO, CONEXÃO ROSQUEADA, DN 65 (2 1/2"), INSTALADO EM REDE DE ALIMENTAÇÃO PARA SPRINKLER - FORNECIMENTO E INSTALAÇÃO. AF_12/2015</v>
          </cell>
          <cell r="D9132" t="str">
            <v>UN</v>
          </cell>
          <cell r="E9132">
            <v>116.8</v>
          </cell>
        </row>
        <row r="9133">
          <cell r="B9133">
            <v>92903</v>
          </cell>
          <cell r="C9133" t="str">
            <v>UNIÃO, EM FERRO GALVANIZADO, CONEXÃO ROSQUEADA, DN 80 (3"), INSTALADO EM REDE DE ALIMENTAÇÃO PARA SPRINKLER - FORNECIMENTO E INSTALAÇÃO. AF_12/2015</v>
          </cell>
          <cell r="D9133" t="str">
            <v>UN</v>
          </cell>
          <cell r="E9133">
            <v>174.88</v>
          </cell>
        </row>
        <row r="9134">
          <cell r="B9134">
            <v>92904</v>
          </cell>
          <cell r="C9134" t="str">
            <v>UNIÃO, EM FERRO GALVANIZADO, CONEXÃO ROSQUEADA, DN 15 (1/2"), INSTALADO EM RAMAIS E SUB-RAMAIS DE GÁS - FORNECIMENTO E INSTALAÇÃO. AF_12/2015</v>
          </cell>
          <cell r="D9134" t="str">
            <v>UN</v>
          </cell>
          <cell r="E9134">
            <v>20.62</v>
          </cell>
        </row>
        <row r="9135">
          <cell r="B9135">
            <v>92905</v>
          </cell>
          <cell r="C9135" t="str">
            <v>UNIÃO, EM FERRO GALVANIZADO, CONEXÃO ROSQUEADA, DN 20 (3/4"), INSTALADO EM RAMAIS E SUB-RAMAIS DE GÁS - FORNECIMENTO E INSTALAÇÃO. AF_12/2015</v>
          </cell>
          <cell r="D9135" t="str">
            <v>UN</v>
          </cell>
          <cell r="E9135">
            <v>29.53</v>
          </cell>
        </row>
        <row r="9136">
          <cell r="B9136">
            <v>92906</v>
          </cell>
          <cell r="C9136" t="str">
            <v>UNIÃO, EM FERRO GALVANIZADO, CONEXÃO ROSQUEADA, DN 25 (1"), INSTALADO EM RAMAIS E SUB-RAMAIS DE GÁS - FORNECIMENTO E INSTALAÇÃO. AF_12/2015</v>
          </cell>
          <cell r="D9136" t="str">
            <v>UN</v>
          </cell>
          <cell r="E9136">
            <v>36.22</v>
          </cell>
        </row>
        <row r="9137">
          <cell r="B9137">
            <v>92907</v>
          </cell>
          <cell r="C9137" t="str">
            <v>LUVA DE REDUÇÃO, EM FERRO GALVANIZADO, 2" X 1 1/2", CONEXÃO ROSQUEADA, INSTALADO EM PRUMADAS - FORNECIMENTO E INSTALAÇÃO. AF_12/2015</v>
          </cell>
          <cell r="D9137" t="str">
            <v>UN</v>
          </cell>
          <cell r="E9137">
            <v>45.22</v>
          </cell>
        </row>
        <row r="9138">
          <cell r="B9138">
            <v>92908</v>
          </cell>
          <cell r="C9138" t="str">
            <v>LUVA DE REDUÇÃO, EM FERRO GALVANIZADO, 2" X 1 1/4", CONEXÃO ROSQUEADA, INSTALADO EM PRUMADAS - FORNECIMENTO E INSTALAÇÃO. AF_12/2015</v>
          </cell>
          <cell r="D9138" t="str">
            <v>UN</v>
          </cell>
          <cell r="E9138">
            <v>45.22</v>
          </cell>
        </row>
        <row r="9139">
          <cell r="B9139">
            <v>92909</v>
          </cell>
          <cell r="C9139" t="str">
            <v>LUVA DE REDUÇÃO, EM FERRO GALVANIZADO, 2" X 1", CONEXÃO ROSQUEADA, INSTALADO EM PRUMADAS - FORNECIMENTO E INSTALAÇÃO. AF_12/2015</v>
          </cell>
          <cell r="D9139" t="str">
            <v>UN</v>
          </cell>
          <cell r="E9139">
            <v>45.22</v>
          </cell>
        </row>
        <row r="9140">
          <cell r="B9140">
            <v>92910</v>
          </cell>
          <cell r="C9140" t="str">
            <v>LUVA DE REDUÇÃO, EM FERRO GALVANIZADO, 2 1/2" X 1 1/2", CONEXÃO ROSQUEADA, INSTALADO EM PRUMADAS - FORNECIMENTO E INSTALAÇÃO. AF_12/2015</v>
          </cell>
          <cell r="D9140" t="str">
            <v>UN</v>
          </cell>
          <cell r="E9140">
            <v>65.2</v>
          </cell>
        </row>
        <row r="9141">
          <cell r="B9141">
            <v>92911</v>
          </cell>
          <cell r="C9141" t="str">
            <v>LUVA DE REDUÇÃO, EM FERRO GALVANIZADO, 2 1/2" X 2", CONEXÃO ROSQUEADA, INSTALADO EM PRUMADAS - FORNECIMENTO E INSTALAÇÃO. AF_12/2015</v>
          </cell>
          <cell r="D9141" t="str">
            <v>UN</v>
          </cell>
          <cell r="E9141">
            <v>65.2</v>
          </cell>
        </row>
        <row r="9142">
          <cell r="B9142">
            <v>92912</v>
          </cell>
          <cell r="C9142" t="str">
            <v>LUVA DE REDUÇÃO, EM FERRO GALVANIZADO, 3" X 1 1/2", CONEXÃO ROSQUEADA, INSTALADO EM PRUMADAS - FORNECIMENTO E INSTALAÇÃO. AF_12/2015</v>
          </cell>
          <cell r="D9142" t="str">
            <v>UN</v>
          </cell>
          <cell r="E9142">
            <v>87.18</v>
          </cell>
        </row>
        <row r="9143">
          <cell r="B9143">
            <v>92913</v>
          </cell>
          <cell r="C9143" t="str">
            <v>LUVA DE REDUÇÃO, EM FERRO GALVANIZADO, 3" X 2 1/2", CONEXÃO ROSQUEADA, INSTALADO EM PRUMADAS - FORNECIMENTO E INSTALAÇÃO. AF_12/2015</v>
          </cell>
          <cell r="D9143" t="str">
            <v>UN</v>
          </cell>
          <cell r="E9143">
            <v>89.09</v>
          </cell>
        </row>
        <row r="9144">
          <cell r="B9144">
            <v>92914</v>
          </cell>
          <cell r="C9144" t="str">
            <v>LUVA DE REDUÇÃO, EM FERRO GALVANIZADO, 3" X 2", CONEXÃO ROSQUEADA, INSTALADO EM PRUMADAS - FORNECIMENTO E INSTALAÇÃO. AF_12/2015</v>
          </cell>
          <cell r="D9144" t="str">
            <v>UN</v>
          </cell>
          <cell r="E9144">
            <v>89.09</v>
          </cell>
        </row>
        <row r="9145">
          <cell r="B9145">
            <v>92918</v>
          </cell>
          <cell r="C9145" t="str">
            <v>LUVA DE REDUÇÃO, EM FERRO GALVANIZADO, 1" X 1/2", CONEXÃO ROSQUEADA, INSTALADO EM REDE DE ALIMENTAÇÃO PARA HIDRANTE - FORNECIMENTO E INSTALAÇÃO. AF_12/2015</v>
          </cell>
          <cell r="D9145" t="str">
            <v>UN</v>
          </cell>
          <cell r="E9145">
            <v>24.2</v>
          </cell>
        </row>
        <row r="9146">
          <cell r="B9146">
            <v>92920</v>
          </cell>
          <cell r="C9146" t="str">
            <v>LUVA DE REDUÇÃO, EM FERRO GALVANIZADO, 1" X 3/4", CONEXÃO ROSQUEADA, INSTALADO EM REDE DE ALIMENTAÇÃO PARA HIDRANTE - FORNECIMENTO E INSTALAÇÃO. AF_12/2015</v>
          </cell>
          <cell r="D9146" t="str">
            <v>UN</v>
          </cell>
          <cell r="E9146">
            <v>24.36</v>
          </cell>
        </row>
        <row r="9147">
          <cell r="B9147">
            <v>92925</v>
          </cell>
          <cell r="C9147" t="str">
            <v>LUVA DE REDUÇÃO, EM FERRO GALVANIZADO, 1 1/4" X 1", CONEXÃO ROSQUEADA, INSTALADO EM REDE DE ALIMENTAÇÃO PARA HIDRANTE - FORNECIMENTO E INSTALAÇÃO. AF_12/2015</v>
          </cell>
          <cell r="D9147" t="str">
            <v>UN</v>
          </cell>
          <cell r="E9147">
            <v>29.87</v>
          </cell>
        </row>
        <row r="9148">
          <cell r="B9148">
            <v>92926</v>
          </cell>
          <cell r="C9148" t="str">
            <v>LUVA DE REDUÇÃO, EM FERRO GALVANIZADO, 1 1/4" X 1/2", CONEXÃO ROSQUEADA, INSTALADO EM REDE DE ALIMENTAÇÃO PARA HIDRANTE - FORNECIMENTO E INSTALAÇÃO. AF_12/2015</v>
          </cell>
          <cell r="D9148" t="str">
            <v>UN</v>
          </cell>
          <cell r="E9148">
            <v>29.86</v>
          </cell>
        </row>
        <row r="9149">
          <cell r="B9149">
            <v>92927</v>
          </cell>
          <cell r="C9149" t="str">
            <v>LUVA DE REDUÇÃO, EM FERRO GALVANIZADO, 1 1/4" X 3/4", CONEXÃO ROSQUEADA, INSTALADO EM REDE DE ALIMENTAÇÃO PARA HIDRANTE - FORNECIMENTO E INSTALAÇÃO. AF_12/2015</v>
          </cell>
          <cell r="D9149" t="str">
            <v>UN</v>
          </cell>
          <cell r="E9149">
            <v>29.86</v>
          </cell>
        </row>
        <row r="9150">
          <cell r="B9150">
            <v>92928</v>
          </cell>
          <cell r="C9150" t="str">
            <v>LUVA DE REDUÇÃO, EM FERRO GALVANIZADO, 1 1/2" X 1 1/4", CONEXÃO ROSQUEADA, INSTALADO EM REDE DE ALIMENTAÇÃO PARA HIDRANTE - FORNECIMENTO E INSTALAÇÃO. AF_12/2015</v>
          </cell>
          <cell r="D9150" t="str">
            <v>UN</v>
          </cell>
          <cell r="E9150">
            <v>34.119999999999997</v>
          </cell>
        </row>
        <row r="9151">
          <cell r="B9151">
            <v>92929</v>
          </cell>
          <cell r="C9151" t="str">
            <v>LUVA DE REDUÇÃO, EM FERRO GALVANIZADO, 1 1/2" X 1", CONEXÃO ROSQUEADA, INSTALADO EM REDE DE ALIMENTAÇÃO PARA HIDRANTE - FORNECIMENTO E INSTALAÇÃO. AF_12/2015</v>
          </cell>
          <cell r="D9151" t="str">
            <v>UN</v>
          </cell>
          <cell r="E9151">
            <v>34.119999999999997</v>
          </cell>
        </row>
        <row r="9152">
          <cell r="B9152">
            <v>92930</v>
          </cell>
          <cell r="C9152" t="str">
            <v>LUVA DE REDUÇÃO, EM FERRO GALVANIZADO, 1 1/2" X 3/4", CONEXÃO ROSQUEADA, INSTALADO EM REDE DE ALIMENTAÇÃO PARA HIDRANTE - FORNECIMENTO E INSTALAÇÃO. AF_12/2015</v>
          </cell>
          <cell r="D9152" t="str">
            <v>UN</v>
          </cell>
          <cell r="E9152">
            <v>34.119999999999997</v>
          </cell>
        </row>
        <row r="9153">
          <cell r="B9153">
            <v>92931</v>
          </cell>
          <cell r="C9153" t="str">
            <v>LUVA DE REDUÇÃO, EM FERRO GALVANIZADO, 2" X 1 1/2", CONEXÃO ROSQUEADA, INSTALADO EM REDE DE ALIMENTAÇÃO PARA HIDRANTE - FORNECIMENTO E INSTALAÇÃO. AF_12/2015</v>
          </cell>
          <cell r="D9153" t="str">
            <v>UN</v>
          </cell>
          <cell r="E9153">
            <v>45.19</v>
          </cell>
        </row>
        <row r="9154">
          <cell r="B9154">
            <v>92932</v>
          </cell>
          <cell r="C9154" t="str">
            <v>LUVA DE REDUÇÃO, EM FERRO GALVANIZADO, 2" X 1 1/4", CONEXÃO ROSQUEADA, INSTALADO EM REDE DE ALIMENTAÇÃO PARA HIDRANTE - FORNECIMENTO E INSTALAÇÃO. AF_12/2015</v>
          </cell>
          <cell r="D9154" t="str">
            <v>UN</v>
          </cell>
          <cell r="E9154">
            <v>45.19</v>
          </cell>
        </row>
        <row r="9155">
          <cell r="B9155">
            <v>92933</v>
          </cell>
          <cell r="C9155" t="str">
            <v>LUVA DE REDUÇÃO, EM FERRO GALVANIZADO, 2" X 1", CONEXÃO ROSQUEADA, INSTALADO EM REDE DE ALIMENTAÇÃO PARA HIDRANTE - FORNECIMENTO E INSTALAÇÃO. AF_12/2015</v>
          </cell>
          <cell r="D9155" t="str">
            <v>UN</v>
          </cell>
          <cell r="E9155">
            <v>45.19</v>
          </cell>
        </row>
        <row r="9156">
          <cell r="B9156">
            <v>92934</v>
          </cell>
          <cell r="C9156" t="str">
            <v>LUVA DE REDUÇÃO, EM FERRO GALVANIZADO, 2 1/2" X 1 1/2", CONEXÃO ROSQUEADA, INSTALADO EM REDE DE ALIMENTAÇÃO PARA HIDRANTE - FORNECIMENTO E INSTALAÇÃO. AF_12/2015</v>
          </cell>
          <cell r="D9156" t="str">
            <v>UN</v>
          </cell>
          <cell r="E9156">
            <v>66.31</v>
          </cell>
        </row>
        <row r="9157">
          <cell r="B9157">
            <v>92935</v>
          </cell>
          <cell r="C9157" t="str">
            <v>LUVA DE REDUÇÃO, EM FERRO GALVANIZADO, 2 1/2" X 2", CONEXÃO ROSQUEADA, INSTALADO EM REDE DE ALIMENTAÇÃO PARA HIDRANTE - FORNECIMENTO E INSTALAÇÃO. AF_12/2015</v>
          </cell>
          <cell r="D9157" t="str">
            <v>UN</v>
          </cell>
          <cell r="E9157">
            <v>66.31</v>
          </cell>
        </row>
        <row r="9158">
          <cell r="B9158">
            <v>92936</v>
          </cell>
          <cell r="C9158" t="str">
            <v>LUVA DE REDUÇÃO, EM FERRO GALVANIZADO, 3" X 2 1/2", CONEXÃO ROSQUEADA, INSTALADO EM REDE DE ALIMENTAÇÃO PARA HIDRANTE - FORNECIMENTO E INSTALAÇÃO. AF_12/2015</v>
          </cell>
          <cell r="D9158" t="str">
            <v>UN</v>
          </cell>
          <cell r="E9158">
            <v>91.35</v>
          </cell>
        </row>
        <row r="9159">
          <cell r="B9159">
            <v>92937</v>
          </cell>
          <cell r="C9159" t="str">
            <v>LUVA DE REDUÇÃO, EM FERRO GALVANIZADO, 3" X 2", CONEXÃO ROSQUEADA, INSTALADO EM REDE DE ALIMENTAÇÃO PARA HIDRANTE - FORNECIMENTO E INSTALAÇÃO. AF_12/2015</v>
          </cell>
          <cell r="D9159" t="str">
            <v>UN</v>
          </cell>
          <cell r="E9159">
            <v>91.35</v>
          </cell>
        </row>
        <row r="9160">
          <cell r="B9160">
            <v>92938</v>
          </cell>
          <cell r="C9160" t="str">
            <v>LUVA DE REDUÇÃO, EM FERRO GALVANIZADO, 1" X 1/2", CONEXÃO ROSQUEADA, INSTALADO EM REDE DE ALIMENTAÇÃO PARA SPRINKLER - FORNECIMENTO E INSTALAÇÃO. AF_12/2015</v>
          </cell>
          <cell r="D9160" t="str">
            <v>UN</v>
          </cell>
          <cell r="E9160">
            <v>18.079999999999998</v>
          </cell>
        </row>
        <row r="9161">
          <cell r="B9161">
            <v>92939</v>
          </cell>
          <cell r="C9161" t="str">
            <v>LUVA DE REDUÇÃO, EM FERRO GALVANIZADO, 1" X 3/4", CONEXÃO ROSQUEADA, INSTALADO EM REDE DE ALIMENTAÇÃO PARA SPRINKLER - FORNECIMENTO E INSTALAÇÃO. AF_12/2015</v>
          </cell>
          <cell r="D9161" t="str">
            <v>UN</v>
          </cell>
          <cell r="E9161">
            <v>18.239999999999998</v>
          </cell>
        </row>
        <row r="9162">
          <cell r="B9162">
            <v>92940</v>
          </cell>
          <cell r="C9162" t="str">
            <v>LUVA DE REDUÇÃO, EM FERRO GALVANIZADO, 1 1/4" X 1", CONEXÃO ROSQUEADA, INSTALADO EM REDE DE ALIMENTAÇÃO PARA SPRINKLER - FORNECIMENTO E INSTALAÇÃO. AF_12/2015</v>
          </cell>
          <cell r="D9162" t="str">
            <v>UN</v>
          </cell>
          <cell r="E9162">
            <v>22.92</v>
          </cell>
        </row>
        <row r="9163">
          <cell r="B9163">
            <v>92941</v>
          </cell>
          <cell r="C9163" t="str">
            <v>LUVA DE REDUÇÃO, EM FERRO GALVANIZADO, 1 1/4" X 1/2", CONEXÃO ROSQUEADA, INSTALADO EM REDE DE ALIMENTAÇÃO PARA SPRINKLER - FORNECIMENTO E INSTALAÇÃO. AF_12/2015</v>
          </cell>
          <cell r="D9163" t="str">
            <v>UN</v>
          </cell>
          <cell r="E9163">
            <v>22.91</v>
          </cell>
        </row>
        <row r="9164">
          <cell r="B9164">
            <v>92942</v>
          </cell>
          <cell r="C9164" t="str">
            <v>LUVA DE REDUÇÃO, EM FERRO GALVANIZADO, 1 1/4" X 3/4", CONEXÃO ROSQUEADA, INSTALADO EM REDE DE ALIMENTAÇÃO PARA SPRINKLER - FORNECIMENTO E INSTALAÇÃO. AF_12/2015</v>
          </cell>
          <cell r="D9164" t="str">
            <v>UN</v>
          </cell>
          <cell r="E9164">
            <v>22.91</v>
          </cell>
        </row>
        <row r="9165">
          <cell r="B9165">
            <v>92943</v>
          </cell>
          <cell r="C9165" t="str">
            <v>LUVA DE REDUÇÃO, EM FERRO GALVANIZADO, 1 1/2" X 1 1/4", CONEXÃO ROSQUEADA, INSTALADO EM REDE DE ALIMENTAÇÃO PARA SPRINKLER - FORNECIMENTO E INSTALAÇÃO. AF_12/2015</v>
          </cell>
          <cell r="D9165" t="str">
            <v>UN</v>
          </cell>
          <cell r="E9165">
            <v>26.19</v>
          </cell>
        </row>
        <row r="9166">
          <cell r="B9166">
            <v>92944</v>
          </cell>
          <cell r="C9166" t="str">
            <v>LUVA DE REDUÇÃO, EM FERRO GALVANIZADO, 1 1/2" X 1", CONEXÃO ROSQUEADA, INSTALADO EM REDE DE ALIMENTAÇÃO PARA SPRINKLER - FORNECIMENTO E INSTALAÇÃO. AF_12/2015</v>
          </cell>
          <cell r="D9166" t="str">
            <v>UN</v>
          </cell>
          <cell r="E9166">
            <v>26.19</v>
          </cell>
        </row>
        <row r="9167">
          <cell r="B9167">
            <v>92945</v>
          </cell>
          <cell r="C9167" t="str">
            <v>LUVA DE REDUÇÃO, EM FERRO GALVANIZADO, 1 1/2" X 3/4", CONEXÃO ROSQUEADA, INSTALADO EM REDE DE ALIMENTAÇÃO PARA SPRINKLER - FORNECIMENTO E INSTALAÇÃO. AF_12/2015</v>
          </cell>
          <cell r="D9167" t="str">
            <v>UN</v>
          </cell>
          <cell r="E9167">
            <v>26.19</v>
          </cell>
        </row>
        <row r="9168">
          <cell r="B9168">
            <v>92946</v>
          </cell>
          <cell r="C9168" t="str">
            <v>LUVA DE REDUÇÃO, EM FERRO GALVANIZADO, 2" X 1 1/2", CONEXÃO ROSQUEADA, INSTALADO EM REDE DE ALIMENTAÇÃO PARA SPRINKLER - FORNECIMENTO E INSTALAÇÃO. AF_12/2015</v>
          </cell>
          <cell r="D9168" t="str">
            <v>UN</v>
          </cell>
          <cell r="E9168">
            <v>36.06</v>
          </cell>
        </row>
        <row r="9169">
          <cell r="B9169">
            <v>92947</v>
          </cell>
          <cell r="C9169" t="str">
            <v>LUVA DE REDUÇÃO, EM FERRO GALVANIZADO, 2" X 1 1/4", CONEXÃO ROSQUEADA, INSTALADO EM REDE DE ALIMENTAÇÃO PARA SPRINKLER - FORNECIMENTO E INSTALAÇÃO. AF_12/2015</v>
          </cell>
          <cell r="D9169" t="str">
            <v>UN</v>
          </cell>
          <cell r="E9169">
            <v>36.06</v>
          </cell>
        </row>
        <row r="9170">
          <cell r="B9170">
            <v>92948</v>
          </cell>
          <cell r="C9170" t="str">
            <v>LUVA DE REDUÇÃO, EM FERRO GALVANIZADO, 2" X 1", CONEXÃO ROSQUEADA, INSTALADO EM REDE DE ALIMENTAÇÃO PARA SPRINKLER - FORNECIMENTO E INSTALAÇÃO. AF_12/2015</v>
          </cell>
          <cell r="D9170" t="str">
            <v>UN</v>
          </cell>
          <cell r="E9170">
            <v>36.06</v>
          </cell>
        </row>
        <row r="9171">
          <cell r="B9171">
            <v>92949</v>
          </cell>
          <cell r="C9171" t="str">
            <v>LUVA DE REDUÇÃO, EM FERRO GALVANIZADO, 2 1/2" X 1 1/2", CONEXÃO ROSQUEADA, INSTALADO EM REDE DE ALIMENTAÇÃO PARA SPRINKLER - FORNECIMENTO E INSTALAÇÃO. AF_12/2015</v>
          </cell>
          <cell r="D9171" t="str">
            <v>UN</v>
          </cell>
          <cell r="E9171">
            <v>55.37</v>
          </cell>
        </row>
        <row r="9172">
          <cell r="B9172">
            <v>92950</v>
          </cell>
          <cell r="C9172" t="str">
            <v>LUVA DE REDUÇÃO, EM FERRO GALVANIZADO, 2 1/2" X 2", CONEXÃO ROSQUEADA, INSTALADO EM REDE DE ALIMENTAÇÃO PARA SPRINKLER - FORNECIMENTO E INSTALAÇÃO. AF_12/2015</v>
          </cell>
          <cell r="D9172" t="str">
            <v>UN</v>
          </cell>
          <cell r="E9172">
            <v>55.37</v>
          </cell>
        </row>
        <row r="9173">
          <cell r="B9173">
            <v>92951</v>
          </cell>
          <cell r="C9173" t="str">
            <v>LUVA DE REDUÇÃO, EM FERRO GALVANIZADO, 3" X 2 1/2", CONEXÃO ROSQUEADA, INSTALADO EM REDE DE ALIMENTAÇÃO PARA SPRINKLER - FORNECIMENTO E INSTALAÇÃO. AF_12/2015</v>
          </cell>
          <cell r="D9173" t="str">
            <v>UN</v>
          </cell>
          <cell r="E9173">
            <v>78.64</v>
          </cell>
        </row>
        <row r="9174">
          <cell r="B9174">
            <v>92952</v>
          </cell>
          <cell r="C9174" t="str">
            <v>LUVA DE REDUÇÃO, EM FERRO GALVANIZADO, 3" X 2", CONEXÃO ROSQUEADA, INSTALADO EM REDE DE ALIMENTAÇÃO PARA SPRINKLER - FORNECIMENTO E INSTALAÇÃO. AF_12/2015</v>
          </cell>
          <cell r="D9174" t="str">
            <v>UN</v>
          </cell>
          <cell r="E9174">
            <v>78.64</v>
          </cell>
        </row>
        <row r="9175">
          <cell r="B9175">
            <v>92953</v>
          </cell>
          <cell r="C9175" t="str">
            <v>LUVA DE REDUÇÃO, EM FERRO GALVANIZADO, 3/4" X 1/2", CONEXÃO ROSQUEADA, INSTALADO EM RAMAIS E SUB-RAMAIS DE GÁS - FORNECIMENTO E INSTALAÇÃO. AF_12/2015</v>
          </cell>
          <cell r="D9175" t="str">
            <v>UN</v>
          </cell>
          <cell r="E9175">
            <v>15.67</v>
          </cell>
        </row>
        <row r="9176">
          <cell r="B9176">
            <v>93050</v>
          </cell>
          <cell r="C9176" t="str">
            <v>LUVA PASSANTE EM COBRE, DN 22 MM, SEM ANEL DE SOLDA, INSTALADO EM PRUMADA  FORNECIMENTO E INSTALAÇÃO. AF_01/2016</v>
          </cell>
          <cell r="D9176" t="str">
            <v>UN</v>
          </cell>
          <cell r="E9176">
            <v>6.64</v>
          </cell>
        </row>
        <row r="9177">
          <cell r="B9177">
            <v>93051</v>
          </cell>
          <cell r="C9177" t="str">
            <v>BUCHA DE REDUÇÃO EM COBRE, DN 22 MM X 15 MM, SEM ANEL DE SOLDA, BOLSA X BOLSA, INSTALADO EM PRUMADA  FORNECIMENTO E INSTALAÇÃO. AF_01/2016</v>
          </cell>
          <cell r="D9177" t="str">
            <v>UN</v>
          </cell>
          <cell r="E9177">
            <v>6.16</v>
          </cell>
        </row>
        <row r="9178">
          <cell r="B9178">
            <v>93052</v>
          </cell>
          <cell r="C9178" t="str">
            <v>JUNTA DE EXPANSÃO EM COBRE, DN 22 MM, PONTA X PONTA, INSTALADO EM PRUMADA  FORNECIMENTO E INSTALAÇÃO. AF_01/2016</v>
          </cell>
          <cell r="D9178" t="str">
            <v>UN</v>
          </cell>
          <cell r="E9178">
            <v>275.68</v>
          </cell>
        </row>
        <row r="9179">
          <cell r="B9179">
            <v>93054</v>
          </cell>
          <cell r="C9179" t="str">
            <v>CONECTOR EM BRONZE/LATÃO, DN 22 MM X 3/4", SEM ANEL DE SOLDA, BOLSA X ROSCA F, INSTALADO EM PRUMADA  FORNECIMENTO E INSTALAÇÃO. AF_01/2016</v>
          </cell>
          <cell r="D9179" t="str">
            <v>UN</v>
          </cell>
          <cell r="E9179">
            <v>12.25</v>
          </cell>
        </row>
        <row r="9180">
          <cell r="B9180">
            <v>93055</v>
          </cell>
          <cell r="C9180" t="str">
            <v>CURVA DE TRANSPOSIÇÃO EM BRONZE/LATÃO, DN 22 MM, SEM ANEL DE SOLDA, BOLSA X BOLSA, INSTALADO EM PRUMADA  FORNECIMENTO E INSTALAÇÃO. AF_01/2016</v>
          </cell>
          <cell r="D9180" t="str">
            <v>UN</v>
          </cell>
          <cell r="E9180">
            <v>24.46</v>
          </cell>
        </row>
        <row r="9181">
          <cell r="B9181">
            <v>93056</v>
          </cell>
          <cell r="C9181" t="str">
            <v>LUVA PASSANTE EM COBRE, DN 28 MM, SEM ANEL DE SOLDA, INSTALADO EM PRUMADA  FORNECIMENTO E INSTALAÇÃO. AF_01/2016</v>
          </cell>
          <cell r="D9181" t="str">
            <v>UN</v>
          </cell>
          <cell r="E9181">
            <v>9.58</v>
          </cell>
        </row>
        <row r="9182">
          <cell r="B9182">
            <v>93057</v>
          </cell>
          <cell r="C9182" t="str">
            <v>BUCHA DE REDUÇÃO EM COBRE, DN 28 MM X 22 MM, SEM ANEL DE SOLDA, PONTA X BOLSA, INSTALADO EM PRUMADA  FORNECIMENTO E INSTALAÇÃO. AF_01/2016</v>
          </cell>
          <cell r="D9182" t="str">
            <v>UN</v>
          </cell>
          <cell r="E9182">
            <v>8.44</v>
          </cell>
        </row>
        <row r="9183">
          <cell r="B9183">
            <v>93058</v>
          </cell>
          <cell r="C9183" t="str">
            <v>JUNTA DE EXPANSÃO EM COBRE, DN 28 MM, PONTA X PONTA, INSTALADO EM PRUMADA  FORNECIMENTO E INSTALAÇÃO. AF_01/2016</v>
          </cell>
          <cell r="D9183" t="str">
            <v>UN</v>
          </cell>
          <cell r="E9183">
            <v>303.20999999999998</v>
          </cell>
        </row>
        <row r="9184">
          <cell r="B9184">
            <v>93059</v>
          </cell>
          <cell r="C9184" t="str">
            <v>CONECTOR EM BRONZE/LATÃO, DN 28 MM X 1/2", SEM ANEL DE SOLDA, BOLSA X ROSCA F, INSTALADO EM PRUMADA  FORNECIMENTO E INSTALAÇÃO. AF_01/2016</v>
          </cell>
          <cell r="D9184" t="str">
            <v>UN</v>
          </cell>
          <cell r="E9184">
            <v>16.739999999999998</v>
          </cell>
        </row>
        <row r="9185">
          <cell r="B9185">
            <v>93060</v>
          </cell>
          <cell r="C9185" t="str">
            <v>CURVA DE TRANSPOSIÇÃO EM BRONZE/LATÃO, DN 28 MM, SEM ANEL DE SOLDA, BOLSA X BOLSA, INSTALADO EM PRUMADA  FORNECIMENTO E INSTALAÇÃO. AF_01/2016</v>
          </cell>
          <cell r="D9185" t="str">
            <v>UN</v>
          </cell>
          <cell r="E9185">
            <v>42.34</v>
          </cell>
        </row>
        <row r="9186">
          <cell r="B9186">
            <v>93061</v>
          </cell>
          <cell r="C9186" t="str">
            <v>LUVA PASSANTE EM COBRE, DN 35 MM, SEM ANEL DE SOLDA, INSTALADO EM PRUMADA  FORNECIMENTO E INSTALAÇÃO. AF_01/2016</v>
          </cell>
          <cell r="D9186" t="str">
            <v>UN</v>
          </cell>
          <cell r="E9186">
            <v>17.510000000000002</v>
          </cell>
        </row>
        <row r="9187">
          <cell r="B9187">
            <v>93062</v>
          </cell>
          <cell r="C9187" t="str">
            <v>BUCHA DE REDUÇÃO EM COBRE, DN 35 MM X 28 MM, SEM ANEL DE SOLDA, PONTA X BOLSA, INSTALADO EM PRUMADA  FORNECIMENTO E INSTALAÇÃO. AF_01/2016</v>
          </cell>
          <cell r="D9187" t="str">
            <v>UN</v>
          </cell>
          <cell r="E9187">
            <v>15.29</v>
          </cell>
        </row>
        <row r="9188">
          <cell r="B9188">
            <v>93063</v>
          </cell>
          <cell r="C9188" t="str">
            <v>JUNTA DE EXPANSÃO EM BRONZE/LATÃO, DN 35 MM, PONTA X PONTA, INSTALADO EM PRUMADA  FORNECIMENTO E INSTALAÇÃO. AF_01/2016</v>
          </cell>
          <cell r="D9188" t="str">
            <v>UN</v>
          </cell>
          <cell r="E9188">
            <v>347.3</v>
          </cell>
        </row>
        <row r="9189">
          <cell r="B9189">
            <v>93064</v>
          </cell>
          <cell r="C9189" t="str">
            <v>LUVA PASSANTE EM COBRE, DN 42 MM, SEM ANEL DE SOLDA, INSTALADO EM PRUMADA  FORNECIMENTO E INSTALAÇÃO. AF_01/2016</v>
          </cell>
          <cell r="D9189" t="str">
            <v>UN</v>
          </cell>
          <cell r="E9189">
            <v>26.76</v>
          </cell>
        </row>
        <row r="9190">
          <cell r="B9190">
            <v>93065</v>
          </cell>
          <cell r="C9190" t="str">
            <v>BUCHA DE REDUÇÃO EM COBRE, DN 42 MM X 35 MM, SEM ANEL DE SOLDA, PONTA X BOLSA, INSTALADO EM PRUMADA  FORNECIMENTO E INSTALAÇÃO. AF_01/2016</v>
          </cell>
          <cell r="D9190" t="str">
            <v>UN</v>
          </cell>
          <cell r="E9190">
            <v>25.13</v>
          </cell>
        </row>
        <row r="9191">
          <cell r="B9191">
            <v>93066</v>
          </cell>
          <cell r="C9191" t="str">
            <v>JUNTA DE EXPANSÃO EM BRONZE/LATÃO, DN 42 MM, PONTA X PONTA, INSTALADO EM PRUMADA  FORNECIMENTO E INSTALAÇÃO. AF_01/2016</v>
          </cell>
          <cell r="D9191" t="str">
            <v>UN</v>
          </cell>
          <cell r="E9191">
            <v>435.91</v>
          </cell>
        </row>
        <row r="9192">
          <cell r="B9192">
            <v>93067</v>
          </cell>
          <cell r="C9192" t="str">
            <v>LUVA PASSANTE EM COBRE, DN 54 MM, SEM ANEL DE SOLDA, INSTALADO EM PRUMADA  FORNECIMENTO E INSTALAÇÃO. AF_01/2016</v>
          </cell>
          <cell r="D9192" t="str">
            <v>UN</v>
          </cell>
          <cell r="E9192">
            <v>39.479999999999997</v>
          </cell>
        </row>
        <row r="9193">
          <cell r="B9193">
            <v>93068</v>
          </cell>
          <cell r="C9193" t="str">
            <v>BUCHA DE REDUÇÃO EM COBRE, DN 54 MM X 42 MM, SEM ANEL DE SOLDA, PONTA X BOLSA, INSTALADO EM PRUMADA  FORNECIMENTO E INSTALAÇÃO. AF_01/2016</v>
          </cell>
          <cell r="D9193" t="str">
            <v>UN</v>
          </cell>
          <cell r="E9193">
            <v>34.68</v>
          </cell>
        </row>
        <row r="9194">
          <cell r="B9194">
            <v>93069</v>
          </cell>
          <cell r="C9194" t="str">
            <v>JUNTA DE EXPANSÃO EM BRONZE/LATÃO, DN 54 MM, PONTA X PONTA, INSTALADO EM PRUMADA  FORNECIMENTO E INSTALAÇÃO. AF_01/2016</v>
          </cell>
          <cell r="D9194" t="str">
            <v>UN</v>
          </cell>
          <cell r="E9194">
            <v>603.99</v>
          </cell>
        </row>
        <row r="9195">
          <cell r="B9195">
            <v>93070</v>
          </cell>
          <cell r="C9195" t="str">
            <v>LUVA PASSANTE EM COBRE, DN 66 MM, SEM ANEL DE SOLDA, INSTALADO EM PRUMADA  FORNECIMENTO E INSTALAÇÃO. AF_01/2016</v>
          </cell>
          <cell r="D9195" t="str">
            <v>UN</v>
          </cell>
          <cell r="E9195">
            <v>98.21</v>
          </cell>
        </row>
        <row r="9196">
          <cell r="B9196">
            <v>93071</v>
          </cell>
          <cell r="C9196" t="str">
            <v>BUCHA DE REDUÇÃO EM COBRE, DN 66 MM X 54 MM, SEM ANEL DE SOLDA, PONTA X BOLSA, INSTALADO EM PRUMADA  FORNECIMENTO E INSTALAÇÃO. AF_01/2016</v>
          </cell>
          <cell r="D9196" t="str">
            <v>UN</v>
          </cell>
          <cell r="E9196">
            <v>91.28</v>
          </cell>
        </row>
        <row r="9197">
          <cell r="B9197">
            <v>93072</v>
          </cell>
          <cell r="C9197" t="str">
            <v>JUNTA DE EXPANSÃO EM BRONZE/LATÃO, DN 66 MM, PONTA X PONTA, INSTALADO EM PRUMADA  FORNECIMENTO E INSTALAÇÃO. AF_01/2016</v>
          </cell>
          <cell r="D9197" t="str">
            <v>UN</v>
          </cell>
          <cell r="E9197">
            <v>796.75</v>
          </cell>
        </row>
        <row r="9198">
          <cell r="B9198">
            <v>93073</v>
          </cell>
          <cell r="C9198" t="str">
            <v>TE DUPLA CURVA EM BRONZE/LATÃO, DN 3/4" X 22 MM X 3/4", SEM ANEL DE SOLDA, ROSCA F X BOLSA X ROSCA F, INSTALADO EM PRUMADA  FORNECIMENTO E INSTALAÇÃO. AF_01/2016</v>
          </cell>
          <cell r="D9198" t="str">
            <v>UN</v>
          </cell>
          <cell r="E9198">
            <v>44.82</v>
          </cell>
        </row>
        <row r="9199">
          <cell r="B9199">
            <v>93074</v>
          </cell>
          <cell r="C9199" t="str">
            <v>CURVA EM COBRE, DN 15 MM, 45 GRAUS, SEM ANEL DE SOLDA, BOLSA X BOLSA, INSTALADO EM RAMAL DE DISTRIBUIÇÃO  FORNECIMENTO E INSTALAÇÃO. AF_01/2016</v>
          </cell>
          <cell r="D9199" t="str">
            <v>UN</v>
          </cell>
          <cell r="E9199">
            <v>7.73</v>
          </cell>
        </row>
        <row r="9200">
          <cell r="B9200">
            <v>93075</v>
          </cell>
          <cell r="C9200" t="str">
            <v>COTOVELO EM BRONZE/LATÃO, DN 15 MM X 1/2", 90 GRAUS, SEM ANEL DE SOLDA, BOLSA X ROSCA F, INSTALADO EM RAMAL DE DISTRIBUIÇÃO  FORNECIMENTO E INSTALAÇÃO. AF_01/2016</v>
          </cell>
          <cell r="D9200" t="str">
            <v>UN</v>
          </cell>
          <cell r="E9200">
            <v>12.3</v>
          </cell>
        </row>
        <row r="9201">
          <cell r="B9201">
            <v>93076</v>
          </cell>
          <cell r="C9201" t="str">
            <v>CURVA EM COBRE, DN 22 MM, 45 GRAUS, SEM ANEL DE SOLDA, BOLSA X BOLSA, INSTALADO EM RAMAL DE DISTRIBUIÇÃO  FORNECIMENTO E INSTALAÇÃO. AF_01/2016</v>
          </cell>
          <cell r="D9201" t="str">
            <v>UN</v>
          </cell>
          <cell r="E9201">
            <v>12.08</v>
          </cell>
        </row>
        <row r="9202">
          <cell r="B9202">
            <v>93077</v>
          </cell>
          <cell r="C9202" t="str">
            <v>COTOVELO EM BRONZE/LATÃO, DN 22 MM X 1/2", 90 GRAUS, SEM ANEL DE SOLDA, BOLSA X ROSCA F, INSTALADO EM RAMAL DE DISTRIBUIÇÃO  FORNECIMENTO E INSTALAÇÃO. AF_01/2016</v>
          </cell>
          <cell r="D9202" t="str">
            <v>UN</v>
          </cell>
          <cell r="E9202">
            <v>17.21</v>
          </cell>
        </row>
        <row r="9203">
          <cell r="B9203">
            <v>93078</v>
          </cell>
          <cell r="C9203" t="str">
            <v>COTOVELO EM BRONZE/LATÃO, DN 22 MM X 3/4", 90 GRAUS, SEM ANEL DE SOLDA, BOLSA X ROSCA F, INSTALADO EM RAMAL DE DISTRIBUIÇÃO  FORNECIMENTO E INSTALAÇÃO. AF_01/2016</v>
          </cell>
          <cell r="D9203" t="str">
            <v>UN</v>
          </cell>
          <cell r="E9203">
            <v>18.559999999999999</v>
          </cell>
        </row>
        <row r="9204">
          <cell r="B9204">
            <v>93079</v>
          </cell>
          <cell r="C9204" t="str">
            <v>CURVA EM COBRE, DN 28 MM, 45 GRAUS, SEM ANEL DE SOLDA, BOLSA X BOLSA, INSTALADO EM RAMAL DE DISTRIBUIÇÃO  FORNECIMENTO E INSTALAÇÃO. AF_01/2016</v>
          </cell>
          <cell r="D9204" t="str">
            <v>UN</v>
          </cell>
          <cell r="E9204">
            <v>16.61</v>
          </cell>
        </row>
        <row r="9205">
          <cell r="B9205">
            <v>93080</v>
          </cell>
          <cell r="C9205" t="str">
            <v>LUVA PASSANTE EM COBRE, DN 15 MM, SEM ANEL DE SOLDA, INSTALADO EM RAMAL DE DISTRIBUIÇÃO  FORNECIMENTO E INSTALAÇÃO. AF_01/2016</v>
          </cell>
          <cell r="D9205" t="str">
            <v>UN</v>
          </cell>
          <cell r="E9205">
            <v>5.05</v>
          </cell>
        </row>
        <row r="9206">
          <cell r="B9206">
            <v>93081</v>
          </cell>
          <cell r="C9206" t="str">
            <v>CONECTOR EM BRONZE/LATÃO, DN 15 MM X 1/2", SEM ANEL DE SOLDA, BOLSA X ROSCA F, INSTALADO EM RAMAL DE DISTRIBUIÇÃO  FORNECIMENTO E INSTALAÇÃO. AF_01/2016</v>
          </cell>
          <cell r="D9206" t="str">
            <v>UN</v>
          </cell>
          <cell r="E9206">
            <v>10.85</v>
          </cell>
        </row>
        <row r="9207">
          <cell r="B9207">
            <v>93082</v>
          </cell>
          <cell r="C9207" t="str">
            <v>CURVA DE TRANSPOSIÇÃO EM BRONZE/LATÃO, DN 15 MM, SEM ANEL DE SOLDA, BOLSA X BOLSA, INSTALADO EM RAMAL DE DISTRIBUIÇÃO  FORNECIMENTO E INSTALAÇÃO. AF_01/2016</v>
          </cell>
          <cell r="D9207" t="str">
            <v>UN</v>
          </cell>
          <cell r="E9207">
            <v>13.16</v>
          </cell>
        </row>
        <row r="9208">
          <cell r="B9208">
            <v>93083</v>
          </cell>
          <cell r="C9208" t="str">
            <v>JUNTA DE EXPANSÃO EM COBRE, DN 15 MM, PONTA X PONTA, INSTALADO EM RAMAL DE DISTRIBUIÇÃO  FORNECIMENTO E INSTALAÇÃO. AF_01/2016</v>
          </cell>
          <cell r="D9208" t="str">
            <v>UN</v>
          </cell>
          <cell r="E9208">
            <v>238.58</v>
          </cell>
        </row>
        <row r="9209">
          <cell r="B9209">
            <v>93084</v>
          </cell>
          <cell r="C9209" t="str">
            <v>LUVA PASSANTE EM COBRE, DN 22 MM, SEM ANEL DE SOLDA, INSTALADO EM RAMAL DE DISTRIBUIÇÃO  FORNECIMENTO E INSTALAÇÃO. AF_01/2016</v>
          </cell>
          <cell r="D9209" t="str">
            <v>UN</v>
          </cell>
          <cell r="E9209">
            <v>8.01</v>
          </cell>
        </row>
        <row r="9210">
          <cell r="B9210">
            <v>93085</v>
          </cell>
          <cell r="C9210" t="str">
            <v>BUCHA DE REDUÇÃO EM COBRE, DN 22 MM X 15 MM, SEM ANEL DE SOLDA, PONTA X BOLSA, INSTALADO EM RAMAL DE DISTRIBUIÇÃO  FORNECIMENTO E INSTALAÇÃO. AF_01/2016</v>
          </cell>
          <cell r="D9210" t="str">
            <v>UN</v>
          </cell>
          <cell r="E9210">
            <v>7.53</v>
          </cell>
        </row>
        <row r="9211">
          <cell r="B9211">
            <v>93086</v>
          </cell>
          <cell r="C9211" t="str">
            <v>JUNTA DE EXPANSÃO EM COBRE, DN 22 MM, PONTA X PONTA, INSTALADO EM RAMAL DE DISTRIBUIÇÃO  FORNECIMENTO E INSTALAÇÃO. AF_01/2016</v>
          </cell>
          <cell r="D9211" t="str">
            <v>UN</v>
          </cell>
          <cell r="E9211">
            <v>277.05</v>
          </cell>
        </row>
        <row r="9212">
          <cell r="B9212">
            <v>93087</v>
          </cell>
          <cell r="C9212" t="str">
            <v>CONECTOR EM BRONZE/LATÃO, DN 22 MM X 1/2", SEM ANEL DE SOLDA, BOLSA X ROSCA F, INSTALADO EM RAMAL DE DISTRIBUIÇÃO  FORNECIMENTO E INSTALAÇÃO. AF_01/2016</v>
          </cell>
          <cell r="D9212" t="str">
            <v>UN</v>
          </cell>
          <cell r="E9212">
            <v>11.83</v>
          </cell>
        </row>
        <row r="9213">
          <cell r="B9213">
            <v>93088</v>
          </cell>
          <cell r="C9213" t="str">
            <v>CONECTOR EM BRONZE/LATÃO, DN 22 MM X 3/4", SEM ANEL DE SOLDA, BOLSA X ROSCA F, INSTALADO EM RAMAL DE DISTRIBUIÇÃO  FORNECIMENTO E INSTALAÇÃO. AF_01/2016</v>
          </cell>
          <cell r="D9213" t="str">
            <v>UN</v>
          </cell>
          <cell r="E9213">
            <v>13.71</v>
          </cell>
        </row>
        <row r="9214">
          <cell r="B9214">
            <v>93089</v>
          </cell>
          <cell r="C9214" t="str">
            <v>CURVA DE TRANSPOSIÇÃO EM BRONZE/LATÃO, DN 22 MM, SEM ANEL DE SOLDA, BOLSA X BOLSA, INSTALADO EM RAMAL DE DISTRIBUIÇÃO  FORNECIMENTO E INSTALAÇÃO. AF_01/2016</v>
          </cell>
          <cell r="D9214" t="str">
            <v>UN</v>
          </cell>
          <cell r="E9214">
            <v>25.83</v>
          </cell>
        </row>
        <row r="9215">
          <cell r="B9215">
            <v>93090</v>
          </cell>
          <cell r="C9215" t="str">
            <v>LUVA PASSANTE EM COBRE, DN 28 MM, SEM ANEL DE SOLDA, INSTALADO EM RAMAL DE DISTRIBUIÇÃO  FORNECIMENTO E INSTALAÇÃO. AF_01/2016</v>
          </cell>
          <cell r="D9215" t="str">
            <v>UN</v>
          </cell>
          <cell r="E9215">
            <v>10.95</v>
          </cell>
        </row>
        <row r="9216">
          <cell r="B9216">
            <v>93091</v>
          </cell>
          <cell r="C9216" t="str">
            <v>BUCHA DE REDUÇÃO EM COBRE, DN 28 MM X 22 MM, SEM ANEL DE SOLDA, INSTALADO EM RAMAL DE DISTRIBUIÇÃO  FORNECIMENTO E INSTALAÇÃO. AF_01/2016</v>
          </cell>
          <cell r="D9216" t="str">
            <v>UN</v>
          </cell>
          <cell r="E9216">
            <v>9.81</v>
          </cell>
        </row>
        <row r="9217">
          <cell r="B9217">
            <v>93092</v>
          </cell>
          <cell r="C9217" t="str">
            <v>JUNTA DE EXPANSÃO EM COBRE, DN 28 MM, PONTA X PONTA, INSTALADO EM RAMAL DE DISTRIBUIÇÃO  FORNECIMENTO E INSTALAÇÃO. AF_01/2016</v>
          </cell>
          <cell r="D9217" t="str">
            <v>UN</v>
          </cell>
          <cell r="E9217">
            <v>304.58</v>
          </cell>
        </row>
        <row r="9218">
          <cell r="B9218">
            <v>93093</v>
          </cell>
          <cell r="C9218" t="str">
            <v>CONECTOR EM BRONZE/LATÃO, DN 28 MM X 1/2", SEM ANEL DE SOLDA, BOLSA X ROSCA F, INSTALADO EM RAMAL DE DISTRIBUIÇÃO  FORNECIMENTO E INSTALAÇÃO. AF_01/2016</v>
          </cell>
          <cell r="D9218" t="str">
            <v>UN</v>
          </cell>
          <cell r="E9218">
            <v>18.11</v>
          </cell>
        </row>
        <row r="9219">
          <cell r="B9219">
            <v>93094</v>
          </cell>
          <cell r="C9219" t="str">
            <v>CURVA DE TRANSPOSIÇÃO EM BRONZE/LATÃO, DN 28 MM, SEM ANEL DE SOLDA, BOLSA X BOLSA, INSTALADO EM RAMAL DE DISTRIBUIÇÃO  FORNECIMENTO E INSTALAÇÃO. AF_01/2016</v>
          </cell>
          <cell r="D9219" t="str">
            <v>UN</v>
          </cell>
          <cell r="E9219">
            <v>43.71</v>
          </cell>
        </row>
        <row r="9220">
          <cell r="B9220">
            <v>93095</v>
          </cell>
          <cell r="C9220" t="str">
            <v>TE DUPLA CURVA EM BRONZE/LATÃO, DN 1/2" X 15 MM X 1/2", SEM ANEL DE SOLDA, ROSCA F X BOLSA X ROSCA F, INSTALADO EM RAMAL DE DISTRIBUIÇÃO  FORNECIMENTO E INSTALAÇÃO. AF_01/2016</v>
          </cell>
          <cell r="D9220" t="str">
            <v>UN</v>
          </cell>
          <cell r="E9220">
            <v>33.57</v>
          </cell>
        </row>
        <row r="9221">
          <cell r="B9221">
            <v>93096</v>
          </cell>
          <cell r="C9221" t="str">
            <v>TE DUPLA CURVA EM BRONZE/LATÃO, DN 3/4" X 22 MM X 3/4", SEM ANEL DE SOLDA, ROSCA F X BOLSA X ROSCA F, INSTALADO EM RAMAL DE DISTRIBUIÇÃO  FORNECIMENTO E INSTALAÇÃO. AF_01/2016</v>
          </cell>
          <cell r="D9221" t="str">
            <v>UN</v>
          </cell>
          <cell r="E9221">
            <v>47.54</v>
          </cell>
        </row>
        <row r="9222">
          <cell r="B9222">
            <v>93097</v>
          </cell>
          <cell r="C9222" t="str">
            <v>CURVA EM COBRE, DN 15 MM, 45 GRAUS, SEM ANEL DE SOLDA, BOLSA X BOLSA, INSTALADO EM RAMAL E SUB-RAMAL  FORNECIMENTO E INSTALAÇÃO. AF_01/2016</v>
          </cell>
          <cell r="D9222" t="str">
            <v>UN</v>
          </cell>
          <cell r="E9222">
            <v>7.89</v>
          </cell>
        </row>
        <row r="9223">
          <cell r="B9223">
            <v>93098</v>
          </cell>
          <cell r="C9223" t="str">
            <v>COTOVELO EM BRONZE/LATÃO, DN 15 MM X 1/2", 90 GRAUS, SEM ANEL DE SOLDA, BOLSA X ROSCA F, INSTALADO EM RAMAL E SUB-RAMAL  FORNECIMENTO E INSTALAÇÃO. AF_01/2016</v>
          </cell>
          <cell r="D9223" t="str">
            <v>UN</v>
          </cell>
          <cell r="E9223">
            <v>12.46</v>
          </cell>
        </row>
        <row r="9224">
          <cell r="B9224">
            <v>93099</v>
          </cell>
          <cell r="C9224" t="str">
            <v>CURVA EM COBRE, DN 22 MM, 45 GRAUS, SEM ANEL DE SOLDA, BOLSA X BOLSA, INSTALADO EM RAMAL E SUB-RAMAL  FORNECIMENTO E INSTALAÇÃO. AF_01/2016</v>
          </cell>
          <cell r="D9224" t="str">
            <v>UN</v>
          </cell>
          <cell r="E9224">
            <v>13.96</v>
          </cell>
        </row>
        <row r="9225">
          <cell r="B9225">
            <v>93100</v>
          </cell>
          <cell r="C9225" t="str">
            <v>COTOVELO EM BRONZE/LATÃO, DN 22 MM X 1/2", 90 GRAUS, SEM ANEL DE SOLDA, BOLSA X ROSCA F, INSTALADO EM RAMAL E SUB-RAMAL  FORNECIMENTO E INSTALAÇÃO. AF_01/2016</v>
          </cell>
          <cell r="D9225" t="str">
            <v>UN</v>
          </cell>
          <cell r="E9225">
            <v>19.09</v>
          </cell>
        </row>
        <row r="9226">
          <cell r="B9226">
            <v>93101</v>
          </cell>
          <cell r="C9226" t="str">
            <v>COTOVELO EM BRONZE/LATÃO, DN 22 MM X 3/4", 90 GRAUS, SEM ANEL DE SOLDA, BOLSA X ROSCA F, INSTALADO EM RAMAL E SUB-RAMAL  FORNECIMENTO E INSTALAÇÃO. AF_01/2016</v>
          </cell>
          <cell r="D9226" t="str">
            <v>UN</v>
          </cell>
          <cell r="E9226">
            <v>20.440000000000001</v>
          </cell>
        </row>
        <row r="9227">
          <cell r="B9227">
            <v>93102</v>
          </cell>
          <cell r="C9227" t="str">
            <v>CURVA EM COBRE, DN 28 MM, 45 GRAUS, SEM ANEL DE SOLDA, BOLSA X BOLSA, INSTALADO EM RAMAL E SUB-RAMAL  FORNECIMENTO E INSTALAÇÃO. AF_01/2016</v>
          </cell>
          <cell r="D9227" t="str">
            <v>UN</v>
          </cell>
          <cell r="E9227">
            <v>18.329999999999998</v>
          </cell>
        </row>
        <row r="9228">
          <cell r="B9228">
            <v>93103</v>
          </cell>
          <cell r="C9228" t="str">
            <v>LUVA PASSANTE EM COBRE, DN 15 MM, SEM ANEL DE SOLDA, INSTALADO EM RAMAL E SUB-RAMAL  FORNECIMENTO E INSTALAÇÃO. AF_01/2016</v>
          </cell>
          <cell r="D9228" t="str">
            <v>UN</v>
          </cell>
          <cell r="E9228">
            <v>5.19</v>
          </cell>
        </row>
        <row r="9229">
          <cell r="B9229">
            <v>93104</v>
          </cell>
          <cell r="C9229" t="str">
            <v>CONECTOR EM BRONZE/LATÃO, DN 15 MM X 1/2", SEM ANEL DE SOLDA, BOLSA X ROSCA F, INSTALADO EM RAMAL E SUB-RAMAL  FORNECIMENTO E INSTALAÇÃO. AF_01/2016</v>
          </cell>
          <cell r="D9229" t="str">
            <v>UN</v>
          </cell>
          <cell r="E9229">
            <v>10.99</v>
          </cell>
        </row>
        <row r="9230">
          <cell r="B9230">
            <v>93105</v>
          </cell>
          <cell r="C9230" t="str">
            <v>CURVA DE TRANSPOSIÇÃO EM BRONZE/LATÃO, DN 15 MM, SEM ANEL DE SOLDA, BOLSA X BOLSA, INSTALADO EM RAMAL E SUB-RAMAL  FORNECIMENTO E INSTALAÇÃO. AF_01/2016</v>
          </cell>
          <cell r="D9230" t="str">
            <v>UN</v>
          </cell>
          <cell r="E9230">
            <v>13.3</v>
          </cell>
        </row>
        <row r="9231">
          <cell r="B9231">
            <v>93106</v>
          </cell>
          <cell r="C9231" t="str">
            <v>JUNTA DE EXPANSÃO EM COBRE, DN 15 MM, PONTA X PONTA, INSTALADO EM RAMAL E SUB-RAMAL  FORNECIMENTO E INSTALAÇÃO. AF_01/2016</v>
          </cell>
          <cell r="D9231" t="str">
            <v>UN</v>
          </cell>
          <cell r="E9231">
            <v>238.72</v>
          </cell>
        </row>
        <row r="9232">
          <cell r="B9232">
            <v>93107</v>
          </cell>
          <cell r="C9232" t="str">
            <v>LUVA PASSANTE EM COBRE, DN 22 MM, SEM ANEL DE SOLDA, INSTALADO EM RAMAL E SUB-RAMAL  FORNECIMENTO E INSTALAÇÃO. AF_01/2016</v>
          </cell>
          <cell r="D9232" t="str">
            <v>UN</v>
          </cell>
          <cell r="E9232">
            <v>9.24</v>
          </cell>
        </row>
        <row r="9233">
          <cell r="B9233">
            <v>93108</v>
          </cell>
          <cell r="C9233" t="str">
            <v>BUCHA DE REDUÇÃO EM COBRE, DN 22 MM X 15 MM, SEM ANEL DE SOLDA, PONTA X BOLSA, INSTALADO EM RAMAL E SUB-RAMAL  FORNECIMENTO E INSTALAÇÃO. AF_01/2016</v>
          </cell>
          <cell r="D9233" t="str">
            <v>UN</v>
          </cell>
          <cell r="E9233">
            <v>8.76</v>
          </cell>
        </row>
        <row r="9234">
          <cell r="B9234">
            <v>93109</v>
          </cell>
          <cell r="C9234" t="str">
            <v>JUNTA DE EXPANSÃO EM COBRE, DN 22 MM, PONTA X PONTA, INSTALADO EM RAMAL E SUB-RAMAL  FORNECIMENTO E INSTALAÇÃO. AF_01/2016</v>
          </cell>
          <cell r="D9234" t="str">
            <v>UN</v>
          </cell>
          <cell r="E9234">
            <v>278.27999999999997</v>
          </cell>
        </row>
        <row r="9235">
          <cell r="B9235">
            <v>93110</v>
          </cell>
          <cell r="C9235" t="str">
            <v>CONECTOR EM BRONZE/LATÃO, DN 22 MM X 1/2", SEM ANEL DE SOLDA, BOLSA X ROSCA F, INSTALADO EM RAMAL E SUB-RAMAL  FORNECIMENTO E INSTALAÇÃO. AF_01/2016</v>
          </cell>
          <cell r="D9235" t="str">
            <v>UN</v>
          </cell>
          <cell r="E9235">
            <v>13.06</v>
          </cell>
        </row>
        <row r="9236">
          <cell r="B9236">
            <v>93111</v>
          </cell>
          <cell r="C9236" t="str">
            <v>CONECTOR EM BRONZE/LATÃO, DN 22 MM X 3/4", SEM ANEL DE SOLDA, BOLSA X ROSCA F, INSTALADO EM RAMAL E SUB-RAMAL  FORNECIMENTO E INSTALAÇÃO. AF_01/2016</v>
          </cell>
          <cell r="D9236" t="str">
            <v>UN</v>
          </cell>
          <cell r="E9236">
            <v>14.85</v>
          </cell>
        </row>
        <row r="9237">
          <cell r="B9237">
            <v>93112</v>
          </cell>
          <cell r="C9237" t="str">
            <v>CURVA DE TRANSPOSIÇÃO EM BRONZE/LATÃO, DN 22 MM, SEM ANEL DE SOLDA, BOLSA X BOLSA, INSTALADO EM RAMAL E SUB-RAMAL  FORNECIMENTO E INSTALAÇÃO. AF_01/2016</v>
          </cell>
          <cell r="D9237" t="str">
            <v>UN</v>
          </cell>
          <cell r="E9237">
            <v>27.06</v>
          </cell>
        </row>
        <row r="9238">
          <cell r="B9238">
            <v>93113</v>
          </cell>
          <cell r="C9238" t="str">
            <v>LUVA PASSANTE EM COBRE, DN 28 MM, SEM ANEL DE SOLDA, INSTALADO EM RAMAL E SUB-RAMAL  FORNECIMENTO E INSTALAÇÃO. AF_01/2016</v>
          </cell>
          <cell r="D9238" t="str">
            <v>UN</v>
          </cell>
          <cell r="E9238">
            <v>13.18</v>
          </cell>
        </row>
        <row r="9239">
          <cell r="B9239">
            <v>93114</v>
          </cell>
          <cell r="C9239" t="str">
            <v>CONECTOR EM BRONZE/LATÃO, DN 28 MM X 1/2", SEM ANEL DE SOLDA, BOLSA X ROSCA F, INSTALADO EM RAMAL E SUB-RAMAL  FORNECIMENTO E INSTALAÇÃO. AF_01/2016</v>
          </cell>
          <cell r="D9239" t="str">
            <v>UN</v>
          </cell>
          <cell r="E9239">
            <v>20.34</v>
          </cell>
        </row>
        <row r="9240">
          <cell r="B9240">
            <v>93115</v>
          </cell>
          <cell r="C9240" t="str">
            <v>CURVA DE TRANSPOSIÇÃO EM BRONZE/LATÃO, DN 28 MM, SEM ANEL DE SOLDA, BOLSA X BOLSA, INSTALADO EM RAMAL E SUB-RAMAL  FORNECIMENTO E INSTALAÇÃO. AF_01/2016</v>
          </cell>
          <cell r="D9240" t="str">
            <v>UN</v>
          </cell>
          <cell r="E9240">
            <v>45.94</v>
          </cell>
        </row>
        <row r="9241">
          <cell r="B9241">
            <v>93116</v>
          </cell>
          <cell r="C9241" t="str">
            <v>JUNTA DE EXPANSÃO EM COBRE, DN 28 MM, PONTA X PONTA, INSTALADO EM RAMAL E SUB-RAMAL  FORNECIMENTO E INSTALAÇÃO. AF_01/2016</v>
          </cell>
          <cell r="D9241" t="str">
            <v>UN</v>
          </cell>
          <cell r="E9241">
            <v>306.81</v>
          </cell>
        </row>
        <row r="9242">
          <cell r="B9242">
            <v>93117</v>
          </cell>
          <cell r="C9242" t="str">
            <v>TE DUPLA CURVA EM BRONZE/LATÃO, DN 1/2" X 15 MM X 1/2", SEM ANEL DE SOLDA, ROSCA F X BOLSA X ROSCA F, INSTALADO EM RAMAL E SUB-RAMAL  FORNECIMENTO E INSTALAÇÃO. AF_01/2016</v>
          </cell>
          <cell r="D9242" t="str">
            <v>UN</v>
          </cell>
          <cell r="E9242">
            <v>33.770000000000003</v>
          </cell>
        </row>
        <row r="9243">
          <cell r="B9243">
            <v>93118</v>
          </cell>
          <cell r="C9243" t="str">
            <v>TE DUPLA CURVA EM BRONZE/LATÃO, DN 3/4" X 22 MM X 3/4", SEM ANEL DE SOLDA, ROSCA F X BOLSA X ROSCA F, INSTALADO EM RAMAL E SUB-RAMAL  FORNECIMENTO E INSTALAÇÃO. AF_01/2016</v>
          </cell>
          <cell r="D9243" t="str">
            <v>UN</v>
          </cell>
          <cell r="E9243">
            <v>50.01</v>
          </cell>
        </row>
        <row r="9244">
          <cell r="B9244">
            <v>93119</v>
          </cell>
          <cell r="C9244" t="str">
            <v>CURVA EM COBRE, DN 22 MM, 45 GRAUS, SEM ANEL DE SOLDA, BOLSA X BOLSA, INSTALADO EM PRUMADA  FORNECIMENTO E INSTALAÇÃO. AF_01/2016</v>
          </cell>
          <cell r="D9244" t="str">
            <v>UN</v>
          </cell>
          <cell r="E9244">
            <v>10.06</v>
          </cell>
        </row>
        <row r="9245">
          <cell r="B9245">
            <v>93120</v>
          </cell>
          <cell r="C9245" t="str">
            <v>COTOVELO EM BRONZE/LATÃO, DN 22 MM X 1/2", 90 GRAUS, SEM ANEL DE SOLDA, BOLSA X ROSCA F, INSTALADO EM PRUMADA  FORNECIMENTO E INSTALAÇÃO. AF_01/2016</v>
          </cell>
          <cell r="D9245" t="str">
            <v>UN</v>
          </cell>
          <cell r="E9245">
            <v>15.19</v>
          </cell>
        </row>
        <row r="9246">
          <cell r="B9246">
            <v>93121</v>
          </cell>
          <cell r="C9246" t="str">
            <v>COTOVELO EM BRONZE/LATÃO, DN 22 MM X 3/4", 90 GRAUS, SEM ANEL DE SOLDA, BOLSA X ROSCA F, INSTALADO EM PRUMADA  FORNECIMENTO E INSTALAÇÃO. AF_01/2016</v>
          </cell>
          <cell r="D9246" t="str">
            <v>UN</v>
          </cell>
          <cell r="E9246">
            <v>16.54</v>
          </cell>
        </row>
        <row r="9247">
          <cell r="B9247">
            <v>93122</v>
          </cell>
          <cell r="C9247" t="str">
            <v>CURVA EM COBRE, DN 28 MM, 45 GRAUS, SEM ANEL DE SOLDA, BOLSA X BOLSA, INSTALADO EM PRUMADA  FORNECIMENTO E INSTALAÇÃO. AF_01/2016</v>
          </cell>
          <cell r="D9247" t="str">
            <v>UN</v>
          </cell>
          <cell r="E9247">
            <v>14.59</v>
          </cell>
        </row>
        <row r="9248">
          <cell r="B9248">
            <v>93123</v>
          </cell>
          <cell r="C9248" t="str">
            <v>CURVA EM COBRE, DN 35 MM, 45 GRAUS, SEM ANEL DE SOLDA, BOLSA X BOLSA, INSTALADO EM PRUMADA  FORNECIMENTO E INSTALAÇÃO. AF_01/2016</v>
          </cell>
          <cell r="D9248" t="str">
            <v>UN</v>
          </cell>
          <cell r="E9248">
            <v>31.37</v>
          </cell>
        </row>
        <row r="9249">
          <cell r="B9249">
            <v>93124</v>
          </cell>
          <cell r="C9249" t="str">
            <v>CURVA EM COBRE, DN 42 MM, 45 GRAUS, SEM ANEL DE SOLDA, BOLSA X BOLSA, INSTALADO EM PRUMADA  FORNECIMENTO E INSTALAÇÃO. AF_01/2016</v>
          </cell>
          <cell r="D9249" t="str">
            <v>UN</v>
          </cell>
          <cell r="E9249">
            <v>48.97</v>
          </cell>
        </row>
        <row r="9250">
          <cell r="B9250">
            <v>93125</v>
          </cell>
          <cell r="C9250" t="str">
            <v>CURVA EM COBRE, DN 54 MM, 45 GRAUS, SEM ANEL DE SOLDA, BOLSA X BOLSA, INSTALADO EM PRUMADA  FORNECIMENTO E INSTALAÇÃO. AF_01/2016</v>
          </cell>
          <cell r="D9250" t="str">
            <v>UN</v>
          </cell>
          <cell r="E9250">
            <v>70.989999999999995</v>
          </cell>
        </row>
        <row r="9251">
          <cell r="B9251">
            <v>93126</v>
          </cell>
          <cell r="C9251" t="str">
            <v>CURVA EM COBRE, DN 66 MM, 45 GRAUS, SEM ANEL DE SOLDA, BOLSA X BOLSA, INSTALADO EM PRUMADA  FORNECIMENTO E INSTALAÇÃO. AF_01/2016</v>
          </cell>
          <cell r="D9251" t="str">
            <v>UN</v>
          </cell>
          <cell r="E9251">
            <v>156.01</v>
          </cell>
        </row>
        <row r="9252">
          <cell r="B9252">
            <v>93133</v>
          </cell>
          <cell r="C9252" t="str">
            <v>BUCHA DE REDUÇÃO EM COBRE, DN 28 MM X 22 MM, SEM ANEL DE SOLDA, INSTALADO EM RAMAL E SUB-RAMAL  FORNECIMENTO E INSTALAÇÃO. AF_01/2016</v>
          </cell>
          <cell r="D9252" t="str">
            <v>UN</v>
          </cell>
          <cell r="E9252">
            <v>12.04</v>
          </cell>
        </row>
        <row r="9253">
          <cell r="B9253">
            <v>94465</v>
          </cell>
          <cell r="C9253" t="str">
            <v>LUVA, EM FERRO GALVANIZADO, CONEXÃO ROSQUEADA, DN 50 (2), INSTALADO EM RESERVAÇÃO DE ÁGUA DE EDIFICAÇÃO QUE POSSUA RESERVATÓRIO DE FIBRA/FIBROCIMENTO  FORNECIMENTO E INSTALAÇÃO. AF_06/2016</v>
          </cell>
          <cell r="D9253" t="str">
            <v>UN</v>
          </cell>
          <cell r="E9253">
            <v>33.18</v>
          </cell>
        </row>
        <row r="9254">
          <cell r="B9254">
            <v>94466</v>
          </cell>
          <cell r="C9254" t="str">
            <v>NIPLE, EM FERRO GALVANIZADO, CONEXÃO ROSQUEADA, DN 50 (2), INSTALADO EM RESERVAÇÃO DE ÁGUA DE EDIFICAÇÃO QUE POSSUA RESERVATÓRIO DE FIBRA/FIBROCIMENTO  FORNECIMENTO E INSTALAÇÃO. AF_06/2016</v>
          </cell>
          <cell r="D9254" t="str">
            <v>UN</v>
          </cell>
          <cell r="E9254">
            <v>33.200000000000003</v>
          </cell>
        </row>
        <row r="9255">
          <cell r="B9255">
            <v>94467</v>
          </cell>
          <cell r="C9255" t="str">
            <v>LUVA, EM FERRO GALVANIZADO, CONEXÃO ROSQUEADA, DN 65 (2 1/2), INSTALADO EM RESERVAÇÃO DE ÁGUA DE EDIFICAÇÃO QUE POSSUA RESERVATÓRIO DE FIBRA/FIBROCIMENTO  FORNECIMENTO E INSTALAÇÃO. AF_06/2016</v>
          </cell>
          <cell r="D9255" t="str">
            <v>UN</v>
          </cell>
          <cell r="E9255">
            <v>50.95</v>
          </cell>
        </row>
        <row r="9256">
          <cell r="B9256">
            <v>94468</v>
          </cell>
          <cell r="C9256" t="str">
            <v>NIPLE, EM FERRO GALVANIZADO, CONEXÃO ROSQUEADA, DN 65 (2 1/2), INSTALADO EM RESERVAÇÃO DE ÁGUA DE EDIFICAÇÃO QUE POSSUA RESERVATÓRIO DE FIBRA/FIBROCIMENTO  FORNECIMENTO E INSTALAÇÃO. AF_06/2016</v>
          </cell>
          <cell r="D9256" t="str">
            <v>UN</v>
          </cell>
          <cell r="E9256">
            <v>44.64</v>
          </cell>
        </row>
        <row r="9257">
          <cell r="B9257">
            <v>94469</v>
          </cell>
          <cell r="C9257" t="str">
            <v>LUVA, EM FERRO GALVANIZADO, CONEXÃO ROSQUEADA, DN 80 (3), INSTALADO EM RESERVAÇÃO DE ÁGUA DE EDIFICAÇÃO QUE POSSUA RESERVATÓRIO DE FIBRA/FIBROCIMENTO  FORNECIMENTO E INSTALAÇÃO. AF_06/2016</v>
          </cell>
          <cell r="D9257" t="str">
            <v>UN</v>
          </cell>
          <cell r="E9257">
            <v>73.88</v>
          </cell>
        </row>
        <row r="9258">
          <cell r="B9258">
            <v>94470</v>
          </cell>
          <cell r="C9258" t="str">
            <v>NIPLE, EM FERRO GALVANIZADO, CONEXÃO ROSQUEADA, DN 80 (3), INSTALADO EM RESERVAÇÃO DE ÁGUA DE EDIFICAÇÃO QUE POSSUA RESERVATÓRIO DE FIBRA/FIBROCIMENTO  FORNECIMENTO E INSTALAÇÃO. AF_06/2016</v>
          </cell>
          <cell r="D9258" t="str">
            <v>UN</v>
          </cell>
          <cell r="E9258">
            <v>68.27</v>
          </cell>
        </row>
        <row r="9259">
          <cell r="B9259">
            <v>94471</v>
          </cell>
          <cell r="C9259" t="str">
            <v>COTOVELO 90 GRAUS, EM FERRO GALVANIZADO, CONEXÃO ROSQUEADA, DN 50 (2), INSTALADO EM RESERVAÇÃO DE ÁGUA DE EDIFICAÇÃO QUE POSSUA RESERVATÓRIO DE FIBRA/FIBROCIMENTO  FORNECIMENTO E INSTALAÇÃO. AF_06/2016</v>
          </cell>
          <cell r="D9259" t="str">
            <v>UN</v>
          </cell>
          <cell r="E9259">
            <v>47.88</v>
          </cell>
        </row>
        <row r="9260">
          <cell r="B9260">
            <v>94472</v>
          </cell>
          <cell r="C9260" t="str">
            <v>COTOVELO 45 GRAUS, EM FERRO GALVANIZADO, CONEXÃO ROSQUEADA, DN 50 (2), INSTALADO EM RESERVAÇÃO DE ÁGUA DE EDIFICAÇÃO QUE POSSUA RESERVATÓRIO DE FIBRA/FIBROCIMENTO  FORNECIMENTO E INSTALAÇÃO. AF_06/2016</v>
          </cell>
          <cell r="D9260" t="str">
            <v>UN</v>
          </cell>
          <cell r="E9260">
            <v>49.28</v>
          </cell>
        </row>
        <row r="9261">
          <cell r="B9261">
            <v>94473</v>
          </cell>
          <cell r="C9261" t="str">
            <v>COTOVELO 90 GRAUS, EM FERRO GALVANIZADO, CONEXÃO ROSQUEADA, DN 65 (2 1/2), INSTALADO EM RESERVAÇÃO DE ÁGUA DE EDIFICAÇÃO QUE POSSUA RESERVATÓRIO DE FIBRA/FIBROCIMENTO  FORNECIMENTO E INSTALAÇÃO. AF_06/2016</v>
          </cell>
          <cell r="D9261" t="str">
            <v>UN</v>
          </cell>
          <cell r="E9261">
            <v>72.98</v>
          </cell>
        </row>
        <row r="9262">
          <cell r="B9262">
            <v>94474</v>
          </cell>
          <cell r="C9262" t="str">
            <v>COTOVELO 45 GRAUS, EM FERRO GALVANIZADO, CONEXÃO ROSQUEADA, DN 65 (2 1/2), INSTALADO EM RESERVAÇÃO DE ÁGUA DE EDIFICAÇÃO QUE POSSUA RESERVATÓRIO DE FIBRA/FIBROCIMENTO  FORNECIMENTO E INSTALAÇÃO. AF_06/2016</v>
          </cell>
          <cell r="D9262" t="str">
            <v>UN</v>
          </cell>
          <cell r="E9262">
            <v>79.150000000000006</v>
          </cell>
        </row>
        <row r="9263">
          <cell r="B9263">
            <v>94475</v>
          </cell>
          <cell r="C9263" t="str">
            <v>COTOVELO 90 GRAUS, EM FERRO GALVANIZADO, CONEXÃO ROSQUEADA, DN 80 (3), INSTALADO EM RESERVAÇÃO DE ÁGUA DE EDIFICAÇÃO QUE POSSUA RESERVATÓRIO DE FIBRA/FIBROCIMENTO  FORNECIMENTO E INSTALAÇÃO. AF_06/2016</v>
          </cell>
          <cell r="D9263" t="str">
            <v>UN</v>
          </cell>
          <cell r="E9263">
            <v>100.18</v>
          </cell>
        </row>
        <row r="9264">
          <cell r="B9264">
            <v>94476</v>
          </cell>
          <cell r="C9264" t="str">
            <v>COTOVELO 45 GRAUS, EM FERRO GALVANIZADO, CONEXÃO ROSQUEADA, DN 80 (3), INSTALADO EM RESERVAÇÃO DE ÁGUA DE EDIFICAÇÃO QUE POSSUA RESERVATÓRIO DE FIBRA/FIBROCIMENTO  FORNECIMENTO E INSTALAÇÃO. AF_06/2016</v>
          </cell>
          <cell r="D9264" t="str">
            <v>UN</v>
          </cell>
          <cell r="E9264">
            <v>112.08</v>
          </cell>
        </row>
        <row r="9265">
          <cell r="B9265">
            <v>94477</v>
          </cell>
          <cell r="C9265" t="str">
            <v>TÊ, EM FERRO GALVANIZADO, CONEXÃO ROSQUEADA, DN 50 (2), INSTALADO EM RESERVAÇÃO DE ÁGUA DE EDIFICAÇÃO QUE POSSUA RESERVATÓRIO DE FIBRA/FIBROCIMENTO  FORNECIMENTO E INSTALAÇÃO. AF_06/2016</v>
          </cell>
          <cell r="D9265" t="str">
            <v>UN</v>
          </cell>
          <cell r="E9265">
            <v>63.73</v>
          </cell>
        </row>
        <row r="9266">
          <cell r="B9266">
            <v>94478</v>
          </cell>
          <cell r="C9266" t="str">
            <v>TÊ, EM FERRO GALVANIZADO, CONEXÃO ROSQUEADA, DN 65 (2 1/2), INSTALADO EM RESERVAÇÃO DE ÁGUA DE EDIFICAÇÃO QUE POSSUA RESERVATÓRIO DE FIBRA/FIBROCIMENTO  FORNECIMENTO E INSTALAÇÃO. AF_06/2016</v>
          </cell>
          <cell r="D9266" t="str">
            <v>UN</v>
          </cell>
          <cell r="E9266">
            <v>100.31</v>
          </cell>
        </row>
        <row r="9267">
          <cell r="B9267">
            <v>94479</v>
          </cell>
          <cell r="C9267" t="str">
            <v>TÊ, EM FERRO GALVANIZADO, CONEXÃO ROSQUEADA, DN 80 (3), INSTALADO EM RESERVAÇÃO DE ÁGUA DE EDIFICAÇÃO QUE POSSUA RESERVATÓRIO DE FIBRA/FIBROCIMENTO  FORNECIMENTO E INSTALAÇÃO. AF_06/2016</v>
          </cell>
          <cell r="D9267" t="str">
            <v>UN</v>
          </cell>
          <cell r="E9267">
            <v>132.33000000000001</v>
          </cell>
        </row>
        <row r="9268">
          <cell r="B9268">
            <v>94606</v>
          </cell>
          <cell r="C9268" t="str">
            <v>LUVA EM COBRE, DN 54 MM, SEM ANEL DE SOLDA, INSTALADO EM RESERVAÇÃO DE ÁGUA DE EDIFICAÇÃO QUE POSSUA RESERVATÓRIO DE FIBRA/FIBROCIMENTO  FORNECIMENTO E INSTALAÇÃO. AF_06/2016</v>
          </cell>
          <cell r="D9268" t="str">
            <v>UN</v>
          </cell>
          <cell r="E9268">
            <v>45.07</v>
          </cell>
        </row>
        <row r="9269">
          <cell r="B9269">
            <v>94608</v>
          </cell>
          <cell r="C9269" t="str">
            <v>LUVA EM COBRE, DN 66 MM, SEM ANEL DE SOLDA, INSTALADO EM RESERVAÇÃO DE ÁGUA DE EDIFICAÇÃO QUE POSSUA RESERVATÓRIO DE FIBRA/FIBROCIMENTO  FORNECIMENTO E INSTALAÇÃO. AF_06/2016</v>
          </cell>
          <cell r="D9269" t="str">
            <v>UN</v>
          </cell>
          <cell r="E9269">
            <v>105.96</v>
          </cell>
        </row>
        <row r="9270">
          <cell r="B9270">
            <v>94610</v>
          </cell>
          <cell r="C9270" t="str">
            <v>LUVA EM COBRE, DN 79 MM, SEM ANEL DE SOLDA, INSTALADO EM RESERVAÇÃO DE ÁGUA DE EDIFICAÇÃO QUE POSSUA RESERVATÓRIO DE FIBRA/FIBROCIMENTO  FORNECIMENTO E INSTALAÇÃO. AF_06/2016</v>
          </cell>
          <cell r="D9270" t="str">
            <v>UN</v>
          </cell>
          <cell r="E9270">
            <v>156.11000000000001</v>
          </cell>
        </row>
        <row r="9271">
          <cell r="B9271">
            <v>94612</v>
          </cell>
          <cell r="C9271" t="str">
            <v>LUVA DE COBRE, DN 104 MM, SEM ANEL DE SOLDA, INSTALADO EM RESERVAÇÃO DE ÁGUA DE EDIFICAÇÃO QUE POSSUA RESERVATÓRIO DE FIBRA/FIBROCIMENTO  FORNECIMENTO E INSTALAÇÃO. AF_06/2016</v>
          </cell>
          <cell r="D9271" t="str">
            <v>UN</v>
          </cell>
          <cell r="E9271">
            <v>217.57</v>
          </cell>
        </row>
        <row r="9272">
          <cell r="B9272">
            <v>94614</v>
          </cell>
          <cell r="C9272" t="str">
            <v>COTOVELO EM COBRE, DN 54 MM, 90 GRAUS, SEM ANEL DE SOLDA, INSTALADO EM RESERVAÇÃO DE ÁGUA DE EDIFICAÇÃO QUE POSSUA RESERVATÓRIO DE FIBRA/FIBROCIMENTO  FORNECIMENTO E INSTALAÇÃO. AF_06/2016</v>
          </cell>
          <cell r="D9272" t="str">
            <v>UN</v>
          </cell>
          <cell r="E9272">
            <v>75.63</v>
          </cell>
        </row>
        <row r="9273">
          <cell r="B9273">
            <v>94615</v>
          </cell>
          <cell r="C9273" t="str">
            <v>CURVA EM COBRE, DN 54 MM, 45 GRAUS, SEM ANEL DE SOLDA, BOLSA X BOLSA, INSTALADO EM RESERVAÇÃO DE ÁGUA DE EDIFICAÇÃO QUE POSSUA RESERVATÓRIO DE FIBRA/FIBROCIMENTO  FORNECIMENTO E INSTALAÇÃO. AF_06/2016</v>
          </cell>
          <cell r="D9273" t="str">
            <v>UN</v>
          </cell>
          <cell r="E9273">
            <v>85.18</v>
          </cell>
        </row>
        <row r="9274">
          <cell r="B9274">
            <v>94616</v>
          </cell>
          <cell r="C9274" t="str">
            <v>COTOVELO EM COBRE, DN 66 MM, 90 GRAUS, SEM ANEL DE SOLDA, INSTALADO EM RESERVAÇÃO DE ÁGUA DE EDIFICAÇÃO QUE POSSUA RESERVATÓRIO DE FIBRA/FIBROCIMENTO  FORNECIMENTO E INSTALAÇÃO. AF_06/2016</v>
          </cell>
          <cell r="D9274" t="str">
            <v>UN</v>
          </cell>
          <cell r="E9274">
            <v>201.24</v>
          </cell>
        </row>
        <row r="9275">
          <cell r="B9275">
            <v>94617</v>
          </cell>
          <cell r="C9275" t="str">
            <v>CURVA EM COBRE, DN 66 MM, 45 GRAUS, SEM ANEL DE SOLDA, BOLSA X BOLSA, INSTALADO EM RESERVAÇÃO DE ÁGUA DE EDIFICAÇÃO QUE POSSUA RESERVATÓRIO DE FIBRA/FIBROCIMENTO  FORNECIMENTO E INSTALAÇÃO. AF_06/2016</v>
          </cell>
          <cell r="D9275" t="str">
            <v>UN</v>
          </cell>
          <cell r="E9275">
            <v>168.01</v>
          </cell>
        </row>
        <row r="9276">
          <cell r="B9276">
            <v>94618</v>
          </cell>
          <cell r="C9276" t="str">
            <v>COTOVELO EM COBRE, DN 79 MM, 90 GRAUS, SEM ANEL DE SOLDA, INSTALADO EM RESERVAÇÃO DE ÁGUA DE EDIFICAÇÃO QUE POSSUA RESERVATÓRIO DE FIBRA/FIBROCIMENTO  FORNECIMENTO E INSTALAÇÃO. AF_06/2016</v>
          </cell>
          <cell r="D9276" t="str">
            <v>UN</v>
          </cell>
          <cell r="E9276">
            <v>198.18</v>
          </cell>
        </row>
        <row r="9277">
          <cell r="B9277">
            <v>94620</v>
          </cell>
          <cell r="C9277" t="str">
            <v>COTOVELO EM COBRE, DN 104 MM, 90 GRAUS, SEM ANEL DE SOLDA, INSTALADO EM RESERVAÇÃO DE ÁGUA DE EDIFICAÇÃO QUE POSSUA RESERVATÓRIO DE FIBRA/FIBROCIMENTO  FORNECIMENTO E INSTALAÇÃO. AF_06/2016</v>
          </cell>
          <cell r="D9277" t="str">
            <v>UN</v>
          </cell>
          <cell r="E9277">
            <v>446.76</v>
          </cell>
        </row>
        <row r="9278">
          <cell r="B9278">
            <v>94622</v>
          </cell>
          <cell r="C9278" t="str">
            <v>TE EM COBRE, DN 54 MM, SEM ANEL DE SOLDA, INSTALADO EM RESERVAÇÃO DE ÁGUA DE EDIFICAÇÃO QUE POSSUA RESERVATÓRIO DE FIBRA/FIBROCIMENTO  FORNECIMENTO E INSTALAÇÃO. AF_06/2016</v>
          </cell>
          <cell r="D9278" t="str">
            <v>UN</v>
          </cell>
          <cell r="E9278">
            <v>110.01</v>
          </cell>
        </row>
        <row r="9279">
          <cell r="B9279">
            <v>94623</v>
          </cell>
          <cell r="C9279" t="str">
            <v>TE EM COBRE, DN 66 MM, SEM ANEL DE SOLDA, INSTALADO EM RESERVAÇÃO DE ÁGUA DE EDIFICAÇÃO QUE POSSUA RESERVATÓRIO DE FIBRA/FIBROCIMENTO  FORNECIMENTO E INSTALAÇÃO. AF_06/2016</v>
          </cell>
          <cell r="D9279" t="str">
            <v>UN</v>
          </cell>
          <cell r="E9279">
            <v>249.74</v>
          </cell>
        </row>
        <row r="9280">
          <cell r="B9280">
            <v>94624</v>
          </cell>
          <cell r="C9280" t="str">
            <v>TE EM COBRE, DN 79 MM, SEM ANEL DE SOLDA, INSTALADO EM RESERVAÇÃO DE ÁGUA DE EDIFICAÇÃO QUE POSSUA RESERVATÓRIO DE FIBRA/FIBROCIMENTO  FORNECIMENTO E INSTALAÇÃO. AF_06/2016</v>
          </cell>
          <cell r="D9280" t="str">
            <v>UN</v>
          </cell>
          <cell r="E9280">
            <v>377.17</v>
          </cell>
        </row>
        <row r="9281">
          <cell r="B9281">
            <v>94625</v>
          </cell>
          <cell r="C9281" t="str">
            <v>TE EM COBRE, DN 104 MM, SEM ANEL DE SOLDA, INSTALADO EM RESERVAÇÃO DE ÁGUA DE EDIFICAÇÃO QUE POSSUA RESERVATÓRIO DE FIBRA/FIBROCIMENTO  FORNECIMENTO E INSTALAÇÃO. AF_06/2016</v>
          </cell>
          <cell r="D9281" t="str">
            <v>UN</v>
          </cell>
          <cell r="E9281">
            <v>777</v>
          </cell>
        </row>
        <row r="9282">
          <cell r="B9282">
            <v>94656</v>
          </cell>
          <cell r="C9282" t="str">
            <v>ADAPTADOR CURTO COM BOLSA E ROSCA PARA REGISTRO, PVC, SOLDÁVEL, DN  25 MM X 3/4 , INSTALADO EM RESERVAÇÃO DE ÁGUA DE EDIFICAÇÃO QUE POSSUA RESERVATÓRIO DE FIBRA/FIBROCIMENTO   FORNECIMENTO E INSTALAÇÃO. AF_06/2016</v>
          </cell>
          <cell r="D9282" t="str">
            <v>UN</v>
          </cell>
          <cell r="E9282">
            <v>4.01</v>
          </cell>
        </row>
        <row r="9283">
          <cell r="B9283">
            <v>94657</v>
          </cell>
          <cell r="C9283" t="str">
            <v>LUVA PVC, SOLDÁVEL, DN  25 MM, INSTALADA EM RESERVAÇÃO DE ÁGUA DE EDIFICAÇÃO QUE POSSUA RESERVATÓRIO DE FIBRA/FIBROCIMENTO   FORNECIMENTO E INSTALAÇÃO. AF_06/2016</v>
          </cell>
          <cell r="D9283" t="str">
            <v>UN</v>
          </cell>
          <cell r="E9283">
            <v>3.95</v>
          </cell>
        </row>
        <row r="9284">
          <cell r="B9284">
            <v>94658</v>
          </cell>
          <cell r="C9284" t="str">
            <v>ADAPTADOR CURTO COM BOLSA E ROSCA PARA REGISTRO, PVC, SOLDÁVEL, DN 32 MM X 1 , INSTALADO EM RESERVAÇÃO DE ÁGUA DE EDIFICAÇÃO QUE POSSUA RESERVATÓRIO DE FIBRA/FIBROCIMENTO   FORNECIMENTO E INSTALAÇÃO. AF_06/2016</v>
          </cell>
          <cell r="D9284" t="str">
            <v>UN</v>
          </cell>
          <cell r="E9284">
            <v>4.5999999999999996</v>
          </cell>
        </row>
        <row r="9285">
          <cell r="B9285">
            <v>94659</v>
          </cell>
          <cell r="C9285" t="str">
            <v>LUVA PVC, SOLDÁVEL, DN 32 MM, INSTALADA EM RESERVAÇÃO DE ÁGUA DE EDIFICAÇÃO QUE POSSUA RESERVATÓRIO DE FIBRA/FIBROCIMENTO   FORNECIMENTO E INSTALAÇÃO. AF_06/2016</v>
          </cell>
          <cell r="D9285" t="str">
            <v>UN</v>
          </cell>
          <cell r="E9285">
            <v>4.67</v>
          </cell>
        </row>
        <row r="9286">
          <cell r="B9286">
            <v>94660</v>
          </cell>
          <cell r="C9286" t="str">
            <v>ADAPTADOR CURTO COM BOLSA E ROSCA PARA REGISTRO, PVC, SOLDÁVEL, DN 40 MM X 1 1/4 , INSTALADO EM RESERVAÇÃO DE ÁGUA DE EDIFICAÇÃO QUE POSSUA RESERVATÓRIO DE FIBRA/FIBROCIMENTO   FORNECIMENTO E INSTALAÇÃO. AF_06/2016</v>
          </cell>
          <cell r="D9286" t="str">
            <v>UN</v>
          </cell>
          <cell r="E9286">
            <v>7.42</v>
          </cell>
        </row>
        <row r="9287">
          <cell r="B9287">
            <v>94661</v>
          </cell>
          <cell r="C9287" t="str">
            <v>LUVA, PVC, SOLDÁVEL, DN 40 MM, INSTALADO EM RESERVAÇÃO DE ÁGUA DE EDIFICAÇÃO QUE POSSUA RESERVATÓRIO DE FIBRA/FIBROCIMENTO   FORNECIMENTO E INSTALAÇÃO. AF_06/2016</v>
          </cell>
          <cell r="D9287" t="str">
            <v>UN</v>
          </cell>
          <cell r="E9287">
            <v>7.71</v>
          </cell>
        </row>
        <row r="9288">
          <cell r="B9288">
            <v>94662</v>
          </cell>
          <cell r="C9288" t="str">
            <v>ADAPTADOR CURTO COM BOLSA E ROSCA PARA REGISTRO, PVC, SOLDÁVEL, DN 50 MM X 1 1/2 , INSTALADO EM RESERVAÇÃO DE ÁGUA DE EDIFICAÇÃO QUE POSSUA RESERVATÓRIO DE FIBRA/FIBROCIMENTO   FORNECIMENTO E INSTALAÇÃO. AF_06/2016</v>
          </cell>
          <cell r="D9288" t="str">
            <v>UN</v>
          </cell>
          <cell r="E9288">
            <v>8.02</v>
          </cell>
        </row>
        <row r="9289">
          <cell r="B9289">
            <v>94663</v>
          </cell>
          <cell r="C9289" t="str">
            <v>LUVA, PVC, SOLDÁVEL, DN 50 MM, INSTALADO EM RESERVAÇÃO DE ÁGUA DE EDIFICAÇÃO QUE POSSUA RESERVATÓRIO DE FIBRA/FIBROCIMENTO   FORNECIMENTO E INSTALAÇÃO. AF_06/2016</v>
          </cell>
          <cell r="D9289" t="str">
            <v>UN</v>
          </cell>
          <cell r="E9289">
            <v>8.14</v>
          </cell>
        </row>
        <row r="9290">
          <cell r="B9290">
            <v>94664</v>
          </cell>
          <cell r="C9290" t="str">
            <v>ADAPTADOR CURTO COM BOLSA E ROSCA PARA REGISTRO, PVC, SOLDÁVEL, DN 60 MM X 2 , INSTALADO EM RESERVAÇÃO DE ÁGUA DE EDIFICAÇÃO QUE POSSUA RESERVATÓRIO DE FIBRA/FIBROCIMENTO   FORNECIMENTO E INSTALAÇÃO. AF_06/2016</v>
          </cell>
          <cell r="D9290" t="str">
            <v>UN</v>
          </cell>
          <cell r="E9290">
            <v>17.010000000000002</v>
          </cell>
        </row>
        <row r="9291">
          <cell r="B9291">
            <v>94665</v>
          </cell>
          <cell r="C9291" t="str">
            <v>LUVA, PVC, SOLDÁVEL, DN 60 MM, INSTALADO EM RESERVAÇÃO DE ÁGUA DE EDIFICAÇÃO QUE POSSUA RESERVATÓRIO DE FIBRA/FIBROCIMENTO   FORNECIMENTO E INSTALAÇÃO. AF_06/2016</v>
          </cell>
          <cell r="D9291" t="str">
            <v>UN</v>
          </cell>
          <cell r="E9291">
            <v>17</v>
          </cell>
        </row>
        <row r="9292">
          <cell r="B9292">
            <v>94666</v>
          </cell>
          <cell r="C9292" t="str">
            <v>ADAPTADOR CURTO COM BOLSA E ROSCA PARA REGISTRO, PVC, SOLDÁVEL, DN 75 MM X 2 1/2 , INSTALADO EM RESERVAÇÃO DE ÁGUA DE EDIFICAÇÃO QUE POSSUA RESERVATÓRIO DE FIBRA/FIBROCIMENTO   FORNECIMENTO E INSTALAÇÃO. AF_06/2016</v>
          </cell>
          <cell r="D9292" t="str">
            <v>UN</v>
          </cell>
          <cell r="E9292">
            <v>20.47</v>
          </cell>
        </row>
        <row r="9293">
          <cell r="B9293">
            <v>94667</v>
          </cell>
          <cell r="C9293" t="str">
            <v>LUVA, PVC, SOLDÁVEL, DN 75 MM, INSTALADO EM RESERVAÇÃO DE ÁGUA DE EDIFICAÇÃO QUE POSSUA RESERVATÓRIO DE FIBRA/FIBROCIMENTO   FORNECIMENTO E INSTALAÇÃO. AF_06/2016</v>
          </cell>
          <cell r="D9293" t="str">
            <v>UN</v>
          </cell>
          <cell r="E9293">
            <v>22.63</v>
          </cell>
        </row>
        <row r="9294">
          <cell r="B9294">
            <v>94668</v>
          </cell>
          <cell r="C9294" t="str">
            <v>ADAPTADOR CURTO COM BOLSA E ROSCA PARA REGISTRO, PVC, SOLDÁVEL, DN 85 MM X 3 , INSTALADO EM RESERVAÇÃO DE ÁGUA DE EDIFICAÇÃO QUE POSSUA RESERVATÓRIO DE FIBRA/FIBROCIMENTO   FORNECIMENTO E INSTALAÇÃO. AF_06/2016</v>
          </cell>
          <cell r="D9294" t="str">
            <v>UN</v>
          </cell>
          <cell r="E9294">
            <v>35.1</v>
          </cell>
        </row>
        <row r="9295">
          <cell r="B9295">
            <v>94669</v>
          </cell>
          <cell r="C9295" t="str">
            <v>LUVA, PVC, SOLDÁVEL, DN 85 MM, INSTALADO EM RESERVAÇÃO DE ÁGUA DE EDIFICAÇÃO QUE POSSUA RESERVATÓRIO DE FIBRA/FIBROCIMENTO   FORNECIMENTO E INSTALAÇÃO. AF_06/2016</v>
          </cell>
          <cell r="D9295" t="str">
            <v>UN</v>
          </cell>
          <cell r="E9295">
            <v>47.2</v>
          </cell>
        </row>
        <row r="9296">
          <cell r="B9296">
            <v>94670</v>
          </cell>
          <cell r="C9296" t="str">
            <v>ADAPTADOR CURTO COM BOLSA E ROSCA PARA REGISTRO, PVC, SOLDÁVEL, DN 110 MM X 4 , INSTALADO EM RESERVAÇÃO DE ÁGUA DE EDIFICAÇÃO QUE POSSUA RESERVATÓRIO DE FIBRA/FIBROCIMENTO   FORNECIMENTO E INSTALAÇÃO. AF_06/2016</v>
          </cell>
          <cell r="D9296" t="str">
            <v>UN</v>
          </cell>
          <cell r="E9296">
            <v>45.87</v>
          </cell>
        </row>
        <row r="9297">
          <cell r="B9297">
            <v>94671</v>
          </cell>
          <cell r="C9297" t="str">
            <v>LUVA, PVC, SOLDÁVEL, DN 110 MM, INSTALADO EM RESERVAÇÃO DE ÁGUA DE EDIFICAÇÃO QUE POSSUA RESERVATÓRIO DE FIBRA/FIBROCIMENTO   FORNECIMENTO E INSTALAÇÃO. AF_06/2016</v>
          </cell>
          <cell r="D9297" t="str">
            <v>UN</v>
          </cell>
          <cell r="E9297">
            <v>66.06</v>
          </cell>
        </row>
        <row r="9298">
          <cell r="B9298">
            <v>94672</v>
          </cell>
          <cell r="C9298" t="str">
            <v>JOELHO 90 GRAUS COM BUCHA DE LATÃO, PVC, SOLDÁVEL, DN  25 MM, X 3/4 INSTALADO EM RESERVAÇÃO DE ÁGUA DE EDIFICAÇÃO QUE POSSUA RESERVATÓRIO DE FIBRA/FIBROCIMENTO   FORNECIMENTO E INSTALAÇÃO. AF_06/2016</v>
          </cell>
          <cell r="D9298" t="str">
            <v>UN</v>
          </cell>
          <cell r="E9298">
            <v>6.86</v>
          </cell>
        </row>
        <row r="9299">
          <cell r="B9299">
            <v>94673</v>
          </cell>
          <cell r="C9299" t="str">
            <v>CURVA 90 GRAUS, PVC, SOLDÁVEL, DN  25 MM, INSTALADO EM RESERVAÇÃO DE ÁGUA DE EDIFICAÇÃO QUE POSSUA RESERVATÓRIO DE FIBRA/FIBROCIMENTO   FORNECIMENTO E INSTALAÇÃO. AF_06/2016</v>
          </cell>
          <cell r="D9299" t="str">
            <v>UN</v>
          </cell>
          <cell r="E9299">
            <v>6.69</v>
          </cell>
        </row>
        <row r="9300">
          <cell r="B9300">
            <v>94674</v>
          </cell>
          <cell r="C9300" t="str">
            <v>JOELHO 90 GRAUS, PVC, SOLDÁVEL, DN 32 MM INSTALADO EM RESERVAÇÃO DE ÁGUA DE EDIFICAÇÃO QUE POSSUA RESERVATÓRIO DE FIBRA/FIBROCIMENTO   FORNECIMENTO E INSTALAÇÃO. AF_06/2016</v>
          </cell>
          <cell r="D9300" t="str">
            <v>UN</v>
          </cell>
          <cell r="E9300">
            <v>6.13</v>
          </cell>
        </row>
        <row r="9301">
          <cell r="B9301">
            <v>94675</v>
          </cell>
          <cell r="C9301" t="str">
            <v>CURVA 90 GRAUS, PVC, SOLDÁVEL, DN 32 MM, INSTALADO EM RESERVAÇÃO DE ÁGUA DE EDIFICAÇÃO QUE POSSUA RESERVATÓRIO DE FIBRA/FIBROCIMENTO   FORNECIMENTO E INSTALAÇÃO. AF_06/2016</v>
          </cell>
          <cell r="D9301" t="str">
            <v>UN</v>
          </cell>
          <cell r="E9301">
            <v>9.18</v>
          </cell>
        </row>
        <row r="9302">
          <cell r="B9302">
            <v>94676</v>
          </cell>
          <cell r="C9302" t="str">
            <v>JOELHO 90 GRAUS, PVC, SOLDÁVEL, DN 40 MM INSTALADO EM RESERVAÇÃO DE ÁGUA DE EDIFICAÇÃO QUE POSSUA RESERVATÓRIO DE FIBRA/FIBROCIMENTO   FORNECIMENTO E INSTALAÇÃO. AF_06/2016</v>
          </cell>
          <cell r="D9302" t="str">
            <v>UN</v>
          </cell>
          <cell r="E9302">
            <v>10.37</v>
          </cell>
        </row>
        <row r="9303">
          <cell r="B9303">
            <v>94677</v>
          </cell>
          <cell r="C9303" t="str">
            <v>CURVA 90 GRAUS, PVC, SOLDÁVEL, DN 40 MM, INSTALADO EM RESERVAÇÃO DE ÁGUA DE EDIFICAÇÃO QUE POSSUA RESERVATÓRIO DE FIBRA/FIBROCIMENTO   FORNECIMENTO E INSTALAÇÃO. AF_06/2016</v>
          </cell>
          <cell r="D9303" t="str">
            <v>UN</v>
          </cell>
          <cell r="E9303">
            <v>14.96</v>
          </cell>
        </row>
        <row r="9304">
          <cell r="B9304">
            <v>94678</v>
          </cell>
          <cell r="C9304" t="str">
            <v>JOELHO 90 GRAUS, PVC, SOLDÁVEL, DN 50 MM INSTALADO EM RESERVAÇÃO DE ÁGUA DE EDIFICAÇÃO QUE POSSUA RESERVATÓRIO DE FIBRA/FIBROCIMENTO   FORNECIMENTO E INSTALAÇÃO. AF_06/2016</v>
          </cell>
          <cell r="D9304" t="str">
            <v>UN</v>
          </cell>
          <cell r="E9304">
            <v>10.64</v>
          </cell>
        </row>
        <row r="9305">
          <cell r="B9305">
            <v>94679</v>
          </cell>
          <cell r="C9305" t="str">
            <v>CURVA 90 GRAUS, PVC, SOLDÁVEL, DN 50 MM, INSTALADO EM RESERVAÇÃO DE ÁGUA DE EDIFICAÇÃO QUE POSSUA RESERVATÓRIO DE FIBRA/FIBROCIMENTO   FORNECIMENTO E INSTALAÇÃO. AF_06/2016</v>
          </cell>
          <cell r="D9305" t="str">
            <v>UN</v>
          </cell>
          <cell r="E9305">
            <v>16.690000000000001</v>
          </cell>
        </row>
        <row r="9306">
          <cell r="B9306">
            <v>94680</v>
          </cell>
          <cell r="C9306" t="str">
            <v>JOELHO 90 GRAUS, PVC, SOLDÁVEL, DN 60 MM INSTALADO EM RESERVAÇÃO DE ÁGUA DE EDIFICAÇÃO QUE POSSUA RESERVATÓRIO DE FIBRA/FIBROCIMENTO   FORNECIMENTO E INSTALAÇÃO. AF_06/2016</v>
          </cell>
          <cell r="D9306" t="str">
            <v>UN</v>
          </cell>
          <cell r="E9306">
            <v>27.86</v>
          </cell>
        </row>
        <row r="9307">
          <cell r="B9307">
            <v>94681</v>
          </cell>
          <cell r="C9307" t="str">
            <v>CURVA 90 GRAUS, PVC, SOLDÁVEL, DN 60 MM, INSTALADO EM RESERVAÇÃO DE ÁGUA DE EDIFICAÇÃO QUE POSSUA RESERVATÓRIO DE FIBRA/FIBROCIMENTO   FORNECIMENTO E INSTALAÇÃO. AF_06/2016</v>
          </cell>
          <cell r="D9307" t="str">
            <v>UN</v>
          </cell>
          <cell r="E9307">
            <v>36.14</v>
          </cell>
        </row>
        <row r="9308">
          <cell r="B9308">
            <v>94682</v>
          </cell>
          <cell r="C9308" t="str">
            <v>JOELHO 90 GRAUS, PVC, SOLDÁVEL, DN 75 MM INSTALADO EM RESERVAÇÃO DE ÁGUA DE EDIFICAÇÃO QUE POSSUA RESERVATÓRIO DE FIBRA/FIBROCIMENTO   FORNECIMENTO E INSTALAÇÃO. AF_06/2016</v>
          </cell>
          <cell r="D9308" t="str">
            <v>UN</v>
          </cell>
          <cell r="E9308">
            <v>70.48</v>
          </cell>
        </row>
        <row r="9309">
          <cell r="B9309">
            <v>94683</v>
          </cell>
          <cell r="C9309" t="str">
            <v>CURVA 90 GRAUS, PVC, SOLDÁVEL, DN 75 MM, INSTALADO EM RESERVAÇÃO DE ÁGUA DE EDIFICAÇÃO QUE POSSUA RESERVATÓRIO DE FIBRA/FIBROCIMENTO   FORNECIMENTO E INSTALAÇÃO. AF_06/2016</v>
          </cell>
          <cell r="D9309" t="str">
            <v>UN</v>
          </cell>
          <cell r="E9309">
            <v>46.16</v>
          </cell>
        </row>
        <row r="9310">
          <cell r="B9310">
            <v>94684</v>
          </cell>
          <cell r="C9310" t="str">
            <v>JOELHO 90 GRAUS, PVC, SOLDÁVEL, DN 85 MM INSTALADO EM RESERVAÇÃO DE ÁGUA DE EDIFICAÇÃO QUE POSSUA RESERVATÓRIO DE FIBRA/FIBROCIMENTO   FORNECIMENTO E INSTALAÇÃO. AF_06/2016</v>
          </cell>
          <cell r="D9310" t="str">
            <v>UN</v>
          </cell>
          <cell r="E9310">
            <v>90.95</v>
          </cell>
        </row>
        <row r="9311">
          <cell r="B9311">
            <v>94685</v>
          </cell>
          <cell r="C9311" t="str">
            <v>CURVA 90 GRAUS, PVC, SOLDÁVEL, DN 85 MM, INSTALADO EM RESERVAÇÃO DE ÁGUA DE EDIFICAÇÃO QUE POSSUA RESERVATÓRIO DE FIBRA/FIBROCIMENTO   FORNECIMENTO E INSTALAÇÃO. AF_06/2016</v>
          </cell>
          <cell r="D9311" t="str">
            <v>UN</v>
          </cell>
          <cell r="E9311">
            <v>70.7</v>
          </cell>
        </row>
        <row r="9312">
          <cell r="B9312">
            <v>94686</v>
          </cell>
          <cell r="C9312" t="str">
            <v>JOELHO 90 GRAUS, PVC, SOLDÁVEL, DN 110 MM INSTALADO EM RESERVAÇÃO DE ÁGUA DE EDIFICAÇÃO QUE POSSUA RESERVATÓRIO DE FIBRA/FIBROCIMENTO   FORNECIMENTO E INSTALAÇÃO. AF_06/2016</v>
          </cell>
          <cell r="D9312" t="str">
            <v>UN</v>
          </cell>
          <cell r="E9312">
            <v>167.27</v>
          </cell>
        </row>
        <row r="9313">
          <cell r="B9313">
            <v>94687</v>
          </cell>
          <cell r="C9313" t="str">
            <v>CURVA 90 GRAUS, PVC, SOLDÁVEL, DN 110 MM, INSTALADO EM RESERVAÇÃO DE ÁGUA DE EDIFICAÇÃO QUE POSSUA RESERVATÓRIO DE FIBRA/FIBROCIMENTO   FORNECIMENTO E INSTALAÇÃO. AF_06/2016</v>
          </cell>
          <cell r="D9313" t="str">
            <v>UN</v>
          </cell>
          <cell r="E9313">
            <v>136.75</v>
          </cell>
        </row>
        <row r="9314">
          <cell r="B9314">
            <v>94688</v>
          </cell>
          <cell r="C9314" t="str">
            <v>TÊ, PVC, SOLDÁVEL, DN  25 MM INSTALADO EM RESERVAÇÃO DE ÁGUA DE EDIFICAÇÃO QUE POSSUA RESERVATÓRIO DE FIBRA/FIBROCIMENTO   FORNECIMENTO E INSTALAÇÃO. AF_06/2016</v>
          </cell>
          <cell r="D9314" t="str">
            <v>UN</v>
          </cell>
          <cell r="E9314">
            <v>7.22</v>
          </cell>
        </row>
        <row r="9315">
          <cell r="B9315">
            <v>94689</v>
          </cell>
          <cell r="C9315" t="str">
            <v>TÊ COM BUCHA DE LATÃO NA BOLSA CENTRAL, PVC, SOLDÁVEL, DN  25 MM X 3/4 , INSTALADO EM RESERVAÇÃO DE ÁGUA DE EDIFICAÇÃO QUE POSSUA RESERVATÓRIO DE FIBRA/FIBROCIMENTO   FORNECIMENTO E INSTALAÇÃO. AF_06/2016</v>
          </cell>
          <cell r="D9315" t="str">
            <v>UN</v>
          </cell>
          <cell r="E9315">
            <v>9.41</v>
          </cell>
        </row>
        <row r="9316">
          <cell r="B9316">
            <v>94690</v>
          </cell>
          <cell r="C9316" t="str">
            <v>TÊ, PVC, SOLDÁVEL, DN 32 MM INSTALADO EM RESERVAÇÃO DE ÁGUA DE EDIFICAÇÃO QUE POSSUA RESERVATÓRIO DE FIBRA/FIBROCIMENTO   FORNECIMENTO E INSTALAÇÃO. AF_06/2016</v>
          </cell>
          <cell r="D9316" t="str">
            <v>UN</v>
          </cell>
          <cell r="E9316">
            <v>9.0500000000000007</v>
          </cell>
        </row>
        <row r="9317">
          <cell r="B9317">
            <v>94691</v>
          </cell>
          <cell r="C9317" t="str">
            <v>TÊ DE REDUÇÃO, PVC, SOLDÁVEL, DN 32 MM X  25 MM, INSTALADO EM RESERVAÇÃO DE ÁGUA DE EDIFICAÇÃO QUE POSSUA RESERVATÓRIO DE FIBRA/FIBROCIMENTO   FORNECIMENTO E INSTALAÇÃO. AF_06/2016</v>
          </cell>
          <cell r="D9317" t="str">
            <v>UN</v>
          </cell>
          <cell r="E9317">
            <v>10.32</v>
          </cell>
        </row>
        <row r="9318">
          <cell r="B9318">
            <v>94692</v>
          </cell>
          <cell r="C9318" t="str">
            <v>TÊ, PVC, SOLDÁVEL, DN 40 MM INSTALADO EM RESERVAÇÃO DE ÁGUA DE EDIFICAÇÃO QUE POSSUA RESERVATÓRIO DE FIBRA/FIBROCIMENTO   FORNECIMENTO E INSTALAÇÃO. AF_06/2016</v>
          </cell>
          <cell r="D9318" t="str">
            <v>UN</v>
          </cell>
          <cell r="E9318">
            <v>15.46</v>
          </cell>
        </row>
        <row r="9319">
          <cell r="B9319">
            <v>94693</v>
          </cell>
          <cell r="C9319" t="str">
            <v>TÊ DE REDUÇÃO, PVC, SOLDÁVEL, DN 40 MM X 32 MM, INSTALADO EM RESERVAÇÃO DE ÁGUA DE EDIFICAÇÃO QUE POSSUA RESERVATÓRIO DE FIBRA/FIBROCIMENTO   FORNECIMENTO E INSTALAÇÃO. AF_06/2016</v>
          </cell>
          <cell r="D9319" t="str">
            <v>UN</v>
          </cell>
          <cell r="E9319">
            <v>16.100000000000001</v>
          </cell>
        </row>
        <row r="9320">
          <cell r="B9320">
            <v>94694</v>
          </cell>
          <cell r="C9320" t="str">
            <v>TÊ, PVC, SOLDÁVEL, DN 50 MM INSTALADO EM RESERVAÇÃO DE ÁGUA DE EDIFICAÇÃO QUE POSSUA RESERVATÓRIO DE FIBRA/FIBROCIMENTO   FORNECIMENTO E INSTALAÇÃO. AF_06/2016</v>
          </cell>
          <cell r="D9320" t="str">
            <v>UN</v>
          </cell>
          <cell r="E9320">
            <v>16.14</v>
          </cell>
        </row>
        <row r="9321">
          <cell r="B9321">
            <v>94695</v>
          </cell>
          <cell r="C9321" t="str">
            <v>TÊ DE REDUÇÃO, PVC, SOLDÁVEL, DN 50 MM X 40 MM, INSTALADO EM RESERVAÇÃO DE ÁGUA DE EDIFICAÇÃO QUE POSSUA RESERVATÓRIO DE FIBRA/FIBROCIMENTO   FORNECIMENTO E INSTALAÇÃO. AF_06/2016</v>
          </cell>
          <cell r="D9321" t="str">
            <v>UN</v>
          </cell>
          <cell r="E9321">
            <v>21.08</v>
          </cell>
        </row>
        <row r="9322">
          <cell r="B9322">
            <v>94696</v>
          </cell>
          <cell r="C9322" t="str">
            <v>TÊ, PVC, SOLDÁVEL, DN 60 MM INSTALADO EM RESERVAÇÃO DE ÁGUA DE EDIFICAÇÃO QUE POSSUA RESERVATÓRIO DE FIBRA/FIBROCIMENTO   FORNECIMENTO E INSTALAÇÃO. AF_06/2016</v>
          </cell>
          <cell r="D9322" t="str">
            <v>UN</v>
          </cell>
          <cell r="E9322">
            <v>36.270000000000003</v>
          </cell>
        </row>
        <row r="9323">
          <cell r="B9323">
            <v>94697</v>
          </cell>
          <cell r="C9323" t="str">
            <v>TÊ, PVC, SOLDÁVEL, DN 75 MM INSTALADO EM RESERVAÇÃO DE ÁGUA DE EDIFICAÇÃO QUE POSSUA RESERVATÓRIO DE FIBRA/FIBROCIMENTO   FORNECIMENTO E INSTALAÇÃO. AF_06/2016</v>
          </cell>
          <cell r="D9323" t="str">
            <v>UN</v>
          </cell>
          <cell r="E9323">
            <v>55.42</v>
          </cell>
        </row>
        <row r="9324">
          <cell r="B9324">
            <v>94698</v>
          </cell>
          <cell r="C9324" t="str">
            <v>TÊ DE REDUÇÃO, PVC, SOLDÁVEL, DN 75 MM X 50 MM, INSTALADO EM RESERVAÇÃO DE ÁGUA DE EDIFICAÇÃO QUE POSSUA RESERVATÓRIO DE FIBRA/FIBROCIMENTO   FORNECIMENTO E INSTALAÇÃO. AF_06/2016</v>
          </cell>
          <cell r="D9324" t="str">
            <v>UN</v>
          </cell>
          <cell r="E9324">
            <v>48.69</v>
          </cell>
        </row>
        <row r="9325">
          <cell r="B9325">
            <v>94699</v>
          </cell>
          <cell r="C9325" t="str">
            <v>TÊ, PVC, SOLDÁVEL, DN 85 MM INSTALADO EM RESERVAÇÃO DE ÁGUA DE EDIFICAÇÃO QUE POSSUA RESERVATÓRIO DE FIBRA/FIBROCIMENTO   FORNECIMENTO E INSTALAÇÃO. AF_06/2016</v>
          </cell>
          <cell r="D9325" t="str">
            <v>UN</v>
          </cell>
          <cell r="E9325">
            <v>93.43</v>
          </cell>
        </row>
        <row r="9326">
          <cell r="B9326">
            <v>94700</v>
          </cell>
          <cell r="C9326" t="str">
            <v>TÊ DE REDUÇÃO, PVC, SOLDÁVEL, DN 85 MM X 60 MM, INSTALADO EM RESERVAÇÃO DE ÁGUA DE EDIFICAÇÃO QUE POSSUA RESERVATÓRIO DE FIBRA/FIBROCIMENTO   FORNECIMENTO E INSTALAÇÃO. AF_06/2016</v>
          </cell>
          <cell r="D9326" t="str">
            <v>UN</v>
          </cell>
          <cell r="E9326">
            <v>79.66</v>
          </cell>
        </row>
        <row r="9327">
          <cell r="B9327">
            <v>94701</v>
          </cell>
          <cell r="C9327" t="str">
            <v>TÊ, PVC, SOLDÁVEL, DN 110 MM INSTALADO EM RESERVAÇÃO DE ÁGUA DE EDIFICAÇÃO QUE POSSUA RESERVATÓRIO DE FIBRA/FIBROCIMENTO   FORNECIMENTO E INSTALAÇÃO. AF_06/2016</v>
          </cell>
          <cell r="D9327" t="str">
            <v>UN</v>
          </cell>
          <cell r="E9327">
            <v>137.12</v>
          </cell>
        </row>
        <row r="9328">
          <cell r="B9328">
            <v>94702</v>
          </cell>
          <cell r="C9328" t="str">
            <v>TÊ DE REDUÇÃO, PVC, SOLDÁVEL, DN 110 MM X 60 MM, INSTALADO EM RESERVAÇÃO DE ÁGUA DE EDIFICAÇÃO QUE POSSUA RESERVATÓRIO DE FIBRA/FIBROCIMENTO   FORNECIMENTO E INSTALAÇÃO. AF_06/2016</v>
          </cell>
          <cell r="D9328" t="str">
            <v>UN</v>
          </cell>
          <cell r="E9328">
            <v>130.08000000000001</v>
          </cell>
        </row>
        <row r="9329">
          <cell r="B9329">
            <v>94703</v>
          </cell>
          <cell r="C9329" t="str">
            <v>ADAPTADOR COM FLANGE E ANEL DE VEDAÇÃO, PVC, SOLDÁVEL, DN  25 MM X 3/4 , INSTALADO EM RESERVAÇÃO DE ÁGUA DE EDIFICAÇÃO QUE POSSUA RESERVATÓRIO DE FIBRA/FIBROCIMENTO   FORNECIMENTO E INSTALAÇÃO. AF_06/2016</v>
          </cell>
          <cell r="D9329" t="str">
            <v>UN</v>
          </cell>
          <cell r="E9329">
            <v>12.46</v>
          </cell>
        </row>
        <row r="9330">
          <cell r="B9330">
            <v>94704</v>
          </cell>
          <cell r="C9330" t="str">
            <v>ADAPTADOR COM FLANGE E ANEL DE VEDAÇÃO, PVC, SOLDÁVEL, DN 32 MM X 1 , INSTALADO EM RESERVAÇÃO DE ÁGUA DE EDIFICAÇÃO QUE POSSUA RESERVATÓRIO DE FIBRA/FIBROCIMENTO   FORNECIMENTO E INSTALAÇÃO. AF_06/2016</v>
          </cell>
          <cell r="D9330" t="str">
            <v>UN</v>
          </cell>
          <cell r="E9330">
            <v>14.58</v>
          </cell>
        </row>
        <row r="9331">
          <cell r="B9331">
            <v>94705</v>
          </cell>
          <cell r="C9331" t="str">
            <v>ADAPTADOR COM FLANGE E ANEL DE VEDAÇÃO, PVC, SOLDÁVEL, DN 40 MM X 1 1/4 , INSTALADO EM RESERVAÇÃO DE ÁGUA DE EDIFICAÇÃO QUE POSSUA RESERVATÓRIO DE FIBRA/FIBROCIMENTO   FORNECIMENTO E INSTALAÇÃO. AF_06/2016</v>
          </cell>
          <cell r="D9331" t="str">
            <v>UN</v>
          </cell>
          <cell r="E9331">
            <v>17.78</v>
          </cell>
        </row>
        <row r="9332">
          <cell r="B9332">
            <v>94706</v>
          </cell>
          <cell r="C9332" t="str">
            <v>ADAPTADOR COM FLANGE E ANEL DE VEDAÇÃO, PVC, SOLDÁVEL, DN 50 MM X 1 1/2 , INSTALADO EM RESERVAÇÃO DE ÁGUA DE EDIFICAÇÃO QUE POSSUA RESERVATÓRIO DE FIBRA/FIBROCIMENTO   FORNECIMENTO E INSTALAÇÃO. AF_06/2016</v>
          </cell>
          <cell r="D9332" t="str">
            <v>UN</v>
          </cell>
          <cell r="E9332">
            <v>25.23</v>
          </cell>
        </row>
        <row r="9333">
          <cell r="B9333">
            <v>94707</v>
          </cell>
          <cell r="C9333" t="str">
            <v>ADAPTADOR COM FLANGE E ANEL DE VEDAÇÃO, PVC, SOLDÁVEL, DN 60 MM X 2 , INSTALADO EM RESERVAÇÃO DE ÁGUA DE EDIFICAÇÃO QUE POSSUA RESERVATÓRIO DE FIBRA/FIBROCIMENTO   FORNECIMENTO E INSTALAÇÃO. AF_06/2016</v>
          </cell>
          <cell r="D9333" t="str">
            <v>UN</v>
          </cell>
          <cell r="E9333">
            <v>31.17</v>
          </cell>
        </row>
        <row r="9334">
          <cell r="B9334">
            <v>94708</v>
          </cell>
          <cell r="C9334" t="str">
            <v>ADAPTADOR COM FLANGES LIVRES, PVC, SOLDÁVEL, DN  25 MM X 3/4 , INSTALADO EM RESERVAÇÃO DE ÁGUA DE EDIFICAÇÃO QUE POSSUA RESERVATÓRIO DE FIBRA/FIBROCIMENTO   FORNECIMENTO E INSTALAÇÃO. AF_06/2016</v>
          </cell>
          <cell r="D9334" t="str">
            <v>UN</v>
          </cell>
          <cell r="E9334">
            <v>16.440000000000001</v>
          </cell>
        </row>
        <row r="9335">
          <cell r="B9335">
            <v>94709</v>
          </cell>
          <cell r="C9335" t="str">
            <v>ADAPTADOR COM FLANGES LIVRES, PVC, SOLDÁVEL, DN 32 MM X 1 , INSTALADO EM RESERVAÇÃO DE ÁGUA DE EDIFICAÇÃO QUE POSSUA RESERVATÓRIO DE FIBRA/FIBROCIMENTO   FORNECIMENTO E INSTALAÇÃO. AF_06/2016</v>
          </cell>
          <cell r="D9335" t="str">
            <v>UN</v>
          </cell>
          <cell r="E9335">
            <v>20.65</v>
          </cell>
        </row>
        <row r="9336">
          <cell r="B9336">
            <v>94710</v>
          </cell>
          <cell r="C9336" t="str">
            <v>ADAPTADOR COM FLANGES LIVRES, PVC, SOLDÁVEL, DN 40 MM X 1 1/4 , INSTALADO EM RESERVAÇÃO DE ÁGUA DE EDIFICAÇÃO QUE POSSUA RESERVATÓRIO DE FIBRA/FIBROCIMENTO   FORNECIMENTO E INSTALAÇÃO. AF_06/2016</v>
          </cell>
          <cell r="D9336" t="str">
            <v>UN</v>
          </cell>
          <cell r="E9336">
            <v>31.12</v>
          </cell>
        </row>
        <row r="9337">
          <cell r="B9337">
            <v>94711</v>
          </cell>
          <cell r="C9337" t="str">
            <v>ADAPTADOR COM FLANGES LIVRES, PVC, SOLDÁVEL, DN 50 MM X 1 1/2 , INSTALADO EM RESERVAÇÃO DE ÁGUA DE EDIFICAÇÃO QUE POSSUA RESERVATÓRIO DE FIBRA/FIBROCIMENTO   FORNECIMENTO E INSTALAÇÃO. AF_06/2016</v>
          </cell>
          <cell r="D9337" t="str">
            <v>UN</v>
          </cell>
          <cell r="E9337">
            <v>37.07</v>
          </cell>
        </row>
        <row r="9338">
          <cell r="B9338">
            <v>94712</v>
          </cell>
          <cell r="C9338" t="str">
            <v>ADAPTADOR COM FLANGES LIVRES, PVC, SOLDÁVEL, DN 60 MM X 2 , INSTALADO EM RESERVAÇÃO DE ÁGUA DE EDIFICAÇÃO QUE POSSUA RESERVATÓRIO DE FIBRA/FIBROCIMENTO   FORNECIMENTO E INSTALAÇÃO. AF_06/2016</v>
          </cell>
          <cell r="D9338" t="str">
            <v>UN</v>
          </cell>
          <cell r="E9338">
            <v>49.08</v>
          </cell>
        </row>
        <row r="9339">
          <cell r="B9339">
            <v>94713</v>
          </cell>
          <cell r="C9339" t="str">
            <v>ADAPTADOR COM FLANGES LIVRES, PVC, SOLDÁVEL, DN 75 MM X 2 1/2 , INSTALADO EM RESERVAÇÃO DE ÁGUA DE EDIFICAÇÃO QUE POSSUA RESERVATÓRIO DE FIBRA/FIBROCIMENTO   FORNECIMENTO E INSTALAÇÃO. AF_06/2016</v>
          </cell>
          <cell r="D9339" t="str">
            <v>UN</v>
          </cell>
          <cell r="E9339">
            <v>125.3</v>
          </cell>
        </row>
        <row r="9340">
          <cell r="B9340">
            <v>94714</v>
          </cell>
          <cell r="C9340" t="str">
            <v>ADAPTADOR COM FLANGES LIVRES, PVC, SOLDÁVEL, DN 85 MM X 3 , INSTALADO EM RESERVAÇÃO DE ÁGUA DE EDIFICAÇÃO QUE POSSUA RESERVATÓRIO DE FIBRA/FIBROCIMENTO   FORNECIMENTO E INSTALAÇÃO. AF_06/2016</v>
          </cell>
          <cell r="D9340" t="str">
            <v>UN</v>
          </cell>
          <cell r="E9340">
            <v>169.25</v>
          </cell>
        </row>
        <row r="9341">
          <cell r="B9341">
            <v>94715</v>
          </cell>
          <cell r="C9341" t="str">
            <v>ADAPTADOR COM FLANGES LIVRES, PVC, SOLDÁVEL, DN 110 MM X 4 , INSTALADO EM RESERVAÇÃO DE ÁGUA DE EDIFICAÇÃO QUE POSSUA RESERVATÓRIO DE FIBRA/FIBROCIMENTO   FORNECIMENTO E INSTALAÇÃO. AF_06/2016</v>
          </cell>
          <cell r="D9341" t="str">
            <v>UN</v>
          </cell>
          <cell r="E9341">
            <v>232.98</v>
          </cell>
        </row>
        <row r="9342">
          <cell r="B9342">
            <v>94724</v>
          </cell>
          <cell r="C9342" t="str">
            <v>CONECTOR, CPVC, SOLDÁVEL, DN 22 MM X 3/4, INSTALADO EM RESERVAÇÃO DE ÁGUA DE EDIFICAÇÃO QUE POSSUA RESERVATÓRIO DE FIBRA/FIBROCIMENTO  FORNECIMENTO E INSTALAÇÃO. AF_06/2016</v>
          </cell>
          <cell r="D9342" t="str">
            <v>UN</v>
          </cell>
          <cell r="E9342">
            <v>17.53</v>
          </cell>
        </row>
        <row r="9343">
          <cell r="B9343">
            <v>94725</v>
          </cell>
          <cell r="C9343" t="str">
            <v>LUVA, CPVC, SOLDÁVEL, DN 22 MM, INSTALADO EM RESERVAÇÃO DE ÁGUA DE EDIFICAÇÃO QUE POSSUA RESERVATÓRIO DE FIBRA/FIBROCIMENTO  FORNECIMENTO E INSTALAÇÃO. AF_06/2016</v>
          </cell>
          <cell r="D9343" t="str">
            <v>UN</v>
          </cell>
          <cell r="E9343">
            <v>4.42</v>
          </cell>
        </row>
        <row r="9344">
          <cell r="B9344">
            <v>94726</v>
          </cell>
          <cell r="C9344" t="str">
            <v>CONECTOR, CPVC, SOLDÁVEL, DN 28 MM X 1, INSTALADO EM RESERVAÇÃO DE ÁGUA DE EDIFICAÇÃO QUE POSSUA RESERVATÓRIO DE FIBRA/FIBROCIMENTO  FORNECIMENTO E INSTALAÇÃO. AF_06/2016</v>
          </cell>
          <cell r="D9344" t="str">
            <v>UN</v>
          </cell>
          <cell r="E9344">
            <v>26.91</v>
          </cell>
        </row>
        <row r="9345">
          <cell r="B9345">
            <v>94727</v>
          </cell>
          <cell r="C9345" t="str">
            <v>LUVA, CPVC, SOLDÁVEL, DN 28 MM, INSTALADO EM RESERVAÇÃO DE ÁGUA DE EDIFICAÇÃO QUE POSSUA RESERVATÓRIO DE FIBRA/FIBROCIMENTO  FORNECIMENTO E INSTALAÇÃO. AF_06/2016</v>
          </cell>
          <cell r="D9345" t="str">
            <v>UN</v>
          </cell>
          <cell r="E9345">
            <v>6.16</v>
          </cell>
        </row>
        <row r="9346">
          <cell r="B9346">
            <v>94728</v>
          </cell>
          <cell r="C9346" t="str">
            <v>CONECTOR, CPVC, SOLDÁVEL, DN 35 MM X 1 1/4, INSTALADO EM RESERVAÇÃO DE ÁGUA DE EDIFICAÇÃO QUE POSSUA RESERVATÓRIO DE FIBRA/FIBROCIMENTO  FORNECIMENTO E INSTALAÇÃO. AF_06/2016</v>
          </cell>
          <cell r="D9346" t="str">
            <v>UN</v>
          </cell>
          <cell r="E9346">
            <v>101.06</v>
          </cell>
        </row>
        <row r="9347">
          <cell r="B9347">
            <v>94729</v>
          </cell>
          <cell r="C9347" t="str">
            <v>LUVA, CPVC, SOLDÁVEL, DN 35 MM, INSTALADO EM RESERVAÇÃO DE ÁGUA DE EDIFICAÇÃO QUE POSSUA RESERVATÓRIO DE FIBRA/FIBROCIMENTO  FORNECIMENTO E INSTALAÇÃO. AF_06/2016</v>
          </cell>
          <cell r="D9347" t="str">
            <v>UN</v>
          </cell>
          <cell r="E9347">
            <v>10.73</v>
          </cell>
        </row>
        <row r="9348">
          <cell r="B9348">
            <v>94730</v>
          </cell>
          <cell r="C9348" t="str">
            <v>CONECTOR, CPVC, SOLDÁVEL, DN 42 MM X 1 1/2, INSTALADO EM RESERVAÇÃO DE ÁGUA DE EDIFICAÇÃO QUE POSSUA RESERVATÓRIO DE FIBRA/FIBROCIMENTO  FORNECIMENTO E INSTALAÇÃO. AF_06/2016</v>
          </cell>
          <cell r="D9348" t="str">
            <v>UN</v>
          </cell>
          <cell r="E9348">
            <v>122.69</v>
          </cell>
        </row>
        <row r="9349">
          <cell r="B9349">
            <v>94731</v>
          </cell>
          <cell r="C9349" t="str">
            <v>LUVA, CPVC, SOLDÁVEL, DN 42 MM, INSTALADO EM RESERVAÇÃO DE ÁGUA DE EDIFICAÇÃO QUE POSSUA RESERVATÓRIO DE FIBRA/FIBROCIMENTO  FORNECIMENTO E INSTALAÇÃO. AF_06/2016</v>
          </cell>
          <cell r="D9349" t="str">
            <v>UN</v>
          </cell>
          <cell r="E9349">
            <v>13.36</v>
          </cell>
        </row>
        <row r="9350">
          <cell r="B9350">
            <v>94733</v>
          </cell>
          <cell r="C9350" t="str">
            <v>LUVA, CPVC, SOLDÁVEL, DN 54 MM, INSTALADO EM RESERVAÇÃO DE ÁGUA DE EDIFICAÇÃO QUE POSSUA RESERVATÓRIO DE FIBRA/FIBROCIMENTO  FORNECIMENTO E INSTALAÇÃO. AF_06/2016</v>
          </cell>
          <cell r="D9350" t="str">
            <v>UN</v>
          </cell>
          <cell r="E9350">
            <v>25.85</v>
          </cell>
        </row>
        <row r="9351">
          <cell r="B9351">
            <v>94737</v>
          </cell>
          <cell r="C9351" t="str">
            <v>LUVA, CPVC, SOLDÁVEL, DN 89 MM, INSTALADO EM RESERVAÇÃO DE ÁGUA DE EDIFICAÇÃO QUE POSSUA RESERVATÓRIO DE FIBRA/FIBROCIMENTO  FORNECIMENTO E INSTALAÇÃO. AF_06/2016</v>
          </cell>
          <cell r="D9351" t="str">
            <v>UN</v>
          </cell>
          <cell r="E9351">
            <v>106.66</v>
          </cell>
        </row>
        <row r="9352">
          <cell r="B9352">
            <v>94740</v>
          </cell>
          <cell r="C9352" t="str">
            <v>JOELHO 90 GRAUS, CPVC, SOLDÁVEL, DN 22 MM, INSTALADO EM RESERVAÇÃO DE ÁGUA DE EDIFICAÇÃO QUE POSSUA RESERVATÓRIO DE FIBRA/FIBROCIMENTO  FORNECIMENTO E INSTALAÇÃO. AF_06/2016</v>
          </cell>
          <cell r="D9352" t="str">
            <v>UN</v>
          </cell>
          <cell r="E9352">
            <v>6.96</v>
          </cell>
        </row>
        <row r="9353">
          <cell r="B9353">
            <v>94741</v>
          </cell>
          <cell r="C9353" t="str">
            <v>CURVA 90 GRAUS, CPVC, SOLDÁVEL, DN 22 MM, INSTALADO EM RESERVAÇÃO DE ÁGUA DE EDIFICAÇÃO QUE POSSUA RESERVATÓRIO DE FIBRA/FIBROCIMENTO  FORNECIMENTO E INSTALAÇÃO. AF_06/2016</v>
          </cell>
          <cell r="D9353" t="str">
            <v>UN</v>
          </cell>
          <cell r="E9353">
            <v>8.5500000000000007</v>
          </cell>
        </row>
        <row r="9354">
          <cell r="B9354">
            <v>94742</v>
          </cell>
          <cell r="C9354" t="str">
            <v>JOELHO 90 GRAUS, CPVC, SOLDÁVEL, DN 28 MM, INSTALADO EM RESERVAÇÃO DE ÁGUA DE EDIFICAÇÃO QUE POSSUA RESERVATÓRIO DE FIBRA/FIBROCIMENTO  FORNECIMENTO E INSTALAÇÃO. AF_06/2016</v>
          </cell>
          <cell r="D9354" t="str">
            <v>UN</v>
          </cell>
          <cell r="E9354">
            <v>10.32</v>
          </cell>
        </row>
        <row r="9355">
          <cell r="B9355">
            <v>94743</v>
          </cell>
          <cell r="C9355" t="str">
            <v>CURVA 90 GRAUS, CPVC, SOLDÁVEL, DN 28 MM, INSTALADO EM RESERVAÇÃO DE ÁGUA DE EDIFICAÇÃO QUE POSSUA RESERVATÓRIO DE FIBRA/FIBROCIMENTO  FORNECIMENTO E INSTALAÇÃO. AF_06/2016</v>
          </cell>
          <cell r="D9355" t="str">
            <v>UN</v>
          </cell>
          <cell r="E9355">
            <v>11.32</v>
          </cell>
        </row>
        <row r="9356">
          <cell r="B9356">
            <v>94744</v>
          </cell>
          <cell r="C9356" t="str">
            <v>JOELHO 90 GRAUS, CPVC, SOLDÁVEL, DN 35 MM, INSTALADO EM RESERVAÇÃO DE ÁGUA DE EDIFICAÇÃO QUE POSSUA RESERVATÓRIO DE FIBRA/FIBROCIMENTO  FORNECIMENTO E INSTALAÇÃO. AF_06/2016</v>
          </cell>
          <cell r="D9356" t="str">
            <v>UN</v>
          </cell>
          <cell r="E9356">
            <v>16.329999999999998</v>
          </cell>
        </row>
        <row r="9357">
          <cell r="B9357">
            <v>94746</v>
          </cell>
          <cell r="C9357" t="str">
            <v>JOELHO 90 GRAUS, CPVC, SOLDÁVEL, DN 42 MM, INSTALADO EM RESERVAÇÃO DE ÁGUA DE EDIFICAÇÃO QUE POSSUA RESERVATÓRIO DE FIBRA/FIBROCIMENTO  FORNECIMENTO E INSTALAÇÃO. AF_06/2016</v>
          </cell>
          <cell r="D9357" t="str">
            <v>UN</v>
          </cell>
          <cell r="E9357">
            <v>23.01</v>
          </cell>
        </row>
        <row r="9358">
          <cell r="B9358">
            <v>94748</v>
          </cell>
          <cell r="C9358" t="str">
            <v>JOELHO 90 GRAUS, CPVC, SOLDÁVEL, DN 54 MM, INSTALADO EM RESERVAÇÃO DE ÁGUA DE EDIFICAÇÃO QUE POSSUA RESERVATÓRIO DE FIBRA/FIBROCIMENTO  FORNECIMENTO E INSTALAÇÃO. AF_06/2016</v>
          </cell>
          <cell r="D9358" t="str">
            <v>UN</v>
          </cell>
          <cell r="E9358">
            <v>47.25</v>
          </cell>
        </row>
        <row r="9359">
          <cell r="B9359">
            <v>94750</v>
          </cell>
          <cell r="C9359" t="str">
            <v>JOELHO 90 GRAUS, CPVC, SOLDÁVEL, DN 73 MM, INSTALADO EM RESERVAÇÃO DE ÁGUA DE EDIFICAÇÃO QUE POSSUA RESERVATÓRIO DE FIBRA/FIBROCIMENTO  FORNECIMENTO E INSTALAÇÃO. AF_06/2016</v>
          </cell>
          <cell r="D9359" t="str">
            <v>UN</v>
          </cell>
          <cell r="E9359">
            <v>110.4</v>
          </cell>
        </row>
        <row r="9360">
          <cell r="B9360">
            <v>94752</v>
          </cell>
          <cell r="C9360" t="str">
            <v>JOELHO 90 GRAUS, CPVC, SOLDÁVEL, DN 89 MM, INSTALADO EM RESERVAÇÃO DE ÁGUA DE EDIFICAÇÃO QUE POSSUA RESERVATÓRIO DE FIBRA/FIBROCIMENTO  FORNECIMENTO E INSTALAÇÃO. AF_06/2016</v>
          </cell>
          <cell r="D9360" t="str">
            <v>UN</v>
          </cell>
          <cell r="E9360">
            <v>135.56</v>
          </cell>
        </row>
        <row r="9361">
          <cell r="B9361">
            <v>94756</v>
          </cell>
          <cell r="C9361" t="str">
            <v>TE, CPVC, SOLDÁVEL, DN 22 MM, INSTALADO EM RESERVAÇÃO DE ÁGUA DE EDIFICAÇÃO QUE POSSUA RESERVATÓRIO DE FIBRA/FIBROCIMENTO  FORNECIMENTO E INSTALAÇÃO. AF_06/2016</v>
          </cell>
          <cell r="D9361" t="str">
            <v>UN</v>
          </cell>
          <cell r="E9361">
            <v>8.84</v>
          </cell>
        </row>
        <row r="9362">
          <cell r="B9362">
            <v>94757</v>
          </cell>
          <cell r="C9362" t="str">
            <v>TE, CPVC, SOLDÁVEL, DN 28 MM, INSTALADO EM RESERVAÇÃO DE ÁGUA DE EDIFICAÇÃO QUE POSSUA RESERVATÓRIO DE FIBRA/FIBROCIMENTO  FORNECIMENTO E INSTALAÇÃO. AF_06/2016</v>
          </cell>
          <cell r="D9362" t="str">
            <v>UN</v>
          </cell>
          <cell r="E9362">
            <v>11.83</v>
          </cell>
        </row>
        <row r="9363">
          <cell r="B9363">
            <v>94758</v>
          </cell>
          <cell r="C9363" t="str">
            <v>TE, CPVC, SOLDÁVEL, DN 35 MM, INSTALADO EM RESERVAÇÃO DE ÁGUA DE EDIFICAÇÃO QUE POSSUA RESERVATÓRIO DE FIBRA/FIBROCIMENTO  FORNECIMENTO E INSTALAÇÃO. AF_06/2016</v>
          </cell>
          <cell r="D9363" t="str">
            <v>UN</v>
          </cell>
          <cell r="E9363">
            <v>29.43</v>
          </cell>
        </row>
        <row r="9364">
          <cell r="B9364">
            <v>94759</v>
          </cell>
          <cell r="C9364" t="str">
            <v>TE, CPVC, SOLDÁVEL, DN 42 MM, INSTALADO EM RESERVAÇÃO DE ÁGUA DE EDIFICAÇÃO QUE POSSUA RESERVATÓRIO DE FIBRA/FIBROCIMENTO  FORNECIMENTO E INSTALAÇÃO. AF_06/2016</v>
          </cell>
          <cell r="D9364" t="str">
            <v>UN</v>
          </cell>
          <cell r="E9364">
            <v>36.090000000000003</v>
          </cell>
        </row>
        <row r="9365">
          <cell r="B9365">
            <v>94760</v>
          </cell>
          <cell r="C9365" t="str">
            <v>TE, CPVC, SOLDÁVEL, DN 54 MM, INSTALADO EM RESERVAÇÃO DE ÁGUA DE EDIFICAÇÃO QUE POSSUA RESERVATÓRIO DE FIBRA/FIBROCIMENTO  FORNECIMENTO E INSTALAÇÃO. AF_06/2016</v>
          </cell>
          <cell r="D9365" t="str">
            <v>UN</v>
          </cell>
          <cell r="E9365">
            <v>59.38</v>
          </cell>
        </row>
        <row r="9366">
          <cell r="B9366">
            <v>94761</v>
          </cell>
          <cell r="C9366" t="str">
            <v>TE, CPVC, SOLDÁVEL, DN 73 MM, INSTALADO EM RESERVAÇÃO DE ÁGUA DE EDIFICAÇÃO QUE POSSUA RESERVATÓRIO DE FIBRA/FIBROCIMENTO  FORNECIMENTO E INSTALAÇÃO. AF_06/2016</v>
          </cell>
          <cell r="D9366" t="str">
            <v>UN</v>
          </cell>
          <cell r="E9366">
            <v>126.12</v>
          </cell>
        </row>
        <row r="9367">
          <cell r="B9367">
            <v>94762</v>
          </cell>
          <cell r="C9367" t="str">
            <v>TE, CPVC, SOLDÁVEL, DN 89 MM, INSTALADO EM RESERVAÇÃO DE ÁGUA DE EDIFICAÇÃO QUE POSSUA RESERVATÓRIO DE FIBRA/FIBROCIMENTO  FORNECIMENTO E INSTALAÇÃO. AF_06/2016</v>
          </cell>
          <cell r="D9367" t="str">
            <v>UN</v>
          </cell>
          <cell r="E9367">
            <v>162.56</v>
          </cell>
        </row>
        <row r="9368">
          <cell r="B9368">
            <v>94783</v>
          </cell>
          <cell r="C9368" t="str">
            <v>ADAPTADOR COM FLANGE E ANEL DE VEDAÇÃO, PVC, SOLDÁVEL, DN  20 MM X 1/2 , INSTALADO EM RESERVAÇÃO DE ÁGUA DE EDIFICAÇÃO QUE POSSUA RESERVATÓRIO DE FIBRA/FIBROCIMENTO   FORNECIMENTO E INSTALAÇÃO. AF_06/2016</v>
          </cell>
          <cell r="D9368" t="str">
            <v>UN</v>
          </cell>
          <cell r="E9368">
            <v>11.54</v>
          </cell>
        </row>
        <row r="9369">
          <cell r="B9369">
            <v>94785</v>
          </cell>
          <cell r="C9369" t="str">
            <v>ADAPTADOR COM FLANGES LIVRES, PVC, SOLDÁVEL LONGO, DN 32 MM X 1 , INSTALADO EM RESERVAÇÃO DE ÁGUA DE EDIFICAÇÃO QUE POSSUA RESERVATÓRIO DE FIBRA/FIBROCIMENTO   FORNECIMENTO E INSTALAÇÃO. AF_06/2016</v>
          </cell>
          <cell r="D9369" t="str">
            <v>UN</v>
          </cell>
          <cell r="E9369">
            <v>20.95</v>
          </cell>
        </row>
        <row r="9370">
          <cell r="B9370">
            <v>94786</v>
          </cell>
          <cell r="C9370" t="str">
            <v>ADAPTADOR COM FLANGES LIVRES, PVC, SOLDÁVEL LONGO, DN 40 MM X 1 1/4 , INSTALADO EM RESERVAÇÃO DE ÁGUA DE EDIFICAÇÃO QUE POSSUA RESERVATÓRIO DE FIBRA/FIBROCIMENTO   FORNECIMENTO E INSTALAÇÃO. AF_06/2016</v>
          </cell>
          <cell r="D9370" t="str">
            <v>UN</v>
          </cell>
          <cell r="E9370">
            <v>26.93</v>
          </cell>
        </row>
        <row r="9371">
          <cell r="B9371">
            <v>94787</v>
          </cell>
          <cell r="C9371" t="str">
            <v>ADAPTADOR COM FLANGES LIVRES, PVC, SOLDÁVEL LONGO, DN 50 MM X 1 1/2 , INSTALADO EM RESERVAÇÃO DE ÁGUA DE EDIFICAÇÃO QUE POSSUA RESERVATÓRIO DE FIBRA/FIBROCIMENTO   FORNECIMENTO E INSTALAÇÃO. AF_06/2016</v>
          </cell>
          <cell r="D9371" t="str">
            <v>UN</v>
          </cell>
          <cell r="E9371">
            <v>35.49</v>
          </cell>
        </row>
        <row r="9372">
          <cell r="B9372">
            <v>94788</v>
          </cell>
          <cell r="C9372" t="str">
            <v>ADAPTADOR COM FLANGES LIVRES, PVC, SOLDÁVEL LONGO, DN 60 MM X 2 , INSTALADO EM RESERVAÇÃO DE ÁGUA DE EDIFICAÇÃO QUE POSSUA RESERVATÓRIO DE FIBRA/FIBROCIMENTO   FORNECIMENTO E INSTALAÇÃO. AF_06/2016</v>
          </cell>
          <cell r="D9372" t="str">
            <v>UN</v>
          </cell>
          <cell r="E9372">
            <v>50.51</v>
          </cell>
        </row>
        <row r="9373">
          <cell r="B9373">
            <v>94789</v>
          </cell>
          <cell r="C9373" t="str">
            <v>ADAPTADOR COM FLANGES LIVRES, PVC, SOLDÁVEL LONGO, DN 75 MM X 2 1/2 , INSTALADO EM RESERVAÇÃO DE ÁGUA DE EDIFICAÇÃO QUE POSSUA RESERVATÓRIO DE FIBRA/FIBROCIMENTO   FORNECIMENTO E INSTALAÇÃO. AF_06/2016</v>
          </cell>
          <cell r="D9373" t="str">
            <v>UN</v>
          </cell>
          <cell r="E9373">
            <v>154.76</v>
          </cell>
        </row>
        <row r="9374">
          <cell r="B9374">
            <v>94790</v>
          </cell>
          <cell r="C9374" t="str">
            <v>ADAPTADOR COM FLANGES LIVRES, PVC, SOLDÁVEL LONGO, DN 85 MM X 3 , INSTALADO EM RESERVAÇÃO DE ÁGUA DE EDIFICAÇÃO QUE POSSUA RESERVATÓRIO DE FIBRA/FIBROCIMENTO   FORNECIMENTO E INSTALAÇÃO. AF_06/2016</v>
          </cell>
          <cell r="D9374" t="str">
            <v>UN</v>
          </cell>
          <cell r="E9374">
            <v>178.73</v>
          </cell>
        </row>
        <row r="9375">
          <cell r="B9375">
            <v>94791</v>
          </cell>
          <cell r="C9375" t="str">
            <v>ADAPTADOR COM FLANGES LIVRES, PVC, SOLDÁVEL LONGO, DN 110 MM X 4 , INSTALADO EM RESERVAÇÃO DE ÁGUA DE EDIFICAÇÃO QUE POSSUA RESERVATÓRIO DE FIBRA/FIBROCIMENTO   FORNECIMENTO E INSTALAÇÃO. AF_06/2016</v>
          </cell>
          <cell r="D9375" t="str">
            <v>UN</v>
          </cell>
          <cell r="E9375">
            <v>249.68</v>
          </cell>
        </row>
        <row r="9376">
          <cell r="B9376">
            <v>94863</v>
          </cell>
          <cell r="C9376" t="str">
            <v>LUVA, CPVC, SOLDÁVEL, DN 73 MM, INSTALADO EM RESERVAÇÃO DE ÁGUA DE EDIFICAÇÃO QUE POSSUA RESERVATÓRIO DE FIBRA/FIBROCIMENTO  FORNECIMENTO E INSTALAÇÃO. AF_06/2016</v>
          </cell>
          <cell r="D9376" t="str">
            <v>UN</v>
          </cell>
          <cell r="E9376">
            <v>90.33</v>
          </cell>
        </row>
        <row r="9377">
          <cell r="B9377">
            <v>95141</v>
          </cell>
          <cell r="C9377" t="str">
            <v>ADAPTADOR COM FLANGES LIVRES, PVC, SOLDÁVEL LONGO, DN  25 MM X 3/4 , INSTALADO EM RESERVAÇÃO DE ÁGUA DE EDIFICAÇÃO QUE POSSUA RESERVATÓRIO DE FIBRA/FIBROCIMENTO    FORNECIMENTO E INSTALAÇÃO. AF_06/2016</v>
          </cell>
          <cell r="D9377" t="str">
            <v>UN</v>
          </cell>
          <cell r="E9377">
            <v>19.649999999999999</v>
          </cell>
        </row>
        <row r="9378">
          <cell r="B9378">
            <v>95237</v>
          </cell>
          <cell r="C9378" t="str">
            <v>LUVA COM BUCHA DE LATÃO, PVC, SOLDÁVEL, DN 32MM X 1 , INSTALADO EM RAMAL DE DISTRIBUIÇÃO DE ÁGUA   FORNECIMENTO E INSTALAÇÃO. AF_12/2014</v>
          </cell>
          <cell r="D9378" t="str">
            <v>UN</v>
          </cell>
          <cell r="E9378">
            <v>14.75</v>
          </cell>
        </row>
        <row r="9379">
          <cell r="B9379">
            <v>95693</v>
          </cell>
          <cell r="C9379" t="str">
            <v>LUVA SIMPLES, PVC, SÉRIE NORMAL, ESGOTO PREDIAL, DN 150 MM, JUNTA ELÁSTICA, FORNECIDO E INSTALADO EM SUBCOLETOR AÉREO DE ESGOTO SANITÁRIO. AF_12/2014</v>
          </cell>
          <cell r="D9379" t="str">
            <v>UN</v>
          </cell>
          <cell r="E9379">
            <v>31.29</v>
          </cell>
        </row>
        <row r="9380">
          <cell r="B9380">
            <v>95694</v>
          </cell>
          <cell r="C9380" t="str">
            <v>CURVA 90 GRAUS, PVC, SERIE R, ÁGUA PLUVIAL, DN 100 MM, JUNTA ELÁSTICA, FORNECIDO E INSTALADO EM RAMAL DE ENCAMINHAMENTO. AF_12/2014</v>
          </cell>
          <cell r="D9380" t="str">
            <v>UN</v>
          </cell>
          <cell r="E9380">
            <v>39.43</v>
          </cell>
        </row>
        <row r="9381">
          <cell r="B9381">
            <v>95695</v>
          </cell>
          <cell r="C9381" t="str">
            <v>CURVA 90 GRAUS, PVC, SERIE R, ÁGUA PLUVIAL, DN 100 MM, JUNTA ELÁSTICA, FORNECIDO E INSTALADO EM CONDUTORES VERTICAIS DE ÁGUAS PLUVIAIS. AF_12/2014</v>
          </cell>
          <cell r="D9381" t="str">
            <v>UN</v>
          </cell>
          <cell r="E9381">
            <v>38.14</v>
          </cell>
        </row>
        <row r="9382">
          <cell r="B9382">
            <v>95696</v>
          </cell>
          <cell r="C9382" t="str">
            <v>SPRINKLER TIPO PENDENTE, 68 °C, UNIÃO POR ROSCA DN 15 (1/2") - FORNECIMENTO E INSTALAÇÃO. AF_12/2015</v>
          </cell>
          <cell r="D9382" t="str">
            <v>UN</v>
          </cell>
          <cell r="E9382">
            <v>27.89</v>
          </cell>
        </row>
        <row r="9383">
          <cell r="B9383">
            <v>96637</v>
          </cell>
          <cell r="C9383" t="str">
            <v>JOELHO 90 GRAUS, PPR, DN 25 MM, CLASSE PN 25, INSTALADO EM RAMAL OU SUB-RAMAL DE ÁGUA  FORNECIMENTO E INSTALAÇÃO . AF_06/2015</v>
          </cell>
          <cell r="D9383" t="str">
            <v>UN</v>
          </cell>
          <cell r="E9383">
            <v>9.39</v>
          </cell>
        </row>
        <row r="9384">
          <cell r="B9384">
            <v>96638</v>
          </cell>
          <cell r="C9384" t="str">
            <v>JOELHO 45 GRAUS, PPR, DN 25 MM, CLASSE PN 25, INSTALADO EM RAMAL OU SUB-RAMAL DE ÁGUA  FORNECIMENTO E INSTALAÇÃO . AF_06/2015</v>
          </cell>
          <cell r="D9384" t="str">
            <v>UN</v>
          </cell>
          <cell r="E9384">
            <v>9.06</v>
          </cell>
        </row>
        <row r="9385">
          <cell r="B9385">
            <v>96639</v>
          </cell>
          <cell r="C9385" t="str">
            <v>LUVA, PPR, DN 25 MM, CLASSE PN 25, INSTALADO EM RAMAL OU SUB-RAMAL DE ÁGUA  FORNECIMENTO E INSTALAÇÃO . AF_06/2015</v>
          </cell>
          <cell r="D9385" t="str">
            <v>UN</v>
          </cell>
          <cell r="E9385">
            <v>6.52</v>
          </cell>
        </row>
        <row r="9386">
          <cell r="B9386">
            <v>96640</v>
          </cell>
          <cell r="C9386" t="str">
            <v>CONECTOR MACHO, PPR, 25 X 1/2'', CLASSE PN 25, INSTALADO EM RAMAL OU SUB-RAMAL DE ÁGUA   FORNECIMENTO E INSTALAÇÃO . AF_06/2015</v>
          </cell>
          <cell r="D9386" t="str">
            <v>UN</v>
          </cell>
          <cell r="E9386">
            <v>15.56</v>
          </cell>
        </row>
        <row r="9387">
          <cell r="B9387">
            <v>96641</v>
          </cell>
          <cell r="C9387" t="str">
            <v>CONECTOR FÊMEA, PPR, 25 X 1/2'', CLASSE PN 25, INSTALADO EM RAMAL OU SUB-RAMAL DE ÁGUA   FORNECIMENTO E INSTALAÇÃO . AF_06/2015</v>
          </cell>
          <cell r="D9387" t="str">
            <v>UN</v>
          </cell>
          <cell r="E9387">
            <v>12.33</v>
          </cell>
        </row>
        <row r="9388">
          <cell r="B9388">
            <v>96642</v>
          </cell>
          <cell r="C9388" t="str">
            <v>TÊ NORMAL, PPR, DN 25 MM, CLASSE PN 25, INSTALADO EM RAMAL OU SUB-RAMAL DE ÁGUA  FORNECIMENTO E INSTALAÇÃO . AF_06/2015</v>
          </cell>
          <cell r="D9388" t="str">
            <v>UN</v>
          </cell>
          <cell r="E9388">
            <v>12.43</v>
          </cell>
        </row>
        <row r="9389">
          <cell r="B9389">
            <v>96643</v>
          </cell>
          <cell r="C9389" t="str">
            <v>TÊ MISTURADOR, PPR, 25 X 3/4'' , CLASSE PN 25, INSTALADO EM RAMAL OU SUB-RAMAL DE ÁGUA  FORNECIMENTO E INSTALAÇÃO . AF_06/2015</v>
          </cell>
          <cell r="D9389" t="str">
            <v>UN</v>
          </cell>
          <cell r="E9389">
            <v>31.37</v>
          </cell>
        </row>
        <row r="9390">
          <cell r="B9390">
            <v>96650</v>
          </cell>
          <cell r="C9390" t="str">
            <v>JOELHO 90 GRAUS, PPR, DN 25 MM, CLASSE PN 25, INSTALADO EM RAMAL DE DISTRIBUIÇÃO  FORNECIMENTO E INSTALAÇÃO . AF_06/2015</v>
          </cell>
          <cell r="D9390" t="str">
            <v>UN</v>
          </cell>
          <cell r="E9390">
            <v>6.93</v>
          </cell>
        </row>
        <row r="9391">
          <cell r="B9391">
            <v>96651</v>
          </cell>
          <cell r="C9391" t="str">
            <v>JOELHO 45 GRAUS, PPR, DN 25 MM, CLASSE PN 25, INSTALADO EM RAMAL DE DISTRIBUIÇÃO DE ÁGUA  FORNECIMENTO E INSTALAÇÃO . AF_06/2015</v>
          </cell>
          <cell r="D9391" t="str">
            <v>UN</v>
          </cell>
          <cell r="E9391">
            <v>6.6</v>
          </cell>
        </row>
        <row r="9392">
          <cell r="B9392">
            <v>96652</v>
          </cell>
          <cell r="C9392" t="str">
            <v>JOELHO 90 GRAUS, PPR, DN 32 MM, CLASSE PN 25, INSTALADO EM RAMAL DE DISTRIBUIÇÃO  FORNECIMENTO E INSTALAÇÃO . AF_06/2015</v>
          </cell>
          <cell r="D9392" t="str">
            <v>UN</v>
          </cell>
          <cell r="E9392">
            <v>13.3</v>
          </cell>
        </row>
        <row r="9393">
          <cell r="B9393">
            <v>96653</v>
          </cell>
          <cell r="C9393" t="str">
            <v>JOELHO 45 GRAUS, PPR, DN 32 MM, CLASSE PN 25, INSTALADO EM RAMAL DE DISTRIBUIÇÃO DE ÁGUA  FORNECIMENTO E INSTALAÇÃO . AF_06/2015</v>
          </cell>
          <cell r="D9393" t="str">
            <v>UN</v>
          </cell>
          <cell r="E9393">
            <v>13.27</v>
          </cell>
        </row>
        <row r="9394">
          <cell r="B9394">
            <v>96654</v>
          </cell>
          <cell r="C9394" t="str">
            <v>JOELHO 90 GRAUS, PPR, DN 40 MM, CLASSE PN 25, INSTALADO EM RAMAL DE DISTRIBUIÇÃO  FORNECIMENTO E INSTALAÇÃO . AF_06/2015</v>
          </cell>
          <cell r="D9394" t="str">
            <v>UN</v>
          </cell>
          <cell r="E9394">
            <v>21.94</v>
          </cell>
        </row>
        <row r="9395">
          <cell r="B9395">
            <v>96655</v>
          </cell>
          <cell r="C9395" t="str">
            <v>JOELHO 45 GRAUS, PPR, DN 40 MM, CLASSE PN 25, INSTALADO EM RAMAL DE DISTRIBUIÇÃO DE ÁGUA  FORNECIMENTO E INSTALAÇÃO . AF_06/2015</v>
          </cell>
          <cell r="D9395" t="str">
            <v>UN</v>
          </cell>
          <cell r="E9395">
            <v>21.58</v>
          </cell>
        </row>
        <row r="9396">
          <cell r="B9396">
            <v>96656</v>
          </cell>
          <cell r="C9396" t="str">
            <v>LUVA, PPR, DN 25 MM, CLASSE PN 25, INSTALADO EM RAMAL DE DISTRIBUIÇÃO DE ÁGUA  FORNECIMENTO E INSTALAÇÃO . AF_06/2015</v>
          </cell>
          <cell r="D9396" t="str">
            <v>UN</v>
          </cell>
          <cell r="E9396">
            <v>4.91</v>
          </cell>
        </row>
        <row r="9397">
          <cell r="B9397">
            <v>96657</v>
          </cell>
          <cell r="C9397" t="str">
            <v>CONECTOR MACHO, PPR, 25 X 1/2, CLASSE PN 25, INSTALADO EM RAMAL DE DISTRIBUIÇÃO DE ÁGUA  FORNECIMENTO E INSTALAÇÃO . AF_06/2015</v>
          </cell>
          <cell r="D9397" t="str">
            <v>UN</v>
          </cell>
          <cell r="E9397">
            <v>13.95</v>
          </cell>
        </row>
        <row r="9398">
          <cell r="B9398">
            <v>96658</v>
          </cell>
          <cell r="C9398" t="str">
            <v>CONECTOR FÊMEA, PPR, 25 X 1/2'', CLASSE PN 25, INSTALADO EM RAMAL DE DISTRIBUIÇÃO DE ÁGUA   FORNECIMENTO E INSTALAÇÃO . AF_06/2015</v>
          </cell>
          <cell r="D9398" t="str">
            <v>UN</v>
          </cell>
          <cell r="E9398">
            <v>10.72</v>
          </cell>
        </row>
        <row r="9399">
          <cell r="B9399">
            <v>96659</v>
          </cell>
          <cell r="C9399" t="str">
            <v>LUVA, PPR, DN 32 MM, CLASSE PN 25, INSTALADO EM RAMAL DE DISTRIBUIÇÃO DE ÁGUA  FORNECIMENTO E INSTALAÇÃO. AF_06/2015</v>
          </cell>
          <cell r="D9399" t="str">
            <v>UN</v>
          </cell>
          <cell r="E9399">
            <v>8.98</v>
          </cell>
        </row>
        <row r="9400">
          <cell r="B9400">
            <v>96660</v>
          </cell>
          <cell r="C9400" t="str">
            <v>CONECTOR MACHO, PPR, 32 X 3/4'', CLASSE PN 25, INSTALADO EM RAMAL DE DISTRIBUIÇÃO DE ÁGUA   FORNECIMENTO E INSTALAÇÃO. AF_06/2015</v>
          </cell>
          <cell r="D9400" t="str">
            <v>UN</v>
          </cell>
          <cell r="E9400">
            <v>24.06</v>
          </cell>
        </row>
        <row r="9401">
          <cell r="B9401">
            <v>96661</v>
          </cell>
          <cell r="C9401" t="str">
            <v>CONECTOR FÊMEA, PPR, 32 X 3/4'', CLASSE PN 25, INSTALADO EM RAMAL DE DISTRIBUIÇÃO DE ÁGUA   FORNECIMENTO E INSTALAÇÃO . AF_06/2015</v>
          </cell>
          <cell r="D9401" t="str">
            <v>UN</v>
          </cell>
          <cell r="E9401">
            <v>19.100000000000001</v>
          </cell>
        </row>
        <row r="9402">
          <cell r="B9402">
            <v>96662</v>
          </cell>
          <cell r="C9402" t="str">
            <v>BUCHA DE REDUÇÃO, PPR, 32 X 25, CLASSE PN 25, INSTALADO EM RAMAL DE DISTRIBUIÇÃO DE ÁGUA  FORNECIMENTO E INSTALAÇÃO . AF_06/2015</v>
          </cell>
          <cell r="D9402" t="str">
            <v>UN</v>
          </cell>
          <cell r="E9402">
            <v>9.15</v>
          </cell>
        </row>
        <row r="9403">
          <cell r="B9403">
            <v>96663</v>
          </cell>
          <cell r="C9403" t="str">
            <v>LUVA, PPR, DN 40 MM, CLASSE PN 25, INSTALADO EM RAMAL DE DISTRIBUIÇÃO DE ÁGUA  FORNECIMENTO E INSTALAÇÃO. AF_06/2015</v>
          </cell>
          <cell r="D9403" t="str">
            <v>UN</v>
          </cell>
          <cell r="E9403">
            <v>16.059999999999999</v>
          </cell>
        </row>
        <row r="9404">
          <cell r="B9404">
            <v>96664</v>
          </cell>
          <cell r="C9404" t="str">
            <v>BUCHA DE REDUÇÃO, PPR, 40 X 25, CLASSE PN 25, INSTALADO EM RAMAL DE DISTRIBUIÇÃO DE ÁGUA  FORNECIMENTO E INSTALAÇÃO . AF_06/2015</v>
          </cell>
          <cell r="D9404" t="str">
            <v>UN</v>
          </cell>
          <cell r="E9404">
            <v>17.13</v>
          </cell>
        </row>
        <row r="9405">
          <cell r="B9405">
            <v>96665</v>
          </cell>
          <cell r="C9405" t="str">
            <v>TÊ NORMAL, PPR, DN 25 MM, CLASSE PN 25, INSTALADO EM RAMAL DE DISTRIBUIÇÃO DE ÁGUA  FORNECIMENTO E INSTALAÇÃO . AF_06/2015</v>
          </cell>
          <cell r="D9405" t="str">
            <v>UN</v>
          </cell>
          <cell r="E9405">
            <v>9.1300000000000008</v>
          </cell>
        </row>
        <row r="9406">
          <cell r="B9406">
            <v>96666</v>
          </cell>
          <cell r="C9406" t="str">
            <v>TÊ NORMAL, PPR, DN 32 MM, CLASSE PN 25, INSTALADO EM RAMAL DE DISTRIBUIÇÃO DE ÁGUA  FORNECIMENTO E INSTALAÇÃO . AF_06/2015</v>
          </cell>
          <cell r="D9406" t="str">
            <v>UN</v>
          </cell>
          <cell r="E9406">
            <v>17.809999999999999</v>
          </cell>
        </row>
        <row r="9407">
          <cell r="B9407">
            <v>96667</v>
          </cell>
          <cell r="C9407" t="str">
            <v>TÊ NORMAL, PPR, DN 40 MM, CLASSE PN 25, INSTALADO EM RAMAL DE DISTRIBUIÇÃO DE ÁGUA  FORNECIMENTO E INSTALAÇÃO . AF_06/2015</v>
          </cell>
          <cell r="D9407" t="str">
            <v>UN</v>
          </cell>
          <cell r="E9407">
            <v>30.73</v>
          </cell>
        </row>
        <row r="9408">
          <cell r="B9408">
            <v>96684</v>
          </cell>
          <cell r="C9408" t="str">
            <v>JOELHO 90 GRAUS, PPR, DN 25 MM, CLASSE PN 25, INSTALADO EM PRUMADA DE ÁGUA  FORNECIMENTO E INSTALAÇÃO . AF_06/2015</v>
          </cell>
          <cell r="D9408" t="str">
            <v>UN</v>
          </cell>
          <cell r="E9408">
            <v>3.24</v>
          </cell>
        </row>
        <row r="9409">
          <cell r="B9409">
            <v>96685</v>
          </cell>
          <cell r="C9409" t="str">
            <v>JOELHO 45 GRAUS, PPR, DN 25 MM, CLASSE PN 25, INSTALADO EM PRUMADA DE ÁGUA  FORNECIMENTO E INSTALAÇÃO . AF_06/2015</v>
          </cell>
          <cell r="D9409" t="str">
            <v>UN</v>
          </cell>
          <cell r="E9409">
            <v>2.91</v>
          </cell>
        </row>
        <row r="9410">
          <cell r="B9410">
            <v>96686</v>
          </cell>
          <cell r="C9410" t="str">
            <v>JOELHO 90 GRAUS, PPR, DN 32 MM, CLASSE PN 25, INSTALADO EM PRUMADA DE ÁGUA  FORNECIMENTO E INSTALAÇÃO . AF_06/2015</v>
          </cell>
          <cell r="D9410" t="str">
            <v>UN</v>
          </cell>
          <cell r="E9410">
            <v>4.8499999999999996</v>
          </cell>
        </row>
        <row r="9411">
          <cell r="B9411">
            <v>96687</v>
          </cell>
          <cell r="C9411" t="str">
            <v>JOELHO 45 GRAUS, PPR, DN 32 MM, CLASSE PN 25, INSTALADO EM PRUMADA DE ÁGUA  FORNECIMENTO E INSTALAÇÃO . AF_06/2015</v>
          </cell>
          <cell r="D9411" t="str">
            <v>UN</v>
          </cell>
          <cell r="E9411">
            <v>4.82</v>
          </cell>
        </row>
        <row r="9412">
          <cell r="B9412">
            <v>96688</v>
          </cell>
          <cell r="C9412" t="str">
            <v>JOELHO 90 GRAUS, PPR, DN 40 MM, CLASSE PN 25, INSTALADO EM PRUMADA DE ÁGUA  FORNECIMENTO E INSTALAÇÃO . AF_06/2015</v>
          </cell>
          <cell r="D9412" t="str">
            <v>UN</v>
          </cell>
          <cell r="E9412">
            <v>8.2799999999999994</v>
          </cell>
        </row>
        <row r="9413">
          <cell r="B9413">
            <v>96689</v>
          </cell>
          <cell r="C9413" t="str">
            <v>JOELHO 45 GRAUS, PPR, DN 40 MM, CLASSE PN 25, INSTALADO EM PRUMADA DE ÁGUA  FORNECIMENTO E INSTALAÇÃO . AF_06/2015</v>
          </cell>
          <cell r="D9413" t="str">
            <v>UN</v>
          </cell>
          <cell r="E9413">
            <v>7.92</v>
          </cell>
        </row>
        <row r="9414">
          <cell r="B9414">
            <v>96690</v>
          </cell>
          <cell r="C9414" t="str">
            <v>JOELHO 90 GRAUS, PPR, DN 50 MM, CLASSE PN 25, INSTALADO EM PRUMADA DE ÁGUA  FORNECIMENTO E INSTALAÇÃO . AF_06/2015</v>
          </cell>
          <cell r="D9414" t="str">
            <v>UN</v>
          </cell>
          <cell r="E9414">
            <v>15.27</v>
          </cell>
        </row>
        <row r="9415">
          <cell r="B9415">
            <v>96691</v>
          </cell>
          <cell r="C9415" t="str">
            <v>JOELHO 45 GRAUS, PPR, DN 50 MM, CLASSE PN 25, INSTALADO EM PRUMADA DE ÁGUA  FORNECIMENTO E INSTALAÇÃO . AF_06/2015</v>
          </cell>
          <cell r="D9415" t="str">
            <v>UN</v>
          </cell>
          <cell r="E9415">
            <v>15.75</v>
          </cell>
        </row>
        <row r="9416">
          <cell r="B9416">
            <v>96692</v>
          </cell>
          <cell r="C9416" t="str">
            <v>JOELHO 90 GRAUS, PPR, DN 63 MM, CLASSE PN 25, INSTALADO EM PRUMADA DE ÁGUA  FORNECIMENTO E INSTALAÇÃO . AF_06/2015</v>
          </cell>
          <cell r="D9416" t="str">
            <v>UN</v>
          </cell>
          <cell r="E9416">
            <v>23.1</v>
          </cell>
        </row>
        <row r="9417">
          <cell r="B9417">
            <v>96693</v>
          </cell>
          <cell r="C9417" t="str">
            <v>JOELHO 45 GRAUS, PPR, DN 63 MM, CLASSE PN 25, INSTALADO EM PRUMADA DE ÁGUA  FORNECIMENTO E INSTALAÇÃO . AF_06/2015</v>
          </cell>
          <cell r="D9417" t="str">
            <v>UN</v>
          </cell>
          <cell r="E9417">
            <v>21.91</v>
          </cell>
        </row>
        <row r="9418">
          <cell r="B9418">
            <v>96694</v>
          </cell>
          <cell r="C9418" t="str">
            <v>JOELHO 90 GRAUS, PPR, DN 75 MM, CLASSE PN 25, INSTALADO EM PRUMADA DE ÁGUA  FORNECIMENTO E INSTALAÇÃO . AF_06/2015</v>
          </cell>
          <cell r="D9418" t="str">
            <v>UN</v>
          </cell>
          <cell r="E9418">
            <v>50.2</v>
          </cell>
        </row>
        <row r="9419">
          <cell r="B9419">
            <v>96695</v>
          </cell>
          <cell r="C9419" t="str">
            <v>JOELHO 45 GRAUS, PPR, DN 75 MM, CLASSE PN 25, INSTALADO EM PRUMADA DE ÁGUA  FORNECIMENTO E INSTALAÇÃO . AF_06/2015</v>
          </cell>
          <cell r="D9419" t="str">
            <v>UN</v>
          </cell>
          <cell r="E9419">
            <v>48.81</v>
          </cell>
        </row>
        <row r="9420">
          <cell r="B9420">
            <v>96696</v>
          </cell>
          <cell r="C9420" t="str">
            <v>JOELHO 90 GRAUS, PPR, DN 90 MM, CLASSE PN 25, INSTALADO EM PRUMADA DE ÁGUA  FORNECIMENTO E INSTALAÇÃO . AF_06/2015</v>
          </cell>
          <cell r="D9420" t="str">
            <v>UN</v>
          </cell>
          <cell r="E9420">
            <v>75.5</v>
          </cell>
        </row>
        <row r="9421">
          <cell r="B9421">
            <v>96697</v>
          </cell>
          <cell r="C9421" t="str">
            <v>JOELHO 90 GRAUS, PPR, DN 110 MM, CLASSE PN 25, INSTALADO EM PRUMADA DE ÁGUA  FORNECIMENTO E INSTALAÇÃO . AF_06/2015</v>
          </cell>
          <cell r="D9421" t="str">
            <v>UN</v>
          </cell>
          <cell r="E9421">
            <v>112.94</v>
          </cell>
        </row>
        <row r="9422">
          <cell r="B9422">
            <v>96698</v>
          </cell>
          <cell r="C9422" t="str">
            <v>LUVA, PPR, DN 25 MM, CLASSE PN 25, INSTALADO EM PRUMADA DE ÁGUA  FORNECIMENTO E INSTALAÇÃO . AF_06/2015</v>
          </cell>
          <cell r="D9422" t="str">
            <v>UN</v>
          </cell>
          <cell r="E9422">
            <v>2.44</v>
          </cell>
        </row>
        <row r="9423">
          <cell r="B9423">
            <v>96699</v>
          </cell>
          <cell r="C9423" t="str">
            <v>CONECTOR MACHO, PPR, 25 X 1/2'', CLASSE PN 25, INSTALADO EM PRUMADA DE ÁGUA   FORNECIMENTO E INSTALAÇÃO . AF_06/2015</v>
          </cell>
          <cell r="D9423" t="str">
            <v>UN</v>
          </cell>
          <cell r="E9423">
            <v>11.48</v>
          </cell>
        </row>
        <row r="9424">
          <cell r="B9424">
            <v>96700</v>
          </cell>
          <cell r="C9424" t="str">
            <v>CONECTOR FÊMEA, PPR, 25 X 1/2'', CLASSE PN 25, INSTALADO EM PRUMADA DE ÁGUA   FORNECIMENTO E INSTALAÇÃO . AF_06/2015</v>
          </cell>
          <cell r="D9424" t="str">
            <v>UN</v>
          </cell>
          <cell r="E9424">
            <v>8.25</v>
          </cell>
        </row>
        <row r="9425">
          <cell r="B9425">
            <v>96701</v>
          </cell>
          <cell r="C9425" t="str">
            <v>LUVA, PPR, DN 32 MM, CLASSE PN 25, INSTALADO EM PRUMADA DE ÁGUA  FORNECIMENTO E INSTALAÇÃO. AF_06/2015</v>
          </cell>
          <cell r="D9425" t="str">
            <v>UN</v>
          </cell>
          <cell r="E9425">
            <v>3.35</v>
          </cell>
        </row>
        <row r="9426">
          <cell r="B9426">
            <v>96702</v>
          </cell>
          <cell r="C9426" t="str">
            <v>BUCHA DE REDUÇÃO, PPR, 32 X 25, CLASSE PN 25, INSTALADO EM PRUMADA DE ÁGUA  FORNECIMENTO E INSTALAÇÃO . AF_06/2015</v>
          </cell>
          <cell r="D9426" t="str">
            <v>UN</v>
          </cell>
          <cell r="E9426">
            <v>3.52</v>
          </cell>
        </row>
        <row r="9427">
          <cell r="B9427">
            <v>96703</v>
          </cell>
          <cell r="C9427" t="str">
            <v>LUVA, PPR, DN 40 MM, CLASSE PN 25, INSTALADO EM PRUMADA DE ÁGUA  FORNECIMENTO E INSTALAÇÃO. AF_06/2015</v>
          </cell>
          <cell r="D9427" t="str">
            <v>UN</v>
          </cell>
          <cell r="E9427">
            <v>6.94</v>
          </cell>
        </row>
        <row r="9428">
          <cell r="B9428">
            <v>96704</v>
          </cell>
          <cell r="C9428" t="str">
            <v>BUCHA DE REDUÇÃO, PPR, 40 X 25, CLASSE PN 25, INSTALADO EM PRUMADA DE ÁGUA  FORNECIMENTO E INSTALAÇÃO . AF_06/2015</v>
          </cell>
          <cell r="D9428" t="str">
            <v>UN</v>
          </cell>
          <cell r="E9428">
            <v>8.01</v>
          </cell>
        </row>
        <row r="9429">
          <cell r="B9429">
            <v>96705</v>
          </cell>
          <cell r="C9429" t="str">
            <v>LUVA, PPR, DN 50 MM, CLASSE PN 25, INSTALADO EM PRUMADA DE ÁGUA  FORNECIMENTO E INSTALAÇÃO. AF_06/2015</v>
          </cell>
          <cell r="D9429" t="str">
            <v>UN</v>
          </cell>
          <cell r="E9429">
            <v>10.45</v>
          </cell>
        </row>
        <row r="9430">
          <cell r="B9430">
            <v>96706</v>
          </cell>
          <cell r="C9430" t="str">
            <v>LUVA, PPR, DN 63 MM, CLASSE PN 25, INSTALADO EM PRUMADA DE ÁGUA  FORNECIMENTO E INSTALAÇÃO. AF_06/2015</v>
          </cell>
          <cell r="D9430" t="str">
            <v>UN</v>
          </cell>
          <cell r="E9430">
            <v>15.72</v>
          </cell>
        </row>
        <row r="9431">
          <cell r="B9431">
            <v>96707</v>
          </cell>
          <cell r="C9431" t="str">
            <v>LUVA, PPR, DN 75 MM, CLASSE PN 25, INSTALADO EM PRUMADA DE ÁGUA  FORNECIMENTO E INSTALAÇÃO. AF_06/2015</v>
          </cell>
          <cell r="D9431" t="str">
            <v>UN</v>
          </cell>
          <cell r="E9431">
            <v>32.29</v>
          </cell>
        </row>
        <row r="9432">
          <cell r="B9432">
            <v>96708</v>
          </cell>
          <cell r="C9432" t="str">
            <v>LUVA, PPR, DN 90 MM, CLASSE PN 25, INSTALADO EM PRUMADA DE ÁGUA  FORNECIMENTO E INSTALAÇÃO. AF_06/2015</v>
          </cell>
          <cell r="D9432" t="str">
            <v>UN</v>
          </cell>
          <cell r="E9432">
            <v>50.81</v>
          </cell>
        </row>
        <row r="9433">
          <cell r="B9433">
            <v>96709</v>
          </cell>
          <cell r="C9433" t="str">
            <v>LUVA, PPR, DN 110 MM, CLASSE PN 25, INSTALADO EM PRUMADA DE ÁGUA  FORNECIMENTO E INSTALAÇÃO. AF_06/2015</v>
          </cell>
          <cell r="D9433" t="str">
            <v>UN</v>
          </cell>
          <cell r="E9433">
            <v>80.180000000000007</v>
          </cell>
        </row>
        <row r="9434">
          <cell r="B9434">
            <v>96710</v>
          </cell>
          <cell r="C9434" t="str">
            <v>TÊ NORMAL, PPR, DN 25 MM, CLASSE PN 25, INSTALADO EM PRUMADA DE ÁGUA  FORNECIMENTO E INSTALAÇÃO . AF_06/2015</v>
          </cell>
          <cell r="D9434" t="str">
            <v>UN</v>
          </cell>
          <cell r="E9434">
            <v>4.24</v>
          </cell>
        </row>
        <row r="9435">
          <cell r="B9435">
            <v>96711</v>
          </cell>
          <cell r="C9435" t="str">
            <v>TÊ NORMAL, PPR, DN 32 MM, CLASSE PN 25, INSTALADO EM PRUMADA DE ÁGUA  FORNECIMENTO E INSTALAÇÃO . AF_06/2015</v>
          </cell>
          <cell r="D9435" t="str">
            <v>UN</v>
          </cell>
          <cell r="E9435">
            <v>6.57</v>
          </cell>
        </row>
        <row r="9436">
          <cell r="B9436">
            <v>96712</v>
          </cell>
          <cell r="C9436" t="str">
            <v>TÊ NORMAL, PPR, DN 40 MM, CLASSE PN 25, INSTALADO EM PRUMADA DE ÁGUA  FORNECIMENTO E INSTALAÇÃO . AF_06/2015</v>
          </cell>
          <cell r="D9436" t="str">
            <v>UN</v>
          </cell>
          <cell r="E9436">
            <v>12.48</v>
          </cell>
        </row>
        <row r="9437">
          <cell r="B9437">
            <v>96713</v>
          </cell>
          <cell r="C9437" t="str">
            <v>TÊ NORMAL, PPR, DN 50 MM, CLASSE PN 25, INSTALADO EM PRUMADA DE ÁGUA  FORNECIMENTO E INSTALAÇÃO . AF_06/2015</v>
          </cell>
          <cell r="D9437" t="str">
            <v>UN</v>
          </cell>
          <cell r="E9437">
            <v>17.37</v>
          </cell>
        </row>
        <row r="9438">
          <cell r="B9438">
            <v>96714</v>
          </cell>
          <cell r="C9438" t="str">
            <v>TÊ NORMAL, PPR, DN 63 MM, CLASSE PN 25, INSTALADO EM PRUMADA DE ÁGUA  FORNECIMENTO E INSTALAÇÃO . AF_06/2015</v>
          </cell>
          <cell r="D9438" t="str">
            <v>UN</v>
          </cell>
          <cell r="E9438">
            <v>29.2</v>
          </cell>
        </row>
        <row r="9439">
          <cell r="B9439">
            <v>96715</v>
          </cell>
          <cell r="C9439" t="str">
            <v>TÊ NORMAL, PPR, DN 75 MM, CLASSE PN 25, INSTALADO EM PRUMADA DE ÁGUA  FORNECIMENTO E INSTALAÇÃO . AF_06/2015</v>
          </cell>
          <cell r="D9439" t="str">
            <v>UN</v>
          </cell>
          <cell r="E9439">
            <v>54.32</v>
          </cell>
        </row>
        <row r="9440">
          <cell r="B9440">
            <v>96716</v>
          </cell>
          <cell r="C9440" t="str">
            <v>TÊ NORMAL, PPR, DN 90 MM, CLASSE PN 25, INSTALADO EM PRUMADA DE ÁGUA  FORNECIMENTO E INSTALAÇÃO . AF_06/2015</v>
          </cell>
          <cell r="D9440" t="str">
            <v>UN</v>
          </cell>
          <cell r="E9440">
            <v>81.459999999999994</v>
          </cell>
        </row>
        <row r="9441">
          <cell r="B9441">
            <v>96717</v>
          </cell>
          <cell r="C9441" t="str">
            <v>TÊ NORMAL, PPR, DN 110 MM, CLASSE PN 25, INSTALADO EM PRUMADA DE ÁGUA  FORNECIMENTO E INSTALAÇÃO . AF_06/2015</v>
          </cell>
          <cell r="D9441" t="str">
            <v>UN</v>
          </cell>
          <cell r="E9441">
            <v>128.07</v>
          </cell>
        </row>
        <row r="9442">
          <cell r="B9442">
            <v>96736</v>
          </cell>
          <cell r="C9442" t="str">
            <v>LUVA, PPR, DN 20 MM, CLASSE PN 25, INSTALADO EM RESERVAÇÃO DE ÁGUA DE EDIFICAÇÃO QUE POSSUA RESERVATÓRIO DE FIBRA/FIBROCIMENTO  FORNECIMENTO E INSTALAÇÃO. AF_06/2016</v>
          </cell>
          <cell r="D9442" t="str">
            <v>UN</v>
          </cell>
          <cell r="E9442">
            <v>3.72</v>
          </cell>
        </row>
        <row r="9443">
          <cell r="B9443">
            <v>96737</v>
          </cell>
          <cell r="C9443" t="str">
            <v>LUVA, PPR, DN 25 MM, CLASSE PN 25, INSTALADO EM RESERVAÇÃO DE ÁGUA DE EDIFICAÇÃO QUE POSSUA RESERVATÓRIO DE FIBRA/FIBROCIMENTO  FORNECIMENTO E INSTALAÇÃO. AF_06/2016</v>
          </cell>
          <cell r="D9443" t="str">
            <v>UN</v>
          </cell>
          <cell r="E9443">
            <v>4.22</v>
          </cell>
        </row>
        <row r="9444">
          <cell r="B9444">
            <v>96738</v>
          </cell>
          <cell r="C9444" t="str">
            <v>CONECTOR MACHO, PPR, 25 X 1/2'', CLASSE PN 25,  INSTALADO EM RESERVAÇÃO DE ÁGUA DE EDIFICAÇÃO QUE POSSUA RESERVATÓRIO DE FIBRA/FIBROCIMENTO   FORNECIMENTO E INSTALAÇÃO. AF_06/2016</v>
          </cell>
          <cell r="D9444" t="str">
            <v>UN</v>
          </cell>
          <cell r="E9444">
            <v>13.26</v>
          </cell>
        </row>
        <row r="9445">
          <cell r="B9445">
            <v>96739</v>
          </cell>
          <cell r="C9445" t="str">
            <v>LUVA, PPR, DN 32 MM, CLASSE PN 25, INSTALADO EM RESERVAÇÃO DE ÁGUA DE EDIFICAÇÃO QUE POSSUA RESERVATÓRIO DE FIBRA/FIBROCIMENTO  FORNECIMENTO E INSTALAÇÃO. AF_06/2016</v>
          </cell>
          <cell r="D9445" t="str">
            <v>UN</v>
          </cell>
          <cell r="E9445">
            <v>5.45</v>
          </cell>
        </row>
        <row r="9446">
          <cell r="B9446">
            <v>96740</v>
          </cell>
          <cell r="C9446" t="str">
            <v>CONECTOR MACHO, PPR, 32 X 3/4'', CLASSE PN 25,  INSTALADO EM RESERVAÇÃO DE ÁGUA DE EDIFICAÇÃO QUE POSSUA RESERVATÓRIO DE FIBRA/FIBROCIMENTO   FORNECIMENTO E INSTALAÇÃO. AF_06/2016</v>
          </cell>
          <cell r="D9446" t="str">
            <v>UN</v>
          </cell>
          <cell r="E9446">
            <v>20.53</v>
          </cell>
        </row>
        <row r="9447">
          <cell r="B9447">
            <v>96741</v>
          </cell>
          <cell r="C9447" t="str">
            <v>LUVA, PPR, DN 40 MM, CLASSE PN 25, INSTALADO EM RESERVAÇÃO DE ÁGUA DE EDIFICAÇÃO QUE POSSUA RESERVATÓRIO DE FIBRA/FIBROCIMENTO  FORNECIMENTO E INSTALAÇÃO. AF_06/2016</v>
          </cell>
          <cell r="D9447" t="str">
            <v>UN</v>
          </cell>
          <cell r="E9447">
            <v>8.39</v>
          </cell>
        </row>
        <row r="9448">
          <cell r="B9448">
            <v>96742</v>
          </cell>
          <cell r="C9448" t="str">
            <v>LUVA, PPR, DN 50 MM, CLASSE PN 25, INSTALADO EM RESERVAÇÃO DE ÁGUA DE EDIFICAÇÃO QUE POSSUA RESERVATÓRIO DE FIBRA/FIBROCIMENTO  FORNECIMENTO E INSTALAÇÃO. AF_06/2016</v>
          </cell>
          <cell r="D9448" t="str">
            <v>UN</v>
          </cell>
          <cell r="E9448">
            <v>12.74</v>
          </cell>
        </row>
        <row r="9449">
          <cell r="B9449">
            <v>96743</v>
          </cell>
          <cell r="C9449" t="str">
            <v>LUVA, PPR, DN 63 MM, CLASSE PN 25, INSTALADO EM RESERVAÇÃO DE ÁGUA DE EDIFICAÇÃO QUE POSSUA RESERVATÓRIO DE FIBRA/FIBROCIMENTO  FORNECIMENTO E INSTALAÇÃO. AF_06/2016</v>
          </cell>
          <cell r="D9449" t="str">
            <v>UN</v>
          </cell>
          <cell r="E9449">
            <v>16.32</v>
          </cell>
        </row>
        <row r="9450">
          <cell r="B9450">
            <v>96744</v>
          </cell>
          <cell r="C9450" t="str">
            <v>LUVA, PPR, DN 75 MM, CLASSE PN 25, INSTALADO EM RESERVAÇÃO DE ÁGUA DE EDIFICAÇÃO QUE POSSUA RESERVATÓRIO DE FIBRA/FIBROCIMENTO  FORNECIMENTO E INSTALAÇÃO. AF_06/2016</v>
          </cell>
          <cell r="D9450" t="str">
            <v>UN</v>
          </cell>
          <cell r="E9450">
            <v>34.549999999999997</v>
          </cell>
        </row>
        <row r="9451">
          <cell r="B9451">
            <v>96745</v>
          </cell>
          <cell r="C9451" t="str">
            <v>LUVA, PPR, DN 90 MM, CLASSE PN 25, INSTALADO EM RESERVAÇÃO DE ÁGUA DE EDIFICAÇÃO QUE POSSUA RESERVATÓRIO DE FIBRA/FIBROCIMENTO  FORNECIMENTO E INSTALAÇÃO. AF_06/2016</v>
          </cell>
          <cell r="D9451" t="str">
            <v>UN</v>
          </cell>
          <cell r="E9451">
            <v>50.26</v>
          </cell>
        </row>
        <row r="9452">
          <cell r="B9452">
            <v>96746</v>
          </cell>
          <cell r="C9452" t="str">
            <v>LUVA, PPR, DN 110 MM, CLASSE PN 25, INSTALADO EM RESERVAÇÃO DE ÁGUA DE EDIFICAÇÃO QUE POSSUA RESERVATÓRIO DE FIBRA/FIBROCIMENTO  FORNECIMENTO E INSTALAÇÃO. AF_06/2016</v>
          </cell>
          <cell r="D9452" t="str">
            <v>UN</v>
          </cell>
          <cell r="E9452">
            <v>80.14</v>
          </cell>
        </row>
        <row r="9453">
          <cell r="B9453">
            <v>96747</v>
          </cell>
          <cell r="C9453" t="str">
            <v>JOELHO 90 GRAUS, PPR, DN 20 MM, CLASSE PN 25,  INSTALADO EM RESERVAÇÃO DE ÁGUA DE EDIFICAÇÃO QUE POSSUA RESERVATÓRIO DE FIBRA/FIBROCIMENTO  FORNECIMENTO E INSTALAÇÃO. AF_06/2016</v>
          </cell>
          <cell r="D9453" t="str">
            <v>UN</v>
          </cell>
          <cell r="E9453">
            <v>5.3</v>
          </cell>
        </row>
        <row r="9454">
          <cell r="B9454">
            <v>96748</v>
          </cell>
          <cell r="C9454" t="str">
            <v>JOELHO 90 GRAUS, PPR, DN 25 MM, CLASSE PN 25,  INSTALADO EM RESERVAÇÃO DE ÁGUA DE EDIFICAÇÃO QUE POSSUA RESERVATÓRIO DE FIBRA/FIBROCIMENTO  FORNECIMENTO E INSTALAÇÃO. AF_06/2016</v>
          </cell>
          <cell r="D9454" t="str">
            <v>UN</v>
          </cell>
          <cell r="E9454">
            <v>5.92</v>
          </cell>
        </row>
        <row r="9455">
          <cell r="B9455">
            <v>96749</v>
          </cell>
          <cell r="C9455" t="str">
            <v>JOELHO 90 GRAUS, PPR, DN 32 MM, CLASSE PN 25,  INSTALADO EM RESERVAÇÃO DE ÁGUA DE EDIFICAÇÃO QUE POSSUA RESERVATÓRIO DE FIBRA/FIBROCIMENTO  FORNECIMENTO E INSTALAÇÃO. AF_06/2016</v>
          </cell>
          <cell r="D9455" t="str">
            <v>UN</v>
          </cell>
          <cell r="E9455">
            <v>8.02</v>
          </cell>
        </row>
        <row r="9456">
          <cell r="B9456">
            <v>96750</v>
          </cell>
          <cell r="C9456" t="str">
            <v>JOELHO 90 GRAUS, PPR, DN 40 MM, CLASSE PN 25,  INSTALADO EM RESERVAÇÃO DE ÁGUA DE EDIFICAÇÃO QUE POSSUA RESERVATÓRIO DE FIBRA/FIBROCIMENTO  FORNECIMENTO E INSTALAÇÃO. AF_06/2016</v>
          </cell>
          <cell r="D9456" t="str">
            <v>UN</v>
          </cell>
          <cell r="E9456">
            <v>10.45</v>
          </cell>
        </row>
        <row r="9457">
          <cell r="B9457">
            <v>96751</v>
          </cell>
          <cell r="C9457" t="str">
            <v>JOELHO 90 GRAUS, PPR, DN 50 MM, CLASSE PN 25,  INSTALADO EM RESERVAÇÃO DE ÁGUA DE EDIFICAÇÃO QUE POSSUA RESERVATÓRIO DE FIBRA/FIBROCIMENTO  FORNECIMENTO E INSTALAÇÃO. AF_06/2016</v>
          </cell>
          <cell r="D9457" t="str">
            <v>UN</v>
          </cell>
          <cell r="E9457">
            <v>18.71</v>
          </cell>
        </row>
        <row r="9458">
          <cell r="B9458">
            <v>96752</v>
          </cell>
          <cell r="C9458" t="str">
            <v>JOELHO 90 GRAUS, PPR, DN 63 MM, CLASSE PN 25,  INSTALADO EM RESERVAÇÃO DE ÁGUA DE EDIFICAÇÃO QUE POSSUA RESERVATÓRIO DE FIBRA/FIBROCIMENTO  FORNECIMENTO E INSTALAÇÃO. AF_06/2016</v>
          </cell>
          <cell r="D9458" t="str">
            <v>UN</v>
          </cell>
          <cell r="E9458">
            <v>24.02</v>
          </cell>
        </row>
        <row r="9459">
          <cell r="B9459">
            <v>96753</v>
          </cell>
          <cell r="C9459" t="str">
            <v>JOELHO 90 GRAUS, PPR, DN 75 MM, CLASSE PN 25,  INSTALADO EM RESERVAÇÃO DE ÁGUA DE EDIFICAÇÃO QUE POSSUA RESERVATÓRIO DE FIBRA/FIBROCIMENTO  FORNECIMENTO E INSTALAÇÃO. AF_06/2016</v>
          </cell>
          <cell r="D9459" t="str">
            <v>UN</v>
          </cell>
          <cell r="E9459">
            <v>53.6</v>
          </cell>
        </row>
        <row r="9460">
          <cell r="B9460">
            <v>96754</v>
          </cell>
          <cell r="C9460" t="str">
            <v>JOELHO 90 GRAUS, PPR, DN 90 MM, CLASSE PN 25,  INSTALADO EM RESERVAÇÃO DE ÁGUA DE EDIFICAÇÃO QUE POSSUA RESERVATÓRIO DE FIBRA/FIBROCIMENTO  FORNECIMENTO E INSTALAÇÃO. AF_06/2016</v>
          </cell>
          <cell r="D9460" t="str">
            <v>UN</v>
          </cell>
          <cell r="E9460">
            <v>74.66</v>
          </cell>
        </row>
        <row r="9461">
          <cell r="B9461">
            <v>96755</v>
          </cell>
          <cell r="C9461" t="str">
            <v>JOELHO 90 GRAUS, PPR, DN 110 MM, CLASSE PN 25,  INSTALADO EM RESERVAÇÃO DE ÁGUA DE EDIFICAÇÃO QUE POSSUA RESERVATÓRIO DE FIBRA/FIBROCIMENTO  FORNECIMENTO E INSTALAÇÃO. AF_06/2016</v>
          </cell>
          <cell r="D9461" t="str">
            <v>UN</v>
          </cell>
          <cell r="E9461">
            <v>112.91</v>
          </cell>
        </row>
        <row r="9462">
          <cell r="B9462">
            <v>96756</v>
          </cell>
          <cell r="C9462" t="str">
            <v>TÊ MISTURADOR, PPR, DN 20 MM, CLASSE PN 25,  INSTALADO EM RESERVAÇÃO DE ÁGUA DE EDIFICAÇÃO QUE POSSUA RESERVATÓRIO DE FIBRA/FIBROCIMENTO  FORNECIMENTO E INSTALAÇÃO. AF_06/2016</v>
          </cell>
          <cell r="D9462" t="str">
            <v>UN</v>
          </cell>
          <cell r="E9462">
            <v>9.42</v>
          </cell>
        </row>
        <row r="9463">
          <cell r="B9463">
            <v>96757</v>
          </cell>
          <cell r="C9463" t="str">
            <v>TÊ MISTURADOR, PPR, DN 25 MM, CLASSE PN 25,  INSTALADO EM RESERVAÇÃO DE ÁGUA DE EDIFICAÇÃO QUE POSSUA RESERVATÓRIO DE FIBRA/FIBROCIMENTO  FORNECIMENTO E INSTALAÇÃO. AF_06/2016</v>
          </cell>
          <cell r="D9463" t="str">
            <v>UN</v>
          </cell>
          <cell r="E9463">
            <v>9.1</v>
          </cell>
        </row>
        <row r="9464">
          <cell r="B9464">
            <v>96758</v>
          </cell>
          <cell r="C9464" t="str">
            <v>TÊ, PPR, DN 32 MM, CLASSE PN 25,  INSTALADO EM RESERVAÇÃO DE ÁGUA DE EDIFICAÇÃO QUE POSSUA RESERVATÓRIO DE FIBRA/FIBROCIMENTO  FORNECIMENTO E INSTALAÇÃO. AF_06/2016</v>
          </cell>
          <cell r="D9464" t="str">
            <v>UN</v>
          </cell>
          <cell r="E9464">
            <v>10.78</v>
          </cell>
        </row>
        <row r="9465">
          <cell r="B9465">
            <v>96759</v>
          </cell>
          <cell r="C9465" t="str">
            <v>TÊ, PPR, DN 40 MM, CLASSE PN 25,  INSTALADO EM RESERVAÇÃO DE ÁGUA DE EDIFICAÇÃO QUE POSSUA RESERVATÓRIO DE FIBRA/FIBROCIMENTO  FORNECIMENTO E INSTALAÇÃO. AF_06/2016</v>
          </cell>
          <cell r="D9465" t="str">
            <v>UN</v>
          </cell>
          <cell r="E9465">
            <v>15.39</v>
          </cell>
        </row>
        <row r="9466">
          <cell r="B9466">
            <v>96760</v>
          </cell>
          <cell r="C9466" t="str">
            <v>TÊ, PPR, DN 50 MM, CLASSE PN 25,  INSTALADO EM RESERVAÇÃO DE ÁGUA DE EDIFICAÇÃO QUE POSSUA RESERVATÓRIO DE FIBRA/FIBROCIMENTO  FORNECIMENTO E INSTALAÇÃO. AF_06/2016</v>
          </cell>
          <cell r="D9466" t="str">
            <v>UN</v>
          </cell>
          <cell r="E9466">
            <v>21.94</v>
          </cell>
        </row>
        <row r="9467">
          <cell r="B9467">
            <v>96761</v>
          </cell>
          <cell r="C9467" t="str">
            <v>TÊ, PPR, DN 63 MM, CLASSE PN 25,  INSTALADO EM RESERVAÇÃO DE ÁGUA DE EDIFICAÇÃO QUE POSSUA RESERVATÓRIO DE FIBRA/FIBROCIMENTO  FORNECIMENTO E INSTALAÇÃO. AF_06/2016</v>
          </cell>
          <cell r="D9467" t="str">
            <v>UN</v>
          </cell>
          <cell r="E9467">
            <v>30.44</v>
          </cell>
        </row>
        <row r="9468">
          <cell r="B9468">
            <v>96762</v>
          </cell>
          <cell r="C9468" t="str">
            <v>TÊ, PPR, DN 75 MM, CLASSE PN 25,  INSTALADO EM RESERVAÇÃO DE ÁGUA DE EDIFICAÇÃO QUE POSSUA RESERVATÓRIO DE FIBRA/FIBROCIMENTO  FORNECIMENTO E INSTALAÇÃO. AF_06/2016</v>
          </cell>
          <cell r="D9468" t="str">
            <v>UN</v>
          </cell>
          <cell r="E9468">
            <v>58.82</v>
          </cell>
        </row>
        <row r="9469">
          <cell r="B9469">
            <v>96763</v>
          </cell>
          <cell r="C9469" t="str">
            <v>TÊ, PPR, DN 90 MM, CLASSE PN 25,  INSTALADO EM RESERVAÇÃO DE ÁGUA DE EDIFICAÇÃO QUE POSSUA RESERVATÓRIO DE FIBRA/FIBROCIMENTO  FORNECIMENTO E INSTALAÇÃO. AF_06/2016</v>
          </cell>
          <cell r="D9469" t="str">
            <v>UN</v>
          </cell>
          <cell r="E9469">
            <v>80.33</v>
          </cell>
        </row>
        <row r="9470">
          <cell r="B9470">
            <v>96764</v>
          </cell>
          <cell r="C9470" t="str">
            <v>TÊ, PPR, DN 110 MM, CLASSE PN 25,  INSTALADO EM RESERVAÇÃO DE ÁGUA DE EDIFICAÇÃO QUE POSSUA RESERVATÓRIO DE FIBRA/FIBROCIMENTO  FORNECIMENTO E INSTALAÇÃO. AF_06/2016</v>
          </cell>
          <cell r="D9470" t="str">
            <v>UN</v>
          </cell>
          <cell r="E9470">
            <v>128.01</v>
          </cell>
        </row>
        <row r="9471">
          <cell r="B9471">
            <v>96802</v>
          </cell>
          <cell r="C9471" t="str">
            <v>KIT CHASSI PEX, PRÉ-FABRICADO, PARA CHUVEIRO COM REGISTROS DE PRESSÃO E CONEXÕES POR CRIMPAGEM  FORNECIMENTO E INSTALAÇÃO. AF_06/2015</v>
          </cell>
          <cell r="D9471" t="str">
            <v>UN</v>
          </cell>
          <cell r="E9471">
            <v>179.94</v>
          </cell>
        </row>
        <row r="9472">
          <cell r="B9472">
            <v>96803</v>
          </cell>
          <cell r="C9472" t="str">
            <v>KIT CHASSI PEX, PRÉ-FABRICADO, PARA COZINHA COM CUBA SIMPLES E CONEXÕES POR CRIMPAGEM  FORNECIMENTO E INSTALAÇÃO. AF_06/2015</v>
          </cell>
          <cell r="D9472" t="str">
            <v>UN</v>
          </cell>
          <cell r="E9472">
            <v>92.59</v>
          </cell>
        </row>
        <row r="9473">
          <cell r="B9473">
            <v>96804</v>
          </cell>
          <cell r="C9473" t="str">
            <v>KIT CHASSI PEX, PRÉ-FABRICADO, PARA ÁREA DE SERVIÇO COM TANQUE E MÁQUINA DE LAVAR ROUPA, E CONEXÕES POR CRIMPAGEM  FORNECIMENTO E INSTALAÇÃO. AF_06/2015</v>
          </cell>
          <cell r="D9473" t="str">
            <v>UN</v>
          </cell>
          <cell r="E9473">
            <v>166.26</v>
          </cell>
        </row>
        <row r="9474">
          <cell r="B9474">
            <v>96805</v>
          </cell>
          <cell r="C9474" t="str">
            <v>KIT CHASSI PEX, PRÉ-FABRICADO, PARA CHUVEIRO COM REGISTROS DE PRESSÃO E CONEXÕES POR ANEL DESLIZANTE  FORNECIMENTO E INSTALAÇÃO. AF_06/2015</v>
          </cell>
          <cell r="D9474" t="str">
            <v>UN</v>
          </cell>
          <cell r="E9474">
            <v>186.16</v>
          </cell>
        </row>
        <row r="9475">
          <cell r="B9475">
            <v>96806</v>
          </cell>
          <cell r="C9475" t="str">
            <v>KIT CHASSI PEX, PRÉ-FABRICADO, PARA COZINHA COM CUBA SIMPLES E CONEXÕES POR ANEL DESLIZANTE  FORNECIMENTO E INSTALAÇÃO. AF_06/2015</v>
          </cell>
          <cell r="D9475" t="str">
            <v>UN</v>
          </cell>
          <cell r="E9475">
            <v>90.76</v>
          </cell>
        </row>
        <row r="9476">
          <cell r="B9476">
            <v>96807</v>
          </cell>
          <cell r="C9476" t="str">
            <v>KIT CHASSI PEX, PRÉ-FABRICADO, PARA ÁREA DE SERVIÇO COM TANQUE E MÁQUINA DE LAVAR ROUPA, E CONEXÕES POR ANEL DESLIZANTE  FORNECIMENTO E INSTALAÇÃO. AF_06/2015</v>
          </cell>
          <cell r="D9476" t="str">
            <v>UN</v>
          </cell>
          <cell r="E9476">
            <v>151.66999999999999</v>
          </cell>
        </row>
        <row r="9477">
          <cell r="B9477">
            <v>96808</v>
          </cell>
          <cell r="C9477" t="str">
            <v>UNIÃO METÁLICA PARA INSTALAÇÕES EM PEX, DN 16 MM, FIXAÇÃO DAS CONEXÕES POR ANEL DESLIZANTE  FORNECIMENTO E INSTALAÇÃO . AF_06/2015</v>
          </cell>
          <cell r="D9477" t="str">
            <v>UN</v>
          </cell>
          <cell r="E9477">
            <v>8.68</v>
          </cell>
        </row>
        <row r="9478">
          <cell r="B9478">
            <v>96809</v>
          </cell>
          <cell r="C9478" t="str">
            <v>CONEXÃO FIXA, ROSCA FÊMEA, METÁLICA, PARA INSTALAÇÕES EM PEX, DN 16 MM X 1/2", COM ANEL DESLIZANTE. FORNECIMENTO E INSTALAÇÃO. AF_06/2015</v>
          </cell>
          <cell r="D9478" t="str">
            <v>UN</v>
          </cell>
          <cell r="E9478">
            <v>9.89</v>
          </cell>
        </row>
        <row r="9479">
          <cell r="B9479">
            <v>96810</v>
          </cell>
          <cell r="C9479" t="str">
            <v>CONEXÃO MÓVEL, ROSCA FÊMEA, METÁLICA, PARA INSTALAÇÕES EM PEX, DN 16 MM X 3/4", COM ANEL DESLIZANTE. FORNECIMENTO E INSTALAÇÃO. AF_06/2015</v>
          </cell>
          <cell r="D9479" t="str">
            <v>UN</v>
          </cell>
          <cell r="E9479">
            <v>10.71</v>
          </cell>
        </row>
        <row r="9480">
          <cell r="B9480">
            <v>96811</v>
          </cell>
          <cell r="C9480" t="str">
            <v>UNIÃO METÁLICA PARA INSTALAÇÕES EM PEX, DN 20 MM, FIXAÇÃO DAS CONEXÕES POR ANEL DESLIZANTE  FORNECIMENTO E INSTALAÇÃO . AF_06/2015</v>
          </cell>
          <cell r="D9480" t="str">
            <v>UN</v>
          </cell>
          <cell r="E9480">
            <v>11.55</v>
          </cell>
        </row>
        <row r="9481">
          <cell r="B9481">
            <v>96812</v>
          </cell>
          <cell r="C9481" t="str">
            <v>CONEXÃO FIXA, ROSCA FÊMEA, METÁLICA, PARA INSTALAÇÕES EM PEX, DN 20 MM X 1/2", COM ANEL DESLIZANTE. FORNECIMENTO E INSTALAÇÃO. AF_06/2015</v>
          </cell>
          <cell r="D9481" t="str">
            <v>UN</v>
          </cell>
          <cell r="E9481">
            <v>11.11</v>
          </cell>
        </row>
        <row r="9482">
          <cell r="B9482">
            <v>96813</v>
          </cell>
          <cell r="C9482" t="str">
            <v>CONEXÃO FIXA, ROSCA FÊMEA, METÁLICA, PARA INSTALAÇÕES EM PEX, DN 20 MM X 3/4", COM ANEL DESLIZANTE. FORNECIMENTO E INSTALAÇÃO. AF_06/2015</v>
          </cell>
          <cell r="D9482" t="str">
            <v>UN</v>
          </cell>
          <cell r="E9482">
            <v>12.74</v>
          </cell>
        </row>
        <row r="9483">
          <cell r="B9483">
            <v>96814</v>
          </cell>
          <cell r="C9483" t="str">
            <v>UNIÃO DE REDUÇÃO, METÁLICA, PARA INSTALAÇÕES EM PEX, DN 20 X 16 MM, CONEXÃO POR ANEL DESLIZANTE  FORNECIMENTO E INSTALAÇÃO. AF_06/2015</v>
          </cell>
          <cell r="D9483" t="str">
            <v>UN</v>
          </cell>
          <cell r="E9483">
            <v>10.84</v>
          </cell>
        </row>
        <row r="9484">
          <cell r="B9484">
            <v>96815</v>
          </cell>
          <cell r="C9484" t="str">
            <v>UNIÃO METÁLICA PARA INSTALAÇÕES EM PEX, DN 25 MM, FIXAÇÃO DAS CONEXÕES POR ANEL DESLIZANTE   FORNECIMENTO E INSTALAÇÃO. AF_06/2015</v>
          </cell>
          <cell r="D9484" t="str">
            <v>UN</v>
          </cell>
          <cell r="E9484">
            <v>18.059999999999999</v>
          </cell>
        </row>
        <row r="9485">
          <cell r="B9485">
            <v>96816</v>
          </cell>
          <cell r="C9485" t="str">
            <v>CONEXÃO FIXA, ROSCA FÊMEA, METÁLICA, PARA INSTALAÇÕES EM PEX, DN 25 MM X 3/4", COM ANEL DESLIZANTE. FORNECIMENTO E INSTALAÇÃO. AF_06/2015</v>
          </cell>
          <cell r="D9485" t="str">
            <v>UN</v>
          </cell>
          <cell r="E9485">
            <v>14.96</v>
          </cell>
        </row>
        <row r="9486">
          <cell r="B9486">
            <v>96817</v>
          </cell>
          <cell r="C9486" t="str">
            <v>CONEXÃO FIXA, ROSCA FÊMEA, METÁLICA, PARA INSTALAÇÕES EM PEX, DN 25 MM X 1", COM ANEL DESLIZANTE. FORNECIMENTO E INSTALAÇÃO. AF_06/2015</v>
          </cell>
          <cell r="D9486" t="str">
            <v>UN</v>
          </cell>
          <cell r="E9486">
            <v>16.93</v>
          </cell>
        </row>
        <row r="9487">
          <cell r="B9487">
            <v>96818</v>
          </cell>
          <cell r="C9487" t="str">
            <v>UNIÃO DE REDUÇÃO, METÁLICA, PEX, DN 25 X 16 MM, CONEXÃO POR ANEL DESLIZANTE  FORNECIMENTO E INSTALAÇÃO. AF_06/2015</v>
          </cell>
          <cell r="D9487" t="str">
            <v>UN</v>
          </cell>
          <cell r="E9487">
            <v>15.81</v>
          </cell>
        </row>
        <row r="9488">
          <cell r="B9488">
            <v>96819</v>
          </cell>
          <cell r="C9488" t="str">
            <v>UNIÃO DE REDUÇÃO, METÁLICA, PEX, DN 25 X 20 MM, CONEXÃO POR ANEL DESLIZANTE  FORNECIMENTO E INSTALAÇÃO. AF_06/2015</v>
          </cell>
          <cell r="D9488" t="str">
            <v>UN</v>
          </cell>
          <cell r="E9488">
            <v>15.81</v>
          </cell>
        </row>
        <row r="9489">
          <cell r="B9489">
            <v>96820</v>
          </cell>
          <cell r="C9489" t="str">
            <v>UNIÃO METÁLICA PARA INSTALAÇÕES EM PEX, DN 32 MM, FIXAÇÃO DAS CONEXÕES POR ANEL DESLIZANTE   FORNECIMENTO E INSTALAÇÃO. AF_06/2015</v>
          </cell>
          <cell r="D9489" t="str">
            <v>UN</v>
          </cell>
          <cell r="E9489">
            <v>28.42</v>
          </cell>
        </row>
        <row r="9490">
          <cell r="B9490">
            <v>96821</v>
          </cell>
          <cell r="C9490" t="str">
            <v>CONEXÃO FIXA, ROSCA FÊMEA, METÁLICA, PARA INSTALAÇÕES EM PEX, DN 32 MM X 1", COM ANEL DESLIZANTE  FORNECIMENTO E INSTALAÇÃO. AF_06/2015</v>
          </cell>
          <cell r="D9490" t="str">
            <v>UN</v>
          </cell>
          <cell r="E9490">
            <v>24.32</v>
          </cell>
        </row>
        <row r="9491">
          <cell r="B9491">
            <v>96822</v>
          </cell>
          <cell r="C9491" t="str">
            <v>UNIÃO DE REDUÇÃO, METÁLICA, PEX, DN 32 X 25 MM, CONEXÃO POR ANEL DESLIZANTE  FORNECIMENTO E INSTALAÇÃO. AF_06/2015</v>
          </cell>
          <cell r="D9491" t="str">
            <v>UN</v>
          </cell>
          <cell r="E9491">
            <v>24.63</v>
          </cell>
        </row>
        <row r="9492">
          <cell r="B9492">
            <v>96823</v>
          </cell>
          <cell r="C9492" t="str">
            <v>LUVA PARA INSTALAÇÕES EM PEX, DN 16 MM, CONEXÃO POR CRIMPAGEM  FORNECIMENTO E INSTALAÇÃO . AF_06/2015</v>
          </cell>
          <cell r="D9492" t="str">
            <v>UN</v>
          </cell>
          <cell r="E9492">
            <v>10.17</v>
          </cell>
        </row>
        <row r="9493">
          <cell r="B9493">
            <v>96824</v>
          </cell>
          <cell r="C9493" t="str">
            <v>CONEXÃO FIXA, ROSCA FÊMEA, PARA INSTALAÇÕES EM PEX, DN 16MM X 1/2", CONEXÃO POR CRIMPAGEM  FORNECIMENTO E INSTALAÇÃO. AF_06/2015</v>
          </cell>
          <cell r="D9493" t="str">
            <v>UN</v>
          </cell>
          <cell r="E9493">
            <v>11.43</v>
          </cell>
        </row>
        <row r="9494">
          <cell r="B9494">
            <v>96825</v>
          </cell>
          <cell r="C9494" t="str">
            <v>CONEXÃO FIXA, ROSCA FÊMEA, PARA INSTALAÇÕES EM PEX, DN 16MM X 3/4", CONEXÃO POR CRIMPAGEM  FORNECIMENTO E INSTALAÇÃO. AF_06/2015</v>
          </cell>
          <cell r="D9494" t="str">
            <v>UN</v>
          </cell>
          <cell r="E9494">
            <v>15.38</v>
          </cell>
        </row>
        <row r="9495">
          <cell r="B9495">
            <v>96826</v>
          </cell>
          <cell r="C9495" t="str">
            <v>LUVA PARA INSTALAÇÕES EM PEX, DN 20 MM, CONEXÃO POR CRIMPAGEM   FORNECIMENTO E INSTALAÇÃO. AF_06/2015</v>
          </cell>
          <cell r="D9495" t="str">
            <v>UN</v>
          </cell>
          <cell r="E9495">
            <v>14.05</v>
          </cell>
        </row>
        <row r="9496">
          <cell r="B9496">
            <v>96827</v>
          </cell>
          <cell r="C9496" t="str">
            <v>CONEXÃO FIXA, ROSCA FÊMEA, PARA INSTALAÇÕES EM PEX, DN 20MM X 1/2", CONEXÃO POR CRIMPAGEM  FORNECIMENTO E INSTALAÇÃO. AF_06/2015</v>
          </cell>
          <cell r="D9496" t="str">
            <v>UN</v>
          </cell>
          <cell r="E9496">
            <v>14.56</v>
          </cell>
        </row>
        <row r="9497">
          <cell r="B9497">
            <v>96828</v>
          </cell>
          <cell r="C9497" t="str">
            <v>CONEXÃO FIXA, ROSCA FÊMEA, PARA INSTALAÇÕES EM PEX, DN 20MM X 3/4", CONEXÃO POR CRIMPAGEM  FORNECIMENTO E INSTALAÇÃO. AF_06/2015</v>
          </cell>
          <cell r="D9497" t="str">
            <v>UN</v>
          </cell>
          <cell r="E9497">
            <v>18.190000000000001</v>
          </cell>
        </row>
        <row r="9498">
          <cell r="B9498">
            <v>96829</v>
          </cell>
          <cell r="C9498" t="str">
            <v>LUVA DE REDUÇÃO PARA INSTALAÇÕES EM PEX, DN 20 X 16 MM, CONEXÃO POR CRIMPAGEM  FORNECIMENTO E INSTALAÇÃO. AF_06/2015</v>
          </cell>
          <cell r="D9498" t="str">
            <v>UN</v>
          </cell>
          <cell r="E9498">
            <v>14.03</v>
          </cell>
        </row>
        <row r="9499">
          <cell r="B9499">
            <v>96830</v>
          </cell>
          <cell r="C9499" t="str">
            <v>LUVA PARA INSTALAÇÕES EM PEX, DN 25 MM, CONEXÃO POR CRIMPAGEM   FORNECIMENTO E INSTALAÇÃO. AF_06/2015</v>
          </cell>
          <cell r="D9499" t="str">
            <v>UN</v>
          </cell>
          <cell r="E9499">
            <v>20.28</v>
          </cell>
        </row>
        <row r="9500">
          <cell r="B9500">
            <v>96831</v>
          </cell>
          <cell r="C9500" t="str">
            <v>CONEXÃO FIXA, ROSCA FÊMEA, PARA INSTALAÇÕES EM PEX, DN 25MM X 1/2", CONEXÃO POR CRIMPAGEM  FORNECIMENTO E INSTALAÇÃO. AF_06/2015</v>
          </cell>
          <cell r="D9500" t="str">
            <v>UN</v>
          </cell>
          <cell r="E9500">
            <v>16.62</v>
          </cell>
        </row>
        <row r="9501">
          <cell r="B9501">
            <v>96832</v>
          </cell>
          <cell r="C9501" t="str">
            <v>CONEXÃO FIXA, ROSCA FÊMEA, PARA INSTALAÇÕES EM PEX, DN 25MM X 3/4", CONEXÃO POR CRIMPAGEM  FORNECIMENTO E INSTALAÇÃO. AF_06/2015</v>
          </cell>
          <cell r="D9501" t="str">
            <v>UN</v>
          </cell>
          <cell r="E9501">
            <v>19.14</v>
          </cell>
        </row>
        <row r="9502">
          <cell r="B9502">
            <v>96833</v>
          </cell>
          <cell r="C9502" t="str">
            <v>LUVA DE REDUÇÃO PARA INSTALAÇÕES EM PEX, DN 25 X 16 MM, CONEXÃO POR CRIMPAGEM  FORNECIMENTO E INSTALAÇÃO. AF_06/2015</v>
          </cell>
          <cell r="D9502" t="str">
            <v>UN</v>
          </cell>
          <cell r="E9502">
            <v>17.95</v>
          </cell>
        </row>
        <row r="9503">
          <cell r="B9503">
            <v>96834</v>
          </cell>
          <cell r="C9503" t="str">
            <v>LUVA PARA INSTALAÇÕES EM PEX, DN 32 MM, CONEXÃO POR CRIMPAGEM  FORNECIMENTO E INSTALAÇÃO . AF_06/2015</v>
          </cell>
          <cell r="D9503" t="str">
            <v>UN</v>
          </cell>
          <cell r="E9503">
            <v>29.46</v>
          </cell>
        </row>
        <row r="9504">
          <cell r="B9504">
            <v>96835</v>
          </cell>
          <cell r="C9504" t="str">
            <v>CONEXÃO FIXA, ROSCA FÊMEA, PARA INSTALAÇÕES EM PEX, DN 32 MM X 3/4", CONEXÃO POR CRIMPAGEM  FORNECIMENTO E INSTALAÇÃO. AF_06/2015</v>
          </cell>
          <cell r="D9504" t="str">
            <v>UN</v>
          </cell>
          <cell r="E9504">
            <v>25.55</v>
          </cell>
        </row>
        <row r="9505">
          <cell r="B9505">
            <v>96836</v>
          </cell>
          <cell r="C9505" t="str">
            <v>LUVA DE REDUÇÃO PARA INSTALAÇÕES EM PEX, DN 32 X 25 MM, CONEXÃO POR CRIMPAGEM  FORNECIMENTO E INSTALAÇÃO. AF_06/2015</v>
          </cell>
          <cell r="D9505" t="str">
            <v>UN</v>
          </cell>
          <cell r="E9505">
            <v>27.17</v>
          </cell>
        </row>
        <row r="9506">
          <cell r="B9506">
            <v>96837</v>
          </cell>
          <cell r="C9506" t="str">
            <v>JOELHO 90 GRAUS, METÁLICO, PARA INSTALAÇÕES EM PEX, DN 16 MM, CONEXÃO POR ANEL DESLIZANTE   FORNECIMENTO E INSTALAÇÃO. AF_06/2015</v>
          </cell>
          <cell r="D9506" t="str">
            <v>UN</v>
          </cell>
          <cell r="E9506">
            <v>15.06</v>
          </cell>
        </row>
        <row r="9507">
          <cell r="B9507">
            <v>96838</v>
          </cell>
          <cell r="C9507" t="str">
            <v>JOELHO 90 GRAUS, ROSCA FÊMEA TERMINAL, METÁLICO, PARA INSTALAÇÕES EM PEX, DN 16MM X 1/2", CONEXÃO POR ANEL DESLIZANTE  FORNECIMENTO E INSTALAÇÃO. AF_06/2015</v>
          </cell>
          <cell r="D9507" t="str">
            <v>UN</v>
          </cell>
          <cell r="E9507">
            <v>13.89</v>
          </cell>
        </row>
        <row r="9508">
          <cell r="B9508">
            <v>96839</v>
          </cell>
          <cell r="C9508" t="str">
            <v>JOELHO, ROSCA FÊMEA, COM BASE FIXA, METÁLICO, PARA INSTALAÇÕES EM PEX, DN 16MM X 1/2", CONEXÃO POR ANEL DESLIZANTE  FORNECIMENTO E INSTALAÇÃO. AF_06/2015</v>
          </cell>
          <cell r="D9508" t="str">
            <v>UN</v>
          </cell>
          <cell r="E9508">
            <v>13.69</v>
          </cell>
        </row>
        <row r="9509">
          <cell r="B9509">
            <v>96840</v>
          </cell>
          <cell r="C9509" t="str">
            <v>JOELHO 90 GRAUS, METÁLICO, PARA INSTALAÇÕES EM PEX, DN 20 MM, CONEXÃO POR ANEL DESLIZANTE  FORNECIMENTO E INSTALAÇÃO . AF_06/2015</v>
          </cell>
          <cell r="D9509" t="str">
            <v>UN</v>
          </cell>
          <cell r="E9509">
            <v>17.61</v>
          </cell>
        </row>
        <row r="9510">
          <cell r="B9510">
            <v>96841</v>
          </cell>
          <cell r="C9510" t="str">
            <v>JOELHO 90 GRAUS, ROSCA FÊMEA TERMINAL, METÁLICO, PARA INSTALAÇÕES EM PEX, DN 20 MM X 1/2", CONEXÃO POR ANEL DESLIZANTE  FORNECIMENTO E INSTALAÇÃO. AF_06/2015</v>
          </cell>
          <cell r="D9510" t="str">
            <v>UN</v>
          </cell>
          <cell r="E9510">
            <v>15.51</v>
          </cell>
        </row>
        <row r="9511">
          <cell r="B9511">
            <v>96842</v>
          </cell>
          <cell r="C9511" t="str">
            <v>JOELHO 90 GRAUS, ROSCA FÊMEA TERMINAL, METÁLICO, PARA INSTALAÇÕES EM PEX, DN 20 MM X 3/4", CONEXÃO POR ANEL DESLIZANTE  FORNECIMENTO E INSTALAÇÃO. AF_06/2015</v>
          </cell>
          <cell r="D9511" t="str">
            <v>UN</v>
          </cell>
          <cell r="E9511">
            <v>19.53</v>
          </cell>
        </row>
        <row r="9512">
          <cell r="B9512">
            <v>96843</v>
          </cell>
          <cell r="C9512" t="str">
            <v>JOELHO ROSCA FÊMEA, COM BASE FIXA, METÁLICO, PARA INSTALAÇÕES EM PEX, DN 20MM X 1/2", CONEXÃO POR ANEL DESLIZANTE  FORNECIMENTO E INSTALAÇÃO. AF_06/2015</v>
          </cell>
          <cell r="D9512" t="str">
            <v>UN</v>
          </cell>
          <cell r="E9512">
            <v>18.809999999999999</v>
          </cell>
        </row>
        <row r="9513">
          <cell r="B9513">
            <v>96844</v>
          </cell>
          <cell r="C9513" t="str">
            <v>JOELHO ROSCA FÊMEA, MÓVEL, METÁLICO, PARA INSTALAÇÕES EM PEX, DN 20MM X 3/4", CONEXÃO POR ANEL DESLIZANTE  FORNECIMENTO E INSTALAÇÃO. AF_06/2015</v>
          </cell>
          <cell r="D9513" t="str">
            <v>UN</v>
          </cell>
          <cell r="E9513">
            <v>25.38</v>
          </cell>
        </row>
        <row r="9514">
          <cell r="B9514">
            <v>96845</v>
          </cell>
          <cell r="C9514" t="str">
            <v>JOELHO 90 GRAUS, METÁLICO, PARA INSTALAÇÕES EM PEX, DN 25 MM, CONEXÃO POR ANEL DESLIZANTE   FORNECIMENTO E INSTALAÇÃO. AF_06/2015</v>
          </cell>
          <cell r="D9514" t="str">
            <v>UN</v>
          </cell>
          <cell r="E9514">
            <v>27.27</v>
          </cell>
        </row>
        <row r="9515">
          <cell r="B9515">
            <v>96846</v>
          </cell>
          <cell r="C9515" t="str">
            <v>JOELHO 90 GRAUS, ROSCA FÊMEA TERMINAL, METÁLICO, PARA INSTALAÇÕES EM PEX, DN 25 MM X 3/4", CONEXÃO POR ANEL DESLIZANTE  FORNECIMENTO E INSTALAÇÃO. AF_06/2015</v>
          </cell>
          <cell r="D9515" t="str">
            <v>UN</v>
          </cell>
          <cell r="E9515">
            <v>21.66</v>
          </cell>
        </row>
        <row r="9516">
          <cell r="B9516">
            <v>96847</v>
          </cell>
          <cell r="C9516" t="str">
            <v>JOELHO ROSCA FÊMEA, COM BASE FIXA, METÁLICO, PARA INSTALAÇÕES EM PEX, DN 25MM X 3/4", CONEXÃO POR ANEL DESLIZANTE  FORNECIMENTO E INSTALAÇÃO. AF_06/2015</v>
          </cell>
          <cell r="D9516" t="str">
            <v>UN</v>
          </cell>
          <cell r="E9516">
            <v>23.72</v>
          </cell>
        </row>
        <row r="9517">
          <cell r="B9517">
            <v>96848</v>
          </cell>
          <cell r="C9517" t="str">
            <v>JOELHO 90 GRAUS, METÁLICO, PARA INSTALAÇÕES EM PEX, DN 32 MM, CONEXÃO POR ANEL DESLIZANTE  FORNECIMENTO E INSTALAÇÃO . AF_06/2015</v>
          </cell>
          <cell r="D9517" t="str">
            <v>UN</v>
          </cell>
          <cell r="E9517">
            <v>35.31</v>
          </cell>
        </row>
        <row r="9518">
          <cell r="B9518">
            <v>96849</v>
          </cell>
          <cell r="C9518" t="str">
            <v>JOELHO 90 GRAUS, PARA INSTALAÇÕES EM PEX, DN 16 MM, CONEXÃO POR CRIMPAGEM   FORNECIMENTO E INSTALAÇÃO. AF_06/2015</v>
          </cell>
          <cell r="D9518" t="str">
            <v>UN</v>
          </cell>
          <cell r="E9518">
            <v>12.9</v>
          </cell>
        </row>
        <row r="9519">
          <cell r="B9519">
            <v>96850</v>
          </cell>
          <cell r="C9519" t="str">
            <v>JOELHO 90 GRAUS, ROSCA FÊMEA TERMINAL, PARA INSTALAÇÕES EM PEX, DN 16MM X 1/2", CONEXÃO POR CRIMPAGEM  FORNECIMENTO E INSTALAÇÃO. AF_06/2015</v>
          </cell>
          <cell r="D9519" t="str">
            <v>UN</v>
          </cell>
          <cell r="E9519">
            <v>15</v>
          </cell>
        </row>
        <row r="9520">
          <cell r="B9520">
            <v>96851</v>
          </cell>
          <cell r="C9520" t="str">
            <v>JOELHO 90 GRAUS, ROSCA FÊMEA TERMINAL, PARA INSTALAÇÕES EM PEX, DN 16MM X 3/4", CONEXÃO POR CRIMPAGEM  FORNECIMENTO E INSTALAÇÃO. AF_06/2015</v>
          </cell>
          <cell r="D9520" t="str">
            <v>UN</v>
          </cell>
          <cell r="E9520">
            <v>19.7</v>
          </cell>
        </row>
        <row r="9521">
          <cell r="B9521">
            <v>96852</v>
          </cell>
          <cell r="C9521" t="str">
            <v>JOELHO 90 GRAUS, PARA INSTALAÇÕES EM PEX, DN 20 MM, CONEXÃO POR CRIMPAGEM   FORNECIMENTO E INSTALAÇÃO. AF_06/2015</v>
          </cell>
          <cell r="D9521" t="str">
            <v>UN</v>
          </cell>
          <cell r="E9521">
            <v>17.100000000000001</v>
          </cell>
        </row>
        <row r="9522">
          <cell r="B9522">
            <v>96853</v>
          </cell>
          <cell r="C9522" t="str">
            <v>JOELHO 90 GRAUS, ROSCA FÊMEA TERMINAL, PARA INSTALAÇÕES EM PEX, DN 20MM X 1/2", CONEXÃO POR CRIMPAGEM  FORNECIMENTO E INSTALAÇÃO. AF_06/2015</v>
          </cell>
          <cell r="D9522" t="str">
            <v>UN</v>
          </cell>
          <cell r="E9522">
            <v>19.149999999999999</v>
          </cell>
        </row>
        <row r="9523">
          <cell r="B9523">
            <v>96854</v>
          </cell>
          <cell r="C9523" t="str">
            <v>JOELHO 90 GRAUS, ROSCA FÊMEA TERMINAL, PARA INSTALAÇÕES EM PEX, DN 20MM X 3/4", CONEXÃO POR CRIMPAGEM  FORNECIMENTO E INSTALAÇÃO. AF_06/2015</v>
          </cell>
          <cell r="D9523" t="str">
            <v>UN</v>
          </cell>
          <cell r="E9523">
            <v>22.79</v>
          </cell>
        </row>
        <row r="9524">
          <cell r="B9524">
            <v>96855</v>
          </cell>
          <cell r="C9524" t="str">
            <v>JOELHO 90 GRAUS, PARA INSTALAÇÕES EM PEX, DN 25 MM, CONEXÃO POR CRIMPAGEM   FORNECIMENTO E INSTALAÇÃO. AF_06/2015</v>
          </cell>
          <cell r="D9524" t="str">
            <v>UN</v>
          </cell>
          <cell r="E9524">
            <v>21.2</v>
          </cell>
        </row>
        <row r="9525">
          <cell r="B9525">
            <v>96856</v>
          </cell>
          <cell r="C9525" t="str">
            <v>JOELHO 90 GRAUS, ROSCA FÊMEA TERMINAL, PARA INSTALAÇÕES EM PEX, DN 25MM X 1/2", CONEXÃO POR CRIMPAGEM  FORNECIMENTO E INSTALAÇÃO. AF_06/2015</v>
          </cell>
          <cell r="D9525" t="str">
            <v>UN</v>
          </cell>
          <cell r="E9525">
            <v>21.49</v>
          </cell>
        </row>
        <row r="9526">
          <cell r="B9526">
            <v>96857</v>
          </cell>
          <cell r="C9526" t="str">
            <v>JOELHO 90 GRAUS, ROSCA FÊMEA TERMINAL, PARA INSTALAÇÕES EM PEX, DN 25MM X 1, CONEXÃO POR CRIMPAGEM  FORNECIMENTO E INSTALAÇÃO. AF_06/2015</v>
          </cell>
          <cell r="D9526" t="str">
            <v>UN</v>
          </cell>
          <cell r="E9526">
            <v>33.799999999999997</v>
          </cell>
        </row>
        <row r="9527">
          <cell r="B9527">
            <v>96858</v>
          </cell>
          <cell r="C9527" t="str">
            <v>JOELHO 90 GRAUS, PARA INSTALAÇÕES EM PEX, DN 32 MM, CONEXÃO POR CRIMPAGEM   FORNECIMENTO E INSTALAÇÃO. AF_06/2015</v>
          </cell>
          <cell r="D9527" t="str">
            <v>UN</v>
          </cell>
          <cell r="E9527">
            <v>34.340000000000003</v>
          </cell>
        </row>
        <row r="9528">
          <cell r="B9528">
            <v>96859</v>
          </cell>
          <cell r="C9528" t="str">
            <v>JOELHO 90 GRAUS, ROSCA FÊMEA TERMINAL, PARA INSTALAÇÕES EM PEX, DN 32 MM X 1", CONEXÃO POR CRIMPAGEM  FORNECIMENTO E INSTALAÇÃO. AF_06/2015</v>
          </cell>
          <cell r="D9528" t="str">
            <v>UN</v>
          </cell>
          <cell r="E9528">
            <v>42.33</v>
          </cell>
        </row>
        <row r="9529">
          <cell r="B9529">
            <v>96860</v>
          </cell>
          <cell r="C9529" t="str">
            <v>TÊ, METÁLICO, PARA INSTALAÇÕES EM PEX, DN 16 MM, CONEXÃO POR ANEL DESLIZANTE  FORNECIMENTO E INSTALAÇÃO. AF_06/2015</v>
          </cell>
          <cell r="D9529" t="str">
            <v>UN</v>
          </cell>
          <cell r="E9529">
            <v>17.61</v>
          </cell>
        </row>
        <row r="9530">
          <cell r="B9530">
            <v>96861</v>
          </cell>
          <cell r="C9530" t="str">
            <v>TÊ, ROSCA FÊMEA, METÁLICO, PARA INSTALAÇÕES EM PEX, DN 16 MM X ½, CONEXÃO POR ANEL DESLIZANTE   FORNECIMENTO E INSTALAÇÃO. AF_06/2015</v>
          </cell>
          <cell r="D9530" t="str">
            <v>UN</v>
          </cell>
          <cell r="E9530">
            <v>18.940000000000001</v>
          </cell>
        </row>
        <row r="9531">
          <cell r="B9531">
            <v>96862</v>
          </cell>
          <cell r="C9531" t="str">
            <v>TÊ, METÁLICO, PARA INSTALAÇÕES EM PEX, DN 20 MM, CONEXÃO POR ANEL DESLIZANTE  FORNECIMENTO E INSTALAÇÃO. AF_06/2015</v>
          </cell>
          <cell r="D9531" t="str">
            <v>UN</v>
          </cell>
          <cell r="E9531">
            <v>21.2</v>
          </cell>
        </row>
        <row r="9532">
          <cell r="B9532">
            <v>96863</v>
          </cell>
          <cell r="C9532" t="str">
            <v>TÊ, ROSCA FÊMEA, METÁLICO, PARA INSTALAÇÕES EM PEX, DN 20 MM X ½, CONEXÃO POR ANEL DESLIZANTE   FORNECIMENTO E INSTALAÇÃO. AF_06/2015</v>
          </cell>
          <cell r="D9532" t="str">
            <v>UN</v>
          </cell>
          <cell r="E9532">
            <v>20.98</v>
          </cell>
        </row>
        <row r="9533">
          <cell r="B9533">
            <v>96864</v>
          </cell>
          <cell r="C9533" t="str">
            <v>TÊ, METÁLICO, PARA INSTALAÇÕES EM PEX, DN 25 MM, CONEXÃO POR ANEL DESLIZANTE  FORNECIMENTO E INSTALAÇÃO. AF_06/2015</v>
          </cell>
          <cell r="D9533" t="str">
            <v>UN</v>
          </cell>
          <cell r="E9533">
            <v>32.799999999999997</v>
          </cell>
        </row>
        <row r="9534">
          <cell r="B9534">
            <v>96865</v>
          </cell>
          <cell r="C9534" t="str">
            <v>TÊ, ROSCA FÊMEA, METÁLICO, PARA INSTALAÇÕES EM PEX, DN 25 MM X 3/4", CONEXÃO POR ANEL DESLIZANTE  FORNECIMENTO E INSTALAÇÃO. AF_06/2015</v>
          </cell>
          <cell r="D9534" t="str">
            <v>UN</v>
          </cell>
          <cell r="E9534">
            <v>32.159999999999997</v>
          </cell>
        </row>
        <row r="9535">
          <cell r="B9535">
            <v>96866</v>
          </cell>
          <cell r="C9535" t="str">
            <v>TÊ, METÁLICO, PARA INSTALAÇÕES EM PEX, DN 32 MM, CONEXÃO POR ANEL DESLIZANTE  FORNECIMENTO E INSTALAÇÃO. AF_06/2015</v>
          </cell>
          <cell r="D9535" t="str">
            <v>UN</v>
          </cell>
          <cell r="E9535">
            <v>43.01</v>
          </cell>
        </row>
        <row r="9536">
          <cell r="B9536">
            <v>96867</v>
          </cell>
          <cell r="C9536" t="str">
            <v>TÊ, ROSCA MACHO, METÁLICO, PARA INSTALAÇÕES EM PEX, DN 32 MM X 1", CONEXÃO POR ANEL DESLIZANTE  FORNECIMENTO E INSTALAÇÃO. AF_06/2015</v>
          </cell>
          <cell r="D9536" t="str">
            <v>UN</v>
          </cell>
          <cell r="E9536">
            <v>49.72</v>
          </cell>
        </row>
        <row r="9537">
          <cell r="B9537">
            <v>96868</v>
          </cell>
          <cell r="C9537" t="str">
            <v>TÊ, PARA INSTALAÇÕES EM PEX, DN 16 MM, CONEXÃO POR CRIMPAGEM  FORNECIMENTO E INSTALAÇÃO. AF_06/2015</v>
          </cell>
          <cell r="D9537" t="str">
            <v>UN</v>
          </cell>
          <cell r="E9537">
            <v>19.88</v>
          </cell>
        </row>
        <row r="9538">
          <cell r="B9538">
            <v>96869</v>
          </cell>
          <cell r="C9538" t="str">
            <v>TÊ, PARA INSTALAÇÕES EM PEX, DN 20 MM, CONEXÃO POR CRIMPAGEM  FORNECIMENTO E INSTALAÇÃO. AF_06/2015</v>
          </cell>
          <cell r="D9538" t="str">
            <v>UN</v>
          </cell>
          <cell r="E9538">
            <v>23.74</v>
          </cell>
        </row>
        <row r="9539">
          <cell r="B9539">
            <v>96870</v>
          </cell>
          <cell r="C9539" t="str">
            <v>TÊ, PEX, DN 25 MM, CONEXÃO POR CRIMPAGEM  FORNECIMENTO E INSTALAÇÃO. AF_06/2015</v>
          </cell>
          <cell r="D9539" t="str">
            <v>UN</v>
          </cell>
          <cell r="E9539">
            <v>37.18</v>
          </cell>
        </row>
        <row r="9540">
          <cell r="B9540">
            <v>96871</v>
          </cell>
          <cell r="C9540" t="str">
            <v>TÊ, PARA INSTALAÇÕES EM PEX, DN 32 MM, CONEXÃO POR CRIMPAGEM  FORNECIMENTO E INSTALAÇÃO. AF_06/2015</v>
          </cell>
          <cell r="D9540" t="str">
            <v>UN</v>
          </cell>
          <cell r="E9540">
            <v>53.68</v>
          </cell>
        </row>
        <row r="9541">
          <cell r="B9541">
            <v>96872</v>
          </cell>
          <cell r="C9541" t="str">
            <v>DISTRIBUIDOR 2 SAÍDAS, METÁLICO, PARA INSTALAÇÕES EM PEX, ENTRADA DE 3/4" X 2 SAÍDAS DE 1/2", CONEXÃO POR ANEL DESLIZANTE  FORNECIMENTO E INSTALAÇÃO. AF_06/2015</v>
          </cell>
          <cell r="D9541" t="str">
            <v>UN</v>
          </cell>
          <cell r="E9541">
            <v>50.86</v>
          </cell>
        </row>
        <row r="9542">
          <cell r="B9542">
            <v>96873</v>
          </cell>
          <cell r="C9542" t="str">
            <v>DISTRIBUIDOR 2 SAÍDAS, METÁLICO, PARA INSTALAÇÕES EM PEX, ENTRADA DE 1" X 2 SAÍDAS DE 1/2", CONEXÃO POR ANEL DESLIZANTE  FORNECIMENTO E INSTALAÇÃO. AF_06/2015</v>
          </cell>
          <cell r="D9542" t="str">
            <v>UN</v>
          </cell>
          <cell r="E9542">
            <v>58.26</v>
          </cell>
        </row>
        <row r="9543">
          <cell r="B9543">
            <v>96874</v>
          </cell>
          <cell r="C9543" t="str">
            <v>DISTRIBUIDOR 3 SAÍDAS, METÁLICO, PARA INSTALAÇÕES EM PEX, ENTRADA DE 3/4" X 3 SAÍDAS DE 1/2", CONEXÃO POR ANEL DESLIZANTE  FORNECIMENTO E INSTALAÇÃO . AF_06/2015</v>
          </cell>
          <cell r="D9543" t="str">
            <v>UN</v>
          </cell>
          <cell r="E9543">
            <v>61.95</v>
          </cell>
        </row>
        <row r="9544">
          <cell r="B9544">
            <v>96875</v>
          </cell>
          <cell r="C9544" t="str">
            <v>DISTRIBUIDOR 3 SAÍDAS, METÁLICO, PARA INSTALAÇÕES EM PEX, ENTRADA DE 1 X 3 SAÍDAS DE 1/2, CONEXÃO POR ANEL DESLIZANTE   FORNECIMENTO E INSTALAÇÃO. AF_06/2015</v>
          </cell>
          <cell r="D9544" t="str">
            <v>UN</v>
          </cell>
          <cell r="E9544">
            <v>73.86</v>
          </cell>
        </row>
        <row r="9545">
          <cell r="B9545">
            <v>96876</v>
          </cell>
          <cell r="C9545" t="str">
            <v>DISTRIBUIDOR 2 SAÍDAS, PARA INSTALAÇÕES EM PEX, ENTRADA DE 32 MM X 2 SAÍDAS DE 16 MM, CONEXÃO POR CRIMPAGEM FORNECIMENTO E INSTALAÇÃO. AF_06/2015</v>
          </cell>
          <cell r="D9545" t="str">
            <v>UN</v>
          </cell>
          <cell r="E9545">
            <v>128.85</v>
          </cell>
        </row>
        <row r="9546">
          <cell r="B9546">
            <v>96877</v>
          </cell>
          <cell r="C9546" t="str">
            <v>DISTRIBUIDOR 2 SAÍDAS, PARA INSTALAÇÕES EM PEX, ENTRADA DE 32 MM X 2 SAÍDAS DE 20 MM, CONEXÃO POR CRIMPAGEM  FORNECIMENTO E INSTALAÇÃO. AF_06/2015</v>
          </cell>
          <cell r="D9546" t="str">
            <v>UN</v>
          </cell>
          <cell r="E9546">
            <v>137.49</v>
          </cell>
        </row>
        <row r="9547">
          <cell r="B9547">
            <v>96878</v>
          </cell>
          <cell r="C9547" t="str">
            <v>DISTRIBUIDOR 2 SAÍDAS, PARA INSTALAÇÕES EM PEX, ENTRADA DE 32 MM X 2 SAÍDAS DE 25 MM, CONEXÃO POR CRIMPAGEM  FORNECIMENTO E INSTALAÇÃO. AF_06/2015</v>
          </cell>
          <cell r="D9547" t="str">
            <v>UN</v>
          </cell>
          <cell r="E9547">
            <v>139.1</v>
          </cell>
        </row>
        <row r="9548">
          <cell r="B9548">
            <v>96879</v>
          </cell>
          <cell r="C9548" t="str">
            <v>DISTRIBUIDOR 3 SAÍDAS, PARA INSTALAÇÕES EM PEX, ENTRADA DE 32 MM X 3 SAÍDAS DE 16 MM, CONEXÃO POR CRIMPAGEM  FORNECIMENTO E INSTALAÇÃO. AF_06/2015</v>
          </cell>
          <cell r="D9548" t="str">
            <v>UN</v>
          </cell>
          <cell r="E9548">
            <v>140.11000000000001</v>
          </cell>
        </row>
        <row r="9549">
          <cell r="B9549">
            <v>96880</v>
          </cell>
          <cell r="C9549" t="str">
            <v>DISTRIBUIDOR 3 SAÍDAS, PARA INSTALAÇÕES EM PEX, ENTRADA DE 32 MM X 3 SAÍDAS DE 20 MM, CONEXÃO POR CRIMPAGEM  FORNECIMENTO E INSTALAÇÃO. AF_06/2015</v>
          </cell>
          <cell r="D9549" t="str">
            <v>UN</v>
          </cell>
          <cell r="E9549">
            <v>159.46</v>
          </cell>
        </row>
        <row r="9550">
          <cell r="B9550">
            <v>96881</v>
          </cell>
          <cell r="C9550" t="str">
            <v>DISTRIBUIDOR 3 SAÍDAS, PARA INSTALAÇÕES EM PEX, ENTRADA DE 32 MM X 3 SAÍDAS DE 25 MM, CONEXÃO POR CRIMPAGEM  FORNECIMENTO E INSTALAÇÃO. AF_06/2015</v>
          </cell>
          <cell r="D9550" t="str">
            <v>UN</v>
          </cell>
          <cell r="E9550">
            <v>168.23</v>
          </cell>
        </row>
        <row r="9551">
          <cell r="B9551">
            <v>97425</v>
          </cell>
          <cell r="C9551" t="str">
            <v>FLANGE EM AÇO, DN 15 MM X 1/2'', INSTALADO EM RESERVAÇÃO DE ÁGUA DE EDIFICAÇÃO QUE POSSUA RESERVATÓRIO DE FIBRA/FIBROCIMENTO - FORNECIMENTO E INSTALAÇÃO. AF_06/2016</v>
          </cell>
          <cell r="D9551" t="str">
            <v>UN</v>
          </cell>
          <cell r="E9551">
            <v>19.940000000000001</v>
          </cell>
        </row>
        <row r="9552">
          <cell r="B9552">
            <v>97426</v>
          </cell>
          <cell r="C9552" t="str">
            <v>FLANGE EM AÇO, DN 20 MM X 3/4'', INSTALADO EM RESERVAÇÃO DE ÁGUA DE EDIFICAÇÃO QUE POSSUA RESERVATÓRIO DE FIBRA/FIBROCIMENTO - FORNECIMENTO E INSTALAÇÃO. AF_06/2016</v>
          </cell>
          <cell r="D9552" t="str">
            <v>UN</v>
          </cell>
          <cell r="E9552">
            <v>24.07</v>
          </cell>
        </row>
        <row r="9553">
          <cell r="B9553">
            <v>97427</v>
          </cell>
          <cell r="C9553" t="str">
            <v>FLANGE EM AÇO, DN 25 MM X 1'', INSTALADO EM RESERVAÇÃO DE ÁGUA DE EDIFICAÇÃO QUE POSSUA RESERVATÓRIO DE FIBRA/FIBROCIMENTO - FORNECIMENTO E INSTALAÇÃO. AF_06/2016</v>
          </cell>
          <cell r="D9553" t="str">
            <v>UN</v>
          </cell>
          <cell r="E9553">
            <v>27.19</v>
          </cell>
        </row>
        <row r="9554">
          <cell r="B9554">
            <v>97428</v>
          </cell>
          <cell r="C9554" t="str">
            <v>FLANGE EM AÇO, DN 32 MM X 1 1/4'', INSTALADO EM RESERVAÇÃO DE ÁGUA DE EDIFICAÇÃO QUE POSSUA RESERVATÓRIO DE FIBRA/FIBROCIMENTO - FORNECIMENTO E INSTALAÇÃO. AF_06/2016</v>
          </cell>
          <cell r="D9554" t="str">
            <v>UN</v>
          </cell>
          <cell r="E9554">
            <v>34.44</v>
          </cell>
        </row>
        <row r="9555">
          <cell r="B9555">
            <v>97429</v>
          </cell>
          <cell r="C9555" t="str">
            <v>FLANGE EM AÇO, DN 40 MM X 1 1/2'', INSTALADO EM RESERVAÇÃO DE ÁGUA DE EDIFICAÇÃO QUE POSSUA RESERVATÓRIO DE FIBRA/FIBROCIMENTO - FORNECIMENTO E INSTALAÇÃO. AF_06/2016</v>
          </cell>
          <cell r="D9555" t="str">
            <v>UN</v>
          </cell>
          <cell r="E9555">
            <v>41.1</v>
          </cell>
        </row>
        <row r="9556">
          <cell r="B9556">
            <v>97430</v>
          </cell>
          <cell r="C9556" t="str">
            <v>ACOPLAMENTO RÍGIDO EM AÇO, CONEXÃO RANHURADA, DN 50 (2"), INSTALADO EM PRUMADAS - FORNECIMENTO E INSTALAÇÃO. AF_12/2015</v>
          </cell>
          <cell r="D9556" t="str">
            <v>UN</v>
          </cell>
          <cell r="E9556">
            <v>26.42</v>
          </cell>
        </row>
        <row r="9557">
          <cell r="B9557">
            <v>97431</v>
          </cell>
          <cell r="C9557" t="str">
            <v>ACOPLAMENTO RÍGIDO EM AÇO, CONEXÃO RANHURADA, DN 65 (2 1/2"), INSTALADO EM PRUMADAS - FORNECIMENTO E INSTALAÇÃO. AF_12/2015</v>
          </cell>
          <cell r="D9557" t="str">
            <v>UN</v>
          </cell>
          <cell r="E9557">
            <v>29.48</v>
          </cell>
        </row>
        <row r="9558">
          <cell r="B9558">
            <v>97432</v>
          </cell>
          <cell r="C9558" t="str">
            <v>ACOPLAMENTO RÍGIDO EM AÇO, CONEXÃO RANHURADA, DN 80 (3"), INSTALADO EM PRUMADAS - FORNECIMENTO E INSTALAÇÃO. AF_12/2015</v>
          </cell>
          <cell r="D9558" t="str">
            <v>UN</v>
          </cell>
          <cell r="E9558">
            <v>33.26</v>
          </cell>
        </row>
        <row r="9559">
          <cell r="B9559">
            <v>97433</v>
          </cell>
          <cell r="C9559" t="str">
            <v>CURVA 45 GRAUS, EM AÇO, CONEXÃO RANHURADA, DN 50 (2), INSTALADO EM PRUMADAS - FORNECIMENTO E INSTALAÇÃO. AF_12/2015</v>
          </cell>
          <cell r="D9559" t="str">
            <v>UN</v>
          </cell>
          <cell r="E9559">
            <v>59.95</v>
          </cell>
        </row>
        <row r="9560">
          <cell r="B9560">
            <v>97434</v>
          </cell>
          <cell r="C9560" t="str">
            <v>CURVA 90 GRAUS, EM AÇO, CONEXÃO RANHURADA, DN 50 (2"), INSTALADO EM PRUMADAS - FORNECIMENTO E INSTALAÇÃO. AF_12/2015</v>
          </cell>
          <cell r="D9560" t="str">
            <v>UN</v>
          </cell>
          <cell r="E9560">
            <v>61.07</v>
          </cell>
        </row>
        <row r="9561">
          <cell r="B9561">
            <v>97435</v>
          </cell>
          <cell r="C9561" t="str">
            <v>CURVA 45 GRAUS, EM AÇO, CONEXÃO RANHURADA, DN 65 (2 1/2"), INSTALADO EM PRUMADAS - FORNECIMENTO E INSTALAÇÃO. AF_12/2015</v>
          </cell>
          <cell r="D9561" t="str">
            <v>UN</v>
          </cell>
          <cell r="E9561">
            <v>70.099999999999994</v>
          </cell>
        </row>
        <row r="9562">
          <cell r="B9562">
            <v>97436</v>
          </cell>
          <cell r="C9562" t="str">
            <v>CURVA 90 GRAUS, EM AÇO, CONEXÃO RANHURADA, DN 65 (2 1/2), INSTALADO EM PRUMADAS - FORNECIMENTO E INSTALAÇÃO. AF_12/2015</v>
          </cell>
          <cell r="D9562" t="str">
            <v>UN</v>
          </cell>
          <cell r="E9562">
            <v>72.23</v>
          </cell>
        </row>
        <row r="9563">
          <cell r="B9563">
            <v>97437</v>
          </cell>
          <cell r="C9563" t="str">
            <v>CURVA 45 GRAUS, EM AÇO, CONEXÃO RANHURADA, DN 80 (3"), INSTALADO EM PRUMADAS - FORNECIMENTO E INSTALAÇÃO. AF_12/2015</v>
          </cell>
          <cell r="D9563" t="str">
            <v>UN</v>
          </cell>
          <cell r="E9563">
            <v>80.2</v>
          </cell>
        </row>
        <row r="9564">
          <cell r="B9564">
            <v>97438</v>
          </cell>
          <cell r="C9564" t="str">
            <v>CURVA 90 GRAUS, EM AÇO, CONEXÃO RANHURADA, DN 80 (3"), INSTALADO EM PRUMADAS - FORNECIMENTO E INSTALAÇÃO. AF_12/2015</v>
          </cell>
          <cell r="D9564" t="str">
            <v>UN</v>
          </cell>
          <cell r="E9564">
            <v>82.49</v>
          </cell>
        </row>
        <row r="9565">
          <cell r="B9565">
            <v>97439</v>
          </cell>
          <cell r="C9565" t="str">
            <v>TÊ, EM AÇO, CONEXÃO RANHURADA, DN 50 (2"), INSTALADO EM PRUMADAS - FORNECIMENTO E INSTALAÇÃO. AF_12/2015</v>
          </cell>
          <cell r="D9565" t="str">
            <v>UN</v>
          </cell>
          <cell r="E9565">
            <v>90.6</v>
          </cell>
        </row>
        <row r="9566">
          <cell r="B9566">
            <v>97440</v>
          </cell>
          <cell r="C9566" t="str">
            <v>TÊ, EM AÇO, CONEXÃO RANHURADA, DN 65 (2 1/2"), INSTALADO EM PRUMADAS - FORNECIMENTO E INSTALAÇÃO. AF_12/2015</v>
          </cell>
          <cell r="D9566" t="str">
            <v>UN</v>
          </cell>
          <cell r="E9566">
            <v>108.56</v>
          </cell>
        </row>
        <row r="9567">
          <cell r="B9567">
            <v>97442</v>
          </cell>
          <cell r="C9567" t="str">
            <v>TÊ, EM AÇO, CONEXÃO RANHURADA, DN 80 (3"), INSTALADO EM PRUMADAS - FORNECIMENTO E INSTALAÇÃO. AF_12/2015</v>
          </cell>
          <cell r="D9567" t="str">
            <v>UN</v>
          </cell>
          <cell r="E9567">
            <v>119.98</v>
          </cell>
        </row>
        <row r="9568">
          <cell r="B9568">
            <v>97443</v>
          </cell>
          <cell r="C9568" t="str">
            <v>LUVA, EM AÇO, CONEXÃO SOLDADA, DN 50 (2"), INSTALADO EM PRUMADAS - FORNECIMENTO E INSTALAÇÃO. AF_12/2015</v>
          </cell>
          <cell r="D9568" t="str">
            <v>UN</v>
          </cell>
          <cell r="E9568">
            <v>60.63</v>
          </cell>
        </row>
        <row r="9569">
          <cell r="B9569">
            <v>97444</v>
          </cell>
          <cell r="C9569" t="str">
            <v>LUVA COM REDUÇÃO, EM AÇO, CONEXÃO SOLDADA, DN 50 X 40 MM (2 X 1 1/2), INSTALADO EM PRUMADAS - FORNECIMENTO E INSTALAÇÃO. AF_12/2015</v>
          </cell>
          <cell r="D9569" t="str">
            <v>UN</v>
          </cell>
          <cell r="E9569">
            <v>70.2</v>
          </cell>
        </row>
        <row r="9570">
          <cell r="B9570">
            <v>97446</v>
          </cell>
          <cell r="C9570" t="str">
            <v>LUVA, EM AÇO, CONEXÃO SOLDADA, DN 65 (2 1/2"), INSTALADO EM PRUMADAS - FORNECIMENTO E INSTALAÇÃO. AF_12/2015</v>
          </cell>
          <cell r="D9570" t="str">
            <v>UN</v>
          </cell>
          <cell r="E9570">
            <v>117.55</v>
          </cell>
        </row>
        <row r="9571">
          <cell r="B9571">
            <v>97447</v>
          </cell>
          <cell r="C9571" t="str">
            <v>LUVA COM REDUÇÃO, EM AÇO, CONEXÃO SOLDADA, DN 65 X 50 MM (2 1/2" X 2"), INSTALADO EM PRUMADAS - FORNECIMENTO E INSTALAÇÃO. AF_12/2015</v>
          </cell>
          <cell r="D9571" t="str">
            <v>UN</v>
          </cell>
          <cell r="E9571">
            <v>117.55</v>
          </cell>
        </row>
        <row r="9572">
          <cell r="B9572">
            <v>97449</v>
          </cell>
          <cell r="C9572" t="str">
            <v>LUVA, EM AÇO, CONEXÃO SOLDADA, DN 80 (3), INSTALADO EM PRUMADAS - FORNECIMENTO E INSTALAÇÃO. AF_12/2015</v>
          </cell>
          <cell r="D9572" t="str">
            <v>UN</v>
          </cell>
          <cell r="E9572">
            <v>125.57</v>
          </cell>
        </row>
        <row r="9573">
          <cell r="B9573">
            <v>97450</v>
          </cell>
          <cell r="C9573" t="str">
            <v>LUVA COM REDUÇÃO, EM AÇO, CONEXÃO SOLDADA, DN 80 X 65 MM (3" X 2 1/2"), INSTALADO EM PRUMADAS - FORNECIMENTO E INSTALAÇÃO. AF_12/2015</v>
          </cell>
          <cell r="D9573" t="str">
            <v>UN</v>
          </cell>
          <cell r="E9573">
            <v>151.63</v>
          </cell>
        </row>
        <row r="9574">
          <cell r="B9574">
            <v>97452</v>
          </cell>
          <cell r="C9574" t="str">
            <v>CURVA 45 GRAUS, EM AÇO, CONEXÃO SOLDADA, DN 50 (2), INSTALADO EM PRUMADAS - FORNECIMENTO E INSTALAÇÃO. AF_12/2015</v>
          </cell>
          <cell r="D9574" t="str">
            <v>UN</v>
          </cell>
          <cell r="E9574">
            <v>98.62</v>
          </cell>
        </row>
        <row r="9575">
          <cell r="B9575">
            <v>97453</v>
          </cell>
          <cell r="C9575" t="str">
            <v>CURVA 90 GRAUS, EM AÇO, CONEXÃO SOLDADA, DN 50 (2), INSTALADO EM PRUMADAS - FORNECIMENTO E INSTALAÇÃO. AF_12/2015</v>
          </cell>
          <cell r="D9575" t="str">
            <v>UN</v>
          </cell>
          <cell r="E9575">
            <v>104.08</v>
          </cell>
        </row>
        <row r="9576">
          <cell r="B9576">
            <v>97454</v>
          </cell>
          <cell r="C9576" t="str">
            <v>CURVA 45 GRAUS, EM AÇO, CONEXÃO SOLDADA, DN 65 (2 1/2), INSTALADO EM PRUMADAS - FORNECIMENTO E INSTALAÇÃO. AF_12/2015</v>
          </cell>
          <cell r="D9576" t="str">
            <v>UN</v>
          </cell>
          <cell r="E9576">
            <v>162.24</v>
          </cell>
        </row>
        <row r="9577">
          <cell r="B9577">
            <v>97455</v>
          </cell>
          <cell r="C9577" t="str">
            <v>CURVA 90 GRAUS, EM AÇO, CONEXÃO SOLDADA, DN 65 (2 1/2), INSTALADO EM PRUMADAS - FORNECIMENTO E INSTALAÇÃO. AF_12/2015</v>
          </cell>
          <cell r="D9577" t="str">
            <v>UN</v>
          </cell>
          <cell r="E9577">
            <v>170.98</v>
          </cell>
        </row>
        <row r="9578">
          <cell r="B9578">
            <v>97456</v>
          </cell>
          <cell r="C9578" t="str">
            <v>CURVA 45 GRAUS, EM AÇO, CONEXÃO SOLDADA, DN 80 (3), INSTALADO EM PRUMADAS - FORNECIMENTO E INSTALAÇÃO. AF_12/2015</v>
          </cell>
          <cell r="D9578" t="str">
            <v>UN</v>
          </cell>
          <cell r="E9578">
            <v>354.72</v>
          </cell>
        </row>
        <row r="9579">
          <cell r="B9579">
            <v>97457</v>
          </cell>
          <cell r="C9579" t="str">
            <v>CURVA 90 GRAUS, EM AÇO, CONEXÃO SOLDADA, DN 80 (3), INSTALADO EM PRUMADAS - FORNECIMENTO E INSTALAÇÃO. AF_12/2015</v>
          </cell>
          <cell r="D9579" t="str">
            <v>UN</v>
          </cell>
          <cell r="E9579">
            <v>315.52</v>
          </cell>
        </row>
        <row r="9580">
          <cell r="B9580">
            <v>97458</v>
          </cell>
          <cell r="C9580" t="str">
            <v>TÊ, EM AÇO, CONEXÃO SOLDADA, DN 50 (2"), INSTALADO EM PRUMADAS - FORNECIMENTO E INSTALAÇÃO. AF_12/2015</v>
          </cell>
          <cell r="D9580" t="str">
            <v>UN</v>
          </cell>
          <cell r="E9580">
            <v>153.52000000000001</v>
          </cell>
        </row>
        <row r="9581">
          <cell r="B9581">
            <v>97459</v>
          </cell>
          <cell r="C9581" t="str">
            <v>TÊ, EM AÇO, CONEXÃO SOLDADA, DN 65 (2 1/2"), INSTALADO EM PRUMADAS - FORNECIMENTO E INSTALAÇÃO. AF_12/2015</v>
          </cell>
          <cell r="D9581" t="str">
            <v>UN</v>
          </cell>
          <cell r="E9581">
            <v>255.69</v>
          </cell>
        </row>
        <row r="9582">
          <cell r="B9582">
            <v>97460</v>
          </cell>
          <cell r="C9582" t="str">
            <v>TÊ, EM AÇO, CONEXÃO SOLDADA, DN 80 (3"), INSTALADO EM PRUMADAS - FORNECIMENTO E INSTALAÇÃO. AF_12/2015</v>
          </cell>
          <cell r="D9582" t="str">
            <v>UN</v>
          </cell>
          <cell r="E9582">
            <v>386.63</v>
          </cell>
        </row>
        <row r="9583">
          <cell r="B9583">
            <v>97461</v>
          </cell>
          <cell r="C9583" t="str">
            <v>LUVA, EM AÇO, CONEXÃO SOLDADA, DN 25 (1), INSTALADO EM REDE DE ALIMENTAÇÃO PARA HIDRANTE - FORNECIMENTO E INSTALAÇÃO. AF_12/2015</v>
          </cell>
          <cell r="D9583" t="str">
            <v>UN</v>
          </cell>
          <cell r="E9583">
            <v>19.010000000000002</v>
          </cell>
        </row>
        <row r="9584">
          <cell r="B9584">
            <v>97462</v>
          </cell>
          <cell r="C9584" t="str">
            <v>LUVA COM REDUÇÃO, EM AÇO, CONEXÃO SOLDADA, DN 25 X 20 MM (1 X 3/4), INSTALADO EM REDE DE ALIMENTAÇÃO PARA HIDRANTE - FORNECIMENTO E INSTALAÇÃO. AF_12/2015</v>
          </cell>
          <cell r="D9584" t="str">
            <v>UN</v>
          </cell>
          <cell r="E9584">
            <v>16.21</v>
          </cell>
        </row>
        <row r="9585">
          <cell r="B9585">
            <v>97464</v>
          </cell>
          <cell r="C9585" t="str">
            <v>LUVA, EM AÇO, CONEXÃO SOLDADA, DN 32 (1 1/4), INSTALADO EM REDE DE ALIMENTAÇÃO PARA HIDRANTE - FORNECIMENTO E INSTALAÇÃO. AF_12/2015</v>
          </cell>
          <cell r="D9585" t="str">
            <v>UN</v>
          </cell>
          <cell r="E9585">
            <v>27.08</v>
          </cell>
        </row>
        <row r="9586">
          <cell r="B9586">
            <v>97465</v>
          </cell>
          <cell r="C9586" t="str">
            <v>LUVA COM REDUÇÃO, EM AÇO, CONEXÃO SOLDADA, DN 32 X 25 MM (1 1/4  X 1), INSTALADO EM REDE DE ALIMENTAÇÃO PARA HIDRANTE - FORNECIMENTO E INSTALAÇÃO. AF_12/2015</v>
          </cell>
          <cell r="D9586" t="str">
            <v>UN</v>
          </cell>
          <cell r="E9586">
            <v>31.81</v>
          </cell>
        </row>
        <row r="9587">
          <cell r="B9587">
            <v>97467</v>
          </cell>
          <cell r="C9587" t="str">
            <v>LUVA, EM AÇO, CONEXÃO SOLDADA, DN 40 (1 1/2), INSTALADO EM REDE DE ALIMENTAÇÃO PARA HIDRANTE - FORNECIMENTO E INSTALAÇÃO. AF_12/2015</v>
          </cell>
          <cell r="D9587" t="str">
            <v>UN</v>
          </cell>
          <cell r="E9587">
            <v>34.299999999999997</v>
          </cell>
        </row>
        <row r="9588">
          <cell r="B9588">
            <v>97468</v>
          </cell>
          <cell r="C9588" t="str">
            <v>LUVA COM REDUÇÃO, EM AÇO, CONEXÃO SOLDADA, DN 40  X 32 MM (1 1/2 X 1 1/4), INSTALADO EM REDE DE ALIMENTAÇÃO PARA HIDRANTE - FORNECIMENTO E INSTALAÇÃO. AF_12/2015</v>
          </cell>
          <cell r="D9588" t="str">
            <v>UN</v>
          </cell>
          <cell r="E9588">
            <v>40.36</v>
          </cell>
        </row>
        <row r="9589">
          <cell r="B9589">
            <v>97470</v>
          </cell>
          <cell r="C9589" t="str">
            <v>LUVA, EM AÇO, CONEXÃO SOLDADA, DN 50 (2), INSTALADO EM REDE DE ALIMENTAÇÃO PARA HIDRANTE - FORNECIMENTO E INSTALAÇÃO. AF_12/2015</v>
          </cell>
          <cell r="D9589" t="str">
            <v>UN</v>
          </cell>
          <cell r="E9589">
            <v>49.95</v>
          </cell>
        </row>
        <row r="9590">
          <cell r="B9590">
            <v>97471</v>
          </cell>
          <cell r="C9590" t="str">
            <v>LUVA COM REDUÇÃO, EM AÇO, CONEXÃO SOLDADA, DN 50 X 40 MM (2 X 1 1/2), INSTALADO EM REDE DE ALIMENTAÇÃO PARA HIDRANTE - FORNECIMENTO E INSTALAÇÃO. AF_12/2015</v>
          </cell>
          <cell r="D9590" t="str">
            <v>UN</v>
          </cell>
          <cell r="E9590">
            <v>59.52</v>
          </cell>
        </row>
        <row r="9591">
          <cell r="B9591">
            <v>97474</v>
          </cell>
          <cell r="C9591" t="str">
            <v>LUVA, EM AÇO, CONEXÃO SOLDADA, DN 65 (2 1/2), INSTALADO EM REDE DE ALIMENTAÇÃO PARA HIDRANTE - FORNECIMENTO E INSTALAÇÃO. AF_12/2015</v>
          </cell>
          <cell r="D9591" t="str">
            <v>UN</v>
          </cell>
          <cell r="E9591">
            <v>89.34</v>
          </cell>
        </row>
        <row r="9592">
          <cell r="B9592">
            <v>97475</v>
          </cell>
          <cell r="C9592" t="str">
            <v>LUVA COM REDUÇÃO, EM AÇO, CONEXÃO SOLDADA, DN 65 X 50 MM (2 1/2 X 2), INSTALADO EM REDE DE ALIMENTAÇÃO PARA HIDRANTE - FORNECIMENTO E INSTALAÇÃO. AF_12/2015</v>
          </cell>
          <cell r="D9592" t="str">
            <v>UN</v>
          </cell>
          <cell r="E9592">
            <v>108.69</v>
          </cell>
        </row>
        <row r="9593">
          <cell r="B9593">
            <v>97477</v>
          </cell>
          <cell r="C9593" t="str">
            <v>LUVA, EM AÇO, CONEXÃO SOLDADA, DN 80 (3), INSTALADO EM REDE DE ALIMENTAÇÃO PARA HIDRANTE - FORNECIMENTO E INSTALAÇÃO. AF_12/2015</v>
          </cell>
          <cell r="D9593" t="str">
            <v>UN</v>
          </cell>
          <cell r="E9593">
            <v>118.53</v>
          </cell>
        </row>
        <row r="9594">
          <cell r="B9594">
            <v>97478</v>
          </cell>
          <cell r="C9594" t="str">
            <v>LUVA COM REDUÇÃO, EM AÇO, CONEXÃO SOLDADA, DN 80 X 65 MM (3 X 2 1/2), INSTALADO EM REDE DE ALIMENTAÇÃO PARA HIDRANTE - FORNECIMENTO E INSTALAÇÃO. AF_12/2015</v>
          </cell>
          <cell r="D9594" t="str">
            <v>UN</v>
          </cell>
          <cell r="E9594">
            <v>144.59</v>
          </cell>
        </row>
        <row r="9595">
          <cell r="B9595">
            <v>97479</v>
          </cell>
          <cell r="C9595" t="str">
            <v>CURVA 45 GRAUS, EM AÇO, CONEXÃO SOLDADA, DN 25 (1), INSTALADO EM REDE DE ALIMENTAÇÃO PARA HIDRANTE - FORNECIMENTO E INSTALAÇÃO. AF_12/2015</v>
          </cell>
          <cell r="D9595" t="str">
            <v>UN</v>
          </cell>
          <cell r="E9595">
            <v>30.37</v>
          </cell>
        </row>
        <row r="9596">
          <cell r="B9596">
            <v>97480</v>
          </cell>
          <cell r="C9596" t="str">
            <v>CURVA 90 GRAUS, EM AÇO, CONEXÃO SOLDADA, DN 25 (1), INSTALADO EM REDE DE ALIMENTAÇÃO PARA HIDRANTE - FORNECIMENTO E INSTALAÇÃO. AF_12/2015</v>
          </cell>
          <cell r="D9596" t="str">
            <v>UN</v>
          </cell>
          <cell r="E9596">
            <v>30.37</v>
          </cell>
        </row>
        <row r="9597">
          <cell r="B9597">
            <v>97481</v>
          </cell>
          <cell r="C9597" t="str">
            <v>CURVA 45 GRAUS, EM AÇO, CONEXÃO SOLDADA, DN 32 (1 1/4), INSTALADO EM REDE DE ALIMENTAÇÃO PARA HIDRANTE - FORNECIMENTO E INSTALAÇÃO. AF_12/2015</v>
          </cell>
          <cell r="D9597" t="str">
            <v>UN</v>
          </cell>
          <cell r="E9597">
            <v>43.52</v>
          </cell>
        </row>
        <row r="9598">
          <cell r="B9598">
            <v>97482</v>
          </cell>
          <cell r="C9598" t="str">
            <v>CURVA 90 GRAUS, EM AÇO, CONEXÃO SOLDADA, DN 32 (1 1/4), INSTALADO EM REDE DE ALIMENTAÇÃO PARA HIDRANTE - FORNECIMENTO E INSTALAÇÃO. AF_12/2015</v>
          </cell>
          <cell r="D9598" t="str">
            <v>UN</v>
          </cell>
          <cell r="E9598">
            <v>43.52</v>
          </cell>
        </row>
        <row r="9599">
          <cell r="B9599">
            <v>97483</v>
          </cell>
          <cell r="C9599" t="str">
            <v>CURVA 45 GRAUS, EM AÇO, CONEXÃO SOLDADA, DN 40 (1 1/2"), INSTALADO EM REDE DE ALIMENTAÇÃO PARA HIDRANTE - FORNECIMENTO E INSTALAÇÃO. AF_12/2015</v>
          </cell>
          <cell r="D9599" t="str">
            <v>UN</v>
          </cell>
          <cell r="E9599">
            <v>60.35</v>
          </cell>
        </row>
        <row r="9600">
          <cell r="B9600">
            <v>97484</v>
          </cell>
          <cell r="C9600" t="str">
            <v>CURVA 90 GRAUS, EM AÇO, CONEXÃO SOLDADA, DN 40 (1 1/2"), INSTALADO EM REDE DE ALIMENTAÇÃO PARA HIDRANTE - FORNECIMENTO E INSTALAÇÃO. AF_12/2015</v>
          </cell>
          <cell r="D9600" t="str">
            <v>UN</v>
          </cell>
          <cell r="E9600">
            <v>60.35</v>
          </cell>
        </row>
        <row r="9601">
          <cell r="B9601">
            <v>97485</v>
          </cell>
          <cell r="C9601" t="str">
            <v>CURVA 45 GRAUS, EM AÇO, CONEXÃO SOLDADA, DN 50 (2"), INSTALADO EM REDE DE ALIMENTAÇÃO PARA HIDRANTE - FORNECIMENTO E INSTALAÇÃO. AF_12/2015</v>
          </cell>
          <cell r="D9601" t="str">
            <v>UN</v>
          </cell>
          <cell r="E9601">
            <v>82.63</v>
          </cell>
        </row>
        <row r="9602">
          <cell r="B9602">
            <v>97486</v>
          </cell>
          <cell r="C9602" t="str">
            <v>CURVA 90 GRAUS, EM AÇO, CONEXÃO SOLDADA, DN 50 (2"), INSTALADO EM REDE DE ALIMENTAÇÃO PARA HIDRANTE - FORNECIMENTO E INSTALAÇÃO. AF_12/2015</v>
          </cell>
          <cell r="D9602" t="str">
            <v>UN</v>
          </cell>
          <cell r="E9602">
            <v>88.09</v>
          </cell>
        </row>
        <row r="9603">
          <cell r="B9603">
            <v>97487</v>
          </cell>
          <cell r="C9603" t="str">
            <v>CURVA 45 GRAUS, EM AÇO, CONEXÃO SOLDADA, DN 65 (2 1/2"), INSTALADO EM REDE DE ALIMENTAÇÃO PARA HIDRANTE - FORNECIMENTO E INSTALAÇÃO. AF_12/2015</v>
          </cell>
          <cell r="D9603" t="str">
            <v>UN</v>
          </cell>
          <cell r="E9603">
            <v>148.99</v>
          </cell>
        </row>
        <row r="9604">
          <cell r="B9604">
            <v>97488</v>
          </cell>
          <cell r="C9604" t="str">
            <v>CURVA 90 GRAUS, EM AÇO, CONEXÃO SOLDADA, DN 65 (2 1/2"), INSTALADO EM REDE DE ALIMENTAÇÃO PARA HIDRANTE - FORNECIMENTO E INSTALAÇÃO. AF_12/2015</v>
          </cell>
          <cell r="D9604" t="str">
            <v>UN</v>
          </cell>
          <cell r="E9604">
            <v>157.72999999999999</v>
          </cell>
        </row>
        <row r="9605">
          <cell r="B9605">
            <v>97489</v>
          </cell>
          <cell r="C9605" t="str">
            <v>CURVA 45 GRAUS, EM AÇO, CONEXÃO SOLDADA, DN 80 (3"), INSTALADO EM REDE DE ALIMENTAÇÃO PARA HIDRANTE - FORNECIMENTO E INSTALAÇÃO. AF_12/2015</v>
          </cell>
          <cell r="D9605" t="str">
            <v>UN</v>
          </cell>
          <cell r="E9605">
            <v>344.14</v>
          </cell>
        </row>
        <row r="9606">
          <cell r="B9606">
            <v>97490</v>
          </cell>
          <cell r="C9606" t="str">
            <v>CURVA 90 GRAUS, EM AÇO, CONEXÃO SOLDADA, DN 80 (3"), INSTALADO EM REDE DE ALIMENTAÇÃO PARA HIDRANTE - FORNECIMENTO E INSTALAÇÃO. AF_12/2015</v>
          </cell>
          <cell r="D9606" t="str">
            <v>UN</v>
          </cell>
          <cell r="E9606">
            <v>304.94</v>
          </cell>
        </row>
        <row r="9607">
          <cell r="B9607">
            <v>97491</v>
          </cell>
          <cell r="C9607" t="str">
            <v>TÊ, EM AÇO, CONEXÃO SOLDADA, DN 25 (1"), INSTALADO EM REDE DE ALIMENTAÇÃO PARA HIDRANTE - FORNECIMENTO E INSTALAÇÃO. AF_12/2015</v>
          </cell>
          <cell r="D9607" t="str">
            <v>UN</v>
          </cell>
          <cell r="E9607">
            <v>46.3</v>
          </cell>
        </row>
        <row r="9608">
          <cell r="B9608">
            <v>97492</v>
          </cell>
          <cell r="C9608" t="str">
            <v>TÊ, EM AÇO, CONEXÃO SOLDADA, DN 32 (1 1/4"), INSTALADO EM REDE DE ALIMENTAÇÃO PARA HIDRANTE - FORNECIMENTO E INSTALAÇÃO. AF_12/2015</v>
          </cell>
          <cell r="D9608" t="str">
            <v>UN</v>
          </cell>
          <cell r="E9608">
            <v>67.2</v>
          </cell>
        </row>
        <row r="9609">
          <cell r="B9609">
            <v>97493</v>
          </cell>
          <cell r="C9609" t="str">
            <v>TÊ, EM AÇO, CONEXÃO SOLDADA, DN 40 (1 1/2"), INSTALADO EM REDE DE ALIMENTAÇÃO PARA HIDRANTE - FORNECIMENTO E INSTALAÇÃO. AF_12/2015</v>
          </cell>
          <cell r="D9609" t="str">
            <v>UN</v>
          </cell>
          <cell r="E9609">
            <v>86.44</v>
          </cell>
        </row>
        <row r="9610">
          <cell r="B9610">
            <v>97494</v>
          </cell>
          <cell r="C9610" t="str">
            <v>TÊ, EM AÇO, CONEXÃO SOLDADA, DN 50 (2"), INSTALADO EM REDE DE ALIMENTAÇÃO PARA HIDRANTE - FORNECIMENTO E INSTALAÇÃO. AF_12/2015</v>
          </cell>
          <cell r="D9610" t="str">
            <v>UN</v>
          </cell>
          <cell r="E9610">
            <v>132.16</v>
          </cell>
        </row>
        <row r="9611">
          <cell r="B9611">
            <v>97495</v>
          </cell>
          <cell r="C9611" t="str">
            <v>TÊ, EM AÇO, CONEXÃO SOLDADA, DN 65 (2 1/2"), INSTALADO EM REDE DE ALIMENTAÇÃO PARA HIDRANTE - FORNECIMENTO E INSTALAÇÃO. AF_12/2015</v>
          </cell>
          <cell r="D9611" t="str">
            <v>UN</v>
          </cell>
          <cell r="E9611">
            <v>237.97</v>
          </cell>
        </row>
        <row r="9612">
          <cell r="B9612">
            <v>97496</v>
          </cell>
          <cell r="C9612" t="str">
            <v>TÊ, EM AÇO, CONEXÃO SOLDADA, DN 80 (3"), INSTALADO EM REDE DE ALIMENTAÇÃO PARA HIDRANTE - FORNECIMENTO E INSTALAÇÃO. AF_12/2015</v>
          </cell>
          <cell r="D9612" t="str">
            <v>UN</v>
          </cell>
          <cell r="E9612">
            <v>372.56</v>
          </cell>
        </row>
        <row r="9613">
          <cell r="B9613">
            <v>97499</v>
          </cell>
          <cell r="C9613" t="str">
            <v>LUVA, EM AÇO, CONEXÃO SOLDADA, DN 25 (1"), INSTALADO EM REDE DE ALIMENTAÇÃO PARA SPRINKLER - FORNECIMENTO E INSTALAÇÃO. AF_12/2015</v>
          </cell>
          <cell r="D9613" t="str">
            <v>UN</v>
          </cell>
          <cell r="E9613">
            <v>17.29</v>
          </cell>
        </row>
        <row r="9614">
          <cell r="B9614">
            <v>97500</v>
          </cell>
          <cell r="C9614" t="str">
            <v>LUVA COM REDUÇÃO, EM AÇO, CONEXÃO SOLDADA, DN 25 X 20 MM (1" X 3/4"), INSTALADO EM REDE DE ALIMENTAÇÃO PARA SPRINKLER - FORNECIMENTO E INSTALAÇÃO. AF_12/2015</v>
          </cell>
          <cell r="D9614" t="str">
            <v>UN</v>
          </cell>
          <cell r="E9614">
            <v>14.49</v>
          </cell>
        </row>
        <row r="9615">
          <cell r="B9615">
            <v>97502</v>
          </cell>
          <cell r="C9615" t="str">
            <v>LUVA, EM AÇO, CONEXÃO SOLDADA, DN 32 (1 1/4"), INSTALADO EM REDE DE ALIMENTAÇÃO PARA SPRINKLER - FORNECIMENTO E INSTALAÇÃO. AF_12/2015</v>
          </cell>
          <cell r="D9615" t="str">
            <v>UN</v>
          </cell>
          <cell r="E9615">
            <v>23.88</v>
          </cell>
        </row>
        <row r="9616">
          <cell r="B9616">
            <v>97503</v>
          </cell>
          <cell r="C9616" t="str">
            <v>LUVA COM REDUÇÃO, EM AÇO, CONEXÃO SOLDADA, DN 32 X 25 MM (1 1/4"  X 1"), INSTALADO EM REDE DE ALIMENTAÇÃO PARA SPRINKLER - FORNECIMENTO E INSTALAÇÃO. AF_12/2015</v>
          </cell>
          <cell r="D9616" t="str">
            <v>UN</v>
          </cell>
          <cell r="E9616">
            <v>28.77</v>
          </cell>
        </row>
        <row r="9617">
          <cell r="B9617">
            <v>97505</v>
          </cell>
          <cell r="C9617" t="str">
            <v>LUVA, EM AÇO, CONEXÃO SOLDADA, DN 40 (1 1/2"), INSTALADO EM REDE DE ALIMENTAÇÃO PARA SPRINKLER - FORNECIMENTO E INSTALAÇÃO. AF_12/2015</v>
          </cell>
          <cell r="D9617" t="str">
            <v>UN</v>
          </cell>
          <cell r="E9617">
            <v>29.79</v>
          </cell>
        </row>
        <row r="9618">
          <cell r="B9618">
            <v>97506</v>
          </cell>
          <cell r="C9618" t="str">
            <v>LUVA COM REDUÇÃO, EM AÇO, CONEXÃO SOLDADA, DN 40  X 32 MM (1 1/2" X 1 1/4"), INSTALADO EM REDE DE ALIMENTAÇÃO PARA SPRINKLER - FORNECIMENTO E INSTALAÇÃO. AF_12/2015</v>
          </cell>
          <cell r="D9618" t="str">
            <v>UN</v>
          </cell>
          <cell r="E9618">
            <v>35.85</v>
          </cell>
        </row>
        <row r="9619">
          <cell r="B9619">
            <v>97508</v>
          </cell>
          <cell r="C9619" t="str">
            <v>LUVA, EM AÇO, CONEXÃO SOLDADA, DN 50 (2"), INSTALADO EM REDE DE ALIMENTAÇÃO PARA SPRINKLER - FORNECIMENTO E INSTALAÇÃO. AF_12/2015</v>
          </cell>
          <cell r="D9619" t="str">
            <v>UN</v>
          </cell>
          <cell r="E9619">
            <v>43.58</v>
          </cell>
        </row>
        <row r="9620">
          <cell r="B9620">
            <v>97509</v>
          </cell>
          <cell r="C9620" t="str">
            <v>LUVA COM REDUÇÃO, EM AÇO, CONEXÃO SOLDADA, DN 50 X 40 MM (2" X 1 1/2"), INSTALADO EM REDE DE ALIMENTAÇÃO PARA SPRINKLER - FORNECIMENTO E INSTALAÇÃO. AF_12/2015</v>
          </cell>
          <cell r="D9620" t="str">
            <v>UN</v>
          </cell>
          <cell r="E9620">
            <v>53.15</v>
          </cell>
        </row>
        <row r="9621">
          <cell r="B9621">
            <v>97511</v>
          </cell>
          <cell r="C9621" t="str">
            <v>LUVA, EM AÇO, CONEXÃO SOLDADA, DN 65 (2 1/2"), INSTALADO EM REDE DE ALIMENTAÇÃO PARA SPRINKLER - FORNECIMENTO E INSTALAÇÃO. AF_12/2015</v>
          </cell>
          <cell r="D9621" t="str">
            <v>UN</v>
          </cell>
          <cell r="E9621">
            <v>80.19</v>
          </cell>
        </row>
        <row r="9622">
          <cell r="B9622">
            <v>97512</v>
          </cell>
          <cell r="C9622" t="str">
            <v>LUVA COM REDUÇÃO, EM AÇO, CONEXÃO SOLDADA, DN 65 X 50 MM (2 1/2" X 2"), INSTALADO EM REDE DE ALIMENTAÇÃO PARA SPRINKLER - FORNECIMENTO E INSTALAÇÃO. AF_12/2015</v>
          </cell>
          <cell r="D9622" t="str">
            <v>UN</v>
          </cell>
          <cell r="E9622">
            <v>99.54</v>
          </cell>
        </row>
        <row r="9623">
          <cell r="B9623">
            <v>97514</v>
          </cell>
          <cell r="C9623" t="str">
            <v>LUVA, EM AÇO, CONEXÃO SOLDADA, DN 80 (3"), INSTALADO EM REDE DE ALIMENTAÇÃO PARA SPRINKLER - FORNECIMENTO E INSTALAÇÃO. AF_12/2015</v>
          </cell>
          <cell r="D9623" t="str">
            <v>UN</v>
          </cell>
          <cell r="E9623">
            <v>106.49</v>
          </cell>
        </row>
        <row r="9624">
          <cell r="B9624">
            <v>97515</v>
          </cell>
          <cell r="C9624" t="str">
            <v>LUVA COM REDUÇÃO, EM AÇO, CONEXÃO SOLDADA, DN 80 X 65 MM (3" X 2 1/2"), INSTALADO EM REDE DE ALIMENTAÇÃO PARA SPRINKLER - FORNECIMENTO E INSTALAÇÃO. AF_12/2015</v>
          </cell>
          <cell r="D9624" t="str">
            <v>UN</v>
          </cell>
          <cell r="E9624">
            <v>132.55000000000001</v>
          </cell>
        </row>
        <row r="9625">
          <cell r="B9625">
            <v>97517</v>
          </cell>
          <cell r="C9625" t="str">
            <v>CURVA 45 GRAUS, EM AÇO, CONEXÃO SOLDADA, DN 25 (1"), INSTALADO EM REDE DE ALIMENTAÇÃO PARA SPRINKLER - FORNECIMENTO E INSTALAÇÃO. AF_12/2015</v>
          </cell>
          <cell r="D9625" t="str">
            <v>UN</v>
          </cell>
          <cell r="E9625">
            <v>27.79</v>
          </cell>
        </row>
        <row r="9626">
          <cell r="B9626">
            <v>97518</v>
          </cell>
          <cell r="C9626" t="str">
            <v>CURVA 90 GRAUS, EM AÇO, CONEXÃO SOLDADA, DN 25 (1"), INSTALADO EM REDE DE ALIMENTAÇÃO PARA SPRINKLER - FORNECIMENTO E INSTALAÇÃO. AF_12/2015</v>
          </cell>
          <cell r="D9626" t="str">
            <v>UN</v>
          </cell>
          <cell r="E9626">
            <v>27.79</v>
          </cell>
        </row>
        <row r="9627">
          <cell r="B9627">
            <v>97519</v>
          </cell>
          <cell r="C9627" t="str">
            <v>CURVA 45 GRAUS, EM AÇO, CONEXÃO SOLDADA, DN 32 (1 1/4"), INSTALADO EM REDE DE ALIMENTAÇÃO PARA SPRINKLER - FORNECIMENTO E INSTALAÇÃO. AF_12/2015</v>
          </cell>
          <cell r="D9627" t="str">
            <v>UN</v>
          </cell>
          <cell r="E9627">
            <v>38.96</v>
          </cell>
        </row>
        <row r="9628">
          <cell r="B9628">
            <v>97520</v>
          </cell>
          <cell r="C9628" t="str">
            <v>CURVA 90 GRAUS, EM AÇO, CONEXÃO SOLDADA, DN 32 (1 1/4"), INSTALADO EM REDE DE ALIMENTAÇÃO PARA SPRINKLER - FORNECIMENTO E INSTALAÇÃO. AF_12/2015</v>
          </cell>
          <cell r="D9628" t="str">
            <v>UN</v>
          </cell>
          <cell r="E9628">
            <v>38.96</v>
          </cell>
        </row>
        <row r="9629">
          <cell r="B9629">
            <v>97521</v>
          </cell>
          <cell r="C9629" t="str">
            <v>CURVA 45 GRAUS, EM AÇO, CONEXÃO SOLDADA, DN 40 (1 1/2"), INSTALADO EM REDE DE ALIMENTAÇÃO PARA SPRINKLER - FORNECIMENTO E INSTALAÇÃO. AF_12/2015</v>
          </cell>
          <cell r="D9629" t="str">
            <v>UN</v>
          </cell>
          <cell r="E9629">
            <v>53.57</v>
          </cell>
        </row>
        <row r="9630">
          <cell r="B9630">
            <v>97522</v>
          </cell>
          <cell r="C9630" t="str">
            <v>CURVA 90 GRAUS, EM AÇO, CONEXÃO SOLDADA, DN 40 (1 1/2"), INSTALADO EM REDE DE ALIMENTAÇÃO PARA SPRINKLER - FORNECIMENTO E INSTALAÇÃO. AF_12/2015</v>
          </cell>
          <cell r="D9630" t="str">
            <v>UN</v>
          </cell>
          <cell r="E9630">
            <v>53.57</v>
          </cell>
        </row>
        <row r="9631">
          <cell r="B9631">
            <v>97523</v>
          </cell>
          <cell r="C9631" t="str">
            <v>CURVA 45 GRAUS, EM AÇO, CONEXÃO SOLDADA, DN 50 (2"), INSTALADO EM REDE DE ALIMENTAÇÃO PARA SPRINKLER - FORNECIMENTO E INSTALAÇÃO. AF_12/2015</v>
          </cell>
          <cell r="D9631" t="str">
            <v>UN</v>
          </cell>
          <cell r="E9631">
            <v>73.069999999999993</v>
          </cell>
        </row>
        <row r="9632">
          <cell r="B9632">
            <v>97524</v>
          </cell>
          <cell r="C9632" t="str">
            <v>CURVA 90 GRAUS, EM AÇO, CONEXÃO SOLDADA, DN 50 (2"), INSTALADO EM REDE DE ALIMENTAÇÃO PARA SPRINKLER - FORNECIMENTO E INSTALAÇÃO. AF_12/2015</v>
          </cell>
          <cell r="D9632" t="str">
            <v>UN</v>
          </cell>
          <cell r="E9632">
            <v>78.53</v>
          </cell>
        </row>
        <row r="9633">
          <cell r="B9633">
            <v>97525</v>
          </cell>
          <cell r="C9633" t="str">
            <v>CURVA 45 GRAUS, EM AÇO, CONEXÃO SOLDADA, DN 65 (2 1/2"), INSTALADO EM REDE DE ALIMENTAÇÃO PARA SPRINKLER - FORNECIMENTO E INSTALAÇÃO. AF_12/2015</v>
          </cell>
          <cell r="D9633" t="str">
            <v>UN</v>
          </cell>
          <cell r="E9633">
            <v>135.16999999999999</v>
          </cell>
        </row>
        <row r="9634">
          <cell r="B9634">
            <v>97526</v>
          </cell>
          <cell r="C9634" t="str">
            <v>CURVA 90 GRAUS, EM AÇO, CONEXÃO SOLDADA, DN 65 (2 1/2"), INSTALADO EM REDE DE ALIMENTAÇÃO PARA SPRINKLER - FORNECIMENTO E INSTALAÇÃO. AF_12/2015</v>
          </cell>
          <cell r="D9634" t="str">
            <v>UN</v>
          </cell>
          <cell r="E9634">
            <v>143.91</v>
          </cell>
        </row>
        <row r="9635">
          <cell r="B9635">
            <v>97527</v>
          </cell>
          <cell r="C9635" t="str">
            <v>CURVA 45 GRAUS, EM AÇO, CONEXÃO SOLDADA, DN 80 (3"), INSTALADO EM REDE DE ALIMENTAÇÃO PARA SPRINKLER - FORNECIMENTO E INSTALAÇÃO. AF_12/2015</v>
          </cell>
          <cell r="D9635" t="str">
            <v>UN</v>
          </cell>
          <cell r="E9635">
            <v>326.14</v>
          </cell>
        </row>
        <row r="9636">
          <cell r="B9636">
            <v>97528</v>
          </cell>
          <cell r="C9636" t="str">
            <v>CURVA 90 GRAUS, EM AÇO, CONEXÃO SOLDADA, DN 80 (3"), INSTALADO EM REDE DE ALIMENTAÇÃO PARA SPRINKLER - FORNECIMENTO E INSTALAÇÃO. AF_12/2015</v>
          </cell>
          <cell r="D9636" t="str">
            <v>UN</v>
          </cell>
          <cell r="E9636">
            <v>286.94</v>
          </cell>
        </row>
        <row r="9637">
          <cell r="B9637">
            <v>97529</v>
          </cell>
          <cell r="C9637" t="str">
            <v>TÊ, EM AÇO, CONEXÃO SOLDADA, DN 25 (1"), INSTALADO EM REDE DE ALIMENTAÇÃO PARA SPRINKLER - FORNECIMENTO E INSTALAÇÃO. AF_12/2015</v>
          </cell>
          <cell r="D9637" t="str">
            <v>UN</v>
          </cell>
          <cell r="E9637">
            <v>42.91</v>
          </cell>
        </row>
        <row r="9638">
          <cell r="B9638">
            <v>97530</v>
          </cell>
          <cell r="C9638" t="str">
            <v>TÊ, EM AÇO, CONEXÃO SOLDADA, DN 32 (1 1/4"), INSTALADO EM REDE DE ALIMENTAÇÃO PARA SPRINKLER - FORNECIMENTO E INSTALAÇÃO. AF_12/2015</v>
          </cell>
          <cell r="D9638" t="str">
            <v>UN</v>
          </cell>
          <cell r="E9638">
            <v>61.13</v>
          </cell>
        </row>
        <row r="9639">
          <cell r="B9639">
            <v>97531</v>
          </cell>
          <cell r="C9639" t="str">
            <v>TÊ, EM AÇO, CONEXÃO SOLDADA, DN 40 (1 1/2"), INSTALADO EM REDE DE ALIMENTAÇÃO PARA SPRINKLER - FORNECIMENTO E INSTALAÇÃO. AF_12/2015</v>
          </cell>
          <cell r="D9639" t="str">
            <v>UN</v>
          </cell>
          <cell r="E9639">
            <v>77.38</v>
          </cell>
        </row>
        <row r="9640">
          <cell r="B9640">
            <v>97532</v>
          </cell>
          <cell r="C9640" t="str">
            <v>TÊ, EM AÇO, CONEXÃO SOLDADA, DN 50 (2"), INSTALADO EM REDE DE ALIMENTAÇÃO PARA SPRINKLER - FORNECIMENTO E INSTALAÇÃO. AF_12/2015</v>
          </cell>
          <cell r="D9640" t="str">
            <v>UN</v>
          </cell>
          <cell r="E9640">
            <v>119.41</v>
          </cell>
        </row>
        <row r="9641">
          <cell r="B9641">
            <v>97533</v>
          </cell>
          <cell r="C9641" t="str">
            <v>TÊ, EM AÇO, CONEXÃO SOLDADA, DN 65 (2 1/2"), INSTALADO EM REDE DE ALIMENTAÇÃO PARA SPRINKLER - FORNECIMENTO E INSTALAÇÃO. AF_12/2015</v>
          </cell>
          <cell r="D9641" t="str">
            <v>UN</v>
          </cell>
          <cell r="E9641">
            <v>222.28</v>
          </cell>
        </row>
        <row r="9642">
          <cell r="B9642">
            <v>97534</v>
          </cell>
          <cell r="C9642" t="str">
            <v>TÊ, EM AÇO, CONEXÃO SOLDADA, DN 80 (3"), INSTALADO EM REDE DE ALIMENTAÇÃO PARA SPRINKLER - FORNECIMENTO E INSTALAÇÃO. AF_12/2015</v>
          </cell>
          <cell r="D9642" t="str">
            <v>UN</v>
          </cell>
          <cell r="E9642">
            <v>348.52</v>
          </cell>
        </row>
        <row r="9643">
          <cell r="B9643">
            <v>97537</v>
          </cell>
          <cell r="C9643" t="str">
            <v>LUVA, EM AÇO, CONEXÃO SOLDADA, DN 15 (1/2"), INSTALADO EM RAMAIS E SUB-RAMAIS DE GÁS - FORNECIMENTO E INSTALAÇÃO. AF_12/2015</v>
          </cell>
          <cell r="D9643" t="str">
            <v>UN</v>
          </cell>
          <cell r="E9643">
            <v>13.28</v>
          </cell>
        </row>
        <row r="9644">
          <cell r="B9644">
            <v>97540</v>
          </cell>
          <cell r="C9644" t="str">
            <v>LUVA, EM AÇO, CONEXÃO SOLDADA, DN 20 (3/4"), INSTALADO EM RAMAIS E SUB-RAMAIS DE GÁS - FORNECIMENTO E INSTALAÇÃO. AF_12/2015</v>
          </cell>
          <cell r="D9644" t="str">
            <v>UN</v>
          </cell>
          <cell r="E9644">
            <v>18.39</v>
          </cell>
        </row>
        <row r="9645">
          <cell r="B9645">
            <v>97541</v>
          </cell>
          <cell r="C9645" t="str">
            <v>LUVA COM REDUÇÃO, EM AÇO, CONEXÃO SOLDADA, DN 20 X 15 MM (3/4 " X 1/2"), INSTALADO EM RAMAIS E SUB-RAMAIS DE GÁS - FORNECIMENTO E INSTALAÇÃO. AF_12/2015</v>
          </cell>
          <cell r="D9645" t="str">
            <v>UN</v>
          </cell>
          <cell r="E9645">
            <v>16.059999999999999</v>
          </cell>
        </row>
        <row r="9646">
          <cell r="B9646">
            <v>97543</v>
          </cell>
          <cell r="C9646" t="str">
            <v>LUVA, EM AÇO, CONEXÃO SOLDADA, DN 25 (1"), INSTALADO EM RAMAIS E SUB-RAMAIS DE GÁS - FORNECIMENTO E INSTALAÇÃO. AF_12/2015</v>
          </cell>
          <cell r="D9646" t="str">
            <v>UN</v>
          </cell>
          <cell r="E9646">
            <v>30.71</v>
          </cell>
        </row>
        <row r="9647">
          <cell r="B9647">
            <v>97544</v>
          </cell>
          <cell r="C9647" t="str">
            <v>LUVA COM REDUÇÃO, EM AÇO, CONEXÃO SOLDADA, DN 25 X 20 MM (1" X 3/4"), INSTALADO EM RAMAIS E SUB-RAMAIS DE GÁS - FORNECIMENTO E INSTALAÇÃO. AF_12/2015</v>
          </cell>
          <cell r="D9647" t="str">
            <v>UN</v>
          </cell>
          <cell r="E9647">
            <v>27.91</v>
          </cell>
        </row>
        <row r="9648">
          <cell r="B9648">
            <v>97546</v>
          </cell>
          <cell r="C9648" t="str">
            <v>CURVA 45 GRAUS, EM AÇO, CONEXÃO SOLDADA, DN 15 (1/2"), INSTALADO EM RAMAIS E SUB-RAMAIS DE GÁS - FORNECIMENTO E INSTALAÇÃO. AF_12/2015</v>
          </cell>
          <cell r="D9648" t="str">
            <v>UN</v>
          </cell>
          <cell r="E9648">
            <v>18.71</v>
          </cell>
        </row>
        <row r="9649">
          <cell r="B9649">
            <v>97547</v>
          </cell>
          <cell r="C9649" t="str">
            <v>CURVA 90 GRAUS, EM AÇO, CONEXÃO SOLDADA, DN 15 (1/2"), INSTALADO EM RAMAIS E SUB-RAMAIS DE GÁS - FORNECIMENTO E INSTALAÇÃO. AF_12/2015</v>
          </cell>
          <cell r="D9649" t="str">
            <v>UN</v>
          </cell>
          <cell r="E9649">
            <v>18.71</v>
          </cell>
        </row>
        <row r="9650">
          <cell r="B9650">
            <v>97548</v>
          </cell>
          <cell r="C9650" t="str">
            <v>CURVA 45 GRAUS, EM AÇO, CONEXÃO SOLDADA, DN 20 (3/4"), INSTALADO EM RAMAIS E SUB-RAMAIS DE GÁS - FORNECIMENTO E INSTALAÇÃO. AF_12/2015</v>
          </cell>
          <cell r="D9650" t="str">
            <v>UN</v>
          </cell>
          <cell r="E9650">
            <v>28.22</v>
          </cell>
        </row>
        <row r="9651">
          <cell r="B9651">
            <v>97549</v>
          </cell>
          <cell r="C9651" t="str">
            <v>CURVA 90 GRAUS, EM AÇO, CONEXÃO SOLDADA, DN 20 (3/4"), INSTALADO EM RAMAIS E SUB-RAMAIS DE GÁS - FORNECIMENTO E INSTALAÇÃO. AF_12/2015</v>
          </cell>
          <cell r="D9651" t="str">
            <v>UN</v>
          </cell>
          <cell r="E9651">
            <v>28.22</v>
          </cell>
        </row>
        <row r="9652">
          <cell r="B9652">
            <v>97550</v>
          </cell>
          <cell r="C9652" t="str">
            <v>CURVA 45 GRAUS, EM AÇO, CONEXÃO SOLDADA, DN 25 (1"), INSTALADO EM RAMAIS E SUB-RAMAIS DE GÁS - FORNECIMENTO E INSTALAÇÃO. AF_12/2015</v>
          </cell>
          <cell r="D9652" t="str">
            <v>UN</v>
          </cell>
          <cell r="E9652">
            <v>47.93</v>
          </cell>
        </row>
        <row r="9653">
          <cell r="B9653">
            <v>97551</v>
          </cell>
          <cell r="C9653" t="str">
            <v>CURVA 90 GRAUS, EM AÇO, CONEXÃO SOLDADA, DN 25 (1"), INSTALADO EM RAMAIS E SUB-RAMAIS DE GÁS - FORNECIMENTO E INSTALAÇÃO. AF_12/2015</v>
          </cell>
          <cell r="D9653" t="str">
            <v>UN</v>
          </cell>
          <cell r="E9653">
            <v>47.93</v>
          </cell>
        </row>
        <row r="9654">
          <cell r="B9654">
            <v>97552</v>
          </cell>
          <cell r="C9654" t="str">
            <v>TÊ, EM AÇO, CONEXÃO SOLDADA, DN 15 (1/2"), INSTALADO EM RAMAIS E SUB-RAMAIS DE GÁS - FORNECIMENTO E INSTALAÇÃO. AF_12/2015</v>
          </cell>
          <cell r="D9654" t="str">
            <v>UN</v>
          </cell>
          <cell r="E9654">
            <v>26.99</v>
          </cell>
        </row>
        <row r="9655">
          <cell r="B9655">
            <v>97553</v>
          </cell>
          <cell r="C9655" t="str">
            <v>TÊ, EM AÇO, CONEXÃO SOLDADA, DN 20 (3/4"), INSTALADO EM RAMAIS E SUB-RAMAIS DE GÁS - FORNECIMENTO E INSTALAÇÃO. AF_12/2015</v>
          </cell>
          <cell r="D9655" t="str">
            <v>UN</v>
          </cell>
          <cell r="E9655">
            <v>39.69</v>
          </cell>
        </row>
        <row r="9656">
          <cell r="B9656">
            <v>97554</v>
          </cell>
          <cell r="C9656" t="str">
            <v>TÊ, EM AÇO, CONEXÃO SOLDADA, DN 25 (1"), INSTALADO EM RAMAIS E SUB-RAMAIS DE GÁS - FORNECIMENTO E INSTALAÇÃO. AF_12/2015</v>
          </cell>
          <cell r="D9656" t="str">
            <v>UN</v>
          </cell>
          <cell r="E9656">
            <v>69.78</v>
          </cell>
        </row>
        <row r="9657">
          <cell r="B9657">
            <v>98602</v>
          </cell>
          <cell r="C9657" t="str">
            <v>CONECTOR EM BRONZE/LATÃO, DN 22 MM X 1/2", SEM ANEL DE SOLDA, BOLSA X ROSCA F, INSTALADO EM PRUMADA  FORNECIMENTO E INSTALAÇÃO. AF_01/2016</v>
          </cell>
          <cell r="D9657" t="str">
            <v>UN</v>
          </cell>
          <cell r="E9657">
            <v>10.46</v>
          </cell>
        </row>
        <row r="9658">
          <cell r="B9658">
            <v>6171</v>
          </cell>
          <cell r="C9658" t="str">
            <v>TAMPA DE CONCRETO ARMADO 60X60X5CM PARA CAIXA</v>
          </cell>
          <cell r="D9658" t="str">
            <v>UN</v>
          </cell>
          <cell r="E9658">
            <v>20.34</v>
          </cell>
        </row>
        <row r="9659">
          <cell r="B9659" t="str">
            <v>74166/1</v>
          </cell>
          <cell r="C9659" t="str">
            <v>CAIXA DE INSPEÇÃO EM CONCRETO PRÉ-MOLDADO DN 60CM COM TAMPA H= 60CM - FORNECIMENTO E INSTALACAO</v>
          </cell>
          <cell r="D9659" t="str">
            <v>UN</v>
          </cell>
          <cell r="E9659">
            <v>185.57</v>
          </cell>
        </row>
        <row r="9660">
          <cell r="B9660" t="str">
            <v>74166/2</v>
          </cell>
          <cell r="C9660" t="str">
            <v>CAIXA DE INSPECAO EM ANEL DE CONCRETO PRE MOLDADO, COM 950MM DE ALTURA TOTAL. ANEIS COM ESP=50MM, DIAM.=600MM. EXCLUSIVE TAMPAO E ESCAVACAO - FORNECIMENTO E INSTALACAO</v>
          </cell>
          <cell r="D9660" t="str">
            <v>UN</v>
          </cell>
          <cell r="E9660">
            <v>247.94</v>
          </cell>
        </row>
        <row r="9661">
          <cell r="B9661">
            <v>88503</v>
          </cell>
          <cell r="C9661" t="str">
            <v>CAIXA D´ÁGUA EM POLIETILENO, 1000 LITROS, COM ACESSÓRIOS</v>
          </cell>
          <cell r="D9661" t="str">
            <v>UN</v>
          </cell>
          <cell r="E9661">
            <v>685.44</v>
          </cell>
        </row>
        <row r="9662">
          <cell r="B9662">
            <v>88504</v>
          </cell>
          <cell r="C9662" t="str">
            <v>CAIXA D´AGUA EM POLIETILENO, 500 LITROS, COM ACESSÓRIOS</v>
          </cell>
          <cell r="D9662" t="str">
            <v>UN</v>
          </cell>
          <cell r="E9662">
            <v>542.14</v>
          </cell>
        </row>
        <row r="9663">
          <cell r="B9663">
            <v>97900</v>
          </cell>
          <cell r="C9663" t="str">
            <v>CAIXA ENTERRADA HIDRÁULICA RETANGULAR EM ALVENARIA COM TIJOLOS CERÂMICOS MACIÇOS, DIMENSÕES INTERNAS: 0,3X0,3X0,3 M PARA REDE DE ESGOTO. AF_05/2018</v>
          </cell>
          <cell r="D9663" t="str">
            <v>UN</v>
          </cell>
          <cell r="E9663">
            <v>119.9</v>
          </cell>
        </row>
        <row r="9664">
          <cell r="B9664">
            <v>97901</v>
          </cell>
          <cell r="C9664" t="str">
            <v>CAIXA ENTERRADA HIDRÁULICA RETANGULAR EM ALVENARIA COM TIJOLOS CERÂMICOS MACIÇOS, DIMENSÕES INTERNAS: 0,4X0,4X0,4 M PARA REDE DE ESGOTO. AF_05/2018</v>
          </cell>
          <cell r="D9664" t="str">
            <v>UN</v>
          </cell>
          <cell r="E9664">
            <v>190.17</v>
          </cell>
        </row>
        <row r="9665">
          <cell r="B9665">
            <v>97902</v>
          </cell>
          <cell r="C9665" t="str">
            <v>CAIXA ENTERRADA HIDRÁULICA RETANGULAR EM ALVENARIA COM TIJOLOS CERÂMICOS MACIÇOS, DIMENSÕES INTERNAS: 0,6X0,6X0,6 M PARA REDE DE ESGOTO. AF_05/2018</v>
          </cell>
          <cell r="D9665" t="str">
            <v>UN</v>
          </cell>
          <cell r="E9665">
            <v>374.41</v>
          </cell>
        </row>
        <row r="9666">
          <cell r="B9666">
            <v>97903</v>
          </cell>
          <cell r="C9666" t="str">
            <v>CAIXA ENTERRADA HIDRÁULICA RETANGULAR EM ALVENARIA COM TIJOLOS CERÂMICOS MACIÇOS, DIMENSÕES INTERNAS: 0,8X0,8X0,6 M PARA REDE DE ESGOTO. AF_05/2018</v>
          </cell>
          <cell r="D9666" t="str">
            <v>UN</v>
          </cell>
          <cell r="E9666">
            <v>517.41999999999996</v>
          </cell>
        </row>
        <row r="9667">
          <cell r="B9667">
            <v>97904</v>
          </cell>
          <cell r="C9667" t="str">
            <v>CAIXA ENTERRADA HIDRÁULICA RETANGULAR EM ALVENARIA COM TIJOLOS CERÂMICOS MACIÇOS, DIMENSÕES INTERNAS: 1X1X0,6 M PARA REDE DE ESGOTO. AF_05/2018</v>
          </cell>
          <cell r="D9667" t="str">
            <v>UN</v>
          </cell>
          <cell r="E9667">
            <v>608.48</v>
          </cell>
        </row>
        <row r="9668">
          <cell r="B9668">
            <v>97905</v>
          </cell>
          <cell r="C9668" t="str">
            <v>CAIXA ENTERRADA HIDRÁULICA RETANGULAR, EM ALVENARIA COM BLOCOS DE CONCRETO, DIMENSÕES INTERNAS: 0,4X0,4X0,4 M PARA REDE DE ESGOTO. AF_05/2018</v>
          </cell>
          <cell r="D9668" t="str">
            <v>UN</v>
          </cell>
          <cell r="E9668">
            <v>151.85</v>
          </cell>
        </row>
        <row r="9669">
          <cell r="B9669">
            <v>97906</v>
          </cell>
          <cell r="C9669" t="str">
            <v>CAIXA ENTERRADA HIDRÁULICA RETANGULAR, EM ALVENARIA COM BLOCOS DE CONCRETO, DIMENSÕES INTERNAS: 0,6X0,6X0,6 M PARA REDE DE ESGOTO. AF_05/2018</v>
          </cell>
          <cell r="D9669" t="str">
            <v>UN</v>
          </cell>
          <cell r="E9669">
            <v>283.2</v>
          </cell>
        </row>
        <row r="9670">
          <cell r="B9670">
            <v>97907</v>
          </cell>
          <cell r="C9670" t="str">
            <v>CAIXA ENTERRADA HIDRÁULICA RETANGULAR, EM ALVENARIA COM BLOCOS DE CONCRETO, DIMENSÕES INTERNAS: 0,8X0,8X0,6 M PARA REDE DE ESGOTO. AF_05/2018</v>
          </cell>
          <cell r="D9670" t="str">
            <v>UN</v>
          </cell>
          <cell r="E9670">
            <v>401.02</v>
          </cell>
        </row>
        <row r="9671">
          <cell r="B9671">
            <v>97908</v>
          </cell>
          <cell r="C9671" t="str">
            <v>CAIXA ENTERRADA HIDRÁULICA RETANGULAR, EM ALVENARIA COM BLOCOS DE CONCRETO, DIMENSÕES INTERNAS: 1X1X0,6 M PARA REDE DE ESGOTO. AF_05/2018</v>
          </cell>
          <cell r="D9671" t="str">
            <v>UN</v>
          </cell>
          <cell r="E9671">
            <v>470.77</v>
          </cell>
        </row>
        <row r="9672">
          <cell r="B9672">
            <v>98102</v>
          </cell>
          <cell r="C9672" t="str">
            <v>CAIXA DE GORDURA SIMPLES, CIRCULAR, EM CONCRETO PRÉ-MOLDADO, DIÂMETRO INTERNO = 0,4 M, ALTURA INTERNA = 0,4 M. AF_05/2018</v>
          </cell>
          <cell r="D9672" t="str">
            <v>UN</v>
          </cell>
          <cell r="E9672">
            <v>64.31</v>
          </cell>
        </row>
        <row r="9673">
          <cell r="B9673">
            <v>98103</v>
          </cell>
          <cell r="C9673" t="str">
            <v>CAIXA DE GORDURA DUPLA, CIRCULAR, EM CONCRETO PRÉ-MOLDADO, DIÂMETRO INTERNO = 0,6 M, ALTURA INTERNA = 0,6 M. AF_05/2018</v>
          </cell>
          <cell r="D9673" t="str">
            <v>UN</v>
          </cell>
          <cell r="E9673">
            <v>134.69</v>
          </cell>
        </row>
        <row r="9674">
          <cell r="B9674">
            <v>98104</v>
          </cell>
          <cell r="C9674" t="str">
            <v>CAIXA DE GORDURA SIMPLES (CAPACIDADE: 36L), RETANGULAR, EM ALVENARIA COM TIJOLOS CERÂMICOS MACIÇOS, DIMENSÕES INTERNAS = 0,2X0,4 M, ALTURA INTERNA = 0,8 M. AF_05/2018</v>
          </cell>
          <cell r="D9674" t="str">
            <v>UN</v>
          </cell>
          <cell r="E9674">
            <v>251.36</v>
          </cell>
        </row>
        <row r="9675">
          <cell r="B9675">
            <v>98105</v>
          </cell>
          <cell r="C9675" t="str">
            <v>CAIXA DE GORDURA DUPLA (CAPACIDADE: 126 L), RETANGULAR, EM ALVENARIA COM TIJOLOS CERÂMICOS MACIÇOS, DIMENSÕES INTERNAS = 0,4X0,7 M, ALTURA INTERNA = 0,8 M. AF_05/2018</v>
          </cell>
          <cell r="D9675" t="str">
            <v>UN</v>
          </cell>
          <cell r="E9675">
            <v>435.79</v>
          </cell>
        </row>
        <row r="9676">
          <cell r="B9676">
            <v>98106</v>
          </cell>
          <cell r="C9676" t="str">
            <v>CAIXA DE GORDURA ESPECIAL (CAPACIDADE: 312 L - PARA ATÉ 146 PESSOAS SERVIDAS NO PICO), RETANGULAR, EM ALVENARIA COM TIJOLOS CERÂMICOS MACIÇOS, DIMENSÕES INTERNAS = 0,4X1,2 M, ALTURA INTERNA = 1 M. AF_05/2018</v>
          </cell>
          <cell r="D9676" t="str">
            <v>UN</v>
          </cell>
          <cell r="E9676">
            <v>720.48</v>
          </cell>
        </row>
        <row r="9677">
          <cell r="B9677">
            <v>98107</v>
          </cell>
          <cell r="C9677" t="str">
            <v>CAIXA DE GORDURA SIMPLES (CAPACIDADE: 36 L), RETANGULAR, EM ALVENARIA COM BLOCOS DE CONCRETO, DIMENSÕES INTERNAS = 0,2X0,4 M, ALTURA INTERNA = 0,8 M. AF_05/2018</v>
          </cell>
          <cell r="D9677" t="str">
            <v>UN</v>
          </cell>
          <cell r="E9677">
            <v>180.37</v>
          </cell>
        </row>
        <row r="9678">
          <cell r="B9678">
            <v>98108</v>
          </cell>
          <cell r="C9678" t="str">
            <v>CAIXA DE GORDURA DUPLA (CAPACIDADE: 126 L), RETANGULAR, EM ALVENARIA COM BLOCOS DE CONCRETO, DIMENSÕES INTERNAS = 0,4X0,7 M, ALTURA INTERNA = 0,8 M. AF_05/2018</v>
          </cell>
          <cell r="D9678" t="str">
            <v>UN</v>
          </cell>
          <cell r="E9678">
            <v>321.38</v>
          </cell>
        </row>
        <row r="9679">
          <cell r="B9679">
            <v>99250</v>
          </cell>
          <cell r="C9679" t="str">
            <v>CAIXA ENTERRADA HIDRÁULICA RETANGULAR EM ALVENARIA COM TIJOLOS CERÂMICOS MACIÇOS, DIMENSÕES INTERNAS: 0,3X0,3X0,3 M PARA REDE DE DRENAGEM. AF_05/2018</v>
          </cell>
          <cell r="D9679" t="str">
            <v>UN</v>
          </cell>
          <cell r="E9679">
            <v>117.58</v>
          </cell>
        </row>
        <row r="9680">
          <cell r="B9680">
            <v>99251</v>
          </cell>
          <cell r="C9680" t="str">
            <v>CAIXA ENTERRADA HIDRÁULICA RETANGULAR EM ALVENARIA COM TIJOLOS CERÂMICOS MACIÇOS, DIMENSÕES INTERNAS: 0,4X0,4X0,4 M PARA REDE DE DRENAGEM. AF_05/2018</v>
          </cell>
          <cell r="D9680" t="str">
            <v>UN</v>
          </cell>
          <cell r="E9680">
            <v>186.17</v>
          </cell>
        </row>
        <row r="9681">
          <cell r="B9681">
            <v>99253</v>
          </cell>
          <cell r="C9681" t="str">
            <v>CAIXA ENTERRADA HIDRÁULICA RETANGULAR EM ALVENARIA COM TIJOLOS CERÂMICOS MACIÇOS, DIMENSÕES INTERNAS: 0,6X0,6X0,6 M PARA REDE DE DRENAGEM. AF_05/2018</v>
          </cell>
          <cell r="D9681" t="str">
            <v>UN</v>
          </cell>
          <cell r="E9681">
            <v>365.44</v>
          </cell>
        </row>
        <row r="9682">
          <cell r="B9682">
            <v>99255</v>
          </cell>
          <cell r="C9682" t="str">
            <v>CAIXA ENTERRADA HIDRÁULICA RETANGULAR EM ALVENARIA COM TIJOLOS CERÂMICOS MACIÇOS, DIMENSÕES INTERNAS: 0,8X0,8X0,6 M PARA REDE DE DRENAGEM. AF_05/2018</v>
          </cell>
          <cell r="D9682" t="str">
            <v>UN</v>
          </cell>
          <cell r="E9682">
            <v>505.12</v>
          </cell>
        </row>
        <row r="9683">
          <cell r="B9683">
            <v>99257</v>
          </cell>
          <cell r="C9683" t="str">
            <v>CAIXA ENTERRADA HIDRÁULICA RETANGULAR EM ALVENARIA COM TIJOLOS CERÂMICOS MACIÇOS, DIMENSÕES INTERNAS: 1X1X0,6 M PARA REDE DE DRENAGEM. AF_05/2018</v>
          </cell>
          <cell r="D9683" t="str">
            <v>UN</v>
          </cell>
          <cell r="E9683">
            <v>592.58000000000004</v>
          </cell>
        </row>
        <row r="9684">
          <cell r="B9684">
            <v>99258</v>
          </cell>
          <cell r="C9684" t="str">
            <v>CAIXA ENTERRADA HIDRÁULICA RETANGULAR, EM ALVENARIA COM BLOCOS DE CONCRETO, DIMENSÕES INTERNAS: 0,4X0,4X0,4 M PARA REDE DE DRENAGEM. AF_05/2018</v>
          </cell>
          <cell r="D9684" t="str">
            <v>UN</v>
          </cell>
          <cell r="E9684">
            <v>148.55000000000001</v>
          </cell>
        </row>
        <row r="9685">
          <cell r="B9685">
            <v>99260</v>
          </cell>
          <cell r="C9685" t="str">
            <v>CAIXA ENTERRADA HIDRÁULICA RETANGULAR, EM ALVENARIA COM BLOCOS DE CONCRETO, DIMENSÕES INTERNAS: 0,6X0,6X0,6 M PARA REDE DE DRENAGEM. AF_05/2018</v>
          </cell>
          <cell r="D9685" t="str">
            <v>UN</v>
          </cell>
          <cell r="E9685">
            <v>277.55</v>
          </cell>
        </row>
        <row r="9686">
          <cell r="B9686">
            <v>99262</v>
          </cell>
          <cell r="C9686" t="str">
            <v>CAIXA ENTERRADA HIDRÁULICA RETANGULAR, EM ALVENARIA COM BLOCOS DE CONCRETO, DIMENSÕES INTERNAS: 0,8X0,8X0,6 M PARA REDE DE DRENAGEM. AF_05/2018</v>
          </cell>
          <cell r="D9686" t="str">
            <v>UN</v>
          </cell>
          <cell r="E9686">
            <v>392.96</v>
          </cell>
        </row>
        <row r="9687">
          <cell r="B9687">
            <v>99264</v>
          </cell>
          <cell r="C9687" t="str">
            <v>CAIXA ENTERRADA HIDRÁULICA RETANGULAR, EM ALVENARIA COM BLOCOS DE CONCRETO, DIMENSÕES INTERNAS: 1X1X0,6 M PARA REDE DE DRENAGEM. AF_05/2018</v>
          </cell>
          <cell r="D9687" t="str">
            <v>UN</v>
          </cell>
          <cell r="E9687">
            <v>459.88</v>
          </cell>
        </row>
        <row r="9688">
          <cell r="B9688">
            <v>89482</v>
          </cell>
          <cell r="C9688" t="str">
            <v>CAIXA SIFONADA, PVC, DN 100 X 100 X 50 MM, FORNECIDA E INSTALADA EM RAMAIS DE ENCAMINHAMENTO DE ÁGUA PLUVIAL. AF_12/2014</v>
          </cell>
          <cell r="D9688" t="str">
            <v>UN</v>
          </cell>
          <cell r="E9688">
            <v>17.059999999999999</v>
          </cell>
        </row>
        <row r="9689">
          <cell r="B9689">
            <v>89491</v>
          </cell>
          <cell r="C9689" t="str">
            <v>CAIXA SIFONADA, PVC, DN 150 X 185 X 75 MM, FORNECIDA E INSTALADA EM RAMAIS DE ENCAMINHAMENTO DE ÁGUA PLUVIAL. AF_12/2014</v>
          </cell>
          <cell r="D9689" t="str">
            <v>UN</v>
          </cell>
          <cell r="E9689">
            <v>41.92</v>
          </cell>
        </row>
        <row r="9690">
          <cell r="B9690">
            <v>89495</v>
          </cell>
          <cell r="C9690" t="str">
            <v>RALO SIFONADO, PVC, DN 100 X 40 MM, JUNTA SOLDÁVEL, FORNECIDO E INSTALADO EM RAMAIS DE ENCAMINHAMENTO DE ÁGUA PLUVIAL. AF_12/2014</v>
          </cell>
          <cell r="D9690" t="str">
            <v>UN</v>
          </cell>
          <cell r="E9690">
            <v>6.74</v>
          </cell>
        </row>
        <row r="9691">
          <cell r="B9691">
            <v>89707</v>
          </cell>
          <cell r="C9691" t="str">
            <v>CAIXA SIFONADA, PVC, DN 100 X 100 X 50 MM, JUNTA ELÁSTICA, FORNECIDA E INSTALADA EM RAMAL DE DESCARGA OU EM RAMAL DE ESGOTO SANITÁRIO. AF_12/2014</v>
          </cell>
          <cell r="D9691" t="str">
            <v>UN</v>
          </cell>
          <cell r="E9691">
            <v>20.94</v>
          </cell>
        </row>
        <row r="9692">
          <cell r="B9692">
            <v>89708</v>
          </cell>
          <cell r="C9692" t="str">
            <v>CAIXA SIFONADA, PVC, DN 150 X 185 X 75 MM, JUNTA ELÁSTICA, FORNECIDA E INSTALADA EM RAMAL DE DESCARGA OU EM RAMAL DE ESGOTO SANITÁRIO. AF_12/2014</v>
          </cell>
          <cell r="D9692" t="str">
            <v>UN</v>
          </cell>
          <cell r="E9692">
            <v>47.24</v>
          </cell>
        </row>
        <row r="9693">
          <cell r="B9693">
            <v>89709</v>
          </cell>
          <cell r="C9693" t="str">
            <v>RALO SIFONADO, PVC, DN 100 X 40 MM, JUNTA SOLDÁVEL, FORNECIDO E INSTALADO EM RAMAL DE DESCARGA OU EM RAMAL DE ESGOTO SANITÁRIO. AF_12/2014</v>
          </cell>
          <cell r="D9693" t="str">
            <v>UN</v>
          </cell>
          <cell r="E9693">
            <v>7.88</v>
          </cell>
        </row>
        <row r="9694">
          <cell r="B9694">
            <v>89710</v>
          </cell>
          <cell r="C9694" t="str">
            <v>RALO SECO, PVC, DN 100 X 40 MM, JUNTA SOLDÁVEL, FORNECIDO E INSTALADO EM RAMAL DE DESCARGA OU EM RAMAL DE ESGOTO SANITÁRIO. AF_12/2014</v>
          </cell>
          <cell r="D9694" t="str">
            <v>UN</v>
          </cell>
          <cell r="E9694">
            <v>7.73</v>
          </cell>
        </row>
        <row r="9695">
          <cell r="B9695">
            <v>72739</v>
          </cell>
          <cell r="C9695" t="str">
            <v>VASO SANITARIO INFANTIL SIFONADO, PARA VALVULA DE DESCARGA, EM LOUCA BRANCA, COM ACESSORIOS, INCLUSIVE ASSENTO PLASTICO, BOLSA DE BORRACHA PARA LIGACAO, TUBO PVC LIGACAO - FORNECIMENTO E INSTALACAO</v>
          </cell>
          <cell r="D9695" t="str">
            <v>UN</v>
          </cell>
          <cell r="E9695">
            <v>456.37</v>
          </cell>
        </row>
        <row r="9696">
          <cell r="B9696" t="str">
            <v>74234/1</v>
          </cell>
          <cell r="C9696" t="str">
            <v>MICTORIO SIFONADO DE LOUCA BRANCA COM PERTENCES, COM REGISTRO DE PRESSAO 1/2" COM CANOPLA CROMADA ACABAMENTO SIMPLES E CONJUNTO PARA FIXACAO  - FORNECIMENTO E INSTALACAO</v>
          </cell>
          <cell r="D9696" t="str">
            <v>UN</v>
          </cell>
          <cell r="E9696">
            <v>474.87</v>
          </cell>
        </row>
        <row r="9697">
          <cell r="B9697">
            <v>86872</v>
          </cell>
          <cell r="C9697" t="str">
            <v>TANQUE DE LOUÇA BRANCA COM COLUNA, 30L OU EQUIVALENTE - FORNECIMENTO E INSTALAÇÃO. AF_12/2013</v>
          </cell>
          <cell r="D9697" t="str">
            <v>UN</v>
          </cell>
          <cell r="E9697">
            <v>642.65</v>
          </cell>
        </row>
        <row r="9698">
          <cell r="B9698">
            <v>86874</v>
          </cell>
          <cell r="C9698" t="str">
            <v>TANQUE DE LOUÇA BRANCA SUSPENSO, 18L OU EQUIVALENTE - FORNECIMENTO E INSTALAÇÃO. AF_12/2013</v>
          </cell>
          <cell r="D9698" t="str">
            <v>UN</v>
          </cell>
          <cell r="E9698">
            <v>394.69</v>
          </cell>
        </row>
        <row r="9699">
          <cell r="B9699">
            <v>86875</v>
          </cell>
          <cell r="C9699" t="str">
            <v>TANQUE DE MÁRMORE SINTÉTICO COM COLUNA, 22L OU EQUIVALENTE  FORNECIMENTO E INSTALAÇÃO. AF_12/2013</v>
          </cell>
          <cell r="D9699" t="str">
            <v>UN</v>
          </cell>
          <cell r="E9699">
            <v>333.52</v>
          </cell>
        </row>
        <row r="9700">
          <cell r="B9700">
            <v>86876</v>
          </cell>
          <cell r="C9700" t="str">
            <v>TANQUE DE MÁRMORE SINTÉTICO SUSPENSO, 22L OU EQUIVALENTE - FORNECIMENTO E INSTALAÇÃO. AF_12/2013</v>
          </cell>
          <cell r="D9700" t="str">
            <v>UN</v>
          </cell>
          <cell r="E9700">
            <v>190.16</v>
          </cell>
        </row>
        <row r="9701">
          <cell r="B9701">
            <v>86877</v>
          </cell>
          <cell r="C9701" t="str">
            <v>VÁLVULA EM METAL CROMADO 1.1/2" X 1.1/2" PARA TANQUE OU LAVATÓRIO, COM OU SEM LADRÃO - FORNECIMENTO E INSTALAÇÃO. AF_12/2013</v>
          </cell>
          <cell r="D9701" t="str">
            <v>UN</v>
          </cell>
          <cell r="E9701">
            <v>19.7</v>
          </cell>
        </row>
        <row r="9702">
          <cell r="B9702">
            <v>86878</v>
          </cell>
          <cell r="C9702" t="str">
            <v>VÁLVULA EM METAL CROMADO TIPO AMERICANA 3.1/2" X 1.1/2" PARA PIA - FORNECIMENTO E INSTALAÇÃO. AF_12/2013</v>
          </cell>
          <cell r="D9702" t="str">
            <v>UN</v>
          </cell>
          <cell r="E9702">
            <v>40.119999999999997</v>
          </cell>
        </row>
        <row r="9703">
          <cell r="B9703">
            <v>86879</v>
          </cell>
          <cell r="C9703" t="str">
            <v>VÁLVULA EM PLÁSTICO 1" PARA PIA, TANQUE OU LAVATÓRIO, COM OU SEM LADRÃO - FORNECIMENTO E INSTALAÇÃO. AF_12/2013</v>
          </cell>
          <cell r="D9703" t="str">
            <v>UN</v>
          </cell>
          <cell r="E9703">
            <v>5.34</v>
          </cell>
        </row>
        <row r="9704">
          <cell r="B9704">
            <v>86880</v>
          </cell>
          <cell r="C9704" t="str">
            <v>VÁLVULA EM PLÁSTICO CROMADO TIPO AMERICANA 3.1/2" X 1.1/2" SEM ADAPTADOR PARA PIA - FORNECIMENTO E INSTALAÇÃO. AF_12/2013</v>
          </cell>
          <cell r="D9704" t="str">
            <v>UN</v>
          </cell>
          <cell r="E9704">
            <v>15.21</v>
          </cell>
        </row>
        <row r="9705">
          <cell r="B9705">
            <v>86881</v>
          </cell>
          <cell r="C9705" t="str">
            <v>SIFÃO DO TIPO GARRAFA EM METAL CROMADO 1 X 1.1/2" - FORNECIMENTO E INSTALAÇÃO. AF_12/2013</v>
          </cell>
          <cell r="D9705" t="str">
            <v>UN</v>
          </cell>
          <cell r="E9705">
            <v>112.39</v>
          </cell>
        </row>
        <row r="9706">
          <cell r="B9706">
            <v>86882</v>
          </cell>
          <cell r="C9706" t="str">
            <v>SIFÃO DO TIPO GARRAFA/COPO EM PVC 1.1/4 X 1.1/2" - FORNECIMENTO E INSTALAÇÃO. AF_12/2013</v>
          </cell>
          <cell r="D9706" t="str">
            <v>UN</v>
          </cell>
          <cell r="E9706">
            <v>15.72</v>
          </cell>
        </row>
        <row r="9707">
          <cell r="B9707">
            <v>86883</v>
          </cell>
          <cell r="C9707" t="str">
            <v>SIFÃO DO TIPO FLEXÍVEL EM PVC 1 X 1.1/2 - FORNECIMENTO E INSTALAÇÃO. AF_12/2013</v>
          </cell>
          <cell r="D9707" t="str">
            <v>UN</v>
          </cell>
          <cell r="E9707">
            <v>8.9499999999999993</v>
          </cell>
        </row>
        <row r="9708">
          <cell r="B9708">
            <v>86884</v>
          </cell>
          <cell r="C9708" t="str">
            <v>ENGATE FLEXÍVEL EM PLÁSTICO BRANCO, 1/2" X 30CM - FORNECIMENTO E INSTALAÇÃO. AF_12/2013</v>
          </cell>
          <cell r="D9708" t="str">
            <v>UN</v>
          </cell>
          <cell r="E9708">
            <v>6.58</v>
          </cell>
        </row>
        <row r="9709">
          <cell r="B9709">
            <v>86885</v>
          </cell>
          <cell r="C9709" t="str">
            <v>ENGATE FLEXÍVEL EM PLÁSTICO BRANCO, 1/2" X 40CM - FORNECIMENTO E INSTALAÇÃO. AF_12/2013</v>
          </cell>
          <cell r="D9709" t="str">
            <v>UN</v>
          </cell>
          <cell r="E9709">
            <v>9.0299999999999994</v>
          </cell>
        </row>
        <row r="9710">
          <cell r="B9710">
            <v>86886</v>
          </cell>
          <cell r="C9710" t="str">
            <v>ENGATE FLEXÍVEL EM INOX, 1/2 X 30CM - FORNECIMENTO E INSTALAÇÃO. AF_12/2013</v>
          </cell>
          <cell r="D9710" t="str">
            <v>UN</v>
          </cell>
          <cell r="E9710">
            <v>27.78</v>
          </cell>
        </row>
        <row r="9711">
          <cell r="B9711">
            <v>86887</v>
          </cell>
          <cell r="C9711" t="str">
            <v>ENGATE FLEXÍVEL EM INOX, 1/2 X 40CM - FORNECIMENTO E INSTALAÇÃO. AF_12/2013</v>
          </cell>
          <cell r="D9711" t="str">
            <v>UN</v>
          </cell>
          <cell r="E9711">
            <v>30.08</v>
          </cell>
        </row>
        <row r="9712">
          <cell r="B9712">
            <v>86888</v>
          </cell>
          <cell r="C9712" t="str">
            <v>VASO SANITÁRIO SIFONADO COM CAIXA ACOPLADA LOUÇA BRANCA - FORNECIMENTO E INSTALAÇÃO. AF_12/2013</v>
          </cell>
          <cell r="D9712" t="str">
            <v>UN</v>
          </cell>
          <cell r="E9712">
            <v>381.59</v>
          </cell>
        </row>
        <row r="9713">
          <cell r="B9713">
            <v>86889</v>
          </cell>
          <cell r="C9713" t="str">
            <v>BANCADA DE GRANITO CINZA POLIDO PARA PIA DE COZINHA 1,50 X 0,60 M - FORNECIMENTO E INSTALAÇÃO. AF_12/2013</v>
          </cell>
          <cell r="D9713" t="str">
            <v>UN</v>
          </cell>
          <cell r="E9713">
            <v>541.20000000000005</v>
          </cell>
        </row>
        <row r="9714">
          <cell r="B9714">
            <v>86893</v>
          </cell>
          <cell r="C9714" t="str">
            <v>BANCADA DE MÁRMORE BRANCO POLIDO PARA PIA DE COZINHA 1,50 X 0,60 M - FORNECIMENTO E INSTALAÇÃO. AF_12/2013</v>
          </cell>
          <cell r="D9714" t="str">
            <v>UN</v>
          </cell>
          <cell r="E9714">
            <v>448.88</v>
          </cell>
        </row>
        <row r="9715">
          <cell r="B9715">
            <v>86894</v>
          </cell>
          <cell r="C9715" t="str">
            <v>BANCADA DE MÁRMORE SINTÉTICO 120 X 60CM, COM CUBA INTEGRADA - FORNECIMENTO E INSTALAÇÃO. AF_12/2013</v>
          </cell>
          <cell r="D9715" t="str">
            <v>UN</v>
          </cell>
          <cell r="E9715">
            <v>222.16</v>
          </cell>
        </row>
        <row r="9716">
          <cell r="B9716">
            <v>86895</v>
          </cell>
          <cell r="C9716" t="str">
            <v>BANCADA DE GRANITO CINZA POLIDO PARA LAVATÓRIO 0,50 X 0,60 M - FORNECIMENTO E INSTALAÇÃO. AF_12/2013</v>
          </cell>
          <cell r="D9716" t="str">
            <v>UN</v>
          </cell>
          <cell r="E9716">
            <v>263.35000000000002</v>
          </cell>
        </row>
        <row r="9717">
          <cell r="B9717">
            <v>86899</v>
          </cell>
          <cell r="C9717" t="str">
            <v>BANCADA DE MÁRMORE BRANCO POLIDO PARA LAVATÓRIO 0,50 X 0,60 M - FORNECIMENTO E INSTALAÇÃO. AF_12/2013</v>
          </cell>
          <cell r="D9717" t="str">
            <v>UN</v>
          </cell>
          <cell r="E9717">
            <v>228.72</v>
          </cell>
        </row>
        <row r="9718">
          <cell r="B9718">
            <v>86900</v>
          </cell>
          <cell r="C9718" t="str">
            <v>CUBA DE EMBUTIR DE AÇO INOXIDÁVEL MÉDIA - FORNECIMENTO E INSTALAÇÃO. AF_12/2013</v>
          </cell>
          <cell r="D9718" t="str">
            <v>UN</v>
          </cell>
          <cell r="E9718">
            <v>135.93</v>
          </cell>
        </row>
        <row r="9719">
          <cell r="B9719">
            <v>86901</v>
          </cell>
          <cell r="C9719" t="str">
            <v>CUBA DE EMBUTIR OVAL EM LOUÇA BRANCA, 35 X 50CM OU EQUIVALENTE - FORNECIMENTO E INSTALAÇÃO. AF_12/2013</v>
          </cell>
          <cell r="D9719" t="str">
            <v>UN</v>
          </cell>
          <cell r="E9719">
            <v>114.19</v>
          </cell>
        </row>
        <row r="9720">
          <cell r="B9720">
            <v>86902</v>
          </cell>
          <cell r="C9720" t="str">
            <v>LAVATÓRIO LOUÇA BRANCA COM COLUNA, *44 X 35,5* CM, PADRÃO POPULAR - FORNECIMENTO E INSTALAÇÃO. AF_12/2013</v>
          </cell>
          <cell r="D9720" t="str">
            <v>UN</v>
          </cell>
          <cell r="E9720">
            <v>212.81</v>
          </cell>
        </row>
        <row r="9721">
          <cell r="B9721">
            <v>86903</v>
          </cell>
          <cell r="C9721" t="str">
            <v>LAVATÓRIO LOUÇA BRANCA COM COLUNA, 45 X 55CM OU EQUIVALENTE, PADRÃO MÉDIO - FORNECIMENTO E INSTALAÇÃO. AF_12/2013</v>
          </cell>
          <cell r="D9721" t="str">
            <v>UN</v>
          </cell>
          <cell r="E9721">
            <v>282.58999999999997</v>
          </cell>
        </row>
        <row r="9722">
          <cell r="B9722">
            <v>86904</v>
          </cell>
          <cell r="C9722" t="str">
            <v>LAVATÓRIO LOUÇA BRANCA SUSPENSO, 29,5 X 39CM OU EQUIVALENTE, PADRÃO POPULAR - FORNECIMENTO E INSTALAÇÃO. AF_12/2013</v>
          </cell>
          <cell r="D9722" t="str">
            <v>UN</v>
          </cell>
          <cell r="E9722">
            <v>111.66</v>
          </cell>
        </row>
        <row r="9723">
          <cell r="B9723">
            <v>86905</v>
          </cell>
          <cell r="C9723" t="str">
            <v>APARELHO MISTURADOR DE MESA PARA LAVATÓRIO, PADRÃO MÉDIO - FORNECIMENTO E INSTALAÇÃO. AF_12/2013</v>
          </cell>
          <cell r="D9723" t="str">
            <v>UN</v>
          </cell>
          <cell r="E9723">
            <v>159.66999999999999</v>
          </cell>
        </row>
        <row r="9724">
          <cell r="B9724">
            <v>86906</v>
          </cell>
          <cell r="C9724" t="str">
            <v>TORNEIRA CROMADA DE MESA, 1/2" OU 3/4", PARA LAVATÓRIO, PADRÃO POPULAR - FORNECIMENTO E INSTALAÇÃO. AF_12/2013</v>
          </cell>
          <cell r="D9724" t="str">
            <v>UN</v>
          </cell>
          <cell r="E9724">
            <v>37.31</v>
          </cell>
        </row>
        <row r="9725">
          <cell r="B9725">
            <v>86908</v>
          </cell>
          <cell r="C9725" t="str">
            <v>APARELHO MISTURADOR DE MESA PARA PIA DE COZINHA, PADRÃO MÉDIO - FORNECIMENTO E INSTALAÇÃO. AF_12/2013</v>
          </cell>
          <cell r="D9725" t="str">
            <v>UN</v>
          </cell>
          <cell r="E9725">
            <v>190.22</v>
          </cell>
        </row>
        <row r="9726">
          <cell r="B9726">
            <v>86909</v>
          </cell>
          <cell r="C9726" t="str">
            <v>TORNEIRA CROMADA TUBO MÓVEL, DE MESA, 1/2" OU 3/4", PARA PIA DE COZINHA, PADRÃO ALTO - FORNECIMENTO E INSTALAÇÃO. AF_12/2013</v>
          </cell>
          <cell r="D9726" t="str">
            <v>UN</v>
          </cell>
          <cell r="E9726">
            <v>74.430000000000007</v>
          </cell>
        </row>
        <row r="9727">
          <cell r="B9727">
            <v>86910</v>
          </cell>
          <cell r="C9727" t="str">
            <v>TORNEIRA CROMADA TUBO MÓVEL, DE PAREDE, 1/2" OU 3/4", PARA PIA DE COZINHA, PADRÃO MÉDIO - FORNECIMENTO E INSTALAÇÃO. AF_12/2013</v>
          </cell>
          <cell r="D9727" t="str">
            <v>UN</v>
          </cell>
          <cell r="E9727">
            <v>71.23</v>
          </cell>
        </row>
        <row r="9728">
          <cell r="B9728">
            <v>86911</v>
          </cell>
          <cell r="C9728" t="str">
            <v>TORNEIRA CROMADA LONGA, DE PAREDE, 1/2" OU 3/4", PARA PIA DE COZINHA, PADRÃO POPULAR - FORNECIMENTO E INSTALAÇÃO. AF_12/2013</v>
          </cell>
          <cell r="D9728" t="str">
            <v>UN</v>
          </cell>
          <cell r="E9728">
            <v>31.79</v>
          </cell>
        </row>
        <row r="9729">
          <cell r="B9729">
            <v>86912</v>
          </cell>
          <cell r="C9729" t="str">
            <v>TORNEIRA CROMADA LONGA, DE PAREDE, 1/2" OU 3/4", PARA PIA DE COZINHA, PADRÃO MÉDIO - FORNECIMENTO E INSTALAÇÃO. AF_12/2013</v>
          </cell>
          <cell r="D9729" t="str">
            <v>UN</v>
          </cell>
          <cell r="E9729">
            <v>31.79</v>
          </cell>
        </row>
        <row r="9730">
          <cell r="B9730">
            <v>86913</v>
          </cell>
          <cell r="C9730" t="str">
            <v>TORNEIRA CROMADA 1/2" OU 3/4" PARA TANQUE, PADRÃO POPULAR - FORNECIMENTO E INSTALAÇÃO. AF_12/2013</v>
          </cell>
          <cell r="D9730" t="str">
            <v>UN</v>
          </cell>
          <cell r="E9730">
            <v>14.56</v>
          </cell>
        </row>
        <row r="9731">
          <cell r="B9731">
            <v>86914</v>
          </cell>
          <cell r="C9731" t="str">
            <v>TORNEIRA CROMADA 1/2" OU 3/4" PARA TANQUE, PADRÃO MÉDIO - FORNECIMENTO E INSTALAÇÃO. AF_12/2013</v>
          </cell>
          <cell r="D9731" t="str">
            <v>UN</v>
          </cell>
          <cell r="E9731">
            <v>29.06</v>
          </cell>
        </row>
        <row r="9732">
          <cell r="B9732">
            <v>86915</v>
          </cell>
          <cell r="C9732" t="str">
            <v>TORNEIRA CROMADA DE MESA, 1/2" OU 3/4", PARA LAVATÓRIO, PADRÃO MÉDIO - FORNECIMENTO E INSTALAÇÃO. AF_12/2013</v>
          </cell>
          <cell r="D9732" t="str">
            <v>UN</v>
          </cell>
          <cell r="E9732">
            <v>62.52</v>
          </cell>
        </row>
        <row r="9733">
          <cell r="B9733">
            <v>86916</v>
          </cell>
          <cell r="C9733" t="str">
            <v>TORNEIRA PLÁSTICA 3/4" PARA TANQUE - FORNECIMENTO E INSTALAÇÃO. AF_12/2013</v>
          </cell>
          <cell r="D9733" t="str">
            <v>UN</v>
          </cell>
          <cell r="E9733">
            <v>28.23</v>
          </cell>
        </row>
        <row r="9734">
          <cell r="B9734">
            <v>86919</v>
          </cell>
          <cell r="C9734" t="str">
            <v>TANQUE DE LOUÇA BRANCA COM COLUNA, 30L OU EQUIVALENTE, INCLUSO SIFÃO FLEXÍVEL EM PVC, VÁLVULA METÁLICA E TORNEIRA DE METAL CROMADO PADRÃO MÉDIO - FORNECIMENTO E INSTALAÇÃO. AF_12/2013</v>
          </cell>
          <cell r="D9734" t="str">
            <v>UN</v>
          </cell>
          <cell r="E9734">
            <v>700.36</v>
          </cell>
        </row>
        <row r="9735">
          <cell r="B9735">
            <v>86920</v>
          </cell>
          <cell r="C9735" t="str">
            <v>TANQUE DE LOUÇA BRANCA COM COLUNA, 30L OU EQUIVALENTE, INCLUSO SIFÃO FLEXÍVEL EM PVC, VÁLVULA PLÁSTICA E TORNEIRA DE METAL CROMADO PADRÃO POPULAR - FORNECIMENTO E INSTALAÇÃO. AF_12/2013</v>
          </cell>
          <cell r="D9735" t="str">
            <v>UN</v>
          </cell>
          <cell r="E9735">
            <v>671.5</v>
          </cell>
        </row>
        <row r="9736">
          <cell r="B9736">
            <v>86921</v>
          </cell>
          <cell r="C9736" t="str">
            <v>TANQUE DE LOUÇA BRANCA COM COLUNA, 30L OU EQUIVALENTE, INCLUSO SIFÃO FLEXÍVEL EM PVC, VÁLVULA PLÁSTICA E TORNEIRA DE PLÁSTICO - FORNECIMENTO E INSTALAÇÃO. AF_12/2013</v>
          </cell>
          <cell r="D9736" t="str">
            <v>UN</v>
          </cell>
          <cell r="E9736">
            <v>685.17</v>
          </cell>
        </row>
        <row r="9737">
          <cell r="B9737">
            <v>86922</v>
          </cell>
          <cell r="C9737" t="str">
            <v>TANQUE DE LOUÇA BRANCA SUSPENSO, 18L OU EQUIVALENTE, INCLUSO SIFÃO TIPO GARRAFA EM METAL CROMADO, VÁLVULA METÁLICA E TORNEIRA DE METAL CROMADO PADRÃO MÉDIO - FORNECIMENTO E INSTALAÇÃO. AF_12/2013</v>
          </cell>
          <cell r="D9737" t="str">
            <v>UN</v>
          </cell>
          <cell r="E9737">
            <v>555.84</v>
          </cell>
        </row>
        <row r="9738">
          <cell r="B9738">
            <v>86923</v>
          </cell>
          <cell r="C9738" t="str">
            <v>TANQUE DE LOUÇA BRANCA SUSPENSO, 18L OU EQUIVALENTE, INCLUSO SIFÃO TIPO GARRAFA EM PVC, VÁLVULA PLÁSTICA E TORNEIRA DE METAL CROMADO PADRÃO POPULAR - FORNECIMENTO E INSTALAÇÃO. AF_12/2013</v>
          </cell>
          <cell r="D9738" t="str">
            <v>UN</v>
          </cell>
          <cell r="E9738">
            <v>430.31</v>
          </cell>
        </row>
        <row r="9739">
          <cell r="B9739">
            <v>86924</v>
          </cell>
          <cell r="C9739" t="str">
            <v>TANQUE DE LOUÇA BRANCA SUSPENSO, 18L OU EQUIVALENTE, INCLUSO SIFÃO TIPO GARRAFA EM PVC, VÁLVULA PLÁSTICA E TORNEIRA DE PLÁSTICO - FORNECIMENTO E INSTALAÇÃO. AF_12/2013</v>
          </cell>
          <cell r="D9739" t="str">
            <v>UN</v>
          </cell>
          <cell r="E9739">
            <v>443.98</v>
          </cell>
        </row>
        <row r="9740">
          <cell r="B9740">
            <v>86925</v>
          </cell>
          <cell r="C9740" t="str">
            <v>TANQUE DE MÁRMORE SINTÉTICO COM COLUNA, 22L OU EQUIVALENTE, INCLUSO SIFÃO FLEXÍVEL EM PVC, VÁLVULA PLÁSTICA E TORNEIRA DE METAL CROMADO PADRÃO POPULAR - FORNECIMENTO E INSTALAÇÃO. AF_12/2013</v>
          </cell>
          <cell r="D9740" t="str">
            <v>UN</v>
          </cell>
          <cell r="E9740">
            <v>362.37</v>
          </cell>
        </row>
        <row r="9741">
          <cell r="B9741">
            <v>86926</v>
          </cell>
          <cell r="C9741" t="str">
            <v>TANQUE DE MÁRMORE SINTÉTICO COM COLUNA, 22L OU EQUIVALENTE, INCLUSO SIFÃO FLEXÍVEL EM PVC, VÁLVULA PLÁSTICA E TORNEIRA DE PLÁSTICO - FORNECIMENTO E INSTALAÇÃO. AF_12/2013</v>
          </cell>
          <cell r="D9741" t="str">
            <v>UN</v>
          </cell>
          <cell r="E9741">
            <v>376.04</v>
          </cell>
        </row>
        <row r="9742">
          <cell r="B9742">
            <v>86927</v>
          </cell>
          <cell r="C9742" t="str">
            <v>TANQUE DE MÁRMORE SINTÉTICO SUSPENSO, 22L OU EQUIVALENTE, INCLUSO SIFÃO TIPO GARRAFA EM PVC, VÁLVULA PLÁSTICA E TORNEIRA DE METAL CROMADO PADRÃO POPULAR - FORNECIMENTO E INSTALAÇÃO. AF_12/2013</v>
          </cell>
          <cell r="D9742" t="str">
            <v>UN</v>
          </cell>
          <cell r="E9742">
            <v>225.78</v>
          </cell>
        </row>
        <row r="9743">
          <cell r="B9743">
            <v>86928</v>
          </cell>
          <cell r="C9743" t="str">
            <v>TANQUE DE MÁRMORE SINTÉTICO SUSPENSO, 22L OU EQUIVALENTE, INCLUSO SIFÃO TIPO GARRAFA EM PVC, VÁLVULA PLÁSTICA E TORNEIRA DE PLÁSTICO - FORNECIMENTO E INSTALAÇÃO. AF_12/2013</v>
          </cell>
          <cell r="D9743" t="str">
            <v>UN</v>
          </cell>
          <cell r="E9743">
            <v>239.45</v>
          </cell>
        </row>
        <row r="9744">
          <cell r="B9744">
            <v>86929</v>
          </cell>
          <cell r="C9744" t="str">
            <v>TANQUE DE MÁRMORE SINTÉTICO SUSPENSO, 22L OU EQUIVALENTE, INCLUSO SIFÃO FLEXÍVEL EM PVC, VÁLVULA PLÁSTICA E TORNEIRA DE METAL CROMADO PADRÃO POPULAR - FORNECIMENTO E INSTALAÇÃO. AF_12/2013</v>
          </cell>
          <cell r="D9744" t="str">
            <v>UN</v>
          </cell>
          <cell r="E9744">
            <v>219.01</v>
          </cell>
        </row>
        <row r="9745">
          <cell r="B9745">
            <v>86930</v>
          </cell>
          <cell r="C9745" t="str">
            <v>TANQUE DE MÁRMORE SINTÉTICO SUSPENSO, 22L OU EQUIVALENTE, INCLUSO SIFÃO FLEXÍVEL EM PVC, VÁLVULA PLÁSTICA E TORNEIRA DE PLÁSTICO - FORNECIMENTO E INSTALAÇÃO. AF_12/2013</v>
          </cell>
          <cell r="D9745" t="str">
            <v>UN</v>
          </cell>
          <cell r="E9745">
            <v>232.68</v>
          </cell>
        </row>
        <row r="9746">
          <cell r="B9746">
            <v>86931</v>
          </cell>
          <cell r="C9746" t="str">
            <v>VASO SANITÁRIO SIFONADO COM CAIXA ACOPLADA LOUÇA BRANCA, INCLUSO ENGATE FLEXÍVEL EM PLÁSTICO BRANCO, 1/2  X 40CM - FORNECIMENTO E INSTALAÇÃO. AF_12/2013</v>
          </cell>
          <cell r="D9746" t="str">
            <v>UN</v>
          </cell>
          <cell r="E9746">
            <v>390.62</v>
          </cell>
        </row>
        <row r="9747">
          <cell r="B9747">
            <v>86932</v>
          </cell>
          <cell r="C9747" t="str">
            <v>VASO SANITÁRIO SIFONADO COM CAIXA ACOPLADA LOUÇA BRANCA - PADRÃO MÉDIO, INCLUSO ENGATE FLEXÍVEL EM METAL CROMADO, 1/2 X 40CM - FORNECIMENTO E INSTALAÇÃO. AF_12/2013</v>
          </cell>
          <cell r="D9747" t="str">
            <v>UN</v>
          </cell>
          <cell r="E9747">
            <v>411.67</v>
          </cell>
        </row>
        <row r="9748">
          <cell r="B9748">
            <v>86933</v>
          </cell>
          <cell r="C9748" t="str">
            <v>BANCADA DE MÁRMORE SINTÉTICO 120 X 60CM, COM CUBA INTEGRADA, INCLUSO SIFÃO TIPO GARRAFA EM PVC, VÁLVULA EM PLÁSTICO CROMADO TIPO AMERICANA E TORNEIRA CROMADA LONGA, DE PAREDE, PADRÃO POPULAR - FORNECIMENTO E INSTALAÇÃO. AF_12/2013</v>
          </cell>
          <cell r="D9748" t="str">
            <v>UN</v>
          </cell>
          <cell r="E9748">
            <v>284.88</v>
          </cell>
        </row>
        <row r="9749">
          <cell r="B9749">
            <v>86934</v>
          </cell>
          <cell r="C9749" t="str">
            <v>BANCADA DE MÁRMORE SINTÉTICO 120 X 60CM, COM CUBA INTEGRADA, INCLUSO SIFÃO TIPO FLEXÍVEL EM PVC, VÁLVULA EM PLÁSTICO CROMADO TIPO AMERICANA E TORNEIRA CROMADA LONGA, DE PAREDE, PADRÃO POPULAR - FORNECIMENTO E INSTALAÇÃO. AF_12/2013</v>
          </cell>
          <cell r="D9749" t="str">
            <v>UN</v>
          </cell>
          <cell r="E9749">
            <v>278.11</v>
          </cell>
        </row>
        <row r="9750">
          <cell r="B9750">
            <v>86935</v>
          </cell>
          <cell r="C9750" t="str">
            <v>CUBA DE EMBUTIR DE AÇO INOXIDÁVEL MÉDIA, INCLUSO VÁLVULA TIPO AMERICANA EM METAL CROMADO E SIFÃO FLEXÍVEL EM PVC - FORNECIMENTO E INSTALAÇÃO. AF_12/2013</v>
          </cell>
          <cell r="D9750" t="str">
            <v>UN</v>
          </cell>
          <cell r="E9750">
            <v>185</v>
          </cell>
        </row>
        <row r="9751">
          <cell r="B9751">
            <v>86936</v>
          </cell>
          <cell r="C9751" t="str">
            <v>CUBA DE EMBUTIR DE AÇO INOXIDÁVEL MÉDIA, INCLUSO VÁLVULA TIPO AMERICANA E SIFÃO TIPO GARRAFA EM METAL CROMADO - FORNECIMENTO E INSTALAÇÃO. AF_12/2013</v>
          </cell>
          <cell r="D9751" t="str">
            <v>UN</v>
          </cell>
          <cell r="E9751">
            <v>288.44</v>
          </cell>
        </row>
        <row r="9752">
          <cell r="B9752">
            <v>86937</v>
          </cell>
          <cell r="C9752" t="str">
            <v>CUBA DE EMBUTIR OVAL EM LOUÇA BRANCA, 35 X 50CM OU EQUIVALENTE, INCLUSO VÁLVULA EM METAL CROMADO E SIFÃO FLEXÍVEL EM PVC - FORNECIMENTO E INSTALAÇÃO. AF_12/2013</v>
          </cell>
          <cell r="D9752" t="str">
            <v>UN</v>
          </cell>
          <cell r="E9752">
            <v>142.84</v>
          </cell>
        </row>
        <row r="9753">
          <cell r="B9753">
            <v>86938</v>
          </cell>
          <cell r="C9753" t="str">
            <v>CUBA DE EMBUTIR OVAL EM LOUÇA BRANCA, 35 X 50CM OU EQUIVALENTE, INCLUSO VÁLVULA E SIFÃO TIPO GARRAFA EM METAL CROMADO - FORNECIMENTO E INSTALAÇÃO. AF_12/2013</v>
          </cell>
          <cell r="D9753" t="str">
            <v>UN</v>
          </cell>
          <cell r="E9753">
            <v>246.28</v>
          </cell>
        </row>
        <row r="9754">
          <cell r="B9754">
            <v>86939</v>
          </cell>
          <cell r="C9754" t="str">
            <v>LAVATÓRIO LOUÇA BRANCA COM COLUNA, *44 X 35,5* CM, PADRÃO POPULAR, INCLUSO SIFÃO FLEXÍVEL EM PVC, VÁLVULA E ENGATE FLEXÍVEL 30CM EM PLÁSTICO E COM TORNEIRA CROMADA PADRÃO POPULAR - FORNECIMENTO E INSTALAÇÃO. AF_12/2013</v>
          </cell>
          <cell r="D9754" t="str">
            <v>UN</v>
          </cell>
          <cell r="E9754">
            <v>270.99</v>
          </cell>
        </row>
        <row r="9755">
          <cell r="B9755">
            <v>86940</v>
          </cell>
          <cell r="C9755" t="str">
            <v>LAVATÓRIO LOUÇA BRANCA COM COLUNA, 45 X 55CM OU EQUIVALENTE, PADRÃO MÉDIO, INCLUSO SIFÃO TIPO GARRAFA, VÁLVULA E ENGATE FLEXÍVEL DE 40CM EM METAL CROMADO, COM APARELHO MISTURADOR PADRÃO MÉDIO - FORNECIMENTO E INSTALAÇÃO. AF_12/2013</v>
          </cell>
          <cell r="D9755" t="str">
            <v>UN</v>
          </cell>
          <cell r="E9755">
            <v>634.51</v>
          </cell>
        </row>
        <row r="9756">
          <cell r="B9756">
            <v>86941</v>
          </cell>
          <cell r="C9756" t="str">
            <v>LAVATÓRIO LOUÇA BRANCA COM COLUNA, 45 X 55CM OU EQUIVALENTE, PADRÃO MÉDIO, INCLUSO SIFÃO TIPO GARRAFA, VÁLVULA E ENGATE FLEXÍVEL DE 40CM EM METAL CROMADO, COM TORNEIRA CROMADA DE MESA, PADRÃO MÉDIO - FORNECIMENTO E INSTALAÇÃO. AF_12/2013</v>
          </cell>
          <cell r="D9756" t="str">
            <v>UN</v>
          </cell>
          <cell r="E9756">
            <v>507.28</v>
          </cell>
        </row>
        <row r="9757">
          <cell r="B9757">
            <v>86942</v>
          </cell>
          <cell r="C9757" t="str">
            <v>LAVATÓRIO LOUÇA BRANCA SUSPENSO, 29,5 X 39CM OU EQUIVALENTE, PADRÃO POPULAR, INCLUSO SIFÃO TIPO GARRAFA EM PVC, VÁLVULA E ENGATE FLEXÍVEL 30CM EM PLÁSTICO E TORNEIRA CROMADA DE MESA, PADRÃO POPULAR - FORNECIMENTO E INSTALAÇÃO. AF_12/2013</v>
          </cell>
          <cell r="D9757" t="str">
            <v>UN</v>
          </cell>
          <cell r="E9757">
            <v>176.61</v>
          </cell>
        </row>
        <row r="9758">
          <cell r="B9758">
            <v>86943</v>
          </cell>
          <cell r="C9758" t="str">
            <v>LAVATÓRIO LOUÇA BRANCA SUSPENSO, 29,5 X 39CM OU EQUIVALENTE, PADRÃO POPULAR, INCLUSO SIFÃO FLEXÍVEL EM PVC, VÁLVULA E ENGATE FLEXÍVEL 30CM EM PLÁSTICO E TORNEIRA CROMADA DE MESA, PADRÃO POPULAR - FORNECIMENTO E INSTALAÇÃO. AF_12/2013</v>
          </cell>
          <cell r="D9758" t="str">
            <v>UN</v>
          </cell>
          <cell r="E9758">
            <v>169.84</v>
          </cell>
        </row>
        <row r="9759">
          <cell r="B9759">
            <v>86947</v>
          </cell>
          <cell r="C9759" t="str">
            <v>BANCADA MÁRMORE BRANCO POLIDO 0,50X0,60M, INCLUSO CUBA DE EMBUTIR OVAL EM LOUÇA BRANCA 35 X 50CM, VÁLVULA, SIFÃO TIPO GARRAFA E ENGATE FLEXÍVEL 40CM EM METAL CROMADO E APARELHO MISTURADOR DE MESA, PADRÃO MÉDIO - FORNECIMENTO E INSTALAÇÃO. AF_12/2013</v>
          </cell>
          <cell r="D9759" t="str">
            <v>UN</v>
          </cell>
          <cell r="E9759">
            <v>694.83</v>
          </cell>
        </row>
        <row r="9760">
          <cell r="B9760">
            <v>88571</v>
          </cell>
          <cell r="C9760" t="str">
            <v>SABONETEIRA DE SOBREPOR (FIXADA NA PAREDE), TIPO CONCHA, EM ACO INOXIDAVEL - FORNECIMENTO E INSTALACAO</v>
          </cell>
          <cell r="D9760" t="str">
            <v>UN</v>
          </cell>
          <cell r="E9760">
            <v>39.229999999999997</v>
          </cell>
        </row>
        <row r="9761">
          <cell r="B9761">
            <v>93396</v>
          </cell>
          <cell r="C9761" t="str">
            <v>BANCADA GRANITO CINZA POLIDO 0,50 X 0,60M, INCL. CUBA DE EMBUTIR OVAL LOUÇA BRANCA 35 X 50CM, VÁLVULA METAL CROMADO, SIFÃO FLEXÍVEL PVC, ENGATE 30CM FLEXÍVEL PLÁSTICO E TORNEIRA CROMADA DE MESA, PADRÃO POPULAR - FORNEC. E INSTALAÇÃO. AF_12/2013</v>
          </cell>
          <cell r="D9761" t="str">
            <v>UN</v>
          </cell>
          <cell r="E9761">
            <v>450.08</v>
          </cell>
        </row>
        <row r="9762">
          <cell r="B9762">
            <v>93441</v>
          </cell>
          <cell r="C976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D9762" t="str">
            <v>UN</v>
          </cell>
          <cell r="E9762">
            <v>764.57</v>
          </cell>
        </row>
        <row r="9763">
          <cell r="B9763">
            <v>93442</v>
          </cell>
          <cell r="C976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D9763" t="str">
            <v>UN</v>
          </cell>
          <cell r="E9763">
            <v>818.33</v>
          </cell>
        </row>
        <row r="9764">
          <cell r="B9764">
            <v>95469</v>
          </cell>
          <cell r="C9764" t="str">
            <v>VASO SANITARIO SIFONADO CONVENCIONAL COM  LOUÇA BRANCA - FORNECIMENTO E INSTALAÇÃO. AF_10/2016</v>
          </cell>
          <cell r="D9764" t="str">
            <v>UN</v>
          </cell>
          <cell r="E9764">
            <v>176.8</v>
          </cell>
        </row>
        <row r="9765">
          <cell r="B9765">
            <v>95470</v>
          </cell>
          <cell r="C9765" t="str">
            <v>VASO SANITARIO SIFONADO CONVENCIONAL COM LOUÇA BRANCA, INCLUSO CONJUNTO DE LIGAÇÃO PARA BACIA SANITÁRIA AJUSTÁVEL - FORNECIMENTO E INSTALAÇÃO. AF_10/2016</v>
          </cell>
          <cell r="D9765" t="str">
            <v>UN</v>
          </cell>
          <cell r="E9765">
            <v>182.49</v>
          </cell>
        </row>
        <row r="9766">
          <cell r="B9766">
            <v>95471</v>
          </cell>
          <cell r="C9766" t="str">
            <v>VASO SANITARIO SIFONADO CONVENCIONAL PARA PCD SEM FURO FRONTAL COM  LOUÇA BRANCA SEM ASSENTO -  FORNECIMENTO E INSTALAÇÃO. AF_10/2016</v>
          </cell>
          <cell r="D9766" t="str">
            <v>UN</v>
          </cell>
          <cell r="E9766">
            <v>666.2</v>
          </cell>
        </row>
        <row r="9767">
          <cell r="B9767">
            <v>95472</v>
          </cell>
          <cell r="C9767" t="str">
            <v>VASO SANITARIO SIFONADO CONVENCIONAL PARA PCD SEM FURO FRONTAL COM LOUÇA BRANCA SEM ASSENTO, INCLUSO CONJUNTO DE LIGAÇÃO PARA BACIA SANITÁRIA AJUSTÁVEL - FORNECIMENTO E INSTALAÇÃO. AF_10/2016</v>
          </cell>
          <cell r="D9767" t="str">
            <v>UN</v>
          </cell>
          <cell r="E9767">
            <v>671.89</v>
          </cell>
        </row>
        <row r="9768">
          <cell r="B9768">
            <v>95542</v>
          </cell>
          <cell r="C9768" t="str">
            <v>PORTA TOALHA ROSTO EM METAL CROMADO, TIPO ARGOLA, INCLUSO FIXAÇÃO. AF_10/2016</v>
          </cell>
          <cell r="D9768" t="str">
            <v>UN</v>
          </cell>
          <cell r="E9768">
            <v>21.35</v>
          </cell>
        </row>
        <row r="9769">
          <cell r="B9769">
            <v>95543</v>
          </cell>
          <cell r="C9769" t="str">
            <v>PORTA TOALHA BANHO EM METAL CROMADO, TIPO BARRA, INCLUSO FIXAÇÃO. AF_10/2016</v>
          </cell>
          <cell r="D9769" t="str">
            <v>UN</v>
          </cell>
          <cell r="E9769">
            <v>34.700000000000003</v>
          </cell>
        </row>
        <row r="9770">
          <cell r="B9770">
            <v>95544</v>
          </cell>
          <cell r="C9770" t="str">
            <v>PAPELEIRA DE PAREDE EM METAL CROMADO SEM TAMPA, INCLUSO FIXAÇÃO. AF_10/2016</v>
          </cell>
          <cell r="D9770" t="str">
            <v>UN</v>
          </cell>
          <cell r="E9770">
            <v>26.93</v>
          </cell>
        </row>
        <row r="9771">
          <cell r="B9771">
            <v>95545</v>
          </cell>
          <cell r="C9771" t="str">
            <v>SABONETEIRA DE PAREDE EM METAL CROMADO, INCLUSO FIXAÇÃO. AF_10/2016</v>
          </cell>
          <cell r="D9771" t="str">
            <v>UN</v>
          </cell>
          <cell r="E9771">
            <v>26.34</v>
          </cell>
        </row>
        <row r="9772">
          <cell r="B9772">
            <v>95546</v>
          </cell>
          <cell r="C9772" t="str">
            <v>KIT DE ACESSORIOS PARA BANHEIRO EM METAL CROMADO, 5 PECAS, INCLUSO FIXAÇÃO. AF_10/2016</v>
          </cell>
          <cell r="D9772" t="str">
            <v>UN</v>
          </cell>
          <cell r="E9772">
            <v>80.47</v>
          </cell>
        </row>
        <row r="9773">
          <cell r="B9773">
            <v>95547</v>
          </cell>
          <cell r="C9773" t="str">
            <v>SABONETEIRA PLASTICA TIPO DISPENSER PARA SABONETE LIQUIDO COM RESERVATORIO 800 A 1500 ML, INCLUSO FIXAÇÃO. AF_10/2016</v>
          </cell>
          <cell r="D9773" t="str">
            <v>UN</v>
          </cell>
          <cell r="E9773">
            <v>54.46</v>
          </cell>
        </row>
        <row r="9774">
          <cell r="B9774">
            <v>6087</v>
          </cell>
          <cell r="C9774" t="str">
            <v>TAMPA EM CONCRETO ARMADO 60X60X5CM P/CX INSPECAO/FOSSA SEPTICA</v>
          </cell>
          <cell r="D9774" t="str">
            <v>UN</v>
          </cell>
          <cell r="E9774">
            <v>20.07</v>
          </cell>
        </row>
        <row r="9775">
          <cell r="B9775">
            <v>98052</v>
          </cell>
          <cell r="C9775" t="str">
            <v>TANQUE SÉPTICO CIRCULAR, EM CONCRETO PRÉ-MOLDADO, DIÂMETRO INTERNO = 1,10 M, ALTURA INTERNA = 2,50 M, VOLUME ÚTIL: 2138,2 L (PARA 5 CONTRIBUINTES). AF_05/2018</v>
          </cell>
          <cell r="D9775" t="str">
            <v>UN</v>
          </cell>
          <cell r="E9775">
            <v>1053.8900000000001</v>
          </cell>
        </row>
        <row r="9776">
          <cell r="B9776">
            <v>98053</v>
          </cell>
          <cell r="C9776" t="str">
            <v>TANQUE SÉPTICO CIRCULAR, EM CONCRETO PRÉ-MOLDADO, DIÂMETRO INTERNO = 1,40 M, ALTURA INTERNA = 2,50 M, VOLUME ÚTIL: 3463,6 L (PARA 13 CONTRIBUINTES). AF_05/2018</v>
          </cell>
          <cell r="D9776" t="str">
            <v>UN</v>
          </cell>
          <cell r="E9776">
            <v>1548.47</v>
          </cell>
        </row>
        <row r="9777">
          <cell r="B9777">
            <v>98054</v>
          </cell>
          <cell r="C9777" t="str">
            <v>TANQUE SÉPTICO CIRCULAR, EM CONCRETO PRÉ-MOLDADO, DIÂMETRO INTERNO = 1,88 M, ALTURA INTERNA = 2,50 M, VOLUME ÚTIL: 6245,8 L (PARA 32 CONTRIBUINTES). AF_05/2018</v>
          </cell>
          <cell r="D9777" t="str">
            <v>UN</v>
          </cell>
          <cell r="E9777">
            <v>2282.8200000000002</v>
          </cell>
        </row>
        <row r="9778">
          <cell r="B9778">
            <v>98055</v>
          </cell>
          <cell r="C9778" t="str">
            <v>TANQUE SÉPTICO CIRCULAR, EM CONCRETO PRÉ-MOLDADO, DIÂMETRO INTERNO = 2,38 M, ALTURA INTERNA = 2,50 M, VOLUME ÚTIL: 10009,8 L (PARA 69 CONTRIBUINTES). AF_05/2018</v>
          </cell>
          <cell r="D9778" t="str">
            <v>UN</v>
          </cell>
          <cell r="E9778">
            <v>3025.04</v>
          </cell>
        </row>
        <row r="9779">
          <cell r="B9779">
            <v>98056</v>
          </cell>
          <cell r="C9779" t="str">
            <v>TANQUE SÉPTICO CIRCULAR, EM CONCRETO PRÉ-MOLDADO, DIÂMETRO INTERNO = 2,38 M, ALTURA INTERNA = 3,0 M, VOLUME ÚTIL: 12234,2 L (PARA 86 CONTRIBUINTES). AF_05/2018</v>
          </cell>
          <cell r="D9779" t="str">
            <v>UN</v>
          </cell>
          <cell r="E9779">
            <v>3504.43</v>
          </cell>
        </row>
        <row r="9780">
          <cell r="B9780">
            <v>98057</v>
          </cell>
          <cell r="C9780" t="str">
            <v>TANQUE SÉPTICO CIRCULAR, EM CONCRETO PRÉ-MOLDADO, DIÂMETRO INTERNO = 2,88 M, ALTURA INTERNA = 2,50 M, VOLUME ÚTIL: 14657,4 L (PARA 105 CONTRIBUINTES). AF_05/2018</v>
          </cell>
          <cell r="D9780" t="str">
            <v>UN</v>
          </cell>
          <cell r="E9780">
            <v>4632.59</v>
          </cell>
        </row>
        <row r="9781">
          <cell r="B9781">
            <v>98066</v>
          </cell>
          <cell r="C9781" t="str">
            <v>TANQUE SÉPTICO RETANGULAR, EM ALVENARIA COM TIJOLOS CERÂMICOS MACIÇOS, DIMENSÕES INTERNAS: 1,0 X 2,0 X 1,4 M, VOLUME ÚTIL: 2000 L (PARA 5 CONTRIBUINTES). AF_05/2018</v>
          </cell>
          <cell r="D9781" t="str">
            <v>UN</v>
          </cell>
          <cell r="E9781">
            <v>3188.89</v>
          </cell>
        </row>
        <row r="9782">
          <cell r="B9782">
            <v>98067</v>
          </cell>
          <cell r="C9782" t="str">
            <v>TANQUE SÉPTICO RETANGULAR, EM ALVENARIA COM TIJOLOS CERÂMICOS MACIÇOS, DIMENSÕES INTERNAS: 1,2 X 2,4 X 1,6 M, VOLUME ÚTIL: 3456 L (PARA 13 CONTRIBUINTES). AF_05/2018</v>
          </cell>
          <cell r="D9782" t="str">
            <v>UN</v>
          </cell>
          <cell r="E9782">
            <v>4258.84</v>
          </cell>
        </row>
        <row r="9783">
          <cell r="B9783">
            <v>98068</v>
          </cell>
          <cell r="C9783" t="str">
            <v>TANQUE SÉPTICO RETANGULAR, EM ALVENARIA COM TIJOLOS CERÂMICOS MACIÇOS, DIMENSÕES INTERNAS: 1,4 X 3,2 X 1,8 M, VOLUME ÚTIL: 6272 L (PARA 32 CONTRIBUINTES). AF_05/2018</v>
          </cell>
          <cell r="D9783" t="str">
            <v>UN</v>
          </cell>
          <cell r="E9783">
            <v>6021.94</v>
          </cell>
        </row>
        <row r="9784">
          <cell r="B9784">
            <v>98069</v>
          </cell>
          <cell r="C9784" t="str">
            <v>TANQUE SÉPTICO RETANGULAR, EM ALVENARIA COM TIJOLOS CERÂMICOS MACIÇOS, DIMENSÕES INTERNAS: 1,6 X 4,4 X 1,8 M, VOLUME ÚTIL: 9856 L (PARA 68 CONTRIBUINTES). AF_05/2018</v>
          </cell>
          <cell r="D9784" t="str">
            <v>UN</v>
          </cell>
          <cell r="E9784">
            <v>8082.17</v>
          </cell>
        </row>
        <row r="9785">
          <cell r="B9785">
            <v>98070</v>
          </cell>
          <cell r="C9785" t="str">
            <v>TANQUE SÉPTICO RETANGULAR, EM ALVENARIA COM TIJOLOS CERÂMICOS MACIÇOS, DIMENSÕES INTERNAS: 1,6 X 4,8 X 2,0 M, VOLUME ÚTIL: 12288 L (PARA 86 CONTRIBUINTES). AF_05/2018</v>
          </cell>
          <cell r="D9785" t="str">
            <v>UN</v>
          </cell>
          <cell r="E9785">
            <v>9254.15</v>
          </cell>
        </row>
        <row r="9786">
          <cell r="B9786">
            <v>98071</v>
          </cell>
          <cell r="C9786" t="str">
            <v>TANQUE SÉPTICO RETANGULAR, EM ALVENARIA COM TIJOLOS CERÂMICOS MACIÇOS, DIMENSÕES INTERNAS: 1,6 X 4,6 X 2,4 M, VOLUME ÚTIL: 14720 L (PARA 105 CONTRIBUINTES). AF_05/2018</v>
          </cell>
          <cell r="D9786" t="str">
            <v>UN</v>
          </cell>
          <cell r="E9786">
            <v>10139.24</v>
          </cell>
        </row>
        <row r="9787">
          <cell r="B9787">
            <v>98072</v>
          </cell>
          <cell r="C9787" t="str">
            <v>FILTRO ANAERÓBIO RETANGULAR, EM ALVENARIA COM TIJOLOS CERÂMICOS MACIÇOS, DIMENSÕES INTERNAS: 0,8 X 1,2 X 1,67 M, VOLUME ÚTIL: 1152 L (PARA 5 CONTRIBUINTES). AF_05/2018</v>
          </cell>
          <cell r="D9787" t="str">
            <v>UN</v>
          </cell>
          <cell r="E9787">
            <v>2676.27</v>
          </cell>
        </row>
        <row r="9788">
          <cell r="B9788">
            <v>98073</v>
          </cell>
          <cell r="C9788" t="str">
            <v>FILTRO ANAERÓBIO RETANGULAR, EM ALVENARIA COM TIJOLOS CERÂMICOS MACIÇOS, DIMENSÕES INTERNAS: 1,2 X 1,8 X 1,67 M, VOLUME ÚTIL: 2592 L (PARA 13 CONTRIBUINTES). AF_05/2018</v>
          </cell>
          <cell r="D9788" t="str">
            <v>UN</v>
          </cell>
          <cell r="E9788">
            <v>4192.41</v>
          </cell>
        </row>
        <row r="9789">
          <cell r="B9789">
            <v>98074</v>
          </cell>
          <cell r="C9789" t="str">
            <v>FILTRO ANAERÓBIO RETANGULAR, EM ALVENARIA COM TIJOLOS CERÂMICOS MACIÇOS, DIMENSÕES INTERNAS: 1,4 X 3,0 X 1,67 M, VOLUME ÚTIL: 5040 L (PARA 32 CONTRIBUINTES). AF_05/2018</v>
          </cell>
          <cell r="D9789" t="str">
            <v>UN</v>
          </cell>
          <cell r="E9789">
            <v>6523.44</v>
          </cell>
        </row>
        <row r="9790">
          <cell r="B9790">
            <v>98075</v>
          </cell>
          <cell r="C9790" t="str">
            <v>FILTRO ANAERÓBIO RETANGULAR, EM ALVENARIA COM TIJOLOS CERÂMICOS MACIÇOS, DIMENSÕES INTERNAS: 1,4 X 4,2 X 1,67 M, VOLUME ÚTIL: 7056 L (PARA 67 CONTRIBUINTES). AF_05/2018</v>
          </cell>
          <cell r="D9790" t="str">
            <v>UN</v>
          </cell>
          <cell r="E9790">
            <v>8489.8700000000008</v>
          </cell>
        </row>
        <row r="9791">
          <cell r="B9791">
            <v>98076</v>
          </cell>
          <cell r="C9791" t="str">
            <v>FILTRO ANAERÓBIO RETANGULAR, EM ALVENARIA COM TIJOLOS CERÂMICOS MACIÇOS, DIMENSÕES INTERNAS: 1,6 X 4,6 X 1,67 M, VOLUME ÚTIL: 8832 L (PARA 84 CONTRIBUINTES). AF_05/2018</v>
          </cell>
          <cell r="D9791" t="str">
            <v>UN</v>
          </cell>
          <cell r="E9791">
            <v>9792</v>
          </cell>
        </row>
        <row r="9792">
          <cell r="B9792">
            <v>98077</v>
          </cell>
          <cell r="C9792" t="str">
            <v>FILTRO ANAERÓBIO RETANGULAR, EM ALVENARIA COM TIJOLOS CERÂMICOS MACIÇOS, DIMENSÕES INTERNAS: 1,6 X 5,6 X 1,67 M, VOLUME ÚTIL: 10752 L (PARA 103 CONTRIBUINTES). AF_05/2018</v>
          </cell>
          <cell r="D9792" t="str">
            <v>UN</v>
          </cell>
          <cell r="E9792">
            <v>11533.35</v>
          </cell>
        </row>
        <row r="9793">
          <cell r="B9793">
            <v>98078</v>
          </cell>
          <cell r="C9793" t="str">
            <v>SUMIDOURO RETANGULAR, EM ALVENARIA COM TIJOLOS CERÂMICOS MACIÇOS, DIMENSÕES INTERNAS: 0,8 X 1,4 X 3,0 M, ÁREA DE INFILTRAÇÃO: 13,2 M² (PARA 5 CONTRIBUINTES). AF_05/2018</v>
          </cell>
          <cell r="D9793" t="str">
            <v>UN</v>
          </cell>
          <cell r="E9793">
            <v>2662.67</v>
          </cell>
        </row>
        <row r="9794">
          <cell r="B9794">
            <v>98079</v>
          </cell>
          <cell r="C9794" t="str">
            <v>SUMIDOURO RETANGULAR, EM ALVENARIA COM TIJOLOS CERÂMICOS MACIÇOS, DIMENSÕES INTERNAS: 1,0 X 3,0 X 3,0 M, ÁREA DE INFILTRAÇÃO: 25 M² (PARA 10 CONTRIBUINTES). AF_05/2018</v>
          </cell>
          <cell r="D9794" t="str">
            <v>UN</v>
          </cell>
          <cell r="E9794">
            <v>4677.01</v>
          </cell>
        </row>
        <row r="9795">
          <cell r="B9795">
            <v>98080</v>
          </cell>
          <cell r="C9795" t="str">
            <v>SUMIDOURO RETANGULAR, EM ALVENARIA COM TIJOLOS CERÂMICOS MACIÇOS, DIMENSÕES INTERNAS: 1,6 X 3,4 X 3,0 M, ÁREA DE INFILTRAÇÃO: 32,9 M² (PARA 13 CONTRIBUINTES). AF_05/2018</v>
          </cell>
          <cell r="D9795" t="str">
            <v>UN</v>
          </cell>
          <cell r="E9795">
            <v>6033.04</v>
          </cell>
        </row>
        <row r="9796">
          <cell r="B9796">
            <v>98081</v>
          </cell>
          <cell r="C9796" t="str">
            <v>SUMIDOURO RETANGULAR, EM ALVENARIA COM TIJOLOS CERÂMICOS MACIÇOS, DIMENSÕES INTERNAS: 1,6 X 5,8 X 3,0 M, ÁREA DE INFILTRAÇÃO: 50 M² (PARA 20 CONTRIBUINTES). AF_05/2018</v>
          </cell>
          <cell r="D9796" t="str">
            <v>UN</v>
          </cell>
          <cell r="E9796">
            <v>8952.31</v>
          </cell>
        </row>
        <row r="9797">
          <cell r="B9797">
            <v>98082</v>
          </cell>
          <cell r="C9797" t="str">
            <v>TANQUE SÉPTICO RETANGULAR, EM ALVENARIA COM BLOCOS DE CONCRETO, DIMENSÕES INTERNAS: 1,0 X 2,0 X 1,4 M, VOLUME ÚTIL: 2000 L (PARA 5 CONTRIBUINTES). AF_05/2018</v>
          </cell>
          <cell r="D9797" t="str">
            <v>UN</v>
          </cell>
          <cell r="E9797">
            <v>2454.35</v>
          </cell>
        </row>
        <row r="9798">
          <cell r="B9798">
            <v>98083</v>
          </cell>
          <cell r="C9798" t="str">
            <v>TANQUE SÉPTICO RETANGULAR, EM ALVENARIA COM BLOCOS DE CONCRETO, DIMENSÕES INTERNAS: 1,2 X 2,4 X 1,6 M, VOLUME ÚTIL: 3456 L (PARA 13 CONTRIBUINTES). AF_05/2018</v>
          </cell>
          <cell r="D9798" t="str">
            <v>UN</v>
          </cell>
          <cell r="E9798">
            <v>3246.07</v>
          </cell>
        </row>
        <row r="9799">
          <cell r="B9799">
            <v>98084</v>
          </cell>
          <cell r="C9799" t="str">
            <v>TANQUE SÉPTICO RETANGULAR, EM ALVENARIA COM BLOCOS DE CONCRETO, DIMENSÕES INTERNAS: 1,4 X 3,2 X 1,8 M, VOLUME ÚTIL: 6272 L (PARA 32 CONTRIBUINTES). AF_05/2018</v>
          </cell>
          <cell r="D9799" t="str">
            <v>UN</v>
          </cell>
          <cell r="E9799">
            <v>4563.28</v>
          </cell>
        </row>
        <row r="9800">
          <cell r="B9800">
            <v>98085</v>
          </cell>
          <cell r="C9800" t="str">
            <v>TANQUE SÉPTICO RETANGULAR, EM ALVENARIA COM BLOCOS DE CONCRETO, DIMENSÕES INTERNAS: 1,6 X 4,4 X 1,8 M, VOLUME ÚTIL: 9856 L (PARA 68 CONTRIBUINTES). AF_05/2018</v>
          </cell>
          <cell r="D9800" t="str">
            <v>UN</v>
          </cell>
          <cell r="E9800">
            <v>6193.78</v>
          </cell>
        </row>
        <row r="9801">
          <cell r="B9801">
            <v>98086</v>
          </cell>
          <cell r="C9801" t="str">
            <v>TANQUE SÉPTICO RETANGULAR, EM ALVENARIA COM BLOCOS DE CONCRETO, DIMENSÕES INTERNAS: 1,6 X 4,8 X 2,0 M, VOLUME ÚTIL: 12288 L (PARA 86 CONTRIBUINTES). AF_05/2018</v>
          </cell>
          <cell r="D9801" t="str">
            <v>UN</v>
          </cell>
          <cell r="E9801">
            <v>7000.7</v>
          </cell>
        </row>
        <row r="9802">
          <cell r="B9802">
            <v>98087</v>
          </cell>
          <cell r="C9802" t="str">
            <v>TANQUE SÉPTICO RETANGULAR, EM ALVENARIA COM BLOCOS DE CONCRETO, DIMENSÕES INTERNAS: 1,6 X 4,6 X 2,4 M, VOLUME ÚTIL: 14720 L (PARA 105 CONTRIBUINTES). AF_05/2018</v>
          </cell>
          <cell r="D9802" t="str">
            <v>UN</v>
          </cell>
          <cell r="E9802">
            <v>7486.09</v>
          </cell>
        </row>
        <row r="9803">
          <cell r="B9803">
            <v>98088</v>
          </cell>
          <cell r="C9803" t="str">
            <v>FILTRO ANAERÓBIO RETANGULAR, EM ALVENARIA COM BLOCOS DE CONCRETO, DIMENSÕES INTERNAS: 0,8 X 1,2 X 1,67 M, VOLUME ÚTIL: 1152 L (PARA 5 CONTRIBUINTES). AF_05/2018</v>
          </cell>
          <cell r="D9803" t="str">
            <v>UN</v>
          </cell>
          <cell r="E9803">
            <v>2099.94</v>
          </cell>
        </row>
        <row r="9804">
          <cell r="B9804">
            <v>98089</v>
          </cell>
          <cell r="C9804" t="str">
            <v>FILTRO ANAERÓBIO RETANGULAR, EM ALVENARIA COM BLOCOS DE CONCRETO, DIMENSÕES INTERNAS: 1,2 X 1,8 X 1,67 M, VOLUME ÚTIL: 2592 L (PARA 13 CONTRIBUINTES). AF_05/2018</v>
          </cell>
          <cell r="D9804" t="str">
            <v>UN</v>
          </cell>
          <cell r="E9804">
            <v>3339.77</v>
          </cell>
        </row>
        <row r="9805">
          <cell r="B9805">
            <v>98090</v>
          </cell>
          <cell r="C9805" t="str">
            <v>FILTRO ANAERÓBIO RETANGULAR, EM ALVENARIA COM BLOCOS DE CONCRETO, DIMENSÕES INTERNAS: 1,4 X 3,0 X 1,67 M, VOLUME ÚTIL: 5040 L (PARA 32 CONTRIBUINTES). AF_05/2018</v>
          </cell>
          <cell r="D9805" t="str">
            <v>UN</v>
          </cell>
          <cell r="E9805">
            <v>5272.6</v>
          </cell>
        </row>
        <row r="9806">
          <cell r="B9806">
            <v>98091</v>
          </cell>
          <cell r="C9806" t="str">
            <v>FILTRO ANAERÓBIO RETANGULAR, EM ALVENARIA COM BLOCOS DE CONCRETO, DIMENSÕES INTERNAS: 1,4 X 4,2 X 1,67 M, VOLUME ÚTIL: 7056 L (PARA 67 CONTRIBUINTES). AF_05/2018</v>
          </cell>
          <cell r="D9806" t="str">
            <v>UN</v>
          </cell>
          <cell r="E9806">
            <v>6814.29</v>
          </cell>
        </row>
        <row r="9807">
          <cell r="B9807">
            <v>98092</v>
          </cell>
          <cell r="C9807" t="str">
            <v>FILTRO ANAERÓBIO RETANGULAR, EM ALVENARIA COM BLOCOS DE CONCRETO, DIMENSÕES INTERNAS: 1,6 X 4,6 X 1,67 M, VOLUME ÚTIL: 8832 L (PARA 84 CONTRIBUINTES). AF_05/2018</v>
          </cell>
          <cell r="D9807" t="str">
            <v>UN</v>
          </cell>
          <cell r="E9807">
            <v>8028.7</v>
          </cell>
        </row>
        <row r="9808">
          <cell r="B9808">
            <v>98093</v>
          </cell>
          <cell r="C9808" t="str">
            <v>FILTRO ANAERÓBIO RETANGULAR, EM ALVENARIA COM BLOCOS DE CONCRETO, DIMENSÕES INTERNAS: 1,6 X 5,6 X 1,67 M, VOLUME ÚTIL: 10752 L (PARA 103 CONTRIBUINTES). AF_05/2018</v>
          </cell>
          <cell r="D9808" t="str">
            <v>UN</v>
          </cell>
          <cell r="E9808">
            <v>9486.7800000000007</v>
          </cell>
        </row>
        <row r="9809">
          <cell r="B9809">
            <v>98094</v>
          </cell>
          <cell r="C9809" t="str">
            <v>SUMIDOURO RETANGULAR, EM ALVENARIA COM BLOCOS DE CONCRETO, DIMENSÕES INTERNAS: 0,8 X 1,4 X 3,0 M, ÁREA DE INFILTRAÇÃO: 13,2 M² (PARA 5 CONTRIBUINTES). AF_05/2018</v>
          </cell>
          <cell r="D9809" t="str">
            <v>UN</v>
          </cell>
          <cell r="E9809">
            <v>1702.39</v>
          </cell>
        </row>
        <row r="9810">
          <cell r="B9810">
            <v>98099</v>
          </cell>
          <cell r="C9810" t="str">
            <v>SUMIDOURO RETANGULAR, EM ALVENARIA COM BLOCOS DE CONCRETO, DIMENSÕES INTERNAS: 1,0 X 3,0 X 3,0 M, ÁREA DE INFILTRAÇÃO: 25 M² (PARA 10 CONTRIBUINTES). AF_05/2018</v>
          </cell>
          <cell r="D9810" t="str">
            <v>UN</v>
          </cell>
          <cell r="E9810">
            <v>2932.54</v>
          </cell>
        </row>
        <row r="9811">
          <cell r="B9811">
            <v>98100</v>
          </cell>
          <cell r="C9811" t="str">
            <v>SUMIDOURO RETANGULAR, EM ALVENARIA COM BLOCOS DE CONCRETO, DIMENSÕES INTERNAS: 1,6 X 3,4 X 3,0 M, ÁREA DE INFILTRAÇÃO: 32,9 M² (PARA 13 CONTRIBUINTES). AF_05/2018</v>
          </cell>
          <cell r="D9811" t="str">
            <v>UN</v>
          </cell>
          <cell r="E9811">
            <v>3852.91</v>
          </cell>
        </row>
        <row r="9812">
          <cell r="B9812">
            <v>98101</v>
          </cell>
          <cell r="C9812" t="str">
            <v>SUMIDOURO RETANGULAR, EM ALVENARIA COM BLOCOS DE CONCRETO, DIMENSÕES INTERNAS: 1,6 X 5,8 X 3,0 M, ÁREA DE INFILTRAÇÃO: 50 M² (PARA 20 CONTRIBUINTES). AF_05/2018</v>
          </cell>
          <cell r="D9812" t="str">
            <v>UN</v>
          </cell>
          <cell r="E9812">
            <v>5715.73</v>
          </cell>
        </row>
        <row r="9813">
          <cell r="B9813">
            <v>98109</v>
          </cell>
          <cell r="C9813" t="str">
            <v>CAIXA DE GORDURA ESPECIAL (CAPACIDADE: 312 L - PARA ATÉ 146 PESSOAS SERVIDAS NO PICO), RETANGULAR, EM ALVENARIA COM BLOCOS DE CONCRETO, DIMENSÕES INTERNAS = 0,4X1,2 M, ALTURA INTERNA = 1 M. AF_05/2018</v>
          </cell>
          <cell r="D9813" t="str">
            <v>UN</v>
          </cell>
          <cell r="E9813">
            <v>523.04999999999995</v>
          </cell>
        </row>
        <row r="9814">
          <cell r="B9814">
            <v>98110</v>
          </cell>
          <cell r="C9814" t="str">
            <v>CAIXA DE GORDURA PEQUENA (CAPACIDADE: 19 L), CIRCULAR, EM PVC, DIÂMETRO INTERNO= 0,3 M. AF_05/2018</v>
          </cell>
          <cell r="D9814" t="str">
            <v>UN</v>
          </cell>
          <cell r="E9814">
            <v>342.04</v>
          </cell>
        </row>
        <row r="9815">
          <cell r="B9815">
            <v>98111</v>
          </cell>
          <cell r="C9815" t="str">
            <v>CAIXA DE INSPEÇÃO PARA ATERRAMENTO, CIRCULAR, EM POLIETILENO, DIÂMETRO INTERNO = 0,3 M. AF_05/2018</v>
          </cell>
          <cell r="D9815" t="str">
            <v>UN</v>
          </cell>
          <cell r="E9815">
            <v>18.11</v>
          </cell>
        </row>
        <row r="9816">
          <cell r="B9816">
            <v>98114</v>
          </cell>
          <cell r="C9816" t="str">
            <v>TAMPA CIRCULAR PARA ESGOTO E DRENAGEM, EM FERRO FUNDIDO, DIÂMETRO INTERNO = 0,6 M. AF_05/2018</v>
          </cell>
          <cell r="D9816" t="str">
            <v>UN</v>
          </cell>
          <cell r="E9816">
            <v>354.54</v>
          </cell>
        </row>
        <row r="9817">
          <cell r="B9817">
            <v>98115</v>
          </cell>
          <cell r="C9817" t="str">
            <v>TAMPA CIRCULAR PARA ESGOTO E DRENAGEM, EM CONCRETO PRÉ-MOLDADO, DIÂMETRO INTERNO = 0,6 M. AF_05/2018</v>
          </cell>
          <cell r="D9817" t="str">
            <v>UN</v>
          </cell>
          <cell r="E9817">
            <v>77.069999999999993</v>
          </cell>
        </row>
        <row r="9818">
          <cell r="B9818">
            <v>89957</v>
          </cell>
          <cell r="C9818" t="str">
            <v>PONTO DE CONSUMO TERMINAL DE ÁGUA FRIA (SUBRAMAL) COM TUBULAÇÃO DE PVC, DN 25 MM, INSTALADO EM RAMAL DE ÁGUA, INCLUSOS RASGO E CHUMBAMENTO EM ALVENARIA. AF_12/2014</v>
          </cell>
          <cell r="D9818" t="str">
            <v>UN</v>
          </cell>
          <cell r="E9818">
            <v>94.61</v>
          </cell>
        </row>
        <row r="9819">
          <cell r="B9819">
            <v>89959</v>
          </cell>
          <cell r="C9819" t="str">
            <v>PONTO DE CONSUMO TERMINAL DE ÁGUA QUENTE (SUBRAMAL) COM TUBULAÇÃO DE CPVC, DN 22 MM, INSTALADO EM RAMAL DE ÁGUA, INCLUSOS RASGO E CHUMBAMENTO EM ALVENARIA. AF_12/2014</v>
          </cell>
          <cell r="D9819" t="str">
            <v>UN</v>
          </cell>
          <cell r="E9819">
            <v>152.57</v>
          </cell>
        </row>
        <row r="9820">
          <cell r="B9820" t="str">
            <v>74093/1</v>
          </cell>
          <cell r="C9820" t="str">
            <v>VALVULA PE COM CRIVO BRONZE 1.1/4" - FORNECIMENTO E INSTALACAO</v>
          </cell>
          <cell r="D9820" t="str">
            <v>UN</v>
          </cell>
          <cell r="E9820">
            <v>116.93</v>
          </cell>
        </row>
        <row r="9821">
          <cell r="B9821" t="str">
            <v>74169/1</v>
          </cell>
          <cell r="C9821" t="str">
            <v>REGISTRO/VALVULA GLOBO ANGULAR 45 GRAUS EM LATAO PARA HIDRANTES DE INCÊNDIO PREDIAL DN 2.1/2, COM VOLANTE, CLASSE DE PRESSAO DE ATE 200 PSI - FORNECIMENTO E INSTALACAO</v>
          </cell>
          <cell r="D9821" t="str">
            <v>UN</v>
          </cell>
          <cell r="E9821">
            <v>160.97999999999999</v>
          </cell>
        </row>
        <row r="9822">
          <cell r="B9822">
            <v>89349</v>
          </cell>
          <cell r="C9822" t="str">
            <v>REGISTRO DE PRESSÃO BRUTO, LATÃO, ROSCÁVEL, 1/2", FORNECIDO E INSTALADO EM RAMAL DE ÁGUA. AF_12/2014</v>
          </cell>
          <cell r="D9822" t="str">
            <v>UN</v>
          </cell>
          <cell r="E9822">
            <v>20.89</v>
          </cell>
        </row>
        <row r="9823">
          <cell r="B9823">
            <v>89351</v>
          </cell>
          <cell r="C9823" t="str">
            <v>REGISTRO DE PRESSÃO BRUTO, LATÃO,  ROSCÁVEL, 3/4, FORNECIDO E INSTALADO EM RAMAL DE ÁGUA. AF_12/2014</v>
          </cell>
          <cell r="D9823" t="str">
            <v>UN</v>
          </cell>
          <cell r="E9823">
            <v>23.66</v>
          </cell>
        </row>
        <row r="9824">
          <cell r="B9824">
            <v>89352</v>
          </cell>
          <cell r="C9824" t="str">
            <v>REGISTRO DE GAVETA BRUTO, LATÃO, ROSCÁVEL, 1/2", FORNECIDO E INSTALADO EM RAMAL DE ÁGUA. AF_12/2014</v>
          </cell>
          <cell r="D9824" t="str">
            <v>UN</v>
          </cell>
          <cell r="E9824">
            <v>26.77</v>
          </cell>
        </row>
        <row r="9825">
          <cell r="B9825">
            <v>89353</v>
          </cell>
          <cell r="C9825" t="str">
            <v>REGISTRO DE GAVETA BRUTO, LATÃO, ROSCÁVEL, 3/4", FORNECIDO E INSTALADO EM RAMAL DE ÁGUA. AF_12/2014</v>
          </cell>
          <cell r="D9825" t="str">
            <v>UN</v>
          </cell>
          <cell r="E9825">
            <v>27.87</v>
          </cell>
        </row>
        <row r="9826">
          <cell r="B9826">
            <v>89354</v>
          </cell>
          <cell r="C9826" t="str">
            <v>MISTURADOR MONOCOMANDO PARA CHUVEIRO, BASE BRUTA E ACABAMENTO CROMADO, FORNECIDO E INSTALADO EM RAMAL DE ÁGUA. AF_12/2014</v>
          </cell>
          <cell r="D9826" t="str">
            <v>UN</v>
          </cell>
          <cell r="E9826">
            <v>181.35</v>
          </cell>
        </row>
        <row r="9827">
          <cell r="B9827">
            <v>89969</v>
          </cell>
          <cell r="C9827" t="str">
            <v>KIT DE REGISTRO DE PRESSÃO BRUTO DE LATÃO ½", INCLUSIVE CONEXÕES,  ROSCÁVEL, INSTALADO EM RAMAL DE ÁGUA FRIA - FORNECIMENTO E INSTALAÇÃO. AF_12/2014</v>
          </cell>
          <cell r="D9827" t="str">
            <v>UN</v>
          </cell>
          <cell r="E9827">
            <v>30.04</v>
          </cell>
        </row>
        <row r="9828">
          <cell r="B9828">
            <v>89970</v>
          </cell>
          <cell r="C9828" t="str">
            <v>KIT DE REGISTRO DE PRESSÃO BRUTO DE LATÃO ¾", INCLUSIVE CONEXÕES, ROSCÁVEL, INSTALADO EM RAMAL DE ÁGUA FRIA - FORNECIMENTO E INSTALAÇÃO. AF_12/2014</v>
          </cell>
          <cell r="D9828" t="str">
            <v>UN</v>
          </cell>
          <cell r="E9828">
            <v>32.99</v>
          </cell>
        </row>
        <row r="9829">
          <cell r="B9829">
            <v>89971</v>
          </cell>
          <cell r="C9829" t="str">
            <v>KIT DE REGISTRO DE GAVETA BRUTO DE LATÃO ½", INCLUSIVE CONEXÕES, ROSCÁVEL, INSTALADO EM RAMAL DE ÁGUA FRIA - FORNECIMENTO E INSTALAÇÃO. AF_12/2014</v>
          </cell>
          <cell r="D9829" t="str">
            <v>UN</v>
          </cell>
          <cell r="E9829">
            <v>34.25</v>
          </cell>
        </row>
        <row r="9830">
          <cell r="B9830">
            <v>89972</v>
          </cell>
          <cell r="C9830" t="str">
            <v>KIT DE REGISTRO DE GAVETA BRUTO DE LATÃO ¾", INCLUSIVE CONEXÕES, ROSCÁVEL, INSTALADO EM RAMAL DE ÁGUA FRIA - FORNECIMENTO E INSTALAÇÃO. AF_12/2014</v>
          </cell>
          <cell r="D9830" t="str">
            <v>UN</v>
          </cell>
          <cell r="E9830">
            <v>36.729999999999997</v>
          </cell>
        </row>
        <row r="9831">
          <cell r="B9831">
            <v>89973</v>
          </cell>
          <cell r="C9831" t="str">
            <v>KIT DE MISTURADOR BASE BRUTA DE LATÃO ¾" MONOCOMANDO PARA CHUVEIRO, INCLUSIVE CONEXÕES, INSTALADO EM RAMAL DE ÁGUA - FORNECIMENTO E INSTALAÇÃO. AF_12/2014</v>
          </cell>
          <cell r="D9831" t="str">
            <v>UN</v>
          </cell>
          <cell r="E9831">
            <v>314.77</v>
          </cell>
        </row>
        <row r="9832">
          <cell r="B9832">
            <v>89974</v>
          </cell>
          <cell r="C9832" t="str">
            <v>KIT DE TÊ MISTURADOR EM CPVC ¾" COM DUPLO COMANDO PARA CHUVEIRO, INCLUSIVE CONEXÕES, INSTALADO EM RAMAL DE ÁGUA - FORNECIMENTO E INSTALAÇÃO. AF_12/2014</v>
          </cell>
          <cell r="D9832" t="str">
            <v>UN</v>
          </cell>
          <cell r="E9832">
            <v>191.85</v>
          </cell>
        </row>
        <row r="9833">
          <cell r="B9833">
            <v>89984</v>
          </cell>
          <cell r="C9833" t="str">
            <v>REGISTRO DE PRESSÃO BRUTO, LATÃO, ROSCÁVEL, 1/2", COM ACABAMENTO E CANOPLA CROMADOS. FORNECIDO E INSTALADO EM RAMAL DE ÁGUA. AF_12/2014</v>
          </cell>
          <cell r="D9833" t="str">
            <v>UN</v>
          </cell>
          <cell r="E9833">
            <v>56.2</v>
          </cell>
        </row>
        <row r="9834">
          <cell r="B9834">
            <v>89985</v>
          </cell>
          <cell r="C9834" t="str">
            <v>REGISTRO DE PRESSÃO BRUTO, LATÃO, ROSCÁVEL, 3/4", COM ACABAMENTO E CANOPLA CROMADOS. FORNECIDO E INSTALADO EM RAMAL DE ÁGUA. AF_12/2014</v>
          </cell>
          <cell r="D9834" t="str">
            <v>UN</v>
          </cell>
          <cell r="E9834">
            <v>57.8</v>
          </cell>
        </row>
        <row r="9835">
          <cell r="B9835">
            <v>89986</v>
          </cell>
          <cell r="C9835" t="str">
            <v>REGISTRO DE GAVETA BRUTO, LATÃO, ROSCÁVEL, 1/2", COM ACABAMENTO E CANOPLA CROMADOS. FORNECIDO E INSTALADO EM RAMAL DE ÁGUA. AF_12/2014</v>
          </cell>
          <cell r="D9835" t="str">
            <v>UN</v>
          </cell>
          <cell r="E9835">
            <v>54.85</v>
          </cell>
        </row>
        <row r="9836">
          <cell r="B9836">
            <v>89987</v>
          </cell>
          <cell r="C9836" t="str">
            <v>REGISTRO DE GAVETA BRUTO, LATÃO, ROSCÁVEL, 3/4", COM ACABAMENTO E CANOPLA CROMADOS. FORNECIDO E INSTALADO EM RAMAL DE ÁGUA. AF_12/2014</v>
          </cell>
          <cell r="D9836" t="str">
            <v>UN</v>
          </cell>
          <cell r="E9836">
            <v>60.75</v>
          </cell>
        </row>
        <row r="9837">
          <cell r="B9837">
            <v>90371</v>
          </cell>
          <cell r="C9837" t="str">
            <v>REGISTRO DE ESFERA, PVC, ROSCÁVEL, 3/4", FORNECIDO E INSTALADO EM RAMAL DE ÁGUA. AF_03/2015</v>
          </cell>
          <cell r="D9837" t="str">
            <v>UN</v>
          </cell>
          <cell r="E9837">
            <v>21.8</v>
          </cell>
        </row>
        <row r="9838">
          <cell r="B9838">
            <v>94489</v>
          </cell>
          <cell r="C9838" t="str">
            <v>REGISTRO DE ESFERA, PVC, SOLDÁVEL, DN  25 MM, INSTALADO EM RESERVAÇÃO DE ÁGUA DE EDIFICAÇÃO QUE POSSUA RESERVATÓRIO DE FIBRA/FIBROCIMENTO   FORNECIMENTO E INSTALAÇÃO. AF_06/2016</v>
          </cell>
          <cell r="D9838" t="str">
            <v>UN</v>
          </cell>
          <cell r="E9838">
            <v>18.41</v>
          </cell>
        </row>
        <row r="9839">
          <cell r="B9839">
            <v>94490</v>
          </cell>
          <cell r="C9839" t="str">
            <v>REGISTRO DE ESFERA, PVC, SOLDÁVEL, DN  32 MM, INSTALADO EM RESERVAÇÃO DE ÁGUA DE EDIFICAÇÃO QUE POSSUA RESERVATÓRIO DE FIBRA/FIBROCIMENTO   FORNECIMENTO E INSTALAÇÃO. AF_06/2016</v>
          </cell>
          <cell r="D9839" t="str">
            <v>UN</v>
          </cell>
          <cell r="E9839">
            <v>30.9</v>
          </cell>
        </row>
        <row r="9840">
          <cell r="B9840">
            <v>94491</v>
          </cell>
          <cell r="C9840" t="str">
            <v>REGISTRO DE ESFERA, PVC, SOLDÁVEL, DN  40 MM, INSTALADO EM RESERVAÇÃO DE ÁGUA DE EDIFICAÇÃO QUE POSSUA RESERVATÓRIO DE FIBRA/FIBROCIMENTO   FORNECIMENTO E INSTALAÇÃO. AF_06/2016</v>
          </cell>
          <cell r="D9840" t="str">
            <v>UN</v>
          </cell>
          <cell r="E9840">
            <v>42.44</v>
          </cell>
        </row>
        <row r="9841">
          <cell r="B9841">
            <v>94492</v>
          </cell>
          <cell r="C9841" t="str">
            <v>REGISTRO DE ESFERA, PVC, SOLDÁVEL, DN  50 MM, INSTALADO EM RESERVAÇÃO DE ÁGUA DE EDIFICAÇÃO QUE POSSUA RESERVATÓRIO DE FIBRA/FIBROCIMENTO   FORNECIMENTO E INSTALAÇÃO. AF_06/2016</v>
          </cell>
          <cell r="D9841" t="str">
            <v>UN</v>
          </cell>
          <cell r="E9841">
            <v>43.52</v>
          </cell>
        </row>
        <row r="9842">
          <cell r="B9842">
            <v>94493</v>
          </cell>
          <cell r="C9842" t="str">
            <v>REGISTRO DE ESFERA, PVC, SOLDÁVEL, DN  60 MM, INSTALADO EM RESERVAÇÃO DE ÁGUA DE EDIFICAÇÃO QUE POSSUA RESERVATÓRIO DE FIBRA/FIBROCIMENTO   FORNECIMENTO E INSTALAÇÃO. AF_06/2016</v>
          </cell>
          <cell r="D9842" t="str">
            <v>UN</v>
          </cell>
          <cell r="E9842">
            <v>79.03</v>
          </cell>
        </row>
        <row r="9843">
          <cell r="B9843">
            <v>94494</v>
          </cell>
          <cell r="C9843" t="str">
            <v>REGISTRO DE GAVETA BRUTO, LATÃO, ROSCÁVEL, 3/4, INSTALADO EM RESERVAÇÃO DE ÁGUA DE EDIFICAÇÃO QUE POSSUA RESERVATÓRIO DE FIBRA/FIBROCIMENTO  FORNECIMENTO E INSTALAÇÃO. AF_06/2016</v>
          </cell>
          <cell r="D9843" t="str">
            <v>UN</v>
          </cell>
          <cell r="E9843">
            <v>46.42</v>
          </cell>
        </row>
        <row r="9844">
          <cell r="B9844">
            <v>94495</v>
          </cell>
          <cell r="C9844" t="str">
            <v>REGISTRO DE GAVETA BRUTO, LATÃO, ROSCÁVEL, 1, INSTALADO EM RESERVAÇÃO DE ÁGUA DE EDIFICAÇÃO QUE POSSUA RESERVATÓRIO DE FIBRA/FIBROCIMENTO  FORNECIMENTO E INSTALAÇÃO. AF_06/2016</v>
          </cell>
          <cell r="D9844" t="str">
            <v>UN</v>
          </cell>
          <cell r="E9844">
            <v>58.73</v>
          </cell>
        </row>
        <row r="9845">
          <cell r="B9845">
            <v>94496</v>
          </cell>
          <cell r="C9845" t="str">
            <v>REGISTRO DE GAVETA BRUTO, LATÃO, ROSCÁVEL, 1 1/4, INSTALADO EM RESERVAÇÃO DE ÁGUA DE EDIFICAÇÃO QUE POSSUA RESERVATÓRIO DE FIBRA/FIBROCIMENTO  FORNECIMENTO E INSTALAÇÃO. AF_06/2016</v>
          </cell>
          <cell r="D9845" t="str">
            <v>UN</v>
          </cell>
          <cell r="E9845">
            <v>71.489999999999995</v>
          </cell>
        </row>
        <row r="9846">
          <cell r="B9846">
            <v>94497</v>
          </cell>
          <cell r="C9846" t="str">
            <v>REGISTRO DE GAVETA BRUTO, LATÃO, ROSCÁVEL, 1 1/2, INSTALADO EM RESERVAÇÃO DE ÁGUA DE EDIFICAÇÃO QUE POSSUA RESERVATÓRIO DE FIBRA/FIBROCIMENTO  FORNECIMENTO E INSTALAÇÃO. AF_06/2016</v>
          </cell>
          <cell r="D9846" t="str">
            <v>UN</v>
          </cell>
          <cell r="E9846">
            <v>83.51</v>
          </cell>
        </row>
        <row r="9847">
          <cell r="B9847">
            <v>94498</v>
          </cell>
          <cell r="C9847" t="str">
            <v>REGISTRO DE GAVETA BRUTO, LATÃO, ROSCÁVEL, 2, INSTALADO EM RESERVAÇÃO DE ÁGUA DE EDIFICAÇÃO QUE POSSUA RESERVATÓRIO DE FIBRA/FIBROCIMENTO  FORNECIMENTO E INSTALAÇÃO. AF_06/2016</v>
          </cell>
          <cell r="D9847" t="str">
            <v>UN</v>
          </cell>
          <cell r="E9847">
            <v>107.35</v>
          </cell>
        </row>
        <row r="9848">
          <cell r="B9848">
            <v>94499</v>
          </cell>
          <cell r="C9848" t="str">
            <v>REGISTRO DE GAVETA BRUTO, LATÃO, ROSCÁVEL, 2 1/2, INSTALADO EM RESERVAÇÃO DE ÁGUA DE EDIFICAÇÃO QUE POSSUA RESERVATÓRIO DE FIBRA/FIBROCIMENTO  FORNECIMENTO E INSTALAÇÃO. AF_06/2016</v>
          </cell>
          <cell r="D9848" t="str">
            <v>UN</v>
          </cell>
          <cell r="E9848">
            <v>193.78</v>
          </cell>
        </row>
        <row r="9849">
          <cell r="B9849">
            <v>94500</v>
          </cell>
          <cell r="C9849" t="str">
            <v>REGISTRO DE GAVETA BRUTO, LATÃO, ROSCÁVEL, 3, INSTALADO EM RESERVAÇÃO DE ÁGUA DE EDIFICAÇÃO QUE POSSUA RESERVATÓRIO DE FIBRA/FIBROCIMENTO  FORNECIMENTO E INSTALAÇÃO. AF_06/2016</v>
          </cell>
          <cell r="D9849" t="str">
            <v>UN</v>
          </cell>
          <cell r="E9849">
            <v>230.1</v>
          </cell>
        </row>
        <row r="9850">
          <cell r="B9850">
            <v>94501</v>
          </cell>
          <cell r="C9850" t="str">
            <v>REGISTRO DE GAVETA BRUTO, LATÃO, ROSCÁVEL, 4, INSTALADO EM RESERVAÇÃO DE ÁGUA DE EDIFICAÇÃO QUE POSSUA RESERVATÓRIO DE FIBRA/FIBROCIMENTO  FORNECIMENTO E INSTALAÇÃO. AF_06/2016</v>
          </cell>
          <cell r="D9850" t="str">
            <v>UN</v>
          </cell>
          <cell r="E9850">
            <v>449.07</v>
          </cell>
        </row>
        <row r="9851">
          <cell r="B9851">
            <v>94792</v>
          </cell>
          <cell r="C9851" t="str">
            <v>REGISTRO DE GAVETA BRUTO, LATÃO, ROSCÁVEL, 1, COM ACABAMENTO E CANOPLA CROMADOS, INSTALADO EM RESERVAÇÃO DE ÁGUA DE EDIFICAÇÃO QUE POSSUA RESERVATÓRIO DE FIBRA/FIBROCIMENTO  FORNECIMENTO E INSTALAÇÃO. AF_06/2016</v>
          </cell>
          <cell r="D9851" t="str">
            <v>UN</v>
          </cell>
          <cell r="E9851">
            <v>88.68</v>
          </cell>
        </row>
        <row r="9852">
          <cell r="B9852">
            <v>94793</v>
          </cell>
          <cell r="C9852" t="str">
            <v>REGISTRO DE GAVETA BRUTO, LATÃO, ROSCÁVEL, 1 1/4, COM ACABAMENTO E CANOPLA CROMADOS, INSTALADO EM RESERVAÇÃO DE ÁGUA DE EDIFICAÇÃO QUE POSSUA RESERVATÓRIO DE FIBRA/FIBROCIMENTO  FORNECIMENTO E INSTALAÇÃO. AF_06/2016</v>
          </cell>
          <cell r="D9852" t="str">
            <v>UN</v>
          </cell>
          <cell r="E9852">
            <v>114.06</v>
          </cell>
        </row>
        <row r="9853">
          <cell r="B9853">
            <v>94794</v>
          </cell>
          <cell r="C9853" t="str">
            <v>REGISTRO DE GAVETA BRUTO, LATÃO, ROSCÁVEL, 1 1/2, COM ACABAMENTO E CANOPLA CROMADOS, INSTALADO EM RESERVAÇÃO DE ÁGUA DE EDIFICAÇÃO QUE POSSUA RESERVATÓRIO DE FIBRA/FIBROCIMENTO  FORNECIMENTO E INSTALAÇÃO. AF_06/2016</v>
          </cell>
          <cell r="D9853" t="str">
            <v>UN</v>
          </cell>
          <cell r="E9853">
            <v>118.12</v>
          </cell>
        </row>
        <row r="9854">
          <cell r="B9854">
            <v>94795</v>
          </cell>
          <cell r="C9854" t="str">
            <v>TORNEIRA DE BOIA, ROSCÁVEL, 1/2 , FORNECIDA E INSTALADA EM RESERVAÇÃO DE ÁGUA. AF_06/2016</v>
          </cell>
          <cell r="D9854" t="str">
            <v>UN</v>
          </cell>
          <cell r="E9854">
            <v>16.190000000000001</v>
          </cell>
        </row>
        <row r="9855">
          <cell r="B9855">
            <v>94796</v>
          </cell>
          <cell r="C9855" t="str">
            <v>TORNEIRA DE BOIA, ROSCÁVEL, 3/4 , FORNECIDA E INSTALADA EM RESERVAÇÃO DE ÁGUA. AF_06/2016</v>
          </cell>
          <cell r="D9855" t="str">
            <v>UN</v>
          </cell>
          <cell r="E9855">
            <v>19.350000000000001</v>
          </cell>
        </row>
        <row r="9856">
          <cell r="B9856">
            <v>94797</v>
          </cell>
          <cell r="C9856" t="str">
            <v>TORNEIRA DE BOIA, ROSCÁVEL, 1, FORNECIDA E INSTALADA EM RESERVAÇÃO DE ÁGUA. AF_06/2016</v>
          </cell>
          <cell r="D9856" t="str">
            <v>UN</v>
          </cell>
          <cell r="E9856">
            <v>29.04</v>
          </cell>
        </row>
        <row r="9857">
          <cell r="B9857">
            <v>94798</v>
          </cell>
          <cell r="C9857" t="str">
            <v>TORNEIRA DE BOIA, ROSCÁVEL, 1 1/4 , FORNECIDA E INSTALADA EM RESERVAÇÃO DE ÁGUA. AF_06/2016</v>
          </cell>
          <cell r="D9857" t="str">
            <v>UN</v>
          </cell>
          <cell r="E9857">
            <v>60.28</v>
          </cell>
        </row>
        <row r="9858">
          <cell r="B9858">
            <v>94799</v>
          </cell>
          <cell r="C9858" t="str">
            <v>TORNEIRA DE BOIA, ROSCÁVEL, 1 1/2 , FORNECIDA E INSTALADA EM RESERVAÇÃO DE ÁGUA. AF_06/2016</v>
          </cell>
          <cell r="D9858" t="str">
            <v>UN</v>
          </cell>
          <cell r="E9858">
            <v>59.32</v>
          </cell>
        </row>
        <row r="9859">
          <cell r="B9859">
            <v>94800</v>
          </cell>
          <cell r="C9859" t="str">
            <v>TORNEIRA DE BOIA, ROSCÁVEL, 2, FORNECIDA E INSTALADA EM RESERVAÇÃO DE ÁGUA. AF_06/2016</v>
          </cell>
          <cell r="D9859" t="str">
            <v>UN</v>
          </cell>
          <cell r="E9859">
            <v>99.38</v>
          </cell>
        </row>
        <row r="9860">
          <cell r="B9860">
            <v>95248</v>
          </cell>
          <cell r="C9860" t="str">
            <v>VÁLVULA DE ESFERA BRUTA, BRONZE, ROSCÁVEL, 1/2  , INSTALADO EM RESERVAÇÃO DE ÁGUA DE EDIFICAÇÃO QUE POSSUA RESERVATÓRIO DE FIBRA/FIBROCIMENTO - FORNECIMENTO E INSTALAÇÃO. AF_06/2016</v>
          </cell>
          <cell r="D9860" t="str">
            <v>UN</v>
          </cell>
          <cell r="E9860">
            <v>55.38</v>
          </cell>
        </row>
        <row r="9861">
          <cell r="B9861">
            <v>95249</v>
          </cell>
          <cell r="C9861" t="str">
            <v>VÁLVULA DE ESFERA BRUTA, BRONZE, ROSCÁVEL, 3/4'', INSTALADO EM RESERVAÇÃO DE ÁGUA DE EDIFICAÇÃO QUE POSSUA RESERVATÓRIO DE FIBRA/FIBROCIMENTO - FORNECIMENTO E INSTALAÇÃO. AF_06/2016</v>
          </cell>
          <cell r="D9861" t="str">
            <v>UN</v>
          </cell>
          <cell r="E9861">
            <v>60.04</v>
          </cell>
        </row>
        <row r="9862">
          <cell r="B9862">
            <v>95250</v>
          </cell>
          <cell r="C9862" t="str">
            <v>VÁLVULA DE ESFERA BRUTA, BRONZE, ROSCÁVEL, 1'', INSTALADO EM RESERVAÇÃO DE ÁGUA DE EDIFICAÇÃO QUE POSSUA RESERVATÓRIO DE FIBRA/FIBROCIMENTO -   FORNECIMENTO E INSTALAÇÃO. AF_06/2016</v>
          </cell>
          <cell r="D9862" t="str">
            <v>UN</v>
          </cell>
          <cell r="E9862">
            <v>72.260000000000005</v>
          </cell>
        </row>
        <row r="9863">
          <cell r="B9863">
            <v>95251</v>
          </cell>
          <cell r="C9863" t="str">
            <v>VÁLVULA DE ESFERA BRUTA, BRONZE, ROSCÁVEL, 1 1/4'', INSTALADO EM RESERVAÇÃO DE ÁGUA DE EDIFICAÇÃO QUE POSSUA RESERVATÓRIO DE FIBRA/FIBROCIMENTO -   FORNECIMENTO E INSTALAÇÃO. AF_06/2016</v>
          </cell>
          <cell r="D9863" t="str">
            <v>UN</v>
          </cell>
          <cell r="E9863">
            <v>95.95</v>
          </cell>
        </row>
        <row r="9864">
          <cell r="B9864">
            <v>95252</v>
          </cell>
          <cell r="C9864" t="str">
            <v>VÁLVULA DE ESFERA BRUTA, BRONZE, ROSCÁVEL, 1 1/2'', INSTALADO EM RESERVAÇÃO DE ÁGUA DE EDIFICAÇÃO QUE POSSUA RESERVATÓRIO DE FIBRA/FIBROCIMENTO -   FORNECIMENTO E INSTALAÇÃO. AF_06/2016</v>
          </cell>
          <cell r="D9864" t="str">
            <v>UN</v>
          </cell>
          <cell r="E9864">
            <v>110.34</v>
          </cell>
        </row>
        <row r="9865">
          <cell r="B9865">
            <v>95253</v>
          </cell>
          <cell r="C9865" t="str">
            <v>VÁLVULA DE ESFERA BRUTA, BRONZE, ROSCÁVEL, 2'', INSTALADO EM RESERVAÇÃO DE ÁGUA DE EDIFICAÇÃO QUE POSSUA RESERVATÓRIO DE FIBRA/FIBROCIMENTO - FORNECIMENTO E INSTALAÇÃO. AF_06/2016</v>
          </cell>
          <cell r="D9865" t="str">
            <v>UN</v>
          </cell>
          <cell r="E9865">
            <v>157.36000000000001</v>
          </cell>
        </row>
        <row r="9866">
          <cell r="B9866">
            <v>99619</v>
          </cell>
          <cell r="C9866" t="str">
            <v>VÁLVULA DE RETENÇÃO HORIZONTAL, DE BRONZE, ROSCÁVEL, 3/4" - FORNECIMENTO E INSTALAÇÃO. AF_01/2019</v>
          </cell>
          <cell r="D9866" t="str">
            <v>UN</v>
          </cell>
          <cell r="E9866">
            <v>95.45</v>
          </cell>
        </row>
        <row r="9867">
          <cell r="B9867">
            <v>99620</v>
          </cell>
          <cell r="C9867" t="str">
            <v>VÁLVULA DE RETENÇÃO HORIZONTAL, DE BRONZE, ROSCÁVEL, 1" - FORNECIMENTO E INSTALAÇÃO. AF_01/2019</v>
          </cell>
          <cell r="D9867" t="str">
            <v>UN</v>
          </cell>
          <cell r="E9867">
            <v>145.91</v>
          </cell>
        </row>
        <row r="9868">
          <cell r="B9868">
            <v>99621</v>
          </cell>
          <cell r="C9868" t="str">
            <v>VÁLVULA DE RETENÇÃO HORIZONTAL, DE BRONZE, ROSCÁVEL, 1 1/4" - FORNECIMENTO E INSTALAÇÃO. AF_01/2019</v>
          </cell>
          <cell r="D9868" t="str">
            <v>UN</v>
          </cell>
          <cell r="E9868">
            <v>206.51</v>
          </cell>
        </row>
        <row r="9869">
          <cell r="B9869">
            <v>99622</v>
          </cell>
          <cell r="C9869" t="str">
            <v>VÁLVULA DE RETENÇÃO HORIZONTAL, DE BRONZE, ROSCÁVEL, 1 1/2"  - FORNECIMENTO E INSTALAÇÃO. AF_01/2019</v>
          </cell>
          <cell r="D9869" t="str">
            <v>UN</v>
          </cell>
          <cell r="E9869">
            <v>227.77</v>
          </cell>
        </row>
        <row r="9870">
          <cell r="B9870">
            <v>99623</v>
          </cell>
          <cell r="C9870" t="str">
            <v>VÁLVULA DE RETENÇÃO HORIZONTAL, DE BRONZE, ROSCÁVEL, 2"  - FORNECIMENTO E INSTALAÇÃO. AF_01/2019</v>
          </cell>
          <cell r="D9870" t="str">
            <v>UN</v>
          </cell>
          <cell r="E9870">
            <v>309.93</v>
          </cell>
        </row>
        <row r="9871">
          <cell r="B9871">
            <v>99624</v>
          </cell>
          <cell r="C9871" t="str">
            <v>VÁLVULA DE RETENÇÃO HORIZONTAL, DE BRONZE, ROSCÁVEL, 2 1/2" - FORNECIMENTO E INSTALAÇÃO. AF_01/2019</v>
          </cell>
          <cell r="D9871" t="str">
            <v>UN</v>
          </cell>
          <cell r="E9871">
            <v>431.66</v>
          </cell>
        </row>
        <row r="9872">
          <cell r="B9872">
            <v>99625</v>
          </cell>
          <cell r="C9872" t="str">
            <v>VÁLVULA DE RETENÇÃO HORIZONTAL, DE BRONZE, ROSCÁVEL, 3" - FORNECIMENTO E INSTALAÇÃO. AF_01/2019</v>
          </cell>
          <cell r="D9872" t="str">
            <v>UN</v>
          </cell>
          <cell r="E9872">
            <v>587.12</v>
          </cell>
        </row>
        <row r="9873">
          <cell r="B9873">
            <v>99626</v>
          </cell>
          <cell r="C9873" t="str">
            <v>VÁLVULA DE RETENÇÃO HORIZONTAL, DE BRONZE, ROSCÁVEL, 4" - FORNECIMENTO E INSTALAÇÃO. AF_01/2019</v>
          </cell>
          <cell r="D9873" t="str">
            <v>UN</v>
          </cell>
          <cell r="E9873">
            <v>895.18</v>
          </cell>
        </row>
        <row r="9874">
          <cell r="B9874">
            <v>99627</v>
          </cell>
          <cell r="C9874" t="str">
            <v>VÁLVULA DE RETENÇÃO VERTICAL, DE BRONZE, ROSCÁVEL, 1/2" - FORNECIMENTO E INSTALAÇÃO. AF_01/2019</v>
          </cell>
          <cell r="D9874" t="str">
            <v>UN</v>
          </cell>
          <cell r="E9874">
            <v>79.099999999999994</v>
          </cell>
        </row>
        <row r="9875">
          <cell r="B9875">
            <v>99628</v>
          </cell>
          <cell r="C9875" t="str">
            <v>VÁLVULA DE RETENÇÃO VERTICAL, DE BRONZE, ROSCÁVEL, 3/4" - FORNECIMENTO E INSTALAÇÃO. AF_01/2019</v>
          </cell>
          <cell r="D9875" t="str">
            <v>UN</v>
          </cell>
          <cell r="E9875">
            <v>63.56</v>
          </cell>
        </row>
        <row r="9876">
          <cell r="B9876">
            <v>99629</v>
          </cell>
          <cell r="C9876" t="str">
            <v>VÁLVULA DE RETENÇÃO VERTICAL, DE BRONZE, ROSCÁVEL, 1" - FORNECIMENTO E INSTALAÇÃO. AF_01/2019</v>
          </cell>
          <cell r="D9876" t="str">
            <v>UN</v>
          </cell>
          <cell r="E9876">
            <v>87.38</v>
          </cell>
        </row>
        <row r="9877">
          <cell r="B9877">
            <v>99630</v>
          </cell>
          <cell r="C9877" t="str">
            <v>VÁLVULA DE RETENÇÃO VERTICAL, DE BRONZE, ROSCÁVEL, 1 1/4" - FORNECIMENTO E INSTALAÇÃO. AF_01/2019</v>
          </cell>
          <cell r="D9877" t="str">
            <v>UN</v>
          </cell>
          <cell r="E9877">
            <v>119.09</v>
          </cell>
        </row>
        <row r="9878">
          <cell r="B9878">
            <v>99631</v>
          </cell>
          <cell r="C9878" t="str">
            <v>VÁLVULA DE RETENÇÃO VERTICAL, DE BRONZE, ROSCÁVEL, 1 1/2" - FORNECIMENTO E INSTALAÇÃO. AF_01/2019</v>
          </cell>
          <cell r="D9878" t="str">
            <v>UN</v>
          </cell>
          <cell r="E9878">
            <v>133.29</v>
          </cell>
        </row>
        <row r="9879">
          <cell r="B9879">
            <v>99632</v>
          </cell>
          <cell r="C9879" t="str">
            <v>VÁLVULA DE RETENÇÃO VERTICAL, DE BRONZE, ROSCÁVEL, 2" - FORNECIMENTO E INSTALAÇÃO. AF_01/2019</v>
          </cell>
          <cell r="D9879" t="str">
            <v>UN</v>
          </cell>
          <cell r="E9879">
            <v>183.6</v>
          </cell>
        </row>
        <row r="9880">
          <cell r="B9880">
            <v>99633</v>
          </cell>
          <cell r="C9880" t="str">
            <v>VÁLVULA DE RETENÇÃO VERTICAL, DE BRONZE, ROSCÁVEL, 3" - FORNECIMENTO E INSTALAÇÃO. AF_01/2019</v>
          </cell>
          <cell r="D9880" t="str">
            <v>UN</v>
          </cell>
          <cell r="E9880">
            <v>370.97</v>
          </cell>
        </row>
        <row r="9881">
          <cell r="B9881">
            <v>99634</v>
          </cell>
          <cell r="C9881" t="str">
            <v>VÁLVULA DE RETENÇÃO VERTICAL, DE BRONZE, ROSCÁVEL, 4" - FORNECIMENTO E INSTALAÇÃO. AF_01/2019</v>
          </cell>
          <cell r="D9881" t="str">
            <v>UN</v>
          </cell>
          <cell r="E9881">
            <v>623.22</v>
          </cell>
        </row>
        <row r="9882">
          <cell r="B9882">
            <v>99635</v>
          </cell>
          <cell r="C9882" t="str">
            <v>VÁLVULA DE DESCARGA METÁLICA, BASE 1 1/2 ", ACABAMENTO METALICO CROMADO - FORNECIMENTO E INSTALAÇÃO. AF_01/2019</v>
          </cell>
          <cell r="D9882" t="str">
            <v>UN</v>
          </cell>
          <cell r="E9882">
            <v>208.63</v>
          </cell>
        </row>
        <row r="9883">
          <cell r="B9883">
            <v>95634</v>
          </cell>
          <cell r="C9883" t="str">
            <v>KIT CAVALETE PARA MEDIÇÃO DE ÁGUA - ENTRADA PRINCIPAL, EM PVC SOLDÁVEL DN 20 (½")   FORNECIMENTO E INSTALAÇÃO (EXCLUSIVE HIDRÔMETRO). AF_11/2016</v>
          </cell>
          <cell r="D9883" t="str">
            <v>UN</v>
          </cell>
          <cell r="E9883">
            <v>102.69</v>
          </cell>
        </row>
        <row r="9884">
          <cell r="B9884">
            <v>95635</v>
          </cell>
          <cell r="C9884" t="str">
            <v>KIT CAVALETE PARA MEDIÇÃO DE ÁGUA - ENTRADA PRINCIPAL, EM PVC SOLDÁVEL DN 25 (¾")   FORNECIMENTO E INSTALAÇÃO (EXCLUSIVE HIDRÔMETRO). AF_11/2016</v>
          </cell>
          <cell r="D9884" t="str">
            <v>UN</v>
          </cell>
          <cell r="E9884">
            <v>111.48</v>
          </cell>
        </row>
        <row r="9885">
          <cell r="B9885">
            <v>95637</v>
          </cell>
          <cell r="C9885" t="str">
            <v>KIT CAVALETE PARA MEDIÇÃO DE ÁGUA - ENTRADA PRINCIPAL, EM AÇO GALVANIZADO DN 32 (1 ¼)  FORNECIMENTO E INSTALAÇÃO (EXCLUSIVE HIDRÔMETRO). AF_11/2016</v>
          </cell>
          <cell r="D9885" t="str">
            <v>UN</v>
          </cell>
          <cell r="E9885">
            <v>360.02</v>
          </cell>
        </row>
        <row r="9886">
          <cell r="B9886">
            <v>95638</v>
          </cell>
          <cell r="C9886" t="str">
            <v>KIT CAVALETE PARA MEDIÇÃO DE ÁGUA - ENTRADA PRINCIPAL, EM AÇO GALVANIZADO DN 40 (1 ½)  FORNECIMENTO E INSTALAÇÃO (EXCLUSIVE HIDRÔMETRO). AF_11/2016</v>
          </cell>
          <cell r="D9886" t="str">
            <v>UN</v>
          </cell>
          <cell r="E9886">
            <v>437.03</v>
          </cell>
        </row>
        <row r="9887">
          <cell r="B9887">
            <v>95639</v>
          </cell>
          <cell r="C9887" t="str">
            <v>KIT CAVALETE PARA MEDIÇÃO DE ÁGUA - ENTRADA PRINCIPAL, EM AÇO GALVANIZADO DN 50 (2)  FORNECIMENTO E INSTALAÇÃO (EXCLUSIVE HIDRÔMETRO). AF_11/2016</v>
          </cell>
          <cell r="D9887" t="str">
            <v>UN</v>
          </cell>
          <cell r="E9887">
            <v>554.51</v>
          </cell>
        </row>
        <row r="9888">
          <cell r="B9888">
            <v>95641</v>
          </cell>
          <cell r="C9888" t="str">
            <v>KIT CAVALETE PARA MEDIÇÃO DE ÁGUA - ENTRADA INDIVIDUALIZADA, EM PVC DN 25 (¾), PARA 2 MEDIDORES  FORNECIMENTO E INSTALAÇÃO (EXCLUSIVE HIDRÔMETRO). AF_11/2016</v>
          </cell>
          <cell r="D9888" t="str">
            <v>UN</v>
          </cell>
          <cell r="E9888">
            <v>189.88</v>
          </cell>
        </row>
        <row r="9889">
          <cell r="B9889">
            <v>95642</v>
          </cell>
          <cell r="C9889" t="str">
            <v>KIT CAVALETE PARA MEDIÇÃO DE ÁGUA - ENTRADA INDIVIDUALIZADA, EM PVC DN 25 (¾), PARA 3 MEDIDORES  FORNECIMENTO E INSTALAÇÃO (EXCLUSIVE HIDRÔMETRO). AF_11/2016</v>
          </cell>
          <cell r="D9889" t="str">
            <v>UN</v>
          </cell>
          <cell r="E9889">
            <v>280.81</v>
          </cell>
        </row>
        <row r="9890">
          <cell r="B9890">
            <v>95643</v>
          </cell>
          <cell r="C9890" t="str">
            <v>KIT CAVALETE PARA MEDIÇÃO DE ÁGUA - ENTRADA INDIVIDUALIZADA, EM PVC DN 25 (¾), PARA 4 MEDIDORES  FORNECIMENTO E INSTALAÇÃO (EXCLUSIVE HIDRÔMETRO). AF_11/2016</v>
          </cell>
          <cell r="D9890" t="str">
            <v>UN</v>
          </cell>
          <cell r="E9890">
            <v>367.58</v>
          </cell>
        </row>
        <row r="9891">
          <cell r="B9891">
            <v>95644</v>
          </cell>
          <cell r="C9891" t="str">
            <v>KIT CAVALETE PARA MEDIÇÃO DE ÁGUA - ENTRADA INDIVIDUALIZADA, EM PVC DN 32 (1), PARA 1 MEDIDOR  FORNECIMENTO E INSTALAÇÃO (EXCLUSIVE HIDRÔMETRO). AF_11/2016</v>
          </cell>
          <cell r="D9891" t="str">
            <v>UN</v>
          </cell>
          <cell r="E9891">
            <v>137.59</v>
          </cell>
        </row>
        <row r="9892">
          <cell r="B9892">
            <v>95645</v>
          </cell>
          <cell r="C9892" t="str">
            <v>KIT CAVALETE PARA MEDIÇÃO DE ÁGUA - ENTRADA INDIVIDUALIZADA, EM PVC DN 32 (1), PARA 2 MEDIDORES  FORNECIMENTO E INSTALAÇÃO (EXCLUSIVE HIDRÔMETRO). AF_11/2016</v>
          </cell>
          <cell r="D9892" t="str">
            <v>UN</v>
          </cell>
          <cell r="E9892">
            <v>252.6</v>
          </cell>
        </row>
        <row r="9893">
          <cell r="B9893">
            <v>95646</v>
          </cell>
          <cell r="C9893" t="str">
            <v>KIT CAVALETE PARA MEDIÇÃO DE ÁGUA - ENTRADA INDIVIDUALIZADA, EM PVC DN 32 (1), PARA 3 MEDIDORES  FORNECIMENTO E INSTALAÇÃO (EXCLUSIVE HIDRÔMETRO). AF_11/2016</v>
          </cell>
          <cell r="D9893" t="str">
            <v>UN</v>
          </cell>
          <cell r="E9893">
            <v>376.42</v>
          </cell>
        </row>
        <row r="9894">
          <cell r="B9894">
            <v>95647</v>
          </cell>
          <cell r="C9894" t="str">
            <v>KIT CAVALETE PARA MEDIÇÃO DE ÁGUA - ENTRADA INDIVIDUALIZADA, EM PVC DN 32 (1), PARA 4 MEDIDORES  FORNECIMENTO E INSTALAÇÃO (EXCLUSIVE HIDRÔMETRO). AF_11/2016</v>
          </cell>
          <cell r="D9894" t="str">
            <v>UN</v>
          </cell>
          <cell r="E9894">
            <v>493.84</v>
          </cell>
        </row>
        <row r="9895">
          <cell r="B9895">
            <v>95673</v>
          </cell>
          <cell r="C9895" t="str">
            <v>HIDRÔMETRO DN 20 (½), 1,5 M³/H  FORNECIMENTO E INSTALAÇÃO. AF_11/2016</v>
          </cell>
          <cell r="D9895" t="str">
            <v>UN</v>
          </cell>
          <cell r="E9895">
            <v>156.36000000000001</v>
          </cell>
        </row>
        <row r="9896">
          <cell r="B9896">
            <v>95674</v>
          </cell>
          <cell r="C9896" t="str">
            <v>HIDRÔMETRO DN 20 (½), 3,0 M³/H  FORNECIMENTO E INSTALAÇÃO. AF_11/2016</v>
          </cell>
          <cell r="D9896" t="str">
            <v>UN</v>
          </cell>
          <cell r="E9896">
            <v>166.76</v>
          </cell>
        </row>
        <row r="9897">
          <cell r="B9897">
            <v>95675</v>
          </cell>
          <cell r="C9897" t="str">
            <v>HIDRÔMETRO DN 25 (¾ ), 5,0 M³/H FORNECIMENTO E INSTALAÇÃO. AF_11/2016</v>
          </cell>
          <cell r="D9897" t="str">
            <v>UN</v>
          </cell>
          <cell r="E9897">
            <v>204.48</v>
          </cell>
        </row>
        <row r="9898">
          <cell r="B9898">
            <v>95676</v>
          </cell>
          <cell r="C9898" t="str">
            <v>CAIXA EM CONCRETO PRÉ-MOLDADO PARA ABRIGO DE HIDRÔMETRO COM DN 20 (½)  FORNECIMENTO E INSTALAÇÃO. AF_11/2016</v>
          </cell>
          <cell r="D9898" t="str">
            <v>UN</v>
          </cell>
          <cell r="E9898">
            <v>70.58</v>
          </cell>
        </row>
        <row r="9899">
          <cell r="B9899">
            <v>97741</v>
          </cell>
          <cell r="C9899" t="str">
            <v>KIT CAVALETE PARA MEDIÇÃO DE ÁGUA - ENTRADA INDIVIDUALIZADA, EM PVC DN 25 (¾), PARA 1 MEDIDOR  FORNECIMENTO E INSTALAÇÃO (EXCLUSIVE HIDRÔMETRO). AF_11/2016</v>
          </cell>
          <cell r="D9899" t="str">
            <v>UN</v>
          </cell>
          <cell r="E9899">
            <v>105.92</v>
          </cell>
        </row>
        <row r="9900">
          <cell r="B9900">
            <v>72285</v>
          </cell>
          <cell r="C9900" t="str">
            <v>CAIXA DE AREIA 40X40X40CM EM ALVENARIA - EXECUÇÃO</v>
          </cell>
          <cell r="D9900" t="str">
            <v>UN</v>
          </cell>
          <cell r="E9900">
            <v>70.61</v>
          </cell>
        </row>
        <row r="9901">
          <cell r="B9901">
            <v>90436</v>
          </cell>
          <cell r="C9901" t="str">
            <v>FURO EM ALVENARIA PARA DIÂMETROS MENORES OU IGUAIS A 40 MM. AF_05/2015</v>
          </cell>
          <cell r="D9901" t="str">
            <v>UN</v>
          </cell>
          <cell r="E9901">
            <v>10.130000000000001</v>
          </cell>
        </row>
        <row r="9902">
          <cell r="B9902">
            <v>90437</v>
          </cell>
          <cell r="C9902" t="str">
            <v>FURO EM ALVENARIA PARA DIÂMETROS MAIORES QUE 40 MM E MENORES OU IGUAIS A 75 MM. AF_05/2015</v>
          </cell>
          <cell r="D9902" t="str">
            <v>UN</v>
          </cell>
          <cell r="E9902">
            <v>24.61</v>
          </cell>
        </row>
        <row r="9903">
          <cell r="B9903">
            <v>90438</v>
          </cell>
          <cell r="C9903" t="str">
            <v>FURO EM ALVENARIA PARA DIÂMETROS MAIORES QUE 75 MM. AF_05/2015</v>
          </cell>
          <cell r="D9903" t="str">
            <v>UN</v>
          </cell>
          <cell r="E9903">
            <v>35.270000000000003</v>
          </cell>
        </row>
        <row r="9904">
          <cell r="B9904">
            <v>90439</v>
          </cell>
          <cell r="C9904" t="str">
            <v>FURO EM CONCRETO PARA DIÂMETROS MENORES OU IGUAIS A 40 MM. AF_05/2015</v>
          </cell>
          <cell r="D9904" t="str">
            <v>UN</v>
          </cell>
          <cell r="E9904">
            <v>44.17</v>
          </cell>
        </row>
        <row r="9905">
          <cell r="B9905">
            <v>90440</v>
          </cell>
          <cell r="C9905" t="str">
            <v>FURO EM CONCRETO PARA DIÂMETROS MAIORES QUE 40 MM E MENORES OU IGUAIS A 75 MM. AF_05/2015</v>
          </cell>
          <cell r="D9905" t="str">
            <v>UN</v>
          </cell>
          <cell r="E9905">
            <v>70.739999999999995</v>
          </cell>
        </row>
        <row r="9906">
          <cell r="B9906">
            <v>90441</v>
          </cell>
          <cell r="C9906" t="str">
            <v>FURO EM CONCRETO PARA DIÂMETROS MAIORES QUE 75 MM. AF_05/2015</v>
          </cell>
          <cell r="D9906" t="str">
            <v>UN</v>
          </cell>
          <cell r="E9906">
            <v>90.35</v>
          </cell>
        </row>
        <row r="9907">
          <cell r="B9907">
            <v>90443</v>
          </cell>
          <cell r="C9907" t="str">
            <v>RASGO EM ALVENARIA PARA RAMAIS/ DISTRIBUIÇÃO COM DIAMETROS MENORES OU IGUAIS A 40 MM. AF_05/2015</v>
          </cell>
          <cell r="D9907" t="str">
            <v>M</v>
          </cell>
          <cell r="E9907">
            <v>9.2100000000000009</v>
          </cell>
        </row>
        <row r="9908">
          <cell r="B9908">
            <v>90444</v>
          </cell>
          <cell r="C9908" t="str">
            <v>RASGO EM CONTRAPISO PARA RAMAIS/ DISTRIBUIÇÃO COM DIÂMETROS MENORES OU IGUAIS A 40 MM. AF_05/2015</v>
          </cell>
          <cell r="D9908" t="str">
            <v>M</v>
          </cell>
          <cell r="E9908">
            <v>18.940000000000001</v>
          </cell>
        </row>
        <row r="9909">
          <cell r="B9909">
            <v>90445</v>
          </cell>
          <cell r="C9909" t="str">
            <v>RASGO EM CONTRAPISO PARA RAMAIS/ DISTRIBUIÇÃO COM DIÂMETROS MAIORES QUE 40 MM E MENORES OU IGUAIS A 75 MM. AF_05/2015</v>
          </cell>
          <cell r="D9909" t="str">
            <v>M</v>
          </cell>
          <cell r="E9909">
            <v>20.22</v>
          </cell>
        </row>
        <row r="9910">
          <cell r="B9910">
            <v>90446</v>
          </cell>
          <cell r="C9910" t="str">
            <v>RASGO EM CONTRAPISO PARA RAMAIS/ DISTRIBUIÇÃO COM DIÂMETROS MAIORES QUE 75 MM. AF_05/2015</v>
          </cell>
          <cell r="D9910" t="str">
            <v>M</v>
          </cell>
          <cell r="E9910">
            <v>21.97</v>
          </cell>
        </row>
        <row r="9911">
          <cell r="B9911">
            <v>90447</v>
          </cell>
          <cell r="C9911" t="str">
            <v>RASGO EM ALVENARIA PARA ELETRODUTOS COM DIAMETROS MENORES OU IGUAIS A 40 MM. AF_05/2015</v>
          </cell>
          <cell r="D9911" t="str">
            <v>M</v>
          </cell>
          <cell r="E9911">
            <v>4.4800000000000004</v>
          </cell>
        </row>
        <row r="9912">
          <cell r="B9912">
            <v>90451</v>
          </cell>
          <cell r="C9912" t="str">
            <v>PASSANTE TIPO PEÇA EM POLIESTIRENO PARA ABERTURA PARA PASSAGEM DE 1 TUBO, FIXADO EM LAJE. AF_05/2015</v>
          </cell>
          <cell r="D9912" t="str">
            <v>UN</v>
          </cell>
          <cell r="E9912">
            <v>2.88</v>
          </cell>
        </row>
        <row r="9913">
          <cell r="B9913">
            <v>90452</v>
          </cell>
          <cell r="C9913" t="str">
            <v>PASSANTE TIPO PEÇA EM POLIESTIRENO PARA ABERTURA PARA PASSAGEM DE MAIS DE 1 TUBO, FIXADO EM LAJE. AF_05/2015</v>
          </cell>
          <cell r="D9913" t="str">
            <v>UN</v>
          </cell>
          <cell r="E9913">
            <v>9.99</v>
          </cell>
        </row>
        <row r="9914">
          <cell r="B9914">
            <v>90453</v>
          </cell>
          <cell r="C9914" t="str">
            <v>PASSANTE TIPO TUBO DE DIÂMETRO MENOR OU IGUAL A 40 MM, FIXADO EM LAJE. AF_05/2015</v>
          </cell>
          <cell r="D9914" t="str">
            <v>UN</v>
          </cell>
          <cell r="E9914">
            <v>1.83</v>
          </cell>
        </row>
        <row r="9915">
          <cell r="B9915">
            <v>90454</v>
          </cell>
          <cell r="C9915" t="str">
            <v>PASSANTE TIPO TUBO DE DIÂMETRO MAIORES QUE 40 MM E MENORES OU IGUAIS A 75 MM, FIXADO EM LAJE. AF_05/2015</v>
          </cell>
          <cell r="D9915" t="str">
            <v>UN</v>
          </cell>
          <cell r="E9915">
            <v>3.21</v>
          </cell>
        </row>
        <row r="9916">
          <cell r="B9916">
            <v>90455</v>
          </cell>
          <cell r="C9916" t="str">
            <v>PASSANTE TIPO TUBO DE DIÂMETRO MAIOR QUE 75 MM, FIXADO EM LAJE. AF_05/2015</v>
          </cell>
          <cell r="D9916" t="str">
            <v>UN</v>
          </cell>
          <cell r="E9916">
            <v>4.3</v>
          </cell>
        </row>
        <row r="9917">
          <cell r="B9917">
            <v>90456</v>
          </cell>
          <cell r="C9917" t="str">
            <v>QUEBRA EM ALVENARIA PARA INSTALAÇÃO DE CAIXA DE TOMADA (4X4 OU 4X2). AF_05/2015</v>
          </cell>
          <cell r="D9917" t="str">
            <v>UN</v>
          </cell>
          <cell r="E9917">
            <v>2.95</v>
          </cell>
        </row>
        <row r="9918">
          <cell r="B9918">
            <v>90457</v>
          </cell>
          <cell r="C9918" t="str">
            <v>QUEBRA EM ALVENARIA PARA INSTALAÇÃO DE QUADRO DISTRIBUIÇÃO PEQUENO (19X25 CM). AF_05/2015</v>
          </cell>
          <cell r="D9918" t="str">
            <v>UN</v>
          </cell>
          <cell r="E9918">
            <v>6.74</v>
          </cell>
        </row>
        <row r="9919">
          <cell r="B9919">
            <v>90458</v>
          </cell>
          <cell r="C9919" t="str">
            <v>QUEBRA EM ALVENARIA PARA INSTALAÇÃO DE QUADRO DISTRIBUIÇÃO GRANDE (76X40 CM). AF_05/2015</v>
          </cell>
          <cell r="D9919" t="str">
            <v>UN</v>
          </cell>
          <cell r="E9919">
            <v>19.12</v>
          </cell>
        </row>
        <row r="9920">
          <cell r="B9920">
            <v>90459</v>
          </cell>
          <cell r="C9920" t="str">
            <v>QUEBRA EM ALVENARIA PARA INSTALAÇÃO DE ABRIGO PARA MANGUEIRAS (90X60 CM). AF_05/2015</v>
          </cell>
          <cell r="D9920" t="str">
            <v>UN</v>
          </cell>
          <cell r="E9920">
            <v>26.97</v>
          </cell>
        </row>
        <row r="9921">
          <cell r="B9921">
            <v>90460</v>
          </cell>
          <cell r="C9921" t="str">
            <v>PERFILADO DE SEÇÃO 38X76 MM PARA SUPORTE DE ATÉ 3 TUBOS HORIZONTAIS. AF_05/2015</v>
          </cell>
          <cell r="D9921" t="str">
            <v>M</v>
          </cell>
          <cell r="E9921">
            <v>25.91</v>
          </cell>
        </row>
        <row r="9922">
          <cell r="B9922">
            <v>90461</v>
          </cell>
          <cell r="C9922" t="str">
            <v>PERFILADO DE SEÇÃO 38X76 MM PARA SUPORTE DE MAIS DE 3 TUBOS HORIZONTAIS. AF_05/2015</v>
          </cell>
          <cell r="D9922" t="str">
            <v>M</v>
          </cell>
          <cell r="E9922">
            <v>13.91</v>
          </cell>
        </row>
        <row r="9923">
          <cell r="B9923">
            <v>90462</v>
          </cell>
          <cell r="C9923" t="str">
            <v>PERFILADO DE SEÇÃO 38X38 MM PARA SUPORTE DE ATÉ 3 TUBOS VERTICAIS. AF_05/2015</v>
          </cell>
          <cell r="D9923" t="str">
            <v>M</v>
          </cell>
          <cell r="E9923">
            <v>3.06</v>
          </cell>
        </row>
        <row r="9924">
          <cell r="B9924">
            <v>90463</v>
          </cell>
          <cell r="C9924" t="str">
            <v>PERFILADO DE SEÇÃO 38X38 MM PARA SUPORTE DE MAIS DE 3 TUBOS VERTICAIS. AF_05/2015</v>
          </cell>
          <cell r="D9924" t="str">
            <v>M</v>
          </cell>
          <cell r="E9924">
            <v>2.41</v>
          </cell>
        </row>
        <row r="9925">
          <cell r="B9925">
            <v>90466</v>
          </cell>
          <cell r="C9925" t="str">
            <v>CHUMBAMENTO LINEAR EM ALVENARIA PARA RAMAIS/DISTRIBUIÇÃO COM DIÂMETROS MENORES OU IGUAIS A 40 MM. AF_05/2015</v>
          </cell>
          <cell r="D9925" t="str">
            <v>M</v>
          </cell>
          <cell r="E9925">
            <v>8.98</v>
          </cell>
        </row>
        <row r="9926">
          <cell r="B9926">
            <v>90467</v>
          </cell>
          <cell r="C9926" t="str">
            <v>CHUMBAMENTO LINEAR EM ALVENARIA PARA RAMAIS/DISTRIBUIÇÃO COM DIÂMETROS MAIORES QUE 40 MM E MENORES OU IGUAIS A 75 MM. AF_05/2015</v>
          </cell>
          <cell r="D9926" t="str">
            <v>M</v>
          </cell>
          <cell r="E9926">
            <v>14.19</v>
          </cell>
        </row>
        <row r="9927">
          <cell r="B9927">
            <v>90468</v>
          </cell>
          <cell r="C9927" t="str">
            <v>CHUMBAMENTO LINEAR EM CONTRAPISO PARA RAMAIS/DISTRIBUIÇÃO COM DIÂMETROS MENORES OU IGUAIS A 40 MM. AF_05/2015</v>
          </cell>
          <cell r="D9927" t="str">
            <v>M</v>
          </cell>
          <cell r="E9927">
            <v>3.82</v>
          </cell>
        </row>
        <row r="9928">
          <cell r="B9928">
            <v>90469</v>
          </cell>
          <cell r="C9928" t="str">
            <v>CHUMBAMENTO LINEAR EM CONTRAPISO PARA RAMAIS/DISTRIBUIÇÃO COM DIÂMETROS MAIORES QUE 40 MM E MENORES OU IGUAIS A 75 MM. AF_05/2015</v>
          </cell>
          <cell r="D9928" t="str">
            <v>M</v>
          </cell>
          <cell r="E9928">
            <v>6.12</v>
          </cell>
        </row>
        <row r="9929">
          <cell r="B9929">
            <v>90470</v>
          </cell>
          <cell r="C9929" t="str">
            <v>CHUMBAMENTO LINEAR EM CONTRAPISO PARA RAMAIS/DISTRIBUIÇÃO COM DIÂMETROS MAIORES QUE 75 MM. AF_05/2015</v>
          </cell>
          <cell r="D9929" t="str">
            <v>M</v>
          </cell>
          <cell r="E9929">
            <v>8.33</v>
          </cell>
        </row>
        <row r="9930">
          <cell r="B9930">
            <v>91166</v>
          </cell>
          <cell r="C9930" t="str">
            <v>FIXAÇÃO DE TUBOS HORIZONTAIS DE PEX DIAMETROS IGUAIS OU INFERIORES A 40 MM COM ABRAÇADEIRA PLÁSTICA 390 MM, FIXADA EM LAJE. AF_05/2015</v>
          </cell>
          <cell r="D9930" t="str">
            <v>M</v>
          </cell>
          <cell r="E9930">
            <v>2.56</v>
          </cell>
        </row>
        <row r="9931">
          <cell r="B9931">
            <v>91167</v>
          </cell>
          <cell r="C9931" t="str">
            <v>FIXAÇÃO DE TUBOS HORIZONTAIS DE PPR DIÂMETROS MENORES OU IGUAIS A 40 MM COM ABRAÇADEIRA METÁLICA RÍGIDA TIPO D 1/2", FIXADA EM PERFILADO EM LAJE. AF_05/2015</v>
          </cell>
          <cell r="D9931" t="str">
            <v>M</v>
          </cell>
          <cell r="E9931">
            <v>6.86</v>
          </cell>
        </row>
        <row r="9932">
          <cell r="B9932">
            <v>91168</v>
          </cell>
          <cell r="C9932" t="str">
            <v>FIXAÇÃO DE TUBOS HORIZONTAIS DE PPR DIÂMETROS MAIORES QUE 40 MM E MENORES OU IGUAIS A 75 MM COM ABRAÇADEIRA METÁLICA RÍGIDA TIPO D 1 1/2", FIXADA EM PERFILADO EM LAJE. AF_05/2015</v>
          </cell>
          <cell r="D9932" t="str">
            <v>M</v>
          </cell>
          <cell r="E9932">
            <v>5.15</v>
          </cell>
        </row>
        <row r="9933">
          <cell r="B9933">
            <v>91169</v>
          </cell>
          <cell r="C9933" t="str">
            <v>FIXAÇÃO DE TUBOS HORIZONTAIS DE PPR DIÂMETROS MAIORES QUE 75 MM COM ABRAÇADEIRA METÁLICA RÍGIDA TIPO D 3", FIXADA EM PERFILADO EM LAJE. AF_05/2015</v>
          </cell>
          <cell r="D9933" t="str">
            <v>M</v>
          </cell>
          <cell r="E9933">
            <v>6.13</v>
          </cell>
        </row>
        <row r="9934">
          <cell r="B9934">
            <v>91170</v>
          </cell>
          <cell r="C9934" t="str">
            <v>FIXAÇÃO DE TUBOS HORIZONTAIS DE PVC, CPVC OU COBRE DIÂMETROS MENORES OU IGUAIS A 40 MM OU ELETROCALHAS ATÉ 150MM DE LARGURA, COM ABRAÇADEIRA METÁLICA RÍGIDA TIPO D 1/2, FIXADA EM PERFILADO EM LAJE. AF_05/2015</v>
          </cell>
          <cell r="D9934" t="str">
            <v>M</v>
          </cell>
          <cell r="E9934">
            <v>1.77</v>
          </cell>
        </row>
        <row r="9935">
          <cell r="B9935">
            <v>91171</v>
          </cell>
          <cell r="C9935" t="str">
            <v>FIXAÇÃO DE TUBOS HORIZONTAIS DE PVC, CPVC OU COBRE DIÂMETROS MAIORES QUE 40 MM E MENORES OU IGUAIS A 75 MM COM ABRAÇADEIRA METÁLICA RÍGIDA TIPO D 1 1/2", FIXADA EM PERFILADO EM LAJE. AF_05/2015</v>
          </cell>
          <cell r="D9935" t="str">
            <v>M</v>
          </cell>
          <cell r="E9935">
            <v>2.1800000000000002</v>
          </cell>
        </row>
        <row r="9936">
          <cell r="B9936">
            <v>91172</v>
          </cell>
          <cell r="C9936" t="str">
            <v>FIXAÇÃO DE TUBOS HORIZONTAIS DE PVC, CPVC OU COBRE DIÂMETROS MAIORES QUE 75 MM COM ABRAÇADEIRA METÁLICA RÍGIDA TIPO D 3", FIXADA EM PERFILADO EM LAJE. AF_05/2015</v>
          </cell>
          <cell r="D9936" t="str">
            <v>M</v>
          </cell>
          <cell r="E9936">
            <v>3.23</v>
          </cell>
        </row>
        <row r="9937">
          <cell r="B9937">
            <v>91173</v>
          </cell>
          <cell r="C9937" t="str">
            <v>FIXAÇÃO DE TUBOS VERTICAIS DE PPR DIÂMETROS MENORES OU IGUAIS A 40 MM COM ABRAÇADEIRA METÁLICA RÍGIDA TIPO D 1/2", FIXADA EM PERFILADO EM ALVENARIA. AF_05/2015</v>
          </cell>
          <cell r="D9937" t="str">
            <v>M</v>
          </cell>
          <cell r="E9937">
            <v>0.89</v>
          </cell>
        </row>
        <row r="9938">
          <cell r="B9938">
            <v>91174</v>
          </cell>
          <cell r="C9938" t="str">
            <v>FIXAÇÃO DE TUBOS VERTICAIS DE PPR DIÂMETROS MAIORES QUE 40 MM E MENORES OU IGUAIS A 75 MM COM ABRAÇADEIRA METÁLICA RÍGIDA TIPO D 1 1/2", FIXADA EM PERFILADO EM ALVENARIA. AF_05/2015</v>
          </cell>
          <cell r="D9938" t="str">
            <v>M</v>
          </cell>
          <cell r="E9938">
            <v>1.73</v>
          </cell>
        </row>
        <row r="9939">
          <cell r="B9939">
            <v>91175</v>
          </cell>
          <cell r="C9939" t="str">
            <v>FIXAÇÃO DE TUBOS VERTICAIS DE PPR DIÂMETROS MAIORES QUE 75 MM COM ABRAÇADEIRA METÁLICA RÍGIDA TIPO D 3", FIXADA EM PERFILADO EM ALVENARIA. AF_05/2015</v>
          </cell>
          <cell r="D9939" t="str">
            <v>M</v>
          </cell>
          <cell r="E9939">
            <v>2.84</v>
          </cell>
        </row>
        <row r="9940">
          <cell r="B9940">
            <v>91176</v>
          </cell>
          <cell r="C9940" t="str">
            <v>FIXAÇÃO DE TUBOS HORIZONTAIS DE PPR DIÂMETROS MENORES OU IGUAIS A 40 MM COM ABRAÇADEIRA METÁLICA RÍGIDA TIPO  D  1/2" , FIXADA DIRETAMENTE NA LAJE. AF_05/2015</v>
          </cell>
          <cell r="D9940" t="str">
            <v>M</v>
          </cell>
          <cell r="E9940">
            <v>33.630000000000003</v>
          </cell>
        </row>
        <row r="9941">
          <cell r="B9941">
            <v>91177</v>
          </cell>
          <cell r="C9941" t="str">
            <v>FIXAÇÃO DE TUBOS HORIZONTAIS DE PPR DIÂMETROS MAIORES QUE 40 MM E MENORES OU IGUAIS A 75 MM COM ABRAÇADEIRA METÁLICA RÍGIDA TIPO  D  1 1/2" , FIXADA DIRETAMENTE NA LAJE. AF_05/2015</v>
          </cell>
          <cell r="D9941" t="str">
            <v>M</v>
          </cell>
          <cell r="E9941">
            <v>14.9</v>
          </cell>
        </row>
        <row r="9942">
          <cell r="B9942">
            <v>91178</v>
          </cell>
          <cell r="C9942" t="str">
            <v>FIXAÇÃO DE TUBOS HORIZONTAIS DE PPR DIÂMETROS MAIORES QUE 75 MM COM ABRAÇADEIRA METÁLICA RÍGIDA TIPO  D  3" , FIXADA DIRETAMENTE NA LAJE. AF_05/2015</v>
          </cell>
          <cell r="D9942" t="str">
            <v>M</v>
          </cell>
          <cell r="E9942">
            <v>13.68</v>
          </cell>
        </row>
        <row r="9943">
          <cell r="B9943">
            <v>91179</v>
          </cell>
          <cell r="C9943" t="str">
            <v>FIXAÇÃO DE TUBOS HORIZONTAIS DE PVC, CPVC OU COBRE DIÂMETROS MENORES OU IGUAIS A 40 MM COM ABRAÇADEIRA METÁLICA RÍGIDA TIPO  D  1/2" , FIXADA DIRETAMENTE NA LAJE. AF_05/2015</v>
          </cell>
          <cell r="D9943" t="str">
            <v>M</v>
          </cell>
          <cell r="E9943">
            <v>8.6300000000000008</v>
          </cell>
        </row>
        <row r="9944">
          <cell r="B9944">
            <v>91180</v>
          </cell>
          <cell r="C9944" t="str">
            <v>FIXAÇÃO DE TUBOS HORIZONTAIS DE PVC, CPVC OU COBRE DIÂMETROS MAIORES QUE 40 MM E MENORES OU IGUAIS A 75 MM COM ABRAÇADEIRA METÁLICA RÍGIDA TIPO D 1 1/2, FIXADA DIRETAMENTE NA LAJE. AF_05/2015</v>
          </cell>
          <cell r="D9944" t="str">
            <v>M</v>
          </cell>
          <cell r="E9944">
            <v>6.59</v>
          </cell>
        </row>
        <row r="9945">
          <cell r="B9945">
            <v>91181</v>
          </cell>
          <cell r="C9945" t="str">
            <v>FIXAÇÃO DE TUBOS HORIZONTAIS DE PVC, CPVC OU COBRE DIÂMETROS MAIORES QUE 75 MM COM ABRAÇADEIRA METÁLICA RÍGIDA TIPO  D  3" , FIXADA DIRETAMENTE NA LAJE. AF_05/2015</v>
          </cell>
          <cell r="D9945" t="str">
            <v>M</v>
          </cell>
          <cell r="E9945">
            <v>6.96</v>
          </cell>
        </row>
        <row r="9946">
          <cell r="B9946">
            <v>91182</v>
          </cell>
          <cell r="C9946" t="str">
            <v>FIXAÇÃO DE TUBOS HORIZONTAIS DE PPR DIÂMETROS MENORES OU IGUAIS A 40 MM COM ABRAÇADEIRA METÁLICA FLEXÍVEL 18 MM, FIXADA DIRETAMENTE NA LAJE. AF_05/2015</v>
          </cell>
          <cell r="D9946" t="str">
            <v>M</v>
          </cell>
          <cell r="E9946">
            <v>19.579999999999998</v>
          </cell>
        </row>
        <row r="9947">
          <cell r="B9947">
            <v>91183</v>
          </cell>
          <cell r="C9947" t="str">
            <v>FIXAÇÃO DE TUBOS HORIZONTAIS DE PPR DIÂMETROS MAIORES QUE 40 MM E MENORES OU IGUAIS A 75 MM COM ABRAÇADEIRA METÁLICA FLEXÍVEL 18 MM, FIXADA DIRETAMENTE NA LAJE. AF_05/2015</v>
          </cell>
          <cell r="D9947" t="str">
            <v>M</v>
          </cell>
          <cell r="E9947">
            <v>9.67</v>
          </cell>
        </row>
        <row r="9948">
          <cell r="B9948">
            <v>91184</v>
          </cell>
          <cell r="C9948" t="str">
            <v>FIXAÇÃO DE TUBOS HORIZONTAIS DE PPR DIÂMETROS MAIORES QUE 75 MM COM ABRAÇADEIRA METÁLICA FLEXÍVEL 18 MM, FIXADA DIRETAMENTE NA LAJE. AF_05/2015</v>
          </cell>
          <cell r="D9948" t="str">
            <v>M</v>
          </cell>
          <cell r="E9948">
            <v>9.0299999999999994</v>
          </cell>
        </row>
        <row r="9949">
          <cell r="B9949">
            <v>91185</v>
          </cell>
          <cell r="C9949" t="str">
            <v>FIXAÇÃO DE TUBOS HORIZONTAIS DE PVC, CPVC OU COBRE DIÂMETROS MENORES OU IGUAIS A 40 MM COM ABRAÇADEIRA METÁLICA FLEXÍVEL 18 MM, FIXADA DIRETAMENTE NA LAJE. AF_05/2015</v>
          </cell>
          <cell r="D9949" t="str">
            <v>M</v>
          </cell>
          <cell r="E9949">
            <v>5.0199999999999996</v>
          </cell>
        </row>
        <row r="9950">
          <cell r="B9950">
            <v>91186</v>
          </cell>
          <cell r="C9950" t="str">
            <v>FIXAÇÃO DE TUBOS HORIZONTAIS DE PVC, CPVC OU COBRE DIÂMETROS MAIORES QUE 40 MM E MENORES OU IGUAIS A 75 MM COM ABRAÇADEIRA METÁLICA FLEXÍVEL 18 MM, FIXADA DIRETAMENTE NA LAJE. AF_05/2015</v>
          </cell>
          <cell r="D9950" t="str">
            <v>M</v>
          </cell>
          <cell r="E9950">
            <v>4.13</v>
          </cell>
        </row>
        <row r="9951">
          <cell r="B9951">
            <v>91187</v>
          </cell>
          <cell r="C9951" t="str">
            <v>FIXAÇÃO DE TUBOS HORIZONTAIS DE PVC, CPVC OU COBRE DIÂMETROS MAIORES QUE 75 MM COM ABRAÇADEIRA METÁLICA FLEXÍVEL 18 MM, FIXADA DIRETAMENTE NA LAJE. AF_05/2015</v>
          </cell>
          <cell r="D9951" t="str">
            <v>M</v>
          </cell>
          <cell r="E9951">
            <v>4.76</v>
          </cell>
        </row>
        <row r="9952">
          <cell r="B9952">
            <v>91188</v>
          </cell>
          <cell r="C9952" t="str">
            <v>CHUMBAMENTO PONTUAL DE ABERTURA EM LAJE COM PASSAGEM DE 1 TUBO DE DIAMETRO EQUIVALENTE IGUAL À  50 MM. AF_05/2015</v>
          </cell>
          <cell r="D9952" t="str">
            <v>UN</v>
          </cell>
          <cell r="E9952">
            <v>4.7300000000000004</v>
          </cell>
        </row>
        <row r="9953">
          <cell r="B9953">
            <v>91189</v>
          </cell>
          <cell r="C9953" t="str">
            <v>CHUMBAMENTO PONTUAL DE ABERTURA EM LAJE COM PASSAGEM DE MAIS DE 1 TUBO DE  DIAMETRO EQUIVALENTE IGUAL À  50 MM. AF_05/2015</v>
          </cell>
          <cell r="D9953" t="str">
            <v>UN</v>
          </cell>
          <cell r="E9953">
            <v>30.2</v>
          </cell>
        </row>
        <row r="9954">
          <cell r="B9954">
            <v>91190</v>
          </cell>
          <cell r="C9954" t="str">
            <v>CHUMBAMENTO PONTUAL EM PASSAGEM DE TUBO COM DIÂMETRO MENOR OU IGUAL A 40 MM. AF_05/2015</v>
          </cell>
          <cell r="D9954" t="str">
            <v>UN</v>
          </cell>
          <cell r="E9954">
            <v>3.49</v>
          </cell>
        </row>
        <row r="9955">
          <cell r="B9955">
            <v>91191</v>
          </cell>
          <cell r="C9955" t="str">
            <v>CHUMBAMENTO PONTUAL EM PASSAGEM DE TUBO COM DIÂMETROS ENTRE 40 MM E 75 MM. AF_05/2015</v>
          </cell>
          <cell r="D9955" t="str">
            <v>UN</v>
          </cell>
          <cell r="E9955">
            <v>3.71</v>
          </cell>
        </row>
        <row r="9956">
          <cell r="B9956">
            <v>91192</v>
          </cell>
          <cell r="C9956" t="str">
            <v>CHUMBAMENTO PONTUAL EM PASSAGEM DE TUBO COM DIÂMETRO MAIOR QUE 75 MM. AF_05/2015</v>
          </cell>
          <cell r="D9956" t="str">
            <v>UN</v>
          </cell>
          <cell r="E9956">
            <v>4.1100000000000003</v>
          </cell>
        </row>
        <row r="9957">
          <cell r="B9957">
            <v>91222</v>
          </cell>
          <cell r="C9957" t="str">
            <v>RASGO EM ALVENARIA PARA RAMAIS/ DISTRIBUIÇÃO COM DIÂMETROS MAIORES QUE 40 MM E MENORES OU IGUAIS A 75 MM. AF_05/2015</v>
          </cell>
          <cell r="D9957" t="str">
            <v>M</v>
          </cell>
          <cell r="E9957">
            <v>9.91</v>
          </cell>
        </row>
        <row r="9958">
          <cell r="B9958">
            <v>94480</v>
          </cell>
          <cell r="C9958" t="str">
            <v>CONJUNTO HIDRÁULICO PARA INSTALAÇÃO DE BOMBA EM AÇO ROSCÁVEL, DN SUCÇÃO 65 (2½) E DN RECALQUE 50 (2), PARA EDIFICAÇÃO ENTRE 12 E 18 PAVIMENTOS  FORNECIMENTO E INSTALAÇÃO. AF_06/2016</v>
          </cell>
          <cell r="D9958" t="str">
            <v>UN</v>
          </cell>
          <cell r="E9958">
            <v>1868.37</v>
          </cell>
        </row>
        <row r="9959">
          <cell r="B9959">
            <v>94481</v>
          </cell>
          <cell r="C9959" t="str">
            <v>CONJUNTO HIDRÁULICO PARA INSTALAÇÃO DE BOMBA EM AÇO ROSCÁVEL, DN SUCÇÃO 50 (2) E DN RECALQUE 40 (1 1/2), PARA EDIFICAÇÃO ENTRE 8 E 12 PAVIMENTOS  FORNECIMENTO E INSTALAÇÃO. AF_06/2016</v>
          </cell>
          <cell r="D9959" t="str">
            <v>UN</v>
          </cell>
          <cell r="E9959">
            <v>1308.07</v>
          </cell>
        </row>
        <row r="9960">
          <cell r="B9960">
            <v>94482</v>
          </cell>
          <cell r="C9960" t="str">
            <v>CONJUNTO HIDRÁULICO PARA INSTALAÇÃO DE BOMBA EM AÇO ROSCÁVEL, DN SUCÇÃO 40 (1 1/2) E DN RECALQUE 32 (1 1/4), PARA EDIFICAÇÃO ENTRE 4 E 8 PAVIMENTOS  FORNECIMENTO E INSTALAÇÃO. AF_06/2016</v>
          </cell>
          <cell r="D9960" t="str">
            <v>UN</v>
          </cell>
          <cell r="E9960">
            <v>1035.57</v>
          </cell>
        </row>
        <row r="9961">
          <cell r="B9961">
            <v>94483</v>
          </cell>
          <cell r="C9961" t="str">
            <v>CONJUNTO HIDRÁULICO PARA INSTALAÇÃO DE BOMBA EM AÇO ROSCÁVEL, DN SUCÇÃO 32 (1 1/4) E DN RECALQUE 25 (1), PARA EDIFICAÇÃO ATÉ 4 PAVIMENTOS  FORNECIMENTO E INSTALAÇÃO. AF_06/2016</v>
          </cell>
          <cell r="D9961" t="str">
            <v>UN</v>
          </cell>
          <cell r="E9961">
            <v>872.84</v>
          </cell>
        </row>
        <row r="9962">
          <cell r="B9962">
            <v>95541</v>
          </cell>
          <cell r="C9962" t="str">
            <v>FIXAÇÃO UTILIZANDO PARAFUSO E BUCHA DE NYLON, SOMENTE MÃO DE OBRA. AF_10/2016</v>
          </cell>
          <cell r="D9962" t="str">
            <v>UN</v>
          </cell>
          <cell r="E9962">
            <v>3.28</v>
          </cell>
        </row>
        <row r="9963">
          <cell r="B9963">
            <v>95573</v>
          </cell>
          <cell r="C9963" t="str">
            <v>MÃO-FRANCESA EM AÇO, ABAS IGUAIS 40 CM, CAPACIDADE MÍNIMA 70 KG, BRANCO  FORNECIMENTO E INSTALAÇÃO. AF_11/2016</v>
          </cell>
          <cell r="D9963" t="str">
            <v>UN</v>
          </cell>
          <cell r="E9963">
            <v>32.65</v>
          </cell>
        </row>
        <row r="9964">
          <cell r="B9964">
            <v>95574</v>
          </cell>
          <cell r="C9964" t="str">
            <v>MÃO-FRANCESA EM AÇO, ABAS IGUAIS 30 CM, CAPACIDADE MÍNIMA 60 KG, BRANCO  FORNECIMENTO E INSTALAÇÃO. AF_11/2016</v>
          </cell>
          <cell r="D9964" t="str">
            <v>UN</v>
          </cell>
          <cell r="E9964">
            <v>24.7</v>
          </cell>
        </row>
        <row r="9965">
          <cell r="B9965">
            <v>96559</v>
          </cell>
          <cell r="C9965" t="str">
            <v>PERFILADO DE SEÇÃO 38X76 MM PARA SUPORTE DE DUTO EM CHAPA GALVANIZADA BITOLA 26. AF_07/2017</v>
          </cell>
          <cell r="D9965" t="str">
            <v>M2</v>
          </cell>
          <cell r="E9965">
            <v>73.34</v>
          </cell>
        </row>
        <row r="9966">
          <cell r="B9966">
            <v>96560</v>
          </cell>
          <cell r="C9966" t="str">
            <v>PERFILADO DE SEÇÃO 38X76 MM PARA SUPORTE DE DUTO EM CHAPA GALVANIZADA BITOLA 24. AF_07/2017</v>
          </cell>
          <cell r="D9966" t="str">
            <v>M2</v>
          </cell>
          <cell r="E9966">
            <v>36.25</v>
          </cell>
        </row>
        <row r="9967">
          <cell r="B9967">
            <v>96561</v>
          </cell>
          <cell r="C9967" t="str">
            <v>PERFILADO DE SEÇÃO 38X76 MM PARA SUPORTE DE DUTO EM CHAPA GALVANIZADA BITOLA 22. AF_07/2017</v>
          </cell>
          <cell r="D9967" t="str">
            <v>M2</v>
          </cell>
          <cell r="E9967">
            <v>21.73</v>
          </cell>
        </row>
        <row r="9968">
          <cell r="B9968">
            <v>96562</v>
          </cell>
          <cell r="C9968" t="str">
            <v>PERFILADO DE SEÇÃO 38X76 MM PARA SUPORTE DE ELETROCALHA LISA OU PERFURADA EM AÇO GALVANIZADO, LARGURA 200 OU 400 MM E ALTURA 50 MM. AF_07/2017</v>
          </cell>
          <cell r="D9968" t="str">
            <v>M</v>
          </cell>
          <cell r="E9968">
            <v>37.18</v>
          </cell>
        </row>
        <row r="9969">
          <cell r="B9969">
            <v>96563</v>
          </cell>
          <cell r="C9969" t="str">
            <v>PERFILADO DE SEÇÃO 38X76 MM PARA SUPORTE DE ELETROCALHA LISA OU PERFURADA EM AÇO GALVANIZADO, LARGURA 500 OU 800 MM E ALTURA 50 MM. AF_07/2017</v>
          </cell>
          <cell r="D9969" t="str">
            <v>M</v>
          </cell>
          <cell r="E9969">
            <v>39.31</v>
          </cell>
        </row>
        <row r="9970">
          <cell r="B9970">
            <v>98113</v>
          </cell>
          <cell r="C9970" t="str">
            <v>TIL (TUBO DE INSPEÇÃO E LIMPEZA) RADIAL PARA ESGOTO, EM PVC, DN 300 X 200 MM. AF_05/2018</v>
          </cell>
          <cell r="D9970" t="str">
            <v>UN</v>
          </cell>
          <cell r="E9970">
            <v>1785.74</v>
          </cell>
        </row>
        <row r="9971">
          <cell r="B9971" t="str">
            <v>73826/1</v>
          </cell>
          <cell r="C9971" t="str">
            <v>INSTALACAO DE COMPRESSOR DE AR, POTENCIA &lt;= 5 CV</v>
          </cell>
          <cell r="D9971" t="str">
            <v>UN</v>
          </cell>
          <cell r="E9971">
            <v>398.2</v>
          </cell>
        </row>
        <row r="9972">
          <cell r="B9972" t="str">
            <v>73826/2</v>
          </cell>
          <cell r="C9972" t="str">
            <v>INSTALACAO DE COMPRESSOR DE AR, POTENCIA &gt; 5 E &lt;= 10 CV</v>
          </cell>
          <cell r="D9972" t="str">
            <v>UN</v>
          </cell>
          <cell r="E9972">
            <v>517.66</v>
          </cell>
        </row>
        <row r="9973">
          <cell r="B9973" t="str">
            <v>73834/1</v>
          </cell>
          <cell r="C9973" t="str">
            <v>INSTALACAO DE CONJ.MOTO BOMBA SUBMERSIVEL ATE 10 CV</v>
          </cell>
          <cell r="D9973" t="str">
            <v>UN</v>
          </cell>
          <cell r="E9973">
            <v>162.04</v>
          </cell>
        </row>
        <row r="9974">
          <cell r="B9974" t="str">
            <v>73834/2</v>
          </cell>
          <cell r="C9974" t="str">
            <v>INSTALACAO DE CONJ.MOTO BOMBA SUBMERSIVEL DE 11 A 25 CV</v>
          </cell>
          <cell r="D9974" t="str">
            <v>UN</v>
          </cell>
          <cell r="E9974">
            <v>259.27999999999997</v>
          </cell>
        </row>
        <row r="9975">
          <cell r="B9975" t="str">
            <v>73834/3</v>
          </cell>
          <cell r="C9975" t="str">
            <v>INSTALACAO DE CONJ.MOTO BOMBA SUBMERSIVEL DE 26 A 50 CV</v>
          </cell>
          <cell r="D9975" t="str">
            <v>UN</v>
          </cell>
          <cell r="E9975">
            <v>518.55999999999995</v>
          </cell>
        </row>
        <row r="9976">
          <cell r="B9976" t="str">
            <v>73834/4</v>
          </cell>
          <cell r="C9976" t="str">
            <v>INSTALACAO DE CONJ.MOTO BOMBA SUBMERSIVEL DE 51 A 100 CV</v>
          </cell>
          <cell r="D9976" t="str">
            <v>UN</v>
          </cell>
          <cell r="E9976">
            <v>777.84</v>
          </cell>
        </row>
        <row r="9977">
          <cell r="B9977" t="str">
            <v>73835/1</v>
          </cell>
          <cell r="C9977" t="str">
            <v>INSTALACAO DE CONJ.MOTO BOMBA VERTICAL POT &lt;= 100 CV</v>
          </cell>
          <cell r="D9977" t="str">
            <v>UN</v>
          </cell>
          <cell r="E9977">
            <v>1059.1199999999999</v>
          </cell>
        </row>
        <row r="9978">
          <cell r="B9978" t="str">
            <v>73835/2</v>
          </cell>
          <cell r="C9978" t="str">
            <v>INSTALACAO DE CONJ.MOTO BOMBA VERTICAL 100 &lt; POT &lt;= 200 CV</v>
          </cell>
          <cell r="D9978" t="str">
            <v>UN</v>
          </cell>
          <cell r="E9978">
            <v>1440.41</v>
          </cell>
        </row>
        <row r="9979">
          <cell r="B9979" t="str">
            <v>73835/3</v>
          </cell>
          <cell r="C9979" t="str">
            <v>INSTALACAO DE CONJ.MOTO BOMBA VERTICAL 200 &lt; POT &lt;= 300 CV</v>
          </cell>
          <cell r="D9979" t="str">
            <v>UN</v>
          </cell>
          <cell r="E9979">
            <v>1609.87</v>
          </cell>
        </row>
        <row r="9980">
          <cell r="B9980" t="str">
            <v>73836/1</v>
          </cell>
          <cell r="C9980" t="str">
            <v>INSTALACAO DE CONJ.MOTO BOMBA HORIZONTAL ATE 10 CV</v>
          </cell>
          <cell r="D9980" t="str">
            <v>UN</v>
          </cell>
          <cell r="E9980">
            <v>423.65</v>
          </cell>
        </row>
        <row r="9981">
          <cell r="B9981" t="str">
            <v>73836/2</v>
          </cell>
          <cell r="C9981" t="str">
            <v>INSTALACAO DE CONJ.MOTO BOMBA HORIZONTAL DE 12,5 A 25 CV</v>
          </cell>
          <cell r="D9981" t="str">
            <v>UN</v>
          </cell>
          <cell r="E9981">
            <v>550.74</v>
          </cell>
        </row>
        <row r="9982">
          <cell r="B9982" t="str">
            <v>73836/3</v>
          </cell>
          <cell r="C9982" t="str">
            <v>INSTALACAO DE CONJ.MOTO BOMBA HORIZONTAL DE 30 A 75 CV</v>
          </cell>
          <cell r="D9982" t="str">
            <v>UN</v>
          </cell>
          <cell r="E9982">
            <v>847.3</v>
          </cell>
        </row>
        <row r="9983">
          <cell r="B9983" t="str">
            <v>73836/4</v>
          </cell>
          <cell r="C9983" t="str">
            <v>INSTALACAO DE CONJ.MOTO BOMBA HORIZONTAL DE 100 A 150 CV</v>
          </cell>
          <cell r="D9983" t="str">
            <v>UN</v>
          </cell>
          <cell r="E9983">
            <v>1355.68</v>
          </cell>
        </row>
        <row r="9984">
          <cell r="B9984" t="str">
            <v>73837/1</v>
          </cell>
          <cell r="C9984" t="str">
            <v>INSTALACAO DE CONJ.MOTO BOMBA SUBMERSO ATE 5 CV</v>
          </cell>
          <cell r="D9984" t="str">
            <v>UN</v>
          </cell>
          <cell r="E9984">
            <v>162.04</v>
          </cell>
        </row>
        <row r="9985">
          <cell r="B9985" t="str">
            <v>73837/2</v>
          </cell>
          <cell r="C9985" t="str">
            <v>INSTALACAO DE CONJ.MOTO BOMBA SUBMERSO DE 6 A 25 CV</v>
          </cell>
          <cell r="D9985" t="str">
            <v>UN</v>
          </cell>
          <cell r="E9985">
            <v>324.10000000000002</v>
          </cell>
        </row>
        <row r="9986">
          <cell r="B9986" t="str">
            <v>73837/3</v>
          </cell>
          <cell r="C9986" t="str">
            <v>INSTALACAO DE CONJ.MOTO BOMBA SUBMERSO DE 26 A 50 CV</v>
          </cell>
          <cell r="D9986" t="str">
            <v>UN</v>
          </cell>
          <cell r="E9986">
            <v>648.20000000000005</v>
          </cell>
        </row>
        <row r="9987">
          <cell r="B9987">
            <v>73612</v>
          </cell>
          <cell r="C9987" t="str">
            <v>INSTALACAO DE CLORADOR</v>
          </cell>
          <cell r="D9987" t="str">
            <v>UN</v>
          </cell>
          <cell r="E9987">
            <v>314.60000000000002</v>
          </cell>
        </row>
        <row r="9988">
          <cell r="B9988">
            <v>73660</v>
          </cell>
          <cell r="C9988" t="str">
            <v>LEITO FILTRANTE - ASSENTAMENTO DE BLOCOS LEOPOLD</v>
          </cell>
          <cell r="D9988" t="str">
            <v>M2</v>
          </cell>
          <cell r="E9988">
            <v>66.91</v>
          </cell>
        </row>
        <row r="9989">
          <cell r="B9989">
            <v>73693</v>
          </cell>
          <cell r="C9989" t="str">
            <v>LEITO FILTRANTE - COLOCACAO DE LONA PLASTICA</v>
          </cell>
          <cell r="D9989" t="str">
            <v>M2</v>
          </cell>
          <cell r="E9989">
            <v>18.5</v>
          </cell>
        </row>
        <row r="9990">
          <cell r="B9990">
            <v>73694</v>
          </cell>
          <cell r="C9990" t="str">
            <v>INSTALACAO DE BOMBA DOSADORA</v>
          </cell>
          <cell r="D9990" t="str">
            <v>UN</v>
          </cell>
          <cell r="E9990">
            <v>115.88</v>
          </cell>
        </row>
        <row r="9991">
          <cell r="B9991">
            <v>73695</v>
          </cell>
          <cell r="C9991" t="str">
            <v>INSTALACAO DE AGITADOR</v>
          </cell>
          <cell r="D9991" t="str">
            <v>UN</v>
          </cell>
          <cell r="E9991">
            <v>59.59</v>
          </cell>
        </row>
        <row r="9992">
          <cell r="B9992" t="str">
            <v>73824/1</v>
          </cell>
          <cell r="C9992" t="str">
            <v>INSTALACAO DE MISTURADOR VERTICAL</v>
          </cell>
          <cell r="D9992" t="str">
            <v>UN</v>
          </cell>
          <cell r="E9992">
            <v>314.60000000000002</v>
          </cell>
        </row>
        <row r="9993">
          <cell r="B9993" t="str">
            <v>73825/2</v>
          </cell>
          <cell r="C9993" t="str">
            <v>VERTEDOR TRIANGULAR DE ALUMINIO</v>
          </cell>
          <cell r="D9993" t="str">
            <v>M2</v>
          </cell>
          <cell r="E9993">
            <v>822.29</v>
          </cell>
        </row>
        <row r="9994">
          <cell r="B9994" t="str">
            <v>73873/1</v>
          </cell>
          <cell r="C9994" t="str">
            <v>LEITO FILTRANTE - COLOCACAO E APILOAMENTO DE TERRA NO FILTRO</v>
          </cell>
          <cell r="D9994" t="str">
            <v>M3</v>
          </cell>
          <cell r="E9994">
            <v>66.39</v>
          </cell>
        </row>
        <row r="9995">
          <cell r="B9995" t="str">
            <v>73873/2</v>
          </cell>
          <cell r="C9995" t="str">
            <v>LEITO FILTRANTE - FORN.E ENCHIMENTO C/ BRITA NO. 4</v>
          </cell>
          <cell r="D9995" t="str">
            <v>M3</v>
          </cell>
          <cell r="E9995">
            <v>157.16999999999999</v>
          </cell>
        </row>
        <row r="9996">
          <cell r="B9996" t="str">
            <v>73873/3</v>
          </cell>
          <cell r="C9996" t="str">
            <v>LEITO FILTRANTE - COLOCACAO DE AREIA NOS FILTROS</v>
          </cell>
          <cell r="D9996" t="str">
            <v>M3</v>
          </cell>
          <cell r="E9996">
            <v>66.39</v>
          </cell>
        </row>
        <row r="9997">
          <cell r="B9997" t="str">
            <v>73873/4</v>
          </cell>
          <cell r="C9997" t="str">
            <v>LEITO FILTRANTE - COLOCACAO DE PEDREGULHOS NOS FILTROS</v>
          </cell>
          <cell r="D9997" t="str">
            <v>M3</v>
          </cell>
          <cell r="E9997">
            <v>72.709999999999994</v>
          </cell>
        </row>
        <row r="9998">
          <cell r="B9998" t="str">
            <v>73873/5</v>
          </cell>
          <cell r="C9998" t="str">
            <v>LEITO FILTRANTE - COLOCACAO DE ANTRACITO NOS FILTROS</v>
          </cell>
          <cell r="D9998" t="str">
            <v>M3</v>
          </cell>
          <cell r="E9998">
            <v>66.39</v>
          </cell>
        </row>
        <row r="9999">
          <cell r="B9999" t="str">
            <v>73827/1</v>
          </cell>
          <cell r="C9999" t="str">
            <v>KIT CAVALETE PVC COM REGISTRO 1/2" - FORNECIMENTO E INSTALAÇÃO</v>
          </cell>
          <cell r="D9999" t="str">
            <v>UN</v>
          </cell>
          <cell r="E9999">
            <v>65.459999999999994</v>
          </cell>
        </row>
        <row r="10000">
          <cell r="B10000" t="str">
            <v>74218/1</v>
          </cell>
          <cell r="C10000" t="str">
            <v>KIT CAVALETE PVC COM REGISTRO 3/4" - FORNECIMENTO E INSTALACAO</v>
          </cell>
          <cell r="D10000" t="str">
            <v>UN</v>
          </cell>
          <cell r="E10000">
            <v>63.39</v>
          </cell>
        </row>
        <row r="10001">
          <cell r="B10001" t="str">
            <v>74253/1</v>
          </cell>
          <cell r="C10001" t="str">
            <v>RAMAL PREDIAL EM TUBO PEAD 20MM - FORNECIMENTO, INSTALAÇÃO, ESCAVAÇÃO E REATERRO</v>
          </cell>
          <cell r="D10001" t="str">
            <v>M</v>
          </cell>
          <cell r="E10001">
            <v>19.72</v>
          </cell>
        </row>
        <row r="10002">
          <cell r="B10002">
            <v>83878</v>
          </cell>
          <cell r="C10002" t="str">
            <v>LIGACAO DA REDE 50MM AO RAMAL PREDIAL 1/2"</v>
          </cell>
          <cell r="D10002" t="str">
            <v>UN</v>
          </cell>
          <cell r="E10002">
            <v>38.18</v>
          </cell>
        </row>
        <row r="10003">
          <cell r="B10003">
            <v>83879</v>
          </cell>
          <cell r="C10003" t="str">
            <v>LIGACAO DA REDE 75MM AO RAMAL PREDIAL 1/2"</v>
          </cell>
          <cell r="D10003" t="str">
            <v>UN</v>
          </cell>
          <cell r="E10003">
            <v>44.63</v>
          </cell>
        </row>
        <row r="10004">
          <cell r="B10004">
            <v>73658</v>
          </cell>
          <cell r="C10004" t="str">
            <v>LIGAÇÃO DOMICILIAR DE ESGOTO DN 100MM, DA CASA ATÉ A CAIXA, COMPOSTO POR 10,0M TUBO DE PVC ESGOTO PREDIAL DN 100MM E CAIXA DE ALVENARIA COM TAMPA DE CONCRETO - FORNECIMENTO E INSTALAÇÃO</v>
          </cell>
          <cell r="D10004" t="str">
            <v>UN</v>
          </cell>
          <cell r="E10004">
            <v>458.45</v>
          </cell>
        </row>
        <row r="10005">
          <cell r="B10005">
            <v>93350</v>
          </cell>
          <cell r="C100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10005" t="str">
            <v>UN</v>
          </cell>
          <cell r="E10005">
            <v>651.45000000000005</v>
          </cell>
        </row>
        <row r="10006">
          <cell r="B10006">
            <v>93351</v>
          </cell>
          <cell r="C100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10006" t="str">
            <v>UN</v>
          </cell>
          <cell r="E10006">
            <v>531.13</v>
          </cell>
        </row>
        <row r="10007">
          <cell r="B10007">
            <v>93352</v>
          </cell>
          <cell r="C100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10007" t="str">
            <v>UN</v>
          </cell>
          <cell r="E10007">
            <v>411.79</v>
          </cell>
        </row>
        <row r="10008">
          <cell r="B10008">
            <v>93353</v>
          </cell>
          <cell r="C100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10008" t="str">
            <v>UN</v>
          </cell>
          <cell r="E10008">
            <v>295.31</v>
          </cell>
        </row>
        <row r="10009">
          <cell r="B10009">
            <v>93354</v>
          </cell>
          <cell r="C100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10009" t="str">
            <v>UN</v>
          </cell>
          <cell r="E10009">
            <v>425.24</v>
          </cell>
        </row>
        <row r="10010">
          <cell r="B10010">
            <v>93355</v>
          </cell>
          <cell r="C100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10010" t="str">
            <v>UN</v>
          </cell>
          <cell r="E10010">
            <v>352.82</v>
          </cell>
        </row>
        <row r="10011">
          <cell r="B10011">
            <v>93356</v>
          </cell>
          <cell r="C100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10011" t="str">
            <v>UN</v>
          </cell>
          <cell r="E10011">
            <v>280.07</v>
          </cell>
        </row>
        <row r="10012">
          <cell r="B10012">
            <v>93357</v>
          </cell>
          <cell r="C100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10012" t="str">
            <v>UN</v>
          </cell>
          <cell r="E10012">
            <v>208.83</v>
          </cell>
        </row>
        <row r="10013">
          <cell r="B10013">
            <v>83335</v>
          </cell>
          <cell r="C10013" t="str">
            <v>ESCAVACAO SUBMERSA COM DRAGA DE MANDIBULA</v>
          </cell>
          <cell r="D10013" t="str">
            <v>M3</v>
          </cell>
          <cell r="E10013">
            <v>38.14</v>
          </cell>
        </row>
        <row r="10014">
          <cell r="B10014">
            <v>88548</v>
          </cell>
          <cell r="C10014" t="str">
            <v>DRAGAGEM (C/ ESCAVADEIRA DRAG LINE DE ARRASTE 140HP)</v>
          </cell>
          <cell r="D10014" t="str">
            <v>M3</v>
          </cell>
          <cell r="E10014">
            <v>20.86</v>
          </cell>
        </row>
        <row r="10015">
          <cell r="B10015" t="str">
            <v>73903/1</v>
          </cell>
          <cell r="C10015" t="str">
            <v>LIMPEZA SUPERFICIAL DA CAMADA VEGETAL EM JAZIDA</v>
          </cell>
          <cell r="D10015" t="str">
            <v>M2</v>
          </cell>
          <cell r="E10015">
            <v>0.33</v>
          </cell>
        </row>
        <row r="10016">
          <cell r="B10016" t="str">
            <v>74151/1</v>
          </cell>
          <cell r="C10016" t="str">
            <v>ESCAVACAO E CARGA MATERIAL 1A CATEGORIA, UTILIZANDO TRATOR DE ESTEIRAS DE 110 A 160HP COM LAMINA, PESO OPERACIONAL * 13T  E PA CARREGADEIRA COM 170 HP.</v>
          </cell>
          <cell r="D10016" t="str">
            <v>M3</v>
          </cell>
          <cell r="E10016">
            <v>3.02</v>
          </cell>
        </row>
        <row r="10017">
          <cell r="B10017" t="str">
            <v>74153/1</v>
          </cell>
          <cell r="C10017" t="str">
            <v>ESPALHAMENTO MECANIZADO (COM MOTONIVELADORA 140 HP) MATERIAL 1A. CATEGORIA</v>
          </cell>
          <cell r="D10017" t="str">
            <v>M2</v>
          </cell>
          <cell r="E10017">
            <v>0.2</v>
          </cell>
        </row>
        <row r="10018">
          <cell r="B10018" t="str">
            <v>74154/1</v>
          </cell>
          <cell r="C10018" t="str">
            <v>ESCAVACAO, CARGA E TRANSPORTE DE  MATERIAL DE 1A CATEGORIA COM TRATOR SOBRE ESTEIRAS 347 HP E CACAMBA 6M3,  DMT 50 A 200M</v>
          </cell>
          <cell r="D10018" t="str">
            <v>M3</v>
          </cell>
          <cell r="E10018">
            <v>4.6100000000000003</v>
          </cell>
        </row>
        <row r="10019">
          <cell r="B10019" t="str">
            <v>74155/1</v>
          </cell>
          <cell r="C10019" t="str">
            <v>ESCAVACAO E TRANSPORTE DE MATERIAL DE  1A CAT DMT 50M COM TRATOR SOBRE  ESTEIRAS 347 HP COM LAMINA E ESCARIFICADOR</v>
          </cell>
          <cell r="D10019" t="str">
            <v>M3</v>
          </cell>
          <cell r="E10019">
            <v>1.48</v>
          </cell>
        </row>
        <row r="10020">
          <cell r="B10020" t="str">
            <v>74155/2</v>
          </cell>
          <cell r="C10020" t="str">
            <v>ESCAVACAO E TRANSPORTE DE MATERIAL DE  2A CAT DMT 50M COM TRATOR SOBRE  ESTEIRAS 347 HP COM LAMINA E ESCARIFICADOR</v>
          </cell>
          <cell r="D10020" t="str">
            <v>M3</v>
          </cell>
          <cell r="E10020">
            <v>2.86</v>
          </cell>
        </row>
        <row r="10021">
          <cell r="B10021" t="str">
            <v>74205/1</v>
          </cell>
          <cell r="C10021" t="str">
            <v>ESCAVACAO MECANICA DE MATERIAL 1A. CATEGORIA, PROVENIENTE DE CORTE DE SUBLEITO (C/TRATOR ESTEIRAS  160HP)</v>
          </cell>
          <cell r="D10021" t="str">
            <v>M3</v>
          </cell>
          <cell r="E10021">
            <v>1.46</v>
          </cell>
        </row>
        <row r="10022">
          <cell r="B10022">
            <v>79472</v>
          </cell>
          <cell r="C10022" t="str">
            <v>REGULARIZACAO DE SUPERFICIES EM TERRA COM MOTONIVELADORA</v>
          </cell>
          <cell r="D10022" t="str">
            <v>M2</v>
          </cell>
          <cell r="E10022">
            <v>0.45</v>
          </cell>
        </row>
        <row r="10023">
          <cell r="B10023">
            <v>79473</v>
          </cell>
          <cell r="C10023" t="str">
            <v>CORTE E ATERRO COMPENSADO</v>
          </cell>
          <cell r="D10023" t="str">
            <v>M3</v>
          </cell>
          <cell r="E10023">
            <v>5.25</v>
          </cell>
        </row>
        <row r="10024">
          <cell r="B10024">
            <v>79480</v>
          </cell>
          <cell r="C10024" t="str">
            <v>ESCAVACAO MECANICA CAMPO ABERTO EM SOLO EXCETO ROCHA ATE 2,00M PROFUNDIDADE</v>
          </cell>
          <cell r="D10024" t="str">
            <v>M3</v>
          </cell>
          <cell r="E10024">
            <v>2.15</v>
          </cell>
        </row>
        <row r="10025">
          <cell r="B10025">
            <v>83336</v>
          </cell>
          <cell r="C10025" t="str">
            <v>ESCAVACAO MECANICA PARA ACERTO DE TALUDES, EM MATERIAL DE 1A CATEGORIA, COM ESCAVADEIRA HIDRAULICA</v>
          </cell>
          <cell r="D10025" t="str">
            <v>M3</v>
          </cell>
          <cell r="E10025">
            <v>4</v>
          </cell>
        </row>
        <row r="10026">
          <cell r="B10026">
            <v>83338</v>
          </cell>
          <cell r="C10026" t="str">
            <v>ESCAVACAO MECANICA, A CEU ABERTO, EM MATERIAL DE 1A CATEGORIA, COM ESCAVADEIRA HIDRAULICA, CAPACIDADE DE 0,78 M3</v>
          </cell>
          <cell r="D10026" t="str">
            <v>M3</v>
          </cell>
          <cell r="E10026">
            <v>2.2400000000000002</v>
          </cell>
        </row>
        <row r="10027">
          <cell r="B10027">
            <v>89885</v>
          </cell>
          <cell r="C10027" t="str">
            <v>ESCAVAÇÃO VERTICAL A CÉU ABERTO, INCLUINDO CARGA, DESCARGA E TRANSPORTE, EM SOLO DE 1ª CATEGORIA COM ESCAVADEIRA HIDRÁULICA (CAÇAMBA: 0,8 M³ / 111 HP), FROTA DE 3 CAMINHÕES BASCULANTES DE 14 M³, DMT DE 0,2 KM E VELOCIDADE MÉDIA 4 KM/H. AF_12/2013</v>
          </cell>
          <cell r="D10027" t="str">
            <v>M3</v>
          </cell>
          <cell r="E10027">
            <v>7.65</v>
          </cell>
        </row>
        <row r="10028">
          <cell r="B10028">
            <v>89886</v>
          </cell>
          <cell r="C10028" t="str">
            <v>ESCAVAÇÃO VERTICAL A CÉU ABERTO, INCLUINDO CARGA, DESCARGA E TRANSPORTE, EM SOLO DE 1ª CATEGORIA COM ESCAVADEIRA HIDRÁULICA (CAÇAMBA: 0,8 M³ / 111 HP), FROTA DE 3 CAMINHÕES BASCULANTES DE 14 M³, DMT DE 0,3 KM E VELOCIDADE MÉDIA 5,9 KM/H. AF_12/2013</v>
          </cell>
          <cell r="D10028" t="str">
            <v>M3</v>
          </cell>
          <cell r="E10028">
            <v>7.68</v>
          </cell>
        </row>
        <row r="10029">
          <cell r="B10029">
            <v>89887</v>
          </cell>
          <cell r="C10029" t="str">
            <v>ESCAVAÇÃO VERTICAL A CÉU ABERTO, INCLUINDO CARGA, DESCARGA E TRANSPORTE, EM SOLO DE 1ª CATEGORIA COM ESCAVADEIRA HIDRÁULICA (CAÇAMBA: 0,8 M³ / 111 HP), FROTA DE 3 CAMINHÕES BASCULANTES DE 14 M³, DMT DE 0,6 KM E VELOCIDADE MÉDIA 10 KM/H. AF_12/2013</v>
          </cell>
          <cell r="D10029" t="str">
            <v>M3</v>
          </cell>
          <cell r="E10029">
            <v>7.97</v>
          </cell>
        </row>
        <row r="10030">
          <cell r="B10030">
            <v>89888</v>
          </cell>
          <cell r="C10030" t="str">
            <v>ESCAVAÇÃO VERTICAL A CÉU ABERTO, INCLUINDO CARGA, DESCARGA E TRANSPORTE, EM SOLO DE 1ª CATEGORIA COM ESCAVADEIRA HIDRÁULICA (CAÇAMBA: 0,8 M³ / 111 HP), FROTA DE 3 CAMINHÕES BASCULANTES DE 14 M³, DMT DE 0,8 KM E VELOCIDADE MÉDIA 14 KM/H. AF_12/2013</v>
          </cell>
          <cell r="D10030" t="str">
            <v>M3</v>
          </cell>
          <cell r="E10030">
            <v>7.88</v>
          </cell>
        </row>
        <row r="10031">
          <cell r="B10031">
            <v>89889</v>
          </cell>
          <cell r="C10031" t="str">
            <v>ESCAVAÇÃO VERTICAL A CÉU ABERTO, INCLUINDO CARGA, DESCARGA E TRANSPORTE, EM SOLO DE 1ª CATEGORIA COM ESCAVADEIRA HIDRÁULICA (CAÇAMBA: 0,8 M³ / 111 HP), FROTA DE 3 CAMINHÕES BASCULANTES DE 14 M³, DMT DE 1 KM E VELOCIDADE MÉDIA 15 KM/H. AF_12/2013</v>
          </cell>
          <cell r="D10031" t="str">
            <v>M3</v>
          </cell>
          <cell r="E10031">
            <v>8.18</v>
          </cell>
        </row>
        <row r="10032">
          <cell r="B10032">
            <v>89890</v>
          </cell>
          <cell r="C10032" t="str">
            <v>ESCAVAÇÃO VERTICAL A CÉU ABERTO, INCLUINDO CARGA, DESCARGA E TRANSPORTE, EM SOLO DE 1ª CATEGORIA COM ESCAVADEIRA HIDRÁULICA (CAÇAMBA: 0,8 M³ / 111 HP), FROTA DE 4 CAMINHÕES BASCULANTES DE 14 M³, DMT DE 1,5 KM E VELOCIDADE MÉDIA 18 KM/H. AF_12/2013</v>
          </cell>
          <cell r="D10032" t="str">
            <v>M3</v>
          </cell>
          <cell r="E10032">
            <v>11.43</v>
          </cell>
        </row>
        <row r="10033">
          <cell r="B10033">
            <v>89893</v>
          </cell>
          <cell r="C10033" t="str">
            <v>ESCAVAÇÃO VERTICAL A CÉU ABERTO, INCLUINDO CARGA, DESCARGA E TRANSPORTE, EM SOLO DE 1ª CATEGORIA COM ESCAVADEIRA HIDRÁULICA (CAÇAMBA: 0,8 M³ / 111 HP), FROTA DE 5 CAMINHÕES BASCULANTES DE 14 M³, DMT DE 3 KM E VELOCIDADE MÉDIA 20 KM/H. AF_12/2013</v>
          </cell>
          <cell r="D10033" t="str">
            <v>M3</v>
          </cell>
          <cell r="E10033">
            <v>14.09</v>
          </cell>
        </row>
        <row r="10034">
          <cell r="B10034">
            <v>89894</v>
          </cell>
          <cell r="C10034" t="str">
            <v>ESCAVAÇÃO VERTICAL A CÉU ABERTO, INCLUINDO CARGA, DESCARGA E TRANSPORTE, EM SOLO DE 1ª CATEGORIA COM ESCAVADEIRA HIDRÁULICA (CAÇAMBA: 0,8 M³ / 111 HP), FROTA DE 6 CAMINHÕES BASCULANTES DE 14 M³, DMT DE 4 KM E VELOCIDADE MÉDIA 22 KM/H. AF_12/2013</v>
          </cell>
          <cell r="D10034" t="str">
            <v>M3</v>
          </cell>
          <cell r="E10034">
            <v>15.68</v>
          </cell>
        </row>
        <row r="10035">
          <cell r="B10035">
            <v>89895</v>
          </cell>
          <cell r="C10035" t="str">
            <v>ESCAVAÇÃO VERTICAL A CÉU ABERTO, INCLUINDO CARGA, DESCARGA E TRANSPORTE, EM SOLO DE 1ª CATEGORIA COM ESCAVADEIRA HIDRÁULICA (CAÇAMBA: 0,8 M³ / 111 HP), FROTA DE 7 CAMINHÕES BASCULANTES DE 14 M³, DMT DE 6 KM E VELOCIDADE MÉDIA 22 KM/H. AF_12/2013</v>
          </cell>
          <cell r="D10035" t="str">
            <v>M3</v>
          </cell>
          <cell r="E10035">
            <v>19.100000000000001</v>
          </cell>
        </row>
        <row r="10036">
          <cell r="B10036">
            <v>89903</v>
          </cell>
          <cell r="C10036" t="str">
            <v>ESCAVAÇÃO VERTICAL A CÉU ABERTO, INCLUINDO CARGA, DESCARGA E TRANSPORTE, EM SOLO DE 1ª CATEGORIA COM ESCAVADEIRA HIDRÁULICA (CAÇAMBA: 0,8 M³ / 111 HP), FROTA DE 2 CAMINHÕES BASCULANTES DE 18 M³, DMT DE 0,2 KM E VELOCIDADE MÉDIA 4 KM/H. AF_12/2013</v>
          </cell>
          <cell r="D10036" t="str">
            <v>M3</v>
          </cell>
          <cell r="E10036">
            <v>6.76</v>
          </cell>
        </row>
        <row r="10037">
          <cell r="B10037">
            <v>89904</v>
          </cell>
          <cell r="C10037" t="str">
            <v>ESCAVAÇÃO VERTICAL A CÉU ABERTO, INCLUINDO CARGA, DESCARGA E TRANSPORTE, EM SOLO DE 1ª CATEGORIA COM ESCAVADEIRA HIDRÁULICA (CAÇAMBA: 0,8 M³ / 111 HP), FROTA DE 2 CAMINHÕES BASCULANTES DE 18 M³, DMT DE 0,3 KM E VELOCIDADE MÉDIA 5,9KM/H. AF_12/2013</v>
          </cell>
          <cell r="D10037" t="str">
            <v>M3</v>
          </cell>
          <cell r="E10037">
            <v>6.8</v>
          </cell>
        </row>
        <row r="10038">
          <cell r="B10038">
            <v>89905</v>
          </cell>
          <cell r="C10038" t="str">
            <v>ESCAVAÇÃO VERTICAL A CÉU ABERTO, INCLUINDO CARGA, DESCARGA E TRANSPORTE, EM SOLO DE 1ª CATEGORIA COM ESCAVADEIRA HIDRÁULICA (CAÇAMBA: 0,8 M³ / 111 HP), FROTA DE 2 CAMINHÕES BASCULANTES DE 18 M³, DMT DE 0,6 KM E VELOCIDADE MÉDIA 10 KM/H. AF_12/2013</v>
          </cell>
          <cell r="D10038" t="str">
            <v>M3</v>
          </cell>
          <cell r="E10038">
            <v>7.04</v>
          </cell>
        </row>
        <row r="10039">
          <cell r="B10039">
            <v>89906</v>
          </cell>
          <cell r="C10039" t="str">
            <v>ESCAVAÇÃO VERTICAL A CÉU ABERTO, INCLUINDO CARGA, DESCARGA E TRANSPORTE, EM SOLO DE 1ª CATEGORIA COM ESCAVADEIRA HIDRÁULICA (CAÇAMBA: 0,8 M³ / 111 HP), FROTA DE 2 CAMINHÕES BASCULANTES DE 18 M³, DMT DE 0,8 KM E VELOCIDADE MÉDIA 14 KM/H. AF_12/2013</v>
          </cell>
          <cell r="D10039" t="str">
            <v>M3</v>
          </cell>
          <cell r="E10039">
            <v>6.95</v>
          </cell>
        </row>
        <row r="10040">
          <cell r="B10040">
            <v>89907</v>
          </cell>
          <cell r="C10040" t="str">
            <v>ESCAVAÇÃO VERTICAL A CÉU ABERTO, INCLUINDO CARGA, DESCARGA E TRANSPORTE, EM SOLO DE 1ª CATEGORIA COM ESCAVADEIRA HIDRÁULICA (CAÇAMBA: 0,8 M³ / 111 HP), FROTA DE 3 CAMINHÕES BASCULANTES DE 18 M³, DMT DE 1 KM E VELOCIDADE MÉDIA 15 KM/H. AF_12/2013</v>
          </cell>
          <cell r="D10040" t="str">
            <v>M3</v>
          </cell>
          <cell r="E10040">
            <v>7.81</v>
          </cell>
        </row>
        <row r="10041">
          <cell r="B10041">
            <v>89908</v>
          </cell>
          <cell r="C10041" t="str">
            <v>ESCAVAÇÃO VERTICAL A CÉU ABERTO, INCLUINDO CARGA, DESCARGA E TRANSPORTE, EM SOLO DE 1ª CATEGORIA COM ESCAVADEIRA HIDRÁULICA (CAÇAMBA: 0,8 M³ / 111 HP), FROTA DE 4 CAMINHÕES BASCULANTES DE 18 M³, DMT DE 1,5 KM E VELOCIDADE MÉDIA 18 KM/H. AF_12/2013</v>
          </cell>
          <cell r="D10041" t="str">
            <v>M3</v>
          </cell>
          <cell r="E10041">
            <v>10.73</v>
          </cell>
        </row>
        <row r="10042">
          <cell r="B10042">
            <v>89911</v>
          </cell>
          <cell r="C10042" t="str">
            <v>ESCAVAÇÃO VERTICAL A CÉU ABERTO, INCLUINDO CARGA, DESCARGA E TRANSPORTE, EM SOLO DE 1ª CATEGORIA COM ESCAVADEIRA HIDRÁULICA (CAÇAMBA: 0,8 M³ / 111 HP), FROTA DE 5 CAMINHÕES BASCULANTES DE 18 M³, DMT DE 3 KM E VELOCIDADE MÉDIA 20 KM/H. AF_12/2013</v>
          </cell>
          <cell r="D10042" t="str">
            <v>M3</v>
          </cell>
          <cell r="E10042">
            <v>13.12</v>
          </cell>
        </row>
        <row r="10043">
          <cell r="B10043">
            <v>89912</v>
          </cell>
          <cell r="C10043" t="str">
            <v>ESCAVAÇÃO VERTICAL A CÉU ABERTO, INCLUINDO CARGA, DESCARGA E TRANSPORTE, EM SOLO DE 1ª CATEGORIA COM ESCAVADEIRA HIDRÁULICA (CAÇAMBA: 0,8 M³ / 111 HP), FROTA DE 5 CAMINHÕES BASCULANTES DE 18 M³, DMT DE 4 KM E VELOCIDADE MÉDIA 22 KM/H. AF_12/2013</v>
          </cell>
          <cell r="D10043" t="str">
            <v>M3</v>
          </cell>
          <cell r="E10043">
            <v>14.01</v>
          </cell>
        </row>
        <row r="10044">
          <cell r="B10044">
            <v>89913</v>
          </cell>
          <cell r="C10044" t="str">
            <v>ESCAVAÇÃO VERTICAL A CÉU ABERTO, INCLUINDO CARGA, DESCARGA E TRANSPORTE, EM SOLO DE 1ª CATEGORIA COM ESCAVADEIRA HIDRÁULICA (CAÇAMBA: 0,8 M³ / 111 HP), FROTA DE 6 CAMINHÕES BASCULANTES DE 18 M³, DMT DE 6 KM E VELOCIDADE MÉDIA 22 KM/H. AF_12/2013</v>
          </cell>
          <cell r="D10044" t="str">
            <v>M3</v>
          </cell>
          <cell r="E10044">
            <v>17.07</v>
          </cell>
        </row>
        <row r="10045">
          <cell r="B10045">
            <v>89921</v>
          </cell>
          <cell r="C10045" t="str">
            <v>ESCAVAÇÃO VERTICAL A CÉU ABERTO, INCLUINDO CARGA, DESCARGA E TRANSPORTE, EM SOLO DE 1ª CATEGORIA COM ESCAVADEIRA HIDRÁULICA (CAÇAMBA: 1,2 M³ / 155 HP), FROTA DE 3 CAMINHÕES BASCULANTES DE 14 M³, DMT DE 0,2 KM E VELOCIDADE MÉDIA 4 KM/H. AF_12/2013</v>
          </cell>
          <cell r="D10045" t="str">
            <v>M3</v>
          </cell>
          <cell r="E10045">
            <v>6.26</v>
          </cell>
        </row>
        <row r="10046">
          <cell r="B10046">
            <v>89922</v>
          </cell>
          <cell r="C10046" t="str">
            <v>ESCAVAÇÃO VERTICAL A CÉU ABERTO, INCLUINDO CARGA, DESCARGA E TRANSPORTE, EM SOLO DE 1ª CATEGORIA COM ESCAVADEIRA HIDRÁULICA (CAÇAMBA: 1,2 M³ / 155 HP), FROTA DE 3 CAMINHÕES BASCULANTES DE 14 M³, DMT DE 0,3 KM E VELOCIDADE MÉDIA 5,9 KM/H. AF_12/2013</v>
          </cell>
          <cell r="D10046" t="str">
            <v>M3</v>
          </cell>
          <cell r="E10046">
            <v>6.3</v>
          </cell>
        </row>
        <row r="10047">
          <cell r="B10047">
            <v>89923</v>
          </cell>
          <cell r="C10047" t="str">
            <v>ESCAVAÇÃO VERTICAL A CÉU ABERTO, INCLUINDO CARGA, DESCARGA E TRANSPORTE, EM SOLO DE 1ª CATEGORIA COM ESCAVADEIRA HIDRÁULICA (CAÇAMBA: 1,2 M³ / 155 HP), FROTA DE 3 CAMINHÕES BASCULANTES DE 14 M³, DMT DE 0,6 KM E VELOCIDADE MÉDIA 10 KM/H. AF_12/2013</v>
          </cell>
          <cell r="D10047" t="str">
            <v>M3</v>
          </cell>
          <cell r="E10047">
            <v>6.58</v>
          </cell>
        </row>
        <row r="10048">
          <cell r="B10048">
            <v>89924</v>
          </cell>
          <cell r="C10048" t="str">
            <v>ESCAVAÇÃO VERTICAL A CÉU ABERTO, INCLUINDO CARGA, DESCARGA E TRANSPORTE, EM SOLO DE 1ª CATEGORIA COM ESCAVADEIRA HIDRÁULICA (CAÇAMBA: 1,2 M³ / 155 HP), FROTA DE 3 CAMINHÕES BASCULANTES DE 14 M³, DMT DE 0,8 KM E VELOCIDADE MÉDIA 14 KM/H. AF_12/2013</v>
          </cell>
          <cell r="D10048" t="str">
            <v>M3</v>
          </cell>
          <cell r="E10048">
            <v>6.49</v>
          </cell>
        </row>
        <row r="10049">
          <cell r="B10049">
            <v>89925</v>
          </cell>
          <cell r="C10049" t="str">
            <v>ESCAVAÇÃO VERTICAL A CÉU ABERTO, INCLUINDO CARGA, DESCARGA E TRANSPORTE, EM SOLO DE 1ª CATEGORIA COM ESCAVADEIRA HIDRÁULICA (CAÇAMBA: 1,2 M³ / 155 HP), FROTA DE 3 CAMINHÕES BASCULANTES DE 14 M³, DMT DE 1 KM E VELOCIDADE MÉDIA 15 KM/H. AF_12/2013</v>
          </cell>
          <cell r="D10049" t="str">
            <v>M3</v>
          </cell>
          <cell r="E10049">
            <v>6.79</v>
          </cell>
        </row>
        <row r="10050">
          <cell r="B10050">
            <v>89926</v>
          </cell>
          <cell r="C10050" t="str">
            <v>ESCAVAÇÃO VERTICAL A CÉU ABERTO, INCLUINDO CARGA, DESCARGA E TRANSPORTE, EM SOLO DE 1ª CATEGORIA COM ESCAVADEIRA HIDRÁULICA (CAÇAMBA: 1,2 M³ / 155 HP), FROTA DE 5 CAMINHÕES BASCULANTES DE 14 M³, DMT DE 1,5 KM E VELOCIDADE MÉDIA 18 KM/H. AF_12/2013</v>
          </cell>
          <cell r="D10050" t="str">
            <v>M3</v>
          </cell>
          <cell r="E10050">
            <v>10.3</v>
          </cell>
        </row>
        <row r="10051">
          <cell r="B10051">
            <v>89929</v>
          </cell>
          <cell r="C10051" t="str">
            <v>ESCAVAÇÃO VERTICAL A CÉU ABERTO, INCLUINDO CARGA, DESCARGA E TRANSPORTE, EM SOLO DE 1ª CATEGORIA COM ESCAVADEIRA HIDRÁULICA (CAÇAMBA: 1,2 M³ / 155 HP), FROTA DE 7 CAMINHÕES BASCULANTES DE 14 M³, DMT DE 3 KM E VELOCIDADE MÉDIA 20 KM/H. AF_12/2013</v>
          </cell>
          <cell r="D10051" t="str">
            <v>M3</v>
          </cell>
          <cell r="E10051">
            <v>13.23</v>
          </cell>
        </row>
        <row r="10052">
          <cell r="B10052">
            <v>89930</v>
          </cell>
          <cell r="C10052" t="str">
            <v>ESCAVAÇÃO VERTICAL A CÉU ABERTO, INCLUINDO CARGA, DESCARGA E TRANSPORTE, EM SOLO DE 1ª CATEGORIA COM ESCAVADEIRA HIDRÁULICA (CAÇAMBA: 1,2 M³ / 155 HP), FROTA DE 7 CAMINHÕES BASCULANTES DE 14 M³, DMT DE 4 KM E VELOCIDADE MÉDIA 22 KM/H. AF_12/2013</v>
          </cell>
          <cell r="D10052" t="str">
            <v>M3</v>
          </cell>
          <cell r="E10052">
            <v>14.2</v>
          </cell>
        </row>
        <row r="10053">
          <cell r="B10053">
            <v>89931</v>
          </cell>
          <cell r="C10053" t="str">
            <v>ESCAVAÇÃO VERTICAL A CÉU ABERTO, INCLUINDO CARGA, DESCARGA E TRANSPORTE, EM SOLO DE 1ª CATEGORIA COM ESCAVADEIRA HIDRÁULICA (CAÇAMBA: 1,2 M³ / 155 HP), FROTA DE 9 CAMINHÕES BASCULANTES DE 14 M³, DMT DE 6 KM E VELOCIDADE MÉDIA 22 KM/H. AF_12/2013</v>
          </cell>
          <cell r="D10053" t="str">
            <v>M3</v>
          </cell>
          <cell r="E10053">
            <v>17.899999999999999</v>
          </cell>
        </row>
        <row r="10054">
          <cell r="B10054">
            <v>89939</v>
          </cell>
          <cell r="C10054" t="str">
            <v>ESCAVAÇÃO VERTICAL A CÉU ABERTO, INCLUINDO CARGA, DESCARGA E TRANSPORTE, EM SOLO DE 1ª CATEGORIA COM ESCAVADEIRA HIDRÁULICA (CAÇAMBA: 1,2 M³ / 155 HP), FROTA DE 3 CAMINHÕES BASCULANTES DE 18 M³, DMT DE 0,2 KM E VELOCIDADE MÉDIA 4 KM/H. AF_12/2013</v>
          </cell>
          <cell r="D10054" t="str">
            <v>M3</v>
          </cell>
          <cell r="E10054">
            <v>5.87</v>
          </cell>
        </row>
        <row r="10055">
          <cell r="B10055">
            <v>89940</v>
          </cell>
          <cell r="C10055" t="str">
            <v>ESCAVAÇÃO VERTICAL A CÉU ABERTO, INCLUINDO CARGA, DESCARGA E TRANSPORTE, EM SOLO DE 1ª CATEGORIA COM ESCAVADEIRA HIDRÁULICA (CAÇAMBA: 1,2 M³ / 155 HP), FROTA DE 3 CAMINHÕES BASCULANTES DE 18 M³, DMT DE 0,3 KM E VELOCIDADE MÉDIA 5,9 KM/H. AF_12/2013</v>
          </cell>
          <cell r="D10055" t="str">
            <v>M3</v>
          </cell>
          <cell r="E10055">
            <v>5.89</v>
          </cell>
        </row>
        <row r="10056">
          <cell r="B10056">
            <v>89941</v>
          </cell>
          <cell r="C10056" t="str">
            <v>ESCAVAÇÃO VERTICAL A CÉU ABERTO, INCLUINDO CARGA, DESCARGA E TRANSPORTE, EM SOLO DE 1ª CATEGORIA COM ESCAVADEIRA HIDRÁULICA (CAÇAMBA: 1,2 M³ / 155 HP), FROTA DE 3 CAMINHÕES BASCULANTES DE 18 M³, DMT DE 0,6 KM E VELOCIDADE MÉDIA 10 KM/H. AF_12/2013</v>
          </cell>
          <cell r="D10056" t="str">
            <v>M3</v>
          </cell>
          <cell r="E10056">
            <v>6.14</v>
          </cell>
        </row>
        <row r="10057">
          <cell r="B10057">
            <v>89942</v>
          </cell>
          <cell r="C10057" t="str">
            <v>ESCAVAÇÃO VERTICAL A CÉU ABERTO, INCLUINDO CARGA, DESCARGA E TRANSPORTE, EM SOLO DE 1ª CATEGORIA COM ESCAVADEIRA HIDRÁULICA (CAÇAMBA: 1,2 M³ / 155 HP), FROTA DE 3 CAMINHÕES BASCULANTES DE 18 M³, DMT DE 0,8 KM E VELOCIDADE MÉDIA 14 KM/H. AF_12/2013</v>
          </cell>
          <cell r="D10057" t="str">
            <v>M3</v>
          </cell>
          <cell r="E10057">
            <v>6.07</v>
          </cell>
        </row>
        <row r="10058">
          <cell r="B10058">
            <v>89943</v>
          </cell>
          <cell r="C10058" t="str">
            <v>ESCAVAÇÃO VERTICAL A CÉU ABERTO, INCLUINDO CARGA, DESCARGA E TRANSPORTE, EM SOLO DE 1ª CATEGORIA COM ESCAVADEIRA HIDRÁULICA (CAÇAMBA: 1,2 M³ / 155 HP), FROTA DE 3 CAMINHÕES BASCULANTES DE 18 M³, DMT DE 1 KM E VELOCIDADE MÉDIA 15 KM/H. AF_12/2013</v>
          </cell>
          <cell r="D10058" t="str">
            <v>M3</v>
          </cell>
          <cell r="E10058">
            <v>6.32</v>
          </cell>
        </row>
        <row r="10059">
          <cell r="B10059">
            <v>89944</v>
          </cell>
          <cell r="C10059" t="str">
            <v>ESCAVAÇÃO VERTICAL A CÉU ABERTO, INCLUINDO CARGA, DESCARGA E TRANSPORTE, EM SOLO DE 1ª CATEGORIA COM ESCAVADEIRA HIDRÁULICA (CAÇAMBA: 1,2 M³ / 155 HP), FROTA DE 5 CAMINHÕES BASCULANTES DE 18 M³, DMT DE 1,5 KM E VELOCIDADE MÉDIA 18 KM/H. AF_12/2013</v>
          </cell>
          <cell r="D10059" t="str">
            <v>M3</v>
          </cell>
          <cell r="E10059">
            <v>9.4700000000000006</v>
          </cell>
        </row>
        <row r="10060">
          <cell r="B10060">
            <v>89947</v>
          </cell>
          <cell r="C10060" t="str">
            <v>ESCAVAÇÃO VERTICAL A CÉU ABERTO, INCLUINDO CARGA, DESCARGA E TRANSPORTE, EM SOLO DE 1ª CATEGORIA COM ESCAVADEIRA HIDRÁULICA (CAÇAMBA: 1,2 M³ / 155 HP), FROTA DE 6 CAMINHÕES BASCULANTES DE 18 M³, DMT DE 3 KM E VELOCIDADE MÉDIA 20 KM/H. AF_12/2013</v>
          </cell>
          <cell r="D10060" t="str">
            <v>M3</v>
          </cell>
          <cell r="E10060">
            <v>11.7</v>
          </cell>
        </row>
        <row r="10061">
          <cell r="B10061">
            <v>89948</v>
          </cell>
          <cell r="C10061" t="str">
            <v>ESCAVAÇÃO VERTICAL A CÉU ABERTO, INCLUINDO CARGA, DESCARGA E TRANSPORTE, EM SOLO DE 1ª CATEGORIA COM ESCAVADEIRA HIDRÁULICA (CAÇAMBA: 1,2 M³ / 155 HP), FROTA DE 7 CAMINHÕES BASCULANTES DE 18 M³, DMT DE 4 KM E VELOCIDADE MÉDIA 22 KM/H. AF_12/2013</v>
          </cell>
          <cell r="D10061" t="str">
            <v>M3</v>
          </cell>
          <cell r="E10061">
            <v>12.97</v>
          </cell>
        </row>
        <row r="10062">
          <cell r="B10062">
            <v>89949</v>
          </cell>
          <cell r="C10062" t="str">
            <v>ESCAVAÇÃO VERTICAL A CÉU ABERTO, INCLUINDO CARGA, DESCARGA E TRANSPORTE, EM SOLO DE 1ª CATEGORIA COM ESCAVADEIRA HIDRÁULICA (CAÇAMBA: 1,2 M³ / 155 HP), FROTA DE 8 CAMINHÕES BASCULANTES DE 18 M³, DMT DE 6 KM E VELOCIDADE MÉDIA 22 KM/H. AF_12/2013</v>
          </cell>
          <cell r="D10062" t="str">
            <v>M3</v>
          </cell>
          <cell r="E10062">
            <v>15.85</v>
          </cell>
        </row>
        <row r="10063">
          <cell r="B10063">
            <v>96520</v>
          </cell>
          <cell r="C10063" t="str">
            <v>ESCAVAÇÃO MECANIZADA PARA BLOCO DE COROAMENTO OU SAPATA, SEM PREVISÃO DE FÔRMA, COM RETROESCAVADEIRA. AF_06/2017</v>
          </cell>
          <cell r="D10063" t="str">
            <v>M3</v>
          </cell>
          <cell r="E10063">
            <v>68.03</v>
          </cell>
        </row>
        <row r="10064">
          <cell r="B10064">
            <v>96521</v>
          </cell>
          <cell r="C10064" t="str">
            <v>ESCAVAÇÃO MECANIZADA PARA BLOCO DE COROAMENTO OU SAPATA, COM PREVISÃO DE FÔRMA, COM RETROESCAVADEIRA. AF_06/2017</v>
          </cell>
          <cell r="D10064" t="str">
            <v>M3</v>
          </cell>
          <cell r="E10064">
            <v>29.92</v>
          </cell>
        </row>
        <row r="10065">
          <cell r="B10065">
            <v>96522</v>
          </cell>
          <cell r="C10065" t="str">
            <v>ESCAVAÇÃO MANUAL PARA BLOCO DE COROAMENTO OU SAPATA, SEM PREVISÃO DE FÔRMA. AF_06/2017</v>
          </cell>
          <cell r="D10065" t="str">
            <v>M3</v>
          </cell>
          <cell r="E10065">
            <v>98.32</v>
          </cell>
        </row>
        <row r="10066">
          <cell r="B10066">
            <v>96523</v>
          </cell>
          <cell r="C10066" t="str">
            <v>ESCAVAÇÃO MANUAL PARA BLOCO DE COROAMENTO OU SAPATA, COM PREVISÃO DE FÔRMA. AF_06/2017</v>
          </cell>
          <cell r="D10066" t="str">
            <v>M3</v>
          </cell>
          <cell r="E10066">
            <v>62.31</v>
          </cell>
        </row>
        <row r="10067">
          <cell r="B10067">
            <v>96524</v>
          </cell>
          <cell r="C10067" t="str">
            <v>ESCAVAÇÃO MECANIZADA PARA VIGA BALDRAME, SEM PREVISÃO DE FÔRMA, COM MINI-ESCAVADEIRA. AF_06/2017</v>
          </cell>
          <cell r="D10067" t="str">
            <v>M3</v>
          </cell>
          <cell r="E10067">
            <v>124.62</v>
          </cell>
        </row>
        <row r="10068">
          <cell r="B10068">
            <v>96525</v>
          </cell>
          <cell r="C10068" t="str">
            <v>ESCAVAÇÃO MECANIZADA PARA VIGA BALDRAME, COM PREVISÃO DE FÔRMA, COM MINI-ESCAVADEIRA. AF_06/2017</v>
          </cell>
          <cell r="D10068" t="str">
            <v>M3</v>
          </cell>
          <cell r="E10068">
            <v>29.72</v>
          </cell>
        </row>
        <row r="10069">
          <cell r="B10069">
            <v>96526</v>
          </cell>
          <cell r="C10069" t="str">
            <v>ESCAVAÇÃO MANUAL DE VALA PARA VIGA BALDRAME, SEM PREVISÃO DE FÔRMA. AF_06/2017</v>
          </cell>
          <cell r="D10069" t="str">
            <v>M3</v>
          </cell>
          <cell r="E10069">
            <v>199.04</v>
          </cell>
        </row>
        <row r="10070">
          <cell r="B10070">
            <v>96527</v>
          </cell>
          <cell r="C10070" t="str">
            <v>ESCAVAÇÃO MANUAL DE VALA PARA VIGA BALDRAME, COM PREVISÃO DE FÔRMA. AF_06/2017</v>
          </cell>
          <cell r="D10070" t="str">
            <v>M3</v>
          </cell>
          <cell r="E10070">
            <v>81.64</v>
          </cell>
        </row>
        <row r="10071">
          <cell r="B10071">
            <v>96528</v>
          </cell>
          <cell r="C10071" t="str">
            <v>FABRICAÇÃO, MONTAGEM E DESMONTAGEM DE FÔRMA PARA BLOCO DE COROAMENTO, EM MADEIRA SERRADA, E=25 MM, 1 UTILIZAÇÃO. AF_06/2017</v>
          </cell>
          <cell r="D10071" t="str">
            <v>M2</v>
          </cell>
          <cell r="E10071">
            <v>118.21</v>
          </cell>
        </row>
        <row r="10072">
          <cell r="B10072">
            <v>98116</v>
          </cell>
          <cell r="C10072" t="str">
            <v>ESCAVAÇÃO VERTICAL A CÉU ABERTO, INCLUINDO CARGA, DESCARGA E TRANSPORTE, EM SOLO DE 1ª CATEGORIA COM ESCAVADEIRA HIDRÁULICA (CAÇAMBA: 0,8 M³ / 111 HP), FROTA DE 4 CAMINHÕES BASCULANTES DE 14 M³, DMT DE 2 KM E VELOCIDADE MÉDIA 20 KM/H. AF_02/2018</v>
          </cell>
          <cell r="D10072" t="str">
            <v>M3</v>
          </cell>
          <cell r="E10072">
            <v>11.96</v>
          </cell>
        </row>
        <row r="10073">
          <cell r="B10073">
            <v>98117</v>
          </cell>
          <cell r="C10073" t="str">
            <v>ESCAVAÇÃO VERTICAL A CÉU ABERTO, INCLUINDO CARGA, DESCARGA E TRANSPORTE, EM SOLO DE 1ª CATEGORIA COM ESCAVADEIRA HIDRÁULICA (CAÇAMBA: 0,8 M³ / 111 HP), FROTA DE 4 CAMINHÕES BASCULANTES DE 18 M³, DMT DE 2 KM E VELOCIDADE MÉDIA 20 KM/H. AF_02/2018</v>
          </cell>
          <cell r="D10073" t="str">
            <v>M3</v>
          </cell>
          <cell r="E10073">
            <v>11.18</v>
          </cell>
        </row>
        <row r="10074">
          <cell r="B10074">
            <v>98118</v>
          </cell>
          <cell r="C10074" t="str">
            <v>ESCAVAÇÃO VERTICAL A CÉU ABERTO, INCLUINDO CARGA, DESCARGA E TRANSPORTE, EM SOLO DE 1ª CATEGORIA COM ESCAVADEIRA HIDRÁULICA (CAÇAMBA: 1,2 M³ / 155 HP), FROTA DE 6 CAMINHÕES BASCULANTES DE 14 M³, DMT DE 2 KM E VELOCIDADE MÉDIA 20 KM/H. AF_02/2018</v>
          </cell>
          <cell r="D10074" t="str">
            <v>M3</v>
          </cell>
          <cell r="E10074">
            <v>11.24</v>
          </cell>
        </row>
        <row r="10075">
          <cell r="B10075">
            <v>98119</v>
          </cell>
          <cell r="C10075" t="str">
            <v>ESCAVAÇÃO VERTICAL A CÉU ABERTO, INCLUINDO CARGA, DESCARGA E TRANSPORTE, EM SOLO DE 1ª CATEGORIA COM ESCAVADEIRA HIDRÁULICA (CAÇAMBA: 1,2 M³ / 155 HP), FROTA DE 5 CAMINHÕES BASCULANTES DE 18 M³, DMT DE 2 KM E VELOCIDADE MÉDIA 20 KM/H. AF_02/2018</v>
          </cell>
          <cell r="D10075" t="str">
            <v>M3</v>
          </cell>
          <cell r="E10075">
            <v>9.92</v>
          </cell>
        </row>
        <row r="10076">
          <cell r="B10076">
            <v>72915</v>
          </cell>
          <cell r="C10076" t="str">
            <v>ESCAVACAO MECANICA DE VALA EM MATERIAL DE 2A. CATEGORIA ATE 2 M DE PROFUNDIDADE COM UTILIZACAO DE ESCAVADEIRA HIDRAULICA</v>
          </cell>
          <cell r="D10076" t="str">
            <v>M3</v>
          </cell>
          <cell r="E10076">
            <v>9.68</v>
          </cell>
        </row>
        <row r="10077">
          <cell r="B10077">
            <v>72917</v>
          </cell>
          <cell r="C10077" t="str">
            <v>ESCAVACAO MECANICA DE VALA EM MATERIAL 2A. CATEGORIA DE 2,01 ATE 4,00 M DE PROFUNDIDADE COM UTILIZACAO DE ESCAVADEIRA HIDRAULICA</v>
          </cell>
          <cell r="D10077" t="str">
            <v>M3</v>
          </cell>
          <cell r="E10077">
            <v>11.06</v>
          </cell>
        </row>
        <row r="10078">
          <cell r="B10078">
            <v>72918</v>
          </cell>
          <cell r="C10078" t="str">
            <v>ESCAVACAO MECANICA DE VALA EM MATERIAL 2A. CATEGORIA DE 4,01 ATE 6,00 M DE PROFUNDIDADE COM UTILIZACAO DE ESCAVADEIRA HIDRAULICA</v>
          </cell>
          <cell r="D10078" t="str">
            <v>M3</v>
          </cell>
          <cell r="E10078">
            <v>12.91</v>
          </cell>
        </row>
        <row r="10079">
          <cell r="B10079" t="str">
            <v>73965/9</v>
          </cell>
          <cell r="C10079" t="str">
            <v>ESCAVACAO MANUAL DE VALA EM LODO, DE 1,5 ATE 3M, EXCLUINDO ESGOTAMENTO/ESCORAMENTO.</v>
          </cell>
          <cell r="D10079" t="str">
            <v>M3</v>
          </cell>
          <cell r="E10079">
            <v>132.6</v>
          </cell>
        </row>
        <row r="10080">
          <cell r="B10080" t="str">
            <v>79506/2</v>
          </cell>
          <cell r="C10080" t="str">
            <v>ESCAVAÇÃO MANUAL DE VALA/CAVA EM LODO, ENTRE 3 E 4,5M DE PROFUNDIDADE</v>
          </cell>
          <cell r="D10080" t="str">
            <v>M3</v>
          </cell>
          <cell r="E10080">
            <v>198.9</v>
          </cell>
        </row>
        <row r="10081">
          <cell r="B10081">
            <v>83343</v>
          </cell>
          <cell r="C10081" t="str">
            <v>ESCAVACAO MECANICA DE VALAS (SOLO COM AGUA), PROFUNDIDADE MAIOR QUE 4,00 M ATE 6,00 M.</v>
          </cell>
          <cell r="D10081" t="str">
            <v>M3</v>
          </cell>
          <cell r="E10081">
            <v>12.45</v>
          </cell>
        </row>
        <row r="10082">
          <cell r="B10082">
            <v>90082</v>
          </cell>
          <cell r="C10082" t="str">
            <v>ESCAVAÇÃO MECANIZADA DE VALA COM PROF. ATÉ 1,5 M (MÉDIA ENTRE MONTANTE E JUSANTE/UMA COMPOSIÇÃO POR TRECHO), COM ESCAVADEIRA HIDRÁULICA (0,8 M3), LARG. DE 1,5 M A 2,5 M, EM SOLO DE 1A CATEGORIA, EM LOCAIS COM ALTO NÍVEL DE INTERFERÊNCIA. AF_01/2015</v>
          </cell>
          <cell r="D10082" t="str">
            <v>M3</v>
          </cell>
          <cell r="E10082">
            <v>7.55</v>
          </cell>
        </row>
        <row r="10083">
          <cell r="B10083">
            <v>90084</v>
          </cell>
          <cell r="C1008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10083" t="str">
            <v>M3</v>
          </cell>
          <cell r="E10083">
            <v>7.33</v>
          </cell>
        </row>
        <row r="10084">
          <cell r="B10084">
            <v>90085</v>
          </cell>
          <cell r="C1008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10084" t="str">
            <v>M3</v>
          </cell>
          <cell r="E10084">
            <v>6.89</v>
          </cell>
        </row>
        <row r="10085">
          <cell r="B10085">
            <v>90086</v>
          </cell>
          <cell r="C100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10085" t="str">
            <v>M3</v>
          </cell>
          <cell r="E10085">
            <v>6.97</v>
          </cell>
        </row>
        <row r="10086">
          <cell r="B10086">
            <v>90087</v>
          </cell>
          <cell r="C10086" t="str">
            <v>ESCAVAÇÃO MECANIZADA DE VALA COM PROF. DE 3,0 M ATÉ 4,5 M(MÉDIA ENTRE MONTANTE E JUSANTE/UMA COMPOSIÇÃO POR TRECHO), COM ESCAVADEIRA HIDRÁULICA (1,2 M3/155 HP), LARG. DE 1,5 M A 2,5 M, EM SOLO DE 1A CATEGORIA, EM LOCAIS COM ALTO NÍVEL DE INTERFERÊNCIA. AF_01/2015</v>
          </cell>
          <cell r="D10086" t="str">
            <v>M3</v>
          </cell>
          <cell r="E10086">
            <v>6.1</v>
          </cell>
        </row>
        <row r="10087">
          <cell r="B10087">
            <v>90088</v>
          </cell>
          <cell r="C1008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10087" t="str">
            <v>M3</v>
          </cell>
          <cell r="E10087">
            <v>6.22</v>
          </cell>
        </row>
        <row r="10088">
          <cell r="B10088">
            <v>90090</v>
          </cell>
          <cell r="C1008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10088" t="str">
            <v>M3</v>
          </cell>
          <cell r="E10088">
            <v>5.97</v>
          </cell>
        </row>
        <row r="10089">
          <cell r="B10089">
            <v>90091</v>
          </cell>
          <cell r="C10089" t="str">
            <v>ESCAVAÇÃO MECANIZADA DE VALA COM PROF. ATÉ 1,5 M(MÉDIA ENTRE MONTANTE E JUSANTE/UMA COMPOSIÇÃO POR TRECHO), COM ESCAVADEIRA HIDRÁULICA (0,8 M3), LARG. DE 1,5M A 2,5 M, EM SOLO DE 1A CATEGORIA, LOCAIS COM BAIXO NÍVEL DE INTERFERÊNCIA. AF_01/2015</v>
          </cell>
          <cell r="D10089" t="str">
            <v>M3</v>
          </cell>
          <cell r="E10089">
            <v>4.51</v>
          </cell>
        </row>
        <row r="10090">
          <cell r="B10090">
            <v>90092</v>
          </cell>
          <cell r="C1009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10090" t="str">
            <v>M3</v>
          </cell>
          <cell r="E10090">
            <v>4.37</v>
          </cell>
        </row>
        <row r="10091">
          <cell r="B10091">
            <v>90093</v>
          </cell>
          <cell r="C1009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10091" t="str">
            <v>M3</v>
          </cell>
          <cell r="E10091">
            <v>4.1100000000000003</v>
          </cell>
        </row>
        <row r="10092">
          <cell r="B10092">
            <v>90094</v>
          </cell>
          <cell r="C1009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10092" t="str">
            <v>M3</v>
          </cell>
          <cell r="E10092">
            <v>4.1500000000000004</v>
          </cell>
        </row>
        <row r="10093">
          <cell r="B10093">
            <v>90095</v>
          </cell>
          <cell r="C1009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10093" t="str">
            <v>M3</v>
          </cell>
          <cell r="E10093">
            <v>3.64</v>
          </cell>
        </row>
        <row r="10094">
          <cell r="B10094">
            <v>90096</v>
          </cell>
          <cell r="C1009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10094" t="str">
            <v>M3</v>
          </cell>
          <cell r="E10094">
            <v>3.72</v>
          </cell>
        </row>
        <row r="10095">
          <cell r="B10095">
            <v>90098</v>
          </cell>
          <cell r="C1009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10095" t="str">
            <v>M3</v>
          </cell>
          <cell r="E10095">
            <v>3.56</v>
          </cell>
        </row>
        <row r="10096">
          <cell r="B10096">
            <v>90099</v>
          </cell>
          <cell r="C10096" t="str">
            <v>ESCAVAÇÃO MECANIZADA DE VALA COM PROF. ATÉ 1,5 M (MÉDIA ENTRE MONTANTE E JUSANTE/UMA COMPOSIÇÃO POR TRECHO), COM RETROESCAVADEIRA (0,26 M3/88 HP), LARG. MENOR QUE 0,8 M, EM SOLO DE 1A CATEGORIA, EM LOCAIS COM ALTO NÍVEL DE INTERFERÊNCIA. AF_01/2015</v>
          </cell>
          <cell r="D10096" t="str">
            <v>M3</v>
          </cell>
          <cell r="E10096">
            <v>10.25</v>
          </cell>
        </row>
        <row r="10097">
          <cell r="B10097">
            <v>90100</v>
          </cell>
          <cell r="C10097" t="str">
            <v>ESCAVAÇÃO MECANIZADA DE VALA COM PROF. ATÉ 1,5 M (MÉDIA ENTRE MONTANTE E JUSANTE/UMA COMPOSIÇÃO POR TRECHO), COM RETROESCAVADEIRA (0,26 M3/88 HP), LARG. DE 0,8 M A 1,5 M, EM SOLO DE 1A CATEGORIA, EM LOCAIS COM ALTO NÍVEL DE INTERFERÊNCIA. AF_01/2015</v>
          </cell>
          <cell r="D10097" t="str">
            <v>M3</v>
          </cell>
          <cell r="E10097">
            <v>8.7100000000000009</v>
          </cell>
        </row>
        <row r="10098">
          <cell r="B10098">
            <v>90101</v>
          </cell>
          <cell r="C10098" t="str">
            <v>ESCAVAÇÃO MECANIZADA DE VALA COM PROF. MAIOR QUE 1,5 M ATÉ 3,0 M (MÉDIA ENTRE MONTANTE E JUSANTE/UMA COMPOSIÇÃO POR TRECHO), COM RETROESCAVADEIRA (0,26 M3/88 HP), LARG. MENOR QUE 0,8 M, EM SOLO DE 1A CATEGORIA, EM LOCAIS COM ALTO NÍVEL DE INTERFERÊNCIA.AF_01/2015</v>
          </cell>
          <cell r="D10098" t="str">
            <v>M3</v>
          </cell>
          <cell r="E10098">
            <v>8.61</v>
          </cell>
        </row>
        <row r="10099">
          <cell r="B10099">
            <v>90102</v>
          </cell>
          <cell r="C1009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10099" t="str">
            <v>M3</v>
          </cell>
          <cell r="E10099">
            <v>7.82</v>
          </cell>
        </row>
        <row r="10100">
          <cell r="B10100">
            <v>90105</v>
          </cell>
          <cell r="C1010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10100" t="str">
            <v>M3</v>
          </cell>
          <cell r="E10100">
            <v>6.12</v>
          </cell>
        </row>
        <row r="10101">
          <cell r="B10101">
            <v>90106</v>
          </cell>
          <cell r="C1010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10101" t="str">
            <v>M3</v>
          </cell>
          <cell r="E10101">
            <v>5.2</v>
          </cell>
        </row>
        <row r="10102">
          <cell r="B10102">
            <v>90107</v>
          </cell>
          <cell r="C1010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10102" t="str">
            <v>M3</v>
          </cell>
          <cell r="E10102">
            <v>5.13</v>
          </cell>
        </row>
        <row r="10103">
          <cell r="B10103">
            <v>90108</v>
          </cell>
          <cell r="C1010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10103" t="str">
            <v>M3</v>
          </cell>
          <cell r="E10103">
            <v>4.67</v>
          </cell>
        </row>
        <row r="10104">
          <cell r="B10104">
            <v>93358</v>
          </cell>
          <cell r="C10104" t="str">
            <v>ESCAVAÇÃO MANUAL DE VALA COM PROFUNDIDADE MENOR OU IGUAL A 1,30 M. AF_03/2016</v>
          </cell>
          <cell r="D10104" t="str">
            <v>M3</v>
          </cell>
          <cell r="E10104">
            <v>52.45</v>
          </cell>
        </row>
        <row r="10105">
          <cell r="B10105">
            <v>79482</v>
          </cell>
          <cell r="C10105" t="str">
            <v>ATERRO COM AREIA COM ADENSAMENTO HIDRAULICO</v>
          </cell>
          <cell r="D10105" t="str">
            <v>M3</v>
          </cell>
          <cell r="E10105">
            <v>74.12</v>
          </cell>
        </row>
        <row r="10106">
          <cell r="B10106">
            <v>94304</v>
          </cell>
          <cell r="C10106" t="str">
            <v>ATERRO MECANIZADO DE VALA COM ESCAVADEIRA HIDRÁULICA (CAPACIDADE DA CAÇAMBA: 0,8 M³ / POTÊNCIA: 111 HP), LARGURA DE 1,5 A 2,5 M, PROFUNDIDADE ATÉ 1,5 M, COM SOLO ARGILO-ARENOSO. AF_05/2016</v>
          </cell>
          <cell r="D10106" t="str">
            <v>M3</v>
          </cell>
          <cell r="E10106">
            <v>23.97</v>
          </cell>
        </row>
        <row r="10107">
          <cell r="B10107">
            <v>94305</v>
          </cell>
          <cell r="C10107" t="str">
            <v>ATERRO MECANIZADO DE VALA COM ESCAVADEIRA HIDRÁULICA (CAPACIDADE DA CAÇAMBA: 0,8 M³ / POTÊNCIA: 111 HP), LARGURA ATÉ 1,5 M, PROFUNDIDADE DE 1,5 A 3,0 M, COM SOLO ARGILO-ARENOSO. AF_05/2016</v>
          </cell>
          <cell r="D10107" t="str">
            <v>M3</v>
          </cell>
          <cell r="E10107">
            <v>21.37</v>
          </cell>
        </row>
        <row r="10108">
          <cell r="B10108">
            <v>94306</v>
          </cell>
          <cell r="C10108" t="str">
            <v>ATERRO MECANIZADO DE VALA COM ESCAVADEIRA HIDRÁULICA (CAPACIDADE DA CAÇAMBA: 0,8 M³ / POTÊNCIA: 111 HP), LARGURA DE 1,5 A 2,5 M, PROFUNDIDADE DE 1,5 A 3,0 M, COM SOLO ARGILO-ARENOSO. AF_05/2016</v>
          </cell>
          <cell r="D10108" t="str">
            <v>M3</v>
          </cell>
          <cell r="E10108">
            <v>18.07</v>
          </cell>
        </row>
        <row r="10109">
          <cell r="B10109">
            <v>94307</v>
          </cell>
          <cell r="C10109" t="str">
            <v>ATERRO MECANIZADO DE VALA COM ESCAVADEIRA HIDRÁULICA (CAPACIDADE DA CAÇAMBA: 0,8 M³ / POTÊNCIA: 111 HP), LARGURA ATÉ 1,5 M, PROFUNDIDADE DE 3,0 A 4,5 M, COM SOLO ARGILO-ARENOSO. AF_05/2016</v>
          </cell>
          <cell r="D10109" t="str">
            <v>M3</v>
          </cell>
          <cell r="E10109">
            <v>18.82</v>
          </cell>
        </row>
        <row r="10110">
          <cell r="B10110">
            <v>94308</v>
          </cell>
          <cell r="C10110" t="str">
            <v>ATERRO MECANIZADO DE VALA COM ESCAVADEIRA HIDRÁULICA (CAPACIDADE DA CAÇAMBA: 0,8 M³ / POTÊNCIA: 111 HP), LARGURA DE 1,5 A 2,5 M, PROFUNDIDADE DE 3,0 A 4,5 M, COM SOLO ARGILO-ARENOSO. AF_05/2016</v>
          </cell>
          <cell r="D10110" t="str">
            <v>M3</v>
          </cell>
          <cell r="E10110">
            <v>16.82</v>
          </cell>
        </row>
        <row r="10111">
          <cell r="B10111">
            <v>94309</v>
          </cell>
          <cell r="C10111" t="str">
            <v>ATERRO MECANIZADO DE VALA COM ESCAVADEIRA HIDRÁULICA (CAPACIDADE DA CAÇAMBA: 0,8 M³ / POTÊNCIA: 111 HP), LARGURA ATÉ 1,5 M, PROFUNDIDADE DE 4,5 A 6,0 M, COM SOLO ARGILO-ARENOSO. AF_05/2016</v>
          </cell>
          <cell r="D10111" t="str">
            <v>M3</v>
          </cell>
          <cell r="E10111">
            <v>17.73</v>
          </cell>
        </row>
        <row r="10112">
          <cell r="B10112">
            <v>94310</v>
          </cell>
          <cell r="C10112" t="str">
            <v>ATERRO MECANIZADO DE VALA COM ESCAVADEIRA HIDRÁULICA (CAPACIDADE DA CAÇAMBA: 0,8 M³ / POTÊNCIA: 111 HP), LARGURA DE 1,5 A 2,5 M, PROFUNDIDADE DE 4,5 A 6,0 M, COM SOLO ARGILO-ARENOSO. AF_05/2016</v>
          </cell>
          <cell r="D10112" t="str">
            <v>M3</v>
          </cell>
          <cell r="E10112">
            <v>16.21</v>
          </cell>
        </row>
        <row r="10113">
          <cell r="B10113">
            <v>94315</v>
          </cell>
          <cell r="C10113" t="str">
            <v>ATERRO MECANIZADO DE VALA COM RETROESCAVADEIRA (CAPACIDADE DA CAÇAMBA DA RETRO: 0,26 M³ / POTÊNCIA: 88 HP), LARGURA ATÉ 0,8 M, PROFUNDIDADE ATÉ 1,5 M, COM SOLO ARGILO-ARENOSO. AF_05/2016</v>
          </cell>
          <cell r="D10113" t="str">
            <v>M3</v>
          </cell>
          <cell r="E10113">
            <v>30.05</v>
          </cell>
        </row>
        <row r="10114">
          <cell r="B10114">
            <v>94316</v>
          </cell>
          <cell r="C10114" t="str">
            <v>ATERRO MECANIZADO DE VALA COM RETROESCAVADEIRA (CAPACIDADE DA CAÇAMBA DA RETRO: 0,26 M³ / POTÊNCIA: 88 HP), LARGURA DE 0,8 A 1,5 M, PROFUNDIDADE ATÉ 1,5 M, COM SOLO ARGILO-ARENOSO. AF_05/2016</v>
          </cell>
          <cell r="D10114" t="str">
            <v>M3</v>
          </cell>
          <cell r="E10114">
            <v>23.78</v>
          </cell>
        </row>
        <row r="10115">
          <cell r="B10115">
            <v>94317</v>
          </cell>
          <cell r="C10115" t="str">
            <v>ATERRO MECANIZADO DE VALA COM RETROESCAVADEIRA (CAPACIDADE DA CAÇAMBA DA RETRO: 0,26 M³ / POTÊNCIA: 88 HP), LARGURA ATÉ 0,8 M, PROFUNDIDADE DE 1,5 A 3,0 M, COM SOLO ARGILO-ARENOSO. AF_05/2016</v>
          </cell>
          <cell r="D10115" t="str">
            <v>M3</v>
          </cell>
          <cell r="E10115">
            <v>21</v>
          </cell>
        </row>
        <row r="10116">
          <cell r="B10116">
            <v>94318</v>
          </cell>
          <cell r="C10116" t="str">
            <v>ATERRO MECANIZADO DE VALA COM RETROESCAVADEIRA (CAPACIDADE DA CAÇAMBA DA RETRO: 0,26 M³ / POTÊNCIA: 88 HP), LARGURA DE 0,8 A 1,5 M, PROFUNDIDADE DE 1,5 A 3,0 M, COM SOLO ARGILO-ARENOSO. AF_05/2016</v>
          </cell>
          <cell r="D10116" t="str">
            <v>M3</v>
          </cell>
          <cell r="E10116">
            <v>17.420000000000002</v>
          </cell>
        </row>
        <row r="10117">
          <cell r="B10117">
            <v>94319</v>
          </cell>
          <cell r="C10117" t="str">
            <v>ATERRO MANUAL DE VALAS COM SOLO ARGILO-ARENOSO E COMPACTAÇÃO MECANIZADA. AF_05/2016</v>
          </cell>
          <cell r="D10117" t="str">
            <v>M3</v>
          </cell>
          <cell r="E10117">
            <v>32.06</v>
          </cell>
        </row>
        <row r="10118">
          <cell r="B10118">
            <v>94327</v>
          </cell>
          <cell r="C10118" t="str">
            <v>ATERRO MECANIZADO DE VALA COM ESCAVADEIRA HIDRÁULICA (CAPACIDADE DA CAÇAMBA: 0,8 M³ / POTÊNCIA: 111 HP), LARGURA DE 1,5 A 2,5 M, PROFUNDIDADE ATÉ 1,5 M, COM AREIA PARA ATERRO. AF_05/2016</v>
          </cell>
          <cell r="D10118" t="str">
            <v>M3</v>
          </cell>
          <cell r="E10118">
            <v>78.94</v>
          </cell>
        </row>
        <row r="10119">
          <cell r="B10119">
            <v>94328</v>
          </cell>
          <cell r="C10119" t="str">
            <v>ATERRO MECANIZADO DE VALA COM ESCAVADEIRA HIDRÁULICA (CAPACIDADE DA CAÇAMBA: 0,8 M³ / POTÊNCIA: 111 HP), LARGURA ATÉ 1,5 M, PROFUNDIDADE DE 1,5 A 3,0 M, COM AREIA PARA ATERRO. AF_05/2016</v>
          </cell>
          <cell r="D10119" t="str">
            <v>M3</v>
          </cell>
          <cell r="E10119">
            <v>76.34</v>
          </cell>
        </row>
        <row r="10120">
          <cell r="B10120">
            <v>94329</v>
          </cell>
          <cell r="C10120" t="str">
            <v>ATERRO MECANIZADO DE VALA COM ESCAVADEIRA HIDRÁULICA (CAPACIDADE DA CAÇAMBA: 0,8 M³ / POTÊNCIA: 111 HP), LARGURA DE 1,5 A 2,5 M, PROFUNDIDADE DE 1,5 A 3,0 M, COM AREIA PARA ATERRO. AF_05/2016</v>
          </cell>
          <cell r="D10120" t="str">
            <v>M3</v>
          </cell>
          <cell r="E10120">
            <v>73.040000000000006</v>
          </cell>
        </row>
        <row r="10121">
          <cell r="B10121">
            <v>94330</v>
          </cell>
          <cell r="C10121" t="str">
            <v>ATERRO MECANIZADO DE VALA COM ESCAVADEIRA HIDRÁULICA (CAPACIDADE DA CAÇAMBA: 0,8 M³ / POTÊNCIA: 111 HP), LARGURA ATÉ 1,5 M, PROFUNDIDADE DE 3,0 A 4,5 M, COM AREIA PARA ATERRO. AF_05/2016</v>
          </cell>
          <cell r="D10121" t="str">
            <v>M3</v>
          </cell>
          <cell r="E10121">
            <v>73.790000000000006</v>
          </cell>
        </row>
        <row r="10122">
          <cell r="B10122">
            <v>94331</v>
          </cell>
          <cell r="C10122" t="str">
            <v>ATERRO MECANIZADO DE VALA COM ESCAVADEIRA HIDRÁULICA (CAPACIDADE DA CAÇAMBA: 0,8 M³ / POTÊNCIA: 111 HP), LARGURA DE 1,5 A 2,5 M, PROFUNDIDADE DE 3,0 A 4,5 M, COM AREIA PARA ATERRO. AF_05/2016</v>
          </cell>
          <cell r="D10122" t="str">
            <v>M3</v>
          </cell>
          <cell r="E10122">
            <v>71.790000000000006</v>
          </cell>
        </row>
        <row r="10123">
          <cell r="B10123">
            <v>94332</v>
          </cell>
          <cell r="C10123" t="str">
            <v>ATERRO MECANIZADO DE VALA COM ESCAVADEIRA HIDRÁULICA (CAPACIDADE DA CAÇAMBA: 0,8 M³ / POTÊNCIA: 111 HP), LARGURA ATÉ 1,5 M, PROFUNDIDADE DE 4,5 A 6,0 M, COM AREIA PARA ATERRO. AF_05/2016</v>
          </cell>
          <cell r="D10123" t="str">
            <v>M3</v>
          </cell>
          <cell r="E10123">
            <v>72.7</v>
          </cell>
        </row>
        <row r="10124">
          <cell r="B10124">
            <v>94333</v>
          </cell>
          <cell r="C10124" t="str">
            <v>ATERRO MECANIZADO DE VALA COM ESCAVADEIRA HIDRÁULICA (CAPACIDADE DA CAÇAMBA: 0,8 M³ / POTÊNCIA: 111 HP), LARGURA DE 1,5 A 2,5 M, PROFUNDIDADE DE 4,5 A 6,0 M, COM AREIA PARA ATERRO. AF_05/2016</v>
          </cell>
          <cell r="D10124" t="str">
            <v>M3</v>
          </cell>
          <cell r="E10124">
            <v>71.180000000000007</v>
          </cell>
        </row>
        <row r="10125">
          <cell r="B10125">
            <v>94338</v>
          </cell>
          <cell r="C10125" t="str">
            <v>ATERRO MECANIZADO DE VALA COM RETROESCAVADEIRA (CAPACIDADE DA CAÇAMBA DA RETRO: 0,26 M³ / POTÊNCIA: 88 HP), LARGURA ATÉ 0,8 M, PROFUNDIDADE ATÉ 1,5 M, COM AREIA PARA ATERRO. AF_05/2016</v>
          </cell>
          <cell r="D10125" t="str">
            <v>M3</v>
          </cell>
          <cell r="E10125">
            <v>85.02</v>
          </cell>
        </row>
        <row r="10126">
          <cell r="B10126">
            <v>94339</v>
          </cell>
          <cell r="C10126" t="str">
            <v>ATERRO MECANIZADO DE VALA COM RETROESCAVADEIRA (CAPACIDADE DA CAÇAMBA DA RETRO: 0,26 M³ / POTÊNCIA: 88 HP), LARGURA DE 0,8 A 1,5 M, PROFUNDIDADE ATÉ 1,5 M, COM AREIA PARA ATERRO. AF_05/2016</v>
          </cell>
          <cell r="D10126" t="str">
            <v>M3</v>
          </cell>
          <cell r="E10126">
            <v>78.75</v>
          </cell>
        </row>
        <row r="10127">
          <cell r="B10127">
            <v>94340</v>
          </cell>
          <cell r="C10127" t="str">
            <v>ATERRO MECANIZADO DE VALA COM RETROESCAVADEIRA (CAPACIDADE DA CAÇAMBA DA RETRO: 0,26 M³ / POTÊNCIA: 88 HP), LARGURA ATÉ 0,8 M, PROFUNDIDADE DE 1,5 A 3,0 M, COM AREIA PARA ATERRO. AF_05/2016</v>
          </cell>
          <cell r="D10127" t="str">
            <v>M3</v>
          </cell>
          <cell r="E10127">
            <v>75.97</v>
          </cell>
        </row>
        <row r="10128">
          <cell r="B10128">
            <v>94341</v>
          </cell>
          <cell r="C10128" t="str">
            <v>ATERRO MECANIZADO DE VALA COM RETROESCAVADEIRA (CAPACIDADE DA CAÇAMBA DA RETRO: 0,26 M³ / POTÊNCIA: 88 HP), LARGURA DE 0,8 A 1,5 M, PROFUNDIDADE DE 1,5 A 3,0 M, COM AREIA PARA ATERRO. AF_05/2016</v>
          </cell>
          <cell r="D10128" t="str">
            <v>M3</v>
          </cell>
          <cell r="E10128">
            <v>72.39</v>
          </cell>
        </row>
        <row r="10129">
          <cell r="B10129">
            <v>94342</v>
          </cell>
          <cell r="C10129" t="str">
            <v>ATERRO MANUAL DE VALAS COM AREIA PARA ATERRO E COMPACTAÇÃO MECANIZADA. AF_05/2016</v>
          </cell>
          <cell r="D10129" t="str">
            <v>M3</v>
          </cell>
          <cell r="E10129">
            <v>87.03</v>
          </cell>
        </row>
        <row r="10130">
          <cell r="B10130">
            <v>96385</v>
          </cell>
          <cell r="C10130" t="str">
            <v>EXECUÇÃO E COMPACTAÇÃO DE ATERRO COM SOLO PREDOMINANTEMENTE ARGILOSO - EXCLUSIVE ESCAVAÇÃO, CARGA E TRANSPORTE E SOLO. AF_09/2017</v>
          </cell>
          <cell r="D10130" t="str">
            <v>M3</v>
          </cell>
          <cell r="E10130">
            <v>5.13</v>
          </cell>
        </row>
        <row r="10131">
          <cell r="B10131">
            <v>96386</v>
          </cell>
          <cell r="C10131" t="str">
            <v>EXECUÇÃO E COMPACTAÇÃO DE ATERRO COM SOLO PREDOMINANTEMENTE ARENOSO - EXCLUSIVE ESCAVAÇÃO, CARGA E TRANSPORTE E SOLO. AF_09/2017</v>
          </cell>
          <cell r="D10131" t="str">
            <v>M3</v>
          </cell>
          <cell r="E10131">
            <v>4.92</v>
          </cell>
        </row>
        <row r="10132">
          <cell r="B10132">
            <v>83346</v>
          </cell>
          <cell r="C10132" t="str">
            <v>UMEDECIMENTO DE MATERIAL PARA FECHAMENTO DE VALAS.</v>
          </cell>
          <cell r="D10132" t="str">
            <v>M3</v>
          </cell>
          <cell r="E10132">
            <v>0.9</v>
          </cell>
        </row>
        <row r="10133">
          <cell r="B10133">
            <v>93360</v>
          </cell>
          <cell r="C10133" t="str">
            <v>REATERRO MECANIZADO DE VALA COM ESCAVADEIRA HIDRÁULICA (CAPACIDADE DA CAÇAMBA: 0,8 M³ / POTÊNCIA: 111 HP), LARGURA DE 1,5 A 2,5 M, PROFUNDIDADE ATÉ 1,5 M, COM SOLO DE 1ª CATEGORIA EM LOCAIS COM ALTO NÍVEL DE INTERFERÊNCIA. AF_04/2016</v>
          </cell>
          <cell r="D10133" t="str">
            <v>M3</v>
          </cell>
          <cell r="E10133">
            <v>14.19</v>
          </cell>
        </row>
        <row r="10134">
          <cell r="B10134">
            <v>93361</v>
          </cell>
          <cell r="C10134" t="str">
            <v>REATERRO MECANIZADO DE VALA COM ESCAVADEIRA HIDRÁULICA (CAPACIDADE DA CAÇAMBA: 0,8 M³ / POTÊNCIA: 111 HP), LARGURA ATÉ 1,5 M, PROFUNDIDADE DE 1,5 A 3,0 M, COM SOLO DE 1ª CATEGORIA EM LOCAIS COM ALTO NÍVEL DE INTERFERÊNCIA. AF_04/2016</v>
          </cell>
          <cell r="D10134" t="str">
            <v>M3</v>
          </cell>
          <cell r="E10134">
            <v>11.68</v>
          </cell>
        </row>
        <row r="10135">
          <cell r="B10135">
            <v>93362</v>
          </cell>
          <cell r="C10135" t="str">
            <v>REATERRO MECANIZADO DE VALA COM ESCAVADEIRA HIDRÁULICA (CAPACIDADE DA CAÇAMBA: 0,8 M³ / POTÊNCIA: 111 HP), LARGURA DE 1,5 A 2,5 M, PROFUNDIDADE DE 1,5 A 3,0 M, COM SOLO DE 1ª CATEGORIA EM LOCAIS COM ALTO NÍVEL DE INTERFERÊNCIA. AF_04/2016</v>
          </cell>
          <cell r="D10135" t="str">
            <v>M3</v>
          </cell>
          <cell r="E10135">
            <v>8.3000000000000007</v>
          </cell>
        </row>
        <row r="10136">
          <cell r="B10136">
            <v>93363</v>
          </cell>
          <cell r="C10136" t="str">
            <v>REATERRO MECANIZADO DE VALA COM ESCAVADEIRA HIDRÁULICA (CAPACIDADE DA CAÇAMBA: 0,8 M³ / POTÊNCIA: 111 HP), LARGURA ATÉ 1,5 M, PROFUNDIDADE DE 3,0 A 4,5 M COM SOLO DE 1ª CATEGORIA EM LOCAIS COM ALTO NÍVEL DE INTERFERÊNCIA. AF_04/2016</v>
          </cell>
          <cell r="D10136" t="str">
            <v>M3</v>
          </cell>
          <cell r="E10136">
            <v>9.0500000000000007</v>
          </cell>
        </row>
        <row r="10137">
          <cell r="B10137">
            <v>93364</v>
          </cell>
          <cell r="C10137" t="str">
            <v>REATERRO MECANIZADO DE VALA COM ESCAVADEIRA HIDRÁULICA (CAPACIDADE DA CAÇAMBA: 0,8 M³ / POTÊNCIA: 111 HP), LARGURA DE 1,5 A 2,5 M, PROFUNDIDADE DE 3,0  A 4,5 M, COM SOLO (SEM SUBSTITUIÇÃO) DE 1ª CATEGORIA EM LOCAIS COM ALTO NÍVEL DE INTERFERÊNCIA. AF_04/2016</v>
          </cell>
          <cell r="D10137" t="str">
            <v>M3</v>
          </cell>
          <cell r="E10137">
            <v>7.05</v>
          </cell>
        </row>
        <row r="10138">
          <cell r="B10138">
            <v>93365</v>
          </cell>
          <cell r="C10138" t="str">
            <v>REATERRO MECANIZADO DE VALA COM ESCAVADEIRA HIDRÁULICA (CAPACIDADE DA CAÇAMBA: 0,8 M³ / POTÊNCIA: 111 HP), LARGURA ATÉ 1,5 M, PROFUNDIDADE DE 4,5 A 6,0 M, COM SOLO DE 1ª CATEGORIA EM LOCAIS COM ALTO NÍVEL DE INTERFERÊNCIA. AF_04/2016</v>
          </cell>
          <cell r="D10138" t="str">
            <v>M3</v>
          </cell>
          <cell r="E10138">
            <v>7.89</v>
          </cell>
        </row>
        <row r="10139">
          <cell r="B10139">
            <v>93366</v>
          </cell>
          <cell r="C10139" t="str">
            <v>REATERRO MECANIZADO DE VALA COM ESCAVADEIRA HIDRÁULICA (CAPACIDADE DA CAÇAMBA: 0,8 M³ / POTÊNCIA: 111 HP), LARGURA DE 1,5 A 2,5 M, PROFUNDIDADE DE 4,5 A 6,0 M, COM SOLO DE 1ª CATEGORIA EM LOCAIS COM ALTO NÍVEL DE INTERFERÊNCIA. AF_04/2016</v>
          </cell>
          <cell r="D10139" t="str">
            <v>M3</v>
          </cell>
          <cell r="E10139">
            <v>6.44</v>
          </cell>
        </row>
        <row r="10140">
          <cell r="B10140">
            <v>93367</v>
          </cell>
          <cell r="C10140" t="str">
            <v>REATERRO MECANIZADO DE VALA COM ESCAVADEIRA HIDRÁULICA (CAPACIDADE DA CAÇAMBA: 0,8 M³ / POTÊNCIA: 111 HP), LARGURA DE 1,5 A 2,5 M, PROFUNDIDADE ATÉ 1,5 M, COM SOLO DE 1ª CATEGORIA EM LOCAIS COM BAIXO NÍVEL DE INTERFERÊNCIA. AF_04/2016</v>
          </cell>
          <cell r="D10140" t="str">
            <v>M3</v>
          </cell>
          <cell r="E10140">
            <v>13.3</v>
          </cell>
        </row>
        <row r="10141">
          <cell r="B10141">
            <v>93368</v>
          </cell>
          <cell r="C10141" t="str">
            <v>REATERRO MECANIZADO DE VALA COM ESCAVADEIRA HIDRÁULICA (CAPACIDADE DA CAÇAMBA: 0,8 M³ / POTÊNCIA: 111 HP), LARGURA ATÉ 1,5 M, PROFUNDIDADE DE 1,5 A 3,0 M, COM SOLO DE 1ª CATEGORIA EM LOCAIS COM BAIXO NÍVEL DE INTERFERÊNCIA. AF_04/2016</v>
          </cell>
          <cell r="D10141" t="str">
            <v>M3</v>
          </cell>
          <cell r="E10141">
            <v>10.71</v>
          </cell>
        </row>
        <row r="10142">
          <cell r="B10142">
            <v>93369</v>
          </cell>
          <cell r="C10142" t="str">
            <v>REATERRO MECANIZADO DE VALA COM ESCAVADEIRA HIDRÁULICA (CAPACIDADE DA CAÇAMBA: 0,8 M³ / POTÊNCIA: 111 HP), LARGURA DE 1,5 A 2,5 M, PROFUNDIDADE DE 1,5 A 3,0 M, COM SOLO (SEM SUBSTITUIÇÃO) DE 1ª CATEGORIA EM LOCAIS COM BAIXO NÍVEL DE INTERFERÊNCIA. AF_04/2016</v>
          </cell>
          <cell r="D10142" t="str">
            <v>M3</v>
          </cell>
          <cell r="E10142">
            <v>7.41</v>
          </cell>
        </row>
        <row r="10143">
          <cell r="B10143">
            <v>93370</v>
          </cell>
          <cell r="C10143" t="str">
            <v>REATERRO MECANIZADO DE VALA COM ESCAVADEIRA HIDRÁULICA (CAPACIDADE DA CAÇAMBA: 0,8 M³ / POTÊNCIA: 111 HP), LARGURA ATÉ 1,5 M, PROFUNDIDADE DE 3,0 A 4,5 M, COM SOLO DE 1ª CATEGORIA EM LOCAIS COM BAIXO NÍVEL DE INTERFERÊNCIA. AF_04/2016</v>
          </cell>
          <cell r="D10143" t="str">
            <v>M3</v>
          </cell>
          <cell r="E10143">
            <v>8.16</v>
          </cell>
        </row>
        <row r="10144">
          <cell r="B10144">
            <v>93371</v>
          </cell>
          <cell r="C10144" t="str">
            <v>REATERRO MECANIZADO DE VALA COM ESCAVADEIRA HIDRÁULICA (CAPACIDADE DA CAÇAMBA: 0,8 M³ / POTÊNCIA: 111 HP), LARGURA DE 1,5 A 2,5 M, PROFUNDIDADE DE 3,0 A 4,5 M, COM SOLO (SEM SUBSTITUIÇÃO) DE 1ª CATEGORIA EM LOCAIS COM BAIXO NÍVEL DE INTERFERÊNCIA. AF_04/2016</v>
          </cell>
          <cell r="D10144" t="str">
            <v>M3</v>
          </cell>
          <cell r="E10144">
            <v>6.16</v>
          </cell>
        </row>
        <row r="10145">
          <cell r="B10145">
            <v>93372</v>
          </cell>
          <cell r="C10145" t="str">
            <v>REATERRO MECANIZADO DE VALA COM ESCAVADEIRA HIDRÁULICA (CAPACIDADE DA CAÇAMBA: 0,8 M³ / POTÊNCIA: 111 HP), LARGURA ATÉ 1,5 M, PROFUNDIDADE DE 4,5 A 6,0 M, COM SOLO DE 1ª CATEGORIA EM LOCAIS COM BAIXO NÍVEL DE INTERFERÊNCIA. AF_04/2016</v>
          </cell>
          <cell r="D10145" t="str">
            <v>M3</v>
          </cell>
          <cell r="E10145">
            <v>7.07</v>
          </cell>
        </row>
        <row r="10146">
          <cell r="B10146">
            <v>93373</v>
          </cell>
          <cell r="C10146" t="str">
            <v>REATERRO MECANIZADO DE VALA COM ESCAVADEIRA HIDRÁULICA (CAPACIDADE DA CAÇAMBA: 0,8 M³ / POTÊNCIA: 111 HP), LARGURA DE 1,5 A 2,5 M, PROFUNDIDADE DE 4,5 A 6,0 M, COM SOLO (SEM SUBSTITUIÇÃO) DE 1ª CATEGORIA EM LOCAIS COM BAIXO NÍVEL DE INTERFERÊNCIA. AF_04/2016</v>
          </cell>
          <cell r="D10146" t="str">
            <v>M3</v>
          </cell>
          <cell r="E10146">
            <v>5.57</v>
          </cell>
        </row>
        <row r="10147">
          <cell r="B10147">
            <v>93374</v>
          </cell>
          <cell r="C10147" t="str">
            <v>REATERRO MECANIZADO DE VALA COM RETROESCAVADEIRA (CAPACIDADE DA CAÇAMBA DA RETRO: 0,26 M³ / POTÊNCIA: 88 HP), LARGURA ATÉ 0,8 M, PROFUNDIDADE ATÉ 1,5 M, COM SOLO (SEM SUBSTITUIÇÃO) DE 1ª CATEGORIA EM LOCAIS COM ALTO NÍVEL DE INTERFERÊNCIA. AF_04/2016</v>
          </cell>
          <cell r="D10147" t="str">
            <v>M3</v>
          </cell>
          <cell r="E10147">
            <v>17.559999999999999</v>
          </cell>
        </row>
        <row r="10148">
          <cell r="B10148">
            <v>93375</v>
          </cell>
          <cell r="C10148" t="str">
            <v>REATERRO MECANIZADO DE VALA COM RETROESCAVADEIRA (CAPACIDADE DA CAÇAMBA DA RETRO: 0,26 M³ / POTÊNCIA: 88 HP), LARGURA DE 0,8 A 1,5 M, PROFUNDIDADE ATÉ 1,5 M, COM SOLO DE 1ª CATEGORIA EM LOCAIS COM ALTO NÍVEL DE INTERFERÊNCIA. AF_04/2016</v>
          </cell>
          <cell r="D10148" t="str">
            <v>M3</v>
          </cell>
          <cell r="E10148">
            <v>13.49</v>
          </cell>
        </row>
        <row r="10149">
          <cell r="B10149">
            <v>93376</v>
          </cell>
          <cell r="C10149" t="str">
            <v>REATERRO MECANIZADO DE VALA COM RETROESCAVADEIRA (CAPACIDADE DA CAÇAMBA DA RETRO: 0,26 M³ / POTÊNCIA: 88 HP), LARGURA ATÉ 0,8 M, PROFUNDIDADE DE 1,5 A 3,0 M, COM SOLO DE 1ª CATEGORIA EM LOCAIS COM ALTO NÍVEL DE INTERFERÊNCIA. AF_04/2016</v>
          </cell>
          <cell r="D10149" t="str">
            <v>M3</v>
          </cell>
          <cell r="E10149">
            <v>10.98</v>
          </cell>
        </row>
        <row r="10150">
          <cell r="B10150">
            <v>93377</v>
          </cell>
          <cell r="C10150" t="str">
            <v>REATERRO MECANIZADO DE VALA COM RETROESCAVADEIRA (CAPACIDADE DA CAÇAMBA DA RETRO: 0,26 M³ / POTÊNCIA: 88 HP), LARGURA DE 0,8 A 1,5 M, PROFUNDIDADE DE 1,5 A 3,0 M, COM SOLO (SEM SUBSTITUIÇÃO) DE 1ª CATEGORIA EM LOCAIS COM ALTO NÍVEL DE INTERFERÊNCIA. AF_04/2016</v>
          </cell>
          <cell r="D10150" t="str">
            <v>M3</v>
          </cell>
          <cell r="E10150">
            <v>7.21</v>
          </cell>
        </row>
        <row r="10151">
          <cell r="B10151">
            <v>93378</v>
          </cell>
          <cell r="C10151" t="str">
            <v>REATERRO MECANIZADO DE VALA COM RETROESCAVADEIRA (CAPACIDADE DA CAÇAMBA DA RETRO: 0,26 M³ / POTÊNCIA: 88 HP), LARGURA ATÉ 0,8 M, PROFUNDIDADE ATÉ 1,5 M, COM SOLO DE 1ª CATEGORIA EM LOCAIS COM BAIXO NÍVEL DE INTERFERÊNCIA. AF_04/2016</v>
          </cell>
          <cell r="D10151" t="str">
            <v>M3</v>
          </cell>
          <cell r="E10151">
            <v>16.46</v>
          </cell>
        </row>
        <row r="10152">
          <cell r="B10152">
            <v>93379</v>
          </cell>
          <cell r="C10152" t="str">
            <v>REATERRO MECANIZADO DE VALA COM RETROESCAVADEIRA (CAPACIDADE DA CAÇAMBA DA RETRO: 0,26 M³ / POTÊNCIA: 88 HP), LARGURA DE 0,8 A 1,5 M, PROFUNDIDADE ATÉ 1,5 M, COM SOLO DE 1ª CATEGORIA EM LOCAIS COM BAIXO NÍVEL DE INTERFERÊNCIA. AF_04/2016</v>
          </cell>
          <cell r="D10152" t="str">
            <v>M3</v>
          </cell>
          <cell r="E10152">
            <v>12.65</v>
          </cell>
        </row>
        <row r="10153">
          <cell r="B10153">
            <v>93380</v>
          </cell>
          <cell r="C10153" t="str">
            <v>REATERRO MECANIZADO DE VALA COM RETROESCAVADEIRA (CAPACIDADE DA CAÇAMBA DA RETRO: 0,26 M³ / POTÊNCIA: 88 HP), LARGURA ATÉ 0,8 M, PROFUNDIDADE DE 1,5 A 3,0 M, COM SOLO DE 1ª CATEGORIA EM LOCAIS COM BAIXO NÍVEL DE INTERFERÊNCIA. AF_04/2016</v>
          </cell>
          <cell r="D10153" t="str">
            <v>M3</v>
          </cell>
          <cell r="E10153">
            <v>10.33</v>
          </cell>
        </row>
        <row r="10154">
          <cell r="B10154">
            <v>93381</v>
          </cell>
          <cell r="C10154" t="str">
            <v>REATERRO MECANIZADO DE VALA COM RETROESCAVADEIRA (CAPACIDADE DA CAÇAMBA DA RETRO: 0,26 M³ / POTÊNCIA: 88 HP), LARGURA DE 0,8 A 1,5 M, PROFUNDIDADE DE 1,5 A 3,0 M, COM SOLO (SEM SUBSTITUIÇÃO) DE 1ª CATEGORIA EM LOCAIS COM BAIXO NÍVEL DE INTERFERÊNCIA. AF_04/2016</v>
          </cell>
          <cell r="D10154" t="str">
            <v>M3</v>
          </cell>
          <cell r="E10154">
            <v>6.76</v>
          </cell>
        </row>
        <row r="10155">
          <cell r="B10155">
            <v>93382</v>
          </cell>
          <cell r="C10155" t="str">
            <v>REATERRO MANUAL DE VALAS COM COMPACTAÇÃO MECANIZADA. AF_04/2016</v>
          </cell>
          <cell r="D10155" t="str">
            <v>M3</v>
          </cell>
          <cell r="E10155">
            <v>21.4</v>
          </cell>
        </row>
        <row r="10156">
          <cell r="B10156">
            <v>96995</v>
          </cell>
          <cell r="C10156" t="str">
            <v>REATERRO MANUAL APILOADO COM SOQUETE. AF_10/2017</v>
          </cell>
          <cell r="D10156" t="str">
            <v>M3</v>
          </cell>
          <cell r="E10156">
            <v>31.8</v>
          </cell>
        </row>
        <row r="10157">
          <cell r="B10157">
            <v>72838</v>
          </cell>
          <cell r="C10157" t="str">
            <v>TRANSPORTE COMERCIAL COM CAMINHAO CARROCERIA 9 T, RODOVIA EM LEITO NATURAL</v>
          </cell>
          <cell r="D10157" t="str">
            <v>TXKM</v>
          </cell>
          <cell r="E10157">
            <v>0.88</v>
          </cell>
        </row>
        <row r="10158">
          <cell r="B10158">
            <v>72839</v>
          </cell>
          <cell r="C10158" t="str">
            <v>TRANSPORTE COMERCIAL COM CAMINHAO CARROCERIA 9 T, RODOVIA COM REVESTIMENTO PRIMARIO</v>
          </cell>
          <cell r="D10158" t="str">
            <v>TXKM</v>
          </cell>
          <cell r="E10158">
            <v>0.71</v>
          </cell>
        </row>
        <row r="10159">
          <cell r="B10159">
            <v>72840</v>
          </cell>
          <cell r="C10159" t="str">
            <v>TRANSPORTE COMERCIAL COM CAMINHAO CARROCERIA 9 T, RODOVIA PAVIMENTADA</v>
          </cell>
          <cell r="D10159" t="str">
            <v>TXKM</v>
          </cell>
          <cell r="E10159">
            <v>0.59</v>
          </cell>
        </row>
        <row r="10160">
          <cell r="B10160">
            <v>72844</v>
          </cell>
          <cell r="C10160" t="str">
            <v>CARGA, MANOBRAS E DESCARGA DE AREIA, BRITA, PEDRA DE MAO E SOLOS COM CAMINHAO BASCULANTE 6 M3 (DESCARGA LIVRE)</v>
          </cell>
          <cell r="D10160" t="str">
            <v>T</v>
          </cell>
          <cell r="E10160">
            <v>0.77</v>
          </cell>
        </row>
        <row r="10161">
          <cell r="B10161">
            <v>72845</v>
          </cell>
          <cell r="C10161" t="str">
            <v>CARGA, MANOBRAS E DESCARGA DE BRITA PARA TRATAMENTOS SUPERFICIAIS, COM CAMINHAO BASCULANTE 6 M3</v>
          </cell>
          <cell r="D10161" t="str">
            <v>T</v>
          </cell>
          <cell r="E10161">
            <v>4.6399999999999997</v>
          </cell>
        </row>
        <row r="10162">
          <cell r="B10162">
            <v>72846</v>
          </cell>
          <cell r="C10162" t="str">
            <v>CARGA, MANOBRAS E DESCARGA DE MISTURA BETUMINOSA A QUENTE, COM CAMINHAO BASCULANTE 6 M3</v>
          </cell>
          <cell r="D10162" t="str">
            <v>T</v>
          </cell>
          <cell r="E10162">
            <v>3.83</v>
          </cell>
        </row>
        <row r="10163">
          <cell r="B10163">
            <v>72847</v>
          </cell>
          <cell r="C10163" t="str">
            <v>CARGA, MANOBRAS E DESCARGA DE MISTURA BETUMINOSA A FRIO, COM CAMINHAO BASCULANTE 6 M3</v>
          </cell>
          <cell r="D10163" t="str">
            <v>T</v>
          </cell>
          <cell r="E10163">
            <v>8.26</v>
          </cell>
        </row>
        <row r="10164">
          <cell r="B10164">
            <v>72848</v>
          </cell>
          <cell r="C10164" t="str">
            <v>CARGA, MANOBRAS E DESCARGA DE BRITA PARA BASE DE MACADAME, COM CAMINHAO BASCULANTE 6 M3</v>
          </cell>
          <cell r="D10164" t="str">
            <v>T</v>
          </cell>
          <cell r="E10164">
            <v>2.06</v>
          </cell>
        </row>
        <row r="10165">
          <cell r="B10165">
            <v>72849</v>
          </cell>
          <cell r="C10165" t="str">
            <v>CARGA, MANOBRAS E DESCARGA DE MISTURAS DE SOLOS E AGREGADOS (BASES ESTABILIZADAS EM USINA) COM CAMINHAO BASCULANTE 6 M3</v>
          </cell>
          <cell r="D10165" t="str">
            <v>T</v>
          </cell>
          <cell r="E10165">
            <v>2.64</v>
          </cell>
        </row>
        <row r="10166">
          <cell r="B10166">
            <v>72850</v>
          </cell>
          <cell r="C10166" t="str">
            <v>CARGA, MANOBRAS E DESCARGA DE MATERIAIS DIVERSOS, COM CAMINHAO CARROCERIA 9T (CARGA E DESCARGA MANUAIS)</v>
          </cell>
          <cell r="D10166" t="str">
            <v>T</v>
          </cell>
          <cell r="E10166">
            <v>11.19</v>
          </cell>
        </row>
        <row r="10167">
          <cell r="B10167">
            <v>72882</v>
          </cell>
          <cell r="C10167" t="str">
            <v>TRANSPORTE COMERCIAL COM CAMINHAO CARROCERIA 9 T, RODOVIA EM LEITO NATURAL</v>
          </cell>
          <cell r="D10167" t="str">
            <v>M3XKM</v>
          </cell>
          <cell r="E10167">
            <v>1.32</v>
          </cell>
        </row>
        <row r="10168">
          <cell r="B10168">
            <v>72883</v>
          </cell>
          <cell r="C10168" t="str">
            <v>TRANSPORTE COMERCIAL COM CAMINHAO CARROCERIA 9 T, RODOVIA COM REVESTIMENTO PRIMARIO</v>
          </cell>
          <cell r="D10168" t="str">
            <v>M3XKM</v>
          </cell>
          <cell r="E10168">
            <v>1.06</v>
          </cell>
        </row>
        <row r="10169">
          <cell r="B10169">
            <v>72884</v>
          </cell>
          <cell r="C10169" t="str">
            <v>TRANSPORTE COMERCIAL COM CAMINHAO CARROCERIA 9 T, RODOVIA PAVIMENTADA</v>
          </cell>
          <cell r="D10169" t="str">
            <v>M3XKM</v>
          </cell>
          <cell r="E10169">
            <v>0.88</v>
          </cell>
        </row>
        <row r="10170">
          <cell r="B10170">
            <v>72888</v>
          </cell>
          <cell r="C10170" t="str">
            <v>CARGA, MANOBRAS E DESCARGA DE AREIA, BRITA, PEDRA DE MAO E SOLOS COM CAMINHAO BASCULANTE 6 M3 (DESCARGA LIVRE)</v>
          </cell>
          <cell r="D10170" t="str">
            <v>M3</v>
          </cell>
          <cell r="E10170">
            <v>1.1499999999999999</v>
          </cell>
        </row>
        <row r="10171">
          <cell r="B10171">
            <v>72890</v>
          </cell>
          <cell r="C10171" t="str">
            <v>CARGA, MANOBRAS E DESCARGA DE BRITA PARA TRATAMENTOS SUPERFICIAIS, COM CAMINHAO BASCULANTE 6 M3, DESCARGA EM DISTRIBUIDOR</v>
          </cell>
          <cell r="D10171" t="str">
            <v>M3</v>
          </cell>
          <cell r="E10171">
            <v>6.97</v>
          </cell>
        </row>
        <row r="10172">
          <cell r="B10172">
            <v>72891</v>
          </cell>
          <cell r="C10172" t="str">
            <v>CARGA, MANOBRAS E DESCARGA DE MISTURA BETUMINOSA A QUENTE, COM CAMINHAO BASCULANTE 6 M3, DESCARGA EM VIBRO-ACABADORA</v>
          </cell>
          <cell r="D10172" t="str">
            <v>M3</v>
          </cell>
          <cell r="E10172">
            <v>5.75</v>
          </cell>
        </row>
        <row r="10173">
          <cell r="B10173">
            <v>72892</v>
          </cell>
          <cell r="C10173" t="str">
            <v>CARGA, MANOBRAS E DESCARGA DE DE MISTURA BETUMINOSA A FRIO, COM CAMINHAO BASCULANTE 6 M3, DESCARGA EM VIBRO-ACABADORA</v>
          </cell>
          <cell r="D10173" t="str">
            <v>M3</v>
          </cell>
          <cell r="E10173">
            <v>12.39</v>
          </cell>
        </row>
        <row r="10174">
          <cell r="B10174">
            <v>72893</v>
          </cell>
          <cell r="C10174" t="str">
            <v>CARGA, MANOBRAS E DESCARGA DE BRITA PARA BASE DE MACADAME, COM CAMINHAO BASCULANTE 6 M3, DESCARGA EM DISTRIBUIDOR</v>
          </cell>
          <cell r="D10174" t="str">
            <v>M3</v>
          </cell>
          <cell r="E10174">
            <v>3.09</v>
          </cell>
        </row>
        <row r="10175">
          <cell r="B10175">
            <v>72894</v>
          </cell>
          <cell r="C10175" t="str">
            <v>CARGA, MANOBRAS E DESCARGA DE MISTURAS DE SOLOS E AGREGADOS, COM CAMINHAO BASCULANTE 6 M3, DESCARGA EM DISTRIBUIDOR</v>
          </cell>
          <cell r="D10175" t="str">
            <v>M3</v>
          </cell>
          <cell r="E10175">
            <v>3.96</v>
          </cell>
        </row>
        <row r="10176">
          <cell r="B10176">
            <v>72895</v>
          </cell>
          <cell r="C10176" t="str">
            <v>CARGA, MANOBRAS E DESCARGA DE MATERIAIS DIVERSOS, COM CAMINHAO BASCULANTE 6M3 (CARGA E DESCARGA MANUAIS)</v>
          </cell>
          <cell r="D10176" t="str">
            <v>M3</v>
          </cell>
          <cell r="E10176">
            <v>20.9</v>
          </cell>
        </row>
        <row r="10177">
          <cell r="B10177">
            <v>72897</v>
          </cell>
          <cell r="C10177" t="str">
            <v>CARGA MANUAL DE ENTULHO EM CAMINHAO BASCULANTE 6 M3</v>
          </cell>
          <cell r="D10177" t="str">
            <v>M3</v>
          </cell>
          <cell r="E10177">
            <v>17.260000000000002</v>
          </cell>
        </row>
        <row r="10178">
          <cell r="B10178">
            <v>72898</v>
          </cell>
          <cell r="C10178" t="str">
            <v>CARGA E DESCARGA MECANIZADAS DE ENTULHO EM CAMINHAO BASCULANTE 6 M3</v>
          </cell>
          <cell r="D10178" t="str">
            <v>M3</v>
          </cell>
          <cell r="E10178">
            <v>3.86</v>
          </cell>
        </row>
        <row r="10179">
          <cell r="B10179">
            <v>72899</v>
          </cell>
          <cell r="C10179" t="str">
            <v>TRANSPORTE DE ENTULHO COM CAMINHÃO BASCULANTE 6 M3, RODOVIA PAVIMENTADA, DMT ATE 0,5 KM</v>
          </cell>
          <cell r="D10179" t="str">
            <v>M3</v>
          </cell>
          <cell r="E10179">
            <v>5.4</v>
          </cell>
        </row>
        <row r="10180">
          <cell r="B10180">
            <v>72900</v>
          </cell>
          <cell r="C10180" t="str">
            <v>TRANSPORTE DE ENTULHO COM CAMINHAO BASCULANTE 6 M3, RODOVIA PAVIMENTADA, DMT 0,5 A 1,0 KM</v>
          </cell>
          <cell r="D10180" t="str">
            <v>M3</v>
          </cell>
          <cell r="E10180">
            <v>5.95</v>
          </cell>
        </row>
        <row r="10181">
          <cell r="B10181" t="str">
            <v>74010/1</v>
          </cell>
          <cell r="C10181" t="str">
            <v>CARGA E DESCARGA MECANICA DE SOLO UTILIZANDO CAMINHAO BASCULANTE 6,0M3/16T E PA CARREGADEIRA SOBRE PNEUS 128 HP, CAPACIDADE DA CAÇAMBA 1,7 A 2,8 M3, PESO OPERACIONAL 11632 KG</v>
          </cell>
          <cell r="D10181" t="str">
            <v>M3</v>
          </cell>
          <cell r="E10181">
            <v>1.69</v>
          </cell>
        </row>
        <row r="10182">
          <cell r="B10182">
            <v>83356</v>
          </cell>
          <cell r="C10182" t="str">
            <v>TRANSPORTE COMERCIAL DE BRITA</v>
          </cell>
          <cell r="D10182" t="str">
            <v>M3XKM</v>
          </cell>
          <cell r="E10182">
            <v>0.78</v>
          </cell>
        </row>
        <row r="10183">
          <cell r="B10183">
            <v>83358</v>
          </cell>
          <cell r="C10183" t="str">
            <v>TRANSPORTE DE PAVIMENTACAO REMOVIDA (RODOVIAS NAO URBANAS)</v>
          </cell>
          <cell r="D10183" t="str">
            <v>M3XKM</v>
          </cell>
          <cell r="E10183">
            <v>1.62</v>
          </cell>
        </row>
        <row r="10184">
          <cell r="B10184">
            <v>95303</v>
          </cell>
          <cell r="C10184" t="str">
            <v>TRANSPORTE COM CAMINHÃO BASCULANTE 10 M3 DE MASSA ASFALTICA PARA PAVIMENTAÇÃO URBANA</v>
          </cell>
          <cell r="D10184" t="str">
            <v>M3XKM</v>
          </cell>
          <cell r="E10184">
            <v>1</v>
          </cell>
        </row>
        <row r="10185">
          <cell r="B10185">
            <v>97912</v>
          </cell>
          <cell r="C10185" t="str">
            <v>TRANSPORTE COM CAMINHÃO BASCULANTE DE 6 M3, EM VIA URBANA EM LEITO NATURAL (UNIDADE: M3XKM). AF_01/2018</v>
          </cell>
          <cell r="D10185" t="str">
            <v>M3XKM</v>
          </cell>
          <cell r="E10185">
            <v>2.16</v>
          </cell>
        </row>
        <row r="10186">
          <cell r="B10186">
            <v>97913</v>
          </cell>
          <cell r="C10186" t="str">
            <v>TRANSPORTE COM CAMINHÃO BASCULANTE DE 6 M3, EM VIA URBANA EM REVESTIMENTO PRIMÁRIO (UNIDADE: M3XKM). AF_01/2018</v>
          </cell>
          <cell r="D10186" t="str">
            <v>M3XKM</v>
          </cell>
          <cell r="E10186">
            <v>1.65</v>
          </cell>
        </row>
        <row r="10187">
          <cell r="B10187">
            <v>97914</v>
          </cell>
          <cell r="C10187" t="str">
            <v>TRANSPORTE COM CAMINHÃO BASCULANTE DE 6 M3, EM VIA URBANA PAVIMENTADA, DMT ATÉ 30 KM (UNIDADE: M3XKM). AF_01/2018</v>
          </cell>
          <cell r="D10187" t="str">
            <v>M3XKM</v>
          </cell>
          <cell r="E10187">
            <v>1.55</v>
          </cell>
        </row>
        <row r="10188">
          <cell r="B10188">
            <v>97915</v>
          </cell>
          <cell r="C10188" t="str">
            <v>TRANSPORTE COM CAMINHÃO BASCULANTE DE 6 M3, EM VIA URBANA PAVIMENTADA, DMT ACIMA DE 30 KM (UNIDADE: M3XKM). AF_01/2018</v>
          </cell>
          <cell r="D10188" t="str">
            <v>M3XKM</v>
          </cell>
          <cell r="E10188">
            <v>1.0900000000000001</v>
          </cell>
        </row>
        <row r="10189">
          <cell r="B10189">
            <v>97916</v>
          </cell>
          <cell r="C10189" t="str">
            <v>TRANSPORTE COM CAMINHÃO BASCULANTE DE 6 M3, EM VIA URBANA EM LEITO NATURAL (UNIDADE: TXKM). AF_01/2018</v>
          </cell>
          <cell r="D10189" t="str">
            <v>TXKM</v>
          </cell>
          <cell r="E10189">
            <v>1.43</v>
          </cell>
        </row>
        <row r="10190">
          <cell r="B10190">
            <v>97917</v>
          </cell>
          <cell r="C10190" t="str">
            <v>TRANSPORTE COM CAMINHÃO BASCULANTE DE 6 M3, EM VIA URBANA EM REVESTIMENTO PRIMÁRIO (UNIDADE: TXKM). AF_01/2018</v>
          </cell>
          <cell r="D10190" t="str">
            <v>TXKM</v>
          </cell>
          <cell r="E10190">
            <v>1.0900000000000001</v>
          </cell>
        </row>
        <row r="10191">
          <cell r="B10191">
            <v>97918</v>
          </cell>
          <cell r="C10191" t="str">
            <v>TRANSPORTE COM CAMINHÃO BASCULANTE DE 6 M3, EM VIA URBANA PAVIMENTADA, DMT ATÉ 30 KM (UNIDADE: TXKM). AF_01/2018</v>
          </cell>
          <cell r="D10191" t="str">
            <v>TXKM</v>
          </cell>
          <cell r="E10191">
            <v>1.03</v>
          </cell>
        </row>
        <row r="10192">
          <cell r="B10192">
            <v>97919</v>
          </cell>
          <cell r="C10192" t="str">
            <v>TRANSPORTE COM CAMINHÃO BASCULANTE DE 6 M3, EM VIA URBANA PAVIMENTADA, DMT ACIMA DE 30 KM (UNIDADE: TXKM). AF_01/2018</v>
          </cell>
          <cell r="D10192" t="str">
            <v>TXKM</v>
          </cell>
          <cell r="E10192">
            <v>0.72</v>
          </cell>
        </row>
        <row r="10193">
          <cell r="B10193">
            <v>94097</v>
          </cell>
          <cell r="C10193" t="str">
            <v>PREPARO DE FUNDO DE VALA COM LARGURA MENOR QUE 1,5 M, EM LOCAL COM NÍVEL BAIXO DE INTERFERÊNCIA. AF_06/2016</v>
          </cell>
          <cell r="D10193" t="str">
            <v>M2</v>
          </cell>
          <cell r="E10193">
            <v>4.08</v>
          </cell>
        </row>
        <row r="10194">
          <cell r="B10194">
            <v>94098</v>
          </cell>
          <cell r="C10194" t="str">
            <v>PREPARO DE FUNDO DE VALA  COM LARGURA MENOR QUE 1,5 M, EM LOCAL COM NÍVEL ALTO DE INTERFERÊNCIA. AF_06/2016</v>
          </cell>
          <cell r="D10194" t="str">
            <v>M2</v>
          </cell>
          <cell r="E10194">
            <v>4.67</v>
          </cell>
        </row>
        <row r="10195">
          <cell r="B10195">
            <v>94099</v>
          </cell>
          <cell r="C10195" t="str">
            <v>PREPARO DE FUNDO DE VALA COM LARGURA MAIOR OU IGUAL A 1,5 M E MENOR QUE 2,5 M, EM LOCAL COM NÍVEL BAIXO DE INTERFERÊNCIA. AF_06/2016</v>
          </cell>
          <cell r="D10195" t="str">
            <v>M2</v>
          </cell>
          <cell r="E10195">
            <v>2.0499999999999998</v>
          </cell>
        </row>
        <row r="10196">
          <cell r="B10196">
            <v>94100</v>
          </cell>
          <cell r="C10196" t="str">
            <v>PREPARO DE FUNDO DE VALA  COM LARGURA MAIOR OU IGUAL A 1,5 M E MENOR QUE 2,5 M, EM LOCAL COM NÍVEL ALTO DE INTERFERÊNCIA. AF_06/2016</v>
          </cell>
          <cell r="D10196" t="str">
            <v>M2</v>
          </cell>
          <cell r="E10196">
            <v>2.62</v>
          </cell>
        </row>
        <row r="10197">
          <cell r="B10197">
            <v>94102</v>
          </cell>
          <cell r="C10197" t="str">
            <v>LASTRO DE VALA COM PREPARO DE FUNDO, LARGURA MENOR QUE 1,5 M, COM CAMADA DE AREIA, LANÇAMENTO MANUAL, EM LOCAL COM NÍVEL BAIXO DE INTERFERÊNCIA. AF_06/2016</v>
          </cell>
          <cell r="D10197" t="str">
            <v>M3</v>
          </cell>
          <cell r="E10197">
            <v>151.53</v>
          </cell>
        </row>
        <row r="10198">
          <cell r="B10198">
            <v>94103</v>
          </cell>
          <cell r="C10198" t="str">
            <v>LASTRO DE VALA COM PREPARO DE FUNDO, LARGURA MENOR QUE 1,5 M, COM CAMADA DE BRITA, LANÇAMENTO MANUAL, EM LOCAL COM NÍVEL BAIXO DE INTERFERÊNCIA. AF_06/2016</v>
          </cell>
          <cell r="D10198" t="str">
            <v>M3</v>
          </cell>
          <cell r="E10198">
            <v>196.05</v>
          </cell>
        </row>
        <row r="10199">
          <cell r="B10199">
            <v>94104</v>
          </cell>
          <cell r="C10199" t="str">
            <v>LASTRO DE VALA COM PREPARO DE FUNDO, LARGURA MENOR QUE 1,5 M, COM CAMADA DE AREIA, LANÇAMENTO MANUAL, EM LOCAL COM NÍVEL ALTO DE INTERFERÊNCIA. AF_06/2016</v>
          </cell>
          <cell r="D10199" t="str">
            <v>M3</v>
          </cell>
          <cell r="E10199">
            <v>154.76</v>
          </cell>
        </row>
        <row r="10200">
          <cell r="B10200">
            <v>94105</v>
          </cell>
          <cell r="C10200" t="str">
            <v>LASTRO DE VALA COM PREPARO DE FUNDO, LARGURA MENOR QUE 1,5 M, COM CAMADA DE BRITA, LANÇAMENTO MANUAL, EM LOCAL COM NÍVEL ALTO DE INTERFERÊNCIA. AF_06/2016</v>
          </cell>
          <cell r="D10200" t="str">
            <v>M3</v>
          </cell>
          <cell r="E10200">
            <v>199.31</v>
          </cell>
        </row>
        <row r="10201">
          <cell r="B10201">
            <v>94106</v>
          </cell>
          <cell r="C10201" t="str">
            <v>LASTRO COM PREPARO DE FUNDO, LARGURA MAIOR OU IGUAL A 1,5 M, COM CAMADA DE AREIA, LANÇAMENTO MANUAL, EM LOCAL COM NÍVEL BAIXO DE INTERFERÊNCIA. AF_06/2016</v>
          </cell>
          <cell r="D10201" t="str">
            <v>M3</v>
          </cell>
          <cell r="E10201">
            <v>134.94999999999999</v>
          </cell>
        </row>
        <row r="10202">
          <cell r="B10202">
            <v>94107</v>
          </cell>
          <cell r="C10202" t="str">
            <v>LASTRO COM PREPARO DE FUNDO, LARGURA MAIOR OU IGUAL A 1,5 M, COM CAMADA DE BRITA, LANÇAMENTO MANUAL, EM LOCAL COM NÍVEL BAIXO DE INTERFERÊNCIA. AF_06/2016</v>
          </cell>
          <cell r="D10202" t="str">
            <v>M3</v>
          </cell>
          <cell r="E10202">
            <v>179.49</v>
          </cell>
        </row>
        <row r="10203">
          <cell r="B10203">
            <v>94108</v>
          </cell>
          <cell r="C10203" t="str">
            <v>LASTRO COM PREPARO DE FUNDO, LARGURA MAIOR OU IGUAL A 1,5 M, COM CAMADA DE AREIA, LANÇAMENTO MANUAL, EM LOCAL COM NÍVEL ALTO DE INTERFERÊNCIA. AF_06/2016</v>
          </cell>
          <cell r="D10203" t="str">
            <v>M3</v>
          </cell>
          <cell r="E10203">
            <v>138.19999999999999</v>
          </cell>
        </row>
        <row r="10204">
          <cell r="B10204">
            <v>94110</v>
          </cell>
          <cell r="C10204" t="str">
            <v>LASTRO COM PREPARO DE FUNDO, LARGURA MAIOR OU IGUAL A 1,5 M, COM CAMADA DE BRITA, LANÇAMENTO MANUAL, EM LOCAL COM NÍVEL ALTO DE INTERFERÊNCIA. AF_06/2016</v>
          </cell>
          <cell r="D10204" t="str">
            <v>M3</v>
          </cell>
          <cell r="E10204">
            <v>182.72</v>
          </cell>
        </row>
        <row r="10205">
          <cell r="B10205">
            <v>94111</v>
          </cell>
          <cell r="C10205" t="str">
            <v>LASTRO DE VALA COM PREPARO DE FUNDO, LARGURA MENOR QUE 1,5 M, COM CAMADA DE AREIA, LANÇAMENTO MECANIZADO, EM LOCAL COM NÍVEL BAIXO DE INTERFERÊNCIA. AF_06/2016</v>
          </cell>
          <cell r="D10205" t="str">
            <v>M3</v>
          </cell>
          <cell r="E10205">
            <v>131.84</v>
          </cell>
        </row>
        <row r="10206">
          <cell r="B10206">
            <v>94112</v>
          </cell>
          <cell r="C10206" t="str">
            <v>LASTRO DE VALA COM PREPARO DE FUNDO, LARGURA MENOR QUE 1,5 M, COM CAMADA DE BRITA, LANÇAMENTO MECANIZADO, EM LOCAL COM NÍVEL BAIXO DE INTERFERÊNCIA. AF_06/2016</v>
          </cell>
          <cell r="D10206" t="str">
            <v>M3</v>
          </cell>
          <cell r="E10206">
            <v>171.81</v>
          </cell>
        </row>
        <row r="10207">
          <cell r="B10207">
            <v>94113</v>
          </cell>
          <cell r="C10207" t="str">
            <v>LASTRO DE VALA COM PREPARO DE FUNDO, LARGURA MENOR QUE 1,5 M, COM CAMADA DE AREIA, LANÇAMENTO MECANIZADO, EM LOCAL COM NÍVEL ALTO DE INTERFERÊNCIA. AF_06/2016</v>
          </cell>
          <cell r="D10207" t="str">
            <v>M3</v>
          </cell>
          <cell r="E10207">
            <v>137.27000000000001</v>
          </cell>
        </row>
        <row r="10208">
          <cell r="B10208">
            <v>94114</v>
          </cell>
          <cell r="C10208" t="str">
            <v>LASTRO DE VALA COM PREPARO DE FUNDO, LARGURA MENOR QUE 1,5 M, COM CAMADA DE BRITA, LANÇAMENTO MECANIZADO, EM LOCAL COM NÍVEL ALTO DE INTERFERÊNCIA. AF_06/2016</v>
          </cell>
          <cell r="D10208" t="str">
            <v>M3</v>
          </cell>
          <cell r="E10208">
            <v>177.92</v>
          </cell>
        </row>
        <row r="10209">
          <cell r="B10209">
            <v>94115</v>
          </cell>
          <cell r="C10209" t="str">
            <v>LASTRO COM PREPARO DE FUNDO, LARGURA MAIOR OU IGUAL A 1,5 M, COM CAMADA DE AREIA, LANÇAMENTO MECANIZADO, EM LOCAL COM NÍVEL BAIXO DE INTERFERÊNCIA. AF_06/2016</v>
          </cell>
          <cell r="D10209" t="str">
            <v>M3</v>
          </cell>
          <cell r="E10209">
            <v>106.23</v>
          </cell>
        </row>
        <row r="10210">
          <cell r="B10210">
            <v>94116</v>
          </cell>
          <cell r="C10210" t="str">
            <v>LASTRO COM PREPARO DE FUNDO, LARGURA MAIOR OU IGUAL A 1,5 M, COM CAMADA DE BRITA, LANÇAMENTO MECANIZADO, EM LOCAL COM NÍVEL BAIXO DE INTERFERÊNCIA. AF_06/2016</v>
          </cell>
          <cell r="D10210" t="str">
            <v>M3</v>
          </cell>
          <cell r="E10210">
            <v>142.51</v>
          </cell>
        </row>
        <row r="10211">
          <cell r="B10211">
            <v>94117</v>
          </cell>
          <cell r="C10211" t="str">
            <v>LASTRO COM PREPARO DE FUNDO, LARGURA MAIOR OU IGUAL A 1,5 M, COM CAMADA DE AREIA, LANÇAMENTO MECANIZADO, EM LOCAL COM NÍVEL ALTO DE INTERFERÊNCIA. AF_06/2016</v>
          </cell>
          <cell r="D10211" t="str">
            <v>M3</v>
          </cell>
          <cell r="E10211">
            <v>111.28</v>
          </cell>
        </row>
        <row r="10212">
          <cell r="B10212">
            <v>94118</v>
          </cell>
          <cell r="C10212" t="str">
            <v>LASTRO COM PREPARO DE FUNDO, LARGURA MAIOR OU IGUAL A 1,5 M, COM CAMADA DE BRITA, LANÇAMENTO MECANIZADO, EM LOCAL COM NÍVEL ALTO DE INTERFERÊNCIA. AF_06/2016</v>
          </cell>
          <cell r="D10212" t="str">
            <v>M3</v>
          </cell>
          <cell r="E10212">
            <v>148.43</v>
          </cell>
        </row>
        <row r="10213">
          <cell r="B10213">
            <v>6514</v>
          </cell>
          <cell r="C10213" t="str">
            <v>FORNECIMENTO E LANCAMENTO DE BRITA N. 4</v>
          </cell>
          <cell r="D10213" t="str">
            <v>M3</v>
          </cell>
          <cell r="E10213">
            <v>104.64</v>
          </cell>
        </row>
        <row r="10214">
          <cell r="B10214">
            <v>88549</v>
          </cell>
          <cell r="C10214" t="str">
            <v>FORNECIMENTO E ASSENTAMENTO DE BRITA 2-DRENOS E FILTROS   MM</v>
          </cell>
          <cell r="D10214" t="str">
            <v>M3</v>
          </cell>
          <cell r="E10214">
            <v>84.87</v>
          </cell>
        </row>
        <row r="10215">
          <cell r="B10215">
            <v>41721</v>
          </cell>
          <cell r="C10215" t="str">
            <v>COMPACTACAO MECANICA A 95% DO PROCTOR NORMAL - PAVIMENTACAO URBANA</v>
          </cell>
          <cell r="D10215" t="str">
            <v>M3</v>
          </cell>
          <cell r="E10215">
            <v>2.97</v>
          </cell>
        </row>
        <row r="10216">
          <cell r="B10216">
            <v>41722</v>
          </cell>
          <cell r="C10216" t="str">
            <v>COMPACTACAO MECANICA A 100% DO PROCTOR NORMAL - PAVIMENTACAO URBANA</v>
          </cell>
          <cell r="D10216" t="str">
            <v>M3</v>
          </cell>
          <cell r="E10216">
            <v>4.28</v>
          </cell>
        </row>
        <row r="10217">
          <cell r="B10217" t="str">
            <v>74005/1</v>
          </cell>
          <cell r="C10217" t="str">
            <v>COMPACTACAO MECANICA, SEM CONTROLE DO GC (C/COMPACTADOR PLACA 400 KG)</v>
          </cell>
          <cell r="D10217" t="str">
            <v>M3</v>
          </cell>
          <cell r="E10217">
            <v>4</v>
          </cell>
        </row>
        <row r="10218">
          <cell r="B10218" t="str">
            <v>74005/2</v>
          </cell>
          <cell r="C10218" t="str">
            <v>COMPACTACAO MECANICA C/ CONTROLE DO GC&gt;=95% DO PN (AREAS) (C/MONIVELADORA 140 HP E ROLO COMPRESSOR VIBRATORIO 80 HP)</v>
          </cell>
          <cell r="D10218" t="str">
            <v>M3</v>
          </cell>
          <cell r="E10218">
            <v>5.12</v>
          </cell>
        </row>
        <row r="10219">
          <cell r="B10219" t="str">
            <v>74034/1</v>
          </cell>
          <cell r="C10219" t="str">
            <v>ESPALHAMENTO DE MATERIAL DE 1A CATEGORIA COM TRATOR DE ESTEIRA COM 153HP</v>
          </cell>
          <cell r="D10219" t="str">
            <v>M3</v>
          </cell>
          <cell r="E10219">
            <v>1.59</v>
          </cell>
        </row>
        <row r="10220">
          <cell r="B10220">
            <v>83344</v>
          </cell>
          <cell r="C10220" t="str">
            <v>ESPALHAMENTO DE MATERIAL EM BOTA FORA, COM UTILIZACAO DE TRATOR DE ESTEIRAS DE 165 HP</v>
          </cell>
          <cell r="D10220" t="str">
            <v>M3</v>
          </cell>
          <cell r="E10220">
            <v>0.84</v>
          </cell>
        </row>
        <row r="10221">
          <cell r="B10221">
            <v>95606</v>
          </cell>
          <cell r="C10221" t="str">
            <v>UMIDIFICAÇÃO DE MATERIAL PARA VALAS COM CAMINHÃO PIPA 10000L. AF_11/2016</v>
          </cell>
          <cell r="D10221" t="str">
            <v>M3</v>
          </cell>
          <cell r="E10221">
            <v>1.21</v>
          </cell>
        </row>
        <row r="10222">
          <cell r="B10222">
            <v>72131</v>
          </cell>
          <cell r="C10222" t="str">
            <v>ALVENARIA EM TIJOLO CERAMICO MACICO 5X10X20CM 1 VEZ (ESPESSURA 20CM), ASSENTADO COM ARGAMASSA TRACO 1:2:8 (CIMENTO, CAL E AREIA)</v>
          </cell>
          <cell r="D10222" t="str">
            <v>M2</v>
          </cell>
          <cell r="E10222">
            <v>102.85</v>
          </cell>
        </row>
        <row r="10223">
          <cell r="B10223">
            <v>72132</v>
          </cell>
          <cell r="C10223" t="str">
            <v>ALVENARIA EM TIJOLO CERAMICO MACICO 5X10X20CM 1/2 VEZ (ESPESSURA 10CM), ASSENTADO COM ARGAMASSA TRACO 1:2:8 (CIMENTO, CAL E AREIA)</v>
          </cell>
          <cell r="D10223" t="str">
            <v>M2</v>
          </cell>
          <cell r="E10223">
            <v>52.92</v>
          </cell>
        </row>
        <row r="10224">
          <cell r="B10224">
            <v>72133</v>
          </cell>
          <cell r="C10224" t="str">
            <v>ALVENARIA EM TIJOLO CERAMICO MACICO 5X10X20CM 1 1/2 VEZ (ESPESSURA 30CM), ASSENTADO COM ARGAMASSA TRACO 1:2:8 (CIMENTO, CAL E AREIA)</v>
          </cell>
          <cell r="D10224" t="str">
            <v>M2</v>
          </cell>
          <cell r="E10224">
            <v>183.54</v>
          </cell>
        </row>
        <row r="10225">
          <cell r="B10225">
            <v>87471</v>
          </cell>
          <cell r="C10225" t="str">
            <v>ALVENARIA DE VEDAÇÃO DE BLOCOS CERÂMICOS FURADOS NA VERTICAL DE 9X19X39CM (ESPESSURA 9CM) DE PAREDES COM ÁREA LÍQUIDA MENOR QUE 6M² SEM VÃOS E ARGAMASSA DE ASSENTAMENTO COM PREPARO EM BETONEIRA. AF_06/2014</v>
          </cell>
          <cell r="D10225" t="str">
            <v>M2</v>
          </cell>
          <cell r="E10225">
            <v>34.29</v>
          </cell>
        </row>
        <row r="10226">
          <cell r="B10226">
            <v>87472</v>
          </cell>
          <cell r="C10226" t="str">
            <v>ALVENARIA DE VEDAÇÃO DE BLOCOS CERÂMICOS FURADOS NA VERTICAL DE 9X19X39CM (ESPESSURA 9CM) DE PAREDES COM ÁREA LÍQUIDA MENOR QUE 6M² SEM VÃOS E ARGAMASSA DE ASSENTAMENTO COM PREPARO MANUAL. AF_06/2014</v>
          </cell>
          <cell r="D10226" t="str">
            <v>M2</v>
          </cell>
          <cell r="E10226">
            <v>34.97</v>
          </cell>
        </row>
        <row r="10227">
          <cell r="B10227">
            <v>87473</v>
          </cell>
          <cell r="C10227" t="str">
            <v>ALVENARIA DE VEDAÇÃO DE BLOCOS CERÂMICOS FURADOS NA VERTICAL DE 14X19X39CM (ESPESSURA 14CM) DE PAREDES COM ÁREA LÍQUIDA MENOR QUE 6M² SEM VÃOS E ARGAMASSA DE ASSENTAMENTO COM PREPARO EM BETONEIRA. AF_06/2014</v>
          </cell>
          <cell r="D10227" t="str">
            <v>M2</v>
          </cell>
          <cell r="E10227">
            <v>47.56</v>
          </cell>
        </row>
        <row r="10228">
          <cell r="B10228">
            <v>87474</v>
          </cell>
          <cell r="C10228" t="str">
            <v>ALVENARIA DE VEDAÇÃO DE BLOCOS CERÂMICOS FURADOS NA VERTICAL DE 14X19X39CM (ESPESSURA 14CM) DE PAREDES COM ÁREA LÍQUIDA MENOR QUE 6M² SEM VÃOS E ARGAMASSA DE ASSENTAMENTO COM PREPARO MANUAL. AF_06/2014</v>
          </cell>
          <cell r="D10228" t="str">
            <v>M2</v>
          </cell>
          <cell r="E10228">
            <v>48.33</v>
          </cell>
        </row>
        <row r="10229">
          <cell r="B10229">
            <v>87475</v>
          </cell>
          <cell r="C10229" t="str">
            <v>ALVENARIA DE VEDAÇÃO DE BLOCOS CERÂMICOS FURADOS NA VERTICAL DE 19X19X39CM (ESPESSURA 19CM) DE PAREDES COM ÁREA LÍQUIDA MENOR QUE 6M² SEM VÃOS E ARGAMASSA DE ASSENTAMENTO COM PREPARO EM BETONEIRA. AF_06/2014</v>
          </cell>
          <cell r="D10229" t="str">
            <v>M2</v>
          </cell>
          <cell r="E10229">
            <v>55.73</v>
          </cell>
        </row>
        <row r="10230">
          <cell r="B10230">
            <v>87476</v>
          </cell>
          <cell r="C10230" t="str">
            <v>ALVENARIA DE VEDAÇÃO DE BLOCOS CERÂMICOS FURADOS NA VERTICAL DE 19X19X39CM (ESPESSURA 19CM) DE PAREDES COM ÁREA LÍQUIDA MENOR QUE 6M² SEM VÃOS E ARGAMASSA DE ASSENTAMENTO COM PREPARO MANUAL. AF_06/2014</v>
          </cell>
          <cell r="D10230" t="str">
            <v>M2</v>
          </cell>
          <cell r="E10230">
            <v>56.63</v>
          </cell>
        </row>
        <row r="10231">
          <cell r="B10231">
            <v>87477</v>
          </cell>
          <cell r="C10231" t="str">
            <v>ALVENARIA DE VEDAÇÃO DE BLOCOS CERÂMICOS FURADOS NA VERTICAL DE 9X19X39CM (ESPESSURA 9CM) DE PAREDES COM ÁREA LÍQUIDA MAIOR OU IGUAL A 6M² SEM VÃOS E ARGAMASSA DE ASSENTAMENTO COM PREPARO EM BETONEIRA. AF_06/2014</v>
          </cell>
          <cell r="D10231" t="str">
            <v>M2</v>
          </cell>
          <cell r="E10231">
            <v>30.74</v>
          </cell>
        </row>
        <row r="10232">
          <cell r="B10232">
            <v>87478</v>
          </cell>
          <cell r="C10232" t="str">
            <v>ALVENARIA DE VEDAÇÃO DE BLOCOS CERÂMICOS FURADOS NA VERTICAL DE 9X19X39CM (ESPESSURA 9CM) DE PAREDES COM ÁREA LÍQUIDA MAIOR OU IGUAL A 6M² SEM VÃOS E ARGAMASSA DE ASSENTAMENTO COM PREPARO MANUAL. AF_06/2014</v>
          </cell>
          <cell r="D10232" t="str">
            <v>M2</v>
          </cell>
          <cell r="E10232">
            <v>31.42</v>
          </cell>
        </row>
        <row r="10233">
          <cell r="B10233">
            <v>87479</v>
          </cell>
          <cell r="C10233" t="str">
            <v>ALVENARIA DE VEDAÇÃO DE BLOCOS CERÂMICOS FURADOS NA VERTICAL DE 14X19X39CM (ESPESSURA 14CM) DE PAREDES COM ÁREA LÍQUIDA MAIOR OU IGUAL A 6M² SEM VÃOS E ARGAMASSA DE ASSENTAMENTO COM PREPARO EM BETONEIRA. AF_06/2014</v>
          </cell>
          <cell r="D10233" t="str">
            <v>M2</v>
          </cell>
          <cell r="E10233">
            <v>43.44</v>
          </cell>
        </row>
        <row r="10234">
          <cell r="B10234">
            <v>87480</v>
          </cell>
          <cell r="C10234" t="str">
            <v>ALVENARIA DE VEDAÇÃO DE BLOCOS CERÂMICOS FURADOS NA VERTICAL DE 14X19X39CM (ESPESSURA 14CM) DE PAREDES COM ÁREA LÍQUIDA MAIOR OU IGUAL A 6M² SEM VÃOS E ARGAMASSA DE ASSENTAMENTO COM PREPARO MANUAL. AF_06/2014</v>
          </cell>
          <cell r="D10234" t="str">
            <v>M2</v>
          </cell>
          <cell r="E10234">
            <v>44.21</v>
          </cell>
        </row>
        <row r="10235">
          <cell r="B10235">
            <v>87481</v>
          </cell>
          <cell r="C10235" t="str">
            <v>ALVENARIA DE VEDAÇÃO DE BLOCOS CERÂMICOS FURADOS NA VERTICAL DE 19X19X39CM (ESPESSURA 19CM) DE PAREDES COM ÁREA LÍQUIDA MAIOR OU IGUAL A 6M² SEM VÃOS E ARGAMASSA DE ASSENTAMENTO COM PREPARO EM BETONEIRA. AF_06/2014</v>
          </cell>
          <cell r="D10235" t="str">
            <v>M2</v>
          </cell>
          <cell r="E10235">
            <v>51.63</v>
          </cell>
        </row>
        <row r="10236">
          <cell r="B10236">
            <v>87482</v>
          </cell>
          <cell r="C10236" t="str">
            <v>ALVENARIA DE VEDAÇÃO DE BLOCOS CERÂMICOS FURADOS NA VERTICAL DE 19X19X39CM (ESPESSURA 19CM) DE PAREDES COM ÁREA LÍQUIDA MAIOR OU IGUAL A 6M² SEM VÃOS E ARGAMASSA DE ASSENTAMENTO COM PREPARO MANUAL. AF_06/2014</v>
          </cell>
          <cell r="D10236" t="str">
            <v>M2</v>
          </cell>
          <cell r="E10236">
            <v>52.53</v>
          </cell>
        </row>
        <row r="10237">
          <cell r="B10237">
            <v>87483</v>
          </cell>
          <cell r="C10237" t="str">
            <v>ALVENARIA DE VEDAÇÃO DE BLOCOS CERÂMICOS FURADOS NA VERTICAL DE 9X19X39CM (ESPESSURA 9CM) DE PAREDES COM ÁREA LÍQUIDA MENOR QUE 6M² COM VÃOS E ARGAMASSA DE ASSENTAMENTO COM PREPARO EM BETONEIRA. AF_06/2014</v>
          </cell>
          <cell r="D10237" t="str">
            <v>M2</v>
          </cell>
          <cell r="E10237">
            <v>39.54</v>
          </cell>
        </row>
        <row r="10238">
          <cell r="B10238">
            <v>87484</v>
          </cell>
          <cell r="C10238" t="str">
            <v>ALVENARIA DE VEDAÇÃO DE BLOCOS CERÂMICOS FURADOS NA VERTICAL DE 9X19X39CM (ESPESSURA 9CM) DE PAREDES COM ÁREA LÍQUIDA MENOR QUE 6M² COM VÃOS E ARGAMASSA DE ASSENTAMENTO COM PREPARO MANUAL. AF_06/2014</v>
          </cell>
          <cell r="D10238" t="str">
            <v>M2</v>
          </cell>
          <cell r="E10238">
            <v>40.22</v>
          </cell>
        </row>
        <row r="10239">
          <cell r="B10239">
            <v>87485</v>
          </cell>
          <cell r="C10239" t="str">
            <v>ALVENARIA DE VEDAÇÃO DE BLOCOS CERÂMICOS FURADOS NA VERTICAL DE 14X19X39CM (ESPESSURA 14CM) DE PAREDES COM ÁREA LÍQUIDA MENOR QUE 6M² COM VÃOS E ARGAMASSA DE ASSENTAMENTO COM PREPARO EM BETONEIRA. AF_06/2014</v>
          </cell>
          <cell r="D10239" t="str">
            <v>M2</v>
          </cell>
          <cell r="E10239">
            <v>52.92</v>
          </cell>
        </row>
        <row r="10240">
          <cell r="B10240">
            <v>87487</v>
          </cell>
          <cell r="C10240" t="str">
            <v>ALVENARIA DE VEDAÇÃO DE BLOCOS CERÂMICOS FURADOS NA VERTICAL DE 19X19X39CM (ESPESSURA 19CM) DE PAREDES COM ÁREA LÍQUIDA MENOR QUE 6M² COM VÃOS E ARGAMASSA DE ASSENTAMENTO COM PREPARO EM BETONEIRA. AF_06/2014</v>
          </cell>
          <cell r="D10240" t="str">
            <v>M2</v>
          </cell>
          <cell r="E10240">
            <v>60.92</v>
          </cell>
        </row>
        <row r="10241">
          <cell r="B10241">
            <v>87488</v>
          </cell>
          <cell r="C10241" t="str">
            <v>ALVENARIA DE VEDAÇÃO DE BLOCOS CERÂMICOS FURADOS NA VERTICAL DE 19X19X39CM (ESPESSURA 19CM) DE PAREDES COM ÁREA LÍQUIDA MENOR QUE 6M² COM VÃOS E ARGAMASSA DE ASSENTAMENTO COM PREPARO MANUAL. AF_06/2014</v>
          </cell>
          <cell r="D10241" t="str">
            <v>M2</v>
          </cell>
          <cell r="E10241">
            <v>61.82</v>
          </cell>
        </row>
        <row r="10242">
          <cell r="B10242">
            <v>87489</v>
          </cell>
          <cell r="C10242" t="str">
            <v>ALVENARIA DE VEDAÇÃO DE BLOCOS CERÂMICOS FURADOS NA VERTICAL DE 9X19X39CM (ESPESSURA 9CM) DE PAREDES COM ÁREA LÍQUIDA MAIOR OU IGUAL A 6M² COM VÃOS E ARGAMASSA DE ASSENTAMENTO COM PREPARO EM BETONEIRA. AF_06/2014</v>
          </cell>
          <cell r="D10242" t="str">
            <v>M2</v>
          </cell>
          <cell r="E10242">
            <v>33.75</v>
          </cell>
        </row>
        <row r="10243">
          <cell r="B10243">
            <v>87490</v>
          </cell>
          <cell r="C10243" t="str">
            <v>ALVENARIA DE VEDAÇÃO DE BLOCOS CERÂMICOS FURADOS NA VERTICAL DE 9X19X39CM (ESPESSURA 9CM) DE PAREDES COM ÁREA LÍQUIDA MAIOR OU IGUAL A 6M² COM VÃOS E ARGAMASSA DE ASSENTAMENTO COM PREPARO MANUAL. AF_06/2014</v>
          </cell>
          <cell r="D10243" t="str">
            <v>M2</v>
          </cell>
          <cell r="E10243">
            <v>34.43</v>
          </cell>
        </row>
        <row r="10244">
          <cell r="B10244">
            <v>87491</v>
          </cell>
          <cell r="C10244" t="str">
            <v>ALVENARIA DE VEDAÇÃO DE BLOCOS CERÂMICOS FURADOS NA VERTICAL DE 14X19X39CM (ESPESSURA 14CM) DE PAREDES COM ÁREA LÍQUIDA MAIOR OU IGUAL A 6M² COM VÃOS E ARGAMASSA DE ASSENTAMENTO COM PREPARO EM BETONEIRA. AF_06/2014</v>
          </cell>
          <cell r="D10244" t="str">
            <v>M2</v>
          </cell>
          <cell r="E10244">
            <v>46.54</v>
          </cell>
        </row>
        <row r="10245">
          <cell r="B10245">
            <v>87492</v>
          </cell>
          <cell r="C10245" t="str">
            <v>ALVENARIA DE VEDAÇÃO DE BLOCOS CERÂMICOS FURADOS NA VERTICAL DE 14X19X39CM (ESPESSURA 14CM) DE PAREDES COM ÁREA LÍQUIDA MAIOR OU IGUAL A 6M² COM VÃOS E ARGAMASSA DE ASSENTAMENTO COM PREPARO MANUAL. AF_06/2014</v>
          </cell>
          <cell r="D10245" t="str">
            <v>M2</v>
          </cell>
          <cell r="E10245">
            <v>47.31</v>
          </cell>
        </row>
        <row r="10246">
          <cell r="B10246">
            <v>87493</v>
          </cell>
          <cell r="C10246" t="str">
            <v>ALVENARIA DE VEDAÇÃO DE BLOCOS CERÂMICOS FURADOS NA VERTICAL DE 19X19X39CM (ESPESSURA 19CM) DE PAREDES COM ÁREA LÍQUIDA MAIOR OU IGUAL A 6M² COM VÃOS E ARGAMASSA DE ASSENTAMENTO COM PREPARO EM BETONEIRA. AF_06/2014</v>
          </cell>
          <cell r="D10246" t="str">
            <v>M2</v>
          </cell>
          <cell r="E10246">
            <v>54.82</v>
          </cell>
        </row>
        <row r="10247">
          <cell r="B10247">
            <v>87494</v>
          </cell>
          <cell r="C10247" t="str">
            <v>ALVENARIA DE VEDAÇÃO DE BLOCOS CERÂMICOS FURADOS NA VERTICAL DE 19X19X39CM (ESPESSURA 19CM) DE PAREDES COM ÁREA LÍQUIDA MAIOR OU IGUAL A 6M² COM VÃOS E ARGAMASSA DE ASSENTAMENTO COM PREPARO MANUAL. AF_06/2014</v>
          </cell>
          <cell r="D10247" t="str">
            <v>M2</v>
          </cell>
          <cell r="E10247">
            <v>55.72</v>
          </cell>
        </row>
        <row r="10248">
          <cell r="B10248">
            <v>87495</v>
          </cell>
          <cell r="C10248" t="str">
            <v>ALVENARIA DE VEDAÇÃO DE BLOCOS CERÂMICOS FURADOS NA HORIZONTAL DE 9X19X19CM (ESPESSURA 9CM) DE PAREDES COM ÁREA LÍQUIDA MENOR QUE 6M² SEM VÃOS E ARGAMASSA DE ASSENTAMENTO COM PREPARO EM BETONEIRA. AF_06/2014</v>
          </cell>
          <cell r="D10248" t="str">
            <v>M2</v>
          </cell>
          <cell r="E10248">
            <v>59.56</v>
          </cell>
        </row>
        <row r="10249">
          <cell r="B10249">
            <v>87496</v>
          </cell>
          <cell r="C10249" t="str">
            <v>ALVENARIA DE VEDAÇÃO DE BLOCOS CERÂMICOS FURADOS NA HORIZONTAL DE 9X19X19CM (ESPESSURA 9CM) DE PAREDES COM ÁREA LÍQUIDA MENOR QUE 6M² SEM VÃOS E ARGAMASSA DE ASSENTAMENTO COM PREPARO MANUAL. AF_06/2014</v>
          </cell>
          <cell r="D10249" t="str">
            <v>M2</v>
          </cell>
          <cell r="E10249">
            <v>60.2</v>
          </cell>
        </row>
        <row r="10250">
          <cell r="B10250">
            <v>87497</v>
          </cell>
          <cell r="C10250" t="str">
            <v>ALVENARIA DE VEDAÇÃO DE BLOCOS CERÂMICOS FURADOS NA HORIZONTAL DE 11,5X19X19CM (ESPESSURA 11,5CM) DE PAREDES COM ÁREA LÍQUIDA MENOR QUE 6M² SEM VÃOS E ARGAMASSA DE ASSENTAMENTO COM PREPARO EM BETONEIRA. AF_06/2014</v>
          </cell>
          <cell r="D10250" t="str">
            <v>M2</v>
          </cell>
          <cell r="E10250">
            <v>57.17</v>
          </cell>
        </row>
        <row r="10251">
          <cell r="B10251">
            <v>87498</v>
          </cell>
          <cell r="C10251" t="str">
            <v>ALVENARIA DE VEDAÇÃO DE BLOCOS CERÂMICOS FURADOS NA HORIZONTAL DE 11,5X19X19CM (ESPESSURA 11,5CM) DE PAREDES COM ÁREA LÍQUIDA MENOR QUE 6M² SEM VÃOS E ARGAMASSA DE ASSENTAMENTO COM PREPARO MANUAL. AF_06/2014</v>
          </cell>
          <cell r="D10251" t="str">
            <v>M2</v>
          </cell>
          <cell r="E10251">
            <v>57.99</v>
          </cell>
        </row>
        <row r="10252">
          <cell r="B10252">
            <v>87499</v>
          </cell>
          <cell r="C10252" t="str">
            <v>ALVENARIA DE VEDAÇÃO DE BLOCOS CERÂMICOS FURADOS NA HORIZONTAL DE 9X14X19CM (ESPESSURA 9CM) DE PAREDES COM ÁREA LÍQUIDA MENOR QUE 6M² SEM VÃOS E ARGAMASSA DE ASSENTAMENTO COM PREPARO EM BETONEIRA. AF_06/2014</v>
          </cell>
          <cell r="D10252" t="str">
            <v>M2</v>
          </cell>
          <cell r="E10252">
            <v>65.47</v>
          </cell>
        </row>
        <row r="10253">
          <cell r="B10253">
            <v>87500</v>
          </cell>
          <cell r="C10253" t="str">
            <v>ALVENARIA DE VEDAÇÃO DE BLOCOS CERÂMICOS FURADOS NA HORIZONTAL DE 9X14X19CM (ESPESSURA 9CM) DE PAREDES COM ÁREA LÍQUIDA MENOR QUE 6M² SEM VÃOS E ARGAMASSA DE ASSENTAMENTO COM PREPARO MANUAL. AF_06/2014</v>
          </cell>
          <cell r="D10253" t="str">
            <v>M2</v>
          </cell>
          <cell r="E10253">
            <v>66.16</v>
          </cell>
        </row>
        <row r="10254">
          <cell r="B10254">
            <v>87501</v>
          </cell>
          <cell r="C10254" t="str">
            <v>ALVENARIA DE VEDAÇÃO DE BLOCOS CERÂMICOS FURADOS NA HORIZONTAL DE 14X9X19CM (ESPESSURA 14CM, BLOCO DEITADO) DE PAREDES COM ÁREA LÍQUIDA MENOR QUE 6M² SEM VÃOS E ARGAMASSA DE ASSENTAMENTO COM PREPARO EM BETONEIRA. AF_06/2014</v>
          </cell>
          <cell r="D10254" t="str">
            <v>M2</v>
          </cell>
          <cell r="E10254">
            <v>102.12</v>
          </cell>
        </row>
        <row r="10255">
          <cell r="B10255">
            <v>87502</v>
          </cell>
          <cell r="C10255" t="str">
            <v>ALVENARIA DE VEDAÇÃO DE BLOCOS CERÂMICOS FURADOS NA HORIZONTAL DE 14X9X19CM (ESPESSURA 14CM, BLOCO DEITADO) DE PAREDES COM ÁREA LÍQUIDA MENOR QUE 6M² SEM VÃOS E ARGAMASSA DE ASSENTAMENTO COM PREPARO MANUAL. AF_06/2014</v>
          </cell>
          <cell r="D10255" t="str">
            <v>M2</v>
          </cell>
          <cell r="E10255">
            <v>103</v>
          </cell>
        </row>
        <row r="10256">
          <cell r="B10256">
            <v>87503</v>
          </cell>
          <cell r="C10256" t="str">
            <v>ALVENARIA DE VEDAÇÃO DE BLOCOS CERÂMICOS FURADOS NA HORIZONTAL DE 9X19X19CM (ESPESSURA 9CM) DE PAREDES COM ÁREA LÍQUIDA MAIOR OU IGUAL A 6M² SEM VÃOS E ARGAMASSA DE ASSENTAMENTO COM PREPARO EM BETONEIRA. AF_06/2014</v>
          </cell>
          <cell r="D10256" t="str">
            <v>M2</v>
          </cell>
          <cell r="E10256">
            <v>50.77</v>
          </cell>
        </row>
        <row r="10257">
          <cell r="B10257">
            <v>87504</v>
          </cell>
          <cell r="C10257" t="str">
            <v>ALVENARIA DE VEDAÇÃO DE BLOCOS CERÂMICOS FURADOS NA HORIZONTAL DE 9X19X19CM (ESPESSURA 9CM) DE PAREDES COM ÁREA LÍQUIDA MAIOR OU IGUAL A 6M² SEM VÃOS E ARGAMASSA DE ASSENTAMENTO COM PREPARO MANUAL. AF_06/2014</v>
          </cell>
          <cell r="D10257" t="str">
            <v>M2</v>
          </cell>
          <cell r="E10257">
            <v>51.41</v>
          </cell>
        </row>
        <row r="10258">
          <cell r="B10258">
            <v>87505</v>
          </cell>
          <cell r="C10258" t="str">
            <v>ALVENARIA DE VEDAÇÃO DE BLOCOS CERÂMICOS FURADOS NA HORIZONTAL DE 11,5X19X19CM (ESPESSURA 11,5M) DE PAREDES COM ÁREA LÍQUIDA MAIOR OU IGUAL A 6M² SEM VÃOS E ARGAMASSA DE ASSENTAMENTO COM PREPARO EM BETONEIRA. AF_06/2014</v>
          </cell>
          <cell r="D10258" t="str">
            <v>M2</v>
          </cell>
          <cell r="E10258">
            <v>48.39</v>
          </cell>
        </row>
        <row r="10259">
          <cell r="B10259">
            <v>87506</v>
          </cell>
          <cell r="C10259" t="str">
            <v>ALVENARIA DE VEDAÇÃO DE BLOCOS CERÂMICOS FURADOS NA HORIZONTAL DE 11,5X19X19CM (ESPESSURA 11,5M) DE PAREDES COM ÁREA LÍQUIDA MAIOR OU IGUAL A 6M² SEM VÃOS E ARGAMASSA DE ASSENTAMENTO COM PREPARO MANUAL. AF_06/2014</v>
          </cell>
          <cell r="D10259" t="str">
            <v>M2</v>
          </cell>
          <cell r="E10259">
            <v>49.21</v>
          </cell>
        </row>
        <row r="10260">
          <cell r="B10260">
            <v>87507</v>
          </cell>
          <cell r="C10260" t="str">
            <v>ALVENARIA DE VEDAÇÃO DE BLOCOS CERÂMICOS FURADOS NA HORIZONTAL DE 9X14X19CM (ESPESSURA 9CM) DE PAREDES COM ÁREA LÍQUIDA MAIOR OU IGUAL A 6M² SEM VÃOS E ARGAMASSA DE ASSENTAMENTO COM PREPARO EM BETONEIRA. AF_06/2014</v>
          </cell>
          <cell r="D10260" t="str">
            <v>M2</v>
          </cell>
          <cell r="E10260">
            <v>53.83</v>
          </cell>
        </row>
        <row r="10261">
          <cell r="B10261">
            <v>87508</v>
          </cell>
          <cell r="C10261" t="str">
            <v>ALVENARIA DE VEDAÇÃO DE BLOCOS CERÂMICOS FURADOS NA HORIZONTAL DE 9X14X19CM (ESPESSURA 9CM) DE PAREDES COM ÁREA LÍQUIDA MAIOR OU IGUAL A 6M² SEM VÃOS E ARGAMASSA DE ASSENTAMENTO COM PREPARO MANUAL. AF_06/2014</v>
          </cell>
          <cell r="D10261" t="str">
            <v>M2</v>
          </cell>
          <cell r="E10261">
            <v>54.52</v>
          </cell>
        </row>
        <row r="10262">
          <cell r="B10262">
            <v>87509</v>
          </cell>
          <cell r="C10262" t="str">
            <v>ALVENARIA DE VEDAÇÃO DE BLOCOS CERÂMICOS FURADOS NA HORIZONTAL DE 14X9X19CM (ESPESSURA 14CM, BLOCO DEITADO) DE PAREDES COM ÁREA LÍQUIDA MAIOR OU IGUAL A 6M² SEM VÃOS E ARGAMASSA DE ASSENTAMENTO COM PREPARO EM BETONEIRA. AF_06/2014</v>
          </cell>
          <cell r="D10262" t="str">
            <v>M2</v>
          </cell>
          <cell r="E10262">
            <v>83.11</v>
          </cell>
        </row>
        <row r="10263">
          <cell r="B10263">
            <v>87510</v>
          </cell>
          <cell r="C10263" t="str">
            <v>ALVENARIA DE VEDAÇÃO DE BLOCOS CERÂMICOS FURADOS NA HORIZONTAL DE 14X9X19CM (ESPESSURA 14CM, BLOCO DEITADO) DE PAREDES COM ÁREA LÍQUIDA MAIOR OU IGUAL A 6M² SEM VÃOS E ARGAMASSA DE ASSENTAMENTO COM PREPARO MANUAL. AF_06/2014</v>
          </cell>
          <cell r="D10263" t="str">
            <v>M2</v>
          </cell>
          <cell r="E10263">
            <v>83.99</v>
          </cell>
        </row>
        <row r="10264">
          <cell r="B10264">
            <v>87511</v>
          </cell>
          <cell r="C10264" t="str">
            <v>ALVENARIA DE VEDAÇÃO DE BLOCOS CERÂMICOS FURADOS NA HORIZONTAL DE 9X19X19CM (ESPESSURA 9CM) DE PAREDES COM ÁREA LÍQUIDA MENOR QUE 6M² COM VÃOS E ARGAMASSA DE ASSENTAMENTO COM PREPARO EM BETONEIRA. AF_06/2014</v>
          </cell>
          <cell r="D10264" t="str">
            <v>M2</v>
          </cell>
          <cell r="E10264">
            <v>66.97</v>
          </cell>
        </row>
        <row r="10265">
          <cell r="B10265">
            <v>87512</v>
          </cell>
          <cell r="C10265" t="str">
            <v>ALVENARIA DE VEDAÇÃO DE BLOCOS CERÂMICOS FURADOS NA HORIZONTAL DE 9X19X19CM (ESPESSURA 9CM) DE PAREDES COM ÁREA LÍQUIDA MENOR QUE 6M² COM VÃOS E ARGAMASSA DE ASSENTAMENTO COM PREPARO MANUAL. AF_06/2014</v>
          </cell>
          <cell r="D10265" t="str">
            <v>M2</v>
          </cell>
          <cell r="E10265">
            <v>67.61</v>
          </cell>
        </row>
        <row r="10266">
          <cell r="B10266">
            <v>87513</v>
          </cell>
          <cell r="C10266" t="str">
            <v>ALVENARIA DE VEDAÇÃO DE BLOCOS CERÂMICOS FURADOS NA HORIZONTAL DE 11,5X19X19CM (ESPESSURA 11,5CM) DE PAREDES COM ÁREA LÍQUIDA MENOR QUE 6M² COM VÃOS E ARGAMASSA DE ASSENTAMENTO COM PREPARO EM BETONEIRA. AF_06/2014</v>
          </cell>
          <cell r="D10266" t="str">
            <v>M2</v>
          </cell>
          <cell r="E10266">
            <v>64.86</v>
          </cell>
        </row>
        <row r="10267">
          <cell r="B10267">
            <v>87514</v>
          </cell>
          <cell r="C10267" t="str">
            <v>ALVENARIA DE VEDAÇÃO DE BLOCOS CERÂMICOS FURADOS NA HORIZONTAL DE 11,5X19X19CM (ESPESSURA 11,5CM) DE PAREDES COM ÁREA LÍQUIDA MENOR QUE 6M² COM VÃOS E ARGAMASSA DE ASSENTAMENTO COM PREPARO MANUAL. AF_06/2014</v>
          </cell>
          <cell r="D10267" t="str">
            <v>M2</v>
          </cell>
          <cell r="E10267">
            <v>65.680000000000007</v>
          </cell>
        </row>
        <row r="10268">
          <cell r="B10268">
            <v>87515</v>
          </cell>
          <cell r="C10268" t="str">
            <v>ALVENARIA DE VEDAÇÃO DE BLOCOS CERÂMICOS FURADOS NA HORIZONTAL DE 9X14X19CM (ESPESSURA 9CM) DE PAREDES COM ÁREA LÍQUIDA MENOR QUE 6M² COM VÃOS E ARGAMASSA DE ASSENTAMENTO COM PREPARO EM BETONEIRA. AF_06/2014</v>
          </cell>
          <cell r="D10268" t="str">
            <v>M2</v>
          </cell>
          <cell r="E10268">
            <v>75.790000000000006</v>
          </cell>
        </row>
        <row r="10269">
          <cell r="B10269">
            <v>87516</v>
          </cell>
          <cell r="C10269" t="str">
            <v>ALVENARIA DE VEDAÇÃO DE BLOCOS CERÂMICOS FURADOS NA HORIZONTAL DE 9X14X19CM (ESPESSURA 9CM) DE PAREDES COM ÁREA LÍQUIDA MENOR QUE 6M² COM VÃOS E ARGAMASSA DE ASSENTAMENTO COM PREPARO MANUAL. AF_06/2014</v>
          </cell>
          <cell r="D10269" t="str">
            <v>M2</v>
          </cell>
          <cell r="E10269">
            <v>76.48</v>
          </cell>
        </row>
        <row r="10270">
          <cell r="B10270">
            <v>87517</v>
          </cell>
          <cell r="C10270" t="str">
            <v>ALVENARIA DE VEDAÇÃO DE BLOCOS CERÂMICOS FURADOS NA HORIZONTAL DE 14X9X19CM (ESPESSURA 14CM, BLOCO DEITADO) DE PAREDES COM ÁREA LÍQUIDA MENOR QUE 6M² COM VÃOS E ARGAMASSA DE ASSENTAMENTO COM PREPARO EM BETONEIRA. AF_06/2014</v>
          </cell>
          <cell r="D10270" t="str">
            <v>M2</v>
          </cell>
          <cell r="E10270">
            <v>118.18</v>
          </cell>
        </row>
        <row r="10271">
          <cell r="B10271">
            <v>87518</v>
          </cell>
          <cell r="C10271" t="str">
            <v>ALVENARIA DE VEDAÇÃO DE BLOCOS CERÂMICOS FURADOS NA HORIZONTAL DE 14X9X19CM (ESPESSURA 14CM, BLOCO DEITADO) DE PAREDES COM ÁREA LÍQUIDA MENOR QUE 6M² COM VÃOS E ARGAMASSA DE ASSENTAMENTO COM PREPARO MANUAL. AF_06/2014</v>
          </cell>
          <cell r="D10271" t="str">
            <v>M2</v>
          </cell>
          <cell r="E10271">
            <v>119.06</v>
          </cell>
        </row>
        <row r="10272">
          <cell r="B10272">
            <v>87519</v>
          </cell>
          <cell r="C10272" t="str">
            <v>ALVENARIA DE VEDAÇÃO DE BLOCOS CERÂMICOS FURADOS NA HORIZONTAL DE 9X19X19CM (ESPESSURA 9CM) DE PAREDES COM ÁREA LÍQUIDA MAIOR OU IGUAL A 6M² COM VÃOS E ARGAMASSA DE ASSENTAMENTO COM PREPARO EM BETONEIRA. AF_06/2014</v>
          </cell>
          <cell r="D10272" t="str">
            <v>M2</v>
          </cell>
          <cell r="E10272">
            <v>55.42</v>
          </cell>
        </row>
        <row r="10273">
          <cell r="B10273">
            <v>87520</v>
          </cell>
          <cell r="C10273" t="str">
            <v>ALVENARIA DE VEDAÇÃO DE BLOCOS CERÂMICOS FURADOS NA HORIZONTAL DE 9X19X19CM (ESPESSURA 9CM) DE PAREDES COM ÁREA LÍQUIDA MAIOR OU IGUAL A 6M² COM VÃOS E ARGAMASSA DE ASSENTAMENTO COM PREPARO MANUAL. AF_06/2014</v>
          </cell>
          <cell r="D10273" t="str">
            <v>M2</v>
          </cell>
          <cell r="E10273">
            <v>56.06</v>
          </cell>
        </row>
        <row r="10274">
          <cell r="B10274">
            <v>87521</v>
          </cell>
          <cell r="C10274" t="str">
            <v>ALVENARIA DE VEDAÇÃO DE BLOCOS CERÂMICOS FURADOS NA HORIZONTAL DE 11,5X19X19CM (ESPESSURA 11,5CM) DE PAREDES COM ÁREA LÍQUIDA MAIOR OU IGUAL A 6M² COM VÃOS E ARGAMASSA DE ASSENTAMENTO COM PREPARO EM BETONEIRA. AF_06/2014</v>
          </cell>
          <cell r="D10274" t="str">
            <v>M2</v>
          </cell>
          <cell r="E10274">
            <v>53.1</v>
          </cell>
        </row>
        <row r="10275">
          <cell r="B10275">
            <v>87522</v>
          </cell>
          <cell r="C10275" t="str">
            <v>ALVENARIA DE VEDAÇÃO DE BLOCOS CERÂMICOS FURADOS NA HORIZONTAL DE 11,5X19X19CM (ESPESSURA 11,5CM) DE PAREDES COM ÁREA LÍQUIDA MAIOR OU IGUAL A 6M² COM VÃOS E ARGAMASSA DE ASSENTAMENTO COM PREPARO MANUAL. AF_06/2014</v>
          </cell>
          <cell r="D10275" t="str">
            <v>M2</v>
          </cell>
          <cell r="E10275">
            <v>53.92</v>
          </cell>
        </row>
        <row r="10276">
          <cell r="B10276">
            <v>87523</v>
          </cell>
          <cell r="C10276" t="str">
            <v>ALVENARIA DE VEDAÇÃO DE BLOCOS CERÂMICOS FURADOS NA HORIZONTAL DE 9X14X19CM (ESPESSURA 9CM) DE PAREDES COM ÁREA LÍQUIDA MAIOR OU IGUAL A 6M² COM VÃOS E ARGAMASSA DE ASSENTAMENTO COM PREPARO EM BETONEIRA. AF_06/2014</v>
          </cell>
          <cell r="D10276" t="str">
            <v>M2</v>
          </cell>
          <cell r="E10276">
            <v>60.1</v>
          </cell>
        </row>
        <row r="10277">
          <cell r="B10277">
            <v>87524</v>
          </cell>
          <cell r="C10277" t="str">
            <v>ALVENARIA DE VEDAÇÃO DE BLOCOS CERÂMICOS FURADOS NA HORIZONTAL DE 9X14X19CM (ESPESSURA 9CM) DE PAREDES COM ÁREA LÍQUIDA MAIOR OU IGUAL A 6M² COM VÃOS E ARGAMASSA DE ASSENTAMENTO COM PREPARO MANUAL. AF_06/2014</v>
          </cell>
          <cell r="D10277" t="str">
            <v>M2</v>
          </cell>
          <cell r="E10277">
            <v>60.79</v>
          </cell>
        </row>
        <row r="10278">
          <cell r="B10278">
            <v>87525</v>
          </cell>
          <cell r="C10278" t="str">
            <v>ALVENARIA DE VEDAÇÃO DE BLOCOS CERÂMICOS FURADOS NA HORIZONTAL DE 14X9X19CM (ESPESSURA 14CM, BLOCO DEITADO) DE PAREDES COM ÁREA LÍQUIDA MAIOR OU IGUAL A 6M² COM VÃOS E ARGAMASSA DE ASSENTAMENTO COM PREPARO EM BETONEIRA. AF_06/2014</v>
          </cell>
          <cell r="D10278" t="str">
            <v>M2</v>
          </cell>
          <cell r="E10278">
            <v>92.84</v>
          </cell>
        </row>
        <row r="10279">
          <cell r="B10279">
            <v>87526</v>
          </cell>
          <cell r="C10279" t="str">
            <v>ALVENARIA DE VEDAÇÃO DE BLOCOS CERÂMICOS FURADOS NA HORIZONTAL DE 14X9X19CM (ESPESSURA 14CM, BLOCO DEITADO) DE PAREDES COM ÁREA LÍQUIDA MAIOR OU IGUAL A 6M² COM VÃOS E ARGAMASSA DE ASSENTAMENTO COM PREPARO MANUAL. AF_06/2014</v>
          </cell>
          <cell r="D10279" t="str">
            <v>M2</v>
          </cell>
          <cell r="E10279">
            <v>93.72</v>
          </cell>
        </row>
        <row r="10280">
          <cell r="B10280">
            <v>89043</v>
          </cell>
          <cell r="C10280" t="str">
            <v>(COMPOSIÇÃO REPRESENTATIVA) DO SERVIÇO DE ALVENARIA DE VEDAÇÃO DE BLOCOS VAZADOS DE CERÂMICA DE 9X19X19CM (ESPESSURA 9CM), PARA EDIFICAÇÃO HABITACIONAL MULTIFAMILIAR (PRÉDIO). AF_11/2014</v>
          </cell>
          <cell r="D10280" t="str">
            <v>M2</v>
          </cell>
          <cell r="E10280">
            <v>56.56</v>
          </cell>
        </row>
        <row r="10281">
          <cell r="B10281">
            <v>89168</v>
          </cell>
          <cell r="C10281" t="str">
            <v>(COMPOSIÇÃO REPRESENTATIVA) DO SERVIÇO DE ALVENARIA DE VEDAÇÃO DE BLOCOS VAZADOS DE CERÂMICA DE 9X19X19CM (ESPESSURA 9CM), PARA EDIFICAÇÃO HABITACIONAL UNIFAMILIAR (CASA) E EDIFICAÇÃO PÚBLICA PADRÃO. AF_11/2014</v>
          </cell>
          <cell r="D10281" t="str">
            <v>M2</v>
          </cell>
          <cell r="E10281">
            <v>58.28</v>
          </cell>
        </row>
        <row r="10282">
          <cell r="B10282">
            <v>89977</v>
          </cell>
          <cell r="C10282" t="str">
            <v>(COMPOSIÇÃO REPRESENTATIVA) DO SERVIÇO DE ALVENARIA DE VEDAÇÃO DE BLOCOS VAZADOS DE CERÂMICA DE 14X9X19CM (ESPESSURA 14CM, BLOCO DEITADO), PARA EDIFICAÇÃO HABITACIONAL UNIFAMILIAR (CASA) E EDIFICAÇÃO PÚBLICA PADRÃO. AF_12/2014</v>
          </cell>
          <cell r="D10282" t="str">
            <v>M2</v>
          </cell>
          <cell r="E10282">
            <v>99.28</v>
          </cell>
        </row>
        <row r="10283">
          <cell r="B10283">
            <v>90112</v>
          </cell>
          <cell r="C10283" t="str">
            <v>ALVENARIA DE VEDAÇÃO DE BLOCOS CERÂMICOS FURADOS NA VERTICAL DE 14X19X39CM (ESPESSURA 14CM) DE PAREDES COM ÁREA LÍQUIDA MENOR QUE 6M2 COM VÃOS E ARGAMASSA DE ASSENTAMENTO COM PREPARO MANUAL. AF_06/2014</v>
          </cell>
          <cell r="D10283" t="str">
            <v>M2</v>
          </cell>
          <cell r="E10283">
            <v>53.69</v>
          </cell>
        </row>
        <row r="10284">
          <cell r="B10284">
            <v>95474</v>
          </cell>
          <cell r="C10284" t="str">
            <v>ALVENARIA DE EMBASAMENTO EM TIJOLOS CERAMICOS MACICOS 5X10X20CM, ASSENTADO  COM ARGAMASSA TRACO 1:2:8 (CIMENTO, CAL E AREIA)</v>
          </cell>
          <cell r="D10284" t="str">
            <v>M3</v>
          </cell>
          <cell r="E10284">
            <v>536.34</v>
          </cell>
        </row>
        <row r="10285">
          <cell r="B10285">
            <v>89282</v>
          </cell>
          <cell r="C10285" t="str">
            <v>ALVENARIA ESTRUTURAL DE BLOCOS CERÂMICOS 14X19X39, (ESPESSURA DE 14 CM), PARA PAREDES COM ÁREA LÍQUIDA MENOR QUE 6M², SEM VÃOS, UTILIZANDO PALHETA E ARGAMASSA DE ASSENTAMENTO COM PREPARO EM BETONEIRA. AF_12/2014</v>
          </cell>
          <cell r="D10285" t="str">
            <v>M2</v>
          </cell>
          <cell r="E10285">
            <v>43.45</v>
          </cell>
        </row>
        <row r="10286">
          <cell r="B10286">
            <v>89283</v>
          </cell>
          <cell r="C10286" t="str">
            <v>ALVENARIA ESTRUTURAL DE BLOCOS CERÂMICOS 14X19X39, (ESPESSURA DE 14 CM), PARA PAREDES COM ÁREA LÍQUIDA MENOR QUE 6M², SEM VÃOS, UTILIZANDO PALHETA E ARGAMASSA DE ASSENTAMENTO COM PREPARO MANUAL. AF_12/2014</v>
          </cell>
          <cell r="D10286" t="str">
            <v>M2</v>
          </cell>
          <cell r="E10286">
            <v>45.04</v>
          </cell>
        </row>
        <row r="10287">
          <cell r="B10287">
            <v>89284</v>
          </cell>
          <cell r="C10287" t="str">
            <v>ALVENARIA ESTRUTURAL DE BLOCOS CERÂMICOS 14X19X39, (ESPESSURA DE 14 CM), PARA PAREDES COM ÁREA LÍQUIDA MAIOR OU IGUAL QUE 6M², SEM VÃOS, UTILIZANDO PALHETA E ARGAMASSA DE ASSENTAMENTO COM PREPARO EM BETONEIRA. AF_12/2014</v>
          </cell>
          <cell r="D10287" t="str">
            <v>M2</v>
          </cell>
          <cell r="E10287">
            <v>39.21</v>
          </cell>
        </row>
        <row r="10288">
          <cell r="B10288">
            <v>89285</v>
          </cell>
          <cell r="C10288" t="str">
            <v>ALVENARIA ESTRUTURAL DE BLOCOS CERÂMICOS 14X19X39, (ESPESSURA DE 14 CM), PARA PAREDES COM ÁREA LÍQUIDA MAIOR OU IGUAL QUE 6M², SEM VÃOS, UTILIZANDO PALHETA E ARGAMASSA DE ASSENTAMENTO COM PREPARO MANUAL. AF_12/2014</v>
          </cell>
          <cell r="D10288" t="str">
            <v>M2</v>
          </cell>
          <cell r="E10288">
            <v>40.799999999999997</v>
          </cell>
        </row>
        <row r="10289">
          <cell r="B10289">
            <v>89286</v>
          </cell>
          <cell r="C10289" t="str">
            <v>ALVENARIA ESTRUTURAL DE BLOCOS CERÂMICOS 14X19X39, (ESPESSURA DE 14 CM), PARA PAREDES COM ÁREA LÍQUIDA MENOR QUE 6M², COM VÃOS, UTILIZANDO PALHETA E ARGAMASSA DE ASSENTAMENTO COM PREPARO EM BETONEIRA. AF_12/2014</v>
          </cell>
          <cell r="D10289" t="str">
            <v>M2</v>
          </cell>
          <cell r="E10289">
            <v>47.2</v>
          </cell>
        </row>
        <row r="10290">
          <cell r="B10290">
            <v>89287</v>
          </cell>
          <cell r="C10290" t="str">
            <v>ALVENARIA ESTRUTURAL DE BLOCOS CERÂMICOS 14X19X39, (ESPESSURA DE 14 CM), PARA PAREDES COM ÁREA LÍQUIDA MENOR QUE 6M², COM VÃOS, UTILIZANDO PALHETA E ARGAMASSA DE ASSENTAMENTO COM PREPARO MANUAL. AF_12/2014</v>
          </cell>
          <cell r="D10290" t="str">
            <v>M2</v>
          </cell>
          <cell r="E10290">
            <v>48.79</v>
          </cell>
        </row>
        <row r="10291">
          <cell r="B10291">
            <v>89288</v>
          </cell>
          <cell r="C10291" t="str">
            <v>ALVENARIA ESTRUTURAL DE BLOCOS CERÂMICOS 14X19X39, (ESPESSURA DE 14 CM), PARA PAREDES COM ÁREA LÍQUIDA MAIOR OU IGUAL A 6M², COM VÃOS, UTILIZANDO PALHETA E ARGAMASSA DE ASSENTAMENTO COM PREPARO EM BETONEIRA. AF_12/2014</v>
          </cell>
          <cell r="D10291" t="str">
            <v>M2</v>
          </cell>
          <cell r="E10291">
            <v>41.41</v>
          </cell>
        </row>
        <row r="10292">
          <cell r="B10292">
            <v>89289</v>
          </cell>
          <cell r="C10292" t="str">
            <v>ALVENARIA ESTRUTURAL DE BLOCOS CERÂMICOS 14X19X39, (ESPESSURA DE 14 CM), PARA PAREDES COM ÁREA LÍQUIDA MAIOR OU IGUAL A 6M², COM VÃOS, UTILIZANDO PALHETA E ARGAMASSA DE ASSENTAMENTO COM PREPARO MANUAL. AF_12/2014</v>
          </cell>
          <cell r="D10292" t="str">
            <v>M2</v>
          </cell>
          <cell r="E10292">
            <v>43</v>
          </cell>
        </row>
        <row r="10293">
          <cell r="B10293">
            <v>89290</v>
          </cell>
          <cell r="C10293" t="str">
            <v>ALVENARIA ESTRUTURAL DE BLOCOS CERÂMICOS 14X19X29, (ESPESSURA DE 14 CM), PARA PAREDES COM ÁREA LÍQUIDA MENOR QUE 6M², SEM VÃOS, UTILIZANDO PALHETA E ARGAMASSA DE ASSENTAMENTO COM PREPARO EM BETONEIRA. AF_12/2014</v>
          </cell>
          <cell r="D10293" t="str">
            <v>M2</v>
          </cell>
          <cell r="E10293">
            <v>51.03</v>
          </cell>
        </row>
        <row r="10294">
          <cell r="B10294">
            <v>89291</v>
          </cell>
          <cell r="C10294" t="str">
            <v>ALVENARIA ESTRUTURAL DE BLOCOS CERÂMICOS 14X19X29, (ESPESSURA DE 14 CM), PARA PAREDES COM ÁREA LÍQUIDA MENOR QUE 6M², SEM VÃOS, UTILIZANDO PALHETA E ARGAMASSA DE ASSENTAMENTO COM PREPARO MANUAL. AF_12/2014</v>
          </cell>
          <cell r="D10294" t="str">
            <v>M2</v>
          </cell>
          <cell r="E10294">
            <v>52.8</v>
          </cell>
        </row>
        <row r="10295">
          <cell r="B10295">
            <v>89292</v>
          </cell>
          <cell r="C10295" t="str">
            <v>ALVENARIA ESTRUTURAL DE BLOCOS CERÂMICOS 14X19X29, (ESPESSURA DE 14 CM), PARA PAREDES COM ÁREA LÍQUIDA MAIOR OU IGUAL A 6M², SEM VÃOS, UTILIZANDO PALHETA E ARGAMASSA DE ASSENTAMENTO COM PREPARO EM BETONEIRA. AF_12/2014</v>
          </cell>
          <cell r="D10295" t="str">
            <v>M2</v>
          </cell>
          <cell r="E10295">
            <v>46.84</v>
          </cell>
        </row>
        <row r="10296">
          <cell r="B10296">
            <v>89293</v>
          </cell>
          <cell r="C10296" t="str">
            <v>ALVENARIA ESTRUTURAL DE BLOCOS CERÂMICOS 14X19X29, (ESPESSURA DE 14 CM), PARA PAREDES COM ÁREA LÍQUIDA MAIOR OU IGUAL A 6M2, SEM VÃOS, UTILIZANDO PALHETA E ARGAMASSA DE ASSENTAMENTO COM PREPARO MANUAL. AF_12/2014</v>
          </cell>
          <cell r="D10296" t="str">
            <v>M2</v>
          </cell>
          <cell r="E10296">
            <v>48.61</v>
          </cell>
        </row>
        <row r="10297">
          <cell r="B10297">
            <v>89294</v>
          </cell>
          <cell r="C10297" t="str">
            <v>ALVENARIA ESTRUTURAL DE BLOCOS CERÂMICOS 14X19X29, (ESPESSURA DE 14 CM), PARA PAREDES COM ÁREA LÍQUIDA MENOR QUE 6M², COM VÃOS, UTILIZANDO PALHETA E ARGAMASSA DE ASSENTAMENTO COM PREPARO EM BETONEIRA. AF_12/2014</v>
          </cell>
          <cell r="D10297" t="str">
            <v>M2</v>
          </cell>
          <cell r="E10297">
            <v>56.08</v>
          </cell>
        </row>
        <row r="10298">
          <cell r="B10298">
            <v>89295</v>
          </cell>
          <cell r="C10298" t="str">
            <v>ALVENARIA ESTRUTURAL DE BLOCOS CERÂMICOS 14X19X29, (ESPESSURA DE 14 CM), PARA PAREDES COM ÁREA LÍQUIDA MENOR QUE 6M², COM VÃOS, UTILIZANDO PALHETA E ARGAMASSA DE ASSENTAMENTO COM PREPARO MANUAL. AF_12/2014</v>
          </cell>
          <cell r="D10298" t="str">
            <v>M2</v>
          </cell>
          <cell r="E10298">
            <v>57.85</v>
          </cell>
        </row>
        <row r="10299">
          <cell r="B10299">
            <v>89296</v>
          </cell>
          <cell r="C10299" t="str">
            <v>ALVENARIA ESTRUTURAL DE BLOCOS CERÂMICOS 14X19X29, (ESPESSURA DE 14 CM), PARA PAREDES COM ÁREA LÍQUIDA MAIOR OU IGUAL A 6M², COM VÃOS, UTILIZANDO PALHETA E ARGAMASSA DE ASSENTAMENTO COM PREPARO EM BETONEIRA. AF_12/2014</v>
          </cell>
          <cell r="D10299" t="str">
            <v>M2</v>
          </cell>
          <cell r="E10299">
            <v>49.73</v>
          </cell>
        </row>
        <row r="10300">
          <cell r="B10300">
            <v>89297</v>
          </cell>
          <cell r="C10300" t="str">
            <v>ALVENARIA ESTRUTURAL DE BLOCOS CERÂMICOS 14X19X29, (ESPESSURA DE 14 CM), PARA PAREDES COM ÁREA LÍQUIDA MAIOR OU IGUAL A 6M², COM VÃOS, UTILIZANDO PALHETA E ARGAMASSA DE ASSENTAMENTO COM PREPARO MANUAL. AF_12/2014</v>
          </cell>
          <cell r="D10300" t="str">
            <v>M2</v>
          </cell>
          <cell r="E10300">
            <v>51.5</v>
          </cell>
        </row>
        <row r="10301">
          <cell r="B10301">
            <v>89298</v>
          </cell>
          <cell r="C10301" t="str">
            <v>ALVENARIA ESTRUTURAL DE BLOCOS CERÂMICOS 14X19X39, (ESPESSURA DE 14 CM), PARA PAREDES COM ÁREA LÍQUIDA MENOR QUE 6M², SEM VÃOS, UTILIZANDO COLHER DE PEDREIRO E ARGAMASSA DE ASSENTAMENTO COM PREPARO EM BETONEIRA. AF_12/2014</v>
          </cell>
          <cell r="D10301" t="str">
            <v>M2</v>
          </cell>
          <cell r="E10301">
            <v>52.12</v>
          </cell>
        </row>
        <row r="10302">
          <cell r="B10302">
            <v>89299</v>
          </cell>
          <cell r="C10302" t="str">
            <v>ALVENARIA ESTRUTURAL DE BLOCOS CERÂMICOS 14X19X39, (ESPESSURA DE 14 CM), PARA PAREDES COM ÁREA LÍQUIDA MENOR QUE 6M², SEM VÃOS, UTILIZANDO COLHER DE PEDREIRO E ARGAMASSA DE ASSENTAMENTO COM PREPARO MANUAL. AF_12/2014</v>
          </cell>
          <cell r="D10302" t="str">
            <v>M2</v>
          </cell>
          <cell r="E10302">
            <v>54.38</v>
          </cell>
        </row>
        <row r="10303">
          <cell r="B10303">
            <v>89300</v>
          </cell>
          <cell r="C10303" t="str">
            <v>ALVENARIA ESTRUTURAL DE BLOCOS CERÂMICOS 14X19X39, (ESPESSURA DE 14 CM), PARA PAREDES COM ÁREA LÍQUIDA MAIOR OU IGUAL A 6M², SEM VÃOS, UTILIZANDO COLHER DE PEDREIRO E ARGAMASSA DE ASSENTAMENTO COM PREPARO EM BETONEIRA. AF_12/2014</v>
          </cell>
          <cell r="D10303" t="str">
            <v>M2</v>
          </cell>
          <cell r="E10303">
            <v>47.87</v>
          </cell>
        </row>
        <row r="10304">
          <cell r="B10304">
            <v>89301</v>
          </cell>
          <cell r="C10304" t="str">
            <v>ALVENARIA ESTRUTURAL DE BLOCOS CERÂMICOS 14X19X39, (ESPESSURA DE 14 CM), PARA PAREDES COM ÁREA LÍQUIDA MAIOR OU IGUAL A 6M², SEM VÃOS, UTILIZANDO COLHER DE PEDREIRO E ARGAMASSA DE ASSENTAMENTO COM PREPARO MANUAL. AF_12/2014</v>
          </cell>
          <cell r="D10304" t="str">
            <v>M2</v>
          </cell>
          <cell r="E10304">
            <v>50.13</v>
          </cell>
        </row>
        <row r="10305">
          <cell r="B10305">
            <v>89302</v>
          </cell>
          <cell r="C10305" t="str">
            <v>ALVENARIA ESTRUTURAL DE BLOCOS CERÂMICOS 14X19X39, (ESPESSURA DE 14 CM), PARA PAREDES COM ÁREA LÍQUIDA MENOR QUE 6M², COM VÃOS, UTILIZANDO COLHER DE PEDREIRO E ARGAMASSA DE ASSENTAMENTO COM PREPARO EM BETONEIRA. AF_12/2014</v>
          </cell>
          <cell r="D10305" t="str">
            <v>M2</v>
          </cell>
          <cell r="E10305">
            <v>58.5</v>
          </cell>
        </row>
        <row r="10306">
          <cell r="B10306">
            <v>89303</v>
          </cell>
          <cell r="C10306" t="str">
            <v>ALVENARIA ESTRUTURAL DE BLOCOS CERÂMICOS 14X19X39, (ESPESSURA DE 14 CM), PARA PAREDES COM ÁREA LÍQUIDA MENOR QUE 6M², COM VÃOS, UTILIZANDO COLHER DE PEDREIRO E ARGAMASSA DE ASSENTAMENTO COM PREPARO MANUAL. AF_12/2014</v>
          </cell>
          <cell r="D10306" t="str">
            <v>M2</v>
          </cell>
          <cell r="E10306">
            <v>60.76</v>
          </cell>
        </row>
        <row r="10307">
          <cell r="B10307">
            <v>89304</v>
          </cell>
          <cell r="C10307" t="str">
            <v>ALVENARIA ESTRUTURAL DE BLOCOS CERÂMICOS 14X19X39, (ESPESSURA DE 14 CM), PARA PAREDES COM ÁREA LÍQUIDA MAIOR OU IGUAL A 6M², COM VÃOS, UTILIZANDO COLHER DE PEDREIRO E ARGAMASSA DE ASSENTAMENTO COM PREPARO EM BETONEIRA. AF_12/2014</v>
          </cell>
          <cell r="D10307" t="str">
            <v>M2</v>
          </cell>
          <cell r="E10307">
            <v>51.71</v>
          </cell>
        </row>
        <row r="10308">
          <cell r="B10308">
            <v>89305</v>
          </cell>
          <cell r="C10308" t="str">
            <v>ALVENARIA ESTRUTURAL DE BLOCOS CERÂMICOS 14X19X39, (ESPESSURA DE 14 CM), PARA PAREDES COM ÁREA LÍQUIDA MAIOR OU IGUAL A 6M², COM VÃOS, UTILIZANDO COLHER DE PEDREIRO E ARGAMASSA DE ASSENTAMENTO COM PREPARO MANUAL. AF_12/2014</v>
          </cell>
          <cell r="D10308" t="str">
            <v>M2</v>
          </cell>
          <cell r="E10308">
            <v>53.97</v>
          </cell>
        </row>
        <row r="10309">
          <cell r="B10309">
            <v>89306</v>
          </cell>
          <cell r="C10309" t="str">
            <v>ALVENARIA ESTRUTURAL DE BLOCOS CERÂMICOS 14X19X29, (ESPESSURA DE 14 CM), PARA PAREDES COM ÁREA LÍQUIDA MENOR QUE 6M², SEM VÃOS, UTILIZANDO COLHER DE PEDREIRO E ARGAMASSA DE ASSENTAMENTO COM PREPARO EM BETONEIRA. AF_12/2014</v>
          </cell>
          <cell r="D10309" t="str">
            <v>M2</v>
          </cell>
          <cell r="E10309">
            <v>59.86</v>
          </cell>
        </row>
        <row r="10310">
          <cell r="B10310">
            <v>89307</v>
          </cell>
          <cell r="C10310" t="str">
            <v>ALVENARIA ESTRUTURAL DE BLOCOS CERÂMICOS 14X19X29, (ESPESSURA DE 14 CM), PARA PAREDES COM ÁREA LÍQUIDA MENOR QUE 6M², SEM VÃOS, UTILIZANDO COLHER DE PEDREIRO E ARGAMASSA DE ASSENTAMENTO COM PREPARO MANUAL. AF_12/2014</v>
          </cell>
          <cell r="D10310" t="str">
            <v>M2</v>
          </cell>
          <cell r="E10310">
            <v>62.37</v>
          </cell>
        </row>
        <row r="10311">
          <cell r="B10311">
            <v>89308</v>
          </cell>
          <cell r="C10311" t="str">
            <v>ALVENARIA ESTRUTURAL DE BLOCOS CERÂMICOS 14X19X29, (ESPESSURA DE 14 CM), PARA PAREDES COM ÁREA LÍQUIDA MAIOR OU IGUAL A 6M², SEM VÃOS, UTILIZANDO COLHER DE PEDREIRO E ARGAMASSA DE ASSENTAMENTO COM PREPARO EM BETONEIRA. AF_12/2014</v>
          </cell>
          <cell r="D10311" t="str">
            <v>M2</v>
          </cell>
          <cell r="E10311">
            <v>55.67</v>
          </cell>
        </row>
        <row r="10312">
          <cell r="B10312">
            <v>89309</v>
          </cell>
          <cell r="C10312" t="str">
            <v>ALVENARIA ESTRUTURAL DE BLOCOS CERÂMICOS 14X19X29, (ESPESSURA DE 14 CM), PARA PAREDES COM ÁREA LÍQUIDA MAIOR OU IGUAL A 6M², SEM VÃOS, UTILIZANDO COLHER DE PEDREIRO E ARGAMASSA DE ASSENTAMENTO COM PREPARO MANUAL. AF_12/2014</v>
          </cell>
          <cell r="D10312" t="str">
            <v>M2</v>
          </cell>
          <cell r="E10312">
            <v>58.18</v>
          </cell>
        </row>
        <row r="10313">
          <cell r="B10313">
            <v>89310</v>
          </cell>
          <cell r="C10313" t="str">
            <v>ALVENARIA ESTRUTURAL DE BLOCOS CERÂMICOS 14X19X29, (ESPESSURA DE 14 CM), PARA PAREDES COM ÁREA LÍQUIDA MENOR QUE 6M², COM VÃOS, UTILIZANDO COLHER DE PEDREIRO E ARGAMASSA DE ASSENTAMENTO COM PREPARO EM BETONEIRA. AF_12/2014</v>
          </cell>
          <cell r="D10313" t="str">
            <v>M2</v>
          </cell>
          <cell r="E10313">
            <v>67.48</v>
          </cell>
        </row>
        <row r="10314">
          <cell r="B10314">
            <v>89311</v>
          </cell>
          <cell r="C10314" t="str">
            <v>ALVENARIA ESTRUTURAL DE BLOCOS CERÂMICOS 14X19X29, (ESPESSURA DE 14 CM), PARA PAREDES COM ÁREA LÍQUIDA MENOR QUE 6M², COM VÃOS, UTILIZANDO COLHER DE PEDREIRO E ARGAMASSA DE ASSENTAMENTO COM PREPARO MANUAL. AF_12/2014</v>
          </cell>
          <cell r="D10314" t="str">
            <v>M2</v>
          </cell>
          <cell r="E10314">
            <v>69.989999999999995</v>
          </cell>
        </row>
        <row r="10315">
          <cell r="B10315">
            <v>89312</v>
          </cell>
          <cell r="C10315" t="str">
            <v>ALVENARIA ESTRUTURAL DE BLOCOS CERÂMICOS 14X19X29, (ESPESSURA DE 14 CM), PARA PAREDES COM ÁREA LÍQUIDA MAIOR OU IGUAL A 6M², COM VÃOS, UTILIZANDO COLHER DE PEDREIRO E ARGAMASSA DE ASSENTAMENTO COM PREPARO EM BETONEIRA. AF_12/2014</v>
          </cell>
          <cell r="D10315" t="str">
            <v>M2</v>
          </cell>
          <cell r="E10315">
            <v>60.2</v>
          </cell>
        </row>
        <row r="10316">
          <cell r="B10316">
            <v>89313</v>
          </cell>
          <cell r="C10316" t="str">
            <v>ALVENARIA ESTRUTURAL DE BLOCOS CERÂMICOS 14X19X29, (ESPESSURA DE 14 CM), PARA PAREDES COM ÁREA LÍQUIDA MAIOR OU IGUAL A 6M², COM VÃOS, UTILIZANDO COLHER DE PEDREIRO E ARGAMASSA DE ASSENTAMENTO COM PREPARO MANUAL. AF_12/2014</v>
          </cell>
          <cell r="D10316" t="str">
            <v>M2</v>
          </cell>
          <cell r="E10316">
            <v>62.71</v>
          </cell>
        </row>
        <row r="10317">
          <cell r="B10317">
            <v>95465</v>
          </cell>
          <cell r="C10317" t="str">
            <v>COBOGO CERAMICO (ELEMENTO VAZADO), 9X20X20CM, ASSENTADO COM ARGAMASSA TRACO 1:4 DE CIMENTO E AREIA</v>
          </cell>
          <cell r="D10317" t="str">
            <v>M2</v>
          </cell>
          <cell r="E10317">
            <v>108.77</v>
          </cell>
        </row>
        <row r="10318">
          <cell r="B10318">
            <v>87447</v>
          </cell>
          <cell r="C10318" t="str">
            <v>ALVENARIA DE VEDAÇÃO DE BLOCOS VAZADOS DE CONCRETO DE 9X19X39CM (ESPESSURA 9CM) DE PAREDES COM ÁREA LÍQUIDA MENOR QUE 6M² SEM VÃOS E ARGAMASSA DE ASSENTAMENTO COM PREPARO EM BETONEIRA. AF_06/2014</v>
          </cell>
          <cell r="D10318" t="str">
            <v>M2</v>
          </cell>
          <cell r="E10318">
            <v>40.090000000000003</v>
          </cell>
        </row>
        <row r="10319">
          <cell r="B10319">
            <v>87448</v>
          </cell>
          <cell r="C10319" t="str">
            <v>ALVENARIA DE VEDAÇÃO DE BLOCOS VAZADOS DE CONCRETO DE 9X19X39CM (ESPESSURA 9CM) DE PAREDES COM ÁREA LÍQUIDA MENOR QUE 6M² SEM VÃOS E ARGAMASSA DE ASSENTAMENTO COM PREPARO MANUAL. AF_06/2014</v>
          </cell>
          <cell r="D10319" t="str">
            <v>M2</v>
          </cell>
          <cell r="E10319">
            <v>40.33</v>
          </cell>
        </row>
        <row r="10320">
          <cell r="B10320">
            <v>87449</v>
          </cell>
          <cell r="C10320" t="str">
            <v>ALVENARIA DE VEDAÇÃO DE BLOCOS VAZADOS DE CONCRETO DE 14X19X39CM (ESPESSURA 14CM) DE PAREDES COM ÁREA LÍQUIDA MENOR QUE 6M² SEM VÃOS E ARGAMASSA DE ASSENTAMENTO COM PREPARO EM BETONEIRA. AF_06/2014</v>
          </cell>
          <cell r="D10320" t="str">
            <v>M2</v>
          </cell>
          <cell r="E10320">
            <v>51.58</v>
          </cell>
        </row>
        <row r="10321">
          <cell r="B10321">
            <v>87450</v>
          </cell>
          <cell r="C10321" t="str">
            <v>ALVENARIA DE VEDAÇÃO DE BLOCOS VAZADOS DE CONCRETO DE 14X19X39CM (ESPESSURA 14CM) DE PAREDES COM ÁREA LÍQUIDA MENOR QUE 6M² SEM VÃOS E ARGAMASSA DE ASSENTAMENTO COM PREPARO MANUAL. AF_06/2014</v>
          </cell>
          <cell r="D10321" t="str">
            <v>M2</v>
          </cell>
          <cell r="E10321">
            <v>52.25</v>
          </cell>
        </row>
        <row r="10322">
          <cell r="B10322">
            <v>87451</v>
          </cell>
          <cell r="C10322" t="str">
            <v>ALVENARIA DE VEDAÇÃO DE BLOCOS VAZADOS DE CONCRETO DE 19X19X39CM (ESPESSURA 19CM) DE PAREDES COM ÁREA LÍQUIDA MENOR QUE 6M² SEM VÃOS E ARGAMASSA DE ASSENTAMENTO COM PREPARO EM BETONEIRA. AF_06/2014</v>
          </cell>
          <cell r="D10322" t="str">
            <v>M2</v>
          </cell>
          <cell r="E10322">
            <v>62.18</v>
          </cell>
        </row>
        <row r="10323">
          <cell r="B10323">
            <v>87452</v>
          </cell>
          <cell r="C10323" t="str">
            <v>ALVENARIA DE VEDAÇÃO DE BLOCOS VAZADOS DE CONCRETO DE 19X19X39CM (ESPESSURA 19CM) DE PAREDES COM ÁREA LÍQUIDA MENOR QUE 6M² SEM VÃOS E ARGAMASSA DE ASSENTAMENTO COM PREPARO MANUAL. AF_06/2014</v>
          </cell>
          <cell r="D10323" t="str">
            <v>M2</v>
          </cell>
          <cell r="E10323">
            <v>62.48</v>
          </cell>
        </row>
        <row r="10324">
          <cell r="B10324">
            <v>87453</v>
          </cell>
          <cell r="C10324" t="str">
            <v>ALVENARIA DE VEDAÇÃO DE BLOCOS VAZADOS DE CONCRETO DE 9X19X39CM (ESPESSURA 9CM) DE PAREDES COM ÁREA LÍQUIDA MAIOR OU IGUAL A 6M² SEM VÃOS E ARGAMASSA DE ASSENTAMENTO COM PREPARO EM BETONEIRA. AF_06/2014</v>
          </cell>
          <cell r="D10324" t="str">
            <v>M2</v>
          </cell>
          <cell r="E10324">
            <v>36.799999999999997</v>
          </cell>
        </row>
        <row r="10325">
          <cell r="B10325">
            <v>87454</v>
          </cell>
          <cell r="C10325" t="str">
            <v>ALVENARIA DE VEDAÇÃO DE BLOCOS VAZADOS DE CONCRETO DE 9X19X39CM (ESPESSURA 9CM) DE PAREDES COM ÁREA LÍQUIDA MAIOR OU IGUAL A 6M² SEM VÃOS E ARGAMASSA DE ASSENTAMENTO COM PREPARO MANUAL. AF_06/2014</v>
          </cell>
          <cell r="D10325" t="str">
            <v>M2</v>
          </cell>
          <cell r="E10325">
            <v>37.369999999999997</v>
          </cell>
        </row>
        <row r="10326">
          <cell r="B10326">
            <v>87455</v>
          </cell>
          <cell r="C10326" t="str">
            <v>ALVENARIA DE VEDAÇÃO DE BLOCOS VAZADOS DE CONCRETO DE 14X19X39CM (ESPESSURA 14CM) DE PAREDES COM ÁREA LÍQUIDA MAIOR OU IGUAL A 6M² SEM VÃOS E ARGAMASSA DE ASSENTAMENTO COM PREPARO EM BETONEIRA. AF_06/2014</v>
          </cell>
          <cell r="D10326" t="str">
            <v>M2</v>
          </cell>
          <cell r="E10326">
            <v>47.48</v>
          </cell>
        </row>
        <row r="10327">
          <cell r="B10327">
            <v>87456</v>
          </cell>
          <cell r="C10327" t="str">
            <v>ALVENARIA DE VEDAÇÃO DE BLOCOS VAZADOS DE CONCRETO DE 14X19X39CM (ESPESSURA 14CM) DE PAREDES COM ÁREA LÍQUIDA MAIOR OU IGUAL A 6M² SEM VÃOS E ARGAMASSA DE ASSENTAMENTO COM PREPARO MANUAL. AF_06/2014</v>
          </cell>
          <cell r="D10327" t="str">
            <v>M2</v>
          </cell>
          <cell r="E10327">
            <v>48.38</v>
          </cell>
        </row>
        <row r="10328">
          <cell r="B10328">
            <v>87457</v>
          </cell>
          <cell r="C10328" t="str">
            <v>ALVENARIA DE VEDAÇÃO DE BLOCOS VAZADOS DE CONCRETO DE 19X19X39CM (ESPESSURA 19CM) DE PAREDES COM ÁREA LÍQUIDA MAIOR OU IGUAL A 6M² SEM VÃOS E ARGAMASSA DE ASSENTAMENTO COM PREPARO EM BETONEIRA. AF_06/2014</v>
          </cell>
          <cell r="D10328" t="str">
            <v>M2</v>
          </cell>
          <cell r="E10328">
            <v>57.48</v>
          </cell>
        </row>
        <row r="10329">
          <cell r="B10329">
            <v>87458</v>
          </cell>
          <cell r="C10329" t="str">
            <v>ALVENARIA DE VEDAÇÃO DE BLOCOS VAZADOS DE CONCRETO DE 19X19X39CM (ESPESSURA 19CM) DE PAREDES COM ÁREA LÍQUIDA MAIOR OU IGUAL A 6M² SEM VÃOS E ARGAMASSA DE ASSENTAMENTO COM PREPARO MANUAL. AF_06/2014</v>
          </cell>
          <cell r="D10329" t="str">
            <v>M2</v>
          </cell>
          <cell r="E10329">
            <v>58.33</v>
          </cell>
        </row>
        <row r="10330">
          <cell r="B10330">
            <v>87459</v>
          </cell>
          <cell r="C10330" t="str">
            <v>ALVENARIA DE VEDAÇÃO DE BLOCOS VAZADOS DE CONCRETO DE 9X19X39CM (ESPESSURA 9CM) DE PAREDES COM ÁREA LÍQUIDA MENOR QUE 6M² COM VÃOS E ARGAMASSA DE ASSENTAMENTO COM PREPARO EM BETONEIRA. AF_06/2014</v>
          </cell>
          <cell r="D10330" t="str">
            <v>M2</v>
          </cell>
          <cell r="E10330">
            <v>45.21</v>
          </cell>
        </row>
        <row r="10331">
          <cell r="B10331">
            <v>87460</v>
          </cell>
          <cell r="C10331" t="str">
            <v>ALVENARIA DE VEDAÇÃO DE BLOCOS VAZADOS DE CONCRETO DE 9X19X39CM (ESPESSURA 9CM) DE PAREDES COM ÁREA LÍQUIDA MENOR QUE 6M² COM VÃOS E ARGAMASSA DE ASSENTAMENTO COM PREPARO MANUAL. AF_06/2014</v>
          </cell>
          <cell r="D10331" t="str">
            <v>M2</v>
          </cell>
          <cell r="E10331">
            <v>45.78</v>
          </cell>
        </row>
        <row r="10332">
          <cell r="B10332">
            <v>87461</v>
          </cell>
          <cell r="C10332" t="str">
            <v>ALVENARIA DE VEDAÇÃO DE BLOCOS VAZADOS DE CONCRETO DE 14X19X39CM (ESPESSURA 14CM) DE PAREDES COM ÁREA LÍQUIDA MENOR QUE 6M² COM VÃOS E ARGAMASSA DE ASSENTAMENTO COM PREPARO EM BETONEIRA. AF_06/2014</v>
          </cell>
          <cell r="D10332" t="str">
            <v>M2</v>
          </cell>
          <cell r="E10332">
            <v>56.72</v>
          </cell>
        </row>
        <row r="10333">
          <cell r="B10333">
            <v>87462</v>
          </cell>
          <cell r="C10333" t="str">
            <v>ALVENARIA DE VEDAÇÃO DE BLOCOS VAZADOS DE CONCRETO DE 14X19X39CM (ESPESSURA 14CM) DE PAREDES COM ÁREA LÍQUIDA MENOR QUE 6M² COM VÃOS E ARGAMASSA DE ASSENTAMENTO COM PREPARO MANUAL. AF_06/2014</v>
          </cell>
          <cell r="D10333" t="str">
            <v>M2</v>
          </cell>
          <cell r="E10333">
            <v>57.39</v>
          </cell>
        </row>
        <row r="10334">
          <cell r="B10334">
            <v>87463</v>
          </cell>
          <cell r="C10334" t="str">
            <v>ALVENARIA DE VEDAÇÃO DE BLOCOS VAZADOS DE CONCRETO DE 19X19X39CM (ESPESSURA 19CM) DE PAREDES COM ÁREA LÍQUIDA MENOR QUE 6M² COM VÃOS E ARGAMASSA DE ASSENTAMENTO COM PREPARO EM BETONEIRA. AF_06/2014</v>
          </cell>
          <cell r="D10334" t="str">
            <v>M2</v>
          </cell>
          <cell r="E10334">
            <v>66.819999999999993</v>
          </cell>
        </row>
        <row r="10335">
          <cell r="B10335">
            <v>87464</v>
          </cell>
          <cell r="C10335" t="str">
            <v>ALVENARIA DE VEDAÇÃO DE BLOCOS VAZADOS DE CONCRETO DE 19X19X39CM (ESPESSURA 19CM) DE PAREDES COM ÁREA LÍQUIDA MENOR QUE 6M² COM VÃOS E ARGAMASSA DE ASSENTAMENTO COM PREPARO MANUAL. AF_06/2014</v>
          </cell>
          <cell r="D10335" t="str">
            <v>M2</v>
          </cell>
          <cell r="E10335">
            <v>67.67</v>
          </cell>
        </row>
        <row r="10336">
          <cell r="B10336">
            <v>87465</v>
          </cell>
          <cell r="C10336" t="str">
            <v>ALVENARIA DE VEDAÇÃO DE BLOCOS VAZADOS DE CONCRETO DE 9X19X39CM (ESPESSURA 9CM) DE PAREDES COM ÁREA LÍQUIDA MAIOR OU IGUAL A 6M² COM VÃOS E ARGAMASSA DE ASSENTAMENTO COM PREPARO EM BETONEIRA. AF_06/2014</v>
          </cell>
          <cell r="D10336" t="str">
            <v>M2</v>
          </cell>
          <cell r="E10336">
            <v>39.659999999999997</v>
          </cell>
        </row>
        <row r="10337">
          <cell r="B10337">
            <v>87466</v>
          </cell>
          <cell r="C10337" t="str">
            <v>ALVENARIA DE VEDAÇÃO DE BLOCOS VAZADOS DE CONCRETO DE 9X19X39CM (ESPESSURA 9CM) DE PAREDES COM ÁREA LÍQUIDA MAIOR OU IGUAL A 6M² COM VÃOS E ARGAMASSA DE ASSENTAMENTO COM PREPARO MANUAL. AF_06/2014</v>
          </cell>
          <cell r="D10337" t="str">
            <v>M2</v>
          </cell>
          <cell r="E10337">
            <v>40.229999999999997</v>
          </cell>
        </row>
        <row r="10338">
          <cell r="B10338">
            <v>87467</v>
          </cell>
          <cell r="C10338" t="str">
            <v>ALVENARIA DE VEDAÇÃO DE BLOCOS VAZADOS DE CONCRETO DE 14X19X39CM (ESPESSURA 14CM) DE PAREDES COM ÁREA LÍQUIDA MAIOR OU IGUAL A 6M² COM VÃOS E ARGAMASSA DE ASSENTAMENTO COM PREPARO EM BETONEIRA. AF_06/2014</v>
          </cell>
          <cell r="D10338" t="str">
            <v>M2</v>
          </cell>
          <cell r="E10338">
            <v>50.61</v>
          </cell>
        </row>
        <row r="10339">
          <cell r="B10339">
            <v>87468</v>
          </cell>
          <cell r="C10339" t="str">
            <v>ALVENARIA DE VEDAÇÃO DE BLOCOS VAZADOS DE CONCRETO DE 14X19X39CM (ESPESSURA 14CM) DE PAREDES COM ÁREA LÍQUIDA MAIOR OU IGUAL A 6M² COM VÃOS E ARGAMASSA DE ASSENTAMENTO COM PREPARO MANUAL. AF_06/2014</v>
          </cell>
          <cell r="D10339" t="str">
            <v>M2</v>
          </cell>
          <cell r="E10339">
            <v>51.28</v>
          </cell>
        </row>
        <row r="10340">
          <cell r="B10340">
            <v>87469</v>
          </cell>
          <cell r="C10340" t="str">
            <v>ALVENARIA DE VEDAÇÃO DE BLOCOS VAZADOS DE CONCRETO DE 19X19X39CM (ESPESSURA 19CM) DE PAREDES COM ÁREA LÍQUIDA MAIOR OU IGUAL A 6M² COM VÃOS E ARGAMASSA DE ASSENTAMENTO COM PREPARO EM BETONEIRA. AF_06/2014</v>
          </cell>
          <cell r="D10340" t="str">
            <v>M2</v>
          </cell>
          <cell r="E10340">
            <v>60.72</v>
          </cell>
        </row>
        <row r="10341">
          <cell r="B10341">
            <v>87470</v>
          </cell>
          <cell r="C10341" t="str">
            <v>ALVENARIA DE VEDAÇÃO DE BLOCOS VAZADOS DE CONCRETO DE 19X19X39CM (ESPESSURA 19CM) DE PAREDES COM ÁREA LÍQUIDA MAIOR OU IGUAL A 6M² COM VÃOS E ARGAMASSA DE ASSENTAMENTO COM PREPARO MANUAL. AF_06/2014</v>
          </cell>
          <cell r="D10341" t="str">
            <v>M2</v>
          </cell>
          <cell r="E10341">
            <v>61.57</v>
          </cell>
        </row>
        <row r="10342">
          <cell r="B10342">
            <v>89044</v>
          </cell>
          <cell r="C10342" t="str">
            <v>(COMPOSIÇÃO REPRESENTATIVA) DO SERVIÇO DE ALVENARIA DE VEDAÇÃO DE BLOCOS VAZADOS DE CONCRETO DE 9X19X39CM (ESPESSURA 9CM), PARA EDIFICAÇÃO HABITACIONAL MULTIFAMILIAR (PRÉDIO). AF_11/2014</v>
          </cell>
          <cell r="D10342" t="str">
            <v>M2</v>
          </cell>
          <cell r="E10342">
            <v>39.82</v>
          </cell>
        </row>
        <row r="10343">
          <cell r="B10343">
            <v>89169</v>
          </cell>
          <cell r="C10343" t="str">
            <v>(COMPOSIÇÃO REPRESENTATIVA) DO SERVIÇO DE ALVENARIA DE VEDAÇÃO DE BLOCOS VAZADOS DE CONCRETO DE 9X19X39CM (ESPESSURA 9CM), PARA EDIFICAÇÃO HABITACIONAL UNIFAMILIAR (CASA) E EDIFICAÇÃO PÚBLICA PADRÃO. AF_11/2014</v>
          </cell>
          <cell r="D10343" t="str">
            <v>M2</v>
          </cell>
          <cell r="E10343">
            <v>40.53</v>
          </cell>
        </row>
        <row r="10344">
          <cell r="B10344">
            <v>89978</v>
          </cell>
          <cell r="C10344" t="str">
            <v>(COMPOSIÇÃO REPRESENTATIVA) DO SERVIÇO DE ALVENARIA DE VEDAÇÃO DE BLOCOS VAZADOS DE CONCRETO DE 14X19X39CM (ESPESSURA 14CM), PARA EDIFICAÇÃO HABITACIONAL UNIFAMILIAR (CASA) E EDIFICAÇÃO PÚBLICA PADRÃO. AF_12/2014</v>
          </cell>
          <cell r="D10344" t="str">
            <v>M2</v>
          </cell>
          <cell r="E10344">
            <v>51.68</v>
          </cell>
        </row>
        <row r="10345">
          <cell r="B10345" t="str">
            <v>73937/1</v>
          </cell>
          <cell r="C10345" t="str">
            <v>COBOGO DE CONCRETO (ELEMENTO VAZADO), 7X50X50CM, ASSENTADO COM ARGAMASSA TRACO 1:4 (CIMENTO E AREIA)</v>
          </cell>
          <cell r="D10345" t="str">
            <v>M2</v>
          </cell>
          <cell r="E10345">
            <v>86.15</v>
          </cell>
        </row>
        <row r="10346">
          <cell r="B10346" t="str">
            <v>73937/3</v>
          </cell>
          <cell r="C10346" t="str">
            <v>COBOGO DE CONCRETO (ELEMENTO VAZADO), 7X50X50CM, ASSENTADO COM ARGAMASSA TRACO 1:3 (CIMENTO E AREIA)</v>
          </cell>
          <cell r="D10346" t="str">
            <v>M2</v>
          </cell>
          <cell r="E10346">
            <v>86.28</v>
          </cell>
        </row>
        <row r="10347">
          <cell r="B10347" t="str">
            <v>73937/5</v>
          </cell>
          <cell r="C10347" t="str">
            <v>COBOGO DE CONCRETO (ELEMENTO VAZADO), 10X29X39CM ABERTURA COM VIDRO, ASSENTADO COM ARGAMASSA TRACO 1:4 (CIMENTO E AREIA MEDIA NAO PENEIRADA)</v>
          </cell>
          <cell r="D10347" t="str">
            <v>M2</v>
          </cell>
          <cell r="E10347">
            <v>147.86000000000001</v>
          </cell>
        </row>
        <row r="10348">
          <cell r="B10348">
            <v>89453</v>
          </cell>
          <cell r="C10348" t="str">
            <v>ALVENARIA DE BLOCOS DE CONCRETO ESTRUTURAL 14X19X39 CM, (ESPESSURA 14 CM), FBK = 4,5 MPA, PARA PAREDES COM ÁREA LÍQUIDA MENOR QUE 6M², SEM VÃOS, UTILIZANDO PALHETA. AF_12/2014</v>
          </cell>
          <cell r="D10348" t="str">
            <v>M2</v>
          </cell>
          <cell r="E10348">
            <v>44.49</v>
          </cell>
        </row>
        <row r="10349">
          <cell r="B10349">
            <v>89454</v>
          </cell>
          <cell r="C10349" t="str">
            <v>ALVENARIA DE BLOCOS DE CONCRETO ESTRUTURAL 14X19X39 CM, (ESPESSURA 14 CM), FBK = 4,5 MPA, PARA PAREDES COM ÁREA LÍQUIDA MAIOR OU IGUAL A 6M², SEM VÃOS, UTILIZANDO PALHETA. AF_12/2014</v>
          </cell>
          <cell r="D10349" t="str">
            <v>M2</v>
          </cell>
          <cell r="E10349">
            <v>42</v>
          </cell>
        </row>
        <row r="10350">
          <cell r="B10350">
            <v>89455</v>
          </cell>
          <cell r="C10350" t="str">
            <v>ALVENARIA DE BLOCOS DE CONCRETO ESTRUTURAL 14X19X39 CM, (ESPESSURA 14 CM) FBK = 14,0 MPA, PARA PAREDES COM ÁREA LÍQUIDA MENOR QUE 6M², SEM VÃOS, UTILIZANDO PALHETA. AF_12/2014</v>
          </cell>
          <cell r="D10350" t="str">
            <v>M2</v>
          </cell>
          <cell r="E10350">
            <v>54.29</v>
          </cell>
        </row>
        <row r="10351">
          <cell r="B10351">
            <v>89456</v>
          </cell>
          <cell r="C10351" t="str">
            <v>ALVENARIA DE BLOCOS DE CONCRETO ESTRUTURAL 14X19X39 CM, (ESPESSURA 14 CM) FBK = 14,0 MPA, PARA PAREDES COM ÁREA LÍQUIDA MAIOR OU IGUAL A 6M², SEM VÃOS, UTILIZANDO PALHETA. AF_12/2014</v>
          </cell>
          <cell r="D10351" t="str">
            <v>M2</v>
          </cell>
          <cell r="E10351">
            <v>51.32</v>
          </cell>
        </row>
        <row r="10352">
          <cell r="B10352">
            <v>89457</v>
          </cell>
          <cell r="C10352" t="str">
            <v>ALVENARIA DE BLOCOS DE CONCRETO ESTRUTURAL 14X19X39 CM, (ESPESSURA 14 CM), FBK = 4,5 MPA, PARA PAREDES COM ÁREA LÍQUIDA MENOR QUE 6M², COM VÃOS, UTILIZANDO PALHETA. AF_12/2014</v>
          </cell>
          <cell r="D10352" t="str">
            <v>M2</v>
          </cell>
          <cell r="E10352">
            <v>47.58</v>
          </cell>
        </row>
        <row r="10353">
          <cell r="B10353">
            <v>89458</v>
          </cell>
          <cell r="C10353" t="str">
            <v>ALVENARIA DE BLOCOS DE CONCRETO ESTRUTURAL 14X19X39 CM, (ESPESSURA 14 CM), FBK = 4,5 MPA, PARA PAREDES COM ÁREA LÍQUIDA MAIOR OU IGUAL A 6M², COM VÃOS, UTILIZANDO PALHETA. AF_12/2014</v>
          </cell>
          <cell r="D10353" t="str">
            <v>M2</v>
          </cell>
          <cell r="E10353">
            <v>43.72</v>
          </cell>
        </row>
        <row r="10354">
          <cell r="B10354">
            <v>89459</v>
          </cell>
          <cell r="C10354" t="str">
            <v>ALVENARIA DE BLOCOS DE CONCRETO ESTRUTURAL 14X19X39 CM, (ESPESSURA 14 CM) FBK = 14,0 MPA, PARA PAREDES COM ÁREA LÍQUIDA MENOR QUE 6M², COM VÃOS, UTILIZANDO PALHETA. AF_12/2014</v>
          </cell>
          <cell r="D10354" t="str">
            <v>M2</v>
          </cell>
          <cell r="E10354">
            <v>58.42</v>
          </cell>
        </row>
        <row r="10355">
          <cell r="B10355">
            <v>89460</v>
          </cell>
          <cell r="C10355" t="str">
            <v>ALVENARIA DE BLOCOS DE CONCRETO ESTRUTURAL 14X19X39 CM, (ESPESSURA 14 CM) FBK = 14,0 MPA, PARA PAREDES COM ÁREA LÍQUIDA MAIOR OU IGUAL A 6M², COM VÃOS, UTILIZANDO PALHETA. AF_12/2014</v>
          </cell>
          <cell r="D10355" t="str">
            <v>M2</v>
          </cell>
          <cell r="E10355">
            <v>53.83</v>
          </cell>
        </row>
        <row r="10356">
          <cell r="B10356">
            <v>89462</v>
          </cell>
          <cell r="C10356" t="str">
            <v>ALVENARIA DE BLOCOS DE CONCRETO ESTRUTURAL 14X19X29 CM, (ESPESSURA 14 CM), FBK = 4,5 MPA, PARA PAREDES COM ÁREA LÍQUIDA MENOR QUE 6M², SEM VÃOS, UTILIZANDO PALHETA. AF_12/2014</v>
          </cell>
          <cell r="D10356" t="str">
            <v>M2</v>
          </cell>
          <cell r="E10356">
            <v>51.41</v>
          </cell>
        </row>
        <row r="10357">
          <cell r="B10357">
            <v>89463</v>
          </cell>
          <cell r="C10357" t="str">
            <v>ALVENARIA DE BLOCOS DE CONCRETO ESTRUTURAL 14X19X29 CM, (ESPESSURA 14 CM), FBK = 4,5 MPA, PARA PAREDES COM ÁREA LÍQUIDA MAIOR OU IGUAL A 6M², SEM VÃOS, UTILIZANDO PALHETA. AF_12/2014</v>
          </cell>
          <cell r="D10357" t="str">
            <v>M2</v>
          </cell>
          <cell r="E10357">
            <v>49.08</v>
          </cell>
        </row>
        <row r="10358">
          <cell r="B10358">
            <v>89464</v>
          </cell>
          <cell r="C10358" t="str">
            <v>ALVENARIA DE BLOCOS DE CONCRETO ESTRUTURAL 14X19X29 CM, (ESPESSURA 14 CM) FBK = 14,0 MPA, PARA PAREDES COM ÁREA LÍQUIDA MENOR QUE 6M², SEM VÃOS, UTILIZANDO PALHETA. AF_12/2014</v>
          </cell>
          <cell r="D10358" t="str">
            <v>M2</v>
          </cell>
          <cell r="E10358">
            <v>66.95</v>
          </cell>
        </row>
        <row r="10359">
          <cell r="B10359">
            <v>89465</v>
          </cell>
          <cell r="C10359" t="str">
            <v>ALVENARIA DE BLOCOS DE CONCRETO ESTRUTURAL 14X19X29 CM, (ESPESSURA 14 CM) FBK = 14,0 MPA, PARA PAREDES COM ÁREA LÍQUIDA MAIOR OU IGUAL A 6M², SEM VÃOS, UTILIZANDO PALHETA. AF_12/2014</v>
          </cell>
          <cell r="D10359" t="str">
            <v>M2</v>
          </cell>
          <cell r="E10359">
            <v>64.27</v>
          </cell>
        </row>
        <row r="10360">
          <cell r="B10360">
            <v>89466</v>
          </cell>
          <cell r="C10360" t="str">
            <v>ALVENARIA DE BLOCOS DE CONCRETO ESTRUTURAL 14X19X29 CM, (ESPESSURA 14 CM), FBK = 4,5 MPA, PARA PAREDES COM ÁREA LÍQUIDA MENOR QUE 6M², COM VÃOS, UTILIZANDO PALHETA. AF_12/2014</v>
          </cell>
          <cell r="D10360" t="str">
            <v>M2</v>
          </cell>
          <cell r="E10360">
            <v>54.78</v>
          </cell>
        </row>
        <row r="10361">
          <cell r="B10361">
            <v>89467</v>
          </cell>
          <cell r="C10361" t="str">
            <v>ALVENARIA DE BLOCOS DE CONCRETO ESTRUTURAL 14X19X29 CM, (ESPESSURA 14 CM), FBK = 4,5 MPA, PARA PAREDES COM ÁREA LÍQUIDA MAIOR OU IGUAL A 6M², COM VÃOS, UTILIZANDO PALHETA. AF_12/2014</v>
          </cell>
          <cell r="D10361" t="str">
            <v>M2</v>
          </cell>
          <cell r="E10361">
            <v>50.91</v>
          </cell>
        </row>
        <row r="10362">
          <cell r="B10362">
            <v>89468</v>
          </cell>
          <cell r="C10362" t="str">
            <v>ALVENARIA DE BLOCOS DE CONCRETO ESTRUTURAL 14X19X29 CM, (ESPESSURA 14 CM) FBK = 14,0 MPA, PARA PAREDES COM ÁREA LÍQUIDA MENOR QUE 6M², COM VÃOS, UTILIZANDO PALHETA. AF_12/2014</v>
          </cell>
          <cell r="D10362" t="str">
            <v>M2</v>
          </cell>
          <cell r="E10362">
            <v>70.98</v>
          </cell>
        </row>
        <row r="10363">
          <cell r="B10363">
            <v>89469</v>
          </cell>
          <cell r="C10363" t="str">
            <v>ALVENARIA DE BLOCOS DE CONCRETO ESTRUTURAL 14X19X29 CM, (ESPESSURA 14 CM) FBK = 14,0 MPA, PARA PAREDES COM ÁREA LÍQUIDA MAIOR OU IGUAL A 6M², COM VÃOS, UTILIZANDO PALHETA. AF_12/2014</v>
          </cell>
          <cell r="D10363" t="str">
            <v>M2</v>
          </cell>
          <cell r="E10363">
            <v>66.48</v>
          </cell>
        </row>
        <row r="10364">
          <cell r="B10364">
            <v>89470</v>
          </cell>
          <cell r="C10364" t="str">
            <v>ALVENARIA DE BLOCOS DE CONCRETO ESTRUTURAL 14X19X39 CM, (ESPESSURA 14 CM), FBK = 4,5 MPA, PARA PAREDES COM ÁREA LÍQUIDA MENOR QUE 6M², SEM VÃOS, UTILIZANDO COLHER DE PEDREIRO. AF_12/2014</v>
          </cell>
          <cell r="D10364" t="str">
            <v>M2</v>
          </cell>
          <cell r="E10364">
            <v>54.95</v>
          </cell>
        </row>
        <row r="10365">
          <cell r="B10365">
            <v>89471</v>
          </cell>
          <cell r="C10365" t="str">
            <v>ALVENARIA DE BLOCOS DE CONCRETO ESTRUTURAL 14X19X39 CM, (ESPESSURA 14 CM), FBK = 4,5 MPA, PARA PAREDES COM ÁREA LÍQUIDA MAIOR OU IGUAL A 6M², SEM VÃOS, UTILIZANDO COLHER DE PEDREIRO. AF_12/2014</v>
          </cell>
          <cell r="D10365" t="str">
            <v>M2</v>
          </cell>
          <cell r="E10365">
            <v>52.45</v>
          </cell>
        </row>
        <row r="10366">
          <cell r="B10366">
            <v>89472</v>
          </cell>
          <cell r="C10366" t="str">
            <v>ALVENARIA DE BLOCOS DE CONCRETO ESTRUTURAL 14X19X39 CM, (ESPESSURA 14 CM) FBK = 14,0 MPA, PARA PAREDES COM ÁREA LÍQUIDA MENOR QUE 6M², SEM VÃOS, UTILIZANDO COLHER DE PEDREIRO. AF_12/2014</v>
          </cell>
          <cell r="D10366" t="str">
            <v>M2</v>
          </cell>
          <cell r="E10366">
            <v>64.39</v>
          </cell>
        </row>
        <row r="10367">
          <cell r="B10367">
            <v>89473</v>
          </cell>
          <cell r="C10367" t="str">
            <v>ALVENARIA DE BLOCOS DE CONCRETO ESTRUTURAL 14X19X39 CM, (ESPESSURA 14 CM) FBK = 14,0 MPA, PARA PAREDES COM ÁREA LÍQUIDA MAIOR OU IGUAL A 6M², SEM VÃOS, UTILIZANDO COLHER DE PEDREIRO. AF_12/2014</v>
          </cell>
          <cell r="D10367" t="str">
            <v>M2</v>
          </cell>
          <cell r="E10367">
            <v>61.59</v>
          </cell>
        </row>
        <row r="10368">
          <cell r="B10368">
            <v>89474</v>
          </cell>
          <cell r="C10368" t="str">
            <v>ALVENARIA DE BLOCOS DE CONCRETO ESTRUTURAL 14X19X39 CM, (ESPESSURA 14 CM), FBK = 4,5 MPA, PARA PAREDES COM ÁREA LÍQUIDA MENOR QUE 6M², COM VÃOS, UTILIZANDO COLHER DE PEDREIRO. AF_12/2014</v>
          </cell>
          <cell r="D10368" t="str">
            <v>M2</v>
          </cell>
          <cell r="E10368">
            <v>60.92</v>
          </cell>
        </row>
        <row r="10369">
          <cell r="B10369">
            <v>89475</v>
          </cell>
          <cell r="C10369" t="str">
            <v>ALVENARIA DE BLOCOS DE CONCRETO ESTRUTURAL 14X19X39 CM, (ESPESSURA 14 CM), FBK = 4,5 MPA, PARA PAREDES COM ÁREA LÍQUIDA MAIOR OU IGUAL A 6M², COM VÃOS, UTILIZANDO COLHER DE PEDREIRO. AF_12/2014</v>
          </cell>
          <cell r="D10369" t="str">
            <v>M2</v>
          </cell>
          <cell r="E10369">
            <v>55.75</v>
          </cell>
        </row>
        <row r="10370">
          <cell r="B10370">
            <v>89476</v>
          </cell>
          <cell r="C10370" t="str">
            <v>ALVENARIA DE BLOCOS DE CONCRETO ESTRUTURAL 14X19X39 CM, (ESPESSURA 14 CM) FBK = 14,0 MPA, PARA PAREDES COM ÁREA LÍQUIDA MENOR QUE 6M², COM VÃOS, UTILIZANDO COLHER DE PEDREIRO. AF_12/2014</v>
          </cell>
          <cell r="D10370" t="str">
            <v>M2</v>
          </cell>
          <cell r="E10370">
            <v>71.599999999999994</v>
          </cell>
        </row>
        <row r="10371">
          <cell r="B10371">
            <v>89477</v>
          </cell>
          <cell r="C10371" t="str">
            <v>ALVENARIA DE BLOCOS DE CONCRETO ESTRUTURAL 14X19X39 CM, (ESPESSURA 14 CM) FBK = 14,0 MPA, PARA PAREDES COM ÁREA LÍQUIDA MAIOR OU IGUAL A 6M², COM VÃOS, UTILIZANDO COLHER DE PEDREIRO. AF_12/2014</v>
          </cell>
          <cell r="D10371" t="str">
            <v>M2</v>
          </cell>
          <cell r="E10371">
            <v>65.87</v>
          </cell>
        </row>
        <row r="10372">
          <cell r="B10372">
            <v>89478</v>
          </cell>
          <cell r="C10372" t="str">
            <v>ALVENARIA DE BLOCOS DE CONCRETO ESTRUTURAL 14X19X29 CM, (ESPESSURA 14 CM), FBK = 4,5 MPA, PARA PAREDES COM ÁREA LÍQUIDA MENOR QUE 6M², SEM VÃOS, UTILIZANDO COLHER DE PEDREIRO. AF_12/2014</v>
          </cell>
          <cell r="D10372" t="str">
            <v>M2</v>
          </cell>
          <cell r="E10372">
            <v>62.06</v>
          </cell>
        </row>
        <row r="10373">
          <cell r="B10373">
            <v>89479</v>
          </cell>
          <cell r="C10373" t="str">
            <v>ALVENARIA DE BLOCOS DE CONCRETO ESTRUTURAL 14X19X29 CM, (ESPESSURA 14 CM), FBK = 4,5 MPA, PARA PAREDES COM ÁREA LÍQUIDA MAIOR OU IGUAL A 6M², SEM VÃOS, UTILIZANDO COLHER DE PEDREIRO. AF_12/2014</v>
          </cell>
          <cell r="D10373" t="str">
            <v>M2</v>
          </cell>
          <cell r="E10373">
            <v>59.72</v>
          </cell>
        </row>
        <row r="10374">
          <cell r="B10374">
            <v>89480</v>
          </cell>
          <cell r="C10374" t="str">
            <v>ALVENARIA DE BLOCOS DE CONCRETO ESTRUTURAL 14X19X29 CM, (ESPESSURA 14 CM) FBK = 14,0 MPA, PARA PAREDES COM ÁREA LÍQUIDA MENOR QUE 6M², SEM VÃOS, UTILIZANDO COLHER DE PEDREIRO. AF_12/2014</v>
          </cell>
          <cell r="D10374" t="str">
            <v>M2</v>
          </cell>
          <cell r="E10374">
            <v>77.23</v>
          </cell>
        </row>
        <row r="10375">
          <cell r="B10375">
            <v>89483</v>
          </cell>
          <cell r="C10375" t="str">
            <v>ALVENARIA DE BLOCOS DE CONCRETO ESTRUTURAL 14X19X29 CM, (ESPESSURA 14 CM) FBK = 14,0 MPA, PARA PAREDES COM ÁREA LÍQUIDA MAIOR OU IGUAL A 6M², SEM VÃOS, UTILIZANDO COLHER DE PEDREIRO. AF_12/2014</v>
          </cell>
          <cell r="D10375" t="str">
            <v>M2</v>
          </cell>
          <cell r="E10375">
            <v>74.709999999999994</v>
          </cell>
        </row>
        <row r="10376">
          <cell r="B10376">
            <v>89484</v>
          </cell>
          <cell r="C10376" t="str">
            <v>ALVENARIA DE BLOCOS DE CONCRETO ESTRUTURAL 14X19X29 CM, (ESPESSURA 14 CM), FBK = 4,5 MPA, PARA PAREDES COM ÁREA LÍQUIDA MENOR QUE 6M², COM VÃOS, UTILIZANDO COLHER DE PEDREIRO. AF_12/2014</v>
          </cell>
          <cell r="D10376" t="str">
            <v>M2</v>
          </cell>
          <cell r="E10376">
            <v>68.319999999999993</v>
          </cell>
        </row>
        <row r="10377">
          <cell r="B10377">
            <v>89486</v>
          </cell>
          <cell r="C10377" t="str">
            <v>ALVENARIA DE BLOCOS DE CONCRETO ESTRUTURAL 14X19X29 CM, (ESPESSURA 14 CM), FBK = 4,5 MPA, PARA PAREDES COM ÁREA LÍQUIDA MAIOR OU IGUAL A 6M², COM VÃOS, UTILIZANDO COLHER DE PEDREIRO. AF_12/2014</v>
          </cell>
          <cell r="D10377" t="str">
            <v>M2</v>
          </cell>
          <cell r="E10377">
            <v>63.32</v>
          </cell>
        </row>
        <row r="10378">
          <cell r="B10378">
            <v>89487</v>
          </cell>
          <cell r="C10378" t="str">
            <v>ALVENARIA DE BLOCOS DE CONCRETO ESTRUTURAL 14X19X29 CM, (ESPESSURA 14 CM) FBK = 14,0 MPA, PARA PAREDES COM ÁREA LÍQUIDA MENOR QUE 6M², COM VÃOS, UTILIZANDO COLHER DE PEDREIRO. AF_12/2014</v>
          </cell>
          <cell r="D10378" t="str">
            <v>M2</v>
          </cell>
          <cell r="E10378">
            <v>84.32</v>
          </cell>
        </row>
        <row r="10379">
          <cell r="B10379">
            <v>89488</v>
          </cell>
          <cell r="C10379" t="str">
            <v>ALVENARIA DE BLOCOS DE CONCRETO ESTRUTURAL 14X19X29 CM, (ESPESSURA 14 CM) FBK = 14,0 MPA, PARA PAREDES COM ÁREA LÍQUIDA MAIOR OU IGUAL A 6M², COM VÃOS, UTILIZANDO COLHER DE PEDREIRO. AF_12/2014</v>
          </cell>
          <cell r="D10379" t="str">
            <v>M2</v>
          </cell>
          <cell r="E10379">
            <v>78.7</v>
          </cell>
        </row>
        <row r="10380">
          <cell r="B10380">
            <v>91815</v>
          </cell>
          <cell r="C10380" t="str">
            <v>(COMPOSIÇÃO REPRESENTATIVA) DE ALVENARIA DE BLOCOS DE CONCRETO ESTRUTURAL 14X19X39 CM, (ESPESSURA 14 CM), FBK = 4,5 MPA, UTILIZANDO PALHETA, PARA EDIFICAÇÃO HABITACIONAL. AF_10/2015</v>
          </cell>
          <cell r="D10380" t="str">
            <v>M2</v>
          </cell>
          <cell r="E10380">
            <v>44.36</v>
          </cell>
        </row>
        <row r="10381">
          <cell r="B10381">
            <v>91816</v>
          </cell>
          <cell r="C10381" t="str">
            <v>COMPOSIÇÃO REPRESENTATIVA DE SERVIÇOS DE ALVENARIA DE BLOCOS DE CONCRETO ESTRUTURAL 14X19X29 CM, (ESPESSURA 14 CM), FBK = 4,5 MPA, UTILIZANDO PALHETA, PARA EDIFICAÇÃO HABITACIONAL. AF_10/2015</v>
          </cell>
          <cell r="D10381" t="str">
            <v>M2</v>
          </cell>
          <cell r="E10381">
            <v>51.44</v>
          </cell>
        </row>
        <row r="10382">
          <cell r="B10382">
            <v>72139</v>
          </cell>
          <cell r="C10382" t="str">
            <v>BLOCOS DE VIDRO TIPO CANELADO 19X19X8CM, ASSENTADO COM ARGAMASSA TRACO 1:3 (CIMENTO E AREIA GROSSA) PREPARO MECANICO, COM REJUNTAMENTO EM CIMENTO BRANCO E BARRAS DE ACO</v>
          </cell>
          <cell r="D10382" t="str">
            <v>M2</v>
          </cell>
          <cell r="E10382">
            <v>419.45</v>
          </cell>
        </row>
        <row r="10383">
          <cell r="B10383">
            <v>72175</v>
          </cell>
          <cell r="C10383" t="str">
            <v>BLOCOS DE VIDRO TIPO XADREZ 20X20X10CM, ASSENTADO COM ARGAMASSA TRACO 1:3 (CIMENTO E AREIA GROSSA) PREPARO MECANICO, COM REJUNTAMENTO EM CIMENTO BRANCO E BARRAS DE ACO</v>
          </cell>
          <cell r="D10383" t="str">
            <v>M2</v>
          </cell>
          <cell r="E10383">
            <v>422.45</v>
          </cell>
        </row>
        <row r="10384">
          <cell r="B10384">
            <v>72176</v>
          </cell>
          <cell r="C10384" t="str">
            <v>BLOCOS DE VIDRO TIPO XADREZ 20X10X8CM, ASSENTADO COM ARGAMASSA TRACO 1:3 (CIMENTO E AREIA GROSSA) PREPARO MECANICO, COM REJUNTAMENTO EM CIMENTO BRANCO E BARRAS DE ACO</v>
          </cell>
          <cell r="D10384" t="str">
            <v>M2</v>
          </cell>
          <cell r="E10384">
            <v>425.45</v>
          </cell>
        </row>
        <row r="10385">
          <cell r="B10385">
            <v>72178</v>
          </cell>
          <cell r="C10385" t="str">
            <v>RETIRADA DE DIVISORIAS EM CHAPAS DE MADEIRA, COM MONTANTES METALICOS</v>
          </cell>
          <cell r="D10385" t="str">
            <v>M2</v>
          </cell>
          <cell r="E10385">
            <v>19.809999999999999</v>
          </cell>
        </row>
        <row r="10386">
          <cell r="B10386">
            <v>72179</v>
          </cell>
          <cell r="C10386" t="str">
            <v>RECOLOCACAO DE PLACAS DIVISORIAS DE GRANILITE, CONSIDERANDO REAPROVEITAMENTO DO MATERIAL</v>
          </cell>
          <cell r="D10386" t="str">
            <v>M2</v>
          </cell>
          <cell r="E10386">
            <v>45.9</v>
          </cell>
        </row>
        <row r="10387">
          <cell r="B10387">
            <v>72180</v>
          </cell>
          <cell r="C10387" t="str">
            <v>RECOLOCACAO DE DIVISORIAS TIPO CHAPAS OU TABUAS, EXCLUSIVE ENTARUGAMENTO, CONSIDERANDO REAPROVEITAMENTO DO MATERIAL</v>
          </cell>
          <cell r="D10387" t="str">
            <v>M2</v>
          </cell>
          <cell r="E10387">
            <v>12.69</v>
          </cell>
        </row>
        <row r="10388">
          <cell r="B10388">
            <v>72181</v>
          </cell>
          <cell r="C10388" t="str">
            <v>RECOLOCACAO DE DIVISORIAS TIPO CHAPAS OU TABUAS, INCLUSIVE ENTARUGAMENTO, CONSIDERANDO REAPROVEITAMENTO DO MATERIAL</v>
          </cell>
          <cell r="D10388" t="str">
            <v>M2</v>
          </cell>
          <cell r="E10388">
            <v>25.78</v>
          </cell>
        </row>
        <row r="10389">
          <cell r="B10389" t="str">
            <v>73774/1</v>
          </cell>
          <cell r="C10389" t="str">
            <v>DIVISORIA EM MARMORITE ESPESSURA 35MM, CHUMBAMENTO NO PISO E PAREDE COM ARGAMASSA DE CIMENTO E AREIA, POLIMENTO MANUAL, EXCLUSIVE FERRAGENS</v>
          </cell>
          <cell r="D10389" t="str">
            <v>M2</v>
          </cell>
          <cell r="E10389">
            <v>249.82</v>
          </cell>
        </row>
        <row r="10390">
          <cell r="B10390" t="str">
            <v>73909/1</v>
          </cell>
          <cell r="C10390" t="str">
            <v>DIVISORIA EM MADEIRA COMPENSADA RESINADA ESPESSURA 6MM, ESTRUTURADA EM MADEIRA DE LEI 3"X3"</v>
          </cell>
          <cell r="D10390" t="str">
            <v>M2</v>
          </cell>
          <cell r="E10390">
            <v>193.51</v>
          </cell>
        </row>
        <row r="10391">
          <cell r="B10391" t="str">
            <v>74229/1</v>
          </cell>
          <cell r="C10391" t="str">
            <v>DIVISORIA EM MARMORE BRANCO POLIDO, ESPESSURA 3 CM, ASSENTADO COM ARGAMASSA TRACO 1:4 (CIMENTO E AREIA), ARREMATE COM CIMENTO BRANCO, EXCLUSIVE FERRAGENS</v>
          </cell>
          <cell r="D10391" t="str">
            <v>M2</v>
          </cell>
          <cell r="E10391">
            <v>541.53</v>
          </cell>
        </row>
        <row r="10392">
          <cell r="B10392">
            <v>79627</v>
          </cell>
          <cell r="C10392" t="str">
            <v>DIVISORIA EM GRANITO BRANCO POLIDO, ESP = 3CM, ASSENTADO COM ARGAMASSA TRACO 1:4, ARREMATE EM CIMENTO BRANCO, EXCLUSIVE FERRAGENS</v>
          </cell>
          <cell r="D10392" t="str">
            <v>M2</v>
          </cell>
          <cell r="E10392">
            <v>590.77</v>
          </cell>
        </row>
        <row r="10393">
          <cell r="B10393">
            <v>96358</v>
          </cell>
          <cell r="C10393" t="str">
            <v>PAREDE COM PLACAS DE GESSO ACARTONADO (DRYWALL), PARA USO INTERNO, COM DUAS FACES SIMPLES E ESTRUTURA METÁLICA COM GUIAS SIMPLES, SEM VÃOS. AF_06/2017_P</v>
          </cell>
          <cell r="D10393" t="str">
            <v>M2</v>
          </cell>
          <cell r="E10393">
            <v>76.05</v>
          </cell>
        </row>
        <row r="10394">
          <cell r="B10394">
            <v>96359</v>
          </cell>
          <cell r="C10394" t="str">
            <v>PAREDE COM PLACAS DE GESSO ACARTONADO (DRYWALL), PARA USO INTERNO, COM DUAS FACES SIMPLES E ESTRUTURA METÁLICA COM GUIAS SIMPLES, COM VÃOS AF_06/2017_P</v>
          </cell>
          <cell r="D10394" t="str">
            <v>M2</v>
          </cell>
          <cell r="E10394">
            <v>82.73</v>
          </cell>
        </row>
        <row r="10395">
          <cell r="B10395">
            <v>96360</v>
          </cell>
          <cell r="C10395" t="str">
            <v>PAREDE COM PLACAS DE GESSO ACARTONADO (DRYWALL), PARA USO INTERNO, COM DUAS FACES SIMPLES E ESTRUTURA METÁLICA COM GUIAS DUPLAS, SEM VÃOS. AF_06/2017_P</v>
          </cell>
          <cell r="D10395" t="str">
            <v>M2</v>
          </cell>
          <cell r="E10395">
            <v>94.06</v>
          </cell>
        </row>
        <row r="10396">
          <cell r="B10396">
            <v>96361</v>
          </cell>
          <cell r="C10396" t="str">
            <v>PAREDE COM PLACAS DE GESSO ACARTONADO (DRYWALL), PARA USO INTERNO, COM DUAS FACES SIMPLES E ESTRUTURA METÁLICA COM GUIAS DUPLAS, COM VÃOS. AF_06/2017_P</v>
          </cell>
          <cell r="D10396" t="str">
            <v>M2</v>
          </cell>
          <cell r="E10396">
            <v>106.97</v>
          </cell>
        </row>
        <row r="10397">
          <cell r="B10397">
            <v>96362</v>
          </cell>
          <cell r="C10397" t="str">
            <v>PAREDE COM PLACAS DE GESSO ACARTONADO (DRYWALL), PARA USO INTERNO, COM UMA FACE SIMPLES E OUTRA FACE DUPLA E ESTRUTURA METÁLICA COM GUIAS SIMPLES, SEM VÃOS. AF_06/2017_P</v>
          </cell>
          <cell r="D10397" t="str">
            <v>M2</v>
          </cell>
          <cell r="E10397">
            <v>101.1</v>
          </cell>
        </row>
        <row r="10398">
          <cell r="B10398">
            <v>96363</v>
          </cell>
          <cell r="C10398" t="str">
            <v>PAREDE COM PLACAS DE GESSO ACARTONADO (DRYWALL), PARA USO INTERNO, COM UMA FACE SIMPLES E OUTRA FACE DUPLA E ESTRUTURA METÁLICA COM GUIAS SIMPLES, COM VÃOS. AF_06/2017_P</v>
          </cell>
          <cell r="D10398" t="str">
            <v>M2</v>
          </cell>
          <cell r="E10398">
            <v>108.09</v>
          </cell>
        </row>
        <row r="10399">
          <cell r="B10399">
            <v>96364</v>
          </cell>
          <cell r="C10399" t="str">
            <v>PAREDE COM PLACAS DE GESSO ACARTONADO (DRYWALL), PARA USO INTERNO COM UMA FACE SIMPLES E OUTRA FACE DUPLA E ESTRUTURA METÁLICA COM GUIAS DUPLAS, SEM VÃOS. AF_06/2017_P</v>
          </cell>
          <cell r="D10399" t="str">
            <v>M2</v>
          </cell>
          <cell r="E10399">
            <v>119.11</v>
          </cell>
        </row>
        <row r="10400">
          <cell r="B10400">
            <v>96365</v>
          </cell>
          <cell r="C10400" t="str">
            <v>PAREDE COM PLACAS DE GESSO ACARTONADO (DRYWALL), PARA USO INTERNO, COM UMA FACE SIMPLES E OUTRA FACE DUPLA E   ESTRUTURA METÁLICA COM GUIAS DUPLAS, COM VÃOS. AF_06/2017_P</v>
          </cell>
          <cell r="D10400" t="str">
            <v>M2</v>
          </cell>
          <cell r="E10400">
            <v>132.31</v>
          </cell>
        </row>
        <row r="10401">
          <cell r="B10401">
            <v>96366</v>
          </cell>
          <cell r="C10401" t="str">
            <v>PAREDE COM PLACAS DE GESSO ACARTONADO (DRYWALL), PARA USO INTERNO, COM DUAS FACES DUPLAS E ESTRUTURA METÁLICA COM GUIAS SIMPLES, SEM VÃOS. AF_06/2017_P</v>
          </cell>
          <cell r="D10401" t="str">
            <v>M2</v>
          </cell>
          <cell r="E10401">
            <v>126.16</v>
          </cell>
        </row>
        <row r="10402">
          <cell r="B10402">
            <v>96367</v>
          </cell>
          <cell r="C10402" t="str">
            <v>PAREDE COM PLACAS DE GESSO ACARTONADO (DRYWALL), PARA USO INTERNO, COM DUAS FACES DUPLAS E ESTRUTURA METÁLICA COM GUIAS SIMPLES, COM VÃOS. AF_06/2017_P</v>
          </cell>
          <cell r="D10402" t="str">
            <v>M2</v>
          </cell>
          <cell r="E10402">
            <v>133.41999999999999</v>
          </cell>
        </row>
        <row r="10403">
          <cell r="B10403">
            <v>96368</v>
          </cell>
          <cell r="C10403" t="str">
            <v>PAREDE COM PLACAS DE GESSO ACARTONADO (DRYWALL), PARA USO INTERNO COM DUAS FACES DUPLAS E ESTRUTURA METÁLICA COM GUIAS DUPLAS, SEM VÃOS. AF_06/2017</v>
          </cell>
          <cell r="D10403" t="str">
            <v>M2</v>
          </cell>
          <cell r="E10403">
            <v>144.16999999999999</v>
          </cell>
        </row>
        <row r="10404">
          <cell r="B10404">
            <v>96369</v>
          </cell>
          <cell r="C10404" t="str">
            <v>PAREDE COM PLACAS DE GESSO ACARTONADO (DRYWALL), PARA USO INTERNO, COM DUAS FACES DUPLAS E ESTRUTURA METÁLICA COM GUIAS DUPLAS, COM VÃOS. AF_06/2017_P</v>
          </cell>
          <cell r="D10404" t="str">
            <v>M2</v>
          </cell>
          <cell r="E10404">
            <v>157.65</v>
          </cell>
        </row>
        <row r="10405">
          <cell r="B10405">
            <v>96370</v>
          </cell>
          <cell r="C10405" t="str">
            <v>PAREDE COM PLACAS DE GESSO ACARTONADO (DRYWALL), PARA USO INTERNO, COM UMA FACE SIMPLES E ESTRUTURA METÁLICA COM GUIAS SIMPLES, SEM VÃOS. AF_06/2017_P</v>
          </cell>
          <cell r="D10405" t="str">
            <v>M2</v>
          </cell>
          <cell r="E10405">
            <v>47.46</v>
          </cell>
        </row>
        <row r="10406">
          <cell r="B10406">
            <v>96371</v>
          </cell>
          <cell r="C10406" t="str">
            <v>PAREDE COM PLACAS DE GESSO ACARTONADO (DRYWALL), PARA USO INTERNO, COM UMA FACE SIMPLES E ESTRUTURA METÁLICA COM GUIAS SIMPLES, COM VÃOS. AF_06/2017_P</v>
          </cell>
          <cell r="D10406" t="str">
            <v>M2</v>
          </cell>
          <cell r="E10406">
            <v>53.97</v>
          </cell>
        </row>
        <row r="10407">
          <cell r="B10407">
            <v>96372</v>
          </cell>
          <cell r="C10407" t="str">
            <v>INSTALAÇÃO DE ISOLAMENTO COM LÃ DE ROCHA EM PAREDES DRYWALL. AF_06/2017</v>
          </cell>
          <cell r="D10407" t="str">
            <v>M2</v>
          </cell>
          <cell r="E10407">
            <v>15.49</v>
          </cell>
        </row>
        <row r="10408">
          <cell r="B10408">
            <v>96373</v>
          </cell>
          <cell r="C10408" t="str">
            <v>INSTALAÇÃO DE REFORÇO METÁLICO EM PAREDE DRYWALL. AF_06/2017</v>
          </cell>
          <cell r="D10408" t="str">
            <v>M</v>
          </cell>
          <cell r="E10408">
            <v>6.31</v>
          </cell>
        </row>
        <row r="10409">
          <cell r="B10409">
            <v>96374</v>
          </cell>
          <cell r="C10409" t="str">
            <v>INSTALAÇÃO DE REFORÇO DE MADEIRA EM PAREDE DRYWALL. AF_06/2017</v>
          </cell>
          <cell r="D10409" t="str">
            <v>M</v>
          </cell>
          <cell r="E10409">
            <v>26.87</v>
          </cell>
        </row>
        <row r="10410">
          <cell r="B10410" t="str">
            <v>73863/1</v>
          </cell>
          <cell r="C10410" t="str">
            <v>ALVENARIA COM BLOCOS DE CONCRETO CELULAR 10X30X60CM, ESPESSURA 10CM, ASSENTADOS COM ARGAMASSA TRACO 1:2:9 (CIMENTO, CAL E AREIA) PREPARO MANUAL</v>
          </cell>
          <cell r="D10410" t="str">
            <v>M2</v>
          </cell>
          <cell r="E10410">
            <v>47.23</v>
          </cell>
        </row>
        <row r="10411">
          <cell r="B10411" t="str">
            <v>73863/2</v>
          </cell>
          <cell r="C10411" t="str">
            <v>ALVENARIA COM BLOCOS DE CONCRETO CELULAR 20X30X60CM, ESPESSURA 20CM, ASSENTADOS COM ARGAMASSA TRACO 1:2:9 (CIMENTO, CAL E AREIA) PREPARO MANUAL</v>
          </cell>
          <cell r="D10411" t="str">
            <v>M2</v>
          </cell>
          <cell r="E10411">
            <v>96.45</v>
          </cell>
        </row>
        <row r="10412">
          <cell r="B10412" t="str">
            <v>73790/2</v>
          </cell>
          <cell r="C10412" t="str">
            <v>REASSENTAMENTO DE PARALELEPIPEDO SOBRE COLCHAO DE PO DE PEDRA ESPESSURA 10CM, REJUNTADO COM BETUME E PEDRISCO, CONSIDERANDO APROVEITAMENTO DO PARALELEPIPEDO</v>
          </cell>
          <cell r="D10412" t="str">
            <v>M2</v>
          </cell>
          <cell r="E10412">
            <v>47.39</v>
          </cell>
        </row>
        <row r="10413">
          <cell r="B10413" t="str">
            <v>73790/4</v>
          </cell>
          <cell r="C10413" t="str">
            <v>REASSENTAMENTO DE PARALELEPIPEDO SOBRE COLCHAO DE PO DE PEDRA ESPESSURA 10CM, REJUNTADO COM ARGAMASSA TRACO 1:3 (CIMENTO E AREIA), CONSIDERANDO APROVEITAMENTO DO PARALELEPIPEDO</v>
          </cell>
          <cell r="D10413" t="str">
            <v>M2</v>
          </cell>
          <cell r="E10413">
            <v>35.43</v>
          </cell>
        </row>
        <row r="10414">
          <cell r="B10414">
            <v>83694</v>
          </cell>
          <cell r="C10414" t="str">
            <v>RECOMPOSICAO DE PAVIMENTACAO TIPO BLOKRET SOBRE COLCHAO DE AREIA COM REAPROVEITAMENTO DE MATERIAL</v>
          </cell>
          <cell r="D10414" t="str">
            <v>M2</v>
          </cell>
          <cell r="E10414">
            <v>13.98</v>
          </cell>
        </row>
        <row r="10415">
          <cell r="B10415" t="str">
            <v>83695/1</v>
          </cell>
          <cell r="C10415" t="str">
            <v>REJUNTAMENTO PAVIMENTACAO PARALELEPIPEDO BETUME CASCALH INCL MATERIAIS</v>
          </cell>
          <cell r="D10415" t="str">
            <v>M2</v>
          </cell>
          <cell r="E10415">
            <v>24.74</v>
          </cell>
        </row>
        <row r="10416">
          <cell r="B10416">
            <v>83771</v>
          </cell>
          <cell r="C10416" t="str">
            <v>RECOMPOSICAO DE REVESTIMENTO PRIMARIO MEDIDO P/ VOLUME COMPACTADO</v>
          </cell>
          <cell r="D10416" t="str">
            <v>M3</v>
          </cell>
          <cell r="E10416">
            <v>6.96</v>
          </cell>
        </row>
        <row r="10417">
          <cell r="B10417">
            <v>92970</v>
          </cell>
          <cell r="C10417" t="str">
            <v>DEMOLIÇÃO DE PAVIMENTAÇÃO ASFÁLTICA COM UTILIZAÇÃO DE MARTELO PERFURADOR, ESPESSURA ATÉ 15 CM, EXCLUSIVE CARGA E TRANSPORTE</v>
          </cell>
          <cell r="D10417" t="str">
            <v>M2</v>
          </cell>
          <cell r="E10417">
            <v>11.44</v>
          </cell>
        </row>
        <row r="10418">
          <cell r="B10418">
            <v>72916</v>
          </cell>
          <cell r="C10418" t="str">
            <v>BASE DE SOLO CIMENTO 2% MISTURA EM USINA, COMPACTACAO 100% PROCTOR INTERMEDIARIO, EXCLUSIVE ESCAVACAO, CARGA E TRANSPORTE DO SOLO</v>
          </cell>
          <cell r="D10418" t="str">
            <v>M3</v>
          </cell>
          <cell r="E10418">
            <v>25.94</v>
          </cell>
        </row>
        <row r="10419">
          <cell r="B10419">
            <v>72919</v>
          </cell>
          <cell r="C10419" t="str">
            <v>BASE DE SOLO CIMENTO 4% MISTURA EM USINA, COMPACTACAO 100% PROCTOR NORMAL, EXCLUSIVE ESCAVACAO, CARGA E TRANSPORTE DO SOLO</v>
          </cell>
          <cell r="D10419" t="str">
            <v>M3</v>
          </cell>
          <cell r="E10419">
            <v>36.49</v>
          </cell>
        </row>
        <row r="10420">
          <cell r="B10420">
            <v>72922</v>
          </cell>
          <cell r="C10420" t="str">
            <v>BASE DE SOLO CIMENTO 6% COM MISTURA EM USINA, COMPACTACAO 100% PROCTOR NORMAL, EXCLUSIVE ESCAVACAO, CARGA E TRANSPORTE DO SOLO</v>
          </cell>
          <cell r="D10420" t="str">
            <v>M3</v>
          </cell>
          <cell r="E10420">
            <v>49.41</v>
          </cell>
        </row>
        <row r="10421">
          <cell r="B10421">
            <v>72923</v>
          </cell>
          <cell r="C10421" t="str">
            <v>BASE DE SOLO - BRITA (40/60), MISTURA EM USINA, COMPACTACAO 100% PROCTOR MODIFICADO, EXCLUSIVE ESCAVACAO, CARGA E TRANSPORTE</v>
          </cell>
          <cell r="D10421" t="str">
            <v>M3</v>
          </cell>
          <cell r="E10421">
            <v>69.489999999999995</v>
          </cell>
        </row>
        <row r="10422">
          <cell r="B10422">
            <v>72924</v>
          </cell>
          <cell r="C10422" t="str">
            <v>BASE DE SOLO - BRITA (50/50), MISTURA EM USINA, COMPACTACAO 100% PROCTOR MODIFICADO, EXCLUSIVE ESCAVACAO, CARGA E TRANSPORTE</v>
          </cell>
          <cell r="D10422" t="str">
            <v>M3</v>
          </cell>
          <cell r="E10422">
            <v>59.44</v>
          </cell>
        </row>
        <row r="10423">
          <cell r="B10423">
            <v>72961</v>
          </cell>
          <cell r="C10423" t="str">
            <v>REGULARIZACAO E COMPACTACAO DE SUBLEITO ATE 20 CM DE ESPESSURA</v>
          </cell>
          <cell r="D10423" t="str">
            <v>M2</v>
          </cell>
          <cell r="E10423">
            <v>1.25</v>
          </cell>
        </row>
        <row r="10424">
          <cell r="B10424">
            <v>96387</v>
          </cell>
          <cell r="C10424" t="str">
            <v>EXECUÇÃO E COMPACTAÇÃO DE BASE E OU SUB BASE COM SOLO ESTABILIZADO GRANULOMETRICAMENTE - EXCLUSIVE ESCAVAÇÃO, CARGA E TRANSPORTE E SOLO. AF_09/2017</v>
          </cell>
          <cell r="D10424" t="str">
            <v>M3</v>
          </cell>
          <cell r="E10424">
            <v>6.42</v>
          </cell>
        </row>
        <row r="10425">
          <cell r="B10425">
            <v>96388</v>
          </cell>
          <cell r="C10425" t="str">
            <v>EXECUÇÃO E COMPACTAÇÃO DE BASE E OU SUB BASE COM SOLO PREDOMINANTEMENTE ARENOSO - EXCLUSIVE ESCAVAÇÃO, CARGA E TRANSPORTE E SOLO. AF_09/2017</v>
          </cell>
          <cell r="D10425" t="str">
            <v>M3</v>
          </cell>
          <cell r="E10425">
            <v>6.13</v>
          </cell>
        </row>
        <row r="10426">
          <cell r="B10426">
            <v>96389</v>
          </cell>
          <cell r="C10426" t="str">
            <v>EXECUÇÃO E COMPACTAÇÃO DE BASE E OU SUB BASE COM SOLO MELHORADO COM CIMENTO (TEOR DE 2%) - EXCLUSIVE ESCAVAÇÃO, CARGA E TRANSPORTE E SOLO. AF_09/2017</v>
          </cell>
          <cell r="D10426" t="str">
            <v>M3</v>
          </cell>
          <cell r="E10426">
            <v>26.16</v>
          </cell>
        </row>
        <row r="10427">
          <cell r="B10427">
            <v>96390</v>
          </cell>
          <cell r="C10427" t="str">
            <v>EXECUÇÃO E COMPACTAÇÃO DE BASE E OU SUB BASE COM SOLO MELHORADO COM CIMENTO (TEOR DE 4%) - EXCLUSIVE ESCAVAÇÃO, CARGA E TRANSPORTE E SOLO. AF_09/2017</v>
          </cell>
          <cell r="D10427" t="str">
            <v>M3</v>
          </cell>
          <cell r="E10427">
            <v>43.27</v>
          </cell>
        </row>
        <row r="10428">
          <cell r="B10428">
            <v>96391</v>
          </cell>
          <cell r="C10428" t="str">
            <v>EXECUÇÃO E COMPACTAÇÃO DE BASE E OU SUB BASE COM SOLO CIMENTO (TEOR DE CIMENTO IGUAL A 6%) - EXCLUSIVE ESCAVAÇÃO, CARGA E TRANSPORTE E SOLO. AF_09/2017</v>
          </cell>
          <cell r="D10428" t="str">
            <v>M3</v>
          </cell>
          <cell r="E10428">
            <v>60.18</v>
          </cell>
        </row>
        <row r="10429">
          <cell r="B10429">
            <v>96392</v>
          </cell>
          <cell r="C10429" t="str">
            <v>EXECUÇÃO E COMPACTAÇÃO DE BASE E OU SUB BASE COM SOLO CIMENTO (TEOR DE CIMENTO IGUAL A 8%) - EXCLUSIVE ESCAVAÇÃO, CARGA E TRANSPORTE E SOLO. AF_09/2017</v>
          </cell>
          <cell r="D10429" t="str">
            <v>M3</v>
          </cell>
          <cell r="E10429">
            <v>80.16</v>
          </cell>
        </row>
        <row r="10430">
          <cell r="B10430">
            <v>96396</v>
          </cell>
          <cell r="C10430" t="str">
            <v>EXECUÇÃO E COMPACTAÇÃO DE BASE E OU SUB BASE COM BRITA GRADUADA SIMPLES - EXCLUSIVE CARGA E TRANSPORTE. AF_09/2017</v>
          </cell>
          <cell r="D10430" t="str">
            <v>M3</v>
          </cell>
          <cell r="E10430">
            <v>118.82</v>
          </cell>
        </row>
        <row r="10431">
          <cell r="B10431">
            <v>96397</v>
          </cell>
          <cell r="C10431" t="str">
            <v>EXECUÇÃO E COMPACTAÇÃO DE BASE E OU SUB BASE COM BRITA GRADUADA TRATADA COM CIMENTO - EXCLUSIVE CARGA E TRANSPORTE. AF_09/2017</v>
          </cell>
          <cell r="D10431" t="str">
            <v>M3</v>
          </cell>
          <cell r="E10431">
            <v>148.56</v>
          </cell>
        </row>
        <row r="10432">
          <cell r="B10432">
            <v>96398</v>
          </cell>
          <cell r="C10432" t="str">
            <v>EXECUÇÃO E COMPACTAÇÃO DE BASE E OU SUB BASE COM CONCRETO COMPACTADO COM ROLO - EXCLUSIVE CARGA E TRANSPORTE. AF_09/2017</v>
          </cell>
          <cell r="D10432" t="str">
            <v>M3</v>
          </cell>
          <cell r="E10432">
            <v>160.94999999999999</v>
          </cell>
        </row>
        <row r="10433">
          <cell r="B10433">
            <v>96399</v>
          </cell>
          <cell r="C10433" t="str">
            <v>EXECUÇÃO E COMPACTAÇÃO DE BASE E OU SUB BASE COM PEDRA RACHÃO - EXCLUSIVE ESCAVAÇÃO, CARGA E TRANSPORTE. AF_09/2017</v>
          </cell>
          <cell r="D10433" t="str">
            <v>M3</v>
          </cell>
          <cell r="E10433">
            <v>97.94</v>
          </cell>
        </row>
        <row r="10434">
          <cell r="B10434">
            <v>96400</v>
          </cell>
          <cell r="C10434" t="str">
            <v>EXECUÇÃO E COMPACTAÇÃO DE BASE E OU SUB BASE COM MACADAME SECO - EXCLUSIVE ESCAVAÇÃO, CARGA E TRANSPORTE. AF_09/2017</v>
          </cell>
          <cell r="D10434" t="str">
            <v>M3</v>
          </cell>
          <cell r="E10434">
            <v>106.99</v>
          </cell>
        </row>
        <row r="10435">
          <cell r="B10435">
            <v>96401</v>
          </cell>
          <cell r="C10435" t="str">
            <v>EXECUÇÃO DE IMPRIMAÇÃO COM ASFALTO DILUÍDO CM-30. AF_09/2017</v>
          </cell>
          <cell r="D10435" t="str">
            <v>M2</v>
          </cell>
          <cell r="E10435">
            <v>6.72</v>
          </cell>
        </row>
        <row r="10436">
          <cell r="B10436">
            <v>96402</v>
          </cell>
          <cell r="C10436" t="str">
            <v>EXECUÇÃO DE IMPRIMAÇÃO LIGANTE (PINTURA DE LIGAÇÃO) COM EMULSÃO ASFÁLTICA RR-2C. AF_09/2017</v>
          </cell>
          <cell r="D10436" t="str">
            <v>M2</v>
          </cell>
          <cell r="E10436">
            <v>1.49</v>
          </cell>
        </row>
        <row r="10437">
          <cell r="B10437">
            <v>72799</v>
          </cell>
          <cell r="C10437" t="str">
            <v>PAVIMENTO EM PARALELEPIPEDO SOBRE COLCHAO DE AREIA REJUNTADO COM ARGAMASSA DE CIMENTO E AREIA NO TRAÇO 1:3 (PEDRAS PEQUENAS 30 A 35 PECAS POR M2)</v>
          </cell>
          <cell r="D10437" t="str">
            <v>M2</v>
          </cell>
          <cell r="E10437">
            <v>69.7</v>
          </cell>
        </row>
        <row r="10438">
          <cell r="B10438">
            <v>72942</v>
          </cell>
          <cell r="C10438" t="str">
            <v>PINTURA DE LIGACAO COM EMULSAO RR-1C</v>
          </cell>
          <cell r="D10438" t="str">
            <v>M2</v>
          </cell>
          <cell r="E10438">
            <v>1.71</v>
          </cell>
        </row>
        <row r="10439">
          <cell r="B10439">
            <v>72943</v>
          </cell>
          <cell r="C10439" t="str">
            <v>PINTURA DE LIGACAO COM EMULSAO RR-2C</v>
          </cell>
          <cell r="D10439" t="str">
            <v>M2</v>
          </cell>
          <cell r="E10439">
            <v>1.95</v>
          </cell>
        </row>
        <row r="10440">
          <cell r="B10440">
            <v>72972</v>
          </cell>
          <cell r="C10440" t="str">
            <v>CONTENCAO LATERAL COM SOLO LOCAL PARA PAVIMENTO POLIEDRICO</v>
          </cell>
          <cell r="D10440" t="str">
            <v>M2</v>
          </cell>
          <cell r="E10440">
            <v>0.7</v>
          </cell>
        </row>
        <row r="10441">
          <cell r="B10441">
            <v>72973</v>
          </cell>
          <cell r="C10441" t="str">
            <v>CORTE E PREPARO DE CORDAO DE PEDRA PARA PAVIMENTO POLIEDRICO</v>
          </cell>
          <cell r="D10441" t="str">
            <v>M</v>
          </cell>
          <cell r="E10441">
            <v>1.32</v>
          </cell>
        </row>
        <row r="10442">
          <cell r="B10442">
            <v>72974</v>
          </cell>
          <cell r="C10442" t="str">
            <v>CORTE E PREPARO DE PEDRA PARA PAVIMENTO POLIEDRICO</v>
          </cell>
          <cell r="D10442" t="str">
            <v>M2</v>
          </cell>
          <cell r="E10442">
            <v>4.41</v>
          </cell>
        </row>
        <row r="10443">
          <cell r="B10443">
            <v>72975</v>
          </cell>
          <cell r="C10443" t="str">
            <v>DESMONTE MANUAL DE PEDRA PARA PAVIMENTO POLIEDRICO</v>
          </cell>
          <cell r="D10443" t="str">
            <v>M2</v>
          </cell>
          <cell r="E10443">
            <v>0.49</v>
          </cell>
        </row>
        <row r="10444">
          <cell r="B10444">
            <v>72978</v>
          </cell>
          <cell r="C10444" t="str">
            <v>EXTRACAO, CARGA E ASSENTAMENTO DE CORDAO DE PEDRA PARA PAVIMENTO POLIEDRICO, EXCLUSIVE TRANSPORTE DE PEDRA E INDENIZACAO PEDREIRA</v>
          </cell>
          <cell r="D10444" t="str">
            <v>M</v>
          </cell>
          <cell r="E10444">
            <v>4.41</v>
          </cell>
        </row>
        <row r="10445">
          <cell r="B10445">
            <v>72979</v>
          </cell>
          <cell r="C10445" t="str">
            <v>EXTRACAO, CARGA, PREPARO E ASSENTAMENTO DE PEDRAS POLIEDRICAS, EXCLUSIVE TRANSPORTE DE PEDRA E INDENIZACAO PEDREIRA</v>
          </cell>
          <cell r="D10445" t="str">
            <v>M2</v>
          </cell>
          <cell r="E10445">
            <v>8.43</v>
          </cell>
        </row>
        <row r="10446">
          <cell r="B10446" t="str">
            <v>73760/1</v>
          </cell>
          <cell r="C10446" t="str">
            <v>CAPA SELANTE COMPREENDENDO APLICAÇÃO DE ASFALTO NA PROPORÇÃO DE 0,7 A 1,5L / M2, DISTRIBUIÇÃO DE AGREGADOS DE 5 A 15KG/M2 E COMPACTAÇÃO COM ROLO - COM USO DA EMULSAO RR-2C, INCLUSO APLICACAO E COMPACTACAO</v>
          </cell>
          <cell r="D10446" t="str">
            <v>M2</v>
          </cell>
          <cell r="E10446">
            <v>4.54</v>
          </cell>
        </row>
        <row r="10447">
          <cell r="B10447" t="str">
            <v>73849/1</v>
          </cell>
          <cell r="C10447" t="str">
            <v>AREIA ASFALTO A QUENTE (AAUQ) COM CAP 50/70, INCLUSO USINAGEM E APLICACAO, EXCLUSIVE TRANSPORTE</v>
          </cell>
          <cell r="D10447" t="str">
            <v>M3</v>
          </cell>
          <cell r="E10447">
            <v>809.92</v>
          </cell>
        </row>
        <row r="10448">
          <cell r="B10448" t="str">
            <v>73849/2</v>
          </cell>
          <cell r="C10448" t="str">
            <v>AREIA ASFALTO A FRIO (AAUF), COM EMULSAO RR-2C INCLUSO USINAGEM E APLICACAO, EXCLUSIVE TRANSPORTE</v>
          </cell>
          <cell r="D10448" t="str">
            <v>M3</v>
          </cell>
          <cell r="E10448">
            <v>655.5</v>
          </cell>
        </row>
        <row r="10449">
          <cell r="B10449">
            <v>92391</v>
          </cell>
          <cell r="C10449" t="str">
            <v>EXECUÇÃO DE PAVIMENTO EM PISO INTERTRAVADO, COM BLOCO PISOGRAMA DE 35 X 25 CM, ESPESSURA 6 CM. AF_12/2015</v>
          </cell>
          <cell r="D10449" t="str">
            <v>M2</v>
          </cell>
          <cell r="E10449">
            <v>52.13</v>
          </cell>
        </row>
        <row r="10450">
          <cell r="B10450">
            <v>92392</v>
          </cell>
          <cell r="C10450" t="str">
            <v>EXECUÇÃO DE PAVIMENTO EM PISO INTERTRAVADO, COM BLOCO PISOGRAMA DE 35 X 25 CM, ESPESSURA 8 CM. AF_12/2015</v>
          </cell>
          <cell r="D10450" t="str">
            <v>M2</v>
          </cell>
          <cell r="E10450">
            <v>54.7</v>
          </cell>
        </row>
        <row r="10451">
          <cell r="B10451">
            <v>92393</v>
          </cell>
          <cell r="C10451" t="str">
            <v>EXECUÇÃO DE PAVIMENTO EM PISO INTERTRAVADO, COM BLOCO SEXTAVADO DE 25 X 25 CM, ESPESSURA 6 CM. AF_12/2015</v>
          </cell>
          <cell r="D10451" t="str">
            <v>M2</v>
          </cell>
          <cell r="E10451">
            <v>46.66</v>
          </cell>
        </row>
        <row r="10452">
          <cell r="B10452">
            <v>92394</v>
          </cell>
          <cell r="C10452" t="str">
            <v>EXECUÇÃO DE PAVIMENTO EM PISO INTERTRAVADO, COM BLOCO SEXTAVADO DE 25 X 25 CM, ESPESSURA 8 CM. AF_12/2015</v>
          </cell>
          <cell r="D10452" t="str">
            <v>M2</v>
          </cell>
          <cell r="E10452">
            <v>49.99</v>
          </cell>
        </row>
        <row r="10453">
          <cell r="B10453">
            <v>92395</v>
          </cell>
          <cell r="C10453" t="str">
            <v>EXECUÇÃO DE PAVIMENTO EM PISO INTERTRAVADO, COM BLOCO SEXTAVADO DE 25 X 25 CM, ESPESSURA 10 CM. AF_12/2015</v>
          </cell>
          <cell r="D10453" t="str">
            <v>M2</v>
          </cell>
          <cell r="E10453">
            <v>63.05</v>
          </cell>
        </row>
        <row r="10454">
          <cell r="B10454">
            <v>92396</v>
          </cell>
          <cell r="C10454" t="str">
            <v>EXECUÇÃO DE PASSEIO EM PISO INTERTRAVADO, COM BLOCO RETANGULAR COR NATURAL DE 20 X 10 CM, ESPESSURA 6 CM. AF_12/2015</v>
          </cell>
          <cell r="D10454" t="str">
            <v>M2</v>
          </cell>
          <cell r="E10454">
            <v>54.72</v>
          </cell>
        </row>
        <row r="10455">
          <cell r="B10455">
            <v>92397</v>
          </cell>
          <cell r="C10455" t="str">
            <v>EXECUÇÃO DE PÁTIO/ESTACIONAMENTO EM PISO INTERTRAVADO, COM BLOCO RETANGULAR COR NATURAL DE 20 X 10 CM, ESPESSURA 6 CM. AF_12/2015</v>
          </cell>
          <cell r="D10455" t="str">
            <v>M2</v>
          </cell>
          <cell r="E10455">
            <v>45.93</v>
          </cell>
        </row>
        <row r="10456">
          <cell r="B10456">
            <v>92398</v>
          </cell>
          <cell r="C10456" t="str">
            <v>EXECUÇÃO DE PÁTIO/ESTACIONAMENTO EM PISO INTERTRAVADO, COM BLOCO RETANGULAR COR NATURAL DE 20 X 10 CM, ESPESSURA 8 CM. AF_12/2015</v>
          </cell>
          <cell r="D10456" t="str">
            <v>M2</v>
          </cell>
          <cell r="E10456">
            <v>51.35</v>
          </cell>
        </row>
        <row r="10457">
          <cell r="B10457">
            <v>92399</v>
          </cell>
          <cell r="C10457" t="str">
            <v>EXECUÇÃO DE VIA EM PISO INTERTRAVADO, COM BLOCO RETANGULAR COR NATURAL DE 20 X 10 CM, ESPESSURA 8 CM. AF_12/2015</v>
          </cell>
          <cell r="D10457" t="str">
            <v>M2</v>
          </cell>
          <cell r="E10457">
            <v>52.33</v>
          </cell>
        </row>
        <row r="10458">
          <cell r="B10458">
            <v>92400</v>
          </cell>
          <cell r="C10458" t="str">
            <v>EXECUÇÃO DE PÁTIO/ESTACIONAMENTO EM PISO INTERTRAVADO, COM BLOCO RETANGULAR DE 20 X 10 CM, ESPESSURA 10 CM. AF_12/2015</v>
          </cell>
          <cell r="D10458" t="str">
            <v>M2</v>
          </cell>
          <cell r="E10458">
            <v>62.77</v>
          </cell>
        </row>
        <row r="10459">
          <cell r="B10459">
            <v>92401</v>
          </cell>
          <cell r="C10459" t="str">
            <v>EXECUÇÃO DE VIA EM PISO INTERTRAVADO, COM BLOCO RETANGULAR DE 20 X 10 CM, ESPESSURA 10 CM. AF_12/2015</v>
          </cell>
          <cell r="D10459" t="str">
            <v>M2</v>
          </cell>
          <cell r="E10459">
            <v>63.82</v>
          </cell>
        </row>
        <row r="10460">
          <cell r="B10460">
            <v>92402</v>
          </cell>
          <cell r="C10460" t="str">
            <v>EXECUÇÃO DE PASSEIO EM PISO INTERTRAVADO, COM BLOCO 16 FACES DE 22 X 11 CM, ESPESSURA 6 CM. AF_12/2015</v>
          </cell>
          <cell r="D10460" t="str">
            <v>M2</v>
          </cell>
          <cell r="E10460">
            <v>55.94</v>
          </cell>
        </row>
        <row r="10461">
          <cell r="B10461">
            <v>92403</v>
          </cell>
          <cell r="C10461" t="str">
            <v>EXECUÇÃO DE PÁTIO/ESTACIONAMENTO EM PISO INTERTRAVADO, COM BLOCO 16 FACES DE 22 X 11 CM, ESPESSURA 6 CM. AF_12/2015</v>
          </cell>
          <cell r="D10461" t="str">
            <v>M2</v>
          </cell>
          <cell r="E10461">
            <v>47.05</v>
          </cell>
        </row>
        <row r="10462">
          <cell r="B10462">
            <v>92404</v>
          </cell>
          <cell r="C10462" t="str">
            <v>EXECUÇÃO DE PÁTIO/ESTACIONAMENTO EM PISO INTERTRAVADO, COM BLOCO 16 FACES DE 22 X 11 CM, ESPESSURA 8 CM. AF_12/2015</v>
          </cell>
          <cell r="D10462" t="str">
            <v>M2</v>
          </cell>
          <cell r="E10462">
            <v>52.46</v>
          </cell>
        </row>
        <row r="10463">
          <cell r="B10463">
            <v>92405</v>
          </cell>
          <cell r="C10463" t="str">
            <v>EXECUÇÃO DE VIA EM PISO INTERTRAVADO, COM BLOCO 16 FACES DE 22 X 11 CM, ESPESSURA 8 CM. AF_12/2015</v>
          </cell>
          <cell r="D10463" t="str">
            <v>M2</v>
          </cell>
          <cell r="E10463">
            <v>53.43</v>
          </cell>
        </row>
        <row r="10464">
          <cell r="B10464">
            <v>92406</v>
          </cell>
          <cell r="C10464" t="str">
            <v>EXECUÇÃO DE PÁTIO/ESTACIONAMENTO EM PISO INTERTRAVADO, COM BLOCO 16 FACES DE 22 X 11 CM, ESPESSURA 10 CM. AF_12/2015</v>
          </cell>
          <cell r="D10464" t="str">
            <v>M2</v>
          </cell>
          <cell r="E10464">
            <v>63.89</v>
          </cell>
        </row>
        <row r="10465">
          <cell r="B10465">
            <v>92407</v>
          </cell>
          <cell r="C10465" t="str">
            <v>EXECUÇÃO DE VIA EM PISO INTERTRAVADO, COM BLOCO 16 FACES DE 22 X 11 CM, ESPESSURA 10 CM. AF_12/2015</v>
          </cell>
          <cell r="D10465" t="str">
            <v>M2</v>
          </cell>
          <cell r="E10465">
            <v>64.95</v>
          </cell>
        </row>
        <row r="10466">
          <cell r="B10466">
            <v>93679</v>
          </cell>
          <cell r="C10466" t="str">
            <v>EXECUÇÃO DE PASSEIO EM PISO INTERTRAVADO, COM BLOCO RETANGULAR COLORIDO DE 20 X 10 CM, ESPESSURA 6 CM. AF_12/2015</v>
          </cell>
          <cell r="D10466" t="str">
            <v>M2</v>
          </cell>
          <cell r="E10466">
            <v>59.77</v>
          </cell>
        </row>
        <row r="10467">
          <cell r="B10467">
            <v>93680</v>
          </cell>
          <cell r="C10467" t="str">
            <v>EXECUÇÃO DE PÁTIO/ESTACIONAMENTO EM PISO INTERTRAVADO, COM BLOCO RETANGULAR COLORIDO DE 20 X 10 CM, ESPESSURA 6 CM. AF_12/2015</v>
          </cell>
          <cell r="D10467" t="str">
            <v>M2</v>
          </cell>
          <cell r="E10467">
            <v>50.76</v>
          </cell>
        </row>
        <row r="10468">
          <cell r="B10468">
            <v>93681</v>
          </cell>
          <cell r="C10468" t="str">
            <v>EXECUÇÃO DE PÁTIO/ESTACIONAMENTO EM PISO INTERTRAVADO, COM BLOCO RETANGULAR COLORIDO DE 20 X 10 CM, ESPESSURA 8 CM. AF_12/2015</v>
          </cell>
          <cell r="D10468" t="str">
            <v>M2</v>
          </cell>
          <cell r="E10468">
            <v>61</v>
          </cell>
        </row>
        <row r="10469">
          <cell r="B10469">
            <v>93682</v>
          </cell>
          <cell r="C10469" t="str">
            <v>EXECUÇÃO DE VIA EM PISO INTERTRAVADO, COM BLOCO RETANGULAR COLORIDO DE 20 X 10 CM, ESPESSURA 8 CM. AF_12/2015</v>
          </cell>
          <cell r="D10469" t="str">
            <v>M2</v>
          </cell>
          <cell r="E10469">
            <v>62.08</v>
          </cell>
        </row>
        <row r="10470">
          <cell r="B10470">
            <v>97114</v>
          </cell>
          <cell r="C10470" t="str">
            <v>EXECUÇÃO DE JUNTAS DE CONTRAÇÃO PARA PAVIMENTOS DE CONCRETO. AF_11/2017</v>
          </cell>
          <cell r="D10470" t="str">
            <v>M</v>
          </cell>
          <cell r="E10470">
            <v>0.3</v>
          </cell>
        </row>
        <row r="10471">
          <cell r="B10471">
            <v>97115</v>
          </cell>
          <cell r="C10471" t="str">
            <v>APLICAÇÃO DE GRAXA EM BARRAS DE TRANSFERÊNCIA PARA EXECUÇÃO DE PAVIMENTO DE CONCRETO. AF_11/2017</v>
          </cell>
          <cell r="D10471" t="str">
            <v>KG</v>
          </cell>
          <cell r="E10471">
            <v>29.92</v>
          </cell>
        </row>
        <row r="10472">
          <cell r="B10472">
            <v>97120</v>
          </cell>
          <cell r="C10472" t="str">
            <v>BARRAS DE LIGAÇÃO, AÇO CA-50 DE 10 MM, PARA EXECUÇÃO DE PAVIMENTO DE CONCRETO  FORNECIMENTO E INSTALAÇÃO. AF_11/2017</v>
          </cell>
          <cell r="D10472" t="str">
            <v>KG</v>
          </cell>
          <cell r="E10472">
            <v>6.11</v>
          </cell>
        </row>
        <row r="10473">
          <cell r="B10473">
            <v>97802</v>
          </cell>
          <cell r="C10473" t="str">
            <v>CONSTRUÇÃO DE PAVIMENTO COM TRATAMENTO SUPERFICIAL SIMPLES, COM EMULSÃO ASFÁLTICA RR-2C. AF_01/2018</v>
          </cell>
          <cell r="D10473" t="str">
            <v>M2</v>
          </cell>
          <cell r="E10473">
            <v>4.07</v>
          </cell>
        </row>
        <row r="10474">
          <cell r="B10474">
            <v>97803</v>
          </cell>
          <cell r="C10474" t="str">
            <v>CONSTRUÇÃO DE PAVIMENTO COM TRATAMENTO SUPERFICIAL SIMPLES, COM EMULSÃO ASFÁLTICA RR-2C, COM BANHO DILUÍDO. AF_01/2018</v>
          </cell>
          <cell r="D10474" t="str">
            <v>M2</v>
          </cell>
          <cell r="E10474">
            <v>4.91</v>
          </cell>
        </row>
        <row r="10475">
          <cell r="B10475">
            <v>97805</v>
          </cell>
          <cell r="C10475" t="str">
            <v>CONSTRUÇÃO DE PAVIMENTO COM TRATAMENTO SUPERFICIAL DUPLO, COM EMULSÃO ASFÁLTICA RR-2C. AF_01/2018</v>
          </cell>
          <cell r="D10475" t="str">
            <v>M2</v>
          </cell>
          <cell r="E10475">
            <v>8.7200000000000006</v>
          </cell>
        </row>
        <row r="10476">
          <cell r="B10476">
            <v>97806</v>
          </cell>
          <cell r="C10476" t="str">
            <v>CONSTRUÇÃO DE PAVIMENTO COM TRATAMENTO SUPERFICIAL DUPLO, COM EMULSÃO ASFÁLTICA RR-2C, COM BANHO DILUÍDO. AF_01/2018</v>
          </cell>
          <cell r="D10476" t="str">
            <v>M2</v>
          </cell>
          <cell r="E10476">
            <v>10.69</v>
          </cell>
        </row>
        <row r="10477">
          <cell r="B10477">
            <v>97807</v>
          </cell>
          <cell r="C10477" t="str">
            <v>CONSTRUÇÃO DE PAVIMENTO COM TRATAMENTO SUPERFICIAL DUPLO, COM EMULSÃO ASFÁLTICA RR-2C, COM CAPA SELANTE. AF_01/2018</v>
          </cell>
          <cell r="D10477" t="str">
            <v>M2</v>
          </cell>
          <cell r="E10477">
            <v>12.38</v>
          </cell>
        </row>
        <row r="10478">
          <cell r="B10478">
            <v>97809</v>
          </cell>
          <cell r="C10478" t="str">
            <v>CONSTRUÇÃO DE PAVIMENTO COM TRATAMENTO SUPERFICIAL TRIPLO, COM EMULSÃO ASFÁLTICA RR-2C. AF_01/2018</v>
          </cell>
          <cell r="D10478" t="str">
            <v>M2</v>
          </cell>
          <cell r="E10478">
            <v>15.51</v>
          </cell>
        </row>
        <row r="10479">
          <cell r="B10479">
            <v>97810</v>
          </cell>
          <cell r="C10479" t="str">
            <v>CONSTRUÇÃO DE PAVIMENTO COM TRATAMENTO SUPERFICIAL TRIPLO, COM EMULSÃO ASFÁLTICA RR-2C, COM BANHO DILUÍDO. AF_01/2018</v>
          </cell>
          <cell r="D10479" t="str">
            <v>M2</v>
          </cell>
          <cell r="E10479">
            <v>17.5</v>
          </cell>
        </row>
        <row r="10480">
          <cell r="B10480">
            <v>97811</v>
          </cell>
          <cell r="C10480" t="str">
            <v>CONSTRUÇÃO DE PAVIMENTO COM TRATAMENTO SUPERFICIAL TRIPLO, COM EMULSÃO ASFÁLTICA RR-2C, COM CAPA SELANTE. AF_01/2018</v>
          </cell>
          <cell r="D10480" t="str">
            <v>M2</v>
          </cell>
          <cell r="E10480">
            <v>19.190000000000001</v>
          </cell>
        </row>
        <row r="10481">
          <cell r="B10481">
            <v>97813</v>
          </cell>
          <cell r="C10481" t="str">
            <v>RECONSTRUÇÃO DE PAVIMENTO COM TRATAMENTO SUPERFICIAL SIMPLES, COM EMULSÃO ASFÁLTICA RR-2C. AF_01/2018</v>
          </cell>
          <cell r="D10481" t="str">
            <v>M2</v>
          </cell>
          <cell r="E10481">
            <v>4.2300000000000004</v>
          </cell>
        </row>
        <row r="10482">
          <cell r="B10482">
            <v>97814</v>
          </cell>
          <cell r="C10482" t="str">
            <v>RECONSTRUÇÃO DE PAVIMENTO COM TRATAMENTO SUPERFICIAL SIMPLES, COM EMULSÃO ASFÁLTICA RR-2C, COM BANHO DILUÍDO. AF_01/2018</v>
          </cell>
          <cell r="D10482" t="str">
            <v>M2</v>
          </cell>
          <cell r="E10482">
            <v>5.07</v>
          </cell>
        </row>
        <row r="10483">
          <cell r="B10483">
            <v>97816</v>
          </cell>
          <cell r="C10483" t="str">
            <v>RECONSTRUÇÃO DE PAVIMENTO COM TRATAMENTO SUPERFICIAL DUPLO, COM EMULSÃO ASFÁLTICA RR-2C. AF_01/2018</v>
          </cell>
          <cell r="D10483" t="str">
            <v>M2</v>
          </cell>
          <cell r="E10483">
            <v>9.1999999999999993</v>
          </cell>
        </row>
        <row r="10484">
          <cell r="B10484">
            <v>97817</v>
          </cell>
          <cell r="C10484" t="str">
            <v>RECONSTRUÇÃO DE PAVIMENTO COM TRATAMENTO SUPERFICIAL DUPLO, COM EMULSÃO ASFÁLTICA RR-2C, COM BANHO DILUÍDO. AF_01/2018</v>
          </cell>
          <cell r="D10484" t="str">
            <v>M2</v>
          </cell>
          <cell r="E10484">
            <v>11.17</v>
          </cell>
        </row>
        <row r="10485">
          <cell r="B10485">
            <v>97818</v>
          </cell>
          <cell r="C10485" t="str">
            <v>RECONSTRUÇÃO DE PAVIMENTO COM TRATAMENTO SUPERFICIAL DUPLO, COM EMULSÃO ASFÁLTICA RR-2C, COM CAPA SELANTE. AF_01/2018</v>
          </cell>
          <cell r="D10485" t="str">
            <v>M2</v>
          </cell>
          <cell r="E10485">
            <v>13.02</v>
          </cell>
        </row>
        <row r="10486">
          <cell r="B10486">
            <v>97820</v>
          </cell>
          <cell r="C10486" t="str">
            <v>RECONSTRUÇÃO DE PAVIMENTO COM TRATAMENTO SUPERFICIAL TRIPLO, COM EMULSÃO ASFÁLTICA RR-2C. AF_01/2018</v>
          </cell>
          <cell r="D10486" t="str">
            <v>M2</v>
          </cell>
          <cell r="E10486">
            <v>16.48</v>
          </cell>
        </row>
        <row r="10487">
          <cell r="B10487">
            <v>97821</v>
          </cell>
          <cell r="C10487" t="str">
            <v>RECONSTRUÇÃO DE PAVIMENTO COM TRATAMENTO SUPERFICIAL TRIPLO, COM EMULSÃO ASFÁLTICA RR-2C, COM BANHO DILUÍDO. AF_01/2018</v>
          </cell>
          <cell r="D10487" t="str">
            <v>M2</v>
          </cell>
          <cell r="E10487">
            <v>18.46</v>
          </cell>
        </row>
        <row r="10488">
          <cell r="B10488">
            <v>97822</v>
          </cell>
          <cell r="C10488" t="str">
            <v>RECONSTRUÇÃO DE PAVIMENTO COM TRATAMENTO SUPERFICIAL TRIPLO, COM EMULSÃO ASFÁLTICA RR-2C, COM CAPA SELANTE. AF_01/2018</v>
          </cell>
          <cell r="D10488" t="str">
            <v>M2</v>
          </cell>
          <cell r="E10488">
            <v>20.34</v>
          </cell>
        </row>
        <row r="10489">
          <cell r="B10489">
            <v>72947</v>
          </cell>
          <cell r="C10489" t="str">
            <v>SINALIZACAO HORIZONTAL COM TINTA RETRORREFLETIVA A BASE DE RESINA ACRILICA COM MICROESFERAS DE VIDRO</v>
          </cell>
          <cell r="D10489" t="str">
            <v>M2</v>
          </cell>
          <cell r="E10489">
            <v>14.54</v>
          </cell>
        </row>
        <row r="10490">
          <cell r="B10490">
            <v>83693</v>
          </cell>
          <cell r="C10490" t="str">
            <v>CAIACAO EM MEIO FIO</v>
          </cell>
          <cell r="D10490" t="str">
            <v>M2</v>
          </cell>
          <cell r="E10490">
            <v>3.14</v>
          </cell>
        </row>
        <row r="10491">
          <cell r="B10491" t="str">
            <v>73770/1</v>
          </cell>
          <cell r="C10491" t="str">
            <v>BARREIRA PRE-MOLDADA EXTERNA CONCRETO ARMADO 0,25X0,40X1,14M FCK=25MPA ACO CA-50 INCL VIGOTA HORIZONTAL MONTANTE A CADA 1,00M  FERROS DE LIGACAO E MATERIAIS.</v>
          </cell>
          <cell r="D10491" t="str">
            <v>M</v>
          </cell>
          <cell r="E10491">
            <v>450.02</v>
          </cell>
        </row>
        <row r="10492">
          <cell r="B10492" t="str">
            <v>73770/2</v>
          </cell>
          <cell r="C10492" t="str">
            <v>BARREIRA DUPLA PRE-MOL INTER CONCRETO ARMADO 0,15X0,65X0,77M FCK=25MPA ACO CA-50 INCL FERROS DE LIGACAO E MATERIAIS.</v>
          </cell>
          <cell r="D10492" t="str">
            <v>M</v>
          </cell>
          <cell r="E10492">
            <v>386.72</v>
          </cell>
        </row>
        <row r="10493">
          <cell r="B10493" t="str">
            <v>83696/1</v>
          </cell>
          <cell r="C10493" t="str">
            <v>PINTURA GUARDA-CORPO GUARDA-RODA E MURETA PROTECAO COM CAL EM PONTES EVIADUTOS MEDIDA PELO DOBRO DA AREA TOTAL (LARGURAXALTURA).</v>
          </cell>
          <cell r="D10493" t="str">
            <v>M2</v>
          </cell>
          <cell r="E10493">
            <v>4.51</v>
          </cell>
        </row>
        <row r="10494">
          <cell r="B10494">
            <v>72962</v>
          </cell>
          <cell r="C10494" t="str">
            <v>USINAGEM DE CBUQ COM CAP 50/70, PARA CAPA DE ROLAMENTO</v>
          </cell>
          <cell r="D10494" t="str">
            <v>T</v>
          </cell>
          <cell r="E10494">
            <v>290.48</v>
          </cell>
        </row>
        <row r="10495">
          <cell r="B10495">
            <v>72963</v>
          </cell>
          <cell r="C10495" t="str">
            <v>USINAGEM DE CBUQ COM CAP 50/70, PARA BINDER</v>
          </cell>
          <cell r="D10495" t="str">
            <v>T</v>
          </cell>
          <cell r="E10495">
            <v>245.69</v>
          </cell>
        </row>
        <row r="10496">
          <cell r="B10496" t="str">
            <v>73759/2</v>
          </cell>
          <cell r="C10496" t="str">
            <v>PRE-MISTURADO A FRIO COM EMULSAO RL-1C, INCLUSO USINAGEM E APLICACAO, EXCLUSIVE TRANSPORTE</v>
          </cell>
          <cell r="D10496" t="str">
            <v>M3</v>
          </cell>
          <cell r="E10496">
            <v>460.78</v>
          </cell>
        </row>
        <row r="10497">
          <cell r="B10497">
            <v>95990</v>
          </cell>
          <cell r="C10497" t="str">
            <v>CONSTRUÇÃO DE PAVIMENTO COM APLICAÇÃO DE CONCRETO BETUMINOSO USINADO A QUENTE (CBUQ), CAMADA DE ROLAMENTO, COM ESPESSURA DE 3,0 CM - EXCLUSIVE TRANSPORTE. AF_03/2017</v>
          </cell>
          <cell r="D10497" t="str">
            <v>M3</v>
          </cell>
          <cell r="E10497">
            <v>1039.3900000000001</v>
          </cell>
        </row>
        <row r="10498">
          <cell r="B10498">
            <v>95992</v>
          </cell>
          <cell r="C10498" t="str">
            <v>CONSTRUÇÃO DE PAVIMENTO COM APLICAÇÃO DE CONCRETO BETUMINOSO USINADO A QUENTE (CBUQ), BINDER, COM ESPESSURA DE 3,0 CM - EXCLUSIVE TRANSPORTE. AF_03/2017</v>
          </cell>
          <cell r="D10498" t="str">
            <v>M3</v>
          </cell>
          <cell r="E10498">
            <v>973.1</v>
          </cell>
        </row>
        <row r="10499">
          <cell r="B10499">
            <v>95993</v>
          </cell>
          <cell r="C10499" t="str">
            <v>CONSTRUÇÃO DE PAVIMENTO COM APLICAÇÃO DE CONCRETO BETUMINOSO USINADO A QUENTE (CBUQ), CAMADA DE ROLAMENTO, COM ESPESSURA DE 4,0 CM - EXCLUSIVE TRANSPORTE. AF_03/2017</v>
          </cell>
          <cell r="D10499" t="str">
            <v>M3</v>
          </cell>
          <cell r="E10499">
            <v>1006.87</v>
          </cell>
        </row>
        <row r="10500">
          <cell r="B10500">
            <v>95994</v>
          </cell>
          <cell r="C10500" t="str">
            <v>CONSTRUÇÃO DE PAVIMENTO COM APLICAÇÃO DE CONCRETO BETUMINOSO USINADO A QUENTE (CBUQ), BINDER, COM ESPESSURA DE 4,0 CM - EXCLUSIVE TRANSPORTE. AF_03/2017</v>
          </cell>
          <cell r="D10500" t="str">
            <v>M3</v>
          </cell>
          <cell r="E10500">
            <v>949.66</v>
          </cell>
        </row>
        <row r="10501">
          <cell r="B10501">
            <v>95995</v>
          </cell>
          <cell r="C10501" t="str">
            <v>CONSTRUÇÃO DE PAVIMENTO COM APLICAÇÃO DE CONCRETO BETUMINOSO USINADO A QUENTE (CBUQ), CAMADA DE ROLAMENTO, COM ESPESSURA DE 5,0 CM - EXCLUSIVE TRANSPORTE. AF_03/2017</v>
          </cell>
          <cell r="D10501" t="str">
            <v>M3</v>
          </cell>
          <cell r="E10501">
            <v>986.69</v>
          </cell>
        </row>
        <row r="10502">
          <cell r="B10502">
            <v>95996</v>
          </cell>
          <cell r="C10502" t="str">
            <v>CONSTRUÇÃO DE PAVIMENTO COM APLICAÇÃO DE CONCRETO BETUMINOSO USINADO A QUENTE (CBUQ), BINDER, COM ESPESSURA DE 5,0 CM - EXCLUSIVE TRANSPORTE. AF_03/2017</v>
          </cell>
          <cell r="D10502" t="str">
            <v>M3</v>
          </cell>
          <cell r="E10502">
            <v>935.11</v>
          </cell>
        </row>
        <row r="10503">
          <cell r="B10503">
            <v>95997</v>
          </cell>
          <cell r="C10503" t="str">
            <v>CONSTRUÇÃO DE PAVIMENTO COM APLICAÇÃO DE CONCRETO BETUMINOSO USINADO A QUENTE (CBUQ), CAMADA DE ROLAMENTO, COM ESPESSURA DE 6,0 CM - EXCLUSIVE TRANSPORTE. AF_03/2017</v>
          </cell>
          <cell r="D10503" t="str">
            <v>M3</v>
          </cell>
          <cell r="E10503">
            <v>974.26</v>
          </cell>
        </row>
        <row r="10504">
          <cell r="B10504">
            <v>95998</v>
          </cell>
          <cell r="C10504" t="str">
            <v>CONSTRUÇÃO DE PAVIMENTO COM APLICAÇÃO DE CONCRETO BETUMINOSO USINADO A QUENTE (CBUQ), BINDER, COM ESPESSURA DE 6,0 CM - EXCLUSIVE TRANSPORTE. AF_03/2017</v>
          </cell>
          <cell r="D10504" t="str">
            <v>M3</v>
          </cell>
          <cell r="E10504">
            <v>926.16</v>
          </cell>
        </row>
        <row r="10505">
          <cell r="B10505">
            <v>95999</v>
          </cell>
          <cell r="C10505" t="str">
            <v>CONSTRUÇÃO DE PAVIMENTO COM APLICAÇÃO DE CONCRETO BETUMINOSO USINADO A QUENTE (CBUQ), CAMADA DE ROLAMENTO, COM ESPESSURA DE 7,0 CM - EXCLUSIVE TRANSPORTE. AF_03/2017</v>
          </cell>
          <cell r="D10505" t="str">
            <v>M3</v>
          </cell>
          <cell r="E10505">
            <v>965.4</v>
          </cell>
        </row>
        <row r="10506">
          <cell r="B10506">
            <v>96000</v>
          </cell>
          <cell r="C10506" t="str">
            <v>CONSTRUÇÃO DE PAVIMENTO COM APLICAÇÃO DE CONCRETO BETUMINOSO USINADO A QUENTE (CBUQ), BINDER, COM ESPESSURA DE 7,0 CM - EXCLUSIVE TRANSPORTE. AF_03/2017</v>
          </cell>
          <cell r="D10506" t="str">
            <v>M3</v>
          </cell>
          <cell r="E10506">
            <v>919.8</v>
          </cell>
        </row>
        <row r="10507">
          <cell r="B10507">
            <v>96001</v>
          </cell>
          <cell r="C10507" t="str">
            <v>FRESAGEM DE PAVIMENTO ASFÁLTICO (PROFUNDIDADE 5,0 CM), EM LOCAIS COM NIVEL BAIXO DE INTERFERÊNCIA. AF_03/2017</v>
          </cell>
          <cell r="D10507" t="str">
            <v>M2</v>
          </cell>
          <cell r="E10507">
            <v>5.34</v>
          </cell>
        </row>
        <row r="10508">
          <cell r="B10508">
            <v>96002</v>
          </cell>
          <cell r="C10508" t="str">
            <v>FRESAGEM DE PAVIMENTO ASFÁLTICO (PROFUNDIDADE 5,0 CM), EM LOCAIS COM NIVEL ALTO DE INTERFERÊNCIA. AF_03/2017</v>
          </cell>
          <cell r="D10508" t="str">
            <v>M2</v>
          </cell>
          <cell r="E10508">
            <v>6.14</v>
          </cell>
        </row>
        <row r="10509">
          <cell r="B10509">
            <v>96393</v>
          </cell>
          <cell r="C10509" t="str">
            <v>USINAGEM DE BRITA GRADUADA SIMPLES, UTILIZANDO BRITA COMERCIAL COM USINA 300 T/H. AF_06/2017</v>
          </cell>
          <cell r="D10509" t="str">
            <v>M3</v>
          </cell>
          <cell r="E10509">
            <v>113.05</v>
          </cell>
        </row>
        <row r="10510">
          <cell r="B10510">
            <v>96394</v>
          </cell>
          <cell r="C10510" t="str">
            <v>USINAGEM DE BRITA GRADUADA TRATADA COM CIMENTO, UTILIZANDO BRITA COMERCIAL COM USINA 300 T/H. AF_06/2017</v>
          </cell>
          <cell r="D10510" t="str">
            <v>M3</v>
          </cell>
          <cell r="E10510">
            <v>142.11000000000001</v>
          </cell>
        </row>
        <row r="10511">
          <cell r="B10511">
            <v>96395</v>
          </cell>
          <cell r="C10511" t="str">
            <v>USINAGEM DE CONCRETO PARA COMPACTAÇÃO COM ROLO, UTILIZANDO BRITA COMERCIAL. AF_06/2017</v>
          </cell>
          <cell r="D10511" t="str">
            <v>M3</v>
          </cell>
          <cell r="E10511">
            <v>155.19999999999999</v>
          </cell>
        </row>
        <row r="10512">
          <cell r="B10512">
            <v>73445</v>
          </cell>
          <cell r="C10512" t="str">
            <v>CAIACAO INT OU EXT SOBRE REVESTIMENTO LISO C/ADOCAO DE FIXADOR COM    COM DUAS DEMAOS</v>
          </cell>
          <cell r="D10512" t="str">
            <v>M2</v>
          </cell>
          <cell r="E10512">
            <v>7.49</v>
          </cell>
        </row>
        <row r="10513">
          <cell r="B10513">
            <v>73446</v>
          </cell>
          <cell r="C10513" t="str">
            <v>PINTURA DE SUPERFICIE C/TINTA GRAFITE</v>
          </cell>
          <cell r="D10513" t="str">
            <v>M2</v>
          </cell>
          <cell r="E10513">
            <v>17.68</v>
          </cell>
        </row>
        <row r="10514">
          <cell r="B10514" t="str">
            <v>74133/1</v>
          </cell>
          <cell r="C10514" t="str">
            <v>EMASSAMENTO COM MASSA A OLEO, UMA DEMAO</v>
          </cell>
          <cell r="D10514" t="str">
            <v>M2</v>
          </cell>
          <cell r="E10514">
            <v>14.38</v>
          </cell>
        </row>
        <row r="10515">
          <cell r="B10515" t="str">
            <v>74133/2</v>
          </cell>
          <cell r="C10515" t="str">
            <v>EMASSAMENTO COM MASSA A OLEO, DUAS DEMAOS</v>
          </cell>
          <cell r="D10515" t="str">
            <v>M2</v>
          </cell>
          <cell r="E10515">
            <v>18.04</v>
          </cell>
        </row>
        <row r="10516">
          <cell r="B10516">
            <v>79462</v>
          </cell>
          <cell r="C10516" t="str">
            <v>EMASSAMENTO COM MASSA EPOXI, 2 DEMAOS</v>
          </cell>
          <cell r="D10516" t="str">
            <v>M2</v>
          </cell>
          <cell r="E10516">
            <v>46.56</v>
          </cell>
        </row>
        <row r="10517">
          <cell r="B10517" t="str">
            <v>79494/1</v>
          </cell>
          <cell r="C10517" t="str">
            <v>PINTURA DE QUADRO ESCOLAR COM TINTA ESMALTE ACABAMENTO FOSCO, DUAS DEMAOS SOBRE MASSA ACRILICA</v>
          </cell>
          <cell r="D10517" t="str">
            <v>M2</v>
          </cell>
          <cell r="E10517">
            <v>11.84</v>
          </cell>
        </row>
        <row r="10518">
          <cell r="B10518">
            <v>84651</v>
          </cell>
          <cell r="C10518" t="str">
            <v>PINTURA COM TINTA IMPERMEAVEL MINERAL EM PO, DUAS DEMAOS</v>
          </cell>
          <cell r="D10518" t="str">
            <v>M2</v>
          </cell>
          <cell r="E10518">
            <v>8.3800000000000008</v>
          </cell>
        </row>
        <row r="10519">
          <cell r="B10519">
            <v>88411</v>
          </cell>
          <cell r="C10519" t="str">
            <v>APLICAÇÃO MANUAL DE FUNDO SELADOR ACRÍLICO EM PANOS COM PRESENÇA DE VÃOS DE EDIFÍCIOS DE MÚLTIPLOS PAVIMENTOS. AF_06/2014</v>
          </cell>
          <cell r="D10519" t="str">
            <v>M2</v>
          </cell>
          <cell r="E10519">
            <v>2.2000000000000002</v>
          </cell>
        </row>
        <row r="10520">
          <cell r="B10520">
            <v>88412</v>
          </cell>
          <cell r="C10520" t="str">
            <v>APLICAÇÃO MANUAL DE FUNDO SELADOR ACRÍLICO EM PANOS CEGOS DE FACHADA (SEM PRESENÇA DE VÃOS) DE EDIFÍCIOS DE MÚLTIPLOS PAVIMENTOS. AF_06/2014</v>
          </cell>
          <cell r="D10520" t="str">
            <v>M2</v>
          </cell>
          <cell r="E10520">
            <v>1.72</v>
          </cell>
        </row>
        <row r="10521">
          <cell r="B10521">
            <v>88413</v>
          </cell>
          <cell r="C10521" t="str">
            <v>APLICAÇÃO MANUAL DE FUNDO SELADOR ACRÍLICO EM SUPERFÍCIES EXTERNAS DE SACADA DE EDIFÍCIOS DE MÚLTIPLOS PAVIMENTOS. AF_06/2014</v>
          </cell>
          <cell r="D10521" t="str">
            <v>M2</v>
          </cell>
          <cell r="E10521">
            <v>3.18</v>
          </cell>
        </row>
        <row r="10522">
          <cell r="B10522">
            <v>88414</v>
          </cell>
          <cell r="C10522" t="str">
            <v>APLICAÇÃO MANUAL DE FUNDO SELADOR ACRÍLICO EM SUPERFÍCIES INTERNAS DA SACADA DE EDIFÍCIOS DE MÚLTIPLOS PAVIMENTOS. AF_06/2014</v>
          </cell>
          <cell r="D10522" t="str">
            <v>M2</v>
          </cell>
          <cell r="E10522">
            <v>3.48</v>
          </cell>
        </row>
        <row r="10523">
          <cell r="B10523">
            <v>88415</v>
          </cell>
          <cell r="C10523" t="str">
            <v>APLICAÇÃO MANUAL DE FUNDO SELADOR ACRÍLICO EM PAREDES EXTERNAS DE CASAS. AF_06/2014</v>
          </cell>
          <cell r="D10523" t="str">
            <v>M2</v>
          </cell>
          <cell r="E10523">
            <v>2.36</v>
          </cell>
        </row>
        <row r="10524">
          <cell r="B10524">
            <v>88416</v>
          </cell>
          <cell r="C10524" t="str">
            <v>APLICAÇÃO MANUAL DE PINTURA COM TINTA TEXTURIZADA ACRÍLICA EM PANOS COM PRESENÇA DE VÃOS DE EDIFÍCIOS DE MÚLTIPLOS PAVIMENTOS, UMA COR. AF_06/2014</v>
          </cell>
          <cell r="D10524" t="str">
            <v>M2</v>
          </cell>
          <cell r="E10524">
            <v>13.04</v>
          </cell>
        </row>
        <row r="10525">
          <cell r="B10525">
            <v>88417</v>
          </cell>
          <cell r="C10525" t="str">
            <v>APLICAÇÃO MANUAL DE PINTURA COM TINTA TEXTURIZADA ACRÍLICA EM PANOS CEGOS DE FACHADA (SEM PRESENÇA DE VÃOS) DE EDIFÍCIOS DE MÚLTIPLOS PAVIMENTOS, UMA COR. AF_06/2014</v>
          </cell>
          <cell r="D10525" t="str">
            <v>M2</v>
          </cell>
          <cell r="E10525">
            <v>11.32</v>
          </cell>
        </row>
        <row r="10526">
          <cell r="B10526">
            <v>88420</v>
          </cell>
          <cell r="C10526" t="str">
            <v>APLICAÇÃO MANUAL DE PINTURA COM TINTA TEXTURIZADA ACRÍLICA EM SUPERFÍCIES EXTERNAS DE SACADA DE EDIFÍCIOS DE MÚLTIPLOS PAVIMENTOS, UMA COR. AF_06/2014</v>
          </cell>
          <cell r="D10526" t="str">
            <v>M2</v>
          </cell>
          <cell r="E10526">
            <v>16.489999999999998</v>
          </cell>
        </row>
        <row r="10527">
          <cell r="B10527">
            <v>88421</v>
          </cell>
          <cell r="C10527" t="str">
            <v>APLICAÇÃO MANUAL DE PINTURA COM TINTA TEXTURIZADA ACRÍLICA EM SUPERFÍCIES INTERNAS DA SACADA DE EDIFÍCIOS DE MÚLTIPLOS PAVIMENTOS, UMA COR. AF_06/2014</v>
          </cell>
          <cell r="D10527" t="str">
            <v>M2</v>
          </cell>
          <cell r="E10527">
            <v>17.59</v>
          </cell>
        </row>
        <row r="10528">
          <cell r="B10528">
            <v>88423</v>
          </cell>
          <cell r="C10528" t="str">
            <v>APLICAÇÃO MANUAL DE PINTURA COM TINTA TEXTURIZADA ACRÍLICA EM PAREDES EXTERNAS DE CASAS, UMA COR. AF_06/2014</v>
          </cell>
          <cell r="D10528" t="str">
            <v>M2</v>
          </cell>
          <cell r="E10528">
            <v>13.57</v>
          </cell>
        </row>
        <row r="10529">
          <cell r="B10529">
            <v>88424</v>
          </cell>
          <cell r="C10529" t="str">
            <v>APLICAÇÃO MANUAL DE PINTURA COM TINTA TEXTURIZADA ACRÍLICA EM PANOS COM PRESENÇA DE VÃOS DE EDIFÍCIOS DE MÚLTIPLOS PAVIMENTOS, DUAS CORES. AF_06/2014</v>
          </cell>
          <cell r="D10529" t="str">
            <v>M2</v>
          </cell>
          <cell r="E10529">
            <v>15.39</v>
          </cell>
        </row>
        <row r="10530">
          <cell r="B10530">
            <v>88426</v>
          </cell>
          <cell r="C10530" t="str">
            <v>APLICAÇÃO MANUAL DE PINTURA COM TINTA TEXTURIZADA ACRÍLICA EM PANOS CEGOS DE FACHADA (SEM PRESENÇA DE VÃOS) DE EDIFÍCIOS DE MÚLTIPLOS PAVIMENTOS, DUAS CORES. AF_06/2014</v>
          </cell>
          <cell r="D10530" t="str">
            <v>M2</v>
          </cell>
          <cell r="E10530">
            <v>12.43</v>
          </cell>
        </row>
        <row r="10531">
          <cell r="B10531">
            <v>88428</v>
          </cell>
          <cell r="C10531" t="str">
            <v>APLICAÇÃO MANUAL DE PINTURA COM TINTA TEXTURIZADA ACRÍLICA EM SUPERFÍCIES EXTERNAS DE SACADA DE EDIFÍCIOS DE MÚLTIPLOS PAVIMENTOS, DUAS CORES. AF_06/2014</v>
          </cell>
          <cell r="D10531" t="str">
            <v>M2</v>
          </cell>
          <cell r="E10531">
            <v>21.33</v>
          </cell>
        </row>
        <row r="10532">
          <cell r="B10532">
            <v>88429</v>
          </cell>
          <cell r="C10532" t="str">
            <v>APLICAÇÃO MANUAL DE PINTURA COM TINTA TEXTURIZADA ACRÍLICA EM SUPERFÍCIES INTERNAS DA SACADA DE EDIFÍCIOS DE MÚLTIPLOS PAVIMENTOS, DUAS CORES. AF_06/2014</v>
          </cell>
          <cell r="D10532" t="str">
            <v>M2</v>
          </cell>
          <cell r="E10532">
            <v>23.23</v>
          </cell>
        </row>
        <row r="10533">
          <cell r="B10533">
            <v>88431</v>
          </cell>
          <cell r="C10533" t="str">
            <v>APLICAÇÃO MANUAL DE PINTURA COM TINTA TEXTURIZADA ACRÍLICA EM PAREDES EXTERNAS DE CASAS, DUAS CORES. AF_06/2014</v>
          </cell>
          <cell r="D10533" t="str">
            <v>M2</v>
          </cell>
          <cell r="E10533">
            <v>16.32</v>
          </cell>
        </row>
        <row r="10534">
          <cell r="B10534">
            <v>88432</v>
          </cell>
          <cell r="C10534" t="str">
            <v>APLICAÇÃO MANUAL DE PINTURA COM TINTA TEXTURIZADA ACRÍLICA EM MOLDURAS DE EPS, PRÉ-FABRICADOS, OU OUTROS. AF_06/2014</v>
          </cell>
          <cell r="D10534" t="str">
            <v>M2</v>
          </cell>
          <cell r="E10534">
            <v>12.01</v>
          </cell>
        </row>
        <row r="10535">
          <cell r="B10535">
            <v>88482</v>
          </cell>
          <cell r="C10535" t="str">
            <v>APLICAÇÃO DE FUNDO SELADOR LÁTEX PVA EM TETO, UMA DEMÃO. AF_06/2014</v>
          </cell>
          <cell r="D10535" t="str">
            <v>M2</v>
          </cell>
          <cell r="E10535">
            <v>3.1</v>
          </cell>
        </row>
        <row r="10536">
          <cell r="B10536">
            <v>88483</v>
          </cell>
          <cell r="C10536" t="str">
            <v>APLICAÇÃO DE FUNDO SELADOR LÁTEX PVA EM PAREDES, UMA DEMÃO. AF_06/2014</v>
          </cell>
          <cell r="D10536" t="str">
            <v>M2</v>
          </cell>
          <cell r="E10536">
            <v>2.9</v>
          </cell>
        </row>
        <row r="10537">
          <cell r="B10537">
            <v>88484</v>
          </cell>
          <cell r="C10537" t="str">
            <v>APLICAÇÃO DE FUNDO SELADOR ACRÍLICO EM TETO, UMA DEMÃO. AF_06/2014</v>
          </cell>
          <cell r="D10537" t="str">
            <v>M2</v>
          </cell>
          <cell r="E10537">
            <v>2.38</v>
          </cell>
        </row>
        <row r="10538">
          <cell r="B10538">
            <v>88485</v>
          </cell>
          <cell r="C10538" t="str">
            <v>APLICAÇÃO DE FUNDO SELADOR ACRÍLICO EM PAREDES, UMA DEMÃO. AF_06/2014</v>
          </cell>
          <cell r="D10538" t="str">
            <v>M2</v>
          </cell>
          <cell r="E10538">
            <v>2.09</v>
          </cell>
        </row>
        <row r="10539">
          <cell r="B10539">
            <v>88486</v>
          </cell>
          <cell r="C10539" t="str">
            <v>APLICAÇÃO MANUAL DE PINTURA COM TINTA LÁTEX PVA EM TETO, DUAS DEMÃOS. AF_06/2014</v>
          </cell>
          <cell r="D10539" t="str">
            <v>M2</v>
          </cell>
          <cell r="E10539">
            <v>8.6</v>
          </cell>
        </row>
        <row r="10540">
          <cell r="B10540">
            <v>88487</v>
          </cell>
          <cell r="C10540" t="str">
            <v>APLICAÇÃO MANUAL DE PINTURA COM TINTA LÁTEX PVA EM PAREDES, DUAS DEMÃOS. AF_06/2014</v>
          </cell>
          <cell r="D10540" t="str">
            <v>M2</v>
          </cell>
          <cell r="E10540">
            <v>7.68</v>
          </cell>
        </row>
        <row r="10541">
          <cell r="B10541">
            <v>88488</v>
          </cell>
          <cell r="C10541" t="str">
            <v>APLICAÇÃO MANUAL DE PINTURA COM TINTA LÁTEX ACRÍLICA EM TETO, DUAS DEMÃOS. AF_06/2014</v>
          </cell>
          <cell r="D10541" t="str">
            <v>M2</v>
          </cell>
          <cell r="E10541">
            <v>11.05</v>
          </cell>
        </row>
        <row r="10542">
          <cell r="B10542">
            <v>88489</v>
          </cell>
          <cell r="C10542" t="str">
            <v>APLICAÇÃO MANUAL DE PINTURA COM TINTA LÁTEX ACRÍLICA EM PAREDES, DUAS DEMÃOS. AF_06/2014</v>
          </cell>
          <cell r="D10542" t="str">
            <v>M2</v>
          </cell>
          <cell r="E10542">
            <v>9.74</v>
          </cell>
        </row>
        <row r="10543">
          <cell r="B10543">
            <v>88490</v>
          </cell>
          <cell r="C10543" t="str">
            <v>APLICAÇÃO MECÂNICA DE PINTURA COM TINTA LÁTEX PVA EM TETO, DUAS DEMÃOS. AF_06/2014</v>
          </cell>
          <cell r="D10543" t="str">
            <v>M2</v>
          </cell>
          <cell r="E10543">
            <v>6.19</v>
          </cell>
        </row>
        <row r="10544">
          <cell r="B10544">
            <v>88491</v>
          </cell>
          <cell r="C10544" t="str">
            <v>APLICAÇÃO MECÂNICA DE PINTURA COM TINTA LÁTEX PVA EM PAREDES, DUAS DEMÃOS. AF_06/2014</v>
          </cell>
          <cell r="D10544" t="str">
            <v>M2</v>
          </cell>
          <cell r="E10544">
            <v>5.98</v>
          </cell>
        </row>
        <row r="10545">
          <cell r="B10545">
            <v>88492</v>
          </cell>
          <cell r="C10545" t="str">
            <v>APLICAÇÃO MECÂNICA DE PINTURA COM TINTA LÁTEX ACRÍLICA EM TETO, DUAS DEMÃOS. AF_06/2014</v>
          </cell>
          <cell r="D10545" t="str">
            <v>M2</v>
          </cell>
          <cell r="E10545">
            <v>7.44</v>
          </cell>
        </row>
        <row r="10546">
          <cell r="B10546">
            <v>88493</v>
          </cell>
          <cell r="C10546" t="str">
            <v>APLICAÇÃO MECÂNICA DE PINTURA COM TINTA LÁTEX ACRÍLICA EM PAREDES, DUAS DEMÃOS. AF_06/2014</v>
          </cell>
          <cell r="D10546" t="str">
            <v>M2</v>
          </cell>
          <cell r="E10546">
            <v>7.13</v>
          </cell>
        </row>
        <row r="10547">
          <cell r="B10547">
            <v>88494</v>
          </cell>
          <cell r="C10547" t="str">
            <v>APLICAÇÃO E LIXAMENTO DE MASSA LÁTEX EM TETO, UMA DEMÃO. AF_06/2014</v>
          </cell>
          <cell r="D10547" t="str">
            <v>M2</v>
          </cell>
          <cell r="E10547">
            <v>13.85</v>
          </cell>
        </row>
        <row r="10548">
          <cell r="B10548">
            <v>88495</v>
          </cell>
          <cell r="C10548" t="str">
            <v>APLICAÇÃO E LIXAMENTO DE MASSA LÁTEX EM PAREDES, UMA DEMÃO. AF_06/2014</v>
          </cell>
          <cell r="D10548" t="str">
            <v>M2</v>
          </cell>
          <cell r="E10548">
            <v>7.6</v>
          </cell>
        </row>
        <row r="10549">
          <cell r="B10549">
            <v>88496</v>
          </cell>
          <cell r="C10549" t="str">
            <v>APLICAÇÃO E LIXAMENTO DE MASSA LÁTEX EM TETO, DUAS DEMÃOS. AF_06/2014</v>
          </cell>
          <cell r="D10549" t="str">
            <v>M2</v>
          </cell>
          <cell r="E10549">
            <v>18.829999999999998</v>
          </cell>
        </row>
        <row r="10550">
          <cell r="B10550">
            <v>88497</v>
          </cell>
          <cell r="C10550" t="str">
            <v>APLICAÇÃO E LIXAMENTO DE MASSA LÁTEX EM PAREDES, DUAS DEMÃOS. AF_06/2014</v>
          </cell>
          <cell r="D10550" t="str">
            <v>M2</v>
          </cell>
          <cell r="E10550">
            <v>10.48</v>
          </cell>
        </row>
        <row r="10551">
          <cell r="B10551">
            <v>95305</v>
          </cell>
          <cell r="C10551" t="str">
            <v>TEXTURA ACRÍLICA, APLICAÇÃO MANUAL EM PAREDE, UMA DEMÃO. AF_09/2016</v>
          </cell>
          <cell r="D10551" t="str">
            <v>M2</v>
          </cell>
          <cell r="E10551">
            <v>10.09</v>
          </cell>
        </row>
        <row r="10552">
          <cell r="B10552">
            <v>95306</v>
          </cell>
          <cell r="C10552" t="str">
            <v>TEXTURA ACRÍLICA, APLICAÇÃO MANUAL EM TETO, UMA DEMÃO. AF_09/2016</v>
          </cell>
          <cell r="D10552" t="str">
            <v>M2</v>
          </cell>
          <cell r="E10552">
            <v>11.75</v>
          </cell>
        </row>
        <row r="10553">
          <cell r="B10553">
            <v>95622</v>
          </cell>
          <cell r="C10553" t="str">
            <v>APLICAÇÃO MANUAL DE TINTA LÁTEX ACRÍLICA EM PANOS COM PRESENÇA DE VÃOS DE EDIFÍCIOS DE MÚLTIPLOS PAVIMENTOS, DUAS DEMÃOS. AF_11/2016</v>
          </cell>
          <cell r="D10553" t="str">
            <v>M2</v>
          </cell>
          <cell r="E10553">
            <v>9.9499999999999993</v>
          </cell>
        </row>
        <row r="10554">
          <cell r="B10554">
            <v>95623</v>
          </cell>
          <cell r="C10554" t="str">
            <v>APLICAÇÃO MANUAL DE TINTA LÁTEX ACRÍLICA EM PANOS SEM PRESENÇA DE VÃOS DE EDIFÍCIOS DE MÚLTIPLOS PAVIMENTOS, DUAS DEMÃOS. AF_11/2016</v>
          </cell>
          <cell r="D10554" t="str">
            <v>M2</v>
          </cell>
          <cell r="E10554">
            <v>7.61</v>
          </cell>
        </row>
        <row r="10555">
          <cell r="B10555">
            <v>95624</v>
          </cell>
          <cell r="C10555" t="str">
            <v>APLICAÇÃO MANUAL DE TINTA LÁTEX ACRÍLICA EM SUPERFÍCIES EXTERNAS DE SACADA DE EDIFÍCIOS DE MÚLTIPLOS PAVIMENTOS, DUAS DEMÃOS. AF_11/2016</v>
          </cell>
          <cell r="D10555" t="str">
            <v>M2</v>
          </cell>
          <cell r="E10555">
            <v>14.7</v>
          </cell>
        </row>
        <row r="10556">
          <cell r="B10556">
            <v>95625</v>
          </cell>
          <cell r="C10556" t="str">
            <v>APLICAÇÃO MANUAL DE TINTA LÁTEX ACRÍLICA EM SUPERFÍCIES INTERNAS DE SACADA DE EDIFÍCIOS DE MÚLTIPLOS PAVIMENTOS, DUAS DEMÃOS. AF_11/2016</v>
          </cell>
          <cell r="D10556" t="str">
            <v>M2</v>
          </cell>
          <cell r="E10556">
            <v>16.190000000000001</v>
          </cell>
        </row>
        <row r="10557">
          <cell r="B10557">
            <v>95626</v>
          </cell>
          <cell r="C10557" t="str">
            <v>APLICAÇÃO MANUAL DE TINTA LÁTEX ACRÍLICA EM PAREDE EXTERNAS DE CASAS, DUAS DEMÃOS. AF_11/2016</v>
          </cell>
          <cell r="D10557" t="str">
            <v>M2</v>
          </cell>
          <cell r="E10557">
            <v>10.71</v>
          </cell>
        </row>
        <row r="10558">
          <cell r="B10558">
            <v>96126</v>
          </cell>
          <cell r="C10558" t="str">
            <v>APLICAÇÃO MANUAL DE MASSA ACRÍLICA EM PANOS DE FACHADA COM PRESENÇA DE VÃOS, DE EDIFÍCIOS DE MÚLTIPLOS PAVIMENTOS, UMA DEMÃO. AF_05/2017</v>
          </cell>
          <cell r="D10558" t="str">
            <v>M2</v>
          </cell>
          <cell r="E10558">
            <v>12.69</v>
          </cell>
        </row>
        <row r="10559">
          <cell r="B10559">
            <v>96127</v>
          </cell>
          <cell r="C10559" t="str">
            <v>APLICAÇÃO MANUAL DE MASSA ACRÍLICA EM PANOS DE FACHADA SEM PRESENÇA DE VÃOS, DE EDIFÍCIOS DE MÚLTIPLOS PAVIMENTOS, UMA DEMÃO. AF_05/2017</v>
          </cell>
          <cell r="D10559" t="str">
            <v>M2</v>
          </cell>
          <cell r="E10559">
            <v>9.7799999999999994</v>
          </cell>
        </row>
        <row r="10560">
          <cell r="B10560">
            <v>96128</v>
          </cell>
          <cell r="C10560" t="str">
            <v>APLICAÇÃO MANUAL DE MASSA ACRÍLICA EM SUPERFÍCIES EXTERNAS DE SACADA DE EDIFÍCIOS DE MÚLTIPLOS PAVIMENTOS, UMA DEMÃO. AF_05/2017</v>
          </cell>
          <cell r="D10560" t="str">
            <v>M2</v>
          </cell>
          <cell r="E10560">
            <v>18.61</v>
          </cell>
        </row>
        <row r="10561">
          <cell r="B10561">
            <v>96129</v>
          </cell>
          <cell r="C10561" t="str">
            <v>APLICAÇÃO MANUAL DE MASSA ACRÍLICA EM SUPERFÍCIES INTERNAS DE SACADA DE EDIFÍCIOS DE MÚLTIPLOS PAVIMENTOS, UMA DEMÃO. AF_05/2017</v>
          </cell>
          <cell r="D10561" t="str">
            <v>M2</v>
          </cell>
          <cell r="E10561">
            <v>20.49</v>
          </cell>
        </row>
        <row r="10562">
          <cell r="B10562">
            <v>96130</v>
          </cell>
          <cell r="C10562" t="str">
            <v>APLICAÇÃO MANUAL DE MASSA ACRÍLICA EM PAREDES EXTERNAS DE CASAS, UMA DEMÃO. AF_05/2017</v>
          </cell>
          <cell r="D10562" t="str">
            <v>M2</v>
          </cell>
          <cell r="E10562">
            <v>13.61</v>
          </cell>
        </row>
        <row r="10563">
          <cell r="B10563">
            <v>96131</v>
          </cell>
          <cell r="C10563" t="str">
            <v>APLICAÇÃO MANUAL DE MASSA ACRÍLICA EM PANOS DE FACHADA COM PRESENÇA DE VÃOS, DE EDIFÍCIOS DE MÚLTIPLOS PAVIMENTOS, DUAS DEMÃOS. AF_05/2017</v>
          </cell>
          <cell r="D10563" t="str">
            <v>M2</v>
          </cell>
          <cell r="E10563">
            <v>17.59</v>
          </cell>
        </row>
        <row r="10564">
          <cell r="B10564">
            <v>96132</v>
          </cell>
          <cell r="C10564" t="str">
            <v>APLICAÇÃO MANUAL DE MASSA ACRÍLICA EM PANOS DE FACHADA SEM PRESENÇA DE VÃOS, DE EDIFÍCIOS DE MÚLTIPLOS PAVIMENTOS, DUAS DEMÃOS. AF_05/2017</v>
          </cell>
          <cell r="D10564" t="str">
            <v>M2</v>
          </cell>
          <cell r="E10564">
            <v>13.7</v>
          </cell>
        </row>
        <row r="10565">
          <cell r="B10565">
            <v>96133</v>
          </cell>
          <cell r="C10565" t="str">
            <v>APLICAÇÃO MANUAL DE MASSA ACRÍLICA EM SUPERFÍCIES EXTERNAS DE SACADA DE EDIFÍCIOS DE MÚLTIPLOS PAVIMENTOS, DUAS DEMÃOS. AF_05/2017</v>
          </cell>
          <cell r="D10565" t="str">
            <v>M2</v>
          </cell>
          <cell r="E10565">
            <v>25.45</v>
          </cell>
        </row>
        <row r="10566">
          <cell r="B10566">
            <v>96134</v>
          </cell>
          <cell r="C10566" t="str">
            <v>APLICAÇÃO MANUAL DE MASSA ACRÍLICA EM SUPERFÍCIES INTERNAS DE SACADA DE EDIFÍCIOS DE MÚLTIPLOS PAVIMENTOS, DUAS DEMÃOS. AF_05/2017</v>
          </cell>
          <cell r="D10566" t="str">
            <v>M2</v>
          </cell>
          <cell r="E10566">
            <v>27.96</v>
          </cell>
        </row>
        <row r="10567">
          <cell r="B10567">
            <v>96135</v>
          </cell>
          <cell r="C10567" t="str">
            <v>APLICAÇÃO MANUAL DE MASSA ACRÍLICA EM PAREDES EXTERNAS DE CASAS, DUAS DEMÃOS. AF_05/2017</v>
          </cell>
          <cell r="D10567" t="str">
            <v>M2</v>
          </cell>
          <cell r="E10567">
            <v>18.829999999999998</v>
          </cell>
        </row>
        <row r="10568">
          <cell r="B10568">
            <v>79460</v>
          </cell>
          <cell r="C10568" t="str">
            <v>PINTURA EPOXI, DUAS DEMAOS</v>
          </cell>
          <cell r="D10568" t="str">
            <v>M2</v>
          </cell>
          <cell r="E10568">
            <v>45.06</v>
          </cell>
        </row>
        <row r="10569">
          <cell r="B10569">
            <v>79465</v>
          </cell>
          <cell r="C10569" t="str">
            <v>PINTURA COM TINTA A BASE DE BORRACHA CLORADA, 2 DEMAOS</v>
          </cell>
          <cell r="D10569" t="str">
            <v>M2</v>
          </cell>
          <cell r="E10569">
            <v>32.1</v>
          </cell>
        </row>
        <row r="10570">
          <cell r="B10570" t="str">
            <v>79514/1</v>
          </cell>
          <cell r="C10570" t="str">
            <v>PINTURA EPOXI, TRES DEMAOS</v>
          </cell>
          <cell r="D10570" t="str">
            <v>M2</v>
          </cell>
          <cell r="E10570">
            <v>63.89</v>
          </cell>
        </row>
        <row r="10571">
          <cell r="B10571">
            <v>84647</v>
          </cell>
          <cell r="C10571" t="str">
            <v>PINTURA EPOXI INCLUSO EMASSAMENTO E FUNDO PREPARADOR</v>
          </cell>
          <cell r="D10571" t="str">
            <v>M2</v>
          </cell>
          <cell r="E10571">
            <v>128.31</v>
          </cell>
        </row>
        <row r="10572">
          <cell r="B10572">
            <v>84656</v>
          </cell>
          <cell r="C10572" t="str">
            <v>TRATAMENTO EM  CONCRETO COM ESTUQUE E LIXAMENTO</v>
          </cell>
          <cell r="D10572" t="str">
            <v>M2</v>
          </cell>
          <cell r="E10572">
            <v>28.58</v>
          </cell>
        </row>
        <row r="10573">
          <cell r="B10573">
            <v>6082</v>
          </cell>
          <cell r="C10573" t="str">
            <v>PINTURA EM VERNIZ SINTETICO BRILHANTE EM MADEIRA, TRES DEMAOS</v>
          </cell>
          <cell r="D10573" t="str">
            <v>M2</v>
          </cell>
          <cell r="E10573">
            <v>14.82</v>
          </cell>
        </row>
        <row r="10574">
          <cell r="B10574">
            <v>40905</v>
          </cell>
          <cell r="C10574" t="str">
            <v>VERNIZ SINTETICO EM MADEIRA, DUAS DEMAOS</v>
          </cell>
          <cell r="D10574" t="str">
            <v>M2</v>
          </cell>
          <cell r="E10574">
            <v>19.95</v>
          </cell>
        </row>
        <row r="10575">
          <cell r="B10575" t="str">
            <v>73739/1</v>
          </cell>
          <cell r="C10575" t="str">
            <v>PINTURA ESMALTE ACETINADO EM MADEIRA, DUAS DEMAOS</v>
          </cell>
          <cell r="D10575" t="str">
            <v>M2</v>
          </cell>
          <cell r="E10575">
            <v>15.25</v>
          </cell>
        </row>
        <row r="10576">
          <cell r="B10576" t="str">
            <v>74065/1</v>
          </cell>
          <cell r="C10576" t="str">
            <v>PINTURA ESMALTE FOSCO PARA MADEIRA, DUAS DEMAOS, SOBRE FUNDO NIVELADOR BRANCO</v>
          </cell>
          <cell r="D10576" t="str">
            <v>M2</v>
          </cell>
          <cell r="E10576">
            <v>21.34</v>
          </cell>
        </row>
        <row r="10577">
          <cell r="B10577" t="str">
            <v>74065/2</v>
          </cell>
          <cell r="C10577" t="str">
            <v>PINTURA ESMALTE ACETINADO PARA MADEIRA, DUAS DEMAOS, SOBRE FUNDO NIVELADOR BRANCO</v>
          </cell>
          <cell r="D10577" t="str">
            <v>M2</v>
          </cell>
          <cell r="E10577">
            <v>20.89</v>
          </cell>
        </row>
        <row r="10578">
          <cell r="B10578" t="str">
            <v>74065/3</v>
          </cell>
          <cell r="C10578" t="str">
            <v>PINTURA ESMALTE BRILHANTE PARA MADEIRA, DUAS DEMAOS, SOBRE FUNDO NIVELADOR BRANCO</v>
          </cell>
          <cell r="D10578" t="str">
            <v>M2</v>
          </cell>
          <cell r="E10578">
            <v>20.76</v>
          </cell>
        </row>
        <row r="10579">
          <cell r="B10579">
            <v>79463</v>
          </cell>
          <cell r="C10579" t="str">
            <v>PINTURA A OLEO, 1 DEMAO</v>
          </cell>
          <cell r="D10579" t="str">
            <v>M2</v>
          </cell>
          <cell r="E10579">
            <v>12.48</v>
          </cell>
        </row>
        <row r="10580">
          <cell r="B10580">
            <v>79464</v>
          </cell>
          <cell r="C10580" t="str">
            <v>PINTURA A OLEO, 2 DEMAOS</v>
          </cell>
          <cell r="D10580" t="str">
            <v>M2</v>
          </cell>
          <cell r="E10580">
            <v>16.97</v>
          </cell>
        </row>
        <row r="10581">
          <cell r="B10581">
            <v>79466</v>
          </cell>
          <cell r="C10581" t="str">
            <v>PINTURA COM VERNIZ POLIURETANO, 2 DEMAOS</v>
          </cell>
          <cell r="D10581" t="str">
            <v>M2</v>
          </cell>
          <cell r="E10581">
            <v>17.28</v>
          </cell>
        </row>
        <row r="10582">
          <cell r="B10582" t="str">
            <v>79497/1</v>
          </cell>
          <cell r="C10582" t="str">
            <v>PINTURA A OLEO, 3 DEMAOS</v>
          </cell>
          <cell r="D10582" t="str">
            <v>M2</v>
          </cell>
          <cell r="E10582">
            <v>21.19</v>
          </cell>
        </row>
        <row r="10583">
          <cell r="B10583">
            <v>84645</v>
          </cell>
          <cell r="C10583" t="str">
            <v>VERNIZ SINTETICO BRILHANTE, 2 DEMAOS</v>
          </cell>
          <cell r="D10583" t="str">
            <v>M2</v>
          </cell>
          <cell r="E10583">
            <v>17</v>
          </cell>
        </row>
        <row r="10584">
          <cell r="B10584">
            <v>84657</v>
          </cell>
          <cell r="C10584" t="str">
            <v>FUNDO SINTETICO NIVELADOR BRANCO</v>
          </cell>
          <cell r="D10584" t="str">
            <v>M2</v>
          </cell>
          <cell r="E10584">
            <v>8.42</v>
          </cell>
        </row>
        <row r="10585">
          <cell r="B10585">
            <v>84659</v>
          </cell>
          <cell r="C10585" t="str">
            <v>PINTURA ESMALTE FOSCO EM MADEIRA, DUAS DEMAOS</v>
          </cell>
          <cell r="D10585" t="str">
            <v>M2</v>
          </cell>
          <cell r="E10585">
            <v>14.31</v>
          </cell>
        </row>
        <row r="10586">
          <cell r="B10586">
            <v>84679</v>
          </cell>
          <cell r="C10586" t="str">
            <v>PINTURA IMUNIZANTE PARA MADEIRA, DUAS DEMAOS</v>
          </cell>
          <cell r="D10586" t="str">
            <v>M2</v>
          </cell>
          <cell r="E10586">
            <v>16.89</v>
          </cell>
        </row>
        <row r="10587">
          <cell r="B10587">
            <v>95464</v>
          </cell>
          <cell r="C10587" t="str">
            <v>PINTURA VERNIZ POLIURETANO BRILHANTE EM MADEIRA, TRES DEMAOS</v>
          </cell>
          <cell r="D10587" t="str">
            <v>M2</v>
          </cell>
          <cell r="E10587">
            <v>20.05</v>
          </cell>
        </row>
        <row r="10588">
          <cell r="B10588" t="str">
            <v>73794/1</v>
          </cell>
          <cell r="C10588" t="str">
            <v>PINTURA COM TINTA PROTETORA ACABAMENTO GRAFITE ESMALTE SOBRE SUPERFICIE METALICA, 2 DEMAOS</v>
          </cell>
          <cell r="D10588" t="str">
            <v>M2</v>
          </cell>
          <cell r="E10588">
            <v>30.15</v>
          </cell>
        </row>
        <row r="10589">
          <cell r="B10589" t="str">
            <v>73865/1</v>
          </cell>
          <cell r="C10589" t="str">
            <v>FUNDO PREPARADOR PRIMER A BASE DE EPOXI, PARA ESTRUTURA METALICA, UMA DEMAO, ESPESSURA DE 25 MICRA.</v>
          </cell>
          <cell r="D10589" t="str">
            <v>M2</v>
          </cell>
          <cell r="E10589">
            <v>9.7799999999999994</v>
          </cell>
        </row>
        <row r="10590">
          <cell r="B10590" t="str">
            <v>73924/1</v>
          </cell>
          <cell r="C10590" t="str">
            <v>PINTURA ESMALTE ALTO BRILHO, DUAS DEMAOS, SOBRE SUPERFICIE METALICA</v>
          </cell>
          <cell r="D10590" t="str">
            <v>M2</v>
          </cell>
          <cell r="E10590">
            <v>22.59</v>
          </cell>
        </row>
        <row r="10591">
          <cell r="B10591" t="str">
            <v>73924/2</v>
          </cell>
          <cell r="C10591" t="str">
            <v>PINTURA ESMALTE ACETINADO, DUAS DEMAOS, SOBRE SUPERFICIE METALICA</v>
          </cell>
          <cell r="D10591" t="str">
            <v>M2</v>
          </cell>
          <cell r="E10591">
            <v>22.72</v>
          </cell>
        </row>
        <row r="10592">
          <cell r="B10592" t="str">
            <v>73924/3</v>
          </cell>
          <cell r="C10592" t="str">
            <v>PINTURA ESMALTE FOSCO, DUAS DEMAOS, SOBRE SUPERFICIE METALICA</v>
          </cell>
          <cell r="D10592" t="str">
            <v>M2</v>
          </cell>
          <cell r="E10592">
            <v>23.17</v>
          </cell>
        </row>
        <row r="10593">
          <cell r="B10593" t="str">
            <v>74064/1</v>
          </cell>
          <cell r="C10593" t="str">
            <v>FUNDO ANTICORROSIVO A BASE DE OXIDO DE FERRO (ZARCAO), DUAS DEMAOS</v>
          </cell>
          <cell r="D10593" t="str">
            <v>M2</v>
          </cell>
          <cell r="E10593">
            <v>18.079999999999998</v>
          </cell>
        </row>
        <row r="10594">
          <cell r="B10594" t="str">
            <v>74064/2</v>
          </cell>
          <cell r="C10594" t="str">
            <v>FUNDO ANTICORROSIVO A BASE DE OXIDO DE FERRO (ZARCAO), UMA DEMAO</v>
          </cell>
          <cell r="D10594" t="str">
            <v>M2</v>
          </cell>
          <cell r="E10594">
            <v>11.53</v>
          </cell>
        </row>
        <row r="10595">
          <cell r="B10595" t="str">
            <v>74145/1</v>
          </cell>
          <cell r="C10595" t="str">
            <v>PINTURA ESMALTE FOSCO, DUAS DEMAOS, SOBRE SUPERFICIE METALICA, INCLUSO UMA DEMAO DE FUNDO ANTICORROSIVO. UTILIZACAO DE REVOLVER ( AR-COMPRIMIDO).</v>
          </cell>
          <cell r="D10595" t="str">
            <v>M2</v>
          </cell>
          <cell r="E10595">
            <v>17.510000000000002</v>
          </cell>
        </row>
        <row r="10596">
          <cell r="B10596" t="str">
            <v>79498/1</v>
          </cell>
          <cell r="C10596" t="str">
            <v>PINTURA A OLEO BRILHANTE SOBRE SUPERFICIE METALICA, UMA DEMAO INCLUSO UMA DEMAO DE FUNDO ANTICORROSIVO</v>
          </cell>
          <cell r="D10596" t="str">
            <v>M2</v>
          </cell>
          <cell r="E10596">
            <v>15.02</v>
          </cell>
        </row>
        <row r="10597">
          <cell r="B10597" t="str">
            <v>79499/1</v>
          </cell>
          <cell r="C10597" t="str">
            <v>PINTURA POSTE RETO DE ACO 3,5 A 6M C/1 DEMAO D/TINTA GRAFITE C/PROPRIEDADES DE PRIMER E ACABAMENTO - OBS: C/ALTO TEOR DE ZARCAO</v>
          </cell>
          <cell r="D10597" t="str">
            <v>UN</v>
          </cell>
          <cell r="E10597">
            <v>19.190000000000001</v>
          </cell>
        </row>
        <row r="10598">
          <cell r="B10598" t="str">
            <v>79515/1</v>
          </cell>
          <cell r="C10598" t="str">
            <v>PINTURA COM TINTA PROTETORA ACABAMENTO ALUMINIO, TRES DEMAOS</v>
          </cell>
          <cell r="D10598" t="str">
            <v>M2</v>
          </cell>
          <cell r="E10598">
            <v>29.79</v>
          </cell>
        </row>
        <row r="10599">
          <cell r="B10599">
            <v>84660</v>
          </cell>
          <cell r="C10599" t="str">
            <v>FUNDO PREPARADOR PRIMER SINTETICO, PARA ESTRUTURA METALICA, UMA DEMÃO, ESPESSURA DE 25 MICRA</v>
          </cell>
          <cell r="D10599" t="str">
            <v>M2</v>
          </cell>
          <cell r="E10599">
            <v>6.63</v>
          </cell>
        </row>
        <row r="10600">
          <cell r="B10600">
            <v>84661</v>
          </cell>
          <cell r="C10600" t="str">
            <v>PINTURA COM TINTA PROTETORA ACABAMENTO ALUMINIO, UMA DEMAO SOBRE SUPERFCIE METALICA</v>
          </cell>
          <cell r="D10600" t="str">
            <v>M2</v>
          </cell>
          <cell r="E10600">
            <v>15.03</v>
          </cell>
        </row>
        <row r="10601">
          <cell r="B10601">
            <v>84662</v>
          </cell>
          <cell r="C10601" t="str">
            <v>PINTURA COM TINTA PROTETORA ACABAMENTO ALUMINIO, DUAS DEMAOS SOBRE SUPERFICIE METALICA</v>
          </cell>
          <cell r="D10601" t="str">
            <v>M2</v>
          </cell>
          <cell r="E10601">
            <v>23.49</v>
          </cell>
        </row>
        <row r="10602">
          <cell r="B10602">
            <v>95468</v>
          </cell>
          <cell r="C10602" t="str">
            <v>PINTURA ESMALTE BRILHANTE (2 DEMAOS) SOBRE SUPERFICIE METALICA, INCLUSIVE PROTECAO COM ZARCAO (1 DEMAO)</v>
          </cell>
          <cell r="D10602" t="str">
            <v>M2</v>
          </cell>
          <cell r="E10602">
            <v>33.700000000000003</v>
          </cell>
        </row>
        <row r="10603">
          <cell r="B10603">
            <v>41595</v>
          </cell>
          <cell r="C10603" t="str">
            <v>PINTURA ACRILICA DE FAIXAS DE DEMARCACAO EM QUADRA POLIESPORTIVA, 5 CM DE LARGURA</v>
          </cell>
          <cell r="D10603" t="str">
            <v>M</v>
          </cell>
          <cell r="E10603">
            <v>8.9</v>
          </cell>
        </row>
        <row r="10604">
          <cell r="B10604" t="str">
            <v>73978/1</v>
          </cell>
          <cell r="C10604" t="str">
            <v>PINTURA HIDROFUGANTE COM SILICONE SOBRE PISO CIMENTADO, UMA DEMAO</v>
          </cell>
          <cell r="D10604" t="str">
            <v>M2</v>
          </cell>
          <cell r="E10604">
            <v>14.44</v>
          </cell>
        </row>
        <row r="10605">
          <cell r="B10605" t="str">
            <v>74245/1</v>
          </cell>
          <cell r="C10605" t="str">
            <v>PINTURA ACRILICA EM PISO CIMENTADO DUAS DEMAOS</v>
          </cell>
          <cell r="D10605" t="str">
            <v>M2</v>
          </cell>
          <cell r="E10605">
            <v>11.57</v>
          </cell>
        </row>
        <row r="10606">
          <cell r="B10606">
            <v>79467</v>
          </cell>
          <cell r="C10606" t="str">
            <v>PINTURA COM TINTA A BASE DE BORRACHA CLORADA , DE FAIXAS DE DEMARCACAO, EM QUADRA POLIESPORTIVA, 5 CM DE LARGURA.</v>
          </cell>
          <cell r="D10606" t="str">
            <v>ML</v>
          </cell>
          <cell r="E10606">
            <v>10.72</v>
          </cell>
        </row>
        <row r="10607">
          <cell r="B10607" t="str">
            <v>79500/2</v>
          </cell>
          <cell r="C10607" t="str">
            <v>PINTURA ACRILICA EM PISO CIMENTADO, TRES DEMAOS</v>
          </cell>
          <cell r="D10607" t="str">
            <v>M2</v>
          </cell>
          <cell r="E10607">
            <v>16.16</v>
          </cell>
        </row>
        <row r="10608">
          <cell r="B10608">
            <v>84663</v>
          </cell>
          <cell r="C10608" t="str">
            <v>APLICACAO DE VERNIZ POLIURETANO FOSCO SOBRE PISO DE PEDRAS DECORATIVAS, 3 DEMAOS</v>
          </cell>
          <cell r="D10608" t="str">
            <v>M2</v>
          </cell>
          <cell r="E10608">
            <v>20.39</v>
          </cell>
        </row>
        <row r="10609">
          <cell r="B10609">
            <v>84665</v>
          </cell>
          <cell r="C10609" t="str">
            <v>PINTURA ACRILICA PARA SINALIZAÇÃO HORIZONTAL EM PISO CIMENTADO</v>
          </cell>
          <cell r="D10609" t="str">
            <v>M2</v>
          </cell>
          <cell r="E10609">
            <v>18.309999999999999</v>
          </cell>
        </row>
        <row r="10610">
          <cell r="B10610">
            <v>84666</v>
          </cell>
          <cell r="C10610" t="str">
            <v>POLIMENTO E ENCERAMENTO DE PISO EM MADEIRA</v>
          </cell>
          <cell r="D10610" t="str">
            <v>M2</v>
          </cell>
          <cell r="E10610">
            <v>17.98</v>
          </cell>
        </row>
        <row r="10611">
          <cell r="B10611">
            <v>75889</v>
          </cell>
          <cell r="C10611" t="str">
            <v>PINTURA PARA TELHAS DE ALUMINIO COM TINTA ESMALTE AUTOMOTIVA</v>
          </cell>
          <cell r="D10611" t="str">
            <v>M2</v>
          </cell>
          <cell r="E10611">
            <v>17.96</v>
          </cell>
        </row>
        <row r="10612">
          <cell r="B10612">
            <v>72191</v>
          </cell>
          <cell r="C10612" t="str">
            <v>RECOLOCACAO DE TACOS DE MADEIRA COM REAPROVEITAMENTO DE MATERIAL E ASSENTAMENTO COM ARGAMASSA 1:4 (CIMENTO E AREIA)</v>
          </cell>
          <cell r="D10612" t="str">
            <v>M2</v>
          </cell>
          <cell r="E10612">
            <v>65.75</v>
          </cell>
        </row>
        <row r="10613">
          <cell r="B10613">
            <v>72192</v>
          </cell>
          <cell r="C10613" t="str">
            <v>RECOLOCACAO DE PISO DE TABUAS DE MADEIRA, CONSIDERANDO REAPROVEITAMENTO DO MATERIAL, EXCLUSIVE VIGAMENTO</v>
          </cell>
          <cell r="D10613" t="str">
            <v>M2</v>
          </cell>
          <cell r="E10613">
            <v>17.45</v>
          </cell>
        </row>
        <row r="10614">
          <cell r="B10614">
            <v>72193</v>
          </cell>
          <cell r="C10614" t="str">
            <v>RECOLOCACAO DE PISO DE TABUAS DE MADEIRA, CONSIDERANDO REAPROVEITAMENTO DO MATERIAL, INCLUSIVE VIGAMENTO</v>
          </cell>
          <cell r="D10614" t="str">
            <v>M2</v>
          </cell>
          <cell r="E10614">
            <v>47.22</v>
          </cell>
        </row>
        <row r="10615">
          <cell r="B10615">
            <v>73655</v>
          </cell>
          <cell r="C10615" t="str">
            <v>PISO EM TABUA CORRIDA DE MADEIRA ESPESSURA 2,5CM FIXADO EM PECAS DE MADEIRA E ASSENTADO EM ARGAMASSA TRACO 1:4 (CIMENTO/AREIA)</v>
          </cell>
          <cell r="D10615" t="str">
            <v>M2</v>
          </cell>
          <cell r="E10615">
            <v>188.06</v>
          </cell>
        </row>
        <row r="10616">
          <cell r="B10616" t="str">
            <v>73734/1</v>
          </cell>
          <cell r="C10616" t="str">
            <v>PISO EM TACO DE MADEIRA 7X21CM, ASSENTADO COM ARGAMASSA TRACO 1:4 (CIMENTO E AREIA MEDIA)</v>
          </cell>
          <cell r="D10616" t="str">
            <v>M2</v>
          </cell>
          <cell r="E10616">
            <v>147.18</v>
          </cell>
        </row>
        <row r="10617">
          <cell r="B10617">
            <v>84181</v>
          </cell>
          <cell r="C10617" t="str">
            <v>PISO EM TACO DE MADEIRA 7X21CM, FIXADO COM COLA BASE DE PVA</v>
          </cell>
          <cell r="D10617" t="str">
            <v>M2</v>
          </cell>
          <cell r="E10617">
            <v>127.49</v>
          </cell>
        </row>
        <row r="10618">
          <cell r="B10618">
            <v>87246</v>
          </cell>
          <cell r="C10618" t="str">
            <v>REVESTIMENTO CERÂMICO PARA PISO COM PLACAS TIPO ESMALTADA EXTRA DE DIMENSÕES 35X35 CM APLICADA EM AMBIENTES DE ÁREA MENOR QUE 5 M2. AF_06/2014</v>
          </cell>
          <cell r="D10618" t="str">
            <v>M2</v>
          </cell>
          <cell r="E10618">
            <v>49.59</v>
          </cell>
        </row>
        <row r="10619">
          <cell r="B10619">
            <v>87247</v>
          </cell>
          <cell r="C10619" t="str">
            <v>REVESTIMENTO CERÂMICO PARA PISO COM PLACAS TIPO ESMALTADA EXTRA DE DIMENSÕES 35X35 CM APLICADA EM AMBIENTES DE ÁREA ENTRE 5 M2 E 10 M2. AF_06/2014</v>
          </cell>
          <cell r="D10619" t="str">
            <v>M2</v>
          </cell>
          <cell r="E10619">
            <v>44.02</v>
          </cell>
        </row>
        <row r="10620">
          <cell r="B10620">
            <v>87248</v>
          </cell>
          <cell r="C10620" t="str">
            <v>REVESTIMENTO CERÂMICO PARA PISO COM PLACAS TIPO ESMALTADA EXTRA DE DIMENSÕES 35X35 CM APLICADA EM AMBIENTES DE ÁREA MAIOR QUE 10 M2. AF_06/2014</v>
          </cell>
          <cell r="D10620" t="str">
            <v>M2</v>
          </cell>
          <cell r="E10620">
            <v>39.54</v>
          </cell>
        </row>
        <row r="10621">
          <cell r="B10621">
            <v>87249</v>
          </cell>
          <cell r="C10621" t="str">
            <v>REVESTIMENTO CERÂMICO PARA PISO COM PLACAS TIPO ESMALTADA EXTRA DE DIMENSÕES 45X45 CM APLICADA EM AMBIENTES DE ÁREA MENOR QUE 5 M2. AF_06/2014</v>
          </cell>
          <cell r="D10621" t="str">
            <v>M2</v>
          </cell>
          <cell r="E10621">
            <v>54.83</v>
          </cell>
        </row>
        <row r="10622">
          <cell r="B10622">
            <v>87250</v>
          </cell>
          <cell r="C10622" t="str">
            <v>REVESTIMENTO CERÂMICO PARA PISO COM PLACAS TIPO ESMALTADA EXTRA DE DIMENSÕES 45X45 CM APLICADA EM AMBIENTES DE ÁREA ENTRE 5 M2 E 10 M2. AF_06/2014</v>
          </cell>
          <cell r="D10622" t="str">
            <v>M2</v>
          </cell>
          <cell r="E10622">
            <v>46.02</v>
          </cell>
        </row>
        <row r="10623">
          <cell r="B10623">
            <v>87251</v>
          </cell>
          <cell r="C10623" t="str">
            <v>REVESTIMENTO CERÂMICO PARA PISO COM PLACAS TIPO ESMALTADA EXTRA DE DIMENSÕES 45X45 CM APLICADA EM AMBIENTES DE ÁREA MAIOR QUE 10 M2. AF_06/2014</v>
          </cell>
          <cell r="D10623" t="str">
            <v>M2</v>
          </cell>
          <cell r="E10623">
            <v>40.33</v>
          </cell>
        </row>
        <row r="10624">
          <cell r="B10624">
            <v>87255</v>
          </cell>
          <cell r="C10624" t="str">
            <v>REVESTIMENTO CERÂMICO PARA PISO COM PLACAS TIPO ESMALTADA EXTRA DE DIMENSÕES 60X60 CM APLICADA EM AMBIENTES DE ÁREA MENOR QUE 5 M2. AF_06/2014</v>
          </cell>
          <cell r="D10624" t="str">
            <v>M2</v>
          </cell>
          <cell r="E10624">
            <v>92</v>
          </cell>
        </row>
        <row r="10625">
          <cell r="B10625">
            <v>87256</v>
          </cell>
          <cell r="C10625" t="str">
            <v>REVESTIMENTO CERÂMICO PARA PISO COM PLACAS TIPO ESMALTADA EXTRA DE DIMENSÕES 60X60 CM APLICADA EM AMBIENTES DE ÁREA ENTRE 5 M2 E 10 M2. AF_06/2014</v>
          </cell>
          <cell r="D10625" t="str">
            <v>M2</v>
          </cell>
          <cell r="E10625">
            <v>81.13</v>
          </cell>
        </row>
        <row r="10626">
          <cell r="B10626">
            <v>87257</v>
          </cell>
          <cell r="C10626" t="str">
            <v>REVESTIMENTO CERÂMICO PARA PISO COM PLACAS TIPO ESMALTADA EXTRA DE DIMENSÕES 60X60 CM APLICADA EM AMBIENTES DE ÁREA MAIOR QUE 10 M2. AF_06/2014</v>
          </cell>
          <cell r="D10626" t="str">
            <v>M2</v>
          </cell>
          <cell r="E10626">
            <v>74.400000000000006</v>
          </cell>
        </row>
        <row r="10627">
          <cell r="B10627">
            <v>87258</v>
          </cell>
          <cell r="C10627" t="str">
            <v>REVESTIMENTO CERÂMICO PARA PISO COM PLACAS TIPO PORCELANATO DE DIMENSÕES 45X45 CM APLICADA EM AMBIENTES DE ÁREA MENOR QUE 5 M². AF_06/2014</v>
          </cell>
          <cell r="D10627" t="str">
            <v>M2</v>
          </cell>
          <cell r="E10627">
            <v>119.83</v>
          </cell>
        </row>
        <row r="10628">
          <cell r="B10628">
            <v>87259</v>
          </cell>
          <cell r="C10628" t="str">
            <v>REVESTIMENTO CERÂMICO PARA PISO COM PLACAS TIPO PORCELANATO DE DIMENSÕES 45X45 CM APLICADA EM AMBIENTES DE ÁREA ENTRE 5 M² E 10 M². AF_06/2014</v>
          </cell>
          <cell r="D10628" t="str">
            <v>M2</v>
          </cell>
          <cell r="E10628">
            <v>109.5</v>
          </cell>
        </row>
        <row r="10629">
          <cell r="B10629">
            <v>87260</v>
          </cell>
          <cell r="C10629" t="str">
            <v>REVESTIMENTO CERÂMICO PARA PISO COM PLACAS TIPO PORCELANATO DE DIMENSÕES 45X45 CM APLICADA EM AMBIENTES DE ÁREA MAIOR QUE 10 M². AF_06/2014</v>
          </cell>
          <cell r="D10629" t="str">
            <v>M2</v>
          </cell>
          <cell r="E10629">
            <v>103.51</v>
          </cell>
        </row>
        <row r="10630">
          <cell r="B10630">
            <v>87261</v>
          </cell>
          <cell r="C10630" t="str">
            <v>REVESTIMENTO CERÂMICO PARA PISO COM PLACAS TIPO PORCELANATO DE DIMENSÕES 60X60 CM APLICADA EM AMBIENTES DE ÁREA MENOR QUE 5 M². AF_06/2014</v>
          </cell>
          <cell r="D10630" t="str">
            <v>M2</v>
          </cell>
          <cell r="E10630">
            <v>139.44</v>
          </cell>
        </row>
        <row r="10631">
          <cell r="B10631">
            <v>87262</v>
          </cell>
          <cell r="C10631" t="str">
            <v>REVESTIMENTO CERÂMICO PARA PISO COM PLACAS TIPO PORCELANATO DE DIMENSÕES 60X60 CM APLICADA EM AMBIENTES DE ÁREA ENTRE 5 M² E 10 M². AF_06/2014</v>
          </cell>
          <cell r="D10631" t="str">
            <v>M2</v>
          </cell>
          <cell r="E10631">
            <v>127.24</v>
          </cell>
        </row>
        <row r="10632">
          <cell r="B10632">
            <v>87263</v>
          </cell>
          <cell r="C10632" t="str">
            <v>REVESTIMENTO CERÂMICO PARA PISO COM PLACAS TIPO PORCELANATO DE DIMENSÕES 60X60 CM APLICADA EM AMBIENTES DE ÁREA MAIOR QUE 10 M². AF_06/2014</v>
          </cell>
          <cell r="D10632" t="str">
            <v>M2</v>
          </cell>
          <cell r="E10632">
            <v>120.18</v>
          </cell>
        </row>
        <row r="10633">
          <cell r="B10633">
            <v>89046</v>
          </cell>
          <cell r="C10633" t="str">
            <v>(COMPOSIÇÃO REPRESENTATIVA) DO SERVIÇO DE REVESTIMENTO CERÂMICO PARA PISO COM PLACAS TIPO GRÉS DE DIMENSÕES 35X35 CM, PARA EDIFICAÇÃO HABITACIONAL MULTIFAMILIAR (PRÉDIO). AF_11/2014</v>
          </cell>
          <cell r="D10633" t="str">
            <v>M2</v>
          </cell>
          <cell r="E10633">
            <v>43.78</v>
          </cell>
        </row>
        <row r="10634">
          <cell r="B10634">
            <v>89171</v>
          </cell>
          <cell r="C10634" t="str">
            <v>(COMPOSIÇÃO REPRESENTATIVA) DO SERVIÇO DE REVESTIMENTO CERÂMICO PARA PISO COM PLACAS TIPO GRÉS DE DIMENSÕES 35X35 CM, PARA EDIFICAÇÃO HABITACIONAL UNIFAMILIAR (CASA) E EDIFICAÇÃO PÚBLICA PADRÃO. AF_11/2014</v>
          </cell>
          <cell r="D10634" t="str">
            <v>M2</v>
          </cell>
          <cell r="E10634">
            <v>41.58</v>
          </cell>
        </row>
        <row r="10635">
          <cell r="B10635">
            <v>93389</v>
          </cell>
          <cell r="C10635" t="str">
            <v>REVESTIMENTO CERÂMICO PARA PISO COM PLACAS TIPO ESMALTADA PADRÃO POPULAR DE DIMENSÕES 35X35 CM APLICADA EM AMBIENTES DE ÁREA MENOR QUE 5 M2. AF_06/2014</v>
          </cell>
          <cell r="D10635" t="str">
            <v>M2</v>
          </cell>
          <cell r="E10635">
            <v>44.34</v>
          </cell>
        </row>
        <row r="10636">
          <cell r="B10636">
            <v>93390</v>
          </cell>
          <cell r="C10636" t="str">
            <v>REVESTIMENTO CERÂMICO PARA PISO COM PLACAS TIPO ESMALTADA PADRÃO POPULAR DE DIMENSÕES 35X35 CM APLICADA EM AMBIENTES DE ÁREA ENTRE 5 M2 E 10 M2. AF_06/2014</v>
          </cell>
          <cell r="D10636" t="str">
            <v>M2</v>
          </cell>
          <cell r="E10636">
            <v>38.86</v>
          </cell>
        </row>
        <row r="10637">
          <cell r="B10637">
            <v>93391</v>
          </cell>
          <cell r="C10637" t="str">
            <v>REVESTIMENTO CERÂMICO PARA PISO COM PLACAS TIPO ESMALTADA PADRÃO POPULAR DE DIMENSÕES 35X35 CM APLICADA EM AMBIENTES DE ÁREA MAIOR QUE 10 M2. AF_06/2014</v>
          </cell>
          <cell r="D10637" t="str">
            <v>M2</v>
          </cell>
          <cell r="E10637">
            <v>34.380000000000003</v>
          </cell>
        </row>
        <row r="10638">
          <cell r="B10638" t="str">
            <v>73743/1</v>
          </cell>
          <cell r="C10638" t="str">
            <v>PISO EM PEDRA SÃO TOME ASSENTADO SOBRE ARGAMASSA 1:3 (CIMENTO E AREIA) REJUNTADO COM CIMENTO BRANCO</v>
          </cell>
          <cell r="D10638" t="str">
            <v>M2</v>
          </cell>
          <cell r="E10638">
            <v>99.49</v>
          </cell>
        </row>
        <row r="10639">
          <cell r="B10639" t="str">
            <v>73921/2</v>
          </cell>
          <cell r="C10639" t="str">
            <v>PISO EM PEDRA ARDOSIA ASSENTADO SOBRE ARGAMASSA COLANTE REJUNTADO COM CIMENTO COMUM</v>
          </cell>
          <cell r="D10639" t="str">
            <v>M2</v>
          </cell>
          <cell r="E10639">
            <v>22.67</v>
          </cell>
        </row>
        <row r="10640">
          <cell r="B10640">
            <v>84183</v>
          </cell>
          <cell r="C10640" t="str">
            <v>PISO EM PEDRA PORTUGUESA ASSENTADO SOBRE BASE DE AREIA, REJUNTADO COM CIMENTO COMUM</v>
          </cell>
          <cell r="D10640" t="str">
            <v>M2</v>
          </cell>
          <cell r="E10640">
            <v>73.790000000000006</v>
          </cell>
        </row>
        <row r="10641">
          <cell r="B10641">
            <v>98670</v>
          </cell>
          <cell r="C10641" t="str">
            <v>PISO EM LADRILHO HIDRÁULICO APLICADO EM AMBIENTES INTERNOS, INCLUSO APLICAÇÃO DE RESINA. AF_06/2018</v>
          </cell>
          <cell r="D10641" t="str">
            <v>M2</v>
          </cell>
          <cell r="E10641">
            <v>103.7</v>
          </cell>
        </row>
        <row r="10642">
          <cell r="B10642">
            <v>98671</v>
          </cell>
          <cell r="C10642" t="str">
            <v>PISO EM GRANITO APLICADO EM AMBIENTES INTERNOS. AF_06/2018</v>
          </cell>
          <cell r="D10642" t="str">
            <v>M2</v>
          </cell>
          <cell r="E10642">
            <v>285.91000000000003</v>
          </cell>
        </row>
        <row r="10643">
          <cell r="B10643">
            <v>98672</v>
          </cell>
          <cell r="C10643" t="str">
            <v>PISO EM MÁRMORE APLICADO EM AMBIENTES INTERNOS. AF_06/2018</v>
          </cell>
          <cell r="D10643" t="str">
            <v>M2</v>
          </cell>
          <cell r="E10643">
            <v>359.78</v>
          </cell>
        </row>
        <row r="10644">
          <cell r="B10644">
            <v>98673</v>
          </cell>
          <cell r="C10644" t="str">
            <v>PISO VINÍLICO SEMI-FLEXÍVEL EM PLACAS, PADRÃO LISO, ESPESSURA 3,2 MM, FIXADO COM COLA. AF_06/2018</v>
          </cell>
          <cell r="D10644" t="str">
            <v>M2</v>
          </cell>
          <cell r="E10644">
            <v>113.33</v>
          </cell>
        </row>
        <row r="10645">
          <cell r="B10645">
            <v>98679</v>
          </cell>
          <cell r="C10645" t="str">
            <v>PISO CIMENTADO, TRAÇO 1:3 (CIMENTO E AREIA), ACABAMENTO LISO, ESPESSURA 2,0 CM, PREPARO MECÂNICO DA ARGAMASSA. AF_06/2018</v>
          </cell>
          <cell r="D10645" t="str">
            <v>M2</v>
          </cell>
          <cell r="E10645">
            <v>22.44</v>
          </cell>
        </row>
        <row r="10646">
          <cell r="B10646">
            <v>98680</v>
          </cell>
          <cell r="C10646" t="str">
            <v>PISO CIMENTADO, TRAÇO 1:3 (CIMENTO E AREIA), ACABAMENTO LISO, ESPESSURA 3,0 CM, PREPARO MECÂNICO DA ARGAMASSA. AF_06/2018</v>
          </cell>
          <cell r="D10646" t="str">
            <v>M2</v>
          </cell>
          <cell r="E10646">
            <v>27.99</v>
          </cell>
        </row>
        <row r="10647">
          <cell r="B10647">
            <v>98681</v>
          </cell>
          <cell r="C10647" t="str">
            <v>PISO CIMENTADO, TRAÇO 1:3 (CIMENTO E AREIA), ACABAMENTO RÚSTICO, ESPESSURA 2,0 CM, PREPARO MECÂNICO DA ARGAMASSA. AF_06/2018</v>
          </cell>
          <cell r="D10647" t="str">
            <v>M2</v>
          </cell>
          <cell r="E10647">
            <v>20.86</v>
          </cell>
        </row>
        <row r="10648">
          <cell r="B10648">
            <v>98682</v>
          </cell>
          <cell r="C10648" t="str">
            <v>PISO CIMENTADO, TRAÇO 1:3 (CIMENTO E AREIA), ACABAMENTO RÚSTICO, ESPESSURA 3,0 CM, PREPARO MECÂNICO DA ARGAMASSA. AF_06/2018</v>
          </cell>
          <cell r="D10648" t="str">
            <v>M2</v>
          </cell>
          <cell r="E10648">
            <v>26.4</v>
          </cell>
        </row>
        <row r="10649">
          <cell r="B10649">
            <v>98685</v>
          </cell>
          <cell r="C10649" t="str">
            <v>RODAPÉ EM GRANITO, ALTURA 10 CM. AF_06/2018</v>
          </cell>
          <cell r="D10649" t="str">
            <v>M</v>
          </cell>
          <cell r="E10649">
            <v>52.18</v>
          </cell>
        </row>
        <row r="10650">
          <cell r="B10650">
            <v>98686</v>
          </cell>
          <cell r="C10650" t="str">
            <v>RODAPÉ EM LADRILHO HIDRÁULICO, ALTURA 7 CM. AF_06/2018</v>
          </cell>
          <cell r="D10650" t="str">
            <v>M</v>
          </cell>
          <cell r="E10650">
            <v>27.03</v>
          </cell>
        </row>
        <row r="10651">
          <cell r="B10651">
            <v>98688</v>
          </cell>
          <cell r="C10651" t="str">
            <v>RODAPÉ EM POLIESTIRENO, ALTURA 5 CM. AF_06/2018</v>
          </cell>
          <cell r="D10651" t="str">
            <v>M</v>
          </cell>
          <cell r="E10651">
            <v>43.98</v>
          </cell>
        </row>
        <row r="10652">
          <cell r="B10652">
            <v>98689</v>
          </cell>
          <cell r="C10652" t="str">
            <v>SOLEIRA EM GRANITO, LARGURA 15 CM, ESPESSURA 2,0 CM. AF_06/2018</v>
          </cell>
          <cell r="D10652" t="str">
            <v>M</v>
          </cell>
          <cell r="E10652">
            <v>74.33</v>
          </cell>
        </row>
        <row r="10653">
          <cell r="B10653">
            <v>72187</v>
          </cell>
          <cell r="C10653" t="str">
            <v>PISO DE BORRACHA FRISADO, ESPESSURA 7MM, ASSENTADO COM ARGAMASSA TRACO 1:3 (CIMENTO E AREIA)</v>
          </cell>
          <cell r="D10653" t="str">
            <v>M2</v>
          </cell>
          <cell r="E10653">
            <v>146.75</v>
          </cell>
        </row>
        <row r="10654">
          <cell r="B10654">
            <v>72188</v>
          </cell>
          <cell r="C10654" t="str">
            <v>PISO DE BORRACHA PASTILHADO, ESPESSURA 7MM, ASSENTADO COM ARGAMASSA TRACO 1:3 (CIMENTO E AREIA)</v>
          </cell>
          <cell r="D10654" t="str">
            <v>M2</v>
          </cell>
          <cell r="E10654">
            <v>146.75</v>
          </cell>
        </row>
        <row r="10655">
          <cell r="B10655" t="str">
            <v>73876/1</v>
          </cell>
          <cell r="C10655" t="str">
            <v>PISO DE BORRACHA PASTILHADO, ESPESSURA 7MM, FIXADO COM COLA</v>
          </cell>
          <cell r="D10655" t="str">
            <v>M2</v>
          </cell>
          <cell r="E10655">
            <v>135.9</v>
          </cell>
        </row>
        <row r="10656">
          <cell r="B10656">
            <v>84186</v>
          </cell>
          <cell r="C10656" t="str">
            <v>PISO DE BORRACHA CANELADA, ESPESSURA 3,5MM, FIXADO COM COLA</v>
          </cell>
          <cell r="D10656" t="str">
            <v>M2</v>
          </cell>
          <cell r="E10656">
            <v>61.18</v>
          </cell>
        </row>
        <row r="10657">
          <cell r="B10657">
            <v>84187</v>
          </cell>
          <cell r="C10657" t="str">
            <v>ASSENTAMENTO DE PISO DE BORRACHA PASTILHADA FIXADO COM COLA</v>
          </cell>
          <cell r="D10657" t="str">
            <v>M2</v>
          </cell>
          <cell r="E10657">
            <v>15.04</v>
          </cell>
        </row>
        <row r="10658">
          <cell r="B10658">
            <v>72136</v>
          </cell>
          <cell r="C10658" t="str">
            <v>PISO INDUSTRIAL DE ALTA RESISTENCIA, ESPESSURA 8MM, INCLUSO JUNTAS DE DILATACAO PLASTICAS E POLIMENTO MECANIZADO</v>
          </cell>
          <cell r="D10658" t="str">
            <v>M2</v>
          </cell>
          <cell r="E10658">
            <v>69.95</v>
          </cell>
        </row>
        <row r="10659">
          <cell r="B10659">
            <v>72137</v>
          </cell>
          <cell r="C10659" t="str">
            <v>PISO INDUSTRIAL ALTA RESISTENCIA, ESPESSURA 12MM, INCLUSO JUNTAS DE DILATACAO PLASTICAS E POLIMENTO MECANIZADO</v>
          </cell>
          <cell r="D10659" t="str">
            <v>M2</v>
          </cell>
          <cell r="E10659">
            <v>82.95</v>
          </cell>
        </row>
        <row r="10660">
          <cell r="B10660">
            <v>72815</v>
          </cell>
          <cell r="C10660" t="str">
            <v>APLICACAO DE TINTA A BASE DE EPOXI SOBRE PISO</v>
          </cell>
          <cell r="D10660" t="str">
            <v>M2</v>
          </cell>
          <cell r="E10660">
            <v>49.85</v>
          </cell>
        </row>
        <row r="10661">
          <cell r="B10661">
            <v>84191</v>
          </cell>
          <cell r="C10661" t="str">
            <v>PISO EM GRANILITE, MARMORITE OU GRANITINA ESPESSURA 8 MM, INCLUSO JUNTAS DE DILATACAO PLASTICAS</v>
          </cell>
          <cell r="D10661" t="str">
            <v>M2</v>
          </cell>
          <cell r="E10661">
            <v>79.14</v>
          </cell>
        </row>
        <row r="10662">
          <cell r="B10662" t="str">
            <v>74111/1</v>
          </cell>
          <cell r="C10662" t="str">
            <v>SOLEIRA / TABEIRA EM MARMORE BRANCO COMUM, POLIDO, LARGURA 5 CM, ESPESSURA 2 CM, ASSENTADA COM ARGAMASSA COLANTE</v>
          </cell>
          <cell r="D10662" t="str">
            <v>M</v>
          </cell>
          <cell r="E10662">
            <v>30.87</v>
          </cell>
        </row>
        <row r="10663">
          <cell r="B10663">
            <v>98695</v>
          </cell>
          <cell r="C10663" t="str">
            <v>SOLEIRA EM MÁRMORE, LARGURA 15 CM, ESPESSURA 2,0 CM. AF_06/2018</v>
          </cell>
          <cell r="D10663" t="str">
            <v>M</v>
          </cell>
          <cell r="E10663">
            <v>64.2</v>
          </cell>
        </row>
        <row r="10664">
          <cell r="B10664">
            <v>98697</v>
          </cell>
          <cell r="C10664" t="str">
            <v>RODAPÉ EM MÁRMORE, ALTURA 7 CM. AF_06/2018</v>
          </cell>
          <cell r="D10664" t="str">
            <v>M</v>
          </cell>
          <cell r="E10664">
            <v>42.49</v>
          </cell>
        </row>
        <row r="10665">
          <cell r="B10665" t="str">
            <v>73886/1</v>
          </cell>
          <cell r="C10665" t="str">
            <v>RODAPE EM MADEIRA, ALTURA 7CM, FIXADO EM PECAS DE MADEIRA</v>
          </cell>
          <cell r="D10665" t="str">
            <v>M</v>
          </cell>
          <cell r="E10665">
            <v>15.82</v>
          </cell>
        </row>
        <row r="10666">
          <cell r="B10666">
            <v>84162</v>
          </cell>
          <cell r="C10666" t="str">
            <v>RODAPE EM MADEIRA, ALTURA 7CM, FIXADO COM COLA</v>
          </cell>
          <cell r="D10666" t="str">
            <v>M</v>
          </cell>
          <cell r="E10666">
            <v>15.85</v>
          </cell>
        </row>
        <row r="10667">
          <cell r="B10667">
            <v>88648</v>
          </cell>
          <cell r="C10667" t="str">
            <v>RODAPÉ CERÂMICO DE 7CM DE ALTURA COM PLACAS TIPO ESMALTADA EXTRA  DE DIMENSÕES 35X35CM. AF_06/2014</v>
          </cell>
          <cell r="D10667" t="str">
            <v>M</v>
          </cell>
          <cell r="E10667">
            <v>5.76</v>
          </cell>
        </row>
        <row r="10668">
          <cell r="B10668">
            <v>88649</v>
          </cell>
          <cell r="C10668" t="str">
            <v>RODAPÉ CERÂMICO DE 7CM DE ALTURA COM PLACAS TIPO ESMALTADA EXTRA DE DIMENSÕES 45X45CM. AF_06/2014</v>
          </cell>
          <cell r="D10668" t="str">
            <v>M</v>
          </cell>
          <cell r="E10668">
            <v>6.61</v>
          </cell>
        </row>
        <row r="10669">
          <cell r="B10669">
            <v>88650</v>
          </cell>
          <cell r="C10669" t="str">
            <v>RODAPÉ CERÂMICO DE 7CM DE ALTURA COM PLACAS TIPO ESMALTADA EXTRA DE DIMENSÕES 60X60CM. AF_06/2014</v>
          </cell>
          <cell r="D10669" t="str">
            <v>M</v>
          </cell>
          <cell r="E10669">
            <v>13.48</v>
          </cell>
        </row>
        <row r="10670">
          <cell r="B10670">
            <v>96467</v>
          </cell>
          <cell r="C10670" t="str">
            <v>RODAPÉ CERÂMICO DE 7CM DE ALTURA COM PLACAS TIPO ESMALTADA COMERCIAL DE DIMENSÕES 35X35CM (PADRAO POPULAR). AF_06/2017</v>
          </cell>
          <cell r="D10670" t="str">
            <v>M</v>
          </cell>
          <cell r="E10670">
            <v>5.16</v>
          </cell>
        </row>
        <row r="10671">
          <cell r="B10671" t="str">
            <v>73850/1</v>
          </cell>
          <cell r="C10671" t="str">
            <v>RODAPE EM MARMORITE, ALTURA 10CM</v>
          </cell>
          <cell r="D10671" t="str">
            <v>M</v>
          </cell>
          <cell r="E10671">
            <v>21.32</v>
          </cell>
        </row>
        <row r="10672">
          <cell r="B10672">
            <v>84168</v>
          </cell>
          <cell r="C10672" t="str">
            <v>RODAPE EM ARDOSIA ASSENTADO COM ARGAMASSA TRACO 1:4 (CIMENTO E AREIA) ALTURA 10CM</v>
          </cell>
          <cell r="D10672" t="str">
            <v>M</v>
          </cell>
          <cell r="E10672">
            <v>11.11</v>
          </cell>
        </row>
        <row r="10673">
          <cell r="B10673">
            <v>68325</v>
          </cell>
          <cell r="C10673" t="str">
            <v>PISO EM CONCRETO 20 MPA PREPARO MECANICO, ESPESSURA 7CM, INCLUSO SELANTE ELASTICO A BASE DE POLIURETANO</v>
          </cell>
          <cell r="D10673" t="str">
            <v>M2</v>
          </cell>
          <cell r="E10673">
            <v>38.11</v>
          </cell>
        </row>
        <row r="10674">
          <cell r="B10674">
            <v>68333</v>
          </cell>
          <cell r="C10674" t="str">
            <v>PISO EM CONCRETO 20 MPA PREPARO MECANICO, ESPESSURA 7CM, INCLUSO JUNTAS DE DILATACAO EM MADEIRA</v>
          </cell>
          <cell r="D10674" t="str">
            <v>M2</v>
          </cell>
          <cell r="E10674">
            <v>40.85</v>
          </cell>
        </row>
        <row r="10675">
          <cell r="B10675">
            <v>72183</v>
          </cell>
          <cell r="C10675" t="str">
            <v>PISO EM CONCRETO 20MPA PREPARO MECANICO, ESPESSURA 7 CM, COM ARMACAO EM TELA SOLDADA</v>
          </cell>
          <cell r="D10675" t="str">
            <v>M2</v>
          </cell>
          <cell r="E10675">
            <v>71.94</v>
          </cell>
        </row>
        <row r="10676">
          <cell r="B10676">
            <v>84175</v>
          </cell>
          <cell r="C10676" t="str">
            <v>JUNTA 5X5CM COM ARGAMASSA TRACO 1:3 (CIMENTO E AREIA) PARA PISO EM PLACAS</v>
          </cell>
          <cell r="D10676" t="str">
            <v>M</v>
          </cell>
          <cell r="E10676">
            <v>10.43</v>
          </cell>
        </row>
        <row r="10677">
          <cell r="B10677">
            <v>84176</v>
          </cell>
          <cell r="C10677" t="str">
            <v>JUNTA 2,5X2,5CM COM ARGAMASSA 1:1:3 IMPERMEABILIZANTE DE HIDRO-ASFALTO CIMENTO E AREIA PARA PISO EM PLACAS</v>
          </cell>
          <cell r="D10677" t="str">
            <v>M</v>
          </cell>
          <cell r="E10677">
            <v>18.920000000000002</v>
          </cell>
        </row>
        <row r="10678">
          <cell r="B10678">
            <v>94990</v>
          </cell>
          <cell r="C10678" t="str">
            <v>EXECUÇÃO DE PASSEIO (CALÇADA) OU PISO DE CONCRETO COM CONCRETO MOLDADO IN LOCO, FEITO EM OBRA, ACABAMENTO CONVENCIONAL, NÃO ARMADO. AF_07/2016</v>
          </cell>
          <cell r="D10678" t="str">
            <v>M3</v>
          </cell>
          <cell r="E10678">
            <v>490.05</v>
          </cell>
        </row>
        <row r="10679">
          <cell r="B10679">
            <v>94991</v>
          </cell>
          <cell r="C10679" t="str">
            <v>EXECUÇÃO DE PASSEIO (CALÇADA) OU PISO DE CONCRETO COM CONCRETO MOLDADO IN LOCO, USINADO, ACABAMENTO CONVENCIONAL, NÃO ARMADO. AF_07/2016</v>
          </cell>
          <cell r="D10679" t="str">
            <v>M3</v>
          </cell>
          <cell r="E10679">
            <v>396.3</v>
          </cell>
        </row>
        <row r="10680">
          <cell r="B10680">
            <v>94992</v>
          </cell>
          <cell r="C10680" t="str">
            <v>EXECUÇÃO DE PASSEIO (CALÇADA) OU PISO DE CONCRETO COM CONCRETO MOLDADO IN LOCO, FEITO EM OBRA, ACABAMENTO CONVENCIONAL, ESPESSURA 6 CM, ARMADO. AF_07/2016</v>
          </cell>
          <cell r="D10680" t="str">
            <v>M2</v>
          </cell>
          <cell r="E10680">
            <v>56.88</v>
          </cell>
        </row>
        <row r="10681">
          <cell r="B10681">
            <v>94993</v>
          </cell>
          <cell r="C10681" t="str">
            <v>EXECUÇÃO DE PASSEIO (CALÇADA) OU PISO DE CONCRETO COM CONCRETO MOLDADO IN LOCO, USINADO, ACABAMENTO CONVENCIONAL, ESPESSURA 6 CM, ARMADO. AF_07/2016</v>
          </cell>
          <cell r="D10681" t="str">
            <v>M2</v>
          </cell>
          <cell r="E10681">
            <v>51.25</v>
          </cell>
        </row>
        <row r="10682">
          <cell r="B10682">
            <v>94994</v>
          </cell>
          <cell r="C10682" t="str">
            <v>EXECUÇÃO DE PASSEIO (CALÇADA) OU PISO DE CONCRETO COM CONCRETO MOLDADO IN LOCO, FEITO EM OBRA, ACABAMENTO CONVENCIONAL, ESPESSURA 8 CM, ARMADO. AF_07/2016</v>
          </cell>
          <cell r="D10682" t="str">
            <v>M2</v>
          </cell>
          <cell r="E10682">
            <v>68.650000000000006</v>
          </cell>
        </row>
        <row r="10683">
          <cell r="B10683">
            <v>94995</v>
          </cell>
          <cell r="C10683" t="str">
            <v>EXECUÇÃO DE PASSEIO (CALÇADA) OU PISO DE CONCRETO COM CONCRETO MOLDADO IN LOCO, USINADO, ACABAMENTO CONVENCIONAL, ESPESSURA 8 CM, ARMADO. AF_07/2016</v>
          </cell>
          <cell r="D10683" t="str">
            <v>M2</v>
          </cell>
          <cell r="E10683">
            <v>61.14</v>
          </cell>
        </row>
        <row r="10684">
          <cell r="B10684">
            <v>94996</v>
          </cell>
          <cell r="C10684" t="str">
            <v>EXECUÇÃO DE PASSEIO (CALÇADA) OU PISO DE CONCRETO COM CONCRETO MOLDADO IN LOCO, FEITO EM OBRA, ACABAMENTO CONVENCIONAL, ESPESSURA 10 CM, ARMADO. AF_07/2016</v>
          </cell>
          <cell r="D10684" t="str">
            <v>M2</v>
          </cell>
          <cell r="E10684">
            <v>78.44</v>
          </cell>
        </row>
        <row r="10685">
          <cell r="B10685">
            <v>94997</v>
          </cell>
          <cell r="C10685" t="str">
            <v>EXECUÇÃO DE PASSEIO (CALÇADA) OU PISO DE CONCRETO COM CONCRETO MOLDADO IN LOCO, USINADO, ACABAMENTO CONVENCIONAL, ESPESSURA 10 CM, ARMADO. AF_07/2016</v>
          </cell>
          <cell r="D10685" t="str">
            <v>M2</v>
          </cell>
          <cell r="E10685">
            <v>69.06</v>
          </cell>
        </row>
        <row r="10686">
          <cell r="B10686">
            <v>94998</v>
          </cell>
          <cell r="C10686" t="str">
            <v>EXECUÇÃO DE PASSEIO (CALÇADA) OU PISO DE CONCRETO COM CONCRETO MOLDADO IN LOCO, FEITO EM OBRA, ACABAMENTO CONVENCIONAL, ESPESSURA 12 CM, ARMADO. AF_07/2016</v>
          </cell>
          <cell r="D10686" t="str">
            <v>M2</v>
          </cell>
          <cell r="E10686">
            <v>87.83</v>
          </cell>
        </row>
        <row r="10687">
          <cell r="B10687">
            <v>94999</v>
          </cell>
          <cell r="C10687" t="str">
            <v>EXECUÇÃO DE PASSEIO (CALÇADA) OU PISO DE CONCRETO COM CONCRETO MOLDADO IN LOCO, USINADO, ACABAMENTO CONVENCIONAL, ESPESSURA 12 CM, ARMADO. AF_07/2016</v>
          </cell>
          <cell r="D10687" t="str">
            <v>M2</v>
          </cell>
          <cell r="E10687">
            <v>76.59</v>
          </cell>
        </row>
        <row r="10688">
          <cell r="B10688">
            <v>87620</v>
          </cell>
          <cell r="C10688" t="str">
            <v>CONTRAPISO EM ARGAMASSA TRAÇO 1:4 (CIMENTO E AREIA), PREPARO MECÂNICO COM BETONEIRA 400 L, APLICADO EM ÁREAS SECAS SOBRE LAJE, ADERIDO, ESPESSURA 2CM. AF_06/2014</v>
          </cell>
          <cell r="D10688" t="str">
            <v>M2</v>
          </cell>
          <cell r="E10688">
            <v>23.04</v>
          </cell>
        </row>
        <row r="10689">
          <cell r="B10689">
            <v>87622</v>
          </cell>
          <cell r="C10689" t="str">
            <v>CONTRAPISO EM ARGAMASSA TRAÇO 1:4 (CIMENTO E AREIA), PREPARO MANUAL, APLICADO EM ÁREAS SECAS SOBRE LAJE, ADERIDO, ESPESSURA 2CM. AF_06/2014</v>
          </cell>
          <cell r="D10689" t="str">
            <v>M2</v>
          </cell>
          <cell r="E10689">
            <v>25.04</v>
          </cell>
        </row>
        <row r="10690">
          <cell r="B10690">
            <v>87623</v>
          </cell>
          <cell r="C10690" t="str">
            <v>CONTRAPISO EM ARGAMASSA PRONTA, PREPARO MECÂNICO COM MISTURADOR 300 KG, APLICADO EM ÁREAS SECAS SOBRE LAJE, ADERIDO, ESPESSURA 2CM. AF_06/2014</v>
          </cell>
          <cell r="D10690" t="str">
            <v>M2</v>
          </cell>
          <cell r="E10690">
            <v>44.27</v>
          </cell>
        </row>
        <row r="10691">
          <cell r="B10691">
            <v>87624</v>
          </cell>
          <cell r="C10691" t="str">
            <v>CONTRAPISO EM ARGAMASSA PRONTA, PREPARO MANUAL, APLICADO EM ÁREAS SECAS SOBRE LAJE, ADERIDO, ESPESSURA 2CM. AF_06/2014</v>
          </cell>
          <cell r="D10691" t="str">
            <v>M2</v>
          </cell>
          <cell r="E10691">
            <v>48.39</v>
          </cell>
        </row>
        <row r="10692">
          <cell r="B10692">
            <v>87630</v>
          </cell>
          <cell r="C10692" t="str">
            <v>CONTRAPISO EM ARGAMASSA TRAÇO 1:4 (CIMENTO E AREIA), PREPARO MECÂNICO COM BETONEIRA 400 L, APLICADO EM ÁREAS SECAS SOBRE LAJE, ADERIDO, ESPESSURA 3CM. AF_06/2014</v>
          </cell>
          <cell r="D10692" t="str">
            <v>M2</v>
          </cell>
          <cell r="E10692">
            <v>28.24</v>
          </cell>
        </row>
        <row r="10693">
          <cell r="B10693">
            <v>87632</v>
          </cell>
          <cell r="C10693" t="str">
            <v>CONTRAPISO EM ARGAMASSA TRAÇO 1:4 (CIMENTO E AREIA), PREPARO MANUAL, APLICADO EM ÁREAS SECAS SOBRE LAJE, ADERIDO, ESPESSURA 3CM. AF_06/2014</v>
          </cell>
          <cell r="D10693" t="str">
            <v>M2</v>
          </cell>
          <cell r="E10693">
            <v>31.03</v>
          </cell>
        </row>
        <row r="10694">
          <cell r="B10694">
            <v>87633</v>
          </cell>
          <cell r="C10694" t="str">
            <v>CONTRAPISO EM ARGAMASSA PRONTA, PREPARO MECÂNICO COM MISTURADOR 300 KG, APLICADO EM ÁREAS SECAS SOBRE LAJE, ADERIDO, ESPESSURA 3CM. AF_06/2014</v>
          </cell>
          <cell r="D10694" t="str">
            <v>M2</v>
          </cell>
          <cell r="E10694">
            <v>57.77</v>
          </cell>
        </row>
        <row r="10695">
          <cell r="B10695">
            <v>87634</v>
          </cell>
          <cell r="C10695" t="str">
            <v>CONTRAPISO EM ARGAMASSA PRONTA, PREPARO MANUAL, APLICADO EM ÁREAS SECAS SOBRE LAJE, ADERIDO, ESPESSURA 3CM. AF_06/2014</v>
          </cell>
          <cell r="D10695" t="str">
            <v>M2</v>
          </cell>
          <cell r="E10695">
            <v>63.49</v>
          </cell>
        </row>
        <row r="10696">
          <cell r="B10696">
            <v>87640</v>
          </cell>
          <cell r="C10696" t="str">
            <v>CONTRAPISO EM ARGAMASSA TRAÇO 1:4 (CIMENTO E AREIA), PREPARO MECÂNICO COM BETONEIRA 400 L, APLICADO EM ÁREAS SECAS SOBRE LAJE, ADERIDO, ESPESSURA 4CM. AF_06/2014</v>
          </cell>
          <cell r="D10696" t="str">
            <v>M2</v>
          </cell>
          <cell r="E10696">
            <v>32.450000000000003</v>
          </cell>
        </row>
        <row r="10697">
          <cell r="B10697">
            <v>87642</v>
          </cell>
          <cell r="C10697" t="str">
            <v>CONTRAPISO EM ARGAMASSA TRAÇO 1:4 (CIMENTO E AREIA), PREPARO MANUAL, APLICADO EM ÁREAS SECAS SOBRE LAJE, ADERIDO, ESPESSURA 4CM. AF_06/2014</v>
          </cell>
          <cell r="D10697" t="str">
            <v>M2</v>
          </cell>
          <cell r="E10697">
            <v>35.869999999999997</v>
          </cell>
        </row>
        <row r="10698">
          <cell r="B10698">
            <v>87643</v>
          </cell>
          <cell r="C10698" t="str">
            <v>CONTRAPISO EM ARGAMASSA PRONTA, PREPARO MECÂNICO COM MISTURADOR 300 KG, APLICADO EM ÁREAS SECAS SOBRE LAJE, ADERIDO, ESPESSURA 4CM. AF_06/2014</v>
          </cell>
          <cell r="D10698" t="str">
            <v>M2</v>
          </cell>
          <cell r="E10698">
            <v>68.760000000000005</v>
          </cell>
        </row>
        <row r="10699">
          <cell r="B10699">
            <v>87644</v>
          </cell>
          <cell r="C10699" t="str">
            <v>CONTRAPISO EM ARGAMASSA PRONTA, PREPARO MANUAL, APLICADO EM ÁREAS SECAS SOBRE LAJE, ADERIDO, ESPESSURA 4CM. AF_06/2014</v>
          </cell>
          <cell r="D10699" t="str">
            <v>M2</v>
          </cell>
          <cell r="E10699">
            <v>75.790000000000006</v>
          </cell>
        </row>
        <row r="10700">
          <cell r="B10700">
            <v>87680</v>
          </cell>
          <cell r="C10700" t="str">
            <v>CONTRAPISO EM ARGAMASSA TRAÇO 1:4 (CIMENTO E AREIA), PREPARO MECÂNICO COM BETONEIRA 400 L, APLICADO EM ÁREAS SECAS SOBRE LAJE, NÃO ADERIDO, ESPESSURA 4CM. AF_06/2014</v>
          </cell>
          <cell r="D10700" t="str">
            <v>M2</v>
          </cell>
          <cell r="E10700">
            <v>25.72</v>
          </cell>
        </row>
        <row r="10701">
          <cell r="B10701">
            <v>87682</v>
          </cell>
          <cell r="C10701" t="str">
            <v>CONTRAPISO EM ARGAMASSA TRAÇO 1:4 (CIMENTO E AREIA), PREPARO MANUAL, APLICADO EM ÁREAS SECAS SOBRE LAJE, NÃO ADERIDO, ESPESSURA 4CM. AF_06/2014</v>
          </cell>
          <cell r="D10701" t="str">
            <v>M2</v>
          </cell>
          <cell r="E10701">
            <v>29.14</v>
          </cell>
        </row>
        <row r="10702">
          <cell r="B10702">
            <v>87683</v>
          </cell>
          <cell r="C10702" t="str">
            <v>CONTRAPISO EM ARGAMASSA PRONTA, PREPARO MECÂNICO COM MISTURADOR 300 KG, APLICADO EM ÁREAS SECAS SOBRE LAJE, NÃO ADERIDO, ESPESSURA 4CM. AF_06/2014</v>
          </cell>
          <cell r="D10702" t="str">
            <v>M2</v>
          </cell>
          <cell r="E10702">
            <v>62.03</v>
          </cell>
        </row>
        <row r="10703">
          <cell r="B10703">
            <v>87684</v>
          </cell>
          <cell r="C10703" t="str">
            <v>CONTRAPISO EM ARGAMASSA PRONTA, PREPARO MANUAL, APLICADO EM ÁREAS SECAS SOBRE LAJE, NÃO ADERIDO, ESPESSURA 4CM. AF_06/2014</v>
          </cell>
          <cell r="D10703" t="str">
            <v>M2</v>
          </cell>
          <cell r="E10703">
            <v>69.06</v>
          </cell>
        </row>
        <row r="10704">
          <cell r="B10704">
            <v>87690</v>
          </cell>
          <cell r="C10704" t="str">
            <v>CONTRAPISO EM ARGAMASSA TRAÇO 1:4 (CIMENTO E AREIA), PREPARO MECÂNICO COM BETONEIRA 400 L, APLICADO EM ÁREAS SECAS SOBRE LAJE, NÃO ADERIDO, ESPESSURA 5CM. AF_06/2014</v>
          </cell>
          <cell r="D10704" t="str">
            <v>M2</v>
          </cell>
          <cell r="E10704">
            <v>29.9</v>
          </cell>
        </row>
        <row r="10705">
          <cell r="B10705">
            <v>87692</v>
          </cell>
          <cell r="C10705" t="str">
            <v>CONTRAPISO EM ARGAMASSA TRAÇO 1:4 (CIMENTO E AREIA), PREPARO MANUAL, APLICADO EM ÁREAS SECAS SOBRE LAJE, NÃO ADERIDO, ESPESSURA 5CM. AF_06/2014</v>
          </cell>
          <cell r="D10705" t="str">
            <v>M2</v>
          </cell>
          <cell r="E10705">
            <v>33.82</v>
          </cell>
        </row>
        <row r="10706">
          <cell r="B10706">
            <v>87693</v>
          </cell>
          <cell r="C10706" t="str">
            <v>CONTRAPISO EM ARGAMASSA PRONTA, PREPARO MECÂNICO COM MISTURADOR 300 KG, APLICADO EM ÁREAS SECAS SOBRE LAJE, NÃO ADERIDO, ESPESSURA 5CM. AF_06/2014</v>
          </cell>
          <cell r="D10706" t="str">
            <v>M2</v>
          </cell>
          <cell r="E10706">
            <v>71.489999999999995</v>
          </cell>
        </row>
        <row r="10707">
          <cell r="B10707">
            <v>87694</v>
          </cell>
          <cell r="C10707" t="str">
            <v>CONTRAPISO EM ARGAMASSA PRONTA, PREPARO MANUAL, APLICADO EM ÁREAS SECAS SOBRE LAJE, NÃO ADERIDO, ESPESSURA 5CM. AF_06/2014</v>
          </cell>
          <cell r="D10707" t="str">
            <v>M2</v>
          </cell>
          <cell r="E10707">
            <v>79.55</v>
          </cell>
        </row>
        <row r="10708">
          <cell r="B10708">
            <v>87700</v>
          </cell>
          <cell r="C10708" t="str">
            <v>CONTRAPISO EM ARGAMASSA TRAÇO 1:4 (CIMENTO E AREIA), PREPARO MECÂNICO COM BETONEIRA 400 L, APLICADO EM ÁREAS SECAS SOBRE LAJE, NÃO ADERIDO, ESPESSURA 6CM. AF_06/2014</v>
          </cell>
          <cell r="D10708" t="str">
            <v>M2</v>
          </cell>
          <cell r="E10708">
            <v>32.29</v>
          </cell>
        </row>
        <row r="10709">
          <cell r="B10709">
            <v>87702</v>
          </cell>
          <cell r="C10709" t="str">
            <v>CONTRAPISO EM ARGAMASSA TRAÇO 1:4 (CIMENTO E AREIA), PREPARO MANUAL, APLICADO EM ÁREAS SECAS SOBRE LAJE, NÃO ADERIDO, ESPESSURA 6CM. AF_06/2014</v>
          </cell>
          <cell r="D10709" t="str">
            <v>M2</v>
          </cell>
          <cell r="E10709">
            <v>36.549999999999997</v>
          </cell>
        </row>
        <row r="10710">
          <cell r="B10710">
            <v>87703</v>
          </cell>
          <cell r="C10710" t="str">
            <v>CONTRAPISO EM ARGAMASSA PRONTA, PREPARO MECÂNICO COM MISTURADOR 300 KG, APLICADO EM ÁREAS SECAS SOBRE LAJE, NÃO ADERIDO, ESPESSURA 6CM. AF_06/2014</v>
          </cell>
          <cell r="D10710" t="str">
            <v>M2</v>
          </cell>
          <cell r="E10710">
            <v>77.569999999999993</v>
          </cell>
        </row>
        <row r="10711">
          <cell r="B10711">
            <v>87704</v>
          </cell>
          <cell r="C10711" t="str">
            <v>CONTRAPISO EM ARGAMASSA PRONTA, PREPARO MANUAL, APLICADO EM ÁREAS SECAS SOBRE LAJE, NÃO ADERIDO, ESPESSURA 6CM. AF_06/2014</v>
          </cell>
          <cell r="D10711" t="str">
            <v>M2</v>
          </cell>
          <cell r="E10711">
            <v>86.35</v>
          </cell>
        </row>
        <row r="10712">
          <cell r="B10712">
            <v>87735</v>
          </cell>
          <cell r="C10712" t="str">
            <v>CONTRAPISO EM ARGAMASSA TRAÇO 1:4 (CIMENTO E AREIA), PREPARO MECÂNICO COM BETONEIRA 400 L, APLICADO EM ÁREAS MOLHADAS SOBRE LAJE, ADERIDO, ESPESSURA 2CM. AF_06/2014</v>
          </cell>
          <cell r="D10712" t="str">
            <v>M2</v>
          </cell>
          <cell r="E10712">
            <v>30.54</v>
          </cell>
        </row>
        <row r="10713">
          <cell r="B10713">
            <v>87737</v>
          </cell>
          <cell r="C10713" t="str">
            <v>CONTRAPISO EM ARGAMASSA TRAÇO 1:4 (CIMENTO E AREIA), PREPARO MANUAL, APLICADO EM ÁREAS MOLHADAS SOBRE LAJE, ADERIDO, ESPESSURA 2CM. AF_06/2014</v>
          </cell>
          <cell r="D10713" t="str">
            <v>M2</v>
          </cell>
          <cell r="E10713">
            <v>32.54</v>
          </cell>
        </row>
        <row r="10714">
          <cell r="B10714">
            <v>87738</v>
          </cell>
          <cell r="C10714" t="str">
            <v>CONTRAPISO EM ARGAMASSA PRONTA, PREPARO MECÂNICO COM MISTURADOR 300 KG, APLICADO EM ÁREAS MOLHADAS SOBRE LAJE, ADERIDO, ESPESSURA 2CM. AF_06/2014</v>
          </cell>
          <cell r="D10714" t="str">
            <v>M2</v>
          </cell>
          <cell r="E10714">
            <v>51.77</v>
          </cell>
        </row>
        <row r="10715">
          <cell r="B10715">
            <v>87739</v>
          </cell>
          <cell r="C10715" t="str">
            <v>CONTRAPISO EM ARGAMASSA PRONTA, PREPARO MANUAL, APLICADO EM ÁREAS MOLHADAS SOBRE LAJE, ADERIDO, ESPESSURA 2CM. AF_06/2014</v>
          </cell>
          <cell r="D10715" t="str">
            <v>M2</v>
          </cell>
          <cell r="E10715">
            <v>55.89</v>
          </cell>
        </row>
        <row r="10716">
          <cell r="B10716">
            <v>87745</v>
          </cell>
          <cell r="C10716" t="str">
            <v>CONTRAPISO EM ARGAMASSA TRAÇO 1:4 (CIMENTO E AREIA), PREPARO MECÂNICO COM BETONEIRA 400 L, APLICADO EM ÁREAS MOLHADAS SOBRE LAJE, ADERIDO, ESPESSURA 3CM. AF_06/2014</v>
          </cell>
          <cell r="D10716" t="str">
            <v>M2</v>
          </cell>
          <cell r="E10716">
            <v>35.74</v>
          </cell>
        </row>
        <row r="10717">
          <cell r="B10717">
            <v>87747</v>
          </cell>
          <cell r="C10717" t="str">
            <v>CONTRAPISO EM ARGAMASSA TRAÇO 1:4 (CIMENTO E AREIA), PREPARO MANUAL, APLICADO EM ÁREAS MOLHADAS SOBRE LAJE, ADERIDO, ESPESSURA 3CM. AF_06/2014</v>
          </cell>
          <cell r="D10717" t="str">
            <v>M2</v>
          </cell>
          <cell r="E10717">
            <v>38.53</v>
          </cell>
        </row>
        <row r="10718">
          <cell r="B10718">
            <v>87748</v>
          </cell>
          <cell r="C10718" t="str">
            <v>CONTRAPISO EM ARGAMASSA PRONTA, PREPARO MECÂNICO COM MISTURADOR 300 KG, APLICADO EM ÁREAS MOLHADAS SOBRE LAJE, ADERIDO, ESPESSURA 3CM. AF_06/2014</v>
          </cell>
          <cell r="D10718" t="str">
            <v>M2</v>
          </cell>
          <cell r="E10718">
            <v>65.27</v>
          </cell>
        </row>
        <row r="10719">
          <cell r="B10719">
            <v>87749</v>
          </cell>
          <cell r="C10719" t="str">
            <v>CONTRAPISO EM ARGAMASSA PRONTA, PREPARO MANUAL, APLICADO EM ÁREAS MOLHADAS SOBRE LAJE, ADERIDO, ESPESSURA 3CM. AF_06/2014</v>
          </cell>
          <cell r="D10719" t="str">
            <v>M2</v>
          </cell>
          <cell r="E10719">
            <v>70.989999999999995</v>
          </cell>
        </row>
        <row r="10720">
          <cell r="B10720">
            <v>87755</v>
          </cell>
          <cell r="C10720" t="str">
            <v>CONTRAPISO EM ARGAMASSA TRAÇO 1:4 (CIMENTO E AREIA), PREPARO MECÂNICO COM BETONEIRA 400 L, APLICADO EM ÁREAS MOLHADAS SOBRE IMPERMEABILIZAÇÃO, ESPESSURA 3CM. AF_06/2014</v>
          </cell>
          <cell r="D10720" t="str">
            <v>M2</v>
          </cell>
          <cell r="E10720">
            <v>31.69</v>
          </cell>
        </row>
        <row r="10721">
          <cell r="B10721">
            <v>87757</v>
          </cell>
          <cell r="C10721" t="str">
            <v>CONTRAPISO EM ARGAMASSA TRAÇO 1:4 (CIMENTO E AREIA), PREPARO MANUAL, APLICADO EM ÁREAS MOLHADAS SOBRE IMPERMEABILIZAÇÃO, ESPESSURA 3CM. AF_06/2014</v>
          </cell>
          <cell r="D10721" t="str">
            <v>M2</v>
          </cell>
          <cell r="E10721">
            <v>34.479999999999997</v>
          </cell>
        </row>
        <row r="10722">
          <cell r="B10722">
            <v>87758</v>
          </cell>
          <cell r="C10722" t="str">
            <v>CONTRAPISO EM ARGAMASSA PRONTA, PREPARO MECÂNICO COM MISTURADOR 300 KG, APLICADO EM ÁREAS MOLHADAS SOBRE IMPERMEABILIZAÇÃO, ESPESSURA 3CM. AF_06/2014</v>
          </cell>
          <cell r="D10722" t="str">
            <v>M2</v>
          </cell>
          <cell r="E10722">
            <v>61.22</v>
          </cell>
        </row>
        <row r="10723">
          <cell r="B10723">
            <v>87759</v>
          </cell>
          <cell r="C10723" t="str">
            <v>CONTRAPISO EM ARGAMASSA PRONTA, PREPARO MANUAL, APLICADO EM ÁREAS MOLHADAS SOBRE IMPERMEABILIZAÇÃO, ESPESSURA 3CM. AF_06/2014</v>
          </cell>
          <cell r="D10723" t="str">
            <v>M2</v>
          </cell>
          <cell r="E10723">
            <v>66.94</v>
          </cell>
        </row>
        <row r="10724">
          <cell r="B10724">
            <v>87765</v>
          </cell>
          <cell r="C10724" t="str">
            <v>CONTRAPISO EM ARGAMASSA TRAÇO 1:4 (CIMENTO E AREIA), PREPARO MECÂNICO COM BETONEIRA 400 L, APLICADO EM ÁREAS MOLHADAS SOBRE IMPERMEABILIZAÇÃO, ESPESSURA 4CM. AF_06/2014</v>
          </cell>
          <cell r="D10724" t="str">
            <v>M2</v>
          </cell>
          <cell r="E10724">
            <v>35.9</v>
          </cell>
        </row>
        <row r="10725">
          <cell r="B10725">
            <v>87767</v>
          </cell>
          <cell r="C10725" t="str">
            <v>CONTRAPISO EM ARGAMASSA TRAÇO 1:4 (CIMENTO E AREIA), PREPARO MANUAL, APLICADO EM ÁREAS MOLHADAS SOBRE IMPERMEABILIZAÇÃO, ESPESSURA 4CM. AF_06/2014</v>
          </cell>
          <cell r="D10725" t="str">
            <v>M2</v>
          </cell>
          <cell r="E10725">
            <v>39.32</v>
          </cell>
        </row>
        <row r="10726">
          <cell r="B10726">
            <v>87768</v>
          </cell>
          <cell r="C10726" t="str">
            <v>CONTRAPISO EM ARGAMASSA PRONTA, PREPARO MECÂNICO COM MISTURADOR 300 KG, APLICADO EM ÁREAS MOLHADAS SOBRE IMPERMEABILIZAÇÃO, ESPESSURA 4CM. AF_06/2014</v>
          </cell>
          <cell r="D10726" t="str">
            <v>M2</v>
          </cell>
          <cell r="E10726">
            <v>72.209999999999994</v>
          </cell>
        </row>
        <row r="10727">
          <cell r="B10727">
            <v>87769</v>
          </cell>
          <cell r="C10727" t="str">
            <v>CONTRAPISO EM ARGAMASSA PRONTA, PREPARO MANUAL, APLICADO EM ÁREAS MOLHADAS SOBRE IMPERMEABILIZAÇÃO, ESPESSURA 4CM. AF_06/2014</v>
          </cell>
          <cell r="D10727" t="str">
            <v>M2</v>
          </cell>
          <cell r="E10727">
            <v>79.239999999999995</v>
          </cell>
        </row>
        <row r="10728">
          <cell r="B10728">
            <v>88470</v>
          </cell>
          <cell r="C10728" t="str">
            <v>CONTRAPISO AUTONIVELANTE, APLICADO SOBRE LAJE, NÃO ADERIDO, ESPESSURA 3CM. AF_06/2014</v>
          </cell>
          <cell r="D10728" t="str">
            <v>M2</v>
          </cell>
          <cell r="E10728">
            <v>17.8</v>
          </cell>
        </row>
        <row r="10729">
          <cell r="B10729">
            <v>88471</v>
          </cell>
          <cell r="C10729" t="str">
            <v>CONTRAPISO AUTONIVELANTE, APLICADO SOBRE LAJE, NÃO ADERIDO, ESPESSURA 4CM. AF_06/2014</v>
          </cell>
          <cell r="D10729" t="str">
            <v>M2</v>
          </cell>
          <cell r="E10729">
            <v>22.01</v>
          </cell>
        </row>
        <row r="10730">
          <cell r="B10730">
            <v>88472</v>
          </cell>
          <cell r="C10730" t="str">
            <v>CONTRAPISO AUTONIVELANTE, APLICADO SOBRE LAJE, NÃO ADERIDO, ESPESSURA 5CM. AF_06/2014</v>
          </cell>
          <cell r="D10730" t="str">
            <v>M2</v>
          </cell>
          <cell r="E10730">
            <v>25.31</v>
          </cell>
        </row>
        <row r="10731">
          <cell r="B10731">
            <v>88476</v>
          </cell>
          <cell r="C10731" t="str">
            <v>CONTRAPISO AUTONIVELANTE, APLICADO SOBRE LAJE, ADERIDO, ESPESSURA 2CM. AF_06/2014</v>
          </cell>
          <cell r="D10731" t="str">
            <v>M2</v>
          </cell>
          <cell r="E10731">
            <v>15.07</v>
          </cell>
        </row>
        <row r="10732">
          <cell r="B10732">
            <v>88477</v>
          </cell>
          <cell r="C10732" t="str">
            <v>CONTRAPISO AUTONIVELANTE, APLICADO SOBRE LAJE, ADERIDO, ESPESSURA 3CM. AF_06/2014</v>
          </cell>
          <cell r="D10732" t="str">
            <v>M2</v>
          </cell>
          <cell r="E10732">
            <v>20.49</v>
          </cell>
        </row>
        <row r="10733">
          <cell r="B10733">
            <v>88478</v>
          </cell>
          <cell r="C10733" t="str">
            <v>CONTRAPISO AUTONIVELANTE, APLICADO SOBRE LAJE, ADERIDO, ESPESSURA 4CM. AF_06/2014</v>
          </cell>
          <cell r="D10733" t="str">
            <v>M2</v>
          </cell>
          <cell r="E10733">
            <v>24.9</v>
          </cell>
        </row>
        <row r="10734">
          <cell r="B10734">
            <v>90900</v>
          </cell>
          <cell r="C10734" t="str">
            <v>CONTRAPISO ACÚSTICO EM ARGAMASSA TRAÇO 1:4 (CIMENTO E AREIA), PREPARO MECÂNICO COM BETONEIRA 400L, APLICADO EM ÁREAS SECAS MENORES QUE 15M2, ESPESSURA 5CM. AF_10/2014</v>
          </cell>
          <cell r="D10734" t="str">
            <v>M2</v>
          </cell>
          <cell r="E10734">
            <v>54.22</v>
          </cell>
        </row>
        <row r="10735">
          <cell r="B10735">
            <v>90902</v>
          </cell>
          <cell r="C10735" t="str">
            <v>CONTRAPISO ACÚSTICO EM ARGAMASSA TRAÇO 1:4 (CIMENTO E AREIA), PREPARO MANUAL, APLICADO EM ÁREAS SECAS MENORES QUE 15M2, ESPESSURA 5CM. AF_10/2014</v>
          </cell>
          <cell r="D10735" t="str">
            <v>M2</v>
          </cell>
          <cell r="E10735">
            <v>58.14</v>
          </cell>
        </row>
        <row r="10736">
          <cell r="B10736">
            <v>90903</v>
          </cell>
          <cell r="C10736" t="str">
            <v>CONTRAPISO ACÚSTICO EM ARGAMASSA PRONTA, PREPARO MECÂNICO COM MISTURADOR 300 KG, APLICADO EM ÁREAS SECAS MENORES QUE 15M2, ESPESSURA 5CM. AF_10/2014</v>
          </cell>
          <cell r="D10736" t="str">
            <v>M2</v>
          </cell>
          <cell r="E10736">
            <v>95.81</v>
          </cell>
        </row>
        <row r="10737">
          <cell r="B10737">
            <v>90904</v>
          </cell>
          <cell r="C10737" t="str">
            <v>CONTRAPISO ACÚSTICO EM ARGAMASSA PRONTA, PREPARO MANUAL, APLICADO EM ÁREAS SECAS MENORES QUE 15M2, ESPESSURA 5CM. AF_10/2014</v>
          </cell>
          <cell r="D10737" t="str">
            <v>M2</v>
          </cell>
          <cell r="E10737">
            <v>103.87</v>
          </cell>
        </row>
        <row r="10738">
          <cell r="B10738">
            <v>90910</v>
          </cell>
          <cell r="C10738" t="str">
            <v>CONTRAPISO ACÚSTICO EM ARGAMASSA TRAÇO 1:4 (CIMENTO E AREIA), PREPARO MECÂNICO COM BETONEIRA 400L, APLICADO EM ÁREAS SECAS MENORES QUE 15M2, ESPESSURA 6CM. AF_10/2014</v>
          </cell>
          <cell r="D10738" t="str">
            <v>M2</v>
          </cell>
          <cell r="E10738">
            <v>57.28</v>
          </cell>
        </row>
        <row r="10739">
          <cell r="B10739">
            <v>90912</v>
          </cell>
          <cell r="C10739" t="str">
            <v>CONTRAPISO ACÚSTICO EM ARGAMASSA TRAÇO 1:4 (CIMENTO E AREIA), PREPARO MANUAL, APLICADO EM ÁREAS SECAS MENORES QUE 15M2, ESPESSURA 6CM. AF_10/2014</v>
          </cell>
          <cell r="D10739" t="str">
            <v>M2</v>
          </cell>
          <cell r="E10739">
            <v>61.54</v>
          </cell>
        </row>
        <row r="10740">
          <cell r="B10740">
            <v>90913</v>
          </cell>
          <cell r="C10740" t="str">
            <v>CONTRAPISO ACÚSTICO EM ARGAMASSA PRONTA, PREPARO MECÂNICO COM MISTURADOR 300 KG, APLICADO EM ÁREAS SECAS MENORES QUE 15M2, ESPESSURA 6CM. AF_10/2014</v>
          </cell>
          <cell r="D10740" t="str">
            <v>M2</v>
          </cell>
          <cell r="E10740">
            <v>102.56</v>
          </cell>
        </row>
        <row r="10741">
          <cell r="B10741">
            <v>90914</v>
          </cell>
          <cell r="C10741" t="str">
            <v>CONTRAPISO ACÚSTICO EM ARGAMASSA PRONTA, PREPARO MANUAL, APLICADO EM ÁREAS SECAS MENORES QUE 15M2, ESPESSURA 6CM. AF_10/2014</v>
          </cell>
          <cell r="D10741" t="str">
            <v>M2</v>
          </cell>
          <cell r="E10741">
            <v>111.34</v>
          </cell>
        </row>
        <row r="10742">
          <cell r="B10742">
            <v>90920</v>
          </cell>
          <cell r="C10742" t="str">
            <v>CONTRAPISO ACÚSTICO EM ARGAMASSA TRAÇO 1:4 (CIMENTO E AREIA), PREPARO MECÂNICO COM BETONEIRA 400L, APLICADO EM ÁREAS SECAS MENORES QUE 15M2, ESPESSURA 7CM. AF_10/2014</v>
          </cell>
          <cell r="D10742" t="str">
            <v>M2</v>
          </cell>
          <cell r="E10742">
            <v>62.94</v>
          </cell>
        </row>
        <row r="10743">
          <cell r="B10743">
            <v>90922</v>
          </cell>
          <cell r="C10743" t="str">
            <v>CONTRAPISO ACÚSTICO EM ARGAMASSA TRAÇO 1:4 (CIMENTO E AREIA), PREPARO MANUAL, APLICADO EM ÁREAS SECAS MENORES QUE 15M2, ESPESSURA 7CM. AF_10/2014</v>
          </cell>
          <cell r="D10743" t="str">
            <v>M2</v>
          </cell>
          <cell r="E10743">
            <v>67.84</v>
          </cell>
        </row>
        <row r="10744">
          <cell r="B10744">
            <v>90923</v>
          </cell>
          <cell r="C10744" t="str">
            <v>CONTRAPISO ACÚSTICO EM ARGAMASSA PRONTA, PREPARO MECÂNICO COM MISTURADOR 300 KG, APLICADO EM ÁREAS SECAS MENORES QUE 15M2, ESPESSURA 7CM. AF_10/2014</v>
          </cell>
          <cell r="D10744" t="str">
            <v>M2</v>
          </cell>
          <cell r="E10744">
            <v>115.01</v>
          </cell>
        </row>
        <row r="10745">
          <cell r="B10745">
            <v>90924</v>
          </cell>
          <cell r="C10745" t="str">
            <v>CONTRAPISO ACÚSTICO EM ARGAMASSA PRONTA, PREPARO MANUAL, APLICADO EM ÁREAS SECAS MENORES QUE 15M2, ESPESSURA 7CM. AF_10/2014</v>
          </cell>
          <cell r="D10745" t="str">
            <v>M2</v>
          </cell>
          <cell r="E10745">
            <v>125.1</v>
          </cell>
        </row>
        <row r="10746">
          <cell r="B10746">
            <v>90930</v>
          </cell>
          <cell r="C10746" t="str">
            <v>CONTRAPISO ACÚSTICO EM ARGAMASSA TRAÇO 1:4 (CIMENTO E AREIA), PREPARO MECÂNICO COM BETONEIRA 400L, APLICADO EM ÁREAS SECAS MAIORES QUE 15M2, ESPESSURA 5CM. AF_10/2014</v>
          </cell>
          <cell r="D10746" t="str">
            <v>M2</v>
          </cell>
          <cell r="E10746">
            <v>49.42</v>
          </cell>
        </row>
        <row r="10747">
          <cell r="B10747">
            <v>90932</v>
          </cell>
          <cell r="C10747" t="str">
            <v>CONTRAPISO ACÚSTICO EM ARGAMASSA TRAÇO 1:4 (CIMENTO E AREIA), PREPARO MANUAL, APLICADO EM ÁREAS SECAS MAIORES QUE 15M2, ESPESSURA 5CM. AF_10/2014</v>
          </cell>
          <cell r="D10747" t="str">
            <v>M2</v>
          </cell>
          <cell r="E10747">
            <v>53.34</v>
          </cell>
        </row>
        <row r="10748">
          <cell r="B10748">
            <v>90933</v>
          </cell>
          <cell r="C10748" t="str">
            <v>CONTRAPISO ACÚSTICO EM ARGAMASSA PRONTA, PREPARO MECÂNICO COM MISTURADOR 300 KG, APLICADO EM ÁREAS SECAS MAIORES QUE 15M2, ESPESSURA 5CM. AF_10/2014</v>
          </cell>
          <cell r="D10748" t="str">
            <v>M2</v>
          </cell>
          <cell r="E10748">
            <v>91.01</v>
          </cell>
        </row>
        <row r="10749">
          <cell r="B10749">
            <v>90934</v>
          </cell>
          <cell r="C10749" t="str">
            <v>CONTRAPISO ACÚSTICO EM ARGAMASSA PRONTA, PREPARO MANUAL, APLICADO EM ÁREAS SECAS MAIORES QUE 15M2, ESPESSURA 5CM. AF_10/2014</v>
          </cell>
          <cell r="D10749" t="str">
            <v>M2</v>
          </cell>
          <cell r="E10749">
            <v>99.07</v>
          </cell>
        </row>
        <row r="10750">
          <cell r="B10750">
            <v>90940</v>
          </cell>
          <cell r="C10750" t="str">
            <v>CONTRAPISO ACÚSTICO EM ARGAMASSA TRAÇO 1:4 (CIMENTO E AREIA), PREPARO MECÂNICO COM BETONEIRA 400L, APLICADO EM ÁREAS SECAS MAIORES QUE 15M2, ESPESSURA 6CM. AF_10/2014</v>
          </cell>
          <cell r="D10750" t="str">
            <v>M2</v>
          </cell>
          <cell r="E10750">
            <v>52.5</v>
          </cell>
        </row>
        <row r="10751">
          <cell r="B10751">
            <v>90942</v>
          </cell>
          <cell r="C10751" t="str">
            <v>CONTRAPISO ACÚSTICO EM ARGAMASSA TRAÇO 1:4 (CIMENTO E AREIA), PREPARO MANUAL, APLICADO EM ÁREAS SECAS MAIORES QUE 15M2, ESPESSURA 6CM. AF_10/2014</v>
          </cell>
          <cell r="D10751" t="str">
            <v>M2</v>
          </cell>
          <cell r="E10751">
            <v>56.76</v>
          </cell>
        </row>
        <row r="10752">
          <cell r="B10752">
            <v>90943</v>
          </cell>
          <cell r="C10752" t="str">
            <v>CONTRAPISO ACÚSTICO EM ARGAMASSA PRONTA, PREPARO MECÂNICO COM MISTURADOR 300 KG, APLICADO EM ÁREAS SECAS MAIORES QUE 15M2, ESPESSURA 6CM. AF_10/2014</v>
          </cell>
          <cell r="D10752" t="str">
            <v>M2</v>
          </cell>
          <cell r="E10752">
            <v>97.78</v>
          </cell>
        </row>
        <row r="10753">
          <cell r="B10753">
            <v>90944</v>
          </cell>
          <cell r="C10753" t="str">
            <v>CONTRAPISO ACÚSTICO EM ARGAMASSA PRONTA, PREPARO MANUAL, APLICADO EM ÁREAS SECAS MAIORES QUE 15M2, ESPESSURA 6CM. AF_10/2014</v>
          </cell>
          <cell r="D10753" t="str">
            <v>M2</v>
          </cell>
          <cell r="E10753">
            <v>106.56</v>
          </cell>
        </row>
        <row r="10754">
          <cell r="B10754">
            <v>90950</v>
          </cell>
          <cell r="C10754" t="str">
            <v>CONTRAPISO ACÚSTICO EM ARGAMASSA TRAÇO 1:4 (CIMENTO E AREIA), PREPARO MECÂNICO COM BETONEIRA 400L, APLICADO EM ÁREAS SECAS MAIORES QUE 15M2, ESPESSURA 7CM. AF_10/2014</v>
          </cell>
          <cell r="D10754" t="str">
            <v>M2</v>
          </cell>
          <cell r="E10754">
            <v>58.13</v>
          </cell>
        </row>
        <row r="10755">
          <cell r="B10755">
            <v>90952</v>
          </cell>
          <cell r="C10755" t="str">
            <v>CONTRAPISO ACÚSTICO EM ARGAMASSA TRAÇO 1:4 (CIMENTO E AREIA), PREPARO MANUAL, APLICADO EM ÁREAS SECAS MAIORES QUE 15M2, ESPESSURA 7CM. AF_10/2014</v>
          </cell>
          <cell r="D10755" t="str">
            <v>M2</v>
          </cell>
          <cell r="E10755">
            <v>63.03</v>
          </cell>
        </row>
        <row r="10756">
          <cell r="B10756">
            <v>90953</v>
          </cell>
          <cell r="C10756" t="str">
            <v>CONTRAPISO ACÚSTICO EM ARGAMASSA PRONTA, PREPARO MECÂNICO COM MISTURADOR 300 KG, APLICADO EM ÁREAS SECAS MAIORES QUE 15M2, ESPESSURA 7CM. AF_10/2014</v>
          </cell>
          <cell r="D10756" t="str">
            <v>M2</v>
          </cell>
          <cell r="E10756">
            <v>110.2</v>
          </cell>
        </row>
        <row r="10757">
          <cell r="B10757">
            <v>90954</v>
          </cell>
          <cell r="C10757" t="str">
            <v>CONTRAPISO ACÚSTICO EM ARGAMASSA PRONTA, PREPARO MANUAL, APLICADO EM ÁREAS SECAS MAIORES QUE 15M2, ESPESSURA 7CM. AF_10/2014</v>
          </cell>
          <cell r="D10757" t="str">
            <v>M2</v>
          </cell>
          <cell r="E10757">
            <v>120.29</v>
          </cell>
        </row>
        <row r="10758">
          <cell r="B10758">
            <v>94438</v>
          </cell>
          <cell r="C10758" t="str">
            <v>(COMPOSIÇÃO REPRESENTATIVA) DO SERVIÇO DE CONTRAPISO EM ARGAMASSA TRAÇO 1:4 (CIM E AREIA), EM BETONEIRA 400 L, ESPESSURA 3 CM ÁREAS SECAS E 3 CM ÁREAS MOLHADAS, PARA EDIFICAÇÃO HABITACIONAL UNIFAMILIAR (CASA) E EDIFICAÇÃO PÚBLICA PADRÃO. AF_11/2014</v>
          </cell>
          <cell r="D10758" t="str">
            <v>M2</v>
          </cell>
          <cell r="E10758">
            <v>30.28</v>
          </cell>
        </row>
        <row r="10759">
          <cell r="B10759">
            <v>94439</v>
          </cell>
          <cell r="C1075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10759" t="str">
            <v>M2</v>
          </cell>
          <cell r="E10759">
            <v>33.65</v>
          </cell>
        </row>
        <row r="10760">
          <cell r="B10760">
            <v>94779</v>
          </cell>
          <cell r="C10760" t="str">
            <v>(COMPOSIÇÃO REPRESENTATIVA) DO SERVIÇO DE CONTRAPISO EM ARGAMASSA TRAÇO 1:4 (CIM E AREIA), EM BETONEIRA 400 L, ESPESSURA 3 CM ÁREAS SECAS E 3 CM ÁREAS MOLHADAS, PARA EDIFICAÇÃO HABITACIONAL MULTIFAMILIAR (PRÉDIO). AF_11/2014</v>
          </cell>
          <cell r="D10760" t="str">
            <v>M2</v>
          </cell>
          <cell r="E10760">
            <v>29.45</v>
          </cell>
        </row>
        <row r="10761">
          <cell r="B10761">
            <v>94782</v>
          </cell>
          <cell r="C1076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10761" t="str">
            <v>M2</v>
          </cell>
          <cell r="E10761">
            <v>33.19</v>
          </cell>
        </row>
        <row r="10762">
          <cell r="B10762">
            <v>72190</v>
          </cell>
          <cell r="C10762" t="str">
            <v>RODAPE BORRACHA LISO, ALTURA = 7CM, ESPESSURA = 2 MM, PARA ARGAMASSA</v>
          </cell>
          <cell r="D10762" t="str">
            <v>M</v>
          </cell>
          <cell r="E10762">
            <v>25.76</v>
          </cell>
        </row>
        <row r="10763">
          <cell r="B10763">
            <v>87871</v>
          </cell>
          <cell r="C10763" t="str">
            <v>CHAPISCO APLICADO SOMENTE EM ESTRUTURAS DE CONCRETO EM ALVENARIAS INTERNAS, COM DESEMPENADEIRA DENTADA. ARGAMASSA INDUSTRIALIZADA COM PREPARO MANUAL. AF_06/2014</v>
          </cell>
          <cell r="D10763" t="str">
            <v>M2</v>
          </cell>
          <cell r="E10763">
            <v>12.14</v>
          </cell>
        </row>
        <row r="10764">
          <cell r="B10764">
            <v>87872</v>
          </cell>
          <cell r="C10764" t="str">
            <v>CHAPISCO APLICADO SOMENTE EM ESTRUTURAS DE CONCRETO EM ALVENARIAS INTERNAS, COM DESEMPENADEIRA DENTADA.  ARGAMASSA INDUSTRIALIZADA COM PREPARO EM MISTURADOR 300 KG. AF_06/2014</v>
          </cell>
          <cell r="D10764" t="str">
            <v>M2</v>
          </cell>
          <cell r="E10764">
            <v>11.65</v>
          </cell>
        </row>
        <row r="10765">
          <cell r="B10765">
            <v>87873</v>
          </cell>
          <cell r="C10765" t="str">
            <v>CHAPISCO APLICADO EM ALVENARIAS E ESTRUTURAS DE CONCRETO INTERNAS, COM ROLO PARA TEXTURA ACRÍLICA.  ARGAMASSA TRAÇO 1:4 E EMULSÃO POLIMÉRICA (ADESIVO) COM PREPARO MANUAL. AF_06/2014</v>
          </cell>
          <cell r="D10765" t="str">
            <v>M2</v>
          </cell>
          <cell r="E10765">
            <v>4.34</v>
          </cell>
        </row>
        <row r="10766">
          <cell r="B10766">
            <v>87874</v>
          </cell>
          <cell r="C10766" t="str">
            <v>CHAPISCO APLICADO EM ALVENARIAS E ESTRUTURAS DE CONCRETO INTERNAS, COM ROLO PARA TEXTURA ACRÍLICA.  ARGAMASSA TRAÇO 1:4 E EMULSÃO POLIMÉRICA (ADESIVO) COM PREPARO EM BETONEIRA 400L. AF_06/2014</v>
          </cell>
          <cell r="D10766" t="str">
            <v>M2</v>
          </cell>
          <cell r="E10766">
            <v>4.26</v>
          </cell>
        </row>
        <row r="10767">
          <cell r="B10767">
            <v>87876</v>
          </cell>
          <cell r="C10767" t="str">
            <v>CHAPISCO APLICADO EM ALVENARIAS E ESTRUTURAS DE CONCRETO INTERNAS, COM ROLO PARA TEXTURA ACRÍLICA.  ARGAMASSA INDUSTRIALIZADA COM PREPARO MANUAL. AF_06/2014</v>
          </cell>
          <cell r="D10767" t="str">
            <v>M2</v>
          </cell>
          <cell r="E10767">
            <v>6.35</v>
          </cell>
        </row>
        <row r="10768">
          <cell r="B10768">
            <v>87877</v>
          </cell>
          <cell r="C10768" t="str">
            <v>CHAPISCO APLICADO EM ALVENARIAS E ESTRUTURAS DE CONCRETO INTERNAS, COM ROLO PARA TEXTURA ACRÍLICA.  ARGAMASSA INDUSTRIALIZADA COM PREPARO EM MISTURADOR 300 KG. AF_06/2014</v>
          </cell>
          <cell r="D10768" t="str">
            <v>M2</v>
          </cell>
          <cell r="E10768">
            <v>6.13</v>
          </cell>
        </row>
        <row r="10769">
          <cell r="B10769">
            <v>87878</v>
          </cell>
          <cell r="C10769" t="str">
            <v>CHAPISCO APLICADO EM ALVENARIAS E ESTRUTURAS DE CONCRETO INTERNAS, COM COLHER DE PEDREIRO.  ARGAMASSA TRAÇO 1:3 COM PREPARO MANUAL. AF_06/2014</v>
          </cell>
          <cell r="D10769" t="str">
            <v>M2</v>
          </cell>
          <cell r="E10769">
            <v>2.92</v>
          </cell>
        </row>
        <row r="10770">
          <cell r="B10770">
            <v>87879</v>
          </cell>
          <cell r="C10770" t="str">
            <v>CHAPISCO APLICADO EM ALVENARIAS E ESTRUTURAS DE CONCRETO INTERNAS, COM COLHER DE PEDREIRO.  ARGAMASSA TRAÇO 1:3 COM PREPARO EM BETONEIRA 400L. AF_06/2014</v>
          </cell>
          <cell r="D10770" t="str">
            <v>M2</v>
          </cell>
          <cell r="E10770">
            <v>2.62</v>
          </cell>
        </row>
        <row r="10771">
          <cell r="B10771">
            <v>87881</v>
          </cell>
          <cell r="C10771" t="str">
            <v>CHAPISCO APLICADO NO TETO, COM ROLO PARA TEXTURA ACRÍLICA. ARGAMASSA TRAÇO 1:4 E EMULSÃO POLIMÉRICA (ADESIVO) COM PREPARO MANUAL. AF_06/2014</v>
          </cell>
          <cell r="D10771" t="str">
            <v>M2</v>
          </cell>
          <cell r="E10771">
            <v>4.26</v>
          </cell>
        </row>
        <row r="10772">
          <cell r="B10772">
            <v>87882</v>
          </cell>
          <cell r="C10772" t="str">
            <v>CHAPISCO APLICADO NO TETO, COM ROLO PARA TEXTURA ACRÍLICA. ARGAMASSA TRAÇO 1:4 E EMULSÃO POLIMÉRICA (ADESIVO) COM PREPARO EM BETONEIRA 400L. AF_06/2014</v>
          </cell>
          <cell r="D10772" t="str">
            <v>M2</v>
          </cell>
          <cell r="E10772">
            <v>4.18</v>
          </cell>
        </row>
        <row r="10773">
          <cell r="B10773">
            <v>87884</v>
          </cell>
          <cell r="C10773" t="str">
            <v>CHAPISCO APLICADO NO TETO, COM ROLO PARA TEXTURA ACRÍLICA. ARGAMASSA INDUSTRIALIZADA COM PREPARO MANUAL. AF_06/2014</v>
          </cell>
          <cell r="D10773" t="str">
            <v>M2</v>
          </cell>
          <cell r="E10773">
            <v>6.27</v>
          </cell>
        </row>
        <row r="10774">
          <cell r="B10774">
            <v>87885</v>
          </cell>
          <cell r="C10774" t="str">
            <v>CHAPISCO APLICADO NO TETO, COM ROLO PARA TEXTURA ACRÍLICA. ARGAMASSA INDUSTRIALIZADA COM PREPARO EM MISTURADOR 300 KG. AF_06/2014</v>
          </cell>
          <cell r="D10774" t="str">
            <v>M2</v>
          </cell>
          <cell r="E10774">
            <v>6.05</v>
          </cell>
        </row>
        <row r="10775">
          <cell r="B10775">
            <v>87886</v>
          </cell>
          <cell r="C10775" t="str">
            <v>CHAPISCO APLICADO NO TETO, COM DESEMPENADEIRA DENTADA. ARGAMASSA INDUSTRIALIZADA COM PREPARO MANUAL. AF_06/2014</v>
          </cell>
          <cell r="D10775" t="str">
            <v>M2</v>
          </cell>
          <cell r="E10775">
            <v>16.93</v>
          </cell>
        </row>
        <row r="10776">
          <cell r="B10776">
            <v>87887</v>
          </cell>
          <cell r="C10776" t="str">
            <v>CHAPISCO APLICADO NO TETO, COM DESEMPENADEIRA DENTADA. ARGAMASSA INDUSTRIALIZADA COM PREPARO EM MISTURADOR 300 KG. AF_06/2014</v>
          </cell>
          <cell r="D10776" t="str">
            <v>M2</v>
          </cell>
          <cell r="E10776">
            <v>16.440000000000001</v>
          </cell>
        </row>
        <row r="10777">
          <cell r="B10777">
            <v>87888</v>
          </cell>
          <cell r="C10777" t="str">
            <v>CHAPISCO APLICADO EM ALVENARIA (SEM PRESENÇA DE VÃOS) E ESTRUTURAS DE CONCRETO DE FACHADA, COM ROLO PARA TEXTURA ACRÍLICA.  ARGAMASSA TRAÇO 1:4 E EMULSÃO POLIMÉRICA (ADESIVO) COM PREPARO MANUAL. AF_06/2014</v>
          </cell>
          <cell r="D10777" t="str">
            <v>M2</v>
          </cell>
          <cell r="E10777">
            <v>5.33</v>
          </cell>
        </row>
        <row r="10778">
          <cell r="B10778">
            <v>87889</v>
          </cell>
          <cell r="C10778" t="str">
            <v>CHAPISCO APLICADO EM ALVENARIA (SEM PRESENÇA DE VÃOS) E ESTRUTURAS DE CONCRETO DE FACHADA, COM ROLO PARA TEXTURA ACRÍLICA.  ARGAMASSA TRAÇO 1:4 E EMULSÃO POLIMÉRICA (ADESIVO) COM PREPARO EM BETONEIRA 400L. AF_06/2014</v>
          </cell>
          <cell r="D10778" t="str">
            <v>M2</v>
          </cell>
          <cell r="E10778">
            <v>5.25</v>
          </cell>
        </row>
        <row r="10779">
          <cell r="B10779">
            <v>87891</v>
          </cell>
          <cell r="C10779" t="str">
            <v>CHAPISCO APLICADO EM ALVENARIA (SEM PRESENÇA DE VÃOS) E ESTRUTURAS DE CONCRETO DE FACHADA, COM ROLO PARA TEXTURA ACRÍLICA.  ARGAMASSA INDUSTRIALIZADA COM PREPARO MANUAL. AF_06/2014</v>
          </cell>
          <cell r="D10779" t="str">
            <v>M2</v>
          </cell>
          <cell r="E10779">
            <v>7.34</v>
          </cell>
        </row>
        <row r="10780">
          <cell r="B10780">
            <v>87892</v>
          </cell>
          <cell r="C10780" t="str">
            <v>CHAPISCO APLICADO EM ALVENARIA (SEM PRESENÇA DE VÃOS) E ESTRUTURAS DE CONCRETO DE FACHADA, COM ROLO PARA TEXTURA ACRÍLICA.  ARGAMASSA INDUSTRIALIZADA COM PREPARO EM MISTURADOR 300 KG. AF_06/2014</v>
          </cell>
          <cell r="D10780" t="str">
            <v>M2</v>
          </cell>
          <cell r="E10780">
            <v>7.12</v>
          </cell>
        </row>
        <row r="10781">
          <cell r="B10781">
            <v>87893</v>
          </cell>
          <cell r="C10781" t="str">
            <v>CHAPISCO APLICADO EM ALVENARIA (SEM PRESENÇA DE VÃOS) E ESTRUTURAS DE CONCRETO DE FACHADA, COM COLHER DE PEDREIRO.  ARGAMASSA TRAÇO 1:3 COM PREPARO MANUAL. AF_06/2014</v>
          </cell>
          <cell r="D10781" t="str">
            <v>M2</v>
          </cell>
          <cell r="E10781">
            <v>4.6399999999999997</v>
          </cell>
        </row>
        <row r="10782">
          <cell r="B10782">
            <v>87894</v>
          </cell>
          <cell r="C10782" t="str">
            <v>CHAPISCO APLICADO EM ALVENARIA (SEM PRESENÇA DE VÃOS) E ESTRUTURAS DE CONCRETO DE FACHADA, COM COLHER DE PEDREIRO.  ARGAMASSA TRAÇO 1:3 COM PREPARO EM BETONEIRA 400L. AF_06/2014</v>
          </cell>
          <cell r="D10782" t="str">
            <v>M2</v>
          </cell>
          <cell r="E10782">
            <v>4.34</v>
          </cell>
        </row>
        <row r="10783">
          <cell r="B10783">
            <v>87896</v>
          </cell>
          <cell r="C10783" t="str">
            <v>CHAPISCO APLICADO EM ALVENARIA (SEM PRESENÇA DE VÃOS) E ESTRUTURAS DE CONCRETO DE FACHADA, COM EQUIPAMENTO DE PROJEÇÃO.  ARGAMASSA TRAÇO 1:3 COM PREPARO MANUAL. AF_06/2014</v>
          </cell>
          <cell r="D10783" t="str">
            <v>M2</v>
          </cell>
          <cell r="E10783">
            <v>4.22</v>
          </cell>
        </row>
        <row r="10784">
          <cell r="B10784">
            <v>87897</v>
          </cell>
          <cell r="C10784" t="str">
            <v>CHAPISCO APLICADO EM ALVENARIA (SEM PRESENÇA DE VÃOS) E ESTRUTURAS DE CONCRETO DE FACHADA, COM EQUIPAMENTO DE PROJEÇÃO.  ARGAMASSA TRAÇO 1:3 COM PREPARO EM BETONEIRA 400 L. AF_06/2014</v>
          </cell>
          <cell r="D10784" t="str">
            <v>M2</v>
          </cell>
          <cell r="E10784">
            <v>3.92</v>
          </cell>
        </row>
        <row r="10785">
          <cell r="B10785">
            <v>87899</v>
          </cell>
          <cell r="C10785" t="str">
            <v>CHAPISCO APLICADO EM ALVENARIA (COM PRESENÇA DE VÃOS) E ESTRUTURAS DE CONCRETO DE FACHADA, COM ROLO PARA TEXTURA ACRÍLICA.  ARGAMASSA TRAÇO 1:4 E EMULSÃO POLIMÉRICA (ADESIVO) COM PREPARO MANUAL. AF_06/2014</v>
          </cell>
          <cell r="D10785" t="str">
            <v>M2</v>
          </cell>
          <cell r="E10785">
            <v>6.21</v>
          </cell>
        </row>
        <row r="10786">
          <cell r="B10786">
            <v>87900</v>
          </cell>
          <cell r="C10786" t="str">
            <v>CHAPISCO APLICADO EM ALVENARIA (COM PRESENÇA DE VÃOS) E ESTRUTURAS DE CONCRETO DE FACHADA, COM ROLO PARA TEXTURA ACRÍLICA.  ARGAMASSA TRAÇO 1:4 E EMULSÃO POLIMÉRICA (ADESIVO) COM PREPARO EM BETONEIRA 400L. AF_06/2014</v>
          </cell>
          <cell r="D10786" t="str">
            <v>M2</v>
          </cell>
          <cell r="E10786">
            <v>6.13</v>
          </cell>
        </row>
        <row r="10787">
          <cell r="B10787">
            <v>87902</v>
          </cell>
          <cell r="C10787" t="str">
            <v>CHAPISCO APLICADO EM ALVENARIA (COM PRESENÇA DE VÃOS) E ESTRUTURAS DE CONCRETO DE FACHADA, COM ROLO PARA TEXTURA ACRÍLICA.  ARGAMASSA INDUSTRIALIZADA COM PREPARO MANUAL. AF_06/2014</v>
          </cell>
          <cell r="D10787" t="str">
            <v>M2</v>
          </cell>
          <cell r="E10787">
            <v>8.2200000000000006</v>
          </cell>
        </row>
        <row r="10788">
          <cell r="B10788">
            <v>87903</v>
          </cell>
          <cell r="C10788" t="str">
            <v>CHAPISCO APLICADO EM ALVENARIA (COM PRESENÇA DE VÃOS) E ESTRUTURAS DE CONCRETO DE FACHADA, COM ROLO PARA TEXTURA ACRÍLICA.  ARGAMASSA INDUSTRIALIZADA COM PREPARO EM MISTURADOR 300 KG. AF_06/2014</v>
          </cell>
          <cell r="D10788" t="str">
            <v>M2</v>
          </cell>
          <cell r="E10788">
            <v>8</v>
          </cell>
        </row>
        <row r="10789">
          <cell r="B10789">
            <v>87904</v>
          </cell>
          <cell r="C10789" t="str">
            <v>CHAPISCO APLICADO EM ALVENARIA (COM PRESENÇA DE VÃOS) E ESTRUTURAS DE CONCRETO DE FACHADA, COM COLHER DE PEDREIRO.  ARGAMASSA TRAÇO 1:3 COM PREPARO MANUAL. AF_06/2014</v>
          </cell>
          <cell r="D10789" t="str">
            <v>M2</v>
          </cell>
          <cell r="E10789">
            <v>6.1</v>
          </cell>
        </row>
        <row r="10790">
          <cell r="B10790">
            <v>87905</v>
          </cell>
          <cell r="C10790" t="str">
            <v>CHAPISCO APLICADO EM ALVENARIA (COM PRESENÇA DE VÃOS) E ESTRUTURAS DE CONCRETO DE FACHADA, COM COLHER DE PEDREIRO.  ARGAMASSA TRAÇO 1:3 COM PREPARO EM BETONEIRA 400L. AF_06/2014</v>
          </cell>
          <cell r="D10790" t="str">
            <v>M2</v>
          </cell>
          <cell r="E10790">
            <v>5.8</v>
          </cell>
        </row>
        <row r="10791">
          <cell r="B10791">
            <v>87907</v>
          </cell>
          <cell r="C10791" t="str">
            <v>CHAPISCO APLICADO EM ALVENARIA (COM PRESENÇA DE VÃOS) E ESTRUTURAS DE CONCRETO DE FACHADA, COM EQUIPAMENTO DE PROJEÇÃO.  ARGAMASSA TRAÇO 1:3 COM PREPARO MANUAL. AF_06/2014</v>
          </cell>
          <cell r="D10791" t="str">
            <v>M2</v>
          </cell>
          <cell r="E10791">
            <v>5.51</v>
          </cell>
        </row>
        <row r="10792">
          <cell r="B10792">
            <v>87908</v>
          </cell>
          <cell r="C10792" t="str">
            <v>CHAPISCO APLICADO EM ALVENARIA (COM PRESENÇA DE VÃOS) E ESTRUTURAS DE CONCRETO DE FACHADA, COM EQUIPAMENTO DE PROJEÇÃO.  ARGAMASSA TRAÇO 1:3 COM PREPARO EM BETONEIRA 400 L. AF_06/2014</v>
          </cell>
          <cell r="D10792" t="str">
            <v>M2</v>
          </cell>
          <cell r="E10792">
            <v>5.21</v>
          </cell>
        </row>
        <row r="10793">
          <cell r="B10793">
            <v>87910</v>
          </cell>
          <cell r="C10793" t="str">
            <v>CHAPISCO APLICADO SOMENTE NA ESTRUTURA DE CONCRETO DA FACHADA, COM DESEMPENADEIRA DENTADA. ARGAMASSA INDUSTRIALIZADA COM PREPARO MANUAL. AF_06/2014</v>
          </cell>
          <cell r="D10793" t="str">
            <v>M2</v>
          </cell>
          <cell r="E10793">
            <v>16.670000000000002</v>
          </cell>
        </row>
        <row r="10794">
          <cell r="B10794">
            <v>87911</v>
          </cell>
          <cell r="C10794" t="str">
            <v>CHAPISCO APLICADO SOMENTE NA ESTRUTURA DE CONCRETO DA FACHADA, COM DESEMPENADEIRA DENTADA. ARGAMASSA INDUSTRIALIZADA COM PREPARO EM MISTURADOR 300 KG. AF_06/2014</v>
          </cell>
          <cell r="D10794" t="str">
            <v>M2</v>
          </cell>
          <cell r="E10794">
            <v>16.18</v>
          </cell>
        </row>
        <row r="10795">
          <cell r="B10795">
            <v>5991</v>
          </cell>
          <cell r="C10795" t="str">
            <v>BARRA LISA COM ARGAMASSA TRACO 1:4 (CIMENTO E AREIA GROSSA), ESPESSURA 2,0CM, INCLUSO ADITIVO IMPERMEABILIZANTE, PREPARO MECANICO DA ARGAMASSA</v>
          </cell>
          <cell r="D10795" t="str">
            <v>M2</v>
          </cell>
          <cell r="E10795">
            <v>36.619999999999997</v>
          </cell>
        </row>
        <row r="10796">
          <cell r="B10796">
            <v>84023</v>
          </cell>
          <cell r="C10796" t="str">
            <v>BARRA LISA TRACO 1:3 (CIMENTO E AREIA MEDIA), ESPESSURA 1,5CM, PREPARO MANUAL DA ARGAMASSA</v>
          </cell>
          <cell r="D10796" t="str">
            <v>M2</v>
          </cell>
          <cell r="E10796">
            <v>34.119999999999997</v>
          </cell>
        </row>
        <row r="10797">
          <cell r="B10797">
            <v>84024</v>
          </cell>
          <cell r="C10797" t="str">
            <v>BARRA LISA TRACO 1:3 (CIMENTO E AREIA MEDIA), ESPESSURA 1,0CM, PREPARO MANUAL DA ARGAMASSA</v>
          </cell>
          <cell r="D10797" t="str">
            <v>M2</v>
          </cell>
          <cell r="E10797">
            <v>32.36</v>
          </cell>
        </row>
        <row r="10798">
          <cell r="B10798">
            <v>84026</v>
          </cell>
          <cell r="C10798" t="str">
            <v>BARRA LISA TRACO 1:4 (CIMENTO E AREIA MEDIA), ESPESSURA 2,0CM, PREPARO MANUAL DA ARGAMASSA</v>
          </cell>
          <cell r="D10798" t="str">
            <v>M2</v>
          </cell>
          <cell r="E10798">
            <v>40.26</v>
          </cell>
        </row>
        <row r="10799">
          <cell r="B10799">
            <v>84027</v>
          </cell>
          <cell r="C10799" t="str">
            <v>BARRA LISA TRACO 1:3 (CIMENTO E AREIA MEDIA), ESPESSURA 0,5CM, PREPARO MANUAL DA ARGAMASSA</v>
          </cell>
          <cell r="D10799" t="str">
            <v>M2</v>
          </cell>
          <cell r="E10799">
            <v>27.42</v>
          </cell>
        </row>
        <row r="10800">
          <cell r="B10800">
            <v>84028</v>
          </cell>
          <cell r="C10800" t="str">
            <v>BARRA LISA TRACO 1:4 (CIMENTO E AREIA MEDIA), COM CORANTE AMARELO, ESPESSURA 2,0CM, PREPARO MANUAL DA ARGAMASSA</v>
          </cell>
          <cell r="D10800" t="str">
            <v>M2</v>
          </cell>
          <cell r="E10800">
            <v>47.25</v>
          </cell>
        </row>
        <row r="10801">
          <cell r="B10801">
            <v>84072</v>
          </cell>
          <cell r="C10801" t="str">
            <v>BARRA LISA TRACO 1:3 (CIMENTO E AREIA MEDIA NAO PENEIRADA), INCLUSO ADITIVO IMPERMEABILIZANTE, ESPESSURA 0,5CM, PREPARO MANUAL DA ARGAMASSA</v>
          </cell>
          <cell r="D10801" t="str">
            <v>M2</v>
          </cell>
          <cell r="E10801">
            <v>27.81</v>
          </cell>
        </row>
        <row r="10802">
          <cell r="B10802">
            <v>87411</v>
          </cell>
          <cell r="C10802" t="str">
            <v>APLICAÇÃO MANUAL DE GESSO DESEMPENADO (SEM TALISCAS) EM TETO DE AMBIENTES DE ÁREA MAIOR QUE 10M², ESPESSURA DE 0,5CM. AF_06/2014</v>
          </cell>
          <cell r="D10802" t="str">
            <v>M2</v>
          </cell>
          <cell r="E10802">
            <v>11.94</v>
          </cell>
        </row>
        <row r="10803">
          <cell r="B10803">
            <v>87412</v>
          </cell>
          <cell r="C10803" t="str">
            <v>APLICAÇÃO MANUAL DE GESSO DESEMPENADO (SEM TALISCAS) EM TETO DE AMBIENTES DE ÁREA ENTRE 5M² E 10M², ESPESSURA DE 0,5CM. AF_06/2014</v>
          </cell>
          <cell r="D10803" t="str">
            <v>M2</v>
          </cell>
          <cell r="E10803">
            <v>16.8</v>
          </cell>
        </row>
        <row r="10804">
          <cell r="B10804">
            <v>87413</v>
          </cell>
          <cell r="C10804" t="str">
            <v>APLICAÇÃO MANUAL DE GESSO DESEMPENADO (SEM TALISCAS) EM TETO DE AMBIENTES DE ÁREA MENOR QUE 5M², ESPESSURA DE 0,5CM. AF_06/2014</v>
          </cell>
          <cell r="D10804" t="str">
            <v>M2</v>
          </cell>
          <cell r="E10804">
            <v>19.57</v>
          </cell>
        </row>
        <row r="10805">
          <cell r="B10805">
            <v>87414</v>
          </cell>
          <cell r="C10805" t="str">
            <v>APLICAÇÃO MANUAL DE GESSO DESEMPENADO (SEM TALISCAS) EM TETO DE AMBIENTES DE ÁREA MAIOR QUE 10M², ESPESSURA DE 1,0CM. AF_06/2014</v>
          </cell>
          <cell r="D10805" t="str">
            <v>M2</v>
          </cell>
          <cell r="E10805">
            <v>17.899999999999999</v>
          </cell>
        </row>
        <row r="10806">
          <cell r="B10806">
            <v>87415</v>
          </cell>
          <cell r="C10806" t="str">
            <v>APLICAÇÃO MANUAL DE GESSO DESEMPENADO (SEM TALISCAS) EM TETO DE AMBIENTES DE ÁREA ENTRE 5M² E 10M², ESPESSURA DE 1,0CM. AF_06/2014</v>
          </cell>
          <cell r="D10806" t="str">
            <v>M2</v>
          </cell>
          <cell r="E10806">
            <v>22.62</v>
          </cell>
        </row>
        <row r="10807">
          <cell r="B10807">
            <v>87416</v>
          </cell>
          <cell r="C10807" t="str">
            <v>APLICAÇÃO MANUAL DE GESSO DESEMPENADO (SEM TALISCAS) EM TETO DE AMBIENTES DE ÁREA MENOR QUE 5M², ESPESSURA DE 1,0CM. AF_06/2014</v>
          </cell>
          <cell r="D10807" t="str">
            <v>M2</v>
          </cell>
          <cell r="E10807">
            <v>25.57</v>
          </cell>
        </row>
        <row r="10808">
          <cell r="B10808">
            <v>87417</v>
          </cell>
          <cell r="C10808" t="str">
            <v>APLICAÇÃO MANUAL DE GESSO DESEMPENADO (SEM TALISCAS) EM PAREDES DE AMBIENTES DE ÁREA MAIOR QUE 10M², ESPESSURA DE 0,5CM. AF_06/2014</v>
          </cell>
          <cell r="D10808" t="str">
            <v>M2</v>
          </cell>
          <cell r="E10808">
            <v>12.62</v>
          </cell>
        </row>
        <row r="10809">
          <cell r="B10809">
            <v>87418</v>
          </cell>
          <cell r="C10809" t="str">
            <v>APLICAÇÃO MANUAL DE GESSO DESEMPENADO (SEM TALISCAS) EM PAREDES DE AMBIENTES DE ÁREA ENTRE 5M² E 10M², ESPESSURA DE 0,5CM. AF_06/2014</v>
          </cell>
          <cell r="D10809" t="str">
            <v>M2</v>
          </cell>
          <cell r="E10809">
            <v>12.99</v>
          </cell>
        </row>
        <row r="10810">
          <cell r="B10810">
            <v>87419</v>
          </cell>
          <cell r="C10810" t="str">
            <v>APLICAÇÃO MANUAL DE GESSO DESEMPENADO (SEM TALISCAS) EM PAREDES DE AMBIENTES DE ÁREA MENOR QUE 5M², ESPESSURA DE 0,5CM. AF_06/2014</v>
          </cell>
          <cell r="D10810" t="str">
            <v>M2</v>
          </cell>
          <cell r="E10810">
            <v>14.04</v>
          </cell>
        </row>
        <row r="10811">
          <cell r="B10811">
            <v>87420</v>
          </cell>
          <cell r="C10811" t="str">
            <v>APLICAÇÃO MANUAL DE GESSO DESEMPENADO (SEM TALISCAS) EM PAREDES DE AMBIENTES DE ÁREA MAIOR QUE 10M², ESPESSURA DE 1,0CM. AF_06/2014</v>
          </cell>
          <cell r="D10811" t="str">
            <v>M2</v>
          </cell>
          <cell r="E10811">
            <v>19.12</v>
          </cell>
        </row>
        <row r="10812">
          <cell r="B10812">
            <v>87421</v>
          </cell>
          <cell r="C10812" t="str">
            <v>APLICAÇÃO MANUAL DE GESSO DESEMPENADO (SEM TALISCAS) EM PAREDES DE AMBIENTES DE ÁREA ENTRE 5M² E 10M², ESPESSURA DE 1,0CM. AF_06/2014</v>
          </cell>
          <cell r="D10812" t="str">
            <v>M2</v>
          </cell>
          <cell r="E10812">
            <v>19.489999999999998</v>
          </cell>
        </row>
        <row r="10813">
          <cell r="B10813">
            <v>87422</v>
          </cell>
          <cell r="C10813" t="str">
            <v>APLICAÇÃO MANUAL DE GESSO DESEMPENADO (SEM TALISCAS) EM PAREDES DE AMBIENTES DE ÁREA MENOR QUE 5M², ESPESSURA DE 1,0CM. AF_06/2014</v>
          </cell>
          <cell r="D10813" t="str">
            <v>M2</v>
          </cell>
          <cell r="E10813">
            <v>20.53</v>
          </cell>
        </row>
        <row r="10814">
          <cell r="B10814">
            <v>87423</v>
          </cell>
          <cell r="C10814" t="str">
            <v>APLICAÇÃO MANUAL DE GESSO SARRAFEADO (COM TALISCAS) EM PAREDES DE AMBIENTES DE ÁREA MAIOR QUE 10M², ESPESSURA DE 1,0CM. AF_06/2014</v>
          </cell>
          <cell r="D10814" t="str">
            <v>M2</v>
          </cell>
          <cell r="E10814">
            <v>25.02</v>
          </cell>
        </row>
        <row r="10815">
          <cell r="B10815">
            <v>87424</v>
          </cell>
          <cell r="C10815" t="str">
            <v>APLICAÇÃO MANUAL DE GESSO SARRAFEADO (COM TALISCAS) EM PAREDES DE AMBIENTES DE ÁREA ENTRE 5M² E 10M², ESPESSURA DE 1,0CM. AF_06/2014</v>
          </cell>
          <cell r="D10815" t="str">
            <v>M2</v>
          </cell>
          <cell r="E10815">
            <v>25.57</v>
          </cell>
        </row>
        <row r="10816">
          <cell r="B10816">
            <v>87425</v>
          </cell>
          <cell r="C10816" t="str">
            <v>APLICAÇÃO MANUAL DE GESSO SARRAFEADO (COM TALISCAS) EM PAREDES DE AMBIENTES DE ÁREA MENOR QUE 5M², ESPESSURA DE 1,0CM. AF_06/2014</v>
          </cell>
          <cell r="D10816" t="str">
            <v>M2</v>
          </cell>
          <cell r="E10816">
            <v>26.43</v>
          </cell>
        </row>
        <row r="10817">
          <cell r="B10817">
            <v>87426</v>
          </cell>
          <cell r="C10817" t="str">
            <v>APLICAÇÃO MANUAL DE GESSO SARRAFEADO (COM TALISCAS) EM PAREDES DE AMBIENTES DE ÁREA MAIOR QUE 10M², ESPESSURA DE 1,5CM. AF_06/2014</v>
          </cell>
          <cell r="D10817" t="str">
            <v>M2</v>
          </cell>
          <cell r="E10817">
            <v>29.56</v>
          </cell>
        </row>
        <row r="10818">
          <cell r="B10818">
            <v>87427</v>
          </cell>
          <cell r="C10818" t="str">
            <v>APLICAÇÃO MANUAL DE GESSO SARRAFEADO (COM TALISCAS) EM PAREDES DE AMBIENTES DE ÁREA ENTRE 5M² E 10M², ESPESSURA DE 1,5CM. AF_06/2014</v>
          </cell>
          <cell r="D10818" t="str">
            <v>M2</v>
          </cell>
          <cell r="E10818">
            <v>30.11</v>
          </cell>
        </row>
        <row r="10819">
          <cell r="B10819">
            <v>87428</v>
          </cell>
          <cell r="C10819" t="str">
            <v>APLICAÇÃO MANUAL DE GESSO SARRAFEADO (COM TALISCAS) EM PAREDES DE AMBIENTES DE ÁREA MENOR QUE 5M², ESPESSURA DE 1,5CM. AF_06/2014</v>
          </cell>
          <cell r="D10819" t="str">
            <v>M2</v>
          </cell>
          <cell r="E10819">
            <v>30.97</v>
          </cell>
        </row>
        <row r="10820">
          <cell r="B10820">
            <v>87429</v>
          </cell>
          <cell r="C10820" t="str">
            <v>APLICAÇÃO DE GESSO PROJETADO COM EQUIPAMENTO DE PROJEÇÃO EM PAREDES DE AMBIENTES DE ÁREA MAIOR QUE 10M², DESEMPENADO (SEM TALISCAS), ESPESSURA DE 0,5CM. AF_06/2014</v>
          </cell>
          <cell r="D10820" t="str">
            <v>M2</v>
          </cell>
          <cell r="E10820">
            <v>14.38</v>
          </cell>
        </row>
        <row r="10821">
          <cell r="B10821">
            <v>87430</v>
          </cell>
          <cell r="C10821" t="str">
            <v>APLICAÇÃO DE GESSO PROJETADO COM EQUIPAMENTO DE PROJEÇÃO EM PAREDES DE AMBIENTES DE ÁREA ENTRE 5M² E 10M², DESEMPENADO (SEM TALISCAS), ESPESSURA DE 0,5CM. AF_06/2014</v>
          </cell>
          <cell r="D10821" t="str">
            <v>M2</v>
          </cell>
          <cell r="E10821">
            <v>14.75</v>
          </cell>
        </row>
        <row r="10822">
          <cell r="B10822">
            <v>87431</v>
          </cell>
          <cell r="C10822" t="str">
            <v>APLICAÇÃO DE GESSO PROJETADO COM EQUIPAMENTO DE PROJEÇÃO EM PAREDES DE AMBIENTES DE ÁREA MENOR QUE 5M², DESEMPENADO (SEM TALISCAS), ESPESSURA DE 0,5CM. AF_06/2014</v>
          </cell>
          <cell r="D10822" t="str">
            <v>M2</v>
          </cell>
          <cell r="E10822">
            <v>14.93</v>
          </cell>
        </row>
        <row r="10823">
          <cell r="B10823">
            <v>87432</v>
          </cell>
          <cell r="C10823" t="str">
            <v>APLICAÇÃO DE GESSO PROJETADO COM EQUIPAMENTO DE PROJEÇÃO EM PAREDES DE AMBIENTES DE ÁREA MAIOR QUE 10M², DESEMPENADO (SEM TALISCAS), ESPESSURA DE 1,0CM. AF_06/2014</v>
          </cell>
          <cell r="D10823" t="str">
            <v>M2</v>
          </cell>
          <cell r="E10823">
            <v>21.02</v>
          </cell>
        </row>
        <row r="10824">
          <cell r="B10824">
            <v>87433</v>
          </cell>
          <cell r="C10824" t="str">
            <v>APLICAÇÃO DE GESSO PROJETADO COM EQUIPAMENTO DE PROJEÇÃO EM PAREDES DE AMBIENTES DE ÁREA ENTRE 5M² E 10M², DESEMPENADO (SEM TALISCAS), ESPESSURA DE 1,0CM. AF_06/2014</v>
          </cell>
          <cell r="D10824" t="str">
            <v>M2</v>
          </cell>
          <cell r="E10824">
            <v>21.75</v>
          </cell>
        </row>
        <row r="10825">
          <cell r="B10825">
            <v>87434</v>
          </cell>
          <cell r="C10825" t="str">
            <v>APLICAÇÃO DE GESSO PROJETADO COM EQUIPAMENTO DE PROJEÇÃO EM PAREDES DE AMBIENTES DE ÁREA MENOR QUE 5M², DESEMPENADO (SEM TALISCAS), ESPESSURA DE 1,0CM. AF_06/2014</v>
          </cell>
          <cell r="D10825" t="str">
            <v>M2</v>
          </cell>
          <cell r="E10825">
            <v>22.24</v>
          </cell>
        </row>
        <row r="10826">
          <cell r="B10826">
            <v>87435</v>
          </cell>
          <cell r="C10826" t="str">
            <v>APLICAÇÃO DE GESSO PROJETADO COM EQUIPAMENTO DE PROJEÇÃO EM PAREDES DE AMBIENTES DE ÁREA MAIOR QUE 10M², SARRAFEADO (COM TALISCAS), ESPESSURA DE 1,0CM. AF_06/2014</v>
          </cell>
          <cell r="D10826" t="str">
            <v>M2</v>
          </cell>
          <cell r="E10826">
            <v>23.29</v>
          </cell>
        </row>
        <row r="10827">
          <cell r="B10827">
            <v>87436</v>
          </cell>
          <cell r="C10827" t="str">
            <v>APLICAÇÃO DE GESSO PROJETADO COM EQUIPAMENTO DE PROJEÇÃO EM PAREDES DE AMBIENTES DE ÁREA ENTRE 5M² E 10M², SARRAFEADO (COM TALISCAS), ESPESSURA DE 1,0CM. AF_06/2014</v>
          </cell>
          <cell r="D10827" t="str">
            <v>M2</v>
          </cell>
          <cell r="E10827">
            <v>24.51</v>
          </cell>
        </row>
        <row r="10828">
          <cell r="B10828">
            <v>87437</v>
          </cell>
          <cell r="C10828" t="str">
            <v>APLICAÇÃO DE GESSO PROJETADO COM EQUIPAMENTO DE PROJEÇÃO EM PAREDES DE AMBIENTES DE ÁREA MENOR QUE 5M², SARRAFEADO (COM TALISCAS), ESPESSURA DE 1,0CM. AF_06/2014</v>
          </cell>
          <cell r="D10828" t="str">
            <v>M2</v>
          </cell>
          <cell r="E10828">
            <v>25.38</v>
          </cell>
        </row>
        <row r="10829">
          <cell r="B10829">
            <v>87438</v>
          </cell>
          <cell r="C10829" t="str">
            <v>APLICAÇÃO DE GESSO PROJETADO COM EQUIPAMENTO DE PROJEÇÃO EM PAREDES DE AMBIENTES DE ÁREA MAIOR QUE 10M², SARRAFEADO (COM TALISCAS), ESPESSURA DE 1,5CM. AF_06/2014</v>
          </cell>
          <cell r="D10829" t="str">
            <v>M2</v>
          </cell>
          <cell r="E10829">
            <v>28.84</v>
          </cell>
        </row>
        <row r="10830">
          <cell r="B10830">
            <v>87439</v>
          </cell>
          <cell r="C10830" t="str">
            <v>APLICAÇÃO DE GESSO PROJETADO COM EQUIPAMENTO DE PROJEÇÃO EM PAREDES DE AMBIENTES DE ÁREA ENTRE 5M² E 10M², SARRAFEADO (COM TALISCAS), ESPESSURA DE 1,5CM. AF_06/2014</v>
          </cell>
          <cell r="D10830" t="str">
            <v>M2</v>
          </cell>
          <cell r="E10830">
            <v>30.39</v>
          </cell>
        </row>
        <row r="10831">
          <cell r="B10831">
            <v>87440</v>
          </cell>
          <cell r="C10831" t="str">
            <v>APLICAÇÃO DE GESSO PROJETADO COM EQUIPAMENTO DE PROJEÇÃO EM PAREDES DE AMBIENTES DE ÁREA MENOR QUE 5M², SARRAFEADO (COM TALISCAS), ESPESSURA DE 1,5CM. AF_06/2014</v>
          </cell>
          <cell r="D10831" t="str">
            <v>M2</v>
          </cell>
          <cell r="E10831">
            <v>31.12</v>
          </cell>
        </row>
        <row r="10832">
          <cell r="B10832">
            <v>87527</v>
          </cell>
          <cell r="C10832" t="str">
            <v>EMBOÇO, PARA RECEBIMENTO DE CERÂMICA, EM ARGAMASSA TRAÇO 1:2:8, PREPARO MECÂNICO COM BETONEIRA 400L, APLICADO MANUALMENTE EM FACES INTERNAS DE PAREDES, PARA AMBIENTE COM ÁREA MENOR QUE 5M2, ESPESSURA DE 20MM, COM EXECUÇÃO DE TALISCAS. AF_06/2014</v>
          </cell>
          <cell r="D10832" t="str">
            <v>M2</v>
          </cell>
          <cell r="E10832">
            <v>26.77</v>
          </cell>
        </row>
        <row r="10833">
          <cell r="B10833">
            <v>87528</v>
          </cell>
          <cell r="C10833" t="str">
            <v>EMBOÇO, PARA RECEBIMENTO DE CERÂMICA, EM ARGAMASSA TRAÇO 1:2:8, PREPARO MANUAL, APLICADO MANUALMENTE EM FACES INTERNAS DE PAREDES, PARA AMBIENTE COM ÁREA MENOR QUE 5M2, ESPESSURA DE 20MM, COM EXECUÇÃO DE TALISCAS. AF_06/2014</v>
          </cell>
          <cell r="D10833" t="str">
            <v>M2</v>
          </cell>
          <cell r="E10833">
            <v>29.23</v>
          </cell>
        </row>
        <row r="10834">
          <cell r="B10834">
            <v>87529</v>
          </cell>
          <cell r="C10834" t="str">
            <v>MASSA ÚNICA, PARA RECEBIMENTO DE PINTURA, EM ARGAMASSA TRAÇO 1:2:8, PREPARO MECÂNICO COM BETONEIRA 400L, APLICADA MANUALMENTE EM FACES INTERNAS DE PAREDES, ESPESSURA DE 20MM, COM EXECUÇÃO DE TALISCAS. AF_06/2014</v>
          </cell>
          <cell r="D10834" t="str">
            <v>M2</v>
          </cell>
          <cell r="E10834">
            <v>24.22</v>
          </cell>
        </row>
        <row r="10835">
          <cell r="B10835">
            <v>87530</v>
          </cell>
          <cell r="C10835" t="str">
            <v>MASSA ÚNICA, PARA RECEBIMENTO DE PINTURA, EM ARGAMASSA TRAÇO 1:2:8, PREPARO MANUAL, APLICADA MANUALMENTE EM FACES INTERNAS DE PAREDES, ESPESSURA DE 20MM, COM EXECUÇÃO DE TALISCAS. AF_06/2014</v>
          </cell>
          <cell r="D10835" t="str">
            <v>M2</v>
          </cell>
          <cell r="E10835">
            <v>26.68</v>
          </cell>
        </row>
        <row r="10836">
          <cell r="B10836">
            <v>87531</v>
          </cell>
          <cell r="C10836" t="str">
            <v>EMBOÇO, PARA RECEBIMENTO DE CERÂMICA, EM ARGAMASSA TRAÇO 1:2:8, PREPARO MECÂNICO COM BETONEIRA 400L, APLICADO MANUALMENTE EM FACES INTERNAS DE PAREDES, PARA AMBIENTE COM ÁREA ENTRE 5M2 E 10M2, ESPESSURA DE 20MM, COM EXECUÇÃO DE TALISCAS. AF_06/2014</v>
          </cell>
          <cell r="D10836" t="str">
            <v>M2</v>
          </cell>
          <cell r="E10836">
            <v>23.32</v>
          </cell>
        </row>
        <row r="10837">
          <cell r="B10837">
            <v>87532</v>
          </cell>
          <cell r="C10837" t="str">
            <v>EMBOÇO, PARA RECEBIMENTO DE CERÂMICA, EM ARGAMASSA TRAÇO 1:2:8, PREPARO MANUAL, APLICADO MANUALMENTE EM FACES INTERNAS DE PAREDES, PARA AMBIENTE COM ÁREA  ENTRE 5M2 E 10M2, ESPESSURA DE 20MM, COM EXECUÇÃO DE TALISCAS. AF_06/2014</v>
          </cell>
          <cell r="D10837" t="str">
            <v>M2</v>
          </cell>
          <cell r="E10837">
            <v>25.78</v>
          </cell>
        </row>
        <row r="10838">
          <cell r="B10838">
            <v>87535</v>
          </cell>
          <cell r="C10838" t="str">
            <v>EMBOÇO, PARA RECEBIMENTO DE CERÂMICA, EM ARGAMASSA TRAÇO 1:2:8, PREPARO MECÂNICO COM BETONEIRA 400L, APLICADO MANUALMENTE EM FACES INTERNAS DE PAREDES, PARA AMBIENTE COM ÁREA  MAIOR QUE 10M2, ESPESSURA DE 20MM, COM EXECUÇÃO DE TALISCAS. AF_06/2014</v>
          </cell>
          <cell r="D10838" t="str">
            <v>M2</v>
          </cell>
          <cell r="E10838">
            <v>20.77</v>
          </cell>
        </row>
        <row r="10839">
          <cell r="B10839">
            <v>87536</v>
          </cell>
          <cell r="C10839" t="str">
            <v>EMBOÇO, PARA RECEBIMENTO DE CERÂMICA, EM ARGAMASSA TRAÇO 1:2:8, PREPARO MANUAL, APLICADO MANUALMENTE EM FACES INTERNAS DE PAREDES, PARA AMBIENTE COM ÁREA  MAIOR QUE 10M2, ESPESSURA DE 20MM, COM EXECUÇÃO DE TALISCAS. AF_06/2014</v>
          </cell>
          <cell r="D10839" t="str">
            <v>M2</v>
          </cell>
          <cell r="E10839">
            <v>23.23</v>
          </cell>
        </row>
        <row r="10840">
          <cell r="B10840">
            <v>87537</v>
          </cell>
          <cell r="C1084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10840" t="str">
            <v>M2</v>
          </cell>
          <cell r="E10840">
            <v>39.299999999999997</v>
          </cell>
        </row>
        <row r="10841">
          <cell r="B10841">
            <v>87538</v>
          </cell>
          <cell r="C10841" t="str">
            <v>MASSA ÚNICA, PARA RECEBIMENTO DE PINTURA, EM ARGAMASSA INDUSTRIALIZADA, PREPARO MECÂNICO, APLICADO COM EQUIPAMENTO DE MISTURA E PROJEÇÃO DE 1,5 M3/H DE ARGAMASSA EM FACES INTERNAS DE PAREDES, ESPESSURA DE 20MM, COM EXECUÇÃO DE TALISCAS. AF_06/2014</v>
          </cell>
          <cell r="D10841" t="str">
            <v>M2</v>
          </cell>
          <cell r="E10841">
            <v>37.1</v>
          </cell>
        </row>
        <row r="10842">
          <cell r="B10842">
            <v>87539</v>
          </cell>
          <cell r="C1084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10842" t="str">
            <v>M2</v>
          </cell>
          <cell r="E10842">
            <v>36.31</v>
          </cell>
        </row>
        <row r="10843">
          <cell r="B10843">
            <v>87541</v>
          </cell>
          <cell r="C108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10843" t="str">
            <v>M2</v>
          </cell>
          <cell r="E10843">
            <v>34.11</v>
          </cell>
        </row>
        <row r="10844">
          <cell r="B10844">
            <v>87543</v>
          </cell>
          <cell r="C10844" t="str">
            <v>MASSA ÚNICA, PARA RECEBIMENTO DE PINTURA OU CERÂMICA, ARGAMASSA INDUSTRIALIZADA, PREPARO MECÂNICO, APLICADO COM EQUIPAMENTO DE MISTURA E PROJEÇÃO DE 1,5 M3/H EM FACES INTERNAS DE PAREDES, ESPESSURA DE 5MM, SEM EXECUÇÃO DE TALISCAS. AF_06/2014</v>
          </cell>
          <cell r="D10844" t="str">
            <v>M2</v>
          </cell>
          <cell r="E10844">
            <v>12.56</v>
          </cell>
        </row>
        <row r="10845">
          <cell r="B10845">
            <v>87545</v>
          </cell>
          <cell r="C10845" t="str">
            <v>EMBOÇO, PARA RECEBIMENTO DE CERÂMICA, EM ARGAMASSA TRAÇO 1:2:8, PREPARO MECÂNICO COM BETONEIRA 400L, APLICADO MANUALMENTE EM FACES INTERNAS DE PAREDES, PARA AMBIENTE COM ÁREA MENOR QUE 5M2, ESPESSURA DE 10MM, COM EXECUÇÃO DE TALISCAS. AF_06/2014</v>
          </cell>
          <cell r="D10845" t="str">
            <v>M2</v>
          </cell>
          <cell r="E10845">
            <v>18.2</v>
          </cell>
        </row>
        <row r="10846">
          <cell r="B10846">
            <v>87546</v>
          </cell>
          <cell r="C10846" t="str">
            <v>EMBOÇO, PARA RECEBIMENTO DE CERÂMICA, EM ARGAMASSA TRAÇO 1:2:8, PREPARO MANUAL, APLICADO MANUALMENTE EM FACES INTERNAS DE PAREDES, PARA AMBIENTE COM ÁREA MENOR QUE 5M2, ESPESSURA DE 10MM, COM EXECUÇÃO DE TALISCAS. AF_06/2014</v>
          </cell>
          <cell r="D10846" t="str">
            <v>M2</v>
          </cell>
          <cell r="E10846">
            <v>19.600000000000001</v>
          </cell>
        </row>
        <row r="10847">
          <cell r="B10847">
            <v>87547</v>
          </cell>
          <cell r="C10847" t="str">
            <v>MASSA ÚNICA, PARA RECEBIMENTO DE PINTURA, EM ARGAMASSA TRAÇO 1:2:8, PREPARO MECÂNICO COM BETONEIRA 400L, APLICADA MANUALMENTE EM FACES INTERNAS DE PAREDES, ESPESSURA DE 10MM, COM EXECUÇÃO DE TALISCAS. AF_06/2014</v>
          </cell>
          <cell r="D10847" t="str">
            <v>M2</v>
          </cell>
          <cell r="E10847">
            <v>15.66</v>
          </cell>
        </row>
        <row r="10848">
          <cell r="B10848">
            <v>87548</v>
          </cell>
          <cell r="C10848" t="str">
            <v>MASSA ÚNICA, PARA RECEBIMENTO DE PINTURA, EM ARGAMASSA TRAÇO 1:2:8, PREPARO MANUAL, APLICADA MANUALMENTE EM FACES INTERNAS DE PAREDES, ESPESSURA DE 10MM, COM EXECUÇÃO DE TALISCAS. AF_06/2014</v>
          </cell>
          <cell r="D10848" t="str">
            <v>M2</v>
          </cell>
          <cell r="E10848">
            <v>17.059999999999999</v>
          </cell>
        </row>
        <row r="10849">
          <cell r="B10849">
            <v>87549</v>
          </cell>
          <cell r="C10849" t="str">
            <v>EMBOÇO, PARA RECEBIMENTO DE CERÂMICA, EM ARGAMASSA TRAÇO 1:2:8, PREPARO MECÂNICO COM BETONEIRA 400L, APLICADO MANUALMENTE EM FACES INTERNAS DE PAREDES, PARA AMBIENTE COM ÁREA ENTRE 5M2 E 10M2, ESPESSURA DE 10MM, COM EXECUÇÃO DE TALISCAS. AF_06/2014</v>
          </cell>
          <cell r="D10849" t="str">
            <v>M2</v>
          </cell>
          <cell r="E10849">
            <v>14.75</v>
          </cell>
        </row>
        <row r="10850">
          <cell r="B10850">
            <v>87550</v>
          </cell>
          <cell r="C10850" t="str">
            <v>EMBOÇO, PARA RECEBIMENTO DE CERÂMICA, EM ARGAMASSA TRAÇO 1:2:8, PREPARO MANUAL, APLICADO MANUALMENTE EM FACES INTERNAS DE PAREDES, PARA AMBIENTE COM ÁREA ENTRE 5M2 E 10M2, ESPESSURA DE 10MM, COM EXECUÇÃO DE TALISCAS. AF_06/2014</v>
          </cell>
          <cell r="D10850" t="str">
            <v>M2</v>
          </cell>
          <cell r="E10850">
            <v>16.149999999999999</v>
          </cell>
        </row>
        <row r="10851">
          <cell r="B10851">
            <v>87553</v>
          </cell>
          <cell r="C10851" t="str">
            <v>EMBOÇO, PARA RECEBIMENTO DE CERÂMICA, EM ARGAMASSA TRAÇO 1:2:8, PREPARO MECÂNICO COM BETONEIRA 400L, APLICADO MANUALMENTE EM FACES INTERNAS DE PAREDES, PARA AMBIENTE COM ÁREA MAIOR QUE 10M2, ESPESSURA DE 10MM, COM EXECUÇÃO DE TALISCAS. AF_06/2014</v>
          </cell>
          <cell r="D10851" t="str">
            <v>M2</v>
          </cell>
          <cell r="E10851">
            <v>12.2</v>
          </cell>
        </row>
        <row r="10852">
          <cell r="B10852">
            <v>87554</v>
          </cell>
          <cell r="C10852" t="str">
            <v>EMBOÇO, PARA RECEBIMENTO DE CERÂMICA, EM ARGAMASSA TRAÇO 1:2:8, PREPARO MANUAL, APLICADO MANUALMENTE EM FACES INTERNAS DE PAREDES, PARA AMBIENTE COM ÁREA MAIOR QUE 10M2, ESPESSURA DE 10MM, COM EXECUÇÃO DE TALISCAS. AF_06/2014</v>
          </cell>
          <cell r="D10852" t="str">
            <v>M2</v>
          </cell>
          <cell r="E10852">
            <v>13.6</v>
          </cell>
        </row>
        <row r="10853">
          <cell r="B10853">
            <v>87555</v>
          </cell>
          <cell r="C1085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10853" t="str">
            <v>M2</v>
          </cell>
          <cell r="E10853">
            <v>24.54</v>
          </cell>
        </row>
        <row r="10854">
          <cell r="B10854">
            <v>87556</v>
          </cell>
          <cell r="C10854" t="str">
            <v>MASSA ÚNICA, PARA RECEBIMENTO DE PINTURA, EM ARGAMASSA INDUSTRIALIZADA, PREPARO MECÂNICO, APLICADO COM EQUIPAMENTO DE MISTURA E PROJEÇÃO DE 1,5 M3/H DE ARGAMASSA EM FACES INTERNAS DE PAREDES, ESPESSURA DE 10MM, COM EXECUÇÃO DE TALISCAS. AF_06/2014</v>
          </cell>
          <cell r="D10854" t="str">
            <v>M2</v>
          </cell>
          <cell r="E10854">
            <v>22.35</v>
          </cell>
        </row>
        <row r="10855">
          <cell r="B10855">
            <v>87557</v>
          </cell>
          <cell r="C1085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10855" t="str">
            <v>M2</v>
          </cell>
          <cell r="E10855">
            <v>21.55</v>
          </cell>
        </row>
        <row r="10856">
          <cell r="B10856">
            <v>87559</v>
          </cell>
          <cell r="C1085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10856" t="str">
            <v>M2</v>
          </cell>
          <cell r="E10856">
            <v>19.34</v>
          </cell>
        </row>
        <row r="10857">
          <cell r="B10857">
            <v>87561</v>
          </cell>
          <cell r="C10857" t="str">
            <v>MASSA ÚNICA, PARA RECEBIMENTO DE PINTURA OU CERÂMICA, EM ARGAMASSA INDUSTRIALIZADA, PREPARO MECÂNICO, APLICADO COM EQUIPAMENTO DE MISTURA E PROJEÇÃO DE 1,5 M3/H DE ARGAMASSA EM FACES INTERNAS DE PAREDES, ESPESSURA DE 10MM, SEM EXECUÇÃO DE TALISCAS. AF_06/2014</v>
          </cell>
          <cell r="D10857" t="str">
            <v>M2</v>
          </cell>
          <cell r="E10857">
            <v>21.75</v>
          </cell>
        </row>
        <row r="10858">
          <cell r="B10858">
            <v>87775</v>
          </cell>
          <cell r="C10858" t="str">
            <v>EMBOÇO OU MASSA ÚNICA EM ARGAMASSA TRAÇO 1:2:8, PREPARO MECÂNICO COM BETONEIRA 400 L, APLICADA MANUALMENTE EM PANOS DE FACHADA COM PRESENÇA DE VÃOS, ESPESSURA DE 25 MM. AF_06/2014</v>
          </cell>
          <cell r="D10858" t="str">
            <v>M2</v>
          </cell>
          <cell r="E10858">
            <v>37.71</v>
          </cell>
        </row>
        <row r="10859">
          <cell r="B10859">
            <v>87777</v>
          </cell>
          <cell r="C10859" t="str">
            <v>EMBOÇO OU MASSA ÚNICA EM ARGAMASSA TRAÇO 1:2:8, PREPARO MANUAL, APLICADA MANUALMENTE EM PANOS DE FACHADA COM PRESENÇA DE VÃOS, ESPESSURA DE 25 MM. AF_06/2014</v>
          </cell>
          <cell r="D10859" t="str">
            <v>M2</v>
          </cell>
          <cell r="E10859">
            <v>39.76</v>
          </cell>
        </row>
        <row r="10860">
          <cell r="B10860">
            <v>87778</v>
          </cell>
          <cell r="C10860" t="str">
            <v>EMBOÇO OU MASSA ÚNICA EM ARGAMASSA INDUSTRIALIZADA, PREPARO MECÂNICO E APLICAÇÃO COM EQUIPAMENTO DE MISTURA E PROJEÇÃO DE 1,5 M3/H DE ARGAMASSA EM PANOS DE FACHADA COM PRESENÇA DE VÃOS, ESPESSURA DE 25 MM. AF_06/2014</v>
          </cell>
          <cell r="D10860" t="str">
            <v>M2</v>
          </cell>
          <cell r="E10860">
            <v>46.26</v>
          </cell>
        </row>
        <row r="10861">
          <cell r="B10861">
            <v>87779</v>
          </cell>
          <cell r="C10861" t="str">
            <v>EMBOÇO OU MASSA ÚNICA EM ARGAMASSA TRAÇO 1:2:8, PREPARO MECÂNICO COM BETONEIRA 400 L, APLICADA MANUALMENTE EM PANOS DE FACHADA COM PRESENÇA DE VÃOS, ESPESSURA DE 35 MM. AF_06/2014</v>
          </cell>
          <cell r="D10861" t="str">
            <v>M2</v>
          </cell>
          <cell r="E10861">
            <v>44.03</v>
          </cell>
        </row>
        <row r="10862">
          <cell r="B10862">
            <v>87781</v>
          </cell>
          <cell r="C10862" t="str">
            <v>EMBOÇO OU MASSA ÚNICA EM ARGAMASSA TRAÇO 1:2:8, PREPARO MANUAL, APLICADA MANUALMENTE EM PANOS DE FACHADA COM PRESENÇA DE VÃOS, ESPESSURA DE 35 MM. AF_06/2014</v>
          </cell>
          <cell r="D10862" t="str">
            <v>M2</v>
          </cell>
          <cell r="E10862">
            <v>46.78</v>
          </cell>
        </row>
        <row r="10863">
          <cell r="B10863">
            <v>87783</v>
          </cell>
          <cell r="C10863" t="str">
            <v>EMBOÇO OU MASSA ÚNICA EM ARGAMASSA INDUSTRIALIZADA, PREPARO MECÂNICO E APLICAÇÃO COM EQUIPAMENTO DE MISTURA E PROJEÇÃO DE 1,5 M3/H DE ARGAMASSA EM PANOS DE FACHADA COM PRESENÇA DE VÃOS, ESPESSURA DE 35 MM. AF_06/2014</v>
          </cell>
          <cell r="D10863" t="str">
            <v>M2</v>
          </cell>
          <cell r="E10863">
            <v>56.9</v>
          </cell>
        </row>
        <row r="10864">
          <cell r="B10864">
            <v>87784</v>
          </cell>
          <cell r="C10864" t="str">
            <v>EMBOÇO OU MASSA ÚNICA EM ARGAMASSA TRAÇO 1:2:8, PREPARO MECÂNICO COM BETONEIRA 400 L, APLICADA MANUALMENTE EM PANOS DE FACHADA COM PRESENÇA DE VÃOS, ESPESSURA DE 45 MM. AF_06/2014</v>
          </cell>
          <cell r="D10864" t="str">
            <v>M2</v>
          </cell>
          <cell r="E10864">
            <v>50.35</v>
          </cell>
        </row>
        <row r="10865">
          <cell r="B10865">
            <v>87786</v>
          </cell>
          <cell r="C10865" t="str">
            <v>EMBOÇO OU MASSA ÚNICA EM ARGAMASSA TRAÇO 1:2:8, PREPARO MANUAL, APLICADA MANUALMENTE EM PANOS DE FACHADA COM PRESENÇA DE VÃOS, ESPESSURA DE 45 MM. AF_06/2014</v>
          </cell>
          <cell r="D10865" t="str">
            <v>M2</v>
          </cell>
          <cell r="E10865">
            <v>53.81</v>
          </cell>
        </row>
        <row r="10866">
          <cell r="B10866">
            <v>87787</v>
          </cell>
          <cell r="C10866" t="str">
            <v>EMBOÇO OU MASSA ÚNICA EM ARGAMASSA INDUSTRIALIZADA, PREPARO MECÂNICO E APLICAÇÃO COM EQUIPAMENTO DE MISTURA E PROJEÇÃO DE 1,5 M3/H DE ARGAMASSA EM PANOS DE FACHADA COM PRESENÇA DE VÃOS, ESPESSURA DE 45 MM. AF_06/2014</v>
          </cell>
          <cell r="D10866" t="str">
            <v>M2</v>
          </cell>
          <cell r="E10866">
            <v>67.55</v>
          </cell>
        </row>
        <row r="10867">
          <cell r="B10867">
            <v>87788</v>
          </cell>
          <cell r="C10867" t="str">
            <v>EMBOÇO OU MASSA ÚNICA EM ARGAMASSA TRAÇO 1:2:8, PREPARO MECÂNICO COM BETONEIRA 400 L, APLICADA MANUALMENTE EM PANOS DE FACHADA COM PRESENÇA DE VÃOS, ESPESSURA MAIOR OU IGUAL A 50 MM. AF_06/2014</v>
          </cell>
          <cell r="D10867" t="str">
            <v>M2</v>
          </cell>
          <cell r="E10867">
            <v>64.56</v>
          </cell>
        </row>
        <row r="10868">
          <cell r="B10868">
            <v>87790</v>
          </cell>
          <cell r="C10868" t="str">
            <v>EMBOÇO OU MASSA ÚNICA EM ARGAMASSA TRAÇO 1:2:8, PREPARO MANUAL, APLICADA MANUALMENTE EM PANOS DE FACHADA COM PRESENÇA DE VÃOS, ESPESSURA MAIOR OU IGUAL A 50 MM. AF_06/2014</v>
          </cell>
          <cell r="D10868" t="str">
            <v>M2</v>
          </cell>
          <cell r="E10868">
            <v>68.36</v>
          </cell>
        </row>
        <row r="10869">
          <cell r="B10869">
            <v>87791</v>
          </cell>
          <cell r="C10869" t="str">
            <v>EMBOÇO OU MASSA ÚNICA EM ARGAMASSA INDUSTRIALIZADA, PREPARO MECÂNICO E APLICAÇÃO COM EQUIPAMENTO DE MISTURA E PROJEÇÃO DE 1,5 M3/H DE ARGAMASSA EM PANOS DE FACHADA COM PRESENÇA DE VÃOS, ESPESSURA MAIOR OU IGUAL A 50 MM. AF_06/2014</v>
          </cell>
          <cell r="D10869" t="str">
            <v>M2</v>
          </cell>
          <cell r="E10869">
            <v>81.040000000000006</v>
          </cell>
        </row>
        <row r="10870">
          <cell r="B10870">
            <v>87792</v>
          </cell>
          <cell r="C10870" t="str">
            <v>EMBOÇO OU MASSA ÚNICA EM ARGAMASSA TRAÇO 1:2:8, PREPARO MECÂNICO COM BETONEIRA 400 L, APLICADA MANUALMENTE EM PANOS CEGOS DE FACHADA (SEM PRESENÇA DE VÃOS), ESPESSURA DE 25 MM. AF_06/2014</v>
          </cell>
          <cell r="D10870" t="str">
            <v>M2</v>
          </cell>
          <cell r="E10870">
            <v>25.21</v>
          </cell>
        </row>
        <row r="10871">
          <cell r="B10871">
            <v>87794</v>
          </cell>
          <cell r="C10871" t="str">
            <v>EMBOÇO OU MASSA ÚNICA EM ARGAMASSA TRAÇO 1:2:8, PREPARO MANUAL, APLICADA MANUALMENTE EM PANOS CEGOS DE FACHADA (SEM PRESENÇA DE VÃOS), ESPESSURA DE 25 MM. AF_06/2014</v>
          </cell>
          <cell r="D10871" t="str">
            <v>M2</v>
          </cell>
          <cell r="E10871">
            <v>27.13</v>
          </cell>
        </row>
        <row r="10872">
          <cell r="B10872">
            <v>87795</v>
          </cell>
          <cell r="C10872" t="str">
            <v>EMBOÇO OU MASSA ÚNICA EM ARGAMASSA INDUSTRIALIZADA, PREPARO MECÂNICO E APLICAÇÃO COM EQUIPAMENTO DE MISTURA E PROJEÇÃO DE 1,5 M3/H DE ARGAMASSA EM PANOS CEGOS DE FACHADA (SEM PRESENÇA DE VÃOS), ESPESSURA DE 25 MM. AF_06/2014</v>
          </cell>
          <cell r="D10872" t="str">
            <v>M2</v>
          </cell>
          <cell r="E10872">
            <v>32.92</v>
          </cell>
        </row>
        <row r="10873">
          <cell r="B10873">
            <v>87797</v>
          </cell>
          <cell r="C10873" t="str">
            <v>EMBOÇO OU MASSA ÚNICA EM ARGAMASSA TRAÇO 1:2:8, PREPARO MECÂNICO COM BETONEIRA 400 L, APLICADA MANUALMENTE EM PANOS CEGOS DE FACHADA (SEM PRESENÇA DE VÃOS), ESPESSURA DE 35 MM. AF_06/2014</v>
          </cell>
          <cell r="D10873" t="str">
            <v>M2</v>
          </cell>
          <cell r="E10873">
            <v>31.29</v>
          </cell>
        </row>
        <row r="10874">
          <cell r="B10874">
            <v>87799</v>
          </cell>
          <cell r="C10874" t="str">
            <v>EMBOÇO OU MASSA ÚNICA EM ARGAMASSA TRAÇO 1:2:8, PREPARO MANUAL, APLICADA MANUALMENTE EM PANOS CEGOS DE FACHADA (SEM PRESENÇA DE VÃOS), ESPESSURA DE 35 MM. AF_06/2014</v>
          </cell>
          <cell r="D10874" t="str">
            <v>M2</v>
          </cell>
          <cell r="E10874">
            <v>33.86</v>
          </cell>
        </row>
        <row r="10875">
          <cell r="B10875">
            <v>87800</v>
          </cell>
          <cell r="C10875" t="str">
            <v>EMBOÇO OU MASSA ÚNICA EM ARGAMASSA INDUSTRIALIZADA, PREPARO MECÂNICO E APLICAÇÃO COM EQUIPAMENTO DE MISTURA E PROJEÇÃO DE 1,5 M3/H DE ARGAMASSA EM PANOS CEGOS DE FACHADA (SEM PRESENÇA DE VÃOS), ESPESSURA DE 35 MM. AF_06/2014</v>
          </cell>
          <cell r="D10875" t="str">
            <v>M2</v>
          </cell>
          <cell r="E10875">
            <v>43.04</v>
          </cell>
        </row>
        <row r="10876">
          <cell r="B10876">
            <v>87801</v>
          </cell>
          <cell r="C10876" t="str">
            <v>EMBOÇO OU MASSA ÚNICA EM ARGAMASSA TRAÇO 1:2:8, PREPARO MECÂNICO COM BETONEIRA 400 L, APLICADA MANUALMENTE EM PANOS CEGOS DE FACHADA (SEM PRESENÇA DE VÃOS), ESPESSURA DE 45 MM. AF_06/2014</v>
          </cell>
          <cell r="D10876" t="str">
            <v>M2</v>
          </cell>
          <cell r="E10876">
            <v>37.369999999999997</v>
          </cell>
        </row>
        <row r="10877">
          <cell r="B10877">
            <v>87803</v>
          </cell>
          <cell r="C10877" t="str">
            <v>EMBOÇO OU MASSA ÚNICA EM ARGAMASSA TRAÇO 1:2:8, PREPARO MANUAL, APLICADA MANUALMENTE EM PANOS CEGOS DE FACHADA (SEM PRESENÇA DE VÃOS), ESPESSURA DE 45 MM. AF_06/2014</v>
          </cell>
          <cell r="D10877" t="str">
            <v>M2</v>
          </cell>
          <cell r="E10877">
            <v>40.590000000000003</v>
          </cell>
        </row>
        <row r="10878">
          <cell r="B10878">
            <v>87804</v>
          </cell>
          <cell r="C10878" t="str">
            <v>EMBOÇO OU MASSA ÚNICA EM ARGAMASSA INDUSTRIALIZADA, PREPARO MECÂNICO E APLICAÇÃO COM EQUIPAMENTO DE MISTURA E PROJEÇÃO DE 1,5 M3/H DE ARGAMASSA EM PANOS CEGOS DE FACHADA (SEM PRESENÇA DE VÃOS), ESPESSURA DE 45 MM. AF_06/2014</v>
          </cell>
          <cell r="D10878" t="str">
            <v>M2</v>
          </cell>
          <cell r="E10878">
            <v>53.15</v>
          </cell>
        </row>
        <row r="10879">
          <cell r="B10879">
            <v>87805</v>
          </cell>
          <cell r="C10879" t="str">
            <v>EMBOÇO OU MASSA ÚNICA EM ARGAMASSA TRAÇO 1:2:8, PREPARO MECÂNICO COM BETONEIRA 400 L, APLICADA MANUALMENTE EM PANOS CEGOS DE FACHADA (SEM PRESENÇA DE VÃOS), ESPESSURA MAIOR OU IGUAL A 50 MM. AF_06/2014</v>
          </cell>
          <cell r="D10879" t="str">
            <v>M2</v>
          </cell>
          <cell r="E10879">
            <v>42.93</v>
          </cell>
        </row>
        <row r="10880">
          <cell r="B10880">
            <v>87807</v>
          </cell>
          <cell r="C10880" t="str">
            <v>EMBOÇO OU MASSA ÚNICA EM ARGAMASSA TRAÇO 1:2:8, PREPARO MANUAL, APLICADA MANUALMENTE EM PANOS CEGOS DE FACHADA (SEM PRESENÇA DE VÃOS), ESPESSURA MAIOR OU IGUAL A 50 MM. AF_06/2014</v>
          </cell>
          <cell r="D10880" t="str">
            <v>M2</v>
          </cell>
          <cell r="E10880">
            <v>46.49</v>
          </cell>
        </row>
        <row r="10881">
          <cell r="B10881">
            <v>87808</v>
          </cell>
          <cell r="C10881" t="str">
            <v>EMBOÇO OU MASSA ÚNICA EM ARGAMASSA INDUSTRIALIZADA, PREPARO MECÂNICO E APLICAÇÃO COM EQUIPAMENTO DE MISTURA E PROJEÇÃO DE 1,5 M3/H DE ARGAMASSA EM PANOS CEGOS DE FACHADA (SEM PRESENÇA DE VÃOS), ESPESSURA MAIOR OU IGUAL A 50 MM. AF_06/2014</v>
          </cell>
          <cell r="D10881" t="str">
            <v>M2</v>
          </cell>
          <cell r="E10881">
            <v>57.88</v>
          </cell>
        </row>
        <row r="10882">
          <cell r="B10882">
            <v>87809</v>
          </cell>
          <cell r="C10882" t="str">
            <v>EMBOÇO OU MASSA ÚNICA EM ARGAMASSA TRAÇO 1:2:8, PREPARO MECÂNICO COM BETONEIRA 400 L, APLICADA MANUALMENTE EM SUPERFÍCIES EXTERNAS DA SACADA, ESPESSURA DE 25 MM, SEM USO DE TELA METÁLICA DE REFORÇO CONTRA FISSURAÇÃO. AF_06/2014</v>
          </cell>
          <cell r="D10882" t="str">
            <v>M2</v>
          </cell>
          <cell r="E10882">
            <v>59.39</v>
          </cell>
        </row>
        <row r="10883">
          <cell r="B10883">
            <v>87811</v>
          </cell>
          <cell r="C10883" t="str">
            <v>EMBOÇO OU MASSA ÚNICA EM ARGAMASSA TRAÇO 1:2:8, PREPARO MANUAL, APLICADA MANUALMENTE EM SUPERFÍCIES EXTERNAS DA SACADA, ESPESSURA DE 25 MM, SEM USO DE TELA METÁLICA DE REFORÇO CONTRA FISSURAÇÃO. AF_06/2014</v>
          </cell>
          <cell r="D10883" t="str">
            <v>M2</v>
          </cell>
          <cell r="E10883">
            <v>61.31</v>
          </cell>
        </row>
        <row r="10884">
          <cell r="B10884">
            <v>87812</v>
          </cell>
          <cell r="C10884" t="str">
            <v>EMBOÇO OU MASSA ÚNICA EM ARGAMASSA INDUSTRIALIZADA, PREPARO MECÂNICO E APLICAÇÃO COM EQUIPAMENTO DE MISTURA E PROJEÇÃO DE 1,5 M3/H EM SUPERFÍCIES EXTERNAS DA SACADA, ESPESSURA 25 MM, SEM USO DE TELA METÁLICA. AF_06/2014</v>
          </cell>
          <cell r="D10884" t="str">
            <v>M2</v>
          </cell>
          <cell r="E10884">
            <v>66.78</v>
          </cell>
        </row>
        <row r="10885">
          <cell r="B10885">
            <v>87813</v>
          </cell>
          <cell r="C10885" t="str">
            <v>EMBOÇO OU MASSA ÚNICA EM ARGAMASSA TRAÇO 1:2:8, PREPARO MECÂNICO COM BETONEIRA 400 L, APLICADA MANUALMENTE EM SUPERFÍCIES EXTERNAS DA SACADA, ESPESSURA DE 35 MM, SEM USO DE TELA METÁLICA DE REFORÇO CONTRA FISSURAÇÃO. AF_06/2014</v>
          </cell>
          <cell r="D10885" t="str">
            <v>M2</v>
          </cell>
          <cell r="E10885">
            <v>65.47</v>
          </cell>
        </row>
        <row r="10886">
          <cell r="B10886">
            <v>87815</v>
          </cell>
          <cell r="C10886" t="str">
            <v>EMBOÇO OU MASSA ÚNICA EM ARGAMASSA TRAÇO 1:2:8, PREPARO MANUAL, APLICADA MANUALMENTE EM SUPERFÍCIES EXTERNAS DA SACADA, ESPESSURA DE 35 MM, SEM USO DE TELA METÁLICA DE REFORÇO CONTRA FISSURAÇÃO. AF_06/2014</v>
          </cell>
          <cell r="D10886" t="str">
            <v>M2</v>
          </cell>
          <cell r="E10886">
            <v>68.040000000000006</v>
          </cell>
        </row>
        <row r="10887">
          <cell r="B10887">
            <v>87816</v>
          </cell>
          <cell r="C10887" t="str">
            <v>EMBOÇO OU MASSA ÚNICA EM ARGAMASSA INDUSTRIALIZADA, PREPARO MECÂNICO E APLICAÇÃO COM EQUIPAMENTO DE MISTURA E PROJEÇÃO DE 1,5 M3/H EM SUPERFÍCIES EXTERNAS DA SACADA, ESPESSURA 35 MM, SEM USO DE TELA METÁLICA. AF_06/2014</v>
          </cell>
          <cell r="D10887" t="str">
            <v>M2</v>
          </cell>
          <cell r="E10887">
            <v>76.900000000000006</v>
          </cell>
        </row>
        <row r="10888">
          <cell r="B10888">
            <v>87817</v>
          </cell>
          <cell r="C10888" t="str">
            <v>EMBOÇO OU MASSA ÚNICA EM ARGAMASSA TRAÇO 1:2:8, PREPARO MECÂNICO COM BETONEIRA 400 L, APLICADA MANUALMENTE EM SUPERFÍCIES EXTERNAS DA SACADA, ESPESSURA DE 45 MM, SEM USO DE TELA METÁLICA DE REFORÇO CONTRA FISSURAÇÃO. AF_06/2014</v>
          </cell>
          <cell r="D10888" t="str">
            <v>M2</v>
          </cell>
          <cell r="E10888">
            <v>71.239999999999995</v>
          </cell>
        </row>
        <row r="10889">
          <cell r="B10889">
            <v>87819</v>
          </cell>
          <cell r="C10889" t="str">
            <v>EMBOÇO OU MASSA ÚNICA EM ARGAMASSA TRAÇO 1:2:8, PREPARO MANUAL, APLICADA MANUALMENTE EM SUPERFÍCIES EXTERNAS DA SACADA, ESPESSURA DE 45 MM, SEM USO DE TELA METÁLICA DE REFORÇO CONTRA FISSURAÇÃO. AF_06/2014</v>
          </cell>
          <cell r="D10889" t="str">
            <v>M2</v>
          </cell>
          <cell r="E10889">
            <v>74.459999999999994</v>
          </cell>
        </row>
        <row r="10890">
          <cell r="B10890">
            <v>87820</v>
          </cell>
          <cell r="C10890" t="str">
            <v>EMBOÇO OU MASSA ÚNICA EM ARGAMASSA INDUSTRIALIZADA, PREPARO MECÂNICO E APLICAÇÃO COM EQUIPAMENTO DE MISTURA E PROJEÇÃO DE 1,5 M3/H EM SUPERFÍCIES EXTERNAS DA SACADA, ESPESSURA 45 MM, SEM USO DE TELA METÁLICA. AF_06/2014</v>
          </cell>
          <cell r="D10890" t="str">
            <v>M2</v>
          </cell>
          <cell r="E10890">
            <v>87.01</v>
          </cell>
        </row>
        <row r="10891">
          <cell r="B10891">
            <v>87821</v>
          </cell>
          <cell r="C10891" t="str">
            <v>EMBOÇO OU MASSA ÚNICA EM ARGAMASSA TRAÇO 1:2:8, PREPARO MECÂNICO COM BETONEIRA 400 L, APLICADA MANUALMENTE EM SUPERFÍCIES EXTERNAS DA SACADA, ESPESSURA MAIOR OU IGUAL A 50 MM, SEM USO DE TELA METÁLICA DE REFORÇO CONTRA FISSURAÇÃO. AF_06/2014</v>
          </cell>
          <cell r="D10891" t="str">
            <v>M2</v>
          </cell>
          <cell r="E10891">
            <v>102.41</v>
          </cell>
        </row>
        <row r="10892">
          <cell r="B10892">
            <v>87823</v>
          </cell>
          <cell r="C10892" t="str">
            <v>EMBOÇO OU MASSA ÚNICA EM ARGAMASSA TRAÇO 1:2:8, PREPARO MANUAL, APLICADA MANUALMENTE EM SUPERFÍCIES EXTERNAS DA SACADA, ESPESSURA MAIOR OU IGUAL A 50 MM, SEM USO DE TELA METÁLICA DE REFORÇO CONTRA FISSURAÇÃO. AF_06/2014</v>
          </cell>
          <cell r="D10892" t="str">
            <v>M2</v>
          </cell>
          <cell r="E10892">
            <v>105.97</v>
          </cell>
        </row>
        <row r="10893">
          <cell r="B10893">
            <v>87824</v>
          </cell>
          <cell r="C10893" t="str">
            <v>EMBOÇO OU MASSA ÚNICA EM ARGAMASSA INDUSTRIALIZADA, PREPARO MECÂNICO E APLICAÇÃO COM EQUIPAMENTO DE MISTURA E PROJEÇÃO DE 1,5 M3/H EM SUPERFÍCIES EXTERNAS DA SACADA, ESPESSURA MAIOR OU IGUAL A 50 MM, SEM USO DE TELA METÁLICA. AF_06/2014</v>
          </cell>
          <cell r="D10893" t="str">
            <v>M2</v>
          </cell>
          <cell r="E10893">
            <v>117.05</v>
          </cell>
        </row>
        <row r="10894">
          <cell r="B10894">
            <v>87825</v>
          </cell>
          <cell r="C10894" t="str">
            <v>EMBOÇO OU MASSA ÚNICA EM ARGAMASSA TRAÇO 1:2:8, PREPARO MECÂNICO COM BETONEIRA 400 L, APLICADA MANUALMENTE NAS PAREDES INTERNAS DA SACADA, ESPESSURA DE 25 MM, SEM USO DE TELA METÁLICA DE REFORÇO CONTRA FISSURAÇÃO. AF_06/2014</v>
          </cell>
          <cell r="D10894" t="str">
            <v>M2</v>
          </cell>
          <cell r="E10894">
            <v>47.19</v>
          </cell>
        </row>
        <row r="10895">
          <cell r="B10895">
            <v>87827</v>
          </cell>
          <cell r="C10895" t="str">
            <v>EMBOÇO OU MASSA ÚNICA EM ARGAMASSA TRAÇO 1:2:8, PREPARO MANUAL, APLICADA MANUALMENTE NAS PAREDES INTERNAS DA SACADA, ESPESSURA DE 25 MM, SEM USO DE TELA METÁLICA DE REFORÇO CONTRA FISSURAÇÃO. AF_06/2014</v>
          </cell>
          <cell r="D10895" t="str">
            <v>M2</v>
          </cell>
          <cell r="E10895">
            <v>49.54</v>
          </cell>
        </row>
        <row r="10896">
          <cell r="B10896">
            <v>87828</v>
          </cell>
          <cell r="C10896" t="str">
            <v>EMBOÇO OU MASSA ÚNICA EM ARGAMASSA INDUSTRIALIZADA, PREPARO MECÂNICO E APLICAÇÃO COM EQUIPAMENTO DE MISTURA E PROJEÇÃO DE 1,5 M3/H NAS PAREDES INTERNAS DA SACADA, ESPESSURA 25 MM, SEM USO DE TELA METÁLICA. AF_06/2014</v>
          </cell>
          <cell r="D10896" t="str">
            <v>M2</v>
          </cell>
          <cell r="E10896">
            <v>57.56</v>
          </cell>
        </row>
        <row r="10897">
          <cell r="B10897">
            <v>87829</v>
          </cell>
          <cell r="C10897" t="str">
            <v>EMBOÇO OU MASSA ÚNICA EM ARGAMASSA TRAÇO 1:2:8, PREPARO MECÂNICO COM BETONEIRA 400 L, APLICADA MANUALMENTE NAS PAREDES INTERNAS DA SACADA, ESPESSURA DE 35 MM, SEM USO DE TELA METÁLICA DE REFORÇO CONTRA FISSURAÇÃO. AF_06/2014</v>
          </cell>
          <cell r="D10897" t="str">
            <v>M2</v>
          </cell>
          <cell r="E10897">
            <v>54.05</v>
          </cell>
        </row>
        <row r="10898">
          <cell r="B10898">
            <v>87831</v>
          </cell>
          <cell r="C10898" t="str">
            <v>EMBOÇO OU MASSA ÚNICA EM ARGAMASSA TRAÇO 1:2:8, PREPARO MANUAL, APLICADA MANUALMENTE NAS PAREDES INTERNAS DA SACADA, ESPESSURA DE 35 MM, SEM USO DE TELA METÁLICA DE REFORÇO CONTRA FISSURAÇÃO. AF_06/2014</v>
          </cell>
          <cell r="D10898" t="str">
            <v>M2</v>
          </cell>
          <cell r="E10898">
            <v>57.2</v>
          </cell>
        </row>
        <row r="10899">
          <cell r="B10899">
            <v>87832</v>
          </cell>
          <cell r="C10899" t="str">
            <v>EMBOÇO OU MASSA ÚNICA EM ARGAMASSA INDUSTRIALIZADA, PREPARO MECÂNICO E APLICAÇÃO COM EQUIPAMENTO DE MISTURA E PROJEÇÃO DE 1,5 M3/H DE ARGAMASSA NAS PAREDES INTERNAS DA SACADA, ESPESSURA 35 MM, SEM USO DE TELA METÁLICA. AF_06/2014</v>
          </cell>
          <cell r="D10899" t="str">
            <v>M2</v>
          </cell>
          <cell r="E10899">
            <v>69.349999999999994</v>
          </cell>
        </row>
        <row r="10900">
          <cell r="B10900">
            <v>87834</v>
          </cell>
          <cell r="C10900" t="str">
            <v>REVESTIMENTO DECORATIVO MONOCAMADA APLICADO MANUALMENTE EM PANOS CEGOS DA FACHADA DE UM EDIFÍCIO DE ESTRUTURA CONVENCIONAL, COM ACABAMENTO RASPADO. AF_06/2014</v>
          </cell>
          <cell r="D10900" t="str">
            <v>M2</v>
          </cell>
          <cell r="E10900">
            <v>107.34</v>
          </cell>
        </row>
        <row r="10901">
          <cell r="B10901">
            <v>87835</v>
          </cell>
          <cell r="C10901" t="str">
            <v>REVESTIMENTO DECORATIVO MONOCAMADA APLICADO MANUALMENTE EM PANOS CEGOS DA FACHADA DE UM EDIFÍCIO DE ALVENARIA ESTRUTURAL, COM ACABAMENTO RASPADO. AF_06/2014</v>
          </cell>
          <cell r="D10901" t="str">
            <v>M2</v>
          </cell>
          <cell r="E10901">
            <v>72.87</v>
          </cell>
        </row>
        <row r="10902">
          <cell r="B10902">
            <v>87836</v>
          </cell>
          <cell r="C10902" t="str">
            <v>REVESTIMENTO DECORATIVO MONOCAMADA APLICADO COM EQUIPAMENTO DE PROJEÇÃO EM PANOS CEGOS DA FACHADA DE UM EDIFÍCIO DE ESTRUTURA CONVENCIONAL, COM ACABAMENTO RASPADO. AF_06/2014</v>
          </cell>
          <cell r="D10902" t="str">
            <v>M2</v>
          </cell>
          <cell r="E10902">
            <v>101.96</v>
          </cell>
        </row>
        <row r="10903">
          <cell r="B10903">
            <v>87837</v>
          </cell>
          <cell r="C10903" t="str">
            <v>REVESTIMENTO DECORATIVO MONOCAMADA APLICADO COM EQUIPAMENTO DE PROJEÇÃO EM PANOS CEGOS DA FACHADA DE UM EDIFÍCIO DE ALVENARIA ESTRUTURAL, COM ACABAMENTO RASPADO. AF_06/2014</v>
          </cell>
          <cell r="D10903" t="str">
            <v>M2</v>
          </cell>
          <cell r="E10903">
            <v>68.09</v>
          </cell>
        </row>
        <row r="10904">
          <cell r="B10904">
            <v>87838</v>
          </cell>
          <cell r="C10904" t="str">
            <v>REVESTIMENTO DECORATIVO MONOCAMADA APLICADO MANUALMENTE EM PANOS DA FACHADA COM PRESENÇA DE VÃOS, DE UM EDIFÍCIO DE ESTRUTURA CONVENCIONAL E ACABAMENTO RASPADO. AF_06/2014</v>
          </cell>
          <cell r="D10904" t="str">
            <v>M2</v>
          </cell>
          <cell r="E10904">
            <v>113.43</v>
          </cell>
        </row>
        <row r="10905">
          <cell r="B10905">
            <v>87839</v>
          </cell>
          <cell r="C10905" t="str">
            <v>REVESTIMENTO DECORATIVO MONOCAMADA APLICADO MANUALMENTE EM PANOS DA FACHADA COM PRESENÇA DE VÃOS, DE UM EDIFÍCIO DE ALVENARIA ESTRUTURAL E ACABAMENTO RASPADO. AF_06/2014</v>
          </cell>
          <cell r="D10905" t="str">
            <v>M2</v>
          </cell>
          <cell r="E10905">
            <v>76.930000000000007</v>
          </cell>
        </row>
        <row r="10906">
          <cell r="B10906">
            <v>87840</v>
          </cell>
          <cell r="C10906" t="str">
            <v>REVESTIMENTO DECORATIVO MONOCAMADA APLICADO COM EQUIPAMENTO DE PROJEÇÃO EM PANOS DA FACHADA COM PRESENÇA DE VÃOS, DE UM EDIFÍCIO DE ESTRUTURA CONVENCIONAL E ACABAMENTO RASPADO. AF_06/2014</v>
          </cell>
          <cell r="D10906" t="str">
            <v>M2</v>
          </cell>
          <cell r="E10906">
            <v>106.85</v>
          </cell>
        </row>
        <row r="10907">
          <cell r="B10907">
            <v>87841</v>
          </cell>
          <cell r="C10907" t="str">
            <v>REVESTIMENTO DECORATIVO MONOCAMADA APLICADO COM EQUIPAMENTO DE PROJEÇÃO EM PANOS DA FACHADA COM PRESENÇA DE VÃOS, DE UM EDIFÍCIO DE ALVENARIA ESTRUTURAL E ACABAMENTO RASPADO. AF_06/2014</v>
          </cell>
          <cell r="D10907" t="str">
            <v>M2</v>
          </cell>
          <cell r="E10907">
            <v>70.930000000000007</v>
          </cell>
        </row>
        <row r="10908">
          <cell r="B10908">
            <v>87842</v>
          </cell>
          <cell r="C10908" t="str">
            <v>REVESTIMENTO DECORATIVO MONOCAMADA APLICADO MANUALMENTE EM SUPERFÍCIES EXTERNAS DA SACADA DE UM EDIFÍCIO DE ESTRUTURA CONVENCIONAL E ACABAMENTO RASPADO. AF_06/2014</v>
          </cell>
          <cell r="D10908" t="str">
            <v>M2</v>
          </cell>
          <cell r="E10908">
            <v>110.82</v>
          </cell>
        </row>
        <row r="10909">
          <cell r="B10909">
            <v>87843</v>
          </cell>
          <cell r="C10909" t="str">
            <v>REVESTIMENTO DECORATIVO MONOCAMADA APLICADO MANUALMENTE EM SUPERFÍCIES EXTERNAS DA SACADA DE UM EDIFÍCIO DE ALVENARIA ESTRUTURAL E ACABAMENTO RASPADO. AF_06/2014</v>
          </cell>
          <cell r="D10909" t="str">
            <v>M2</v>
          </cell>
          <cell r="E10909">
            <v>82.91</v>
          </cell>
        </row>
        <row r="10910">
          <cell r="B10910">
            <v>87844</v>
          </cell>
          <cell r="C10910" t="str">
            <v>REVESTIMENTO DECORATIVO MONOCAMADA APLICADO COM EQUIPAMENTO DE PROJEÇÃO EM SUPERFÍCIES EXTERNAS DA SACADA DE UM EDIFÍCIO DE ESTRUTURA CONVENCIONAL E ACABAMENTO RASPADO. AF_06/2014</v>
          </cell>
          <cell r="D10910" t="str">
            <v>M2</v>
          </cell>
          <cell r="E10910">
            <v>101.01</v>
          </cell>
        </row>
        <row r="10911">
          <cell r="B10911">
            <v>87845</v>
          </cell>
          <cell r="C10911" t="str">
            <v>REVESTIMENTO DECORATIVO MONOCAMADA APLICADO COM EQUIPAMENTO DE PROJEÇÃO EM SUPERFÍCIES EXTERNAS DA SACADA DE UM EDIFÍCIO DE ALVENARIA ESTRUTURAL E ACABAMENTO RASPADO. AF_06/2014</v>
          </cell>
          <cell r="D10911" t="str">
            <v>M2</v>
          </cell>
          <cell r="E10911">
            <v>73.709999999999994</v>
          </cell>
        </row>
        <row r="10912">
          <cell r="B10912">
            <v>87846</v>
          </cell>
          <cell r="C10912" t="str">
            <v>REVESTIMENTO DECORATIVO MONOCAMADA APLICADO MANUALMENTE EM PANOS CEGOS DA FACHADA DE UM EDIFÍCIO DE ESTRUTURA CONVENCIONAL, COM ACABAMENTO TRAVERTINO. AF_06/2014</v>
          </cell>
          <cell r="D10912" t="str">
            <v>M2</v>
          </cell>
          <cell r="E10912">
            <v>116.5</v>
          </cell>
        </row>
        <row r="10913">
          <cell r="B10913">
            <v>87847</v>
          </cell>
          <cell r="C10913" t="str">
            <v>REVESTIMENTO DECORATIVO MONOCAMADA APLICADO MANUALMENTE EM PANOS CEGOS DA FACHADA DE UM EDIFÍCIO DE ALVENARIA ESTRUTURAL, COM ACABAMENTO TRAVERTINO. AF_06/2014</v>
          </cell>
          <cell r="D10913" t="str">
            <v>M2</v>
          </cell>
          <cell r="E10913">
            <v>82.05</v>
          </cell>
        </row>
        <row r="10914">
          <cell r="B10914">
            <v>87848</v>
          </cell>
          <cell r="C10914" t="str">
            <v>REVESTIMENTO DECORATIVO MONOCAMADA APLICADO COM EQUIPAMENTO DE PROJEÇÃO EM PANOS CEGOS DA FACHADA DE UM EDIFÍCIO DE ESTRUTURA CONVENCIONAL, COM ACABAMENTO TRAVERTINO. AF_06/2014</v>
          </cell>
          <cell r="D10914" t="str">
            <v>M2</v>
          </cell>
          <cell r="E10914">
            <v>110.21</v>
          </cell>
        </row>
        <row r="10915">
          <cell r="B10915">
            <v>87849</v>
          </cell>
          <cell r="C10915" t="str">
            <v>REVESTIMENTO DECORATIVO MONOCAMADA APLICADO COM EQUIPAMENTO DE PROJEÇÃO EM PANOS CEGOS DA FACHADA DE UM EDIFÍCIO DE ALVENARIA ESTRUTURAL, COM ACABAMENTO TRAVERTINO. AF_06/2014</v>
          </cell>
          <cell r="D10915" t="str">
            <v>M2</v>
          </cell>
          <cell r="E10915">
            <v>76.34</v>
          </cell>
        </row>
        <row r="10916">
          <cell r="B10916">
            <v>87850</v>
          </cell>
          <cell r="C10916" t="str">
            <v>REVESTIMENTO DECORATIVO MONOCAMADA APLICADO MANUALMENTE EM PANOS DA FACHADA COM PRESENÇA DE VÃOS, DE UM EDIFÍCIO DE ESTRUTURA CONVENCIONAL E ACABAMENTO TRAVERTINO. AF_06/2014</v>
          </cell>
          <cell r="D10916" t="str">
            <v>M2</v>
          </cell>
          <cell r="E10916">
            <v>122.63</v>
          </cell>
        </row>
        <row r="10917">
          <cell r="B10917">
            <v>87851</v>
          </cell>
          <cell r="C10917" t="str">
            <v>REVESTIMENTO DECORATIVO MONOCAMADA APLICADO MANUALMENTE EM PANOS DA FACHADA COM PRESENÇA DE VÃOS, DE UM EDIFÍCIO DE ALVENARIA ESTRUTURAL E ACABAMENTO TRAVERTINO. AF_06/2014</v>
          </cell>
          <cell r="D10917" t="str">
            <v>M2</v>
          </cell>
          <cell r="E10917">
            <v>86.12</v>
          </cell>
        </row>
        <row r="10918">
          <cell r="B10918">
            <v>87852</v>
          </cell>
          <cell r="C10918" t="str">
            <v>REVESTIMENTO DECORATIVO MONOCAMADA APLICADO COM EQUIPAMENTO DE PROJEÇÃO EM PANOS DA FACHADA COM PRESENÇA DE VÃOS, DE UM EDIFÍCIO DE ESTRUTURA CONVENCIONAL E ACABAMENTO TRAVERTINO. AF_06/2014</v>
          </cell>
          <cell r="D10918" t="str">
            <v>M2</v>
          </cell>
          <cell r="E10918">
            <v>115.08</v>
          </cell>
        </row>
        <row r="10919">
          <cell r="B10919">
            <v>87853</v>
          </cell>
          <cell r="C10919" t="str">
            <v>REVESTIMENTO DECORATIVO MONOCAMADA APLICADO COM EQUIPAMENTO DE PROJEÇÃO EM PANOS DA FACHADA COM PRESENÇA DE VÃOS, DE UM EDIFÍCIO DE ALVENARIA ESTRUTURAL E ACABAMENTO TRAVERTINO. AF_06/2014</v>
          </cell>
          <cell r="D10919" t="str">
            <v>M2</v>
          </cell>
          <cell r="E10919">
            <v>79.16</v>
          </cell>
        </row>
        <row r="10920">
          <cell r="B10920">
            <v>87854</v>
          </cell>
          <cell r="C10920" t="str">
            <v>REVESTIMENTO DECORATIVO MONOCAMADA APLICADO MANUALMENTE EM SUPERFÍCIES EXTERNAS DA SACADA DE UM EDIFÍCIO DE ESTRUTURA CONVENCIONAL E ACABAMENTO TRAVERTINO. AF_06/2014</v>
          </cell>
          <cell r="D10920" t="str">
            <v>M2</v>
          </cell>
          <cell r="E10920">
            <v>119.99</v>
          </cell>
        </row>
        <row r="10921">
          <cell r="B10921">
            <v>87855</v>
          </cell>
          <cell r="C10921" t="str">
            <v>REVESTIMENTO DECORATIVO MONOCAMADA APLICADO MANUALMENTE EM SUPERFÍCIES EXTERNAS DA SACADA DE UM EDIFÍCIO DE ALVENARIA ESTRUTURAL E ACABAMENTO TRAVERTINO. AF_06/2014</v>
          </cell>
          <cell r="D10921" t="str">
            <v>M2</v>
          </cell>
          <cell r="E10921">
            <v>92.1</v>
          </cell>
        </row>
        <row r="10922">
          <cell r="B10922">
            <v>87856</v>
          </cell>
          <cell r="C10922" t="str">
            <v>REVESTIMENTO DECORATIVO MONOCAMADA APLICADO COM EQUIPAMENTO DE PROJEÇÃO EM SUPERFÍCIES EXTERNAS DA SACADA DE UM EDIFÍCIO DE ESTRUTURA CONVENCIONAL E ACABAMENTO TRAVERTINO. AF_06/2014</v>
          </cell>
          <cell r="D10922" t="str">
            <v>M2</v>
          </cell>
          <cell r="E10922">
            <v>109.26</v>
          </cell>
        </row>
        <row r="10923">
          <cell r="B10923">
            <v>87857</v>
          </cell>
          <cell r="C10923" t="str">
            <v>REVESTIMENTO DECORATIVO MONOCAMADA APLICADO COM EQUIPAMENTO DE PROJEÇÃO EM SUPERFÍCIES EXTERNAS DA SACADA DE UM EDIFÍCIO DE ALVENARIA ESTRUTURAL E ACABAMENTO TRAVERTINO. AF_06/2014</v>
          </cell>
          <cell r="D10923" t="str">
            <v>M2</v>
          </cell>
          <cell r="E10923">
            <v>81.94</v>
          </cell>
        </row>
        <row r="10924">
          <cell r="B10924">
            <v>87858</v>
          </cell>
          <cell r="C10924" t="str">
            <v>REVESTIMENTO DECORATIVO MONOCAMADA APLICADO MANUALMENTE NAS PAREDES INTERNAS DA SACADA COM ACABAMENTO RASPADO. AF_06/2014</v>
          </cell>
          <cell r="D10924" t="str">
            <v>M2</v>
          </cell>
          <cell r="E10924">
            <v>79.510000000000005</v>
          </cell>
        </row>
        <row r="10925">
          <cell r="B10925">
            <v>87859</v>
          </cell>
          <cell r="C10925" t="str">
            <v>REVESTIMENTO DECORATIVO MONOCAMADA APLICADO MANUALMENTE NAS PAREDES INTERNAS DA SACADA COM ACABAMENTO TRAVERTINO. AF_06/2014</v>
          </cell>
          <cell r="D10925" t="str">
            <v>M2</v>
          </cell>
          <cell r="E10925">
            <v>92.85</v>
          </cell>
        </row>
        <row r="10926">
          <cell r="B10926">
            <v>89048</v>
          </cell>
          <cell r="C10926" t="str">
            <v>(COMPOSIÇÃO REPRESENTATIVA) DO SERVIÇO DE EMBOÇO/MASSA ÚNICA, TRAÇO 1:2:8, PREPARO MECÂNICO, COM BETONEIRA DE 400L, EM PAREDES DE AMBIENTES INTERNOS, COM EXECUÇÃO DE TALISCAS, PARA EDIFICAÇÃO HABITACIONAL MULTIFAMILIAR (PRÉDIO). AF_11/2014</v>
          </cell>
          <cell r="D10926" t="str">
            <v>M2</v>
          </cell>
          <cell r="E10926">
            <v>24.76</v>
          </cell>
        </row>
        <row r="10927">
          <cell r="B10927">
            <v>89049</v>
          </cell>
          <cell r="C10927" t="str">
            <v>(COMPOSIÇÃO REPRESENTATIVA) DO SERVIÇO DE APLICAÇÃO MANUAL DE GESSO DESEMPENADO (SEM TALISCAS) EM TETO, ESPESSURA 0,5 CM, PARA EDIFICAÇÃO HABITACIONAL MULTIFAMILIAR (PRÉDIO). AF_11/2014</v>
          </cell>
          <cell r="D10927" t="str">
            <v>M2</v>
          </cell>
          <cell r="E10927">
            <v>16.37</v>
          </cell>
        </row>
        <row r="10928">
          <cell r="B10928">
            <v>89173</v>
          </cell>
          <cell r="C10928" t="str">
            <v>(COMPOSIÇÃO REPRESENTATIVA) DO SERVIÇO DE EMBOÇO/MASSA ÚNICA, APLICADO MANUALMENTE, TRAÇO 1:2:8, EM BETONEIRA DE 400L, PAREDES INTERNAS, COM EXECUÇÃO DE TALISCAS, EDIFICAÇÃO HABITACIONAL UNIFAMILIAR (CASAS) E EDIFICAÇÃO PÚBLICA PADRÃO. AF_12/2014</v>
          </cell>
          <cell r="D10928" t="str">
            <v>M2</v>
          </cell>
          <cell r="E10928">
            <v>24.36</v>
          </cell>
        </row>
        <row r="10929">
          <cell r="B10929">
            <v>90406</v>
          </cell>
          <cell r="C10929" t="str">
            <v>MASSA ÚNICA, PARA RECEBIMENTO DE PINTURA, EM ARGAMASSA TRAÇO 1:2:8, PREPARO MECÂNICO COM BETONEIRA 400L, APLICADA MANUALMENTE EM TETO, ESPESSURA DE 20MM, COM EXECUÇÃO DE TALISCAS. AF_03/2015</v>
          </cell>
          <cell r="D10929" t="str">
            <v>M2</v>
          </cell>
          <cell r="E10929">
            <v>31.67</v>
          </cell>
        </row>
        <row r="10930">
          <cell r="B10930">
            <v>90407</v>
          </cell>
          <cell r="C10930" t="str">
            <v>MASSA ÚNICA, PARA RECEBIMENTO DE PINTURA, EM ARGAMASSA TRAÇO 1:2:8, PREPARO MANUAL, APLICADA MANUALMENTE EM TETO, ESPESSURA DE 20MM, COM EXECUÇÃO DE TALISCAS. AF_03/2015</v>
          </cell>
          <cell r="D10930" t="str">
            <v>M2</v>
          </cell>
          <cell r="E10930">
            <v>34.130000000000003</v>
          </cell>
        </row>
        <row r="10931">
          <cell r="B10931">
            <v>90408</v>
          </cell>
          <cell r="C10931" t="str">
            <v>MASSA ÚNICA, PARA RECEBIMENTO DE PINTURA, EM ARGAMASSA TRAÇO 1:2:8, PREPARO MECÂNICO COM BETONEIRA 400L, APLICADA MANUALMENTE EM TETO, ESPESSURA DE 10MM, COM EXECUÇÃO DE TALISCAS. AF_03/2015</v>
          </cell>
          <cell r="D10931" t="str">
            <v>M2</v>
          </cell>
          <cell r="E10931">
            <v>22.88</v>
          </cell>
        </row>
        <row r="10932">
          <cell r="B10932">
            <v>90409</v>
          </cell>
          <cell r="C10932" t="str">
            <v>MASSA ÚNICA, PARA RECEBIMENTO DE PINTURA, EM ARGAMASSA TRAÇO 1:2:8, PREPARO MANUAL, APLICADA MANUALMENTE EM TETO, ESPESSURA DE 10MM, COM EXECUÇÃO DE TALISCAS. AF_03/2015</v>
          </cell>
          <cell r="D10932" t="str">
            <v>M2</v>
          </cell>
          <cell r="E10932">
            <v>24.28</v>
          </cell>
        </row>
        <row r="10933">
          <cell r="B10933">
            <v>5998</v>
          </cell>
          <cell r="C10933" t="str">
            <v>PASTA DE CIMENTO PORTLAND, ESPESSURA 1MM</v>
          </cell>
          <cell r="D10933" t="str">
            <v>M2</v>
          </cell>
          <cell r="E10933">
            <v>0.62</v>
          </cell>
        </row>
        <row r="10934">
          <cell r="B10934">
            <v>84084</v>
          </cell>
          <cell r="C10934" t="str">
            <v>APICOAMENTO MANUAL DE SUPERFICIE DE CONCRETO</v>
          </cell>
          <cell r="D10934" t="str">
            <v>M2</v>
          </cell>
          <cell r="E10934">
            <v>5.3</v>
          </cell>
        </row>
        <row r="10935">
          <cell r="B10935">
            <v>87242</v>
          </cell>
          <cell r="C10935" t="str">
            <v>REVESTIMENTO CERÂMICO PARA PAREDES EXTERNAS EM PASTILHAS DE PORCELANA 5 X 5 CM (PLACAS DE 30 X 30 CM), ALINHADAS A PRUMO, APLICADO EM PANOS COM VÃOS. AF_06/2014</v>
          </cell>
          <cell r="D10935" t="str">
            <v>M2</v>
          </cell>
          <cell r="E10935">
            <v>206.89</v>
          </cell>
        </row>
        <row r="10936">
          <cell r="B10936">
            <v>87243</v>
          </cell>
          <cell r="C10936" t="str">
            <v>REVESTIMENTO CERÂMICO PARA PAREDES EXTERNAS EM PASTILHAS DE PORCELANA 5 X 5 CM (PLACAS DE 30 X 30 CM), ALINHADAS A PRUMO, APLICADO EM PANOS SEM VÃOS. AF_06/2014</v>
          </cell>
          <cell r="D10936" t="str">
            <v>M2</v>
          </cell>
          <cell r="E10936">
            <v>190.26</v>
          </cell>
        </row>
        <row r="10937">
          <cell r="B10937">
            <v>87244</v>
          </cell>
          <cell r="C10937" t="str">
            <v>REVESTIMENTO CERÂMICO PARA PAREDES EXTERNAS EM PASTILHAS DE PORCELANA 5 X 5 CM (PLACAS DE 30 X 30 CM), ALINHADAS A PRUMO, APLICADO EM SUPERFÍCIES EXTERNAS DA SACADA. AF_06/2014</v>
          </cell>
          <cell r="D10937" t="str">
            <v>M2</v>
          </cell>
          <cell r="E10937">
            <v>199.66</v>
          </cell>
        </row>
        <row r="10938">
          <cell r="B10938">
            <v>87245</v>
          </cell>
          <cell r="C10938" t="str">
            <v>REVESTIMENTO CERÂMICO PARA PAREDES EXTERNAS EM PASTILHAS DE PORCELANA 5 X 5 CM (PLACAS DE 30 X 30 CM), ALINHADAS A PRUMO, APLICADO EM SUPERFÍCIES INTERNAS DA SACADA. AF_06/2014</v>
          </cell>
          <cell r="D10938" t="str">
            <v>M2</v>
          </cell>
          <cell r="E10938">
            <v>241.01</v>
          </cell>
        </row>
        <row r="10939">
          <cell r="B10939">
            <v>87264</v>
          </cell>
          <cell r="C10939" t="str">
            <v>REVESTIMENTO CERÂMICO PARA PAREDES INTERNAS COM PLACAS TIPO ESMALTADA EXTRA DE DIMENSÕES 20X20 CM APLICADAS EM AMBIENTES DE ÁREA MENOR QUE 5 M² NA ALTURA INTEIRA DAS PAREDES. AF_06/2014</v>
          </cell>
          <cell r="D10939" t="str">
            <v>M2</v>
          </cell>
          <cell r="E10939">
            <v>47.38</v>
          </cell>
        </row>
        <row r="10940">
          <cell r="B10940">
            <v>87265</v>
          </cell>
          <cell r="C10940" t="str">
            <v>REVESTIMENTO CERÂMICO PARA PAREDES INTERNAS COM PLACAS TIPO ESMALTADA EXTRA DE DIMENSÕES 20X20 CM APLICADAS EM AMBIENTES DE ÁREA MAIOR QUE 5 M² NA ALTURA INTEIRA DAS PAREDES. AF_06/2014</v>
          </cell>
          <cell r="D10940" t="str">
            <v>M2</v>
          </cell>
          <cell r="E10940">
            <v>41.33</v>
          </cell>
        </row>
        <row r="10941">
          <cell r="B10941">
            <v>87266</v>
          </cell>
          <cell r="C10941" t="str">
            <v>REVESTIMENTO CERÂMICO PARA PAREDES INTERNAS COM PLACAS TIPO ESMALTADA EXTRA DE DIMENSÕES 20X20 CM APLICADAS EM AMBIENTES DE ÁREA MENOR QUE 5 M² A MEIA ALTURA DAS PAREDES. AF_06/2014</v>
          </cell>
          <cell r="D10941" t="str">
            <v>M2</v>
          </cell>
          <cell r="E10941">
            <v>49.51</v>
          </cell>
        </row>
        <row r="10942">
          <cell r="B10942">
            <v>87267</v>
          </cell>
          <cell r="C10942" t="str">
            <v>REVESTIMENTO CERÂMICO PARA PAREDES INTERNAS COM PLACAS TIPO ESMALTADA EXTRA DE DIMENSÕES 20X20 CM APLICADAS EM AMBIENTES DE ÁREA MAIOR QUE 5 M² A MEIA ALTURA DAS PAREDES. AF_06/2014</v>
          </cell>
          <cell r="D10942" t="str">
            <v>M2</v>
          </cell>
          <cell r="E10942">
            <v>46.85</v>
          </cell>
        </row>
        <row r="10943">
          <cell r="B10943">
            <v>87268</v>
          </cell>
          <cell r="C10943" t="str">
            <v>REVESTIMENTO CERÂMICO PARA PAREDES INTERNAS COM PLACAS TIPO ESMALTADA EXTRA DE DIMENSÕES 25X35 CM APLICADAS EM AMBIENTES DE ÁREA MENOR QUE 5 M² NA ALTURA INTEIRA DAS PAREDES. AF_06/2014</v>
          </cell>
          <cell r="D10943" t="str">
            <v>M2</v>
          </cell>
          <cell r="E10943">
            <v>51.13</v>
          </cell>
        </row>
        <row r="10944">
          <cell r="B10944">
            <v>87269</v>
          </cell>
          <cell r="C10944" t="str">
            <v>REVESTIMENTO CERÂMICO PARA PAREDES INTERNAS COM PLACAS TIPO ESMALTADA EXTRA DE DIMENSÕES 25X35 CM APLICADAS EM AMBIENTES DE ÁREA MAIOR QUE 5 M² NA ALTURA INTEIRA DAS PAREDES. AF_06/2014</v>
          </cell>
          <cell r="D10944" t="str">
            <v>M2</v>
          </cell>
          <cell r="E10944">
            <v>44.54</v>
          </cell>
        </row>
        <row r="10945">
          <cell r="B10945">
            <v>87270</v>
          </cell>
          <cell r="C10945" t="str">
            <v>REVESTIMENTO CERÂMICO PARA PAREDES INTERNAS COM PLACAS TIPO ESMALTADA EXTRA DE DIMENSÕES 25X35 CM APLICADAS EM AMBIENTES DE ÁREA MENOR QUE 5 M² A MEIA ALTURA DAS PAREDES. AF_06/2014</v>
          </cell>
          <cell r="D10945" t="str">
            <v>M2</v>
          </cell>
          <cell r="E10945">
            <v>52.93</v>
          </cell>
        </row>
        <row r="10946">
          <cell r="B10946">
            <v>87271</v>
          </cell>
          <cell r="C10946" t="str">
            <v>REVESTIMENTO CERÂMICO PARA PAREDES INTERNAS COM PLACAS TIPO ESMALTADA EXTRA DE DIMENSÕES 25X35 CM APLICADAS EM AMBIENTES DE ÁREA MAIOR QUE 5 M² A MEIA ALTURA DAS PAREDES. AF_06/2014</v>
          </cell>
          <cell r="D10946" t="str">
            <v>M2</v>
          </cell>
          <cell r="E10946">
            <v>49.81</v>
          </cell>
        </row>
        <row r="10947">
          <cell r="B10947">
            <v>87272</v>
          </cell>
          <cell r="C10947" t="str">
            <v>REVESTIMENTO CERÂMICO PARA PAREDES INTERNAS COM PLACAS TIPO ESMALTADA EXTRA  DE DIMENSÕES 33X45 CM APLICADAS EM AMBIENTES DE ÁREA MENOR QUE 5 M² NA ALTURA INTEIRA DAS PAREDES. AF_06/2014</v>
          </cell>
          <cell r="D10947" t="str">
            <v>M2</v>
          </cell>
          <cell r="E10947">
            <v>54.42</v>
          </cell>
        </row>
        <row r="10948">
          <cell r="B10948">
            <v>87273</v>
          </cell>
          <cell r="C10948" t="str">
            <v>REVESTIMENTO CERÂMICO PARA PAREDES INTERNAS COM PLACAS TIPO ESMALTADA EXTRA DE DIMENSÕES 33X45 CM APLICADAS EM AMBIENTES DE ÁREA MAIOR QUE 5 M² NA ALTURA INTEIRA DAS PAREDES. AF_06/2014</v>
          </cell>
          <cell r="D10948" t="str">
            <v>M2</v>
          </cell>
          <cell r="E10948">
            <v>46.38</v>
          </cell>
        </row>
        <row r="10949">
          <cell r="B10949">
            <v>87274</v>
          </cell>
          <cell r="C10949" t="str">
            <v>REVESTIMENTO CERÂMICO PARA PAREDES INTERNAS COM PLACAS TIPO ESMALTADA EXTRA DE DIMENSÕES 33X45 CM APLICADAS EM AMBIENTES DE ÁREA MENOR QUE 5 M² A MEIA ALTURA DAS PAREDES. AF_06/2014</v>
          </cell>
          <cell r="D10949" t="str">
            <v>M2</v>
          </cell>
          <cell r="E10949">
            <v>55.7</v>
          </cell>
        </row>
        <row r="10950">
          <cell r="B10950">
            <v>87275</v>
          </cell>
          <cell r="C10950" t="str">
            <v>REVESTIMENTO CERÂMICO PARA PAREDES INTERNAS COM PLACAS TIPO ESMALTADA EXTRA  DE DIMENSÕES 33X45 CM APLICADAS EM AMBIENTES DE ÁREA MAIOR QUE 5 M² A MEIA ALTURA DAS PAREDES. AF_06/2014</v>
          </cell>
          <cell r="D10950" t="str">
            <v>M2</v>
          </cell>
          <cell r="E10950">
            <v>52.95</v>
          </cell>
        </row>
        <row r="10951">
          <cell r="B10951">
            <v>88786</v>
          </cell>
          <cell r="C10951" t="str">
            <v>REVESTIMENTO CERÂMICO PARA PAREDES EXTERNAS EM PASTILHAS DE PORCELANA 2,5 X 2,5 CM (PLACAS DE 30 X 30 CM), ALINHADAS A PRUMO, APLICADO EM PANOS COM VÃOS. AF_10/2014</v>
          </cell>
          <cell r="D10951" t="str">
            <v>M2</v>
          </cell>
          <cell r="E10951">
            <v>229.66</v>
          </cell>
        </row>
        <row r="10952">
          <cell r="B10952">
            <v>88787</v>
          </cell>
          <cell r="C10952" t="str">
            <v>REVESTIMENTO CERÂMICO PARA PAREDES EXTERNAS EM PASTILHAS DE PORCELANA 2,5 X 2,5 CM (PLACAS DE 30 X 30 CM), ALINHADAS A PRUMO, APLICADO EM PANOS SEM VÃOS. AF_10/2014</v>
          </cell>
          <cell r="D10952" t="str">
            <v>M2</v>
          </cell>
          <cell r="E10952">
            <v>211.9</v>
          </cell>
        </row>
        <row r="10953">
          <cell r="B10953">
            <v>88788</v>
          </cell>
          <cell r="C10953" t="str">
            <v>REVESTIMENTO CERÂMICO PARA PAREDES EXTERNAS EM PASTILHAS DE PORCELANA 2,5 X 2,5 CM (PLACAS DE 30 X 30 CM), ALINHADAS A PRUMO, APLICADO EM SUPERFÍCIES EXTERNAS DA SACADA. AF_10/2014</v>
          </cell>
          <cell r="D10953" t="str">
            <v>M2</v>
          </cell>
          <cell r="E10953">
            <v>221.3</v>
          </cell>
        </row>
        <row r="10954">
          <cell r="B10954">
            <v>88789</v>
          </cell>
          <cell r="C10954" t="str">
            <v>REVESTIMENTO CERÂMICO PARA PAREDES EXTERNAS EM PASTILHAS DE PORCELANA 2,5 X 2,5 CM (PLACAS DE 30 X 30 CM), ALINHADAS A PRUMO, APLICADO EM SUPERFÍCIES INTERNAS DA SACADA. AF_10/2014</v>
          </cell>
          <cell r="D10954" t="str">
            <v>M2</v>
          </cell>
          <cell r="E10954">
            <v>266.55</v>
          </cell>
        </row>
        <row r="10955">
          <cell r="B10955">
            <v>89045</v>
          </cell>
          <cell r="C10955" t="str">
            <v>(COMPOSIÇÃO REPRESENTATIVA) DO SERVIÇO DE REVESTIMENTO CERÂMICO PARA AMBIENTES DE ÁREAS MOLHADAS, MEIA PAREDE OU PAREDE INTEIRA, COM PLACAS TIPO GRÊS OU SEMI-GRÊS, DIMENSÕES 20X20 CM, PARA EDIFICAÇÃO HABITACIONAL MULTIFAMILIAR (PRÉDIO). AF_11/2014</v>
          </cell>
          <cell r="D10955" t="str">
            <v>M2</v>
          </cell>
          <cell r="E10955">
            <v>47.21</v>
          </cell>
        </row>
        <row r="10956">
          <cell r="B10956">
            <v>89170</v>
          </cell>
          <cell r="C10956" t="str">
            <v>(COMPOSIÇÃO REPRESENTATIVA) DO SERVIÇO DE REVESTIMENTO CERÂMICO PARA PAREDES INTERNAS, MEIA PAREDE, OU PAREDE INTEIRA, PLACAS GRÊS OU SEMI-GRÊS DE 20X20 CM, PARA EDIFICAÇÕES HABITACIONAIS UNIFAMILIAR (CASAS) E EDIFICAÇÕES PÚBLICAS PADRÃO. AF_11/2014</v>
          </cell>
          <cell r="D10956" t="str">
            <v>M2</v>
          </cell>
          <cell r="E10956">
            <v>45.69</v>
          </cell>
        </row>
        <row r="10957">
          <cell r="B10957">
            <v>93392</v>
          </cell>
          <cell r="C10957" t="str">
            <v>REVESTIMENTO CERÂMICO PARA PAREDES INTERNAS COM PLACAS TIPO ESMALTADA PADRÃO POPULAR DE DIMENSÕES 20X20 CM, ARGAMASSA TIPO AC I, APLICADAS EM AMBIENTES DE ÁREA MENOR QUE 5 M2 NA ALTURA INTEIRA DAS PAREDES. AF_06/2014</v>
          </cell>
          <cell r="D10957" t="str">
            <v>M2</v>
          </cell>
          <cell r="E10957">
            <v>37.17</v>
          </cell>
        </row>
        <row r="10958">
          <cell r="B10958">
            <v>93393</v>
          </cell>
          <cell r="C10958" t="str">
            <v>REVESTIMENTO CERÂMICO PARA PAREDES INTERNAS COM PLACAS TIPO ESMALTADA PADRÃO POPULAR DE DIMENSÕES 20X20 CM, ARGAMASSA TIPO AC I, APLICADAS EM AMBIENTES DE ÁREA MAIOR QUE 5 M2 NA ALTURA INTEIRA DAS PAREDES. AF_06/2014</v>
          </cell>
          <cell r="D10958" t="str">
            <v>M2</v>
          </cell>
          <cell r="E10958">
            <v>31.22</v>
          </cell>
        </row>
        <row r="10959">
          <cell r="B10959">
            <v>93394</v>
          </cell>
          <cell r="C10959" t="str">
            <v>REVESTIMENTO CERÂMICO PARA PAREDES INTERNAS COM PLACAS TIPO ESMALTADA PADRÃO POPULAR DE DIMENSÕES 20X20 CM, ARGAMASSA TIPO AC I, APLICADAS EM AMBIENTES DE ÁREA MENOR QUE 5 M2 A MEIA ALTURA DAS PAREDES. AF_06/2014</v>
          </cell>
          <cell r="D10959" t="str">
            <v>M2</v>
          </cell>
          <cell r="E10959">
            <v>39.299999999999997</v>
          </cell>
        </row>
        <row r="10960">
          <cell r="B10960">
            <v>93395</v>
          </cell>
          <cell r="C10960" t="str">
            <v>REVESTIMENTO CERÂMICO PARA PAREDES INTERNAS COM PLACAS TIPO ESMALTADA PADRÃO POPULAR DE DIMENSÕES 20X20 CM, ARGAMASSA TIPO AC I, APLICADAS EM AMBIENTES DE ÁREA MAIOR QUE 5 M2 A MEIA ALTURA DAS PAREDES. AF_06/2014</v>
          </cell>
          <cell r="D10960" t="str">
            <v>M2</v>
          </cell>
          <cell r="E10960">
            <v>36.64</v>
          </cell>
        </row>
        <row r="10961">
          <cell r="B10961">
            <v>99194</v>
          </cell>
          <cell r="C10961" t="str">
            <v>REVESTIMENTO CERÂMICO PARA PAREDES INTERNAS COM PLACAS TIPO ESMALTADA PADRÃO POPULAR DE DIMENSÕES 20X20 CM, ARGAMASSA TIPO AC III, APLICADAS EM AMBIENTES DE ÁREA MENOR QUE 5 M2 NA ALTURA INTEIRA DAS PAREDES. AF_06/2014</v>
          </cell>
          <cell r="D10961" t="str">
            <v>M2</v>
          </cell>
          <cell r="E10961">
            <v>41.15</v>
          </cell>
        </row>
        <row r="10962">
          <cell r="B10962">
            <v>99195</v>
          </cell>
          <cell r="C10962" t="str">
            <v>REVESTIMENTO CERÂMICO PARA PAREDES INTERNAS COM PLACAS TIPO ESMALTADA PADRÃO POPULAR DE DIMENSÕES 20X20 CM, ARGAMASSA TIPO AC III, APLICADAS EM AMBIENTES DE ÁREA MAIOR QUE 5 M2 NA ALTURA INTEIRA DAS PAREDES. AF_06/2014</v>
          </cell>
          <cell r="D10962" t="str">
            <v>M2</v>
          </cell>
          <cell r="E10962">
            <v>35.200000000000003</v>
          </cell>
        </row>
        <row r="10963">
          <cell r="B10963">
            <v>99196</v>
          </cell>
          <cell r="C10963" t="str">
            <v>REVESTIMENTO CERÂMICO PARA PAREDES INTERNAS COM PLACAS TIPO ESMALTADA PADRÃO POPULAR DE DIMENSÕES 20X20 CM, ARGAMASSA TIPO AC III, APLICADAS EM AMBIENTES DE ÁREA MENOR QUE 5 M2 A MEIA ALTURA DAS PAREDES. AF_06/2014</v>
          </cell>
          <cell r="D10963" t="str">
            <v>M2</v>
          </cell>
          <cell r="E10963">
            <v>43.28</v>
          </cell>
        </row>
        <row r="10964">
          <cell r="B10964">
            <v>99198</v>
          </cell>
          <cell r="C10964" t="str">
            <v>REVESTIMENTO CERÂMICO PARA PAREDES INTERNAS COM PLACAS TIPO ESMALTADA PADRÃO POPULAR DE DIMENSÕES 20X20 CM, ARGAMASSA TIPO AC III, APLICADAS EM AMBIENTES DE ÁREA MAIOR QUE 5 M2 A MEIA ALTURA DAS PAREDES. AF_06/2014</v>
          </cell>
          <cell r="D10964" t="str">
            <v>M2</v>
          </cell>
          <cell r="E10964">
            <v>40.619999999999997</v>
          </cell>
        </row>
        <row r="10965">
          <cell r="B10965">
            <v>84088</v>
          </cell>
          <cell r="C10965" t="str">
            <v>PEITORIL EM MARMORE BRANCO, LARGURA DE 15CM, ASSENTADO COM ARGAMASSA TRACO 1:4 (CIMENTO E AREIA MEDIA), PREPARO MANUAL DA ARGAMASSA</v>
          </cell>
          <cell r="D10965" t="str">
            <v>M</v>
          </cell>
          <cell r="E10965">
            <v>83.54</v>
          </cell>
        </row>
        <row r="10966">
          <cell r="B10966">
            <v>84089</v>
          </cell>
          <cell r="C10966" t="str">
            <v>PEITORIL EM MARMORE BRANCO, LARGURA DE 25CM, ASSENTADO COM ARGAMASSA TRACO 1:3 (CIMENTO E AREIA MEDIA), PREPARO MANUAL DA ARGAMASSA</v>
          </cell>
          <cell r="D10966" t="str">
            <v>M</v>
          </cell>
          <cell r="E10966">
            <v>117.69</v>
          </cell>
        </row>
        <row r="10967">
          <cell r="B10967">
            <v>40675</v>
          </cell>
          <cell r="C10967" t="str">
            <v>ASSENTAMENTO DE PEITORIL COM ARGAMASSA DE CIMENTO COLANTE</v>
          </cell>
          <cell r="D10967" t="str">
            <v>M</v>
          </cell>
          <cell r="E10967">
            <v>3.73</v>
          </cell>
        </row>
        <row r="10968">
          <cell r="B10968">
            <v>84093</v>
          </cell>
          <cell r="C10968" t="str">
            <v>TABEIRA DE MADEIRA LEI, 1A QUALIDADE, 2,5X30,0CM PARA BEIRAL DE TELHADO</v>
          </cell>
          <cell r="D10968" t="str">
            <v>M</v>
          </cell>
          <cell r="E10968">
            <v>36.229999999999997</v>
          </cell>
        </row>
        <row r="10969">
          <cell r="B10969">
            <v>96112</v>
          </cell>
          <cell r="C10969" t="str">
            <v>FORRO EM MADEIRA PINUS, PARA AMBIENTES RESIDENCIAIS, INCLUSIVE ESTRUTURA DE FIXAÇÃO. AF_05/2017</v>
          </cell>
          <cell r="D10969" t="str">
            <v>M2</v>
          </cell>
          <cell r="E10969">
            <v>94.15</v>
          </cell>
        </row>
        <row r="10970">
          <cell r="B10970">
            <v>96117</v>
          </cell>
          <cell r="C10970" t="str">
            <v>FORRO EM MADEIRA PINUS, PARA AMBIENTES COMERCIAIS, INCLUSIVE ESTRUTURA DE FIXAÇÃO. AF_05/2017</v>
          </cell>
          <cell r="D10970" t="str">
            <v>M2</v>
          </cell>
          <cell r="E10970">
            <v>119.73</v>
          </cell>
        </row>
        <row r="10971">
          <cell r="B10971">
            <v>96122</v>
          </cell>
          <cell r="C10971" t="str">
            <v>ACABAMENTOS PARA FORRO (RODA-FORRO EM MADEIRA PINUS). AF_05/2017</v>
          </cell>
          <cell r="D10971" t="str">
            <v>M</v>
          </cell>
          <cell r="E10971">
            <v>29.22</v>
          </cell>
        </row>
        <row r="10972">
          <cell r="B10972">
            <v>96109</v>
          </cell>
          <cell r="C10972" t="str">
            <v>FORRO EM PLACAS DE GESSO, PARA AMBIENTES RESIDENCIAIS. AF_05/2017_P</v>
          </cell>
          <cell r="D10972" t="str">
            <v>M2</v>
          </cell>
          <cell r="E10972">
            <v>35.229999999999997</v>
          </cell>
        </row>
        <row r="10973">
          <cell r="B10973">
            <v>96110</v>
          </cell>
          <cell r="C10973" t="str">
            <v>FORRO EM DRYWALL, PARA AMBIENTES RESIDENCIAIS, INCLUSIVE ESTRUTURA DE FIXAÇÃO. AF_05/2017_P</v>
          </cell>
          <cell r="D10973" t="str">
            <v>M2</v>
          </cell>
          <cell r="E10973">
            <v>53.46</v>
          </cell>
        </row>
        <row r="10974">
          <cell r="B10974">
            <v>96113</v>
          </cell>
          <cell r="C10974" t="str">
            <v>FORRO EM PLACAS DE GESSO, PARA AMBIENTES COMERCIAIS. AF_05/2017_P</v>
          </cell>
          <cell r="D10974" t="str">
            <v>M2</v>
          </cell>
          <cell r="E10974">
            <v>31.7</v>
          </cell>
        </row>
        <row r="10975">
          <cell r="B10975">
            <v>96114</v>
          </cell>
          <cell r="C10975" t="str">
            <v>FORRO EM DRYWALL, PARA AMBIENTES COMERCIAIS, INCLUSIVE ESTRUTURA DE FIXAÇÃO. AF_05/2017_P</v>
          </cell>
          <cell r="D10975" t="str">
            <v>M2</v>
          </cell>
          <cell r="E10975">
            <v>54.11</v>
          </cell>
        </row>
        <row r="10976">
          <cell r="B10976">
            <v>96120</v>
          </cell>
          <cell r="C10976" t="str">
            <v>ACABAMENTOS PARA FORRO (MOLDURA DE GESSO). AF_05/2017</v>
          </cell>
          <cell r="D10976" t="str">
            <v>M</v>
          </cell>
          <cell r="E10976">
            <v>2.4700000000000002</v>
          </cell>
        </row>
        <row r="10977">
          <cell r="B10977">
            <v>96123</v>
          </cell>
          <cell r="C10977" t="str">
            <v>ACABAMENTOS PARA FORRO (MOLDURA EM DRYWALL, COM LARGURA DE 15 CM). AF_05/2017_P</v>
          </cell>
          <cell r="D10977" t="str">
            <v>M</v>
          </cell>
          <cell r="E10977">
            <v>21.05</v>
          </cell>
        </row>
        <row r="10978">
          <cell r="B10978">
            <v>99054</v>
          </cell>
          <cell r="C10978" t="str">
            <v>ACABAMENTOS PARA FORRO (SANCA DE GESSO MONTADA NA OBRA). AF_05/2017_P</v>
          </cell>
          <cell r="D10978" t="str">
            <v>M2</v>
          </cell>
          <cell r="E10978">
            <v>42.76</v>
          </cell>
        </row>
        <row r="10979">
          <cell r="B10979">
            <v>72200</v>
          </cell>
          <cell r="C10979" t="str">
            <v>REVESTIMENTO EM LAMINADO MELAMINICO TEXTURIZADO, ESPESSURA 0,8 MM, FIXADO COM COLA</v>
          </cell>
          <cell r="D10979" t="str">
            <v>M2</v>
          </cell>
          <cell r="E10979">
            <v>92.52</v>
          </cell>
        </row>
        <row r="10980">
          <cell r="B10980" t="str">
            <v>73807/1</v>
          </cell>
          <cell r="C10980" t="str">
            <v>CORRIMAO EM MARMORITE, LARGURA 15CM</v>
          </cell>
          <cell r="D10980" t="str">
            <v>M</v>
          </cell>
          <cell r="E10980">
            <v>82.55</v>
          </cell>
        </row>
        <row r="10981">
          <cell r="B10981">
            <v>72201</v>
          </cell>
          <cell r="C10981" t="str">
            <v>RECOLOCACO DE FORROS EM REGUA DE PVC E PERFIS, CONSIDERANDO REAPROVEITAMENTO DO MATERIAL</v>
          </cell>
          <cell r="D10981" t="str">
            <v>M2</v>
          </cell>
          <cell r="E10981">
            <v>8.92</v>
          </cell>
        </row>
        <row r="10982">
          <cell r="B10982">
            <v>96111</v>
          </cell>
          <cell r="C10982" t="str">
            <v>FORRO EM RÉGUAS DE PVC, FRISADO, PARA AMBIENTES RESIDENCIAIS, INCLUSIVE ESTRUTURA DE FIXAÇÃO. AF_05/2017_P</v>
          </cell>
          <cell r="D10982" t="str">
            <v>M2</v>
          </cell>
          <cell r="E10982">
            <v>35.31</v>
          </cell>
        </row>
        <row r="10983">
          <cell r="B10983">
            <v>96116</v>
          </cell>
          <cell r="C10983" t="str">
            <v>FORRO EM RÉGUAS DE PVC, FRISADO, PARA AMBIENTES COMERCIAIS, INCLUSIVE ESTRUTURA DE FIXAÇÃO. AF_05/2017_P</v>
          </cell>
          <cell r="D10983" t="str">
            <v>M2</v>
          </cell>
          <cell r="E10983">
            <v>37.89</v>
          </cell>
        </row>
        <row r="10984">
          <cell r="B10984">
            <v>96121</v>
          </cell>
          <cell r="C10984" t="str">
            <v>ACABAMENTOS PARA FORRO (RODA-FORRO EM PERFIL METÁLICO E PLÁSTICO). AF_05/2017</v>
          </cell>
          <cell r="D10984" t="str">
            <v>M</v>
          </cell>
          <cell r="E10984">
            <v>7.44</v>
          </cell>
        </row>
        <row r="10985">
          <cell r="B10985">
            <v>96485</v>
          </cell>
          <cell r="C10985" t="str">
            <v>FORRO EM RÉGUAS DE PVC, LISO, PARA AMBIENTES RESIDENCIAIS, INCLUSIVE ESTRUTURA DE FIXAÇÃO. AF_05/2017_P</v>
          </cell>
          <cell r="D10985" t="str">
            <v>M2</v>
          </cell>
          <cell r="E10985">
            <v>40.79</v>
          </cell>
        </row>
        <row r="10986">
          <cell r="B10986">
            <v>96486</v>
          </cell>
          <cell r="C10986" t="str">
            <v>FORRO DE PVC, LISO, PARA AMBIENTES COMERCIAIS, INCLUSIVE ESTRUTURA DE FIXAÇÃO. AF_05/2017_P</v>
          </cell>
          <cell r="D10986" t="str">
            <v>M2</v>
          </cell>
          <cell r="E10986">
            <v>43.7</v>
          </cell>
        </row>
        <row r="10987">
          <cell r="B10987">
            <v>72198</v>
          </cell>
          <cell r="C10987" t="str">
            <v>ISOLAMENTO TERMICO COM ARGAMASSA TRACO 1:3 (CIMENTO E AREIA GROSSA NAO PENEIRADA), COM ADICAO DE PEROLAS DE ISOPOR, ESPESSURA 6CM, PREPARO MANUAL DA ARGAMASSA</v>
          </cell>
          <cell r="D10987" t="str">
            <v>M2</v>
          </cell>
          <cell r="E10987">
            <v>85.87</v>
          </cell>
        </row>
        <row r="10988">
          <cell r="B10988" t="str">
            <v>73833/1</v>
          </cell>
          <cell r="C10988" t="str">
            <v>ISOLAMENTO TERMICO COM MANTA DE LA DE VIDRO, ESPESSURA 2,5CM</v>
          </cell>
          <cell r="D10988" t="str">
            <v>M2</v>
          </cell>
          <cell r="E10988">
            <v>52.67</v>
          </cell>
        </row>
        <row r="10989">
          <cell r="B10989">
            <v>83730</v>
          </cell>
          <cell r="C10989" t="str">
            <v>REPARO ESTRUTURAL DE ESTRUTURAS DE CONCRETO COM ARGAMASSA POLIMERICA DE ALTO DESEMPENHO, E=2 CM</v>
          </cell>
          <cell r="D10989" t="str">
            <v>M2</v>
          </cell>
          <cell r="E10989">
            <v>171.93</v>
          </cell>
        </row>
        <row r="10990">
          <cell r="B10990">
            <v>83736</v>
          </cell>
          <cell r="C10990" t="str">
            <v>REPARO/COLAGEM DE ESTRUTURAS DE CONCRETO COM ADESIVO ESTRUTURAL A BASE DE EPOXI, E=2 MM</v>
          </cell>
          <cell r="D10990" t="str">
            <v>M2</v>
          </cell>
          <cell r="E10990">
            <v>158.81</v>
          </cell>
        </row>
        <row r="10991">
          <cell r="B10991">
            <v>91514</v>
          </cell>
          <cell r="C10991" t="str">
            <v>ESTUCAMENTO DE PANOS DE FACHADA SEM VÃOS DO SISTEMA DE PAREDES DE CONCRETO EM EDIFICAÇÕES DE MÚLTIPLOS PAVIMENTOS. AF_06/2015</v>
          </cell>
          <cell r="D10991" t="str">
            <v>M2</v>
          </cell>
          <cell r="E10991">
            <v>4.7300000000000004</v>
          </cell>
        </row>
        <row r="10992">
          <cell r="B10992">
            <v>91515</v>
          </cell>
          <cell r="C10992" t="str">
            <v>ESTUCAMENTO DE PANOS DE FACHADA COM VÃOS DO SISTEMA DE PAREDES DE CONCRETO EM EDIFICAÇÕES DE MÚLTIPLOS PAVIMENTOS. AF_06/2015</v>
          </cell>
          <cell r="D10992" t="str">
            <v>M2</v>
          </cell>
          <cell r="E10992">
            <v>6.27</v>
          </cell>
        </row>
        <row r="10993">
          <cell r="B10993">
            <v>91516</v>
          </cell>
          <cell r="C10993" t="str">
            <v>ESTUCAMENTO DE SUPERFÍCIE EXTERNA DA SACADA DO SISTEMA DE PAREDES DE CONCRETO EM EDIFICAÇÕES DE MÚLTIPLOS PAVIMENTOS. AF_06/2015</v>
          </cell>
          <cell r="D10993" t="str">
            <v>M2</v>
          </cell>
          <cell r="E10993">
            <v>9.15</v>
          </cell>
        </row>
        <row r="10994">
          <cell r="B10994">
            <v>91517</v>
          </cell>
          <cell r="C10994" t="str">
            <v>ESTUCAMENTO DE PANOS DE FACHADA SEM VÃOS DO SISTEMA DE PAREDES DE CONCRETO EM EDIFICAÇÕES DE PAVIMENTO ÚNICO. AF_06/2015</v>
          </cell>
          <cell r="D10994" t="str">
            <v>M2</v>
          </cell>
          <cell r="E10994">
            <v>10.199999999999999</v>
          </cell>
        </row>
        <row r="10995">
          <cell r="B10995">
            <v>91519</v>
          </cell>
          <cell r="C10995" t="str">
            <v>ESTUCAMENTO DE PANOS DE FACHADA COM VÃOS DO SISTEMA DE PAREDES DE CONCRETO EM EDIFICAÇÕES DE PAVIMENTO ÚNICO. AF_06/2015</v>
          </cell>
          <cell r="D10995" t="str">
            <v>M2</v>
          </cell>
          <cell r="E10995">
            <v>11.72</v>
          </cell>
        </row>
        <row r="10996">
          <cell r="B10996">
            <v>91520</v>
          </cell>
          <cell r="C10996" t="str">
            <v>ESTUCAMENTO DE DENSIDADE BAIXA NAS FACES INTERNAS DE PAREDES DO SISTEMA DE PAREDES DE CONCRETO. AF_06/2015</v>
          </cell>
          <cell r="D10996" t="str">
            <v>M2</v>
          </cell>
          <cell r="E10996">
            <v>1.7</v>
          </cell>
        </row>
        <row r="10997">
          <cell r="B10997">
            <v>91522</v>
          </cell>
          <cell r="C10997" t="str">
            <v>ESTUCAMENTO, PARA QUALQUER REVESTIMENTO, EM TETO DO SISTEMA DE PAREDES DE CONCRETO. AF_06/2015</v>
          </cell>
          <cell r="D10997" t="str">
            <v>M2</v>
          </cell>
          <cell r="E10997">
            <v>2.04</v>
          </cell>
        </row>
        <row r="10998">
          <cell r="B10998">
            <v>91525</v>
          </cell>
          <cell r="C10998" t="str">
            <v>ESTUCAMENTO DE DENSIDADE ALTA, NAS FACES INTERNAS DE PAREDES DO SISTEMA DE PAREDES DE CONCRETO. AF_06/2015</v>
          </cell>
          <cell r="D10998" t="str">
            <v>M2</v>
          </cell>
          <cell r="E10998">
            <v>3.7</v>
          </cell>
        </row>
        <row r="10999">
          <cell r="B10999">
            <v>73548</v>
          </cell>
          <cell r="C10999" t="str">
            <v>ARGAMASSA TRACO 1:3 (CIMENTO E AREIA), PREPARO MANUAL, INCLUSO ADITIVO IMPERMEABILIZANTE</v>
          </cell>
          <cell r="D10999" t="str">
            <v>M3</v>
          </cell>
          <cell r="E10999">
            <v>430.61</v>
          </cell>
        </row>
        <row r="11000">
          <cell r="B11000">
            <v>73549</v>
          </cell>
          <cell r="C11000" t="str">
            <v>ARGAMASSA TRACO 1:4 (CIMENTO E AREIA), PREPARO MANUAL, INCLUSO ADITIVO IMPERMEABILIZANTE</v>
          </cell>
          <cell r="D11000" t="str">
            <v>M3</v>
          </cell>
          <cell r="E11000">
            <v>416.3</v>
          </cell>
        </row>
        <row r="11001">
          <cell r="B11001">
            <v>87280</v>
          </cell>
          <cell r="C11001" t="str">
            <v>ARGAMASSA TRAÇO 1:7 (CIMENTO E AREIA MÉDIA) COM ADIÇÃO DE PLASTIFICANTE PARA EMBOÇO/MASSA ÚNICA/ASSENTAMENTO DE ALVENARIA DE VEDAÇÃO, PREPARO MECÂNICO COM BETONEIRA 400 L. AF_06/2014</v>
          </cell>
          <cell r="D11001" t="str">
            <v>M3</v>
          </cell>
          <cell r="E11001">
            <v>266.74</v>
          </cell>
        </row>
        <row r="11002">
          <cell r="B11002">
            <v>87281</v>
          </cell>
          <cell r="C11002" t="str">
            <v>ARGAMASSA TRAÇO 1:7 (CIMENTO E AREIA MÉDIA) COM ADIÇÃO DE PLASTIFICANTE PARA EMBOÇO/MASSA ÚNICA/ASSENTAMENTO DE ALVENARIA DE VEDAÇÃO, PREPARO MECÂNICO COM BETONEIRA 600 L. AF_06/2014</v>
          </cell>
          <cell r="D11002" t="str">
            <v>M3</v>
          </cell>
          <cell r="E11002">
            <v>261.5</v>
          </cell>
        </row>
        <row r="11003">
          <cell r="B11003">
            <v>87283</v>
          </cell>
          <cell r="C11003" t="str">
            <v>ARGAMASSA TRAÇO 1:6 (CIMENTO E AREIA MÉDIA) COM ADIÇÃO DE PLASTIFICANTE PARA EMBOÇO/MASSA ÚNICA/ASSENTAMENTO DE ALVENARIA DE VEDAÇÃO, PREPARO MECÂNICO COM BETONEIRA 400 L. AF_06/2014</v>
          </cell>
          <cell r="D11003" t="str">
            <v>M3</v>
          </cell>
          <cell r="E11003">
            <v>285.39</v>
          </cell>
        </row>
        <row r="11004">
          <cell r="B11004">
            <v>87284</v>
          </cell>
          <cell r="C11004" t="str">
            <v>ARGAMASSA TRAÇO 1:6 (CIMENTO E AREIA MÉDIA) COM ADIÇÃO DE PLASTIFICANTE PARA EMBOÇO/MASSA ÚNICA/ASSENTAMENTO DE ALVENARIA DE VEDAÇÃO, PREPARO MECÂNICO COM BETONEIRA 600 L. AF_06/2014</v>
          </cell>
          <cell r="D11004" t="str">
            <v>M3</v>
          </cell>
          <cell r="E11004">
            <v>265.93</v>
          </cell>
        </row>
        <row r="11005">
          <cell r="B11005">
            <v>87286</v>
          </cell>
          <cell r="C11005" t="str">
            <v>ARGAMASSA TRAÇO 1:1:6 (CIMENTO, CAL E AREIA MÉDIA) PARA EMBOÇO/MASSA ÚNICA/ASSENTAMENTO DE ALVENARIA DE VEDAÇÃO, PREPARO MECÂNICO COM BETONEIRA 400 L. AF_06/2014</v>
          </cell>
          <cell r="D11005" t="str">
            <v>M3</v>
          </cell>
          <cell r="E11005">
            <v>279.55</v>
          </cell>
        </row>
        <row r="11006">
          <cell r="B11006">
            <v>87287</v>
          </cell>
          <cell r="C11006" t="str">
            <v>ARGAMASSA TRAÇO 1:1:6 (CIMENTO, CAL E AREIA MÉDIA) PARA EMBOÇO/MASSA ÚNICA/ASSENTAMENTO DE ALVENARIA DE VEDAÇÃO, PREPARO MECÂNICO COM BETONEIRA 600 L. AF_06/2014</v>
          </cell>
          <cell r="D11006" t="str">
            <v>M3</v>
          </cell>
          <cell r="E11006">
            <v>340.42</v>
          </cell>
        </row>
        <row r="11007">
          <cell r="B11007">
            <v>87289</v>
          </cell>
          <cell r="C11007" t="str">
            <v>ARGAMASSA TRAÇO 1:1,5:7,5 (CIMENTO, CAL E AREIA MÉDIA) PARA EMBOÇO/MASSA ÚNICA/ASSENTAMENTO DE ALVENARIA DE VEDAÇÃO, PREPARO MECÂNICO COM BETONEIRA 400 L. AF_06/2014</v>
          </cell>
          <cell r="D11007" t="str">
            <v>M3</v>
          </cell>
          <cell r="E11007">
            <v>337.37</v>
          </cell>
        </row>
        <row r="11008">
          <cell r="B11008">
            <v>87290</v>
          </cell>
          <cell r="C11008" t="str">
            <v>ARGAMASSA TRAÇO 1:1,5:7,5 (CIMENTO, CAL E AREIA MÉDIA) PARA EMBOÇO/MASSA ÚNICA/ASSENTAMENTO DE ALVENARIA DE VEDAÇÃO, PREPARO MECÂNICO COM BETONEIRA 600 L. AF_06/2014</v>
          </cell>
          <cell r="D11008" t="str">
            <v>M3</v>
          </cell>
          <cell r="E11008">
            <v>331.53</v>
          </cell>
        </row>
        <row r="11009">
          <cell r="B11009">
            <v>87292</v>
          </cell>
          <cell r="C11009" t="str">
            <v>ARGAMASSA TRAÇO 1:2:8 (CIMENTO, CAL E AREIA MÉDIA) PARA EMBOÇO/MASSA ÚNICA/ASSENTAMENTO DE ALVENARIA DE VEDAÇÃO, PREPARO MECÂNICO COM BETONEIRA 400 L. AF_06/2014</v>
          </cell>
          <cell r="D11009" t="str">
            <v>M3</v>
          </cell>
          <cell r="E11009">
            <v>354.87</v>
          </cell>
        </row>
        <row r="11010">
          <cell r="B11010">
            <v>87294</v>
          </cell>
          <cell r="C11010" t="str">
            <v>ARGAMASSA TRAÇO 1:2:9 (CIMENTO, CAL E AREIA MÉDIA) PARA EMBOÇO/MASSA ÚNICA/ASSENTAMENTO DE ALVENARIA DE VEDAÇÃO, PREPARO MECÂNICO COM BETONEIRA 600 L. AF_06/2014</v>
          </cell>
          <cell r="D11010" t="str">
            <v>M3</v>
          </cell>
          <cell r="E11010">
            <v>336.75</v>
          </cell>
        </row>
        <row r="11011">
          <cell r="B11011">
            <v>87295</v>
          </cell>
          <cell r="C11011" t="str">
            <v>ARGAMASSA TRAÇO 1:3:12 (CIMENTO, CAL E AREIA MÉDIA) PARA EMBOÇO/MASSA ÚNICA/ASSENTAMENTO DE ALVENARIA DE VEDAÇÃO, PREPARO MECÂNICO COM BETONEIRA 400 L. AF_06/2014</v>
          </cell>
          <cell r="D11011" t="str">
            <v>M3</v>
          </cell>
          <cell r="E11011">
            <v>350.4</v>
          </cell>
        </row>
        <row r="11012">
          <cell r="B11012">
            <v>87296</v>
          </cell>
          <cell r="C11012" t="str">
            <v>ARGAMASSA TRAÇO 1:3:12 (CIMENTO, CAL E AREIA MÉDIA) PARA EMBOÇO/MASSA ÚNICA/ASSENTAMENTO DE ALVENARIA DE VEDAÇÃO, PREPARO MECÂNICO COM BETONEIRA 600 L. AF_06/2014</v>
          </cell>
          <cell r="D11012" t="str">
            <v>M3</v>
          </cell>
          <cell r="E11012">
            <v>331.01</v>
          </cell>
        </row>
        <row r="11013">
          <cell r="B11013">
            <v>87298</v>
          </cell>
          <cell r="C11013" t="str">
            <v>ARGAMASSA TRAÇO 1:3 (CIMENTO E AREIA MÉDIA) PARA CONTRAPISO, PREPARO MECÂNICO COM BETONEIRA 400 L. AF_06/2014</v>
          </cell>
          <cell r="D11013" t="str">
            <v>M3</v>
          </cell>
          <cell r="E11013">
            <v>384.73</v>
          </cell>
        </row>
        <row r="11014">
          <cell r="B11014">
            <v>87299</v>
          </cell>
          <cell r="C11014" t="str">
            <v>ARGAMASSA TRAÇO 1:3 (CIMENTO E AREIA MÉDIA) PARA CONTRAPISO, PREPARO MECÂNICO COM BETONEIRA 600 L. AF_06/2014</v>
          </cell>
          <cell r="D11014" t="str">
            <v>M3</v>
          </cell>
          <cell r="E11014">
            <v>370.03</v>
          </cell>
        </row>
        <row r="11015">
          <cell r="B11015">
            <v>87301</v>
          </cell>
          <cell r="C11015" t="str">
            <v>ARGAMASSA TRAÇO 1:4 (CIMENTO E AREIA MÉDIA) PARA CONTRAPISO, PREPARO MECÂNICO COM BETONEIRA 400 L. AF_06/2014</v>
          </cell>
          <cell r="D11015" t="str">
            <v>M3</v>
          </cell>
          <cell r="E11015">
            <v>348.72</v>
          </cell>
        </row>
        <row r="11016">
          <cell r="B11016">
            <v>87302</v>
          </cell>
          <cell r="C11016" t="str">
            <v>ARGAMASSA TRAÇO 1:4 (CIMENTO E AREIA MÉDIA) PARA CONTRAPISO, PREPARO MECÂNICO COM BETONEIRA 600 L. AF_06/2014</v>
          </cell>
          <cell r="D11016" t="str">
            <v>M3</v>
          </cell>
          <cell r="E11016">
            <v>336.61</v>
          </cell>
        </row>
        <row r="11017">
          <cell r="B11017">
            <v>87304</v>
          </cell>
          <cell r="C11017" t="str">
            <v>ARGAMASSA TRAÇO 1:5 (CIMENTO E AREIA MÉDIA) PARA CONTRAPISO, PREPARO MECÂNICO COM BETONEIRA 400 L. AF_06/2014</v>
          </cell>
          <cell r="D11017" t="str">
            <v>M3</v>
          </cell>
          <cell r="E11017">
            <v>328.8</v>
          </cell>
        </row>
        <row r="11018">
          <cell r="B11018">
            <v>87305</v>
          </cell>
          <cell r="C11018" t="str">
            <v>ARGAMASSA TRAÇO 1:5 (CIMENTO E AREIA MÉDIA) PARA CONTRAPISO, PREPARO MECÂNICO COM BETONEIRA 600 L. AF_06/2014</v>
          </cell>
          <cell r="D11018" t="str">
            <v>M3</v>
          </cell>
          <cell r="E11018">
            <v>316.06</v>
          </cell>
        </row>
        <row r="11019">
          <cell r="B11019">
            <v>87307</v>
          </cell>
          <cell r="C11019" t="str">
            <v>ARGAMASSA TRAÇO 1:6 (CIMENTO E AREIA MÉDIA) PARA CONTRAPISO, PREPARO MECÂNICO COM BETONEIRA 400 L. AF_06/2014</v>
          </cell>
          <cell r="D11019" t="str">
            <v>M3</v>
          </cell>
          <cell r="E11019">
            <v>309</v>
          </cell>
        </row>
        <row r="11020">
          <cell r="B11020">
            <v>87308</v>
          </cell>
          <cell r="C11020" t="str">
            <v>ARGAMASSA TRAÇO 1:6 (CIMENTO E AREIA MÉDIA) PARA CONTRAPISO, PREPARO MECÂNICO COM BETONEIRA 600 L. AF_06/2014</v>
          </cell>
          <cell r="D11020" t="str">
            <v>M3</v>
          </cell>
          <cell r="E11020">
            <v>298.51</v>
          </cell>
        </row>
        <row r="11021">
          <cell r="B11021">
            <v>87310</v>
          </cell>
          <cell r="C11021" t="str">
            <v>ARGAMASSA TRAÇO 1:5 (CIMENTO E AREIA GROSSA) PARA CHAPISCO CONVENCIONAL, PREPARO MECÂNICO COM BETONEIRA 400 L. AF_06/2014</v>
          </cell>
          <cell r="D11021" t="str">
            <v>M3</v>
          </cell>
          <cell r="E11021">
            <v>257.14999999999998</v>
          </cell>
        </row>
        <row r="11022">
          <cell r="B11022">
            <v>87311</v>
          </cell>
          <cell r="C11022" t="str">
            <v>ARGAMASSA TRAÇO 1:5 (CIMENTO E AREIA GROSSA) PARA CHAPISCO CONVENCIONAL, PREPARO MECÂNICO COM BETONEIRA 600 L. AF_06/2014</v>
          </cell>
          <cell r="D11022" t="str">
            <v>M3</v>
          </cell>
          <cell r="E11022">
            <v>249.65</v>
          </cell>
        </row>
        <row r="11023">
          <cell r="B11023">
            <v>87313</v>
          </cell>
          <cell r="C11023" t="str">
            <v>ARGAMASSA TRAÇO 1:3 (CIMENTO E AREIA GROSSA) PARA CHAPISCO CONVENCIONAL, PREPARO MECÂNICO COM BETONEIRA 400 L. AF_06/2014</v>
          </cell>
          <cell r="D11023" t="str">
            <v>M3</v>
          </cell>
          <cell r="E11023">
            <v>299.29000000000002</v>
          </cell>
        </row>
        <row r="11024">
          <cell r="B11024">
            <v>87314</v>
          </cell>
          <cell r="C11024" t="str">
            <v>ARGAMASSA TRAÇO 1:3 (CIMENTO E AREIA GROSSA) PARA CHAPISCO CONVENCIONAL, PREPARO MECÂNICO COM BETONEIRA 600 L. AF_06/2014</v>
          </cell>
          <cell r="D11024" t="str">
            <v>M3</v>
          </cell>
          <cell r="E11024">
            <v>292.39</v>
          </cell>
        </row>
        <row r="11025">
          <cell r="B11025">
            <v>87316</v>
          </cell>
          <cell r="C11025" t="str">
            <v>ARGAMASSA TRAÇO 1:4 (CIMENTO E AREIA GROSSA) PARA CHAPISCO CONVENCIONAL, PREPARO MECÂNICO COM BETONEIRA 400 L. AF_06/2014</v>
          </cell>
          <cell r="D11025" t="str">
            <v>M3</v>
          </cell>
          <cell r="E11025">
            <v>278.52999999999997</v>
          </cell>
        </row>
        <row r="11026">
          <cell r="B11026">
            <v>87317</v>
          </cell>
          <cell r="C11026" t="str">
            <v>ARGAMASSA TRAÇO 1:4 (CIMENTO E AREIA GROSSA) PARA CHAPISCO CONVENCIONAL, PREPARO MECÂNICO COM BETONEIRA 600 L. AF_06/2014</v>
          </cell>
          <cell r="D11026" t="str">
            <v>M3</v>
          </cell>
          <cell r="E11026">
            <v>267.20999999999998</v>
          </cell>
        </row>
        <row r="11027">
          <cell r="B11027">
            <v>87319</v>
          </cell>
          <cell r="C11027" t="str">
            <v>ARGAMASSA TRAÇO 1:5 (CIMENTO E AREIA GROSSA) COM ADIÇÃO DE EMULSÃO POLIMÉRICA PARA CHAPISCO ROLADO, PREPARO MECÂNICO COM BETONEIRA 400 L. AF_06/2014</v>
          </cell>
          <cell r="D11027" t="str">
            <v>M3</v>
          </cell>
          <cell r="E11027">
            <v>2279.86</v>
          </cell>
        </row>
        <row r="11028">
          <cell r="B11028">
            <v>87320</v>
          </cell>
          <cell r="C11028" t="str">
            <v>ARGAMASSA TRAÇO 1:5 (CIMENTO E AREIA GROSSA) COM ADIÇÃO DE EMULSÃO POLIMÉRICA PARA CHAPISCO ROLADO, PREPARO MECÂNICO COM BETONEIRA 600 L. AF_06/2014</v>
          </cell>
          <cell r="D11028" t="str">
            <v>M3</v>
          </cell>
          <cell r="E11028">
            <v>2281.31</v>
          </cell>
        </row>
        <row r="11029">
          <cell r="B11029">
            <v>87322</v>
          </cell>
          <cell r="C11029" t="str">
            <v>ARGAMASSA TRAÇO 1:3 (CIMENTO E AREIA GROSSA) COM ADIÇÃO DE EMULSÃO POLIMÉRICA PARA CHAPISCO ROLADO, PREPARO MECÂNICO COM BETONEIRA 400 L. AF_06/2014</v>
          </cell>
          <cell r="D11029" t="str">
            <v>M3</v>
          </cell>
          <cell r="E11029">
            <v>2332.0100000000002</v>
          </cell>
        </row>
        <row r="11030">
          <cell r="B11030">
            <v>87323</v>
          </cell>
          <cell r="C11030" t="str">
            <v>ARGAMASSA TRAÇO 1:3 (CIMENTO E AREIA GROSSA) COM ADIÇÃO DE EMULSÃO POLIMÉRICA PARA CHAPISCO ROLADO, PREPARO MECÂNICO COM BETONEIRA 600 L. AF_06/2014</v>
          </cell>
          <cell r="D11030" t="str">
            <v>M3</v>
          </cell>
          <cell r="E11030">
            <v>2318.13</v>
          </cell>
        </row>
        <row r="11031">
          <cell r="B11031">
            <v>87325</v>
          </cell>
          <cell r="C11031" t="str">
            <v>ARGAMASSA TRAÇO 1:4 (CIMENTO E AREIA GROSSA) COM ADIÇÃO DE EMULSÃO POLIMÉRICA PARA CHAPISCO ROLADO, PREPARO MECÂNICO COM BETONEIRA 400 L. AF_06/2014</v>
          </cell>
          <cell r="D11031" t="str">
            <v>M3</v>
          </cell>
          <cell r="E11031">
            <v>2299.39</v>
          </cell>
        </row>
        <row r="11032">
          <cell r="B11032">
            <v>87326</v>
          </cell>
          <cell r="C11032" t="str">
            <v>ARGAMASSA TRAÇO 1:4 (CIMENTO E AREIA GROSSA) COM ADIÇÃO DE EMULSÃO POLIMÉRICA PARA CHAPISCO ROLADO, PREPARO MECÂNICO COM BETONEIRA 600 L. AF_06/2014</v>
          </cell>
          <cell r="D11032" t="str">
            <v>M3</v>
          </cell>
          <cell r="E11032">
            <v>2293.48</v>
          </cell>
        </row>
        <row r="11033">
          <cell r="B11033">
            <v>87327</v>
          </cell>
          <cell r="C11033" t="str">
            <v>ARGAMASSA TRAÇO 1:7 (CIMENTO E AREIA MÉDIA) COM ADIÇÃO DE PLASTIFICANTE PARA EMBOÇO/MASSA ÚNICA/ASSENTAMENTO DE ALVENARIA DE VEDAÇÃO, PREPARO MECÂNICO COM MISTURADOR DE EIXO HORIZONTAL DE 300 KG. AF_06/2014</v>
          </cell>
          <cell r="D11033" t="str">
            <v>M3</v>
          </cell>
          <cell r="E11033">
            <v>285</v>
          </cell>
        </row>
        <row r="11034">
          <cell r="B11034">
            <v>87328</v>
          </cell>
          <cell r="C11034" t="str">
            <v>ARGAMASSA TRAÇO 1:7 (CIMENTO E AREIA MÉDIA) COM ADIÇÃO DE PLASTIFICANTE PARA EMBOÇO/MASSA ÚNICA/ASSENTAMENTO DE ALVENARIA DE VEDAÇÃO, PREPARO MECÂNICO COM MISTURADOR DE EIXO HORIZONTAL DE 600 KG. AF_06/2014</v>
          </cell>
          <cell r="D11034" t="str">
            <v>M3</v>
          </cell>
          <cell r="E11034">
            <v>249.79</v>
          </cell>
        </row>
        <row r="11035">
          <cell r="B11035">
            <v>87329</v>
          </cell>
          <cell r="C11035" t="str">
            <v>ARGAMASSA TRAÇO 1:6 (CIMENTO E AREIA MÉDIA) COM ADIÇÃO DE PLASTIFICANTE PARA EMBOÇO/MASSA ÚNICA/ASSENTAMENTO DE ALVENARIA DE VEDAÇÃO, PREPARO MECÂNICO COM MISTURADOR DE EIXO HORIZONTAL DE 300 KG. AF_06/2014</v>
          </cell>
          <cell r="D11035" t="str">
            <v>M3</v>
          </cell>
          <cell r="E11035">
            <v>305</v>
          </cell>
        </row>
        <row r="11036">
          <cell r="B11036">
            <v>87330</v>
          </cell>
          <cell r="C11036" t="str">
            <v>ARGAMASSA TRAÇO 1:6 (CIMENTO E AREIA MÉDIA) COM ADIÇÃO DE PLASTIFICANTE PARA EMBOÇO/MASSA ÚNICA/ASSENTAMENTO DE ALVENARIA DE VEDAÇÃO, PREPARO MECÂNICO COM MISTURADOR DE EIXO HORIZONTAL DE 600 KG. AF_06/2014</v>
          </cell>
          <cell r="D11036" t="str">
            <v>M3</v>
          </cell>
          <cell r="E11036">
            <v>266.98</v>
          </cell>
        </row>
        <row r="11037">
          <cell r="B11037">
            <v>87331</v>
          </cell>
          <cell r="C11037" t="str">
            <v>ARGAMASSA TRAÇO 1:1:6 (CIMENTO, CAL E AREIA MÉDIA) PARA EMBOÇO/MASSA ÚNICA/ASSENTAMENTO DE ALVENARIA DE VEDAÇÃO, PREPARO MECÂNICO COM MISTURADOR DE EIXO HORIZONTAL DE 300 KG. AF_06/2014</v>
          </cell>
          <cell r="D11037" t="str">
            <v>M3</v>
          </cell>
          <cell r="E11037">
            <v>363.11</v>
          </cell>
        </row>
        <row r="11038">
          <cell r="B11038">
            <v>87332</v>
          </cell>
          <cell r="C11038" t="str">
            <v>ARGAMASSA TRAÇO 1:1:6 (CIMENTO, CAL E AREIA MÉDIA) PARA EMBOÇO/MASSA ÚNICA/ASSENTAMENTO DE ALVENARIA DE VEDAÇÃO, PREPARO MECÂNICO COM MISTURADOR DE EIXO HORIZONTAL DE 600 KG. AF_06/2014</v>
          </cell>
          <cell r="D11038" t="str">
            <v>M3</v>
          </cell>
          <cell r="E11038">
            <v>325.51</v>
          </cell>
        </row>
        <row r="11039">
          <cell r="B11039">
            <v>87333</v>
          </cell>
          <cell r="C11039" t="str">
            <v>ARGAMASSA TRAÇO 1:1,5:7,5 (CIMENTO, CAL E AREIA MÉDIA) PARA EMBOÇO/MASSA ÚNICA/ASSENTAMENTO DE ALVENARIA DE VEDAÇÃO, PREPARO MECÂNICO COM MISTURADOR DE EIXO HORIZONTAL DE 300 KG. AF_06/2014</v>
          </cell>
          <cell r="D11039" t="str">
            <v>M3</v>
          </cell>
          <cell r="E11039">
            <v>343.72</v>
          </cell>
        </row>
        <row r="11040">
          <cell r="B11040">
            <v>87334</v>
          </cell>
          <cell r="C11040" t="str">
            <v>ARGAMASSA TRAÇO 1:1,5:7,5 (CIMENTO, CAL E AREIA MÉDIA) PARA EMBOÇO/MASSA ÚNICA/ASSENTAMENTO DE ALVENARIA DE VEDAÇÃO, PREPARO MECÂNICO COM MISTURADOR DE EIXO HORIZONTAL DE 600 KG. AF_06/2014</v>
          </cell>
          <cell r="D11040" t="str">
            <v>M3</v>
          </cell>
          <cell r="E11040">
            <v>315.77999999999997</v>
          </cell>
        </row>
        <row r="11041">
          <cell r="B11041">
            <v>87335</v>
          </cell>
          <cell r="C11041" t="str">
            <v>ARGAMASSA TRAÇO 1:2:8 (CIMENTO, CAL E AREIA MÉDIA) PARA EMBOÇO/MASSA ÚNICA/ASSENTAMENTO DE ALVENARIA DE VEDAÇÃO, PREPARO MECÂNICO COM MISTURADOR DE EIXO HORIZONTAL DE 300 KG. AF_06/2014</v>
          </cell>
          <cell r="D11041" t="str">
            <v>M3</v>
          </cell>
          <cell r="E11041">
            <v>352.11</v>
          </cell>
        </row>
        <row r="11042">
          <cell r="B11042">
            <v>87336</v>
          </cell>
          <cell r="C11042" t="str">
            <v>ARGAMASSA TRAÇO 1:2:8 (CIMENTO, CAL E AREIA MÉDIA) PARA EMBOÇO/MASSA ÚNICA/ASSENTAMENTO DE ALVENARIA DE VEDAÇÃO, PREPARO MECÂNICO COM MISTURADOR DE EIXO HORIZONTAL DE 600 KG. AF_06/2014</v>
          </cell>
          <cell r="D11042" t="str">
            <v>M3</v>
          </cell>
          <cell r="E11042">
            <v>331.16</v>
          </cell>
        </row>
        <row r="11043">
          <cell r="B11043">
            <v>87337</v>
          </cell>
          <cell r="C11043" t="str">
            <v>ARGAMASSA TRAÇO 1:2:9 (CIMENTO, CAL E AREIA MÉDIA) PARA EMBOÇO/MASSA ÚNICA/ASSENTAMENTO DE ALVENARIA DE VEDAÇÃO, PREPARO MECÂNICO COM MISTURADOR DE EIXO HORIZONTAL DE 300 KG. AF_06/2014</v>
          </cell>
          <cell r="D11043" t="str">
            <v>M3</v>
          </cell>
          <cell r="E11043">
            <v>336.25</v>
          </cell>
        </row>
        <row r="11044">
          <cell r="B11044">
            <v>87338</v>
          </cell>
          <cell r="C11044" t="str">
            <v>ARGAMASSA TRAÇO 1:3:12 (CIMENTO, CAL E AREIA MÉDIA) PARA EMBOÇO/MASSA ÚNICA/ASSENTAMENTO DE ALVENARIA DE VEDAÇÃO, PREPARO MECÂNICO COM MISTURADOR DE EIXO HORIZONTAL DE 600 KG. AF_06/2014</v>
          </cell>
          <cell r="D11044" t="str">
            <v>M3</v>
          </cell>
          <cell r="E11044">
            <v>328.3</v>
          </cell>
        </row>
        <row r="11045">
          <cell r="B11045">
            <v>87339</v>
          </cell>
          <cell r="C11045" t="str">
            <v>ARGAMASSA TRAÇO 1:3 (CIMENTO E AREIA MÉDIA) PARA CONTRAPISO, PREPARO MECÂNICO COM MISTURADOR DE EIXO HORIZONTAL DE 160 KG. AF_06/2014</v>
          </cell>
          <cell r="D11045" t="str">
            <v>M3</v>
          </cell>
          <cell r="E11045">
            <v>458.83</v>
          </cell>
        </row>
        <row r="11046">
          <cell r="B11046">
            <v>87340</v>
          </cell>
          <cell r="C11046" t="str">
            <v>ARGAMASSA TRAÇO 1:3 (CIMENTO E AREIA MÉDIA) PARA CONTRAPISO, PREPARO MECÂNICO COM MISTURADOR DE EIXO HORIZONTAL DE 300 KG. AF_06/2014</v>
          </cell>
          <cell r="D11046" t="str">
            <v>M3</v>
          </cell>
          <cell r="E11046">
            <v>375.98</v>
          </cell>
        </row>
        <row r="11047">
          <cell r="B11047">
            <v>87341</v>
          </cell>
          <cell r="C11047" t="str">
            <v>ARGAMASSA TRAÇO 1:3 (CIMENTO E AREIA MÉDIA) PARA CONTRAPISO, PREPARO MECÂNICO COM MISTURADOR DE EIXO HORIZONTAL DE 600 KG. AF_06/2014</v>
          </cell>
          <cell r="D11047" t="str">
            <v>M3</v>
          </cell>
          <cell r="E11047">
            <v>359.27</v>
          </cell>
        </row>
        <row r="11048">
          <cell r="B11048">
            <v>87342</v>
          </cell>
          <cell r="C11048" t="str">
            <v>ARGAMASSA TRAÇO 1:4 (CIMENTO E AREIA MÉDIA) PARA CONTRAPISO, PREPARO MECÂNICO COM MISTURADOR DE EIXO HORIZONTAL DE 160 KG. AF_06/2014</v>
          </cell>
          <cell r="D11048" t="str">
            <v>M3</v>
          </cell>
          <cell r="E11048">
            <v>401.51</v>
          </cell>
        </row>
        <row r="11049">
          <cell r="B11049">
            <v>87343</v>
          </cell>
          <cell r="C11049" t="str">
            <v>ARGAMASSA TRAÇO 1:4 (CIMENTO E AREIA MÉDIA) PARA CONTRAPISO, PREPARO MECÂNICO COM MISTURADOR DE EIXO HORIZONTAL DE 300 KG. AF_06/2014</v>
          </cell>
          <cell r="D11049" t="str">
            <v>M3</v>
          </cell>
          <cell r="E11049">
            <v>348.4</v>
          </cell>
        </row>
        <row r="11050">
          <cell r="B11050">
            <v>87344</v>
          </cell>
          <cell r="C11050" t="str">
            <v>ARGAMASSA TRAÇO 1:4 (CIMENTO E AREIA MÉDIA) PARA CONTRAPISO, PREPARO MECÂNICO COM MISTURADOR DE EIXO HORIZONTAL DE 600 KG. AF_06/2014</v>
          </cell>
          <cell r="D11050" t="str">
            <v>M3</v>
          </cell>
          <cell r="E11050">
            <v>325.24</v>
          </cell>
        </row>
        <row r="11051">
          <cell r="B11051">
            <v>87345</v>
          </cell>
          <cell r="C11051" t="str">
            <v>ARGAMASSA TRAÇO 1:5 (CIMENTO E AREIA MÉDIA) PARA CONTRAPISO, PREPARO MECÂNICO COM MISTURADOR DE EIXO HORIZONTAL DE 160 KG. AF_06/2014</v>
          </cell>
          <cell r="D11051" t="str">
            <v>M3</v>
          </cell>
          <cell r="E11051">
            <v>355.58</v>
          </cell>
        </row>
        <row r="11052">
          <cell r="B11052">
            <v>87346</v>
          </cell>
          <cell r="C11052" t="str">
            <v>ARGAMASSA TRAÇO 1:5 (CIMENTO E AREIA MÉDIA) PARA CONTRAPISO, PREPARO MECÂNICO COM MISTURADOR DE EIXO HORIZONTAL DE 300 KG. AF_06/2014</v>
          </cell>
          <cell r="D11052" t="str">
            <v>M3</v>
          </cell>
          <cell r="E11052">
            <v>319.08999999999997</v>
          </cell>
        </row>
        <row r="11053">
          <cell r="B11053">
            <v>87347</v>
          </cell>
          <cell r="C11053" t="str">
            <v>ARGAMASSA TRAÇO 1:5 (CIMENTO E AREIA MÉDIA) PARA CONTRAPISO, PREPARO MECÂNICO COM MISTURADOR DE EIXO HORIZONTAL DE 600 KG. AF_06/2014</v>
          </cell>
          <cell r="D11053" t="str">
            <v>M3</v>
          </cell>
          <cell r="E11053">
            <v>306.01</v>
          </cell>
        </row>
        <row r="11054">
          <cell r="B11054">
            <v>87348</v>
          </cell>
          <cell r="C11054" t="str">
            <v>ARGAMASSA TRAÇO 1:6 (CIMENTO E AREIA MÉDIA) PARA CONTRAPISO, PREPARO MECÂNICO COM MISTURADOR DE EIXO HORIZONTAL DE 160 KG. AF_06/2014</v>
          </cell>
          <cell r="D11054" t="str">
            <v>M3</v>
          </cell>
          <cell r="E11054">
            <v>334.02</v>
          </cell>
        </row>
        <row r="11055">
          <cell r="B11055">
            <v>87349</v>
          </cell>
          <cell r="C11055" t="str">
            <v>ARGAMASSA TRAÇO 1:6 (CIMENTO E AREIA MÉDIA) PARA CONTRAPISO, PREPARO MECÂNICO COM MISTURADOR DE EIXO HORIZONTAL DE 600 KG. AF_06/2014</v>
          </cell>
          <cell r="D11055" t="str">
            <v>M3</v>
          </cell>
          <cell r="E11055">
            <v>286.18</v>
          </cell>
        </row>
        <row r="11056">
          <cell r="B11056">
            <v>87350</v>
          </cell>
          <cell r="C11056" t="str">
            <v>ARGAMASSA TRAÇO 1:5 (CIMENTO E AREIA GROSSA) PARA CHAPISCO CONVENCIONAL, PREPARO MECÂNICO COM MISTURADOR DE EIXO HORIZONTAL DE 300 KG. AF_06/2014</v>
          </cell>
          <cell r="D11056" t="str">
            <v>M3</v>
          </cell>
          <cell r="E11056">
            <v>286.52</v>
          </cell>
        </row>
        <row r="11057">
          <cell r="B11057">
            <v>87351</v>
          </cell>
          <cell r="C11057" t="str">
            <v>ARGAMASSA TRAÇO 1:5 (CIMENTO E AREIA GROSSA) PARA CHAPISCO CONVENCIONAL, PREPARO MECÂNICO COM MISTURADOR DE EIXO HORIZONTAL DE 600 KG. AF_06/2014</v>
          </cell>
          <cell r="D11057" t="str">
            <v>M3</v>
          </cell>
          <cell r="E11057">
            <v>251.06</v>
          </cell>
        </row>
        <row r="11058">
          <cell r="B11058">
            <v>87352</v>
          </cell>
          <cell r="C11058" t="str">
            <v>ARGAMASSA TRAÇO 1:3 (CIMENTO E AREIA GROSSA) PARA CHAPISCO CONVENCIONAL, PREPARO MECÂNICO COM MISTURADOR DE EIXO HORIZONTAL DE 160 KG. AF_06/2014</v>
          </cell>
          <cell r="D11058" t="str">
            <v>M3</v>
          </cell>
          <cell r="E11058">
            <v>353.12</v>
          </cell>
        </row>
        <row r="11059">
          <cell r="B11059">
            <v>87353</v>
          </cell>
          <cell r="C11059" t="str">
            <v>ARGAMASSA TRAÇO 1:3 (CIMENTO E AREIA GROSSA) PARA CHAPISCO CONVENCIONAL, PREPARO MECÂNICO COM MISTURADOR DE EIXO HORIZONTAL DE 300 KG. AF_06/2014</v>
          </cell>
          <cell r="D11059" t="str">
            <v>M3</v>
          </cell>
          <cell r="E11059">
            <v>305.16000000000003</v>
          </cell>
        </row>
        <row r="11060">
          <cell r="B11060">
            <v>87354</v>
          </cell>
          <cell r="C11060" t="str">
            <v>ARGAMASSA TRAÇO 1:3 (CIMENTO E AREIA GROSSA) PARA CHAPISCO CONVENCIONAL, PREPARO MECÂNICO COM MISTURADOR DE EIXO HORIZONTAL DE 600 KG. AF_06/2014</v>
          </cell>
          <cell r="D11060" t="str">
            <v>M3</v>
          </cell>
          <cell r="E11060">
            <v>282.01</v>
          </cell>
        </row>
        <row r="11061">
          <cell r="B11061">
            <v>87355</v>
          </cell>
          <cell r="C11061" t="str">
            <v>ARGAMASSA TRAÇO 1:4 (CIMENTO E AREIA GROSSA) PARA CHAPISCO CONVENCIONAL, PREPARO MECÂNICO COM MISTURADOR DE EIXO HORIZONTAL DE 160 KG. AF_06/2014</v>
          </cell>
          <cell r="D11061" t="str">
            <v>M3</v>
          </cell>
          <cell r="E11061">
            <v>309.86</v>
          </cell>
        </row>
        <row r="11062">
          <cell r="B11062">
            <v>87356</v>
          </cell>
          <cell r="C11062" t="str">
            <v>ARGAMASSA TRAÇO 1:4 (CIMENTO E AREIA GROSSA) PARA CHAPISCO CONVENCIONAL, PREPARO MECÂNICO COM MISTURADOR DE EIXO HORIZONTAL DE 300 KG. AF_06/2014</v>
          </cell>
          <cell r="D11062" t="str">
            <v>M3</v>
          </cell>
          <cell r="E11062">
            <v>270.97000000000003</v>
          </cell>
        </row>
        <row r="11063">
          <cell r="B11063">
            <v>87357</v>
          </cell>
          <cell r="C11063" t="str">
            <v>ARGAMASSA TRAÇO 1:4 (CIMENTO E AREIA GROSSA) PARA CHAPISCO CONVENCIONAL, PREPARO MECÂNICO COM MISTURADOR DE EIXO HORIZONTAL DE 600 KG. AF_06/2014</v>
          </cell>
          <cell r="D11063" t="str">
            <v>M3</v>
          </cell>
          <cell r="E11063">
            <v>260.97000000000003</v>
          </cell>
        </row>
        <row r="11064">
          <cell r="B11064">
            <v>87358</v>
          </cell>
          <cell r="C11064" t="str">
            <v>ARGAMASSA TRAÇO 1:5 (CIMENTO E AREIA GROSSA) COM ADIÇÃO DE EMULSÃO POLIMÉRICA PARA CHAPISCO ROLADO, PREPARO MECÂNICO COM MISTURADOR DE EIXO HORIZONTAL DE 300 KG. AF_06/2014</v>
          </cell>
          <cell r="D11064" t="str">
            <v>M3</v>
          </cell>
          <cell r="E11064">
            <v>2247.1799999999998</v>
          </cell>
        </row>
        <row r="11065">
          <cell r="B11065">
            <v>87359</v>
          </cell>
          <cell r="C11065" t="str">
            <v>ARGAMASSA TRAÇO 1:5 (CIMENTO E AREIA GROSSA) COM ADIÇÃO DE EMULSÃO POLIMÉRICA PARA CHAPISCO ROLADO, PREPARO MECÂNICO COM MISTURADOR DE EIXO HORIZONTAL DE 600 KG. AF_06/2014</v>
          </cell>
          <cell r="D11065" t="str">
            <v>M3</v>
          </cell>
          <cell r="E11065">
            <v>2231.36</v>
          </cell>
        </row>
        <row r="11066">
          <cell r="B11066">
            <v>87360</v>
          </cell>
          <cell r="C11066" t="str">
            <v>ARGAMASSA TRAÇO 1:3 (CIMENTO E AREIA GROSSA) COM ADIÇÃO DE EMULSÃO POLIMÉRICA PARA CHAPISCO ROLADO, PREPARO MECÂNICO COM MISTURADOR DE EIXO HORIZONTAL DE 160 KG. AF_06/2014</v>
          </cell>
          <cell r="D11066" t="str">
            <v>M3</v>
          </cell>
          <cell r="E11066">
            <v>2308.38</v>
          </cell>
        </row>
        <row r="11067">
          <cell r="B11067">
            <v>87361</v>
          </cell>
          <cell r="C11067" t="str">
            <v>ARGAMASSA TRAÇO 1:3 (CIMENTO E AREIA GROSSA) COM ADIÇÃO DE EMULSÃO POLIMÉRICA PARA CHAPISCO ROLADO, PREPARO MECÂNICO COM MISTURADOR DE EIXO HORIZONTAL DE 300 KG. AF_06/2014</v>
          </cell>
          <cell r="D11067" t="str">
            <v>M3</v>
          </cell>
          <cell r="E11067">
            <v>2283.81</v>
          </cell>
        </row>
        <row r="11068">
          <cell r="B11068">
            <v>87362</v>
          </cell>
          <cell r="C11068" t="str">
            <v>ARGAMASSA TRAÇO 1:3 (CIMENTO E AREIA GROSSA) COM ADIÇÃO DE EMULSÃO POLIMÉRICA PARA CHAPISCO ROLADO, PREPARO MECÂNICO COM MISTURADOR DE EIXO HORIZONTAL DE 600 KG. AF_06/2014</v>
          </cell>
          <cell r="D11068" t="str">
            <v>M3</v>
          </cell>
          <cell r="E11068">
            <v>2278.81</v>
          </cell>
        </row>
        <row r="11069">
          <cell r="B11069">
            <v>87363</v>
          </cell>
          <cell r="C11069" t="str">
            <v>ARGAMASSA TRAÇO 1:4 (CIMENTO E AREIA GROSSA) COM ADIÇÃO DE EMULSÃO POLIMÉRICA PARA CHAPISCO ROLADO, PREPARO MECÂNICO COM MISTURADOR DE EIXO HORIZONTAL DE 300 KG. AF_06/2014</v>
          </cell>
          <cell r="D11069" t="str">
            <v>M3</v>
          </cell>
          <cell r="E11069">
            <v>2283.92</v>
          </cell>
        </row>
        <row r="11070">
          <cell r="B11070">
            <v>87364</v>
          </cell>
          <cell r="C11070" t="str">
            <v>ARGAMASSA TRAÇO 1:4 (CIMENTO E AREIA GROSSA) COM ADIÇÃO DE EMULSÃO POLIMÉRICA PARA CHAPISCO ROLADO, PREPARO MECÂNICO COM MISTURADOR DE EIXO HORIZONTAL DE 600 KG. AF_06/2014</v>
          </cell>
          <cell r="D11070" t="str">
            <v>M3</v>
          </cell>
          <cell r="E11070">
            <v>2248.4299999999998</v>
          </cell>
        </row>
        <row r="11071">
          <cell r="B11071">
            <v>87365</v>
          </cell>
          <cell r="C11071" t="str">
            <v>ARGAMASSA TRAÇO 1:7 (CIMENTO E AREIA MÉDIA) COM ADIÇÃO DE PLASTIFICANTE PARA EMBOÇO/MASSA ÚNICA/ASSENTAMENTO DE ALVENARIA DE VEDAÇÃO, PREPARO MANUAL. AF_06/2014</v>
          </cell>
          <cell r="D11071" t="str">
            <v>M3</v>
          </cell>
          <cell r="E11071">
            <v>331.58</v>
          </cell>
        </row>
        <row r="11072">
          <cell r="B11072">
            <v>87366</v>
          </cell>
          <cell r="C11072" t="str">
            <v>ARGAMASSA TRAÇO 1:6 (CIMENTO E AREIA MÉDIA) COM ADIÇÃO DE PLASTIFICANTE PARA EMBOÇO/MASSA ÚNICA/ASSENTAMENTO DE ALVENARIA DE VEDAÇÃO, PREPARO MANUAL. AF_06/2014</v>
          </cell>
          <cell r="D11072" t="str">
            <v>M3</v>
          </cell>
          <cell r="E11072">
            <v>343.2</v>
          </cell>
        </row>
        <row r="11073">
          <cell r="B11073">
            <v>87367</v>
          </cell>
          <cell r="C11073" t="str">
            <v>ARGAMASSA TRAÇO 1:1:6 (CIMENTO, CAL E AREIA MÉDIA) PARA EMBOÇO/MASSA ÚNICA/ASSENTAMENTO DE ALVENARIA DE VEDAÇÃO, PREPARO MANUAL. AF_06/2014</v>
          </cell>
          <cell r="D11073" t="str">
            <v>M3</v>
          </cell>
          <cell r="E11073">
            <v>405.33</v>
          </cell>
        </row>
        <row r="11074">
          <cell r="B11074">
            <v>87368</v>
          </cell>
          <cell r="C11074" t="str">
            <v>ARGAMASSA TRAÇO 1:1,5:7,5 (CIMENTO, CAL E AREIA MÉDIA) PARA EMBOÇO/MASSA ÚNICA/ASSENTAMENTO DE ALVENARIA DE VEDAÇÃO, PREPARO MANUAL. AF_06/2014</v>
          </cell>
          <cell r="D11074" t="str">
            <v>M3</v>
          </cell>
          <cell r="E11074">
            <v>406.32</v>
          </cell>
        </row>
        <row r="11075">
          <cell r="B11075">
            <v>87369</v>
          </cell>
          <cell r="C11075" t="str">
            <v>ARGAMASSA TRAÇO 1:2:8 (CIMENTO, CAL E AREIA MÉDIA) PARA EMBOÇO/MASSA ÚNICA/ASSENTAMENTO DE ALVENARIA DE VEDAÇÃO, PREPARO MANUAL. AF_06/2014</v>
          </cell>
          <cell r="D11075" t="str">
            <v>M3</v>
          </cell>
          <cell r="E11075">
            <v>420.27</v>
          </cell>
        </row>
        <row r="11076">
          <cell r="B11076">
            <v>87370</v>
          </cell>
          <cell r="C11076" t="str">
            <v>ARGAMASSA TRAÇO 1:2:9 (CIMENTO, CAL E AREIA MÉDIA) PARA EMBOÇO/MASSA ÚNICA/ASSENTAMENTO DE ALVENARIA DE VEDAÇÃO, PREPARO MANUAL. AF_06/2014</v>
          </cell>
          <cell r="D11076" t="str">
            <v>M3</v>
          </cell>
          <cell r="E11076">
            <v>405.72</v>
          </cell>
        </row>
        <row r="11077">
          <cell r="B11077">
            <v>87371</v>
          </cell>
          <cell r="C11077" t="str">
            <v>ARGAMASSA TRAÇO 1:3:12 (CIMENTO, CAL E AREIA MÉDIA) PARA EMBOÇO/MASSA ÚNICA/ASSENTAMENTO DE ALVENARIA DE VEDAÇÃO, PREPARO MANUAL. AF_06/2014</v>
          </cell>
          <cell r="D11077" t="str">
            <v>M3</v>
          </cell>
          <cell r="E11077">
            <v>405.12</v>
          </cell>
        </row>
        <row r="11078">
          <cell r="B11078">
            <v>87372</v>
          </cell>
          <cell r="C11078" t="str">
            <v>ARGAMASSA TRAÇO 1:3 (CIMENTO E AREIA MÉDIA) PARA CONTRAPISO, PREPARO MANUAL. AF_06/2014</v>
          </cell>
          <cell r="D11078" t="str">
            <v>M3</v>
          </cell>
          <cell r="E11078">
            <v>447.61</v>
          </cell>
        </row>
        <row r="11079">
          <cell r="B11079">
            <v>87373</v>
          </cell>
          <cell r="C11079" t="str">
            <v>ARGAMASSA TRAÇO 1:4 (CIMENTO E AREIA MÉDIA) PARA CONTRAPISO, PREPARO MANUAL. AF_06/2014</v>
          </cell>
          <cell r="D11079" t="str">
            <v>M3</v>
          </cell>
          <cell r="E11079">
            <v>413.28</v>
          </cell>
        </row>
        <row r="11080">
          <cell r="B11080">
            <v>87374</v>
          </cell>
          <cell r="C11080" t="str">
            <v>ARGAMASSA TRAÇO 1:5 (CIMENTO E AREIA MÉDIA) PARA CONTRAPISO, PREPARO MANUAL. AF_06/2014</v>
          </cell>
          <cell r="D11080" t="str">
            <v>M3</v>
          </cell>
          <cell r="E11080">
            <v>390.24</v>
          </cell>
        </row>
        <row r="11081">
          <cell r="B11081">
            <v>87375</v>
          </cell>
          <cell r="C11081" t="str">
            <v>ARGAMASSA TRAÇO 1:6 (CIMENTO E AREIA MÉDIA) PARA CONTRAPISO, PREPARO MANUAL. AF_06/2014</v>
          </cell>
          <cell r="D11081" t="str">
            <v>M3</v>
          </cell>
          <cell r="E11081">
            <v>370.11</v>
          </cell>
        </row>
        <row r="11082">
          <cell r="B11082">
            <v>87376</v>
          </cell>
          <cell r="C11082" t="str">
            <v>ARGAMASSA TRAÇO 1:5 (CIMENTO E AREIA GROSSA) PARA CHAPISCO CONVENCIONAL, PREPARO MANUAL. AF_06/2014</v>
          </cell>
          <cell r="D11082" t="str">
            <v>M3</v>
          </cell>
          <cell r="E11082">
            <v>330.14</v>
          </cell>
        </row>
        <row r="11083">
          <cell r="B11083">
            <v>87377</v>
          </cell>
          <cell r="C11083" t="str">
            <v>ARGAMASSA TRAÇO 1:3 (CIMENTO E AREIA GROSSA) PARA CHAPISCO CONVENCIONAL, PREPARO MANUAL. AF_06/2014</v>
          </cell>
          <cell r="D11083" t="str">
            <v>M3</v>
          </cell>
          <cell r="E11083">
            <v>370.31</v>
          </cell>
        </row>
        <row r="11084">
          <cell r="B11084">
            <v>87378</v>
          </cell>
          <cell r="C11084" t="str">
            <v>ARGAMASSA TRAÇO 1:4 (CIMENTO E AREIA GROSSA) PARA CHAPISCO CONVENCIONAL, PREPARO MANUAL. AF_06/2014</v>
          </cell>
          <cell r="D11084" t="str">
            <v>M3</v>
          </cell>
          <cell r="E11084">
            <v>346.16</v>
          </cell>
        </row>
        <row r="11085">
          <cell r="B11085">
            <v>87379</v>
          </cell>
          <cell r="C11085" t="str">
            <v>ARGAMASSA TRAÇO 1:5 (CIMENTO E AREIA GROSSA) COM ADIÇÃO DE EMULSÃO POLIMÉRICA PARA CHAPISCO ROLADO, PREPARO MANUAL. AF_06/2014</v>
          </cell>
          <cell r="D11085" t="str">
            <v>M3</v>
          </cell>
          <cell r="E11085">
            <v>2333.1</v>
          </cell>
        </row>
        <row r="11086">
          <cell r="B11086">
            <v>87380</v>
          </cell>
          <cell r="C11086" t="str">
            <v>ARGAMASSA TRAÇO 1:3 (CIMENTO E AREIA GROSSA) COM ADIÇÃO DE EMULSÃO POLIMÉRICA PARA CHAPISCO ROLADO, PREPARO MANUAL. AF_06/2014</v>
          </cell>
          <cell r="D11086" t="str">
            <v>M3</v>
          </cell>
          <cell r="E11086">
            <v>2379.33</v>
          </cell>
        </row>
        <row r="11087">
          <cell r="B11087">
            <v>87381</v>
          </cell>
          <cell r="C11087" t="str">
            <v>ARGAMASSA TRAÇO 1:4 (CIMENTO E AREIA GROSSA) COM ADIÇÃO DE EMULSÃO POLIMÉRICA PARA CHAPISCO ROLADO, PREPARO MANUAL. AF_06/2014</v>
          </cell>
          <cell r="D11087" t="str">
            <v>M3</v>
          </cell>
          <cell r="E11087">
            <v>2352.3000000000002</v>
          </cell>
        </row>
        <row r="11088">
          <cell r="B11088">
            <v>87382</v>
          </cell>
          <cell r="C11088" t="str">
            <v>ARGAMASSA INDUSTRIALIZADA MULTIUSO PARA REVESTIMENTOS E ASSENTAMENTO DA ALVENARIA, PREPARO COM MISTURADOR DE EIXO HORIZONTAL DE 160 KG. AF_06/2014</v>
          </cell>
          <cell r="D11088" t="str">
            <v>M3</v>
          </cell>
          <cell r="E11088">
            <v>747.96</v>
          </cell>
        </row>
        <row r="11089">
          <cell r="B11089">
            <v>87383</v>
          </cell>
          <cell r="C11089" t="str">
            <v>ARGAMASSA INDUSTRIALIZADA MULTIUSO PARA REVESTIMENTOS E ASSENTAMENTO DA ALVENARIA, PREPARO COM MISTURADOR DE EIXO HORIZONTAL DE 300 KG. AF_06/2014</v>
          </cell>
          <cell r="D11089" t="str">
            <v>M3</v>
          </cell>
          <cell r="E11089">
            <v>739.88</v>
          </cell>
        </row>
        <row r="11090">
          <cell r="B11090">
            <v>87384</v>
          </cell>
          <cell r="C11090" t="str">
            <v>ARGAMASSA INDUSTRIALIZADA MULTIUSO PARA REVESTIMENTOS E ASSENTAMENTO DA ALVENARIA, PREPARO COM MISTURADOR DE EIXO HORIZONTAL DE 600 KG. AF_06/2014</v>
          </cell>
          <cell r="D11090" t="str">
            <v>M3</v>
          </cell>
          <cell r="E11090">
            <v>731.2</v>
          </cell>
        </row>
        <row r="11091">
          <cell r="B11091">
            <v>87385</v>
          </cell>
          <cell r="C11091" t="str">
            <v>ARGAMASSA PRONTA PARA CONTRAPISO, PREPARO COM MISTURADOR DE EIXO HORIZONTAL DE 160 KG. AF_06/2014</v>
          </cell>
          <cell r="D11091" t="str">
            <v>M3</v>
          </cell>
          <cell r="E11091">
            <v>1043.82</v>
          </cell>
        </row>
        <row r="11092">
          <cell r="B11092">
            <v>87386</v>
          </cell>
          <cell r="C11092" t="str">
            <v>ARGAMASSA PRONTA PARA CONTRAPISO, PREPARO COM MISTURADOR DE EIXO HORIZONTAL DE 300 KG. AF_06/2014</v>
          </cell>
          <cell r="D11092" t="str">
            <v>M3</v>
          </cell>
          <cell r="E11092">
            <v>1033.8599999999999</v>
          </cell>
        </row>
        <row r="11093">
          <cell r="B11093">
            <v>87387</v>
          </cell>
          <cell r="C11093" t="str">
            <v>ARGAMASSA PRONTA PARA CONTRAPISO, PREPARO COM MISTURADOR DE EIXO HORIZONTAL DE 600 KG. AF_06/2014</v>
          </cell>
          <cell r="D11093" t="str">
            <v>M3</v>
          </cell>
          <cell r="E11093">
            <v>1027.07</v>
          </cell>
        </row>
        <row r="11094">
          <cell r="B11094">
            <v>87388</v>
          </cell>
          <cell r="C11094" t="str">
            <v>ARGAMASSA PARA REVESTIMENTO DECORATIVO MONOCAMADA (MONOCAPA), PREPARO COM MISTURADOR DE EIXO HORIZONTAL DE 160 KG. AF_06/2014</v>
          </cell>
          <cell r="D11094" t="str">
            <v>M3</v>
          </cell>
          <cell r="E11094">
            <v>2437.64</v>
          </cell>
        </row>
        <row r="11095">
          <cell r="B11095">
            <v>87389</v>
          </cell>
          <cell r="C11095" t="str">
            <v>ARGAMASSA PARA REVESTIMENTO DECORATIVO MONOCAMADA (MONOCAPA), PREPARO COM MISTURADOR DE EIXO HORIZONTAL DE 300 KG. AF_06/2014</v>
          </cell>
          <cell r="D11095" t="str">
            <v>M3</v>
          </cell>
          <cell r="E11095">
            <v>2442.66</v>
          </cell>
        </row>
        <row r="11096">
          <cell r="B11096">
            <v>87390</v>
          </cell>
          <cell r="C11096" t="str">
            <v>ARGAMASSA PARA REVESTIMENTO DECORATIVO MONOCAMADA (MONOCAPA), PREPARO COM MISTURADOR DE EIXO HORIZONTAL DE 600 KG. AF_06/2014</v>
          </cell>
          <cell r="D11096" t="str">
            <v>M3</v>
          </cell>
          <cell r="E11096">
            <v>2443.7800000000002</v>
          </cell>
        </row>
        <row r="11097">
          <cell r="B11097">
            <v>87391</v>
          </cell>
          <cell r="C11097" t="str">
            <v>ARGAMASSA INDUSTRIALIZADA PARA CHAPISCO ROLADO, PREPARO COM MISTURADOR DE EIXO HORIZONTAL DE 160 KG. AF_06/2014</v>
          </cell>
          <cell r="D11097" t="str">
            <v>M3</v>
          </cell>
          <cell r="E11097">
            <v>3508.15</v>
          </cell>
        </row>
        <row r="11098">
          <cell r="B11098">
            <v>87393</v>
          </cell>
          <cell r="C11098" t="str">
            <v>ARGAMASSA INDUSTRIALIZADA PARA CHAPISCO ROLADO, PREPARO COM MISTURADOR DE EIXO HORIZONTAL DE 300 KG. AF_06/2014</v>
          </cell>
          <cell r="D11098" t="str">
            <v>M3</v>
          </cell>
          <cell r="E11098">
            <v>3543.59</v>
          </cell>
        </row>
        <row r="11099">
          <cell r="B11099">
            <v>87394</v>
          </cell>
          <cell r="C11099" t="str">
            <v>ARGAMASSA INDUSTRIALIZADA PARA CHAPISCO ROLADO, PREPARO COM MISTURADOR DE EIXO HORIZONTAL DE 600 KG. AF_06/2014</v>
          </cell>
          <cell r="D11099" t="str">
            <v>M3</v>
          </cell>
          <cell r="E11099">
            <v>3553.7</v>
          </cell>
        </row>
        <row r="11100">
          <cell r="B11100">
            <v>87395</v>
          </cell>
          <cell r="C11100" t="str">
            <v>ARGAMASSA INDUSTRIALIZADA PARA CHAPISCO COLANTE, PREPARO COM MISTURADOR DE EIXO HORIZONTAL DE 160 KG. AF_06/2014</v>
          </cell>
          <cell r="D11100" t="str">
            <v>M3</v>
          </cell>
          <cell r="E11100">
            <v>2754.66</v>
          </cell>
        </row>
        <row r="11101">
          <cell r="B11101">
            <v>87396</v>
          </cell>
          <cell r="C11101" t="str">
            <v>ARGAMASSA INDUSTRIALIZADA PARA CHAPISCO COLANTE, PREPARO COM MISTURADOR DE EIXO HORIZONTAL DE 300 KG. AF_06/2014</v>
          </cell>
          <cell r="D11101" t="str">
            <v>M3</v>
          </cell>
          <cell r="E11101">
            <v>2780.23</v>
          </cell>
        </row>
        <row r="11102">
          <cell r="B11102">
            <v>87397</v>
          </cell>
          <cell r="C11102" t="str">
            <v>ARGAMASSA INDUSTRIALIZADA PARA CHAPISCO COLANTE, PREPARO COM MISTURADOR DE EIXO HORIZONTAL DE 600 KG. AF_06/2014</v>
          </cell>
          <cell r="D11102" t="str">
            <v>M3</v>
          </cell>
          <cell r="E11102">
            <v>2783.01</v>
          </cell>
        </row>
        <row r="11103">
          <cell r="B11103">
            <v>87398</v>
          </cell>
          <cell r="C11103" t="str">
            <v>ARGAMASSA INDUSTRIALIZADA MULTIUSO PARA REVESTIMENTOS E ASSENTAMENTO DA ALVENARIA, PREPARO MANUAL. AF_06/2014</v>
          </cell>
          <cell r="D11103" t="str">
            <v>M3</v>
          </cell>
          <cell r="E11103">
            <v>861.26</v>
          </cell>
        </row>
        <row r="11104">
          <cell r="B11104">
            <v>87399</v>
          </cell>
          <cell r="C11104" t="str">
            <v>ARGAMASSA PRONTA PARA CONTRAPISO, PREPARO MANUAL. AF_06/2014</v>
          </cell>
          <cell r="D11104" t="str">
            <v>M3</v>
          </cell>
          <cell r="E11104">
            <v>1166.58</v>
          </cell>
        </row>
        <row r="11105">
          <cell r="B11105">
            <v>87401</v>
          </cell>
          <cell r="C11105" t="str">
            <v>ARGAMASSA INDUSTRIALIZADA PARA CHAPISCO ROLADO, PREPARO MANUAL. AF_06/2014</v>
          </cell>
          <cell r="D11105" t="str">
            <v>M3</v>
          </cell>
          <cell r="E11105">
            <v>3689.89</v>
          </cell>
        </row>
        <row r="11106">
          <cell r="B11106">
            <v>87402</v>
          </cell>
          <cell r="C11106" t="str">
            <v>ARGAMASSA INDUSTRIALIZADA PARA CHAPISCO COLANTE, PREPARO MANUAL. AF_06/2014</v>
          </cell>
          <cell r="D11106" t="str">
            <v>M3</v>
          </cell>
          <cell r="E11106">
            <v>2931.79</v>
          </cell>
        </row>
        <row r="11107">
          <cell r="B11107">
            <v>87404</v>
          </cell>
          <cell r="C11107" t="str">
            <v>ARGAMASSA PARA REVESTIMENTO DECORATIVO MONOCAMADA (MONOCAPA), MISTURA E PROJEÇÃO DE 1,5 M3/H DE ARGAMASSA. AF_06/2014</v>
          </cell>
          <cell r="D11107" t="str">
            <v>M3</v>
          </cell>
          <cell r="E11107">
            <v>2533.46</v>
          </cell>
        </row>
        <row r="11108">
          <cell r="B11108">
            <v>87405</v>
          </cell>
          <cell r="C11108" t="str">
            <v>ARGAMASSA PARA REVESTIMENTO DECORATIVO MONOCAMADA (MONOCAPA), MISTURA E PROJEÇÃO DE 2 M3/H DE ARGAMASSA. AF_06/2014</v>
          </cell>
          <cell r="D11108" t="str">
            <v>M3</v>
          </cell>
          <cell r="E11108">
            <v>2529.39</v>
          </cell>
        </row>
        <row r="11109">
          <cell r="B11109">
            <v>87407</v>
          </cell>
          <cell r="C11109" t="str">
            <v>ARGAMASSA INDUSTRIALIZADA PARA REVESTIMENTOS, MISTURA E PROJEÇÃO DE 1,5 M³/H DE ARGAMASSA. AF_06/2014</v>
          </cell>
          <cell r="D11109" t="str">
            <v>M3</v>
          </cell>
          <cell r="E11109">
            <v>758.31</v>
          </cell>
        </row>
        <row r="11110">
          <cell r="B11110">
            <v>87408</v>
          </cell>
          <cell r="C11110" t="str">
            <v>ARGAMASSA INDUSTRIALIZADA PARA REVESTIMENTOS, MISTURA E PROJEÇÃO DE 2 M³/H DE ARGAMASSA. AF_06/2014</v>
          </cell>
          <cell r="D11110" t="str">
            <v>M3</v>
          </cell>
          <cell r="E11110">
            <v>744.63</v>
          </cell>
        </row>
        <row r="11111">
          <cell r="B11111">
            <v>87410</v>
          </cell>
          <cell r="C11111" t="str">
            <v>ARGAMASSA À BASE DE GESSO, MISTURA E PROJEÇÃO DE 1,5 M³/H DE ARGAMASSA. AF_06/2014</v>
          </cell>
          <cell r="D11111" t="str">
            <v>M3</v>
          </cell>
          <cell r="E11111">
            <v>768.91</v>
          </cell>
        </row>
        <row r="11112">
          <cell r="B11112">
            <v>88626</v>
          </cell>
          <cell r="C11112" t="str">
            <v>ARGAMASSA TRAÇO 1:0,5:4,5 (CIMENTO, CAL E AREIA MÉDIA), PREPARO MECÂNICO COM BETONEIRA 400 L. AF_08/2014</v>
          </cell>
          <cell r="D11112" t="str">
            <v>M3</v>
          </cell>
          <cell r="E11112">
            <v>307.63</v>
          </cell>
        </row>
        <row r="11113">
          <cell r="B11113">
            <v>88627</v>
          </cell>
          <cell r="C11113" t="str">
            <v>ARGAMASSA TRAÇO 1:0,5:4,5 (CIMENTO, CAL E AREIA MÉDIA) PARA ASSENTAMENTO DE ALVENARIA, PREPARO MANUAL. AF_08/2014</v>
          </cell>
          <cell r="D11113" t="str">
            <v>M3</v>
          </cell>
          <cell r="E11113">
            <v>359.15</v>
          </cell>
        </row>
        <row r="11114">
          <cell r="B11114">
            <v>88628</v>
          </cell>
          <cell r="C11114" t="str">
            <v>ARGAMASSA TRAÇO 1:3 (CIMENTO E AREIA MÉDIA), PREPARO MECÂNICO COM BETONEIRA 400 L. AF_08/2014</v>
          </cell>
          <cell r="D11114" t="str">
            <v>M3</v>
          </cell>
          <cell r="E11114">
            <v>297.08</v>
          </cell>
        </row>
        <row r="11115">
          <cell r="B11115">
            <v>88629</v>
          </cell>
          <cell r="C11115" t="str">
            <v>ARGAMASSA TRAÇO 1:3 (CIMENTO E AREIA MÉDIA), PREPARO MANUAL. AF_08/2014</v>
          </cell>
          <cell r="D11115" t="str">
            <v>M3</v>
          </cell>
          <cell r="E11115">
            <v>353.03</v>
          </cell>
        </row>
        <row r="11116">
          <cell r="B11116">
            <v>88630</v>
          </cell>
          <cell r="C11116" t="str">
            <v>ARGAMASSA TRAÇO 1:4 (CIMENTO E AREIA MÉDIA), PREPARO MECÂNICO COM BETONEIRA 400 L. AF_08/2014</v>
          </cell>
          <cell r="D11116" t="str">
            <v>M3</v>
          </cell>
          <cell r="E11116">
            <v>268.45</v>
          </cell>
        </row>
        <row r="11117">
          <cell r="B11117">
            <v>88631</v>
          </cell>
          <cell r="C11117" t="str">
            <v>ARGAMASSA TRAÇO 1:4 (CIMENTO E AREIA MÉDIA), PREPARO MANUAL. AF_08/2014</v>
          </cell>
          <cell r="D11117" t="str">
            <v>M3</v>
          </cell>
          <cell r="E11117">
            <v>326.7</v>
          </cell>
        </row>
        <row r="11118">
          <cell r="B11118">
            <v>88715</v>
          </cell>
          <cell r="C11118" t="str">
            <v>ARGAMASSA TRAÇO 1:2:9 (CIMENTO, CAL E AREIA MÉDIA) PARA EMBOÇO/MASSA ÚNICA/ASSENTAMENTO DE ALVENARIA DE VEDAÇÃO, PREPARO MECÂNICO COM BETONEIRA 400 L. AF_09/2014</v>
          </cell>
          <cell r="D11118" t="str">
            <v>M3</v>
          </cell>
          <cell r="E11118">
            <v>337.29</v>
          </cell>
        </row>
        <row r="11119">
          <cell r="B11119">
            <v>95563</v>
          </cell>
          <cell r="C11119" t="str">
            <v>ARGAMASSA TRAÇO 1:1,65 (CIMENTO E AREIA MÉDIA), FCK 20 MPA, PREPARO MECÂNICO COM MISTURADOR DUPLO HORIZONTAL DE ALTA TURBULÊNCIA. AF_11/2016</v>
          </cell>
          <cell r="D11119" t="str">
            <v>M3</v>
          </cell>
          <cell r="E11119">
            <v>460.49</v>
          </cell>
        </row>
        <row r="11120">
          <cell r="B11120">
            <v>96920</v>
          </cell>
          <cell r="C11120" t="str">
            <v>ARGAMASSA TRAÇO 1:3 (CIMENTO E AREIA), PREPARO MECANICO , INCLUSO ADITIVO IMPERMEABILIZANTE</v>
          </cell>
          <cell r="D11120" t="str">
            <v>M3</v>
          </cell>
          <cell r="E11120">
            <v>374.66</v>
          </cell>
        </row>
        <row r="11121">
          <cell r="B11121">
            <v>88036</v>
          </cell>
          <cell r="C11121" t="str">
            <v>TRANSPORTE HORIZONTAL, MASSA/GRANEL, JERICA 90L, 30M. AF_06/2014</v>
          </cell>
          <cell r="D11121" t="str">
            <v>M3</v>
          </cell>
          <cell r="E11121">
            <v>23</v>
          </cell>
        </row>
        <row r="11122">
          <cell r="B11122">
            <v>88037</v>
          </cell>
          <cell r="C11122" t="str">
            <v>TRANSPORTE HORIZONTAL, MASSA/GRANEL, JERICA 90L, 50M. AF_06/2014</v>
          </cell>
          <cell r="D11122" t="str">
            <v>M3</v>
          </cell>
          <cell r="E11122">
            <v>32.22</v>
          </cell>
        </row>
        <row r="11123">
          <cell r="B11123">
            <v>88038</v>
          </cell>
          <cell r="C11123" t="str">
            <v>TRANSPORTE HORIZONTAL, MASSA/GRANEL, JERICA 90L, 75M. AF_06/2014</v>
          </cell>
          <cell r="D11123" t="str">
            <v>M3</v>
          </cell>
          <cell r="E11123">
            <v>43.75</v>
          </cell>
        </row>
        <row r="11124">
          <cell r="B11124">
            <v>88039</v>
          </cell>
          <cell r="C11124" t="str">
            <v>TRANSPORTE HORIZONTAL, MASSA/GRANEL, JERICA 90L, 100M. AF_06/2014</v>
          </cell>
          <cell r="D11124" t="str">
            <v>M3</v>
          </cell>
          <cell r="E11124">
            <v>55.28</v>
          </cell>
        </row>
        <row r="11125">
          <cell r="B11125">
            <v>88040</v>
          </cell>
          <cell r="C11125" t="str">
            <v>TRANSPORTE HORIZONTAL, MASSA/GRANEL, MINICARREGADEIRA, 30M. AF_06/2014</v>
          </cell>
          <cell r="D11125" t="str">
            <v>M3</v>
          </cell>
          <cell r="E11125">
            <v>9.42</v>
          </cell>
        </row>
        <row r="11126">
          <cell r="B11126">
            <v>88041</v>
          </cell>
          <cell r="C11126" t="str">
            <v>TRANSPORTE HORIZONTAL, MASSA/GRANEL, MINICARREGADEIRA, 50M. AF_06/2014</v>
          </cell>
          <cell r="D11126" t="str">
            <v>M3</v>
          </cell>
          <cell r="E11126">
            <v>14.61</v>
          </cell>
        </row>
        <row r="11127">
          <cell r="B11127">
            <v>88042</v>
          </cell>
          <cell r="C11127" t="str">
            <v>TRANSPORTE HORIZONTAL, MASSA/GRANEL, MINICARREGADEIRA, 75M. AF_06/2014</v>
          </cell>
          <cell r="D11127" t="str">
            <v>M3</v>
          </cell>
          <cell r="E11127">
            <v>21.07</v>
          </cell>
        </row>
        <row r="11128">
          <cell r="B11128">
            <v>88043</v>
          </cell>
          <cell r="C11128" t="str">
            <v>TRANSPORTE HORIZONTAL, MASSA/GRANEL, MINICARREGADEIRA, 100M. AF_06/2014</v>
          </cell>
          <cell r="D11128" t="str">
            <v>M3</v>
          </cell>
          <cell r="E11128">
            <v>27.55</v>
          </cell>
        </row>
        <row r="11129">
          <cell r="B11129">
            <v>88044</v>
          </cell>
          <cell r="C11129" t="str">
            <v>TRANSPORTE HORIZONTAL, BLOCOS VAZADOS DE CONCRETO OU CERÂMICO 19X19X39 CM, MANUAL, 30M. AF_06/2014</v>
          </cell>
          <cell r="D11129" t="str">
            <v>UN</v>
          </cell>
          <cell r="E11129">
            <v>0.48</v>
          </cell>
        </row>
        <row r="11130">
          <cell r="B11130">
            <v>88045</v>
          </cell>
          <cell r="C11130" t="str">
            <v>TRANSPORTE HORIZONTAL, BLOCOS CERÂMICOS FURADOS NA HORIZONTAL 9X19X19 CM, MANUAL, 30M. AF_06/2014</v>
          </cell>
          <cell r="D11130" t="str">
            <v>UN</v>
          </cell>
          <cell r="E11130">
            <v>0.24</v>
          </cell>
        </row>
        <row r="11131">
          <cell r="B11131">
            <v>88046</v>
          </cell>
          <cell r="C11131" t="str">
            <v>TRANSPORTE HORIZONTAL, BLOCOS VAZADOS DE CONCRETO OU CERÂMICO 19X19X39 CM, CARRINHO PLATAFORMA, 30M. AF_06/2014</v>
          </cell>
          <cell r="D11131" t="str">
            <v>UN</v>
          </cell>
          <cell r="E11131">
            <v>0.2</v>
          </cell>
        </row>
        <row r="11132">
          <cell r="B11132">
            <v>88047</v>
          </cell>
          <cell r="C11132" t="str">
            <v>TRANSPORTE HORIZONTAL, BLOCOS CERÂMICOS FURADOS NA HORIZONTAL 9X19X19 CM, CARRINHO PLATAFORMA, 30M. AF_06/2014</v>
          </cell>
          <cell r="D11132" t="str">
            <v>UN</v>
          </cell>
          <cell r="E11132">
            <v>7.0000000000000007E-2</v>
          </cell>
        </row>
        <row r="11133">
          <cell r="B11133">
            <v>88048</v>
          </cell>
          <cell r="C11133" t="str">
            <v>TRANSPORTE HORIZONTAL, BLOCOS VAZADOS DE CONCRETO OU CERÂMICO 19X19X39 CM, CARRINHO PLATAFORMA, 50M. AF_06/2014</v>
          </cell>
          <cell r="D11133" t="str">
            <v>UN</v>
          </cell>
          <cell r="E11133">
            <v>0.27</v>
          </cell>
        </row>
        <row r="11134">
          <cell r="B11134">
            <v>88049</v>
          </cell>
          <cell r="C11134" t="str">
            <v>TRANSPORTE HORIZONTAL, BLOCOS CERÂMICOS FURADOS NA HORIZONTAL 9X19X19 CM, CARRINHO PLATAFORMA, 50M. AF_06/2014</v>
          </cell>
          <cell r="D11134" t="str">
            <v>UN</v>
          </cell>
          <cell r="E11134">
            <v>0.09</v>
          </cell>
        </row>
        <row r="11135">
          <cell r="B11135">
            <v>88050</v>
          </cell>
          <cell r="C11135" t="str">
            <v>TRANSPORTE HORIZONTAL, BLOCOS VAZADOS DE CONCRETO OU CERÂMICO 19X19X39 CM, CARRINHO PLATAFORMA, 75M. AF_06/2014</v>
          </cell>
          <cell r="D11135" t="str">
            <v>UN</v>
          </cell>
          <cell r="E11135">
            <v>0.35</v>
          </cell>
        </row>
        <row r="11136">
          <cell r="B11136">
            <v>88051</v>
          </cell>
          <cell r="C11136" t="str">
            <v>TRANSPORTE HORIZONTAL, BLOCOS CERÂMICOS FURADOS NA HORIZONTAL 9X19X19 CM, CARRINHO PLATAFORMA, 75M. AF_06/2014</v>
          </cell>
          <cell r="D11136" t="str">
            <v>UN</v>
          </cell>
          <cell r="E11136">
            <v>0.11</v>
          </cell>
        </row>
        <row r="11137">
          <cell r="B11137">
            <v>88052</v>
          </cell>
          <cell r="C11137" t="str">
            <v>TRANSPORTE HORIZONTAL, BLOCOS VAZADOS DE CONCRETO OU CERÂMICO 19X19X39 CM, CARRINHO PLATAFORMA, 100M. AF_06/2014</v>
          </cell>
          <cell r="D11137" t="str">
            <v>UN</v>
          </cell>
          <cell r="E11137">
            <v>0.44</v>
          </cell>
        </row>
        <row r="11138">
          <cell r="B11138">
            <v>88053</v>
          </cell>
          <cell r="C11138" t="str">
            <v>TRANSPORTE HORIZONTAL, BLOCOS CERÂMICOS FURADOS NA HORIZONTAL 9X19X19 CM, CARRINHO PLATAFORMA, 100M. AF_06/2014</v>
          </cell>
          <cell r="D11138" t="str">
            <v>UN</v>
          </cell>
          <cell r="E11138">
            <v>0.13</v>
          </cell>
        </row>
        <row r="11139">
          <cell r="B11139">
            <v>88054</v>
          </cell>
          <cell r="C11139" t="str">
            <v>TRANSPORTE HORIZONTAL, BLOCOS VAZADOS DE CONCRETO OU CERÂMICO 19X19X39 CM, CARRINHO PARA MINI PÁLETES, 30M. AF_06/2014</v>
          </cell>
          <cell r="D11139" t="str">
            <v>UN</v>
          </cell>
          <cell r="E11139">
            <v>0.08</v>
          </cell>
        </row>
        <row r="11140">
          <cell r="B11140">
            <v>88055</v>
          </cell>
          <cell r="C11140" t="str">
            <v>TRANSPORTE HORIZONTAL, BLOCOS CERÂMICOS FURADOS NA HORIZONTAL 9X19X19 CM, CARRINHO PARA MINI PÁLETES, 30M. AF_06/2014</v>
          </cell>
          <cell r="D11140" t="str">
            <v>UN</v>
          </cell>
          <cell r="E11140">
            <v>0.02</v>
          </cell>
        </row>
        <row r="11141">
          <cell r="B11141">
            <v>88056</v>
          </cell>
          <cell r="C11141" t="str">
            <v>TRANSPORTE HORIZONTAL, BLOCOS VAZADOS DE CONCRETO OU CERÂMICO 19X19X39 CM, CARRINHO PARA MINI PÁLETES, 50M. AF_06/2014</v>
          </cell>
          <cell r="D11141" t="str">
            <v>UN</v>
          </cell>
          <cell r="E11141">
            <v>0.14000000000000001</v>
          </cell>
        </row>
        <row r="11142">
          <cell r="B11142">
            <v>88057</v>
          </cell>
          <cell r="C11142" t="str">
            <v>TRANSPORTE HORIZONTAL, BLOCOS CERÂMICOS FURADOS NA HORIZONTAL 9X19X19 CM, CARRINHO PARA MINI PÁLETES, 50M. AF_06/2014</v>
          </cell>
          <cell r="D11142" t="str">
            <v>UN</v>
          </cell>
          <cell r="E11142">
            <v>0.03</v>
          </cell>
        </row>
        <row r="11143">
          <cell r="B11143">
            <v>88058</v>
          </cell>
          <cell r="C11143" t="str">
            <v>TRANSPORTE HORIZONTAL, BLOCOS VAZADOS DE CONCRETO OU CERÂMICO 19X19X39 CM, CARRINHO PARA MINI PÁLETES, 75M. AF_06/2014</v>
          </cell>
          <cell r="D11143" t="str">
            <v>UN</v>
          </cell>
          <cell r="E11143">
            <v>0.2</v>
          </cell>
        </row>
        <row r="11144">
          <cell r="B11144">
            <v>88059</v>
          </cell>
          <cell r="C11144" t="str">
            <v>TRANSPORTE HORIZONTAL, BLOCOS CERÂMICOS FURADOS NA HORIZONTAL 9X19X19 CM, CARRINHO PARA MINI PÁLETES, 75M. AF_06/2014</v>
          </cell>
          <cell r="D11144" t="str">
            <v>UN</v>
          </cell>
          <cell r="E11144">
            <v>0.05</v>
          </cell>
        </row>
        <row r="11145">
          <cell r="B11145">
            <v>88060</v>
          </cell>
          <cell r="C11145" t="str">
            <v>TRANSPORTE HORIZONTAL, BLOCOS VAZADOS DE CONCRETO OU CERÂMICO 19X19X39 CM, CARRINHO PARA MINI PÁLETES, 100M. AF_06/2014</v>
          </cell>
          <cell r="D11145" t="str">
            <v>UN</v>
          </cell>
          <cell r="E11145">
            <v>0.27</v>
          </cell>
        </row>
        <row r="11146">
          <cell r="B11146">
            <v>88061</v>
          </cell>
          <cell r="C11146" t="str">
            <v>TRANSPORTE HORIZONTAL, BLOCOS CERÂMICOS FURADOS NA HORIZONTAL 9X19X19 CM, CARRINHO PARA MINI PÁLETES, 100M. AF_06/2014</v>
          </cell>
          <cell r="D11146" t="str">
            <v>UN</v>
          </cell>
          <cell r="E11146">
            <v>0.06</v>
          </cell>
        </row>
        <row r="11147">
          <cell r="B11147">
            <v>88074</v>
          </cell>
          <cell r="C11147" t="str">
            <v>TRANSPORTE HORIZONTAL, PLACAS CERÂMICAS, MANUAL, 30M. AF_06/2014</v>
          </cell>
          <cell r="D11147" t="str">
            <v>M2</v>
          </cell>
          <cell r="E11147">
            <v>0.68</v>
          </cell>
        </row>
        <row r="11148">
          <cell r="B11148">
            <v>88075</v>
          </cell>
          <cell r="C11148" t="str">
            <v>TRANSPORTE HORIZONTAL, PLACAS CERÂMICAS, CARRINHO PLATAFORMA, 30M. AF_06/2014</v>
          </cell>
          <cell r="D11148" t="str">
            <v>M2</v>
          </cell>
          <cell r="E11148">
            <v>0.46</v>
          </cell>
        </row>
        <row r="11149">
          <cell r="B11149">
            <v>88076</v>
          </cell>
          <cell r="C11149" t="str">
            <v>TRANSPORTE HORIZONTAL, PLACAS CERÂMICAS, CARRINHO PLATAFORMA, 50M. AF_06/2014</v>
          </cell>
          <cell r="D11149" t="str">
            <v>M2</v>
          </cell>
          <cell r="E11149">
            <v>0.53</v>
          </cell>
        </row>
        <row r="11150">
          <cell r="B11150">
            <v>88077</v>
          </cell>
          <cell r="C11150" t="str">
            <v>TRANSPORTE HORIZONTAL, PLACAS CERÂMICAS, CARRINHO PLATAFORMA, 75M. AF_06/2014</v>
          </cell>
          <cell r="D11150" t="str">
            <v>M2</v>
          </cell>
          <cell r="E11150">
            <v>0.62</v>
          </cell>
        </row>
        <row r="11151">
          <cell r="B11151">
            <v>88078</v>
          </cell>
          <cell r="C11151" t="str">
            <v>TRANSPORTE HORIZONTAL, PLACAS CERÂMICAS, CARRINHO PLATAFORMA, 100M. AF_06/2014</v>
          </cell>
          <cell r="D11151" t="str">
            <v>M2</v>
          </cell>
          <cell r="E11151">
            <v>0.7</v>
          </cell>
        </row>
        <row r="11152">
          <cell r="B11152">
            <v>88079</v>
          </cell>
          <cell r="C11152" t="str">
            <v>TRANSPORTE HORIZONTAL, PLACAS CERÂMICAS, CARRINHO PARA MINI PÁLETES, 30M. AF_06/2014</v>
          </cell>
          <cell r="D11152" t="str">
            <v>M2</v>
          </cell>
          <cell r="E11152">
            <v>0.12</v>
          </cell>
        </row>
        <row r="11153">
          <cell r="B11153">
            <v>88080</v>
          </cell>
          <cell r="C11153" t="str">
            <v>TRANSPORTE HORIZONTAL, PLACAS CERÂMICAS, CARRINHO PARA MINI PÁLETES, 50M. AF_06/2014</v>
          </cell>
          <cell r="D11153" t="str">
            <v>M2</v>
          </cell>
          <cell r="E11153">
            <v>0.2</v>
          </cell>
        </row>
        <row r="11154">
          <cell r="B11154">
            <v>88081</v>
          </cell>
          <cell r="C11154" t="str">
            <v>TRANSPORTE HORIZONTAL, PLACAS CERÂMICAS, CARRINHO PARA MINI PÁLETES, 75M. AF_06/2014</v>
          </cell>
          <cell r="D11154" t="str">
            <v>M2</v>
          </cell>
          <cell r="E11154">
            <v>0.28999999999999998</v>
          </cell>
        </row>
        <row r="11155">
          <cell r="B11155">
            <v>88082</v>
          </cell>
          <cell r="C11155" t="str">
            <v>TRANSPORTE HORIZONTAL, PLACAS CERÂMICAS, CARRINHO PARA MINI PÁLETES, 100M. AF_06/2014</v>
          </cell>
          <cell r="D11155" t="str">
            <v>M2</v>
          </cell>
          <cell r="E11155">
            <v>0.39</v>
          </cell>
        </row>
        <row r="11156">
          <cell r="B11156">
            <v>88083</v>
          </cell>
          <cell r="C11156" t="str">
            <v>TRANSPORTE HORIZONTAL, PLACAS CERÂMICAS, MANIPULADOR TELESCÓPICO, 30M. AF_06/2014</v>
          </cell>
          <cell r="D11156" t="str">
            <v>M2</v>
          </cell>
          <cell r="E11156">
            <v>7.0000000000000007E-2</v>
          </cell>
        </row>
        <row r="11157">
          <cell r="B11157">
            <v>88084</v>
          </cell>
          <cell r="C11157" t="str">
            <v>TRANSPORTE HORIZONTAL, PLACAS CERÂMICAS, MANIPULADOR TELESCÓPICO, 50M. AF_06/2014</v>
          </cell>
          <cell r="D11157" t="str">
            <v>M2</v>
          </cell>
          <cell r="E11157">
            <v>0.11</v>
          </cell>
        </row>
        <row r="11158">
          <cell r="B11158">
            <v>88085</v>
          </cell>
          <cell r="C11158" t="str">
            <v>TRANSPORTE HORIZONTAL, PLACAS CERÂMICAS, MANIPULADOR TELESCÓPICO, 75M. AF_06/2014</v>
          </cell>
          <cell r="D11158" t="str">
            <v>M2</v>
          </cell>
          <cell r="E11158">
            <v>0.17</v>
          </cell>
        </row>
        <row r="11159">
          <cell r="B11159">
            <v>88086</v>
          </cell>
          <cell r="C11159" t="str">
            <v>TRANSPORTE HORIZONTAL, PLACAS CERÂMICAS, MANIPULADOR TELESCÓPICO, 100M. AF_06/2014</v>
          </cell>
          <cell r="D11159" t="str">
            <v>M2</v>
          </cell>
          <cell r="E11159">
            <v>0.22</v>
          </cell>
        </row>
        <row r="11160">
          <cell r="B11160">
            <v>88087</v>
          </cell>
          <cell r="C11160" t="str">
            <v>TRANSPORTE HORIZONTAL, LATA DE 18 L, MANUAL, 30M. AF_06/2014</v>
          </cell>
          <cell r="D11160" t="str">
            <v>L</v>
          </cell>
          <cell r="E11160">
            <v>0.05</v>
          </cell>
        </row>
        <row r="11161">
          <cell r="B11161">
            <v>88099</v>
          </cell>
          <cell r="C11161" t="str">
            <v>TRANSPORTE VERTICAL, BLOCOS VAZADOS DE CONCRETO OU CERÂMICO 19X19X39 CM, MANUAL, 1 PAVIMENTO. AF_06/2014</v>
          </cell>
          <cell r="D11161" t="str">
            <v>UN</v>
          </cell>
          <cell r="E11161">
            <v>0.19</v>
          </cell>
        </row>
        <row r="11162">
          <cell r="B11162">
            <v>88100</v>
          </cell>
          <cell r="C11162" t="str">
            <v>TRANSPORTE VERTICAL, BLOCOS CERÂMICOS FURADOS NA HORIZONTAL 9X19X19 CM, MANUAL, 1 PAVIMENTO. AF_06/2014</v>
          </cell>
          <cell r="D11162" t="str">
            <v>UN</v>
          </cell>
          <cell r="E11162">
            <v>0.09</v>
          </cell>
        </row>
        <row r="11163">
          <cell r="B11163">
            <v>88101</v>
          </cell>
          <cell r="C11163" t="str">
            <v>TRANSPORTE VERTICAL, PLACAS CERÂMICAS, MANUAL, 1 PAVIMENTO. AF_06/2014</v>
          </cell>
          <cell r="D11163" t="str">
            <v>M2</v>
          </cell>
          <cell r="E11163">
            <v>0.3</v>
          </cell>
        </row>
        <row r="11164">
          <cell r="B11164">
            <v>88102</v>
          </cell>
          <cell r="C11164" t="str">
            <v>TRANSPORTE VERTICAL, LATA DE 18 L, MANUAL, 1 PAVIMENTO. AF_06/2014</v>
          </cell>
          <cell r="D11164" t="str">
            <v>L</v>
          </cell>
          <cell r="E11164">
            <v>0.02</v>
          </cell>
        </row>
        <row r="11165">
          <cell r="B11165">
            <v>88103</v>
          </cell>
          <cell r="C11165" t="str">
            <v>TRANSPORTE VERTICAL, LATA DE 10 L, MANUAL, 1 PAVIMENTO. AF_06/2014</v>
          </cell>
          <cell r="D11165" t="str">
            <v>L</v>
          </cell>
          <cell r="E11165">
            <v>0.04</v>
          </cell>
        </row>
        <row r="11166">
          <cell r="B11166">
            <v>89176</v>
          </cell>
          <cell r="C11166" t="str">
            <v>TRANSPORTE HORIZONTAL, SACOS 50 KG, CARRINHO PLATAFORMA, 30M. AF_06/2014</v>
          </cell>
          <cell r="D11166" t="str">
            <v>T</v>
          </cell>
          <cell r="E11166">
            <v>6.63</v>
          </cell>
        </row>
        <row r="11167">
          <cell r="B11167">
            <v>89177</v>
          </cell>
          <cell r="C11167" t="str">
            <v>TRANSPORTE HORIZONTAL, SACOS 30 KG, CARRINHO PLATAFORMA, 30M. AF_06/2014</v>
          </cell>
          <cell r="D11167" t="str">
            <v>T</v>
          </cell>
          <cell r="E11167">
            <v>9.2799999999999994</v>
          </cell>
        </row>
        <row r="11168">
          <cell r="B11168">
            <v>89178</v>
          </cell>
          <cell r="C11168" t="str">
            <v>TRANSPORTE HORIZONTAL, SACOS 20 KG, CARRINHO PLATAFORMA, 30M. AF_06/2014</v>
          </cell>
          <cell r="D11168" t="str">
            <v>T</v>
          </cell>
          <cell r="E11168">
            <v>10.6</v>
          </cell>
        </row>
        <row r="11169">
          <cell r="B11169">
            <v>89179</v>
          </cell>
          <cell r="C11169" t="str">
            <v>TRANSPORTE HORIZONTAL, SACOS 50 KG, CARRINHO PLATAFORMA, 50M. AF_06/2014</v>
          </cell>
          <cell r="D11169" t="str">
            <v>T</v>
          </cell>
          <cell r="E11169">
            <v>10.6</v>
          </cell>
        </row>
        <row r="11170">
          <cell r="B11170">
            <v>89180</v>
          </cell>
          <cell r="C11170" t="str">
            <v>TRANSPORTE HORIZONTAL, SACOS 30 KG, CARRINHO PLATAFORMA, 50M. AF_06/2014</v>
          </cell>
          <cell r="D11170" t="str">
            <v>T</v>
          </cell>
          <cell r="E11170">
            <v>11.93</v>
          </cell>
        </row>
        <row r="11171">
          <cell r="B11171">
            <v>89181</v>
          </cell>
          <cell r="C11171" t="str">
            <v>TRANSPORTE HORIZONTAL, SACOS 20 KG, CARRINHO PLATAFORMA, 50M. AF_06/2014</v>
          </cell>
          <cell r="D11171" t="str">
            <v>T</v>
          </cell>
          <cell r="E11171">
            <v>14.58</v>
          </cell>
        </row>
        <row r="11172">
          <cell r="B11172">
            <v>89182</v>
          </cell>
          <cell r="C11172" t="str">
            <v>TRANSPORTE HORIZONTAL, SACOS 50 KG, CARRINHO PLATAFORMA, 75M. AF_06/2014</v>
          </cell>
          <cell r="D11172" t="str">
            <v>T</v>
          </cell>
          <cell r="E11172">
            <v>14.58</v>
          </cell>
        </row>
        <row r="11173">
          <cell r="B11173">
            <v>89183</v>
          </cell>
          <cell r="C11173" t="str">
            <v>TRANSPORTE HORIZONTAL, SACOS 30 KG, CARRINHO PLATAFORMA, 75M. AF_06/2014</v>
          </cell>
          <cell r="D11173" t="str">
            <v>T</v>
          </cell>
          <cell r="E11173">
            <v>15.91</v>
          </cell>
        </row>
        <row r="11174">
          <cell r="B11174">
            <v>89184</v>
          </cell>
          <cell r="C11174" t="str">
            <v>TRANSPORTE HORIZONTAL, SACOS 20 KG, CARRINHO PLATAFORMA, 75M. AF_06/2014</v>
          </cell>
          <cell r="D11174" t="str">
            <v>T</v>
          </cell>
          <cell r="E11174">
            <v>18.559999999999999</v>
          </cell>
        </row>
        <row r="11175">
          <cell r="B11175">
            <v>89185</v>
          </cell>
          <cell r="C11175" t="str">
            <v>TRANSPORTE HORIZONTAL, SACOS 50 KG, CARRINHO PLATAFORMA, 100M. AF_06/2014</v>
          </cell>
          <cell r="D11175" t="str">
            <v>T</v>
          </cell>
          <cell r="E11175">
            <v>18.559999999999999</v>
          </cell>
        </row>
        <row r="11176">
          <cell r="B11176">
            <v>89186</v>
          </cell>
          <cell r="C11176" t="str">
            <v>TRANSPORTE HORIZONTAL, SACOS 30 KG, CARRINHO PLATAFORMA, 100M. AF_06/2014</v>
          </cell>
          <cell r="D11176" t="str">
            <v>T</v>
          </cell>
          <cell r="E11176">
            <v>19.89</v>
          </cell>
        </row>
        <row r="11177">
          <cell r="B11177">
            <v>89187</v>
          </cell>
          <cell r="C11177" t="str">
            <v>TRANSPORTE HORIZONTAL, SACOS 20 KG, CARRINHO PLATAFORMA, 100M. AF_06/2014</v>
          </cell>
          <cell r="D11177" t="str">
            <v>T</v>
          </cell>
          <cell r="E11177">
            <v>22.54</v>
          </cell>
        </row>
        <row r="11178">
          <cell r="B11178">
            <v>89188</v>
          </cell>
          <cell r="C11178" t="str">
            <v>TRANSPORTE HORIZONTAL, LATA DE 18 L, CARRINHO PLATAFORMA, 30M. AF_06/2014</v>
          </cell>
          <cell r="D11178" t="str">
            <v>18L</v>
          </cell>
          <cell r="E11178">
            <v>0.33</v>
          </cell>
        </row>
        <row r="11179">
          <cell r="B11179">
            <v>89189</v>
          </cell>
          <cell r="C11179" t="str">
            <v>TRANSPORTE HORIZONTAL, LATA DE 18 L, CARRINHO PLATAFORMA, 50M. AF_06/2014</v>
          </cell>
          <cell r="D11179" t="str">
            <v>18L</v>
          </cell>
          <cell r="E11179">
            <v>0.42</v>
          </cell>
        </row>
        <row r="11180">
          <cell r="B11180">
            <v>89190</v>
          </cell>
          <cell r="C11180" t="str">
            <v>TRANSPORTE HORIZONTAL, LATA DE 18 L, CARRINHO PLATAFORMA, 75M. AF_06/2014</v>
          </cell>
          <cell r="D11180" t="str">
            <v>18L</v>
          </cell>
          <cell r="E11180">
            <v>0.56999999999999995</v>
          </cell>
        </row>
        <row r="11181">
          <cell r="B11181">
            <v>89191</v>
          </cell>
          <cell r="C11181" t="str">
            <v>TRANSPORTE HORIZONTAL, LATA DE 18 L, CARRINHO PLATAFORMA, 100M. AF_06/2014</v>
          </cell>
          <cell r="D11181" t="str">
            <v>18L</v>
          </cell>
          <cell r="E11181">
            <v>0.69</v>
          </cell>
        </row>
        <row r="11182">
          <cell r="B11182">
            <v>89192</v>
          </cell>
          <cell r="C11182" t="str">
            <v>TRANSPORTE HORIZONTAL, SACOS 50 KG, MANUAL, 30M. AF_06/2014</v>
          </cell>
          <cell r="D11182" t="str">
            <v>T</v>
          </cell>
          <cell r="E11182">
            <v>19.89</v>
          </cell>
        </row>
        <row r="11183">
          <cell r="B11183">
            <v>89193</v>
          </cell>
          <cell r="C11183" t="str">
            <v>TRANSPORTE HORIZONTAL, SACOS 30 KG, MANUAL, 30M. AF_06/2014</v>
          </cell>
          <cell r="D11183" t="str">
            <v>T</v>
          </cell>
          <cell r="E11183">
            <v>33.15</v>
          </cell>
        </row>
        <row r="11184">
          <cell r="B11184">
            <v>89194</v>
          </cell>
          <cell r="C11184" t="str">
            <v>TRANSPORTE HORIZONTAL, SACOS 20 KG, MANUAL, 30M. AF_06/2014</v>
          </cell>
          <cell r="D11184" t="str">
            <v>T</v>
          </cell>
          <cell r="E11184">
            <v>49.06</v>
          </cell>
        </row>
        <row r="11185">
          <cell r="B11185">
            <v>89195</v>
          </cell>
          <cell r="C11185" t="str">
            <v>TRANSPORTE VERTICAL, SACOS 50 KG, MANUAL, 1 PAVIMENTO. AF_06/2014</v>
          </cell>
          <cell r="D11185" t="str">
            <v>T</v>
          </cell>
          <cell r="E11185">
            <v>7.95</v>
          </cell>
        </row>
        <row r="11186">
          <cell r="B11186">
            <v>89196</v>
          </cell>
          <cell r="C11186" t="str">
            <v>TRANSPORTE VERTICAL, SACOS 30 KG, MANUAL, 1 PAVIMENTO. AF_06/2014</v>
          </cell>
          <cell r="D11186" t="str">
            <v>T</v>
          </cell>
          <cell r="E11186">
            <v>13.26</v>
          </cell>
        </row>
        <row r="11187">
          <cell r="B11187">
            <v>89197</v>
          </cell>
          <cell r="C11187" t="str">
            <v>TRANSPORTE VERTICAL, SACOS 20 KG, MANUAL, 1 PAVIMENTO. AF_06/2014</v>
          </cell>
          <cell r="D11187" t="str">
            <v>T</v>
          </cell>
          <cell r="E11187">
            <v>19.89</v>
          </cell>
        </row>
        <row r="11188">
          <cell r="B11188">
            <v>91104</v>
          </cell>
          <cell r="C11188" t="str">
            <v>TRANSPORTE HORIZONTAL, TUBOS DE PVC SOLDÁVEL COM DIÂMETRO MENOR OU IGUAL A 60 MM, MANUAL, 30M. AF_06/2015</v>
          </cell>
          <cell r="D11188" t="str">
            <v>M</v>
          </cell>
          <cell r="E11188">
            <v>0.05</v>
          </cell>
        </row>
        <row r="11189">
          <cell r="B11189">
            <v>91105</v>
          </cell>
          <cell r="C11189" t="str">
            <v>TRANSPORTE HORIZONTAL, TUBOS DE PVC SOLDÁVEL COM DIÂMETRO MAIOR QUE 60 MM E MENOR OU IGUAL A 85 MM, MANUAL, 30M. AF_06/2015</v>
          </cell>
          <cell r="D11189" t="str">
            <v>M</v>
          </cell>
          <cell r="E11189">
            <v>0.12</v>
          </cell>
        </row>
        <row r="11190">
          <cell r="B11190">
            <v>91106</v>
          </cell>
          <cell r="C11190" t="str">
            <v>TRANSPORTE HORIZONTAL, TUBOS DE PVC SÉRIE NORMAL - ESGOTO PREDIAL, OU REFORÇADO PARA ESGOTO OU ÁGUAS PLUVIAIS PREDIAL, COM DIÂMETRO MENOR OU IGUAL A 75 MM, MANUAL, 30M. AF_06/2015</v>
          </cell>
          <cell r="D11190" t="str">
            <v>M</v>
          </cell>
          <cell r="E11190">
            <v>0.05</v>
          </cell>
        </row>
        <row r="11191">
          <cell r="B11191">
            <v>91107</v>
          </cell>
          <cell r="C11191" t="str">
            <v>TRANSPORTE HORIZONTAL, TUBOS DE PVC SÉRIE NORMAL - ESGOTO PREDIAL, OU REFORÇADO PARA ESGOTO OU ÁGUAS PLUVIAIS PREDIAL, COM DIÂMETRO MAIOR QUE 75 MM E MENOR OU IGUAL A 100 MM, MANUAL, 30M. AF_06/2015</v>
          </cell>
          <cell r="D11191" t="str">
            <v>M</v>
          </cell>
          <cell r="E11191">
            <v>0.06</v>
          </cell>
        </row>
        <row r="11192">
          <cell r="B11192">
            <v>91108</v>
          </cell>
          <cell r="C11192" t="str">
            <v>TRANSPORTE HORIZONTAL, TUBOS DE PVC SÉRIE NORMAL - ESGOTO PREDIAL, OU REFORÇADO PARA ESGOTO OU ÁGUAS PLUVIAIS PREDIAL, COM DIÂMETRO MAIOR QUE 100 MM E MENOR OU IGUAL A 150 MM, MANUAL, 30M. AF_06/2015</v>
          </cell>
          <cell r="D11192" t="str">
            <v>M</v>
          </cell>
          <cell r="E11192">
            <v>0.12</v>
          </cell>
        </row>
        <row r="11193">
          <cell r="B11193">
            <v>91109</v>
          </cell>
          <cell r="C11193" t="str">
            <v>TRANSPORTE HORIZONTAL, TUBOS DE CPVC COM DIÂMETRO MENOR OU IGUAL A 54 MM, MANUAL, 30M. AF_06/2015</v>
          </cell>
          <cell r="D11193" t="str">
            <v>M</v>
          </cell>
          <cell r="E11193">
            <v>0.1</v>
          </cell>
        </row>
        <row r="11194">
          <cell r="B11194">
            <v>91110</v>
          </cell>
          <cell r="C11194" t="str">
            <v>TRANSPORTE HORIZONTAL, TUBOS DE CPVC COM DIÂMETRO MAIOR QUE 54 MM E MENOR OU IGUAL A 73 MM, MANUAL, 30M. AF_06/2015</v>
          </cell>
          <cell r="D11194" t="str">
            <v>M</v>
          </cell>
          <cell r="E11194">
            <v>0.12</v>
          </cell>
        </row>
        <row r="11195">
          <cell r="B11195">
            <v>91111</v>
          </cell>
          <cell r="C11195" t="str">
            <v>TRANSPORTE HORIZONTAL, TUBOS DE CPVC COM DIÂMETRO MAIOR QUE 73 MM E MENOR OU IGUAL A 89 MM, MANUAL, 30M. AF_06/2015</v>
          </cell>
          <cell r="D11195" t="str">
            <v>M</v>
          </cell>
          <cell r="E11195">
            <v>0.17</v>
          </cell>
        </row>
        <row r="11196">
          <cell r="B11196">
            <v>91112</v>
          </cell>
          <cell r="C11196" t="str">
            <v>TRANSPORTE HORIZONTAL, TUBOS DE PPR - PN 12 OU PN 25 COM DIÂMETRO MENOR OU IGUAL A 50 MM, MANUAL, 30M. AF_06/2015</v>
          </cell>
          <cell r="D11196" t="str">
            <v>M</v>
          </cell>
          <cell r="E11196">
            <v>0.09</v>
          </cell>
        </row>
        <row r="11197">
          <cell r="B11197">
            <v>91113</v>
          </cell>
          <cell r="C11197" t="str">
            <v>TRANSPORTE HORIZONTAL, TUBOS DE PPR - PN 12 OU PN 25 COM DIÂMETRO MAIOR QUE 50 MM E MENOR OU IGUAL A 75 MM, MANUAL, 30M. AF_06/2015</v>
          </cell>
          <cell r="D11197" t="str">
            <v>M</v>
          </cell>
          <cell r="E11197">
            <v>0.19</v>
          </cell>
        </row>
        <row r="11198">
          <cell r="B11198">
            <v>91114</v>
          </cell>
          <cell r="C11198" t="str">
            <v>TRANSPORTE HORIZONTAL, TUBOS DE PPR - PN 12 OU PN 25 COM DIÂMETRO MAIOR QUE 75 MM E MENOR OU IGUAL A 110 MM, MANUAL, 30M. AF_06/2015</v>
          </cell>
          <cell r="D11198" t="str">
            <v>M</v>
          </cell>
          <cell r="E11198">
            <v>0.36</v>
          </cell>
        </row>
        <row r="11199">
          <cell r="B11199">
            <v>91115</v>
          </cell>
          <cell r="C11199" t="str">
            <v>TRANSPORTE HORIZONTAL, TUBOS DE COBRE - CLASSE E, COM DIÂMETRO MENOR OU IGUAL A 42 MM, MANUAL, 30M. AF_06/2015</v>
          </cell>
          <cell r="D11199" t="str">
            <v>M</v>
          </cell>
          <cell r="E11199">
            <v>0.06</v>
          </cell>
        </row>
        <row r="11200">
          <cell r="B11200">
            <v>91116</v>
          </cell>
          <cell r="C11200" t="str">
            <v>TRANSPORTE HORIZONTAL, TUBOS DE COBRE - CLASSE E, COM DIÂMETRO MAIOR QUE 42 MM E MENOR OU IGUAL A 66 MM, MANUAL, 30M. AF_06/2015</v>
          </cell>
          <cell r="D11200" t="str">
            <v>M</v>
          </cell>
          <cell r="E11200">
            <v>0.1</v>
          </cell>
        </row>
        <row r="11201">
          <cell r="B11201">
            <v>91117</v>
          </cell>
          <cell r="C11201" t="str">
            <v>TRANSPORTE HORIZONTAL, TUBOS DE COBRE - CLASSE E, COM DIÂMETRO MAIOR QUE 66 MM E MENOR OU IGUAL A 104 MM, MANUAL, 30M. AF_06/2015</v>
          </cell>
          <cell r="D11201" t="str">
            <v>M</v>
          </cell>
          <cell r="E11201">
            <v>0.15</v>
          </cell>
        </row>
        <row r="11202">
          <cell r="B11202">
            <v>91118</v>
          </cell>
          <cell r="C11202" t="str">
            <v>TRANSPORTE HORIZONTAL, TUBOS DE AÇO CARBONO LEVE OU MÉDIO, PRETO OU GALVANIZADO, COM DIÂMETRO MENOR OU IGUAL A 25 MM, MANUAL, 30M. AF_06/2015</v>
          </cell>
          <cell r="D11202" t="str">
            <v>M</v>
          </cell>
          <cell r="E11202">
            <v>0.12</v>
          </cell>
        </row>
        <row r="11203">
          <cell r="B11203">
            <v>91119</v>
          </cell>
          <cell r="C11203" t="str">
            <v>TRANSPORTE HORIZONTAL, TUBOS DE AÇO CARBONO LEVE OU MÉDIO, PRETO OU GALVANIZADO, COM DIÂMETRO MAIOR QUE 25 MM E MENOR OU IGUAL A 40 MM, MANUAL, 30M. AF_06/2015</v>
          </cell>
          <cell r="D11203" t="str">
            <v>M</v>
          </cell>
          <cell r="E11203">
            <v>0.24</v>
          </cell>
        </row>
        <row r="11204">
          <cell r="B11204">
            <v>91120</v>
          </cell>
          <cell r="C11204" t="str">
            <v>TRANSPORTE HORIZONTAL, TUBOS DE AÇO CARBONO LEVE OU MÉDIO, PRETO OU GALVANIZADO, COM DIÂMETRO MAIOR QUE 40 MM E MENOR OU IGUAL A 65 MM, MANUAL, 30M. AF_06/2015</v>
          </cell>
          <cell r="D11204" t="str">
            <v>M</v>
          </cell>
          <cell r="E11204">
            <v>0.36</v>
          </cell>
        </row>
        <row r="11205">
          <cell r="B11205">
            <v>91121</v>
          </cell>
          <cell r="C11205" t="str">
            <v>TRANSPORTE HORIZONTAL, TUBOS DE AÇO CARBONO LEVE OU MÉDIO, PRETO OU GALVANIZADO, COM DIÂMETRO MAIOR QUE 65 MM E MENOR OU IGUAL A 90 MM, MANUAL, 30M. AF_06/2015</v>
          </cell>
          <cell r="D11205" t="str">
            <v>M</v>
          </cell>
          <cell r="E11205">
            <v>0.61</v>
          </cell>
        </row>
        <row r="11206">
          <cell r="B11206">
            <v>91122</v>
          </cell>
          <cell r="C11206" t="str">
            <v>TRANSPORTE HORIZONTAL, TUBOS DE AÇO CARBONO LEVE OU MÉDIO, PRETO OU GALVANIZADO, COM DIÂMETRO MAIOR QUE 90 MM E MENOR OU IGUAL A 125 MM, MANUAL, 30M. AF_06/2015</v>
          </cell>
          <cell r="D11206" t="str">
            <v>M</v>
          </cell>
          <cell r="E11206">
            <v>0.85</v>
          </cell>
        </row>
        <row r="11207">
          <cell r="B11207">
            <v>91123</v>
          </cell>
          <cell r="C11207" t="str">
            <v>TRANSPORTE HORIZONTAL, TUBOS DE AÇO CARBONO LEVE OU MÉDIO, PRETO OU GALVANIZADO, COM DIÂMETRO MAIOR QUE 125 MM E MENOR OU IGUAL A 150 MM, MANUAL, 30M. AF_06/2015</v>
          </cell>
          <cell r="D11207" t="str">
            <v>M</v>
          </cell>
          <cell r="E11207">
            <v>1.1000000000000001</v>
          </cell>
        </row>
        <row r="11208">
          <cell r="B11208">
            <v>91124</v>
          </cell>
          <cell r="C11208" t="str">
            <v>TRANSPORTE HORIZONTAL, MADEIRA, MANUAL, 30M. AF_06/2015</v>
          </cell>
          <cell r="D11208" t="str">
            <v>M3</v>
          </cell>
          <cell r="E11208">
            <v>56.35</v>
          </cell>
        </row>
        <row r="11209">
          <cell r="B11209">
            <v>91125</v>
          </cell>
          <cell r="C11209" t="str">
            <v>TRANSPORTE HORIZONTAL, VERGALHÕES DE AÇO, MANUAL, 30M. AF_06/2015</v>
          </cell>
          <cell r="D11209" t="str">
            <v>KG</v>
          </cell>
          <cell r="E11209">
            <v>0.06</v>
          </cell>
        </row>
        <row r="11210">
          <cell r="B11210">
            <v>91128</v>
          </cell>
          <cell r="C11210" t="str">
            <v>TRANSPORTE HORIZONTAL, LATA DE 18 L, MANIPULADOR TELESCÓPICO, 30M. AF_06/2014</v>
          </cell>
          <cell r="D11210" t="str">
            <v>18L</v>
          </cell>
          <cell r="E11210">
            <v>0.13</v>
          </cell>
        </row>
        <row r="11211">
          <cell r="B11211">
            <v>91129</v>
          </cell>
          <cell r="C11211" t="str">
            <v>TRANSPORTE HORIZONTAL, LATA DE 18 L, MANIPULADOR TELESCÓPICO, 50M. AF_06/2014</v>
          </cell>
          <cell r="D11211" t="str">
            <v>18L</v>
          </cell>
          <cell r="E11211">
            <v>0.21</v>
          </cell>
        </row>
        <row r="11212">
          <cell r="B11212">
            <v>91130</v>
          </cell>
          <cell r="C11212" t="str">
            <v>TRANSPORTE HORIZONTAL, LATA DE 18 L, MANIPULADOR TELESCÓPICO, 75M. AF_06/2014</v>
          </cell>
          <cell r="D11212" t="str">
            <v>18L</v>
          </cell>
          <cell r="E11212">
            <v>0.28999999999999998</v>
          </cell>
        </row>
        <row r="11213">
          <cell r="B11213">
            <v>91132</v>
          </cell>
          <cell r="C11213" t="str">
            <v>TRANSPORTE HORIZONTAL, LATA DE 18 L, MANIPULADOR TELESCÓPICO, 100M. AF_06/2014</v>
          </cell>
          <cell r="D11213" t="str">
            <v>18L</v>
          </cell>
          <cell r="E11213">
            <v>0.41</v>
          </cell>
        </row>
        <row r="11214">
          <cell r="B11214">
            <v>91134</v>
          </cell>
          <cell r="C11214" t="str">
            <v>TRANSPORTE HORIZONTAL, PÁLETE DE SACOS, MANIPULADOR TELESCÓPICO, 30M. AF_06/2014</v>
          </cell>
          <cell r="D11214" t="str">
            <v>T</v>
          </cell>
          <cell r="E11214">
            <v>2.48</v>
          </cell>
        </row>
        <row r="11215">
          <cell r="B11215">
            <v>91135</v>
          </cell>
          <cell r="C11215" t="str">
            <v>TRANSPORTE HORIZONTAL, PÁLETE DE SACOS, MANIPULADOR TELESCÓPICO, 50M. AF_06/2014</v>
          </cell>
          <cell r="D11215" t="str">
            <v>T</v>
          </cell>
          <cell r="E11215">
            <v>4.42</v>
          </cell>
        </row>
        <row r="11216">
          <cell r="B11216">
            <v>91136</v>
          </cell>
          <cell r="C11216" t="str">
            <v>TRANSPORTE HORIZONTAL, PÁLETE DE SACOS, MANIPULADOR TELESCÓPICO, 75M. AF_06/2014</v>
          </cell>
          <cell r="D11216" t="str">
            <v>T</v>
          </cell>
          <cell r="E11216">
            <v>6.37</v>
          </cell>
        </row>
        <row r="11217">
          <cell r="B11217">
            <v>91137</v>
          </cell>
          <cell r="C11217" t="str">
            <v>TRANSPORTE HORIZONTAL, PÁLETE DE SACOS, MANIPULADOR TELESCÓPICO, 100M. AF_06/2014</v>
          </cell>
          <cell r="D11217" t="str">
            <v>T</v>
          </cell>
          <cell r="E11217">
            <v>8.31</v>
          </cell>
        </row>
        <row r="11218">
          <cell r="B11218">
            <v>91138</v>
          </cell>
          <cell r="C11218" t="str">
            <v>TRANSPORTE HORIZONTAL, BLOCOS VAZADOS DE CONCRETO 19X19X39 CM, MANIPULADOR TELESCÓPICO, 30M. AF_06/2014</v>
          </cell>
          <cell r="D11218" t="str">
            <v>MIL</v>
          </cell>
          <cell r="E11218">
            <v>83.27</v>
          </cell>
        </row>
        <row r="11219">
          <cell r="B11219">
            <v>91139</v>
          </cell>
          <cell r="C11219" t="str">
            <v>TRANSPORTE HORIZONTAL, BLOCOS CERÂMICOS FURADOS NA VERTICAL 19X19X39 CM, MANIPULADOR TELESCÓPICO, 30M. AF_06/2014</v>
          </cell>
          <cell r="D11219" t="str">
            <v>MIL</v>
          </cell>
          <cell r="E11219">
            <v>44.36</v>
          </cell>
        </row>
        <row r="11220">
          <cell r="B11220">
            <v>91140</v>
          </cell>
          <cell r="C11220" t="str">
            <v>TRANSPORTE HORIZONTAL, BLOCOS CERÂMICOS FURADOS NA HORIZONTAL 9X19X19 CM, MANIPULADOR TELESCÓPICO, 30M. AF_06/2014</v>
          </cell>
          <cell r="D11220" t="str">
            <v>MIL</v>
          </cell>
          <cell r="E11220">
            <v>19.440000000000001</v>
          </cell>
        </row>
        <row r="11221">
          <cell r="B11221">
            <v>91141</v>
          </cell>
          <cell r="C11221" t="str">
            <v>TRANSPORTE HORIZONTAL, BLOCOS VAZADOS DE CONCRETO 19X19X39 CM, MANIPULADOR TELESCÓPICO, 50M. AF_06/2014</v>
          </cell>
          <cell r="D11221" t="str">
            <v>MIL</v>
          </cell>
          <cell r="E11221">
            <v>127.64</v>
          </cell>
        </row>
        <row r="11222">
          <cell r="B11222">
            <v>91142</v>
          </cell>
          <cell r="C11222" t="str">
            <v>TRANSPORTE HORIZONTAL, BLOCOS CERÂMICOS FURADOS NA VERTICAL 19X19X39 CM, MANIPULADOR TELESCÓPICO, 50M. AF_06/2014</v>
          </cell>
          <cell r="D11222" t="str">
            <v>MIL</v>
          </cell>
          <cell r="E11222">
            <v>83.27</v>
          </cell>
        </row>
        <row r="11223">
          <cell r="B11223">
            <v>91143</v>
          </cell>
          <cell r="C11223" t="str">
            <v>TRANSPORTE HORIZONTAL, BLOCOS CERÂMICOS FURADOS NA HORIZONTAL 9X19X19 CM, MANIPULADOR TELESCÓPICO, 50M. AF_06/2014</v>
          </cell>
          <cell r="D11223" t="str">
            <v>MIL</v>
          </cell>
          <cell r="E11223">
            <v>19.440000000000001</v>
          </cell>
        </row>
        <row r="11224">
          <cell r="B11224">
            <v>91144</v>
          </cell>
          <cell r="C11224" t="str">
            <v>TRANSPORTE HORIZONTAL, BLOCOS VAZADOS DE CONCRETO 19X19X39 CM, MANIPULADOR TELESCÓPICO, 75M. AF_06/2014</v>
          </cell>
          <cell r="D11224" t="str">
            <v>MIL</v>
          </cell>
          <cell r="E11224">
            <v>172</v>
          </cell>
        </row>
        <row r="11225">
          <cell r="B11225">
            <v>91145</v>
          </cell>
          <cell r="C11225" t="str">
            <v>TRANSPORTE HORIZONTAL, BLOCOS CERÂMICOS FURADOS NA VERTICAL 19X19X39 CM, MANIPULADOR TELESCÓPICO, 75M. AF_06/2014</v>
          </cell>
          <cell r="D11225" t="str">
            <v>MIL</v>
          </cell>
          <cell r="E11225">
            <v>127.64</v>
          </cell>
        </row>
        <row r="11226">
          <cell r="B11226">
            <v>91146</v>
          </cell>
          <cell r="C11226" t="str">
            <v>TRANSPORTE HORIZONTAL, BLOCOS CERÂMICOS FURADOS NA HORIZONTAL 9X19X19 CM, MANIPULADOR TELESCÓPICO, 75M. AF_06/2014</v>
          </cell>
          <cell r="D11226" t="str">
            <v>MIL</v>
          </cell>
          <cell r="E11226">
            <v>24.9</v>
          </cell>
        </row>
        <row r="11227">
          <cell r="B11227">
            <v>91147</v>
          </cell>
          <cell r="C11227" t="str">
            <v>TRANSPORTE HORIZONTAL, BLOCOS VAZADOS DE CONCRETO 19X19X39 CM, MANIPULADOR TELESCÓPICO, 100M. AF_06/2014</v>
          </cell>
          <cell r="D11227" t="str">
            <v>MIL</v>
          </cell>
          <cell r="E11227">
            <v>235.84</v>
          </cell>
        </row>
        <row r="11228">
          <cell r="B11228">
            <v>91148</v>
          </cell>
          <cell r="C11228" t="str">
            <v>TRANSPORTE HORIZONTAL, BLOCOS CERÂMICOS FURADOS NA VERTICAL 19X19X39 CM, MANIPULADOR TELESCÓPICO, 100M. AF_06/2014</v>
          </cell>
          <cell r="D11228" t="str">
            <v>MIL</v>
          </cell>
          <cell r="E11228">
            <v>152.56</v>
          </cell>
        </row>
        <row r="11229">
          <cell r="B11229">
            <v>91149</v>
          </cell>
          <cell r="C11229" t="str">
            <v>TRANSPORTE HORIZONTAL, BLOCOS CERÂMICOS FURADOS NA HORIZONTAL 9X19X19 CM, MANIPULADOR TELESCÓPICO, 100M. AF_06/2014</v>
          </cell>
          <cell r="D11229" t="str">
            <v>MIL</v>
          </cell>
          <cell r="E11229">
            <v>38.9</v>
          </cell>
        </row>
        <row r="11230">
          <cell r="B11230">
            <v>92121</v>
          </cell>
          <cell r="C11230" t="str">
            <v>PENEIRAMENTO DE AREIA COM PENEIRA ELÉTRICA. AF_11/2015</v>
          </cell>
          <cell r="D11230" t="str">
            <v>M3</v>
          </cell>
          <cell r="E11230">
            <v>19.03</v>
          </cell>
        </row>
        <row r="11231">
          <cell r="B11231">
            <v>92122</v>
          </cell>
          <cell r="C11231" t="str">
            <v>PENEIRAMENTO DE AREIA COM PENEIRA MANUAL. AF_11/2015</v>
          </cell>
          <cell r="D11231" t="str">
            <v>M3</v>
          </cell>
          <cell r="E11231">
            <v>31.79</v>
          </cell>
        </row>
        <row r="11232">
          <cell r="B11232">
            <v>92123</v>
          </cell>
          <cell r="C11232" t="str">
            <v>ENSACAMENTO DE AREIA. AF_11/2015</v>
          </cell>
          <cell r="D11232" t="str">
            <v>M3</v>
          </cell>
          <cell r="E11232">
            <v>31.67</v>
          </cell>
        </row>
        <row r="11233">
          <cell r="B11233">
            <v>94926</v>
          </cell>
          <cell r="C11233" t="str">
            <v>TRANSPORTE HORIZONTAL MANUAL, DE 30 M, DE JANELAS. AF_07/2016</v>
          </cell>
          <cell r="D11233" t="str">
            <v>M2</v>
          </cell>
          <cell r="E11233">
            <v>0.96</v>
          </cell>
        </row>
        <row r="11234">
          <cell r="B11234">
            <v>94927</v>
          </cell>
          <cell r="C11234" t="str">
            <v>TRANSPORTE VERTICAL MANUAL, DE 1 PAVIMENTO, DE JANELAS. AF_07/2016</v>
          </cell>
          <cell r="D11234" t="str">
            <v>M2</v>
          </cell>
          <cell r="E11234">
            <v>0.49</v>
          </cell>
        </row>
        <row r="11235">
          <cell r="B11235">
            <v>94928</v>
          </cell>
          <cell r="C11235" t="str">
            <v>TRANSPORTE HORIZONTAL MANUAL, DE 30 M, DE KIT PORTA-PRONTA OU PORTA DE MADEIRA FOLHA LEVE OU MÉDIA, PORTA DE AÇO E PORTA DE ALUMÍNIO. AF_07/2016</v>
          </cell>
          <cell r="D11235" t="str">
            <v>UN</v>
          </cell>
          <cell r="E11235">
            <v>1.51</v>
          </cell>
        </row>
        <row r="11236">
          <cell r="B11236">
            <v>94929</v>
          </cell>
          <cell r="C11236" t="str">
            <v>TRANSPORTE HORIZONTAL MANUAL, DE 30 M, DE KIT PORTA-PRONTA OU PORTA DE MADEIRA FOLHA PESADA OU SUPERPESADA E PORTA CORTA-FOGO. AF_07/2016</v>
          </cell>
          <cell r="D11236" t="str">
            <v>UN</v>
          </cell>
          <cell r="E11236">
            <v>2.67</v>
          </cell>
        </row>
        <row r="11237">
          <cell r="B11237">
            <v>94930</v>
          </cell>
          <cell r="C11237" t="str">
            <v>TRANSPORTE VERTICAL MANUAL, DE 1 PAVIMENTO, DE KIT PORTA-PRONTA OU PORTA DE MADEIRA FOLHA LEVE OU MÉDIA, PORTA DE AÇO E PORTA DE ALUMÍNIO. AF_07/2016</v>
          </cell>
          <cell r="D11237" t="str">
            <v>UN</v>
          </cell>
          <cell r="E11237">
            <v>0.78</v>
          </cell>
        </row>
        <row r="11238">
          <cell r="B11238">
            <v>94931</v>
          </cell>
          <cell r="C11238" t="str">
            <v>TRANSPORTE VERTICAL MANUAL, DE 1 PAVIMENTO, DE KIT PORTA-PRONTA OU PORTA DE MADEIRA FOLHA PESADA OU SUPERPESADA E PORTA CORTA-FOGO. AF_07/2016</v>
          </cell>
          <cell r="D11238" t="str">
            <v>UN</v>
          </cell>
          <cell r="E11238">
            <v>1.38</v>
          </cell>
        </row>
        <row r="11239">
          <cell r="B11239">
            <v>94932</v>
          </cell>
          <cell r="C11239" t="str">
            <v>TRANSPORTE HORIZONTAL MANUAL, DE 30 M, DE BANCADA DE MÁRMORE OU GRANITO PARA COZINHA/LAVATÓRIO OU MÁRMORE SINTÉTICO COM CUBA INTEGRADA. AF_07/2016</v>
          </cell>
          <cell r="D11239" t="str">
            <v>UN</v>
          </cell>
          <cell r="E11239">
            <v>2.82</v>
          </cell>
        </row>
        <row r="11240">
          <cell r="B11240">
            <v>94934</v>
          </cell>
          <cell r="C11240" t="str">
            <v>TRANSPORTE VERTICAL MANUAL, DE 1 PAVIMENTO, DE BANCADA DE MÁRMORE OU GRANITO PARA COZINHA/LAVATÓRIO OU MÁRMORE SINTÉTICO COM CUBA INTEGRADA. AF_07/2016</v>
          </cell>
          <cell r="D11240" t="str">
            <v>UN</v>
          </cell>
          <cell r="E11240">
            <v>0.97</v>
          </cell>
        </row>
        <row r="11241">
          <cell r="B11241">
            <v>94935</v>
          </cell>
          <cell r="C11241" t="str">
            <v>TRANSPORTE HORIZONTAL DE 30 M COM CARRINHO PLATAFORMA COM BANCADA DE MÁRMORE OU GRANITO PARA COZINHA/LAVATÓRIO OU MÁRMORE SINTÉTICO COM CUBA INTEGRADA. AF_07/2016</v>
          </cell>
          <cell r="D11241" t="str">
            <v>UN</v>
          </cell>
          <cell r="E11241">
            <v>1.53</v>
          </cell>
        </row>
        <row r="11242">
          <cell r="B11242">
            <v>94936</v>
          </cell>
          <cell r="C11242" t="str">
            <v>TRANSPORTE HORIZONTAL DE 50 M COM CARRINHO PLATAFORMA COM BANCADA DE MÁRMORE OU GRANITO PARA COZINHA/LAVATÓRIO OU MÁRMORE SINTÉTICO COM CUBA INTEGRADA. AF_07/2016</v>
          </cell>
          <cell r="D11242" t="str">
            <v>UN</v>
          </cell>
          <cell r="E11242">
            <v>2.4500000000000002</v>
          </cell>
        </row>
        <row r="11243">
          <cell r="B11243">
            <v>94937</v>
          </cell>
          <cell r="C11243" t="str">
            <v>TRANSPORTE HORIZONTAL DE 75 M COM CARRINHO PLATAFORMA COM BANCADA DE MÁRMORE OU GRANITO PARA COZINHA/LAVATÓRIO OU MÁRMORE SINTÉTICO COM CUBA INTEGRADA. AF_07/2016</v>
          </cell>
          <cell r="D11243" t="str">
            <v>UN</v>
          </cell>
          <cell r="E11243">
            <v>3.61</v>
          </cell>
        </row>
        <row r="11244">
          <cell r="B11244">
            <v>94938</v>
          </cell>
          <cell r="C11244" t="str">
            <v>TRANSPORTE HORIZONTAL DE 100 M COM CARRINHO PLATAFORMA COM BANCADA DE MÁRMORE OU GRANITO PARA COZINHA/LAVATÓRIO OU MÁRMORE SINTÉTICO COM CUBA INTEGRADA. AF_07/2016</v>
          </cell>
          <cell r="D11244" t="str">
            <v>UN</v>
          </cell>
          <cell r="E11244">
            <v>4.78</v>
          </cell>
        </row>
        <row r="11245">
          <cell r="B11245">
            <v>94939</v>
          </cell>
          <cell r="C11245" t="str">
            <v>TRANSPORTE HORIZONTAL MANUAL, DE 30 M, DE VIDRO. AF_07/2016</v>
          </cell>
          <cell r="D11245" t="str">
            <v>M2</v>
          </cell>
          <cell r="E11245">
            <v>1.49</v>
          </cell>
        </row>
        <row r="11246">
          <cell r="B11246">
            <v>94940</v>
          </cell>
          <cell r="C11246" t="str">
            <v>TRANSPORTE VERTICAL MANUAL, DE 1 PAVIMENTO, DE VIDRO. AF_07/2016</v>
          </cell>
          <cell r="D11246" t="str">
            <v>M2</v>
          </cell>
          <cell r="E11246">
            <v>0.77</v>
          </cell>
        </row>
        <row r="11247">
          <cell r="B11247">
            <v>94941</v>
          </cell>
          <cell r="C11247" t="str">
            <v>TRANSPORTE HORIZONTAL MANUAL, DE 30 M, DE TELA DE AÇO. AF_07/2016</v>
          </cell>
          <cell r="D11247" t="str">
            <v>KG</v>
          </cell>
          <cell r="E11247">
            <v>0.05</v>
          </cell>
        </row>
        <row r="11248">
          <cell r="B11248">
            <v>94942</v>
          </cell>
          <cell r="C11248" t="str">
            <v>TRANSPORTE HORIZONTAL MANUAL, DE 30 M, DE COMPENSADO DE MADEIRA. AF_07/2016</v>
          </cell>
          <cell r="D11248" t="str">
            <v>M2</v>
          </cell>
          <cell r="E11248">
            <v>0.6</v>
          </cell>
        </row>
        <row r="11249">
          <cell r="B11249">
            <v>94943</v>
          </cell>
          <cell r="C11249" t="str">
            <v>TRANSPORTE HORIZONTAL MANUAL, DE 30 M, DE TELHA TERMOACÚSTICA OU TELHA DE AÇO ZINCADO. AF_07/2016</v>
          </cell>
          <cell r="D11249" t="str">
            <v>M2</v>
          </cell>
          <cell r="E11249">
            <v>0.32</v>
          </cell>
        </row>
        <row r="11250">
          <cell r="B11250">
            <v>94944</v>
          </cell>
          <cell r="C11250" t="str">
            <v>TRANSPORTE HORIZONTAL MANUAL, DE 30 M, DE TELHA DE FIBROCIMENTO ONDULADA OU TELHA ESTRUTURAL DE FIBROCIMENTO, CANALETE 90 OU KALHETÃO. AF_07/2016</v>
          </cell>
          <cell r="D11250" t="str">
            <v>M2</v>
          </cell>
          <cell r="E11250">
            <v>0.83</v>
          </cell>
        </row>
        <row r="11251">
          <cell r="B11251">
            <v>94945</v>
          </cell>
          <cell r="C11251" t="str">
            <v>TRANSPORTE HORIZONTAL DE 100 M COM MANIPULADOR TELESCÓPICO DE TELHAS TERMOACÚSTICA, FIBROCIMENTO ONDULADA, AÇO ZINCADO, FIBROCIMENTO ESTRUTURAL, CANALETE 90 OU KALHETÃO. AF_07/2016</v>
          </cell>
          <cell r="D11251" t="str">
            <v>M2</v>
          </cell>
          <cell r="E11251">
            <v>0.22</v>
          </cell>
        </row>
        <row r="11252">
          <cell r="B11252">
            <v>94946</v>
          </cell>
          <cell r="C11252" t="str">
            <v>TRANSPORTE HORIZONTAL MANUAL, DE 30 M, DE BACIA SANITÁRIA, CAIXA ACOPLADA, TANQUE OU PIA. AF_07/2016</v>
          </cell>
          <cell r="D11252" t="str">
            <v>UN</v>
          </cell>
          <cell r="E11252">
            <v>0.85</v>
          </cell>
        </row>
        <row r="11253">
          <cell r="B11253">
            <v>94947</v>
          </cell>
          <cell r="C11253" t="str">
            <v>TRANSPORTE VERTICAL MANUAL DE 1 PAVIMENTO DE BACIA SANITÁRIA, CAIXA ACOPLADA, TANQUE OU PIA. AF_07/2016</v>
          </cell>
          <cell r="D11253" t="str">
            <v>UN</v>
          </cell>
          <cell r="E11253">
            <v>0.63</v>
          </cell>
        </row>
        <row r="11254">
          <cell r="B11254">
            <v>94948</v>
          </cell>
          <cell r="C11254" t="str">
            <v>TRANSPORTE HORIZONTAL DE 30 M COM CARRINHO PLATAFORMA COM BACIA SANITÁRIA, CAIXA ACOPLADA, TANQUE OU PIA. AF_07/2016</v>
          </cell>
          <cell r="D11254" t="str">
            <v>UN</v>
          </cell>
          <cell r="E11254">
            <v>0.45</v>
          </cell>
        </row>
        <row r="11255">
          <cell r="B11255">
            <v>94949</v>
          </cell>
          <cell r="C11255" t="str">
            <v>TRANSPORTE HORIZONTAL DE 50 M COM CARRINHO PLATAFORMA COM BACIA SANITÁRIA, CAIXA ACOPLADA, TANQUE OU PIA. AF_07/2016</v>
          </cell>
          <cell r="D11255" t="str">
            <v>UN</v>
          </cell>
          <cell r="E11255">
            <v>0.68</v>
          </cell>
        </row>
        <row r="11256">
          <cell r="B11256">
            <v>94950</v>
          </cell>
          <cell r="C11256" t="str">
            <v>TRANSPORTE HORIZONTAL DE 75 M COM CARRINHO PLATAFORMA COM BACIA SANITÁRIA, CAIXA ACOPLADA, TANQUE OU PIA. AF_07/2016</v>
          </cell>
          <cell r="D11256" t="str">
            <v>UN</v>
          </cell>
          <cell r="E11256">
            <v>0.97</v>
          </cell>
        </row>
        <row r="11257">
          <cell r="B11257">
            <v>94951</v>
          </cell>
          <cell r="C11257" t="str">
            <v>TRANSPORTE HORIZONTAL DE 100 M COM CARRINHO PLATAFORMA COM BACIA SANITÁRIA, CAIXA ACOPLADA, TANQUE OU PIA. AF_07/2016</v>
          </cell>
          <cell r="D11257" t="str">
            <v>UN</v>
          </cell>
          <cell r="E11257">
            <v>1.26</v>
          </cell>
        </row>
        <row r="11258">
          <cell r="B11258">
            <v>94952</v>
          </cell>
          <cell r="C11258" t="str">
            <v>TRANSPORTE HORIZONTAL DE 100 M COM MANIPULADOR TELESCÓPICO DE BACIAS SANITÁRIAS, CAIXA ACOPLADA, TANQUE OU PIA. AF_07/2016</v>
          </cell>
          <cell r="D11258" t="str">
            <v>UN</v>
          </cell>
          <cell r="E11258">
            <v>0.28000000000000003</v>
          </cell>
        </row>
        <row r="11259">
          <cell r="B11259">
            <v>94953</v>
          </cell>
          <cell r="C11259" t="str">
            <v>TRANSPORTE HORIZONTAL MANUAL, DE 30 M, DE TELHA DE CONCRETO OU CERÂMICA. AF_07/2016</v>
          </cell>
          <cell r="D11259" t="str">
            <v>M2</v>
          </cell>
          <cell r="E11259">
            <v>3.85</v>
          </cell>
        </row>
        <row r="11260">
          <cell r="B11260">
            <v>94954</v>
          </cell>
          <cell r="C11260" t="str">
            <v>TRANSPORTE HORIZONTAL DE 30 M COM CARRINHO PLATAFORMA COM TELHA DE CONCRETO OU CERÂMICA. AF_07/2016</v>
          </cell>
          <cell r="D11260" t="str">
            <v>M2</v>
          </cell>
          <cell r="E11260">
            <v>0.62</v>
          </cell>
        </row>
        <row r="11261">
          <cell r="B11261">
            <v>94955</v>
          </cell>
          <cell r="C11261" t="str">
            <v>TRANSPORTE HORIZONTAL DE 50 M COM CARRINHO PLATAFORMA COM TELHA DE CONCRETO OU CERÂMICA. AF_07/2016</v>
          </cell>
          <cell r="D11261" t="str">
            <v>M2</v>
          </cell>
          <cell r="E11261">
            <v>0.93</v>
          </cell>
        </row>
        <row r="11262">
          <cell r="B11262">
            <v>94956</v>
          </cell>
          <cell r="C11262" t="str">
            <v>TRANSPORTE HORIZONTAL DE 75 M COM CARRINHO PLATAFORMA COM TELHA DE CONCRETO OU CERÂMICA. AF_07/2016</v>
          </cell>
          <cell r="D11262" t="str">
            <v>M2</v>
          </cell>
          <cell r="E11262">
            <v>1.32</v>
          </cell>
        </row>
        <row r="11263">
          <cell r="B11263">
            <v>94957</v>
          </cell>
          <cell r="C11263" t="str">
            <v>TRANSPORTE HORIZONTAL DE 100 M COM CARRINHO PLATAFORMA COM TELHA DE CONCRETO OU CERÂMICA. AF_07/2016</v>
          </cell>
          <cell r="D11263" t="str">
            <v>M2</v>
          </cell>
          <cell r="E11263">
            <v>1.7</v>
          </cell>
        </row>
        <row r="11264">
          <cell r="B11264">
            <v>94958</v>
          </cell>
          <cell r="C11264" t="str">
            <v>TRANSPORTE HORIZONTAL DE 100 M COM MANIPULADOR TELESCÓPICO DE TELHAS DE CONCRETO OU CERÂMICA. AF_07/2016</v>
          </cell>
          <cell r="D11264" t="str">
            <v>M2</v>
          </cell>
          <cell r="E11264">
            <v>0.53</v>
          </cell>
        </row>
        <row r="11265">
          <cell r="B11265">
            <v>94959</v>
          </cell>
          <cell r="C11265" t="str">
            <v>TRANSPORTE HORIZONTAL MANUAL, DE 30 M, DE BARRAMENTO BLINDADO. AF_07/2016</v>
          </cell>
          <cell r="D11265" t="str">
            <v>M</v>
          </cell>
          <cell r="E11265">
            <v>1.06</v>
          </cell>
        </row>
        <row r="11266">
          <cell r="B11266">
            <v>94960</v>
          </cell>
          <cell r="C11266" t="str">
            <v>TRANSPORTE HORIZONTAL DE 100 M COM CARRINHO PLATAFORMA COM BARRAMENTO BLINDADO. AF_07/2016</v>
          </cell>
          <cell r="D11266" t="str">
            <v>M</v>
          </cell>
          <cell r="E11266">
            <v>0.87</v>
          </cell>
        </row>
        <row r="11267">
          <cell r="B11267">
            <v>94961</v>
          </cell>
          <cell r="C11267" t="str">
            <v>TRANSPORTE HORIZONTAL MANUAL, DE 30 M, DE CALHA. AF_07/2016</v>
          </cell>
          <cell r="D11267" t="str">
            <v>M</v>
          </cell>
          <cell r="E11267">
            <v>0.39</v>
          </cell>
        </row>
        <row r="11268">
          <cell r="B11268">
            <v>84117</v>
          </cell>
          <cell r="C11268" t="str">
            <v>RASPAGEM / CALAFETACAO TACOS MADEIRA 1 DEMAO CERA</v>
          </cell>
          <cell r="D11268" t="str">
            <v>M2</v>
          </cell>
          <cell r="E11268">
            <v>17.02</v>
          </cell>
        </row>
        <row r="11269">
          <cell r="B11269">
            <v>84120</v>
          </cell>
          <cell r="C11269" t="str">
            <v>ENCERAMENTO MANUAL EM MADEIRA - 3 DEMAOS</v>
          </cell>
          <cell r="D11269" t="str">
            <v>M2</v>
          </cell>
          <cell r="E11269">
            <v>11.37</v>
          </cell>
        </row>
        <row r="11270">
          <cell r="B11270">
            <v>99802</v>
          </cell>
          <cell r="C11270" t="str">
            <v>LIMPEZA DE PISO CERÂMICO OU PORCELANATO COM VASSOURA A SECO. AF_04/2019</v>
          </cell>
          <cell r="D11270" t="str">
            <v>M2</v>
          </cell>
          <cell r="E11270">
            <v>0.33</v>
          </cell>
        </row>
        <row r="11271">
          <cell r="B11271">
            <v>99803</v>
          </cell>
          <cell r="C11271" t="str">
            <v>LIMPEZA DE PISO CERÂMICO OU PORCELANATO COM PANO ÚMIDO. AF_04/2019</v>
          </cell>
          <cell r="D11271" t="str">
            <v>M2</v>
          </cell>
          <cell r="E11271">
            <v>1.28</v>
          </cell>
        </row>
        <row r="11272">
          <cell r="B11272">
            <v>99805</v>
          </cell>
          <cell r="C11272" t="str">
            <v>LIMPEZA DE PISO CERÂMICO OU COM PEDRAS RÚSTICAS UTILIZANDO ÁCIDO MURIÁTICO. AF_04/2019</v>
          </cell>
          <cell r="D11272" t="str">
            <v>M2</v>
          </cell>
          <cell r="E11272">
            <v>6.78</v>
          </cell>
        </row>
        <row r="11273">
          <cell r="B11273">
            <v>99806</v>
          </cell>
          <cell r="C11273" t="str">
            <v>LIMPEZA DE REVESTIMENTO CERÂMICO EM PAREDE COM PANO ÚMIDO AF_04/2019</v>
          </cell>
          <cell r="D11273" t="str">
            <v>M2</v>
          </cell>
          <cell r="E11273">
            <v>0.53</v>
          </cell>
        </row>
        <row r="11274">
          <cell r="B11274">
            <v>99808</v>
          </cell>
          <cell r="C11274" t="str">
            <v>LIMPEZA DE REVESTIMENTO CERÂMICO EM PAREDE UTILIZANDO ÁCIDO MURIÁTICO. AF_04/2019</v>
          </cell>
          <cell r="D11274" t="str">
            <v>M2</v>
          </cell>
          <cell r="E11274">
            <v>2.27</v>
          </cell>
        </row>
        <row r="11275">
          <cell r="B11275">
            <v>99809</v>
          </cell>
          <cell r="C11275" t="str">
            <v>LIMPEZA DE PISO DE LADRILHO HIDRÁULICO COM PANO ÚMIDO. AF_04/2019</v>
          </cell>
          <cell r="D11275" t="str">
            <v>M2</v>
          </cell>
          <cell r="E11275">
            <v>3.65</v>
          </cell>
        </row>
        <row r="11276">
          <cell r="B11276">
            <v>99811</v>
          </cell>
          <cell r="C11276" t="str">
            <v>LIMPEZA DE CONTRAPISO COM VASSOURA A SECO. AF_04/2019</v>
          </cell>
          <cell r="D11276" t="str">
            <v>M2</v>
          </cell>
          <cell r="E11276">
            <v>2.1800000000000002</v>
          </cell>
        </row>
        <row r="11277">
          <cell r="B11277">
            <v>99812</v>
          </cell>
          <cell r="C11277" t="str">
            <v>LIMPEZA DE LADRILHO HIDRÁULICO EM PAREDE COM PANO ÚMIDO. AF_04/2019</v>
          </cell>
          <cell r="D11277" t="str">
            <v>M2</v>
          </cell>
          <cell r="E11277">
            <v>0.7</v>
          </cell>
        </row>
        <row r="11278">
          <cell r="B11278">
            <v>99814</v>
          </cell>
          <cell r="C11278" t="str">
            <v>LIMPEZA DE SUPERFÍCIE COM JATO DE ALTA PRESSÃO. AF_04/2019</v>
          </cell>
          <cell r="D11278" t="str">
            <v>M2</v>
          </cell>
          <cell r="E11278">
            <v>1.19</v>
          </cell>
        </row>
        <row r="11279">
          <cell r="B11279">
            <v>99822</v>
          </cell>
          <cell r="C11279" t="str">
            <v>LIMPEZA DE PORTA DE MADEIRA. AF_04/2019</v>
          </cell>
          <cell r="D11279" t="str">
            <v>M2</v>
          </cell>
          <cell r="E11279">
            <v>0.62</v>
          </cell>
        </row>
        <row r="11280">
          <cell r="B11280">
            <v>99826</v>
          </cell>
          <cell r="C11280" t="str">
            <v>LIMPEZA DE FORRO REMOVÍVEL COM PANO ÚMIDO. AF_04/2019</v>
          </cell>
          <cell r="D11280" t="str">
            <v>M2</v>
          </cell>
          <cell r="E11280">
            <v>0.95</v>
          </cell>
        </row>
        <row r="11281">
          <cell r="B11281" t="str">
            <v>74163/1</v>
          </cell>
          <cell r="C11281" t="str">
            <v>PERFURACAO DE POCO COM PERFURATRIZ PNEUMATICA</v>
          </cell>
          <cell r="D11281" t="str">
            <v>M</v>
          </cell>
          <cell r="E11281">
            <v>41.48</v>
          </cell>
        </row>
        <row r="11282">
          <cell r="B11282" t="str">
            <v>74163/2</v>
          </cell>
          <cell r="C11282" t="str">
            <v>PERFURACAO DE POCO COM PERFURATRIZ A PERCUSSAO</v>
          </cell>
          <cell r="D11282" t="str">
            <v>M</v>
          </cell>
          <cell r="E11282">
            <v>70.09</v>
          </cell>
        </row>
        <row r="11283">
          <cell r="B11283">
            <v>84127</v>
          </cell>
          <cell r="C11283" t="str">
            <v>REVESTIMENTO DE POCOS C/ TUBOS DE CONCRETO</v>
          </cell>
          <cell r="D11283" t="str">
            <v>M</v>
          </cell>
          <cell r="E11283">
            <v>305.68</v>
          </cell>
        </row>
        <row r="11284">
          <cell r="B11284">
            <v>40841</v>
          </cell>
          <cell r="C11284" t="str">
            <v>ABRACADEIRA P/POCOS PROFUNDOS</v>
          </cell>
          <cell r="D11284" t="str">
            <v>UN</v>
          </cell>
          <cell r="E11284">
            <v>100.32</v>
          </cell>
        </row>
        <row r="11285">
          <cell r="B11285">
            <v>71516</v>
          </cell>
          <cell r="C11285" t="str">
            <v>CONJUNTO DE MANGUEIRA PARA COMBATE A INCENDIO EM FIBRA DE POLIESTER PURA, COM 1.1/2", REVESTIDA INTERNAMENTE, COM 2 LANCES DE 15M CADA</v>
          </cell>
          <cell r="D11285" t="str">
            <v>UN</v>
          </cell>
          <cell r="E11285">
            <v>440</v>
          </cell>
        </row>
        <row r="11286">
          <cell r="B11286">
            <v>73361</v>
          </cell>
          <cell r="C11286" t="str">
            <v>CONCRETO CICLOPICO FCK=10MPA 30% PEDRA DE MAO INCLUSIVE LANCAMENTO</v>
          </cell>
          <cell r="D11286" t="str">
            <v>M3</v>
          </cell>
          <cell r="E11286">
            <v>330.93</v>
          </cell>
        </row>
        <row r="11287">
          <cell r="B11287">
            <v>73714</v>
          </cell>
          <cell r="C11287" t="str">
            <v>CAIXA PARA RALO C OM GRELHA FOFO 135 KG DE ALV TIJOLO MACICO (7X10X20) PAREDES DE UMA VEZ (0.20 M) DE 0.90X1.20X1.50 M (EXTERNA) COM ARGAMASSA 1:4 CIMENTO:AREIA, BASE CONC FCK=10 MPA, EXCLUSIVE ESCAVACAO E REATERRO.</v>
          </cell>
          <cell r="D11287" t="str">
            <v>UN</v>
          </cell>
          <cell r="E11287">
            <v>1180.08</v>
          </cell>
        </row>
        <row r="11288">
          <cell r="B11288">
            <v>86957</v>
          </cell>
          <cell r="C11288" t="str">
            <v>MÃO FRANCESA EM BARRA DE FERRO CHATO RETANGULAR 2" X 1/4", REFORÇADA, 40 X 30 CM</v>
          </cell>
          <cell r="D11288" t="str">
            <v>UN</v>
          </cell>
          <cell r="E11288">
            <v>18.54</v>
          </cell>
        </row>
        <row r="11289">
          <cell r="B11289">
            <v>86958</v>
          </cell>
          <cell r="C11289" t="str">
            <v>MÃO FRANCESA EM BARRA DE FERRO CHATO RETANGULAR 2" X 1/4", REFORÇADA, 30 X 25 CM</v>
          </cell>
          <cell r="D11289" t="str">
            <v>UN</v>
          </cell>
          <cell r="E11289">
            <v>15.35</v>
          </cell>
        </row>
        <row r="11290">
          <cell r="B11290">
            <v>97010</v>
          </cell>
          <cell r="C11290" t="str">
            <v>GUARDA-CORPO FIXADO EM FÔRMA DE MADEIRA COM TRAVESSÕES EM MADEIRA PREGADA E FECHAMENTO EM TELA DE POLIPROPILENO PARA EDIFICAÇÕES COM ATÉ 2 PAVIMENTOS. AF_11/2017</v>
          </cell>
          <cell r="D11290" t="str">
            <v>M</v>
          </cell>
          <cell r="E11290">
            <v>47.49</v>
          </cell>
        </row>
        <row r="11291">
          <cell r="B11291">
            <v>97011</v>
          </cell>
          <cell r="C11291" t="str">
            <v>GUARDA-CORPO FIXADO EM FÔRMA DE MADEIRA COM TRAVESSÕES EM MADEIRA PREGADA E FECHAMENTO EM TELA DE POLIPROPILENO PARA EDIFICAÇÕES COM  3 PAVIMENTOS. AF_11/2017</v>
          </cell>
          <cell r="D11291" t="str">
            <v>M</v>
          </cell>
          <cell r="E11291">
            <v>36.21</v>
          </cell>
        </row>
        <row r="11292">
          <cell r="B11292">
            <v>97012</v>
          </cell>
          <cell r="C11292" t="str">
            <v>GUARDA-CORPO FIXADO EM FÔRMA DE MADEIRA COM TRAVESSÕES EM MADEIRA PREGADA E FECHAMENTO EM TELA DE POLIPROPILENO PARA EDIFICAÇÕES COM ALTURA IGUAL OU SUPERIOR A 4 PAVIMENTOS. AF_11/2017</v>
          </cell>
          <cell r="D11292" t="str">
            <v>M</v>
          </cell>
          <cell r="E11292">
            <v>30.58</v>
          </cell>
        </row>
        <row r="11293">
          <cell r="B11293">
            <v>97013</v>
          </cell>
          <cell r="C11293" t="str">
            <v>GUARDA-CORPO FIXADO EM FÔRMA DE MADEIRA COM TRAVESSÕES EM MADEIRA PREGADA E FECHAMENTO EM PAINEL COMPENSADO PARA EDIFICAÇÕES COM ATÉ 2 PAVIMENTOS. AF_11/2017</v>
          </cell>
          <cell r="D11293" t="str">
            <v>M</v>
          </cell>
          <cell r="E11293">
            <v>49.81</v>
          </cell>
        </row>
        <row r="11294">
          <cell r="B11294">
            <v>97014</v>
          </cell>
          <cell r="C11294" t="str">
            <v>GUARDA-CORPO FIXADO EM FÔRMA DE MADEIRA COM TRAVESSÕES EM MADEIRA PREGADA E FECHAMENTO EM PAINEL COMPENSADO PARA EDIFICAÇÕES COM 3 PAVIMENTOS. AF_11/2017</v>
          </cell>
          <cell r="D11294" t="str">
            <v>M</v>
          </cell>
          <cell r="E11294">
            <v>37.94</v>
          </cell>
        </row>
        <row r="11295">
          <cell r="B11295">
            <v>97015</v>
          </cell>
          <cell r="C11295" t="str">
            <v>GUARDA-CORPO FIXADO EM FÔRMA DE MADEIRA COM TRAVESSÕES EM MADEIRA PREGADA E FECHAMENTO EM PAINEL COMPENSADO PARA EDIFICAÇÕES COM ALTURA IGUAL OU SUPERIOR A 4 PAVIMENTOS. AF_11/2017</v>
          </cell>
          <cell r="D11295" t="str">
            <v>M</v>
          </cell>
          <cell r="E11295">
            <v>31.9</v>
          </cell>
        </row>
        <row r="11296">
          <cell r="B11296">
            <v>97016</v>
          </cell>
          <cell r="C11296" t="str">
            <v>GUARDA-CORPO FIXADO EM FÔRMA DE MADEIRA COM TRAVESSÕES EM MADEIRA PREGADA PRÉ-MONTADA E ENCAIXE NA FÔRMA. PARA EDIFICAÇÕES COM ATÉ 2 PAVIMENTOS. AF_11/2017</v>
          </cell>
          <cell r="D11296" t="str">
            <v>M</v>
          </cell>
          <cell r="E11296">
            <v>42.2</v>
          </cell>
        </row>
        <row r="11297">
          <cell r="B11297">
            <v>97017</v>
          </cell>
          <cell r="C11297" t="str">
            <v>GUARDA-CORPO FIXADO EM FÔRMA DE MADEIRA COM TRAVESSÕES EM MADEIRA PREGADA PRÉ-MONTADA E ENCAIXE NA FÔRMA PARA EDIFICAÇÕES COM 3 PAVIMENTOS. AF_11/2017</v>
          </cell>
          <cell r="D11297" t="str">
            <v>M</v>
          </cell>
          <cell r="E11297">
            <v>31.51</v>
          </cell>
        </row>
        <row r="11298">
          <cell r="B11298">
            <v>97018</v>
          </cell>
          <cell r="C11298" t="str">
            <v>GUARDA-CORPO FIXADO EM FÔRMA DE MADEIRA COM TRAVESSÕES EM MADEIRA PREGADA PRÉ-MONTADA E ENCAIXE NA FÔRMA. PARA EDIFICAÇÕES COM ALTURA IGUAL OU SUPERIOR A 4 PAVIMENTOS. AF_11/2017</v>
          </cell>
          <cell r="D11298" t="str">
            <v>M</v>
          </cell>
          <cell r="E11298">
            <v>25.94</v>
          </cell>
        </row>
        <row r="11299">
          <cell r="B11299">
            <v>97031</v>
          </cell>
          <cell r="C11299" t="str">
            <v>GUARDA-CORPO EM LAJE PÓS-DESFÔRMA, PARA ESTRUTURAS EM CONCRETO, COM ESCORAS DE MADEIRA ESTRONCADAS NA ESTRUTURA, TRAVESSÕES DE MADEIRA PREGADOS E FECHAMENTO EM TELA DE POLIPROPILENO PARA EDIFICAÇÕES COM ALTURA ATÉ 4 PAVIMENTOS (1 MONTAGEM POR OBRA). AF_11/2017</v>
          </cell>
          <cell r="D11299" t="str">
            <v>M</v>
          </cell>
          <cell r="E11299">
            <v>65.64</v>
          </cell>
        </row>
        <row r="11300">
          <cell r="B11300">
            <v>97032</v>
          </cell>
          <cell r="C11300" t="str">
            <v>GUARDA-CORPO EM LAJE PÓS-DESFÔRMA, PARA ESTRUTURAS EM CONCRETO, COM ESCORAS DE MADEIRA ESTRONCADAS NA ESTRUTURA, TRAVESSÕES DE MADEIRA PREGADOS E FECHAMENTO EM TELA DE POLIPROPILENO PARA EDIFICAÇÕES ACIMA DE 4 PAV. (2 MONTAGENS POR OBRA). AF_11/2017</v>
          </cell>
          <cell r="D11300" t="str">
            <v>M</v>
          </cell>
          <cell r="E11300">
            <v>40.119999999999997</v>
          </cell>
        </row>
        <row r="11301">
          <cell r="B11301">
            <v>97033</v>
          </cell>
          <cell r="C11301" t="str">
            <v>GUARDA-CORPO EM LAJE PÓS-DESFORMA, PARA ESTRUTURAS EM CONCRETO, COM ESCORAS METÁLICAS ESTRONCADAS NA ESTRUTURA, TRAVESSÕES DE MADEIRA E FECHAMENTO EM TELA DE POLIPROPILENO PARA EDIFICAÇÕES COM ALTURA ATÉ 4 PAVIMENTOS (1 MONTAGEM POR OBRA). AF_11/2017</v>
          </cell>
          <cell r="D11301" t="str">
            <v>M</v>
          </cell>
          <cell r="E11301">
            <v>72.77</v>
          </cell>
        </row>
        <row r="11302">
          <cell r="B11302">
            <v>97034</v>
          </cell>
          <cell r="C11302" t="str">
            <v>GUARDA-CORPO EM LAJE PÓS-DESFORMA, PARA ESTRUTURAS EM CONCRETO, COM ESCORAS METÁLICAS ESTRONCADAS NA ESTRUTURA, TRAVESSÕES DE MADEIRA E FECHAMENTO EM TELA DE POLIPROPILENO PARA EDIFICAÇÕES ACIMA DE 4 PAVIMENTOS (2 MONTAGENS POR OBRA). AF_11/2017</v>
          </cell>
          <cell r="D11302" t="str">
            <v>M</v>
          </cell>
          <cell r="E11302">
            <v>43.05</v>
          </cell>
        </row>
        <row r="11303">
          <cell r="B11303">
            <v>97039</v>
          </cell>
          <cell r="C11303" t="str">
            <v>FECHAMENTO REMOVÍVEL DE VÃO DE PORTAS, EM MADEIRA (VÃO DO ELEVADOR)  1 MONTAGEM EM OBRA. AF_11/2017</v>
          </cell>
          <cell r="D11303" t="str">
            <v>M2</v>
          </cell>
          <cell r="E11303">
            <v>25.4</v>
          </cell>
        </row>
        <row r="11304">
          <cell r="B11304">
            <v>97040</v>
          </cell>
          <cell r="C11304" t="str">
            <v>FECHAMENTO REMOVÍVEL DE ABERTURA DE CAIXILHO, EM MADEIRA  4 MONTAGENS EM OBRA. AF_11/2017</v>
          </cell>
          <cell r="D11304" t="str">
            <v>M2</v>
          </cell>
          <cell r="E11304">
            <v>9.77</v>
          </cell>
        </row>
        <row r="11305">
          <cell r="B11305">
            <v>97041</v>
          </cell>
          <cell r="C11305" t="str">
            <v>FECHAMENTO REMOVÍVEL DE ABERTURA NO PISO, EM MADEIRA  1 MONTAGEM EM OBRA. AF_11/2017</v>
          </cell>
          <cell r="D11305" t="str">
            <v>M2</v>
          </cell>
          <cell r="E11305">
            <v>147.16999999999999</v>
          </cell>
        </row>
        <row r="11306">
          <cell r="B11306">
            <v>97046</v>
          </cell>
          <cell r="C11306" t="str">
            <v>PONTEIRAS DE PROTEÇÃO DE VERGALHÕES EXPOSTOS EM FUNDAÇÕES. AF_11/2017</v>
          </cell>
          <cell r="D11306" t="str">
            <v>M2</v>
          </cell>
          <cell r="E11306">
            <v>0.23</v>
          </cell>
        </row>
        <row r="11307">
          <cell r="B11307">
            <v>97047</v>
          </cell>
          <cell r="C11307" t="str">
            <v>PONTEIRAS DE PROTEÇÃO DE VERGALHÕES EXPOSTOS EM ESTRUTURAS DE CONCRETO ARMADO CONVENCIONAL. AF_11/2017</v>
          </cell>
          <cell r="D11307" t="str">
            <v>M2</v>
          </cell>
          <cell r="E11307">
            <v>0.09</v>
          </cell>
        </row>
        <row r="11308">
          <cell r="B11308">
            <v>97048</v>
          </cell>
          <cell r="C11308" t="str">
            <v>PONTEIRAS DE PROTEÇÃO DE VERGALHÕES EXPOSTOS EM ALVENARIA ESTRUTURAL. AF_11/2017</v>
          </cell>
          <cell r="D11308" t="str">
            <v>M2</v>
          </cell>
          <cell r="E11308">
            <v>0.06</v>
          </cell>
        </row>
        <row r="11309">
          <cell r="B11309">
            <v>97051</v>
          </cell>
          <cell r="C11309" t="str">
            <v>SINALIZAÇÃO COM FITA FIXADA NA ESTRUTURA. AF_11/2017</v>
          </cell>
          <cell r="D11309" t="str">
            <v>M</v>
          </cell>
          <cell r="E11309">
            <v>0.47</v>
          </cell>
        </row>
        <row r="11310">
          <cell r="B11310">
            <v>97053</v>
          </cell>
          <cell r="C11310" t="str">
            <v>SINALIZAÇÃO COM FITA FIXADA EM CONE PLÁSTICO, INCLUINDO CONE. AF_11/2017</v>
          </cell>
          <cell r="D11310" t="str">
            <v>M</v>
          </cell>
          <cell r="E11310">
            <v>20.64</v>
          </cell>
        </row>
        <row r="11311">
          <cell r="B11311">
            <v>97062</v>
          </cell>
          <cell r="C11311" t="str">
            <v>COLOCAÇÃO DE TELA EM ANDAIME FACHADEIRO. AF_11/2017</v>
          </cell>
          <cell r="D11311" t="str">
            <v>M2</v>
          </cell>
          <cell r="E11311">
            <v>4.79</v>
          </cell>
        </row>
        <row r="11312">
          <cell r="B11312">
            <v>97063</v>
          </cell>
          <cell r="C11312" t="str">
            <v>MONTAGEM E DESMONTAGEM DE ANDAIME MODULAR FACHADEIRO, COM PISO METÁLICO, PARA EDIFICAÇÕES COM MÚLTIPLOS PAVIMENTOS (EXCLUSIVE ANDAIME E LIMPEZA). AF_11/2017</v>
          </cell>
          <cell r="D11312" t="str">
            <v>M2</v>
          </cell>
          <cell r="E11312">
            <v>8.14</v>
          </cell>
        </row>
        <row r="11313">
          <cell r="B11313">
            <v>97064</v>
          </cell>
          <cell r="C11313" t="str">
            <v>MONTAGEM E DESMONTAGEM DE ANDAIME TUBULAR TIPO TORRE (EXCLUSIVE ANDAIME E LIMPEZA). AF_11/2017</v>
          </cell>
          <cell r="D11313" t="str">
            <v>M</v>
          </cell>
          <cell r="E11313">
            <v>15.23</v>
          </cell>
        </row>
        <row r="11314">
          <cell r="B11314">
            <v>97065</v>
          </cell>
          <cell r="C11314" t="str">
            <v>MONTAGEM E DESMONTAGEM DE ANDAIME MULTIDIRECIONAL (EXCLUSIVE ANDAIME E LIMPEZA). AF_11/2017</v>
          </cell>
          <cell r="D11314" t="str">
            <v>M3</v>
          </cell>
          <cell r="E11314">
            <v>5.48</v>
          </cell>
        </row>
        <row r="11315">
          <cell r="B11315">
            <v>97066</v>
          </cell>
          <cell r="C11315" t="str">
            <v>COBERTURA PARA PROTEÇÃO DE PEDESTRES SOBRE ESTRUTURA DE ANDAIME, INCLUSIVE MONTAGEM E DESMONTAGEM. AF_11/2017</v>
          </cell>
          <cell r="D11315" t="str">
            <v>M2</v>
          </cell>
          <cell r="E11315">
            <v>45.55</v>
          </cell>
        </row>
        <row r="11316">
          <cell r="B11316">
            <v>97067</v>
          </cell>
          <cell r="C11316" t="str">
            <v>PLATAFORMA DE PROTEÇÃO PRINCIPAL PARA ALVENARIA ESTRUTURAL PARA SER APOIADA EM ANDAIME, INCLUSIVE MONTAGEM E DESMONTAGEM. AF_11/2017</v>
          </cell>
          <cell r="D11316" t="str">
            <v>M</v>
          </cell>
          <cell r="E11316">
            <v>563.74</v>
          </cell>
        </row>
        <row r="11317">
          <cell r="B11317" t="str">
            <v>73916/2</v>
          </cell>
          <cell r="C11317" t="str">
            <v>PLACA ESMALTADA PARA IDENTIFICAÇÃO NR DE RUA, DIMENSÕES 45X25CM</v>
          </cell>
          <cell r="D11317" t="str">
            <v>UN</v>
          </cell>
          <cell r="E11317">
            <v>84.98</v>
          </cell>
        </row>
        <row r="11318">
          <cell r="B11318">
            <v>73672</v>
          </cell>
          <cell r="C11318" t="str">
            <v>DESMATAMENTO E LIMPEZA MECANIZADA DE TERRENO COM ARVORES ATE Ø 15CM, UTILIZANDO TRATOR DE ESTEIRAS</v>
          </cell>
          <cell r="D11318" t="str">
            <v>M2</v>
          </cell>
          <cell r="E11318">
            <v>0.34</v>
          </cell>
        </row>
        <row r="11319">
          <cell r="B11319" t="str">
            <v>73822/2</v>
          </cell>
          <cell r="C11319" t="str">
            <v>LIMPEZA MECANIZADA DE TERRENO COM REMOCAO DE CAMADA VEGETAL, UTILIZANDO MOTONIVELADORA</v>
          </cell>
          <cell r="D11319" t="str">
            <v>M2</v>
          </cell>
          <cell r="E11319">
            <v>0.48</v>
          </cell>
        </row>
        <row r="11320">
          <cell r="B11320" t="str">
            <v>73859/1</v>
          </cell>
          <cell r="C11320" t="str">
            <v>DESMATAMENTO E LIMPEZA MECANIZADA DE TERRENO COM REMOCAO DE CAMADA VEGETAL, UTILIZANDO TRATOR DE ESTEIRAS</v>
          </cell>
          <cell r="D11320" t="str">
            <v>M2</v>
          </cell>
          <cell r="E11320">
            <v>0.12</v>
          </cell>
        </row>
        <row r="11321">
          <cell r="B11321" t="str">
            <v>73859/2</v>
          </cell>
          <cell r="C11321" t="str">
            <v>CAPINA E LIMPEZA MANUAL DE TERRENO</v>
          </cell>
          <cell r="D11321" t="str">
            <v>M2</v>
          </cell>
          <cell r="E11321">
            <v>1.06</v>
          </cell>
        </row>
        <row r="11322">
          <cell r="B11322">
            <v>85331</v>
          </cell>
          <cell r="C11322" t="str">
            <v>CORTE DE CAPOEIRA FINA A FOICE</v>
          </cell>
          <cell r="D11322" t="str">
            <v>M2</v>
          </cell>
          <cell r="E11322">
            <v>1.02</v>
          </cell>
        </row>
        <row r="11323">
          <cell r="B11323">
            <v>85422</v>
          </cell>
          <cell r="C11323" t="str">
            <v>PREPARO MANUAL DE TERRENO S/ RASPAGEM SUPERFICIAL</v>
          </cell>
          <cell r="D11323" t="str">
            <v>M2</v>
          </cell>
          <cell r="E11323">
            <v>5.3</v>
          </cell>
        </row>
        <row r="11324">
          <cell r="B11324" t="str">
            <v>74220/1</v>
          </cell>
          <cell r="C11324" t="str">
            <v>TAPUME DE CHAPA DE MADEIRA COMPENSADA, E= 6MM, COM PINTURA A CAL E REAPROVEITAMENTO DE 2X</v>
          </cell>
          <cell r="D11324" t="str">
            <v>M2</v>
          </cell>
          <cell r="E11324">
            <v>44.67</v>
          </cell>
        </row>
        <row r="11325">
          <cell r="B11325" t="str">
            <v>74221/1</v>
          </cell>
          <cell r="C11325" t="str">
            <v>SINALIZACAO DE TRANSITO - NOTURNA</v>
          </cell>
          <cell r="D11325" t="str">
            <v>M</v>
          </cell>
          <cell r="E11325">
            <v>2.2400000000000002</v>
          </cell>
        </row>
        <row r="11326">
          <cell r="B11326" t="str">
            <v>74219/1</v>
          </cell>
          <cell r="C11326" t="str">
            <v>PASSADICOS COM TABUAS DE MADEIRA PARA PEDESTRES</v>
          </cell>
          <cell r="D11326" t="str">
            <v>M2</v>
          </cell>
          <cell r="E11326">
            <v>57.54</v>
          </cell>
        </row>
        <row r="11327">
          <cell r="B11327" t="str">
            <v>74219/2</v>
          </cell>
          <cell r="C11327" t="str">
            <v>PASSADICOS COM TABUAS DE MADEIRA PARA VEICULOS</v>
          </cell>
          <cell r="D11327" t="str">
            <v>M2</v>
          </cell>
          <cell r="E11327">
            <v>47.65</v>
          </cell>
        </row>
        <row r="11328">
          <cell r="B11328">
            <v>84126</v>
          </cell>
          <cell r="C11328" t="str">
            <v>CHAPA DE ACO CARBONO 3/8 (COLOC/ USO/ RETIR) P/ PASS VEICULO SOBRE VALA MEDIDA P/ AREA CHAPA EM CADA APLICACAO</v>
          </cell>
          <cell r="D11328" t="str">
            <v>M2</v>
          </cell>
          <cell r="E11328">
            <v>32.39</v>
          </cell>
        </row>
        <row r="11329">
          <cell r="B11329">
            <v>85421</v>
          </cell>
          <cell r="C11329" t="str">
            <v>REMOCAO DE VIDRO COMUM</v>
          </cell>
          <cell r="D11329" t="str">
            <v>M2</v>
          </cell>
          <cell r="E11329">
            <v>10.41</v>
          </cell>
        </row>
        <row r="11330">
          <cell r="B11330">
            <v>97621</v>
          </cell>
          <cell r="C11330" t="str">
            <v>DEMOLIÇÃO DE ALVENARIA DE BLOCO FURADO, DE FORMA MANUAL, COM REAPROVEITAMENTO. AF_12/2017</v>
          </cell>
          <cell r="D11330" t="str">
            <v>M3</v>
          </cell>
          <cell r="E11330">
            <v>71.709999999999994</v>
          </cell>
        </row>
        <row r="11331">
          <cell r="B11331">
            <v>97622</v>
          </cell>
          <cell r="C11331" t="str">
            <v>DEMOLIÇÃO DE ALVENARIA DE BLOCO FURADO, DE FORMA MANUAL, SEM REAPROVEITAMENTO. AF_12/2017</v>
          </cell>
          <cell r="D11331" t="str">
            <v>M3</v>
          </cell>
          <cell r="E11331">
            <v>34.950000000000003</v>
          </cell>
        </row>
        <row r="11332">
          <cell r="B11332">
            <v>97623</v>
          </cell>
          <cell r="C11332" t="str">
            <v>DEMOLIÇÃO DE ALVENARIA DE TIJOLO MACIÇO, DE FORMA MANUAL, COM REAPROVEITAMENTO. AF_12/2017</v>
          </cell>
          <cell r="D11332" t="str">
            <v>M3</v>
          </cell>
          <cell r="E11332">
            <v>107.07</v>
          </cell>
        </row>
        <row r="11333">
          <cell r="B11333">
            <v>97624</v>
          </cell>
          <cell r="C11333" t="str">
            <v>DEMOLIÇÃO DE ALVENARIA DE TIJOLO MACIÇO, DE FORMA MANUAL, SEM REAPROVEITAMENTO. AF_12/2017</v>
          </cell>
          <cell r="D11333" t="str">
            <v>M3</v>
          </cell>
          <cell r="E11333">
            <v>65.709999999999994</v>
          </cell>
        </row>
        <row r="11334">
          <cell r="B11334">
            <v>97625</v>
          </cell>
          <cell r="C11334" t="str">
            <v>DEMOLIÇÃO DE ALVENARIA PARA QUALQUER TIPO DE BLOCO, DE FORMA MECANIZADA, SEM REAPROVEITAMENTO. AF_12/2017</v>
          </cell>
          <cell r="D11334" t="str">
            <v>M3</v>
          </cell>
          <cell r="E11334">
            <v>39.799999999999997</v>
          </cell>
        </row>
        <row r="11335">
          <cell r="B11335">
            <v>97626</v>
          </cell>
          <cell r="C11335" t="str">
            <v>DEMOLIÇÃO DE PILARES E VIGAS EM CONCRETO ARMADO, DE FORMA MANUAL, SEM REAPROVEITAMENTO. AF_12/2017</v>
          </cell>
          <cell r="D11335" t="str">
            <v>M3</v>
          </cell>
          <cell r="E11335">
            <v>363.05</v>
          </cell>
        </row>
        <row r="11336">
          <cell r="B11336">
            <v>97627</v>
          </cell>
          <cell r="C11336" t="str">
            <v>DEMOLIÇÃO DE PILARES E VIGAS EM CONCRETO ARMADO, DE FORMA MECANIZADA COM MARTELETE, SEM REAPROVEITAMENTO. AF_12/2017</v>
          </cell>
          <cell r="D11336" t="str">
            <v>M3</v>
          </cell>
          <cell r="E11336">
            <v>175.02</v>
          </cell>
        </row>
        <row r="11337">
          <cell r="B11337">
            <v>97628</v>
          </cell>
          <cell r="C11337" t="str">
            <v>DEMOLIÇÃO DE LAJES, DE FORMA MANUAL, SEM REAPROVEITAMENTO. AF_12/2017</v>
          </cell>
          <cell r="D11337" t="str">
            <v>M3</v>
          </cell>
          <cell r="E11337">
            <v>172.74</v>
          </cell>
        </row>
        <row r="11338">
          <cell r="B11338">
            <v>97629</v>
          </cell>
          <cell r="C11338" t="str">
            <v>DEMOLIÇÃO DE LAJES, DE FORMA MECANIZADA COM MARTELETE, SEM REAPROVEITAMENTO. AF_12/2017</v>
          </cell>
          <cell r="D11338" t="str">
            <v>M3</v>
          </cell>
          <cell r="E11338">
            <v>82.61</v>
          </cell>
        </row>
        <row r="11339">
          <cell r="B11339">
            <v>97631</v>
          </cell>
          <cell r="C11339" t="str">
            <v>DEMOLIÇÃO DE ARGAMASSAS, DE FORMA MANUAL, SEM REAPROVEITAMENTO. AF_12/2017</v>
          </cell>
          <cell r="D11339" t="str">
            <v>M2</v>
          </cell>
          <cell r="E11339">
            <v>2.0699999999999998</v>
          </cell>
        </row>
        <row r="11340">
          <cell r="B11340">
            <v>97632</v>
          </cell>
          <cell r="C11340" t="str">
            <v>DEMOLIÇÃO DE RODAPÉ CERÂMICO, DE FORMA MANUAL, SEM REAPROVEITAMENTO. AF_12/2017</v>
          </cell>
          <cell r="D11340" t="str">
            <v>M</v>
          </cell>
          <cell r="E11340">
            <v>1.67</v>
          </cell>
        </row>
        <row r="11341">
          <cell r="B11341">
            <v>97633</v>
          </cell>
          <cell r="C11341" t="str">
            <v>DEMOLIÇÃO DE REVESTIMENTO CERÂMICO, DE FORMA MANUAL, SEM REAPROVEITAMENTO. AF_12/2017</v>
          </cell>
          <cell r="D11341" t="str">
            <v>M2</v>
          </cell>
          <cell r="E11341">
            <v>14.66</v>
          </cell>
        </row>
        <row r="11342">
          <cell r="B11342">
            <v>97634</v>
          </cell>
          <cell r="C11342" t="str">
            <v>DEMOLIÇÃO DE REVESTIMENTO CERÂMICO, DE FORMA MECANIZADA COM MARTELETE, SEM REAPROVEITAMENTO. AF_12/2017</v>
          </cell>
          <cell r="D11342" t="str">
            <v>M2</v>
          </cell>
          <cell r="E11342">
            <v>8.1</v>
          </cell>
        </row>
        <row r="11343">
          <cell r="B11343">
            <v>97635</v>
          </cell>
          <cell r="C11343" t="str">
            <v>DEMOLIÇÃO DE PAVIMENTO INTERTRAVADO, DE FORMA MANUAL, COM REAPROVEITAMENTO. AF_12/2017</v>
          </cell>
          <cell r="D11343" t="str">
            <v>M2</v>
          </cell>
          <cell r="E11343">
            <v>8.44</v>
          </cell>
        </row>
        <row r="11344">
          <cell r="B11344">
            <v>97636</v>
          </cell>
          <cell r="C11344" t="str">
            <v>DEMOLIÇÃO PARCIAL DE PAVIMENTO ASFÁLTICO, DE FORMA MECANIZADA, SEM REAPROVEITAMENTO. AF_12/2017</v>
          </cell>
          <cell r="D11344" t="str">
            <v>M2</v>
          </cell>
          <cell r="E11344">
            <v>9.2799999999999994</v>
          </cell>
        </row>
        <row r="11345">
          <cell r="B11345">
            <v>97637</v>
          </cell>
          <cell r="C11345" t="str">
            <v>REMOÇÃO DE TAPUME/ CHAPAS METÁLICAS E DE MADEIRA, DE FORMA MANUAL, SEM REAPROVEITAMENTO. AF_12/2017</v>
          </cell>
          <cell r="D11345" t="str">
            <v>M2</v>
          </cell>
          <cell r="E11345">
            <v>1.8</v>
          </cell>
        </row>
        <row r="11346">
          <cell r="B11346">
            <v>97638</v>
          </cell>
          <cell r="C11346" t="str">
            <v>REMOÇÃO DE CHAPAS E PERFIS DE DRYWALL, DE FORMA MANUAL, SEM REAPROVEITAMENTO. AF_12/2017</v>
          </cell>
          <cell r="D11346" t="str">
            <v>M2</v>
          </cell>
          <cell r="E11346">
            <v>5.23</v>
          </cell>
        </row>
        <row r="11347">
          <cell r="B11347">
            <v>97639</v>
          </cell>
          <cell r="C11347" t="str">
            <v>REMOÇÃO DE PLACAS E PILARETES DE CONCRETO, DE FORMA MANUAL, SEM REAPROVEITAMENTO. AF_12/2017</v>
          </cell>
          <cell r="D11347" t="str">
            <v>M2</v>
          </cell>
          <cell r="E11347">
            <v>12.62</v>
          </cell>
        </row>
        <row r="11348">
          <cell r="B11348">
            <v>97640</v>
          </cell>
          <cell r="C11348" t="str">
            <v>REMOÇÃO DE FORROS DE DRYWALL, PVC E FIBROMINERAL, DE FORMA MANUAL, SEM REAPROVEITAMENTO. AF_12/2017</v>
          </cell>
          <cell r="D11348" t="str">
            <v>M2</v>
          </cell>
          <cell r="E11348">
            <v>1.1299999999999999</v>
          </cell>
        </row>
        <row r="11349">
          <cell r="B11349">
            <v>97641</v>
          </cell>
          <cell r="C11349" t="str">
            <v>REMOÇÃO DE FORRO DE GESSO, DE FORMA MANUAL, SEM REAPROVEITAMENTO. AF_12/2017</v>
          </cell>
          <cell r="D11349" t="str">
            <v>M2</v>
          </cell>
          <cell r="E11349">
            <v>3.14</v>
          </cell>
        </row>
        <row r="11350">
          <cell r="B11350">
            <v>97642</v>
          </cell>
          <cell r="C11350" t="str">
            <v>REMOÇÃO DE TRAMA METÁLICA OU DE MADEIRA PARA FORRO, DE FORMA MANUAL, SEM REAPROVEITAMENTO. AF_12/2017</v>
          </cell>
          <cell r="D11350" t="str">
            <v>M2</v>
          </cell>
          <cell r="E11350">
            <v>2.0299999999999998</v>
          </cell>
        </row>
        <row r="11351">
          <cell r="B11351">
            <v>97643</v>
          </cell>
          <cell r="C11351" t="str">
            <v>REMOÇÃO DE PISO DE MADEIRA (ASSOALHO E BARROTE), DE FORMA MANUAL, SEM REAPROVEITAMENTO. AF_12/2017</v>
          </cell>
          <cell r="D11351" t="str">
            <v>M2</v>
          </cell>
          <cell r="E11351">
            <v>15.51</v>
          </cell>
        </row>
        <row r="11352">
          <cell r="B11352">
            <v>97644</v>
          </cell>
          <cell r="C11352" t="str">
            <v>REMOÇÃO DE PORTAS, DE FORMA MANUAL, SEM REAPROVEITAMENTO. AF_12/2017</v>
          </cell>
          <cell r="D11352" t="str">
            <v>M2</v>
          </cell>
          <cell r="E11352">
            <v>5.83</v>
          </cell>
        </row>
        <row r="11353">
          <cell r="B11353">
            <v>97645</v>
          </cell>
          <cell r="C11353" t="str">
            <v>REMOÇÃO DE JANELAS, DE FORMA MANUAL, SEM REAPROVEITAMENTO. AF_12/2017</v>
          </cell>
          <cell r="D11353" t="str">
            <v>M2</v>
          </cell>
          <cell r="E11353">
            <v>17.07</v>
          </cell>
        </row>
        <row r="11354">
          <cell r="B11354">
            <v>97647</v>
          </cell>
          <cell r="C11354" t="str">
            <v>REMOÇÃO DE TELHAS, DE FIBROCIMENTO, METÁLICA E CERÂMICA, DE FORMA MANUAL, SEM REAPROVEITAMENTO. AF_12/2017</v>
          </cell>
          <cell r="D11354" t="str">
            <v>M2</v>
          </cell>
          <cell r="E11354">
            <v>2.2599999999999998</v>
          </cell>
        </row>
        <row r="11355">
          <cell r="B11355">
            <v>97648</v>
          </cell>
          <cell r="C11355" t="str">
            <v>REMOÇÃO DE PROTEÇÃO TÉRMICA PARA COBERTURA EM EPS, DE FORMA MANUAL, SEM REAPROVEITAMENTO. AF_12/2017</v>
          </cell>
          <cell r="D11355" t="str">
            <v>M2</v>
          </cell>
          <cell r="E11355">
            <v>1.31</v>
          </cell>
        </row>
        <row r="11356">
          <cell r="B11356">
            <v>97649</v>
          </cell>
          <cell r="C11356" t="str">
            <v>REMOÇÃO DE TELHAS DE FIBROCIMENTO, METÁLICA E CERÂMICA, DE FORMA MECANIZADA, COM USO DE GUINDASTE, SEM REAPROVEITAMENTO. AF_12/2017</v>
          </cell>
          <cell r="D11356" t="str">
            <v>M2</v>
          </cell>
          <cell r="E11356">
            <v>2.86</v>
          </cell>
        </row>
        <row r="11357">
          <cell r="B11357">
            <v>97650</v>
          </cell>
          <cell r="C11357" t="str">
            <v>REMOÇÃO DE TRAMA DE MADEIRA PARA COBERTURA, DE FORMA MANUAL, SEM REAPROVEITAMENTO. AF_12/2017</v>
          </cell>
          <cell r="D11357" t="str">
            <v>M2</v>
          </cell>
          <cell r="E11357">
            <v>4.88</v>
          </cell>
        </row>
        <row r="11358">
          <cell r="B11358">
            <v>97651</v>
          </cell>
          <cell r="C11358" t="str">
            <v>REMOÇÃO DE TESOURAS DE MADEIRA, COM VÃO MENOR QUE 8M, DE FORMA MANUAL, SEM REAPROVEITAMENTO. AF_12/2017</v>
          </cell>
          <cell r="D11358" t="str">
            <v>UN</v>
          </cell>
          <cell r="E11358">
            <v>54.09</v>
          </cell>
        </row>
        <row r="11359">
          <cell r="B11359">
            <v>97652</v>
          </cell>
          <cell r="C11359" t="str">
            <v>REMOÇÃO DE TESOURAS DE MADEIRA, COM VÃO MAIOR OU IGUAL A 8M, DE FORMA MANUAL, SEM REAPROVEITAMENTO. AF_12/2017</v>
          </cell>
          <cell r="D11359" t="str">
            <v>UN</v>
          </cell>
          <cell r="E11359">
            <v>122.64</v>
          </cell>
        </row>
        <row r="11360">
          <cell r="B11360">
            <v>97653</v>
          </cell>
          <cell r="C11360" t="str">
            <v>REMOÇÃO DE TESOURAS DE MADEIRA, COM VÃO MENOR QUE 8M, DE FORMA MECANIZADA, COM REAPROVEITAMENTO. AF_12/2017</v>
          </cell>
          <cell r="D11360" t="str">
            <v>UN</v>
          </cell>
          <cell r="E11360">
            <v>85.52</v>
          </cell>
        </row>
        <row r="11361">
          <cell r="B11361">
            <v>97654</v>
          </cell>
          <cell r="C11361" t="str">
            <v>REMOÇÃO DE TESOURAS DE MADEIRA, COM VÃO MAIOR OU IGUAL A 8M, DE FORMA MECANIZADA, COM REAPROVEITAMENTO. AF_12/2017</v>
          </cell>
          <cell r="D11361" t="str">
            <v>UN</v>
          </cell>
          <cell r="E11361">
            <v>104.29</v>
          </cell>
        </row>
        <row r="11362">
          <cell r="B11362">
            <v>97655</v>
          </cell>
          <cell r="C11362" t="str">
            <v>REMOÇÃO DE TRAMA METÁLICA PARA COBERTURA, DE FORMA MANUAL, SEM REAPROVEITAMENTO. AF_12/2017</v>
          </cell>
          <cell r="D11362" t="str">
            <v>M2</v>
          </cell>
          <cell r="E11362">
            <v>15.1</v>
          </cell>
        </row>
        <row r="11363">
          <cell r="B11363">
            <v>97656</v>
          </cell>
          <cell r="C11363" t="str">
            <v>REMOÇÃO DE TESOURAS METÁLICAS, COM VÃO MENOR QUE 8M, DE FORMA MANUAL, SEM REAPROVEITAMENTO. AF_12/2017</v>
          </cell>
          <cell r="D11363" t="str">
            <v>UN</v>
          </cell>
          <cell r="E11363">
            <v>149.26</v>
          </cell>
        </row>
        <row r="11364">
          <cell r="B11364">
            <v>97657</v>
          </cell>
          <cell r="C11364" t="str">
            <v>REMOÇÃO DE TESOURAS METÁLICAS, COM VÃO MAIOR OU IGUAL A 8M, DE FORMA MANUAL, SEM REAPROVEITAMENTO. AF_12/2017</v>
          </cell>
          <cell r="D11364" t="str">
            <v>UN</v>
          </cell>
          <cell r="E11364">
            <v>295.83999999999997</v>
          </cell>
        </row>
        <row r="11365">
          <cell r="B11365">
            <v>97658</v>
          </cell>
          <cell r="C11365" t="str">
            <v>REMOÇÃO DE TESOURAS METÁLICAS, COM VÃO MENOR QUE 8M, DE FORMA MECANIZADA, COM REAPROVEITAMENTO. AF_12/2017</v>
          </cell>
          <cell r="D11365" t="str">
            <v>UN</v>
          </cell>
          <cell r="E11365">
            <v>121.8</v>
          </cell>
        </row>
        <row r="11366">
          <cell r="B11366">
            <v>97659</v>
          </cell>
          <cell r="C11366" t="str">
            <v>REMOÇÃO DE TESOURAS METÁLICAS, COM VÃO MAIOR OU IGUAL A 8M, DE FORMA MECANIZADA, COM REAPROVEITAMENTO. AF_12/2017</v>
          </cell>
          <cell r="D11366" t="str">
            <v>UN</v>
          </cell>
          <cell r="E11366">
            <v>163.26</v>
          </cell>
        </row>
        <row r="11367">
          <cell r="B11367">
            <v>97660</v>
          </cell>
          <cell r="C11367" t="str">
            <v>REMOÇÃO DE INTERRUPTORES/TOMADAS ELÉTRICAS, DE FORMA MANUAL, SEM REAPROVEITAMENTO. AF_12/2017</v>
          </cell>
          <cell r="D11367" t="str">
            <v>UN</v>
          </cell>
          <cell r="E11367">
            <v>0.41</v>
          </cell>
        </row>
        <row r="11368">
          <cell r="B11368">
            <v>97661</v>
          </cell>
          <cell r="C11368" t="str">
            <v>REMOÇÃO DE CABOS ELÉTRICOS, DE FORMA MANUAL, SEM REAPROVEITAMENTO. AF_12/2017</v>
          </cell>
          <cell r="D11368" t="str">
            <v>M</v>
          </cell>
          <cell r="E11368">
            <v>0.41</v>
          </cell>
        </row>
        <row r="11369">
          <cell r="B11369">
            <v>97662</v>
          </cell>
          <cell r="C11369" t="str">
            <v>REMOÇÃO DE TUBULAÇÕES (TUBOS E CONEXÕES) DE ÁGUA FRIA, DE FORMA MANUAL, SEM REAPROVEITAMENTO. AF_12/2017</v>
          </cell>
          <cell r="D11369" t="str">
            <v>M</v>
          </cell>
          <cell r="E11369">
            <v>0.31</v>
          </cell>
        </row>
        <row r="11370">
          <cell r="B11370">
            <v>97663</v>
          </cell>
          <cell r="C11370" t="str">
            <v>REMOÇÃO DE LOUÇAS, DE FORMA MANUAL, SEM REAPROVEITAMENTO. AF_12/2017</v>
          </cell>
          <cell r="D11370" t="str">
            <v>UN</v>
          </cell>
          <cell r="E11370">
            <v>7.78</v>
          </cell>
        </row>
        <row r="11371">
          <cell r="B11371">
            <v>97664</v>
          </cell>
          <cell r="C11371" t="str">
            <v>REMOÇÃO DE ACESSÓRIOS, DE FORMA MANUAL, SEM REAPROVEITAMENTO. AF_12/2017</v>
          </cell>
          <cell r="D11371" t="str">
            <v>UN</v>
          </cell>
          <cell r="E11371">
            <v>0.97</v>
          </cell>
        </row>
        <row r="11372">
          <cell r="B11372">
            <v>97665</v>
          </cell>
          <cell r="C11372" t="str">
            <v>REMOÇÃO DE LUMINÁRIAS, DE FORMA MANUAL, SEM REAPROVEITAMENTO. AF_12/2017</v>
          </cell>
          <cell r="D11372" t="str">
            <v>UN</v>
          </cell>
          <cell r="E11372">
            <v>0.8</v>
          </cell>
        </row>
        <row r="11373">
          <cell r="B11373">
            <v>97666</v>
          </cell>
          <cell r="C11373" t="str">
            <v>REMOÇÃO DE METAIS SANITÁRIOS, DE FORMA MANUAL, SEM REAPROVEITAMENTO. AF_12/2017</v>
          </cell>
          <cell r="D11373" t="str">
            <v>UN</v>
          </cell>
          <cell r="E11373">
            <v>5.67</v>
          </cell>
        </row>
        <row r="11374">
          <cell r="B11374">
            <v>85423</v>
          </cell>
          <cell r="C11374" t="str">
            <v>ISOLAMENTO DE OBRA COM TELA PLASTICA COM MALHA DE 5MM</v>
          </cell>
          <cell r="D11374" t="str">
            <v>M2</v>
          </cell>
          <cell r="E11374">
            <v>6.26</v>
          </cell>
        </row>
        <row r="11375">
          <cell r="B11375">
            <v>85424</v>
          </cell>
          <cell r="C11375" t="str">
            <v>ISOLAMENTO DE OBRA COM TELA PLASTICA COM MALHA DE 5MM E ESTRUTURA DE MADEIRA PONTALETEADA</v>
          </cell>
          <cell r="D11375" t="str">
            <v>M2</v>
          </cell>
          <cell r="E11375">
            <v>18.809999999999999</v>
          </cell>
        </row>
        <row r="11376">
          <cell r="B11376">
            <v>72742</v>
          </cell>
          <cell r="C11376" t="str">
            <v>ENSAIO DE RECEBIMENTO E ACEITACAO DE CIMENTO PORTLAND</v>
          </cell>
          <cell r="D11376" t="str">
            <v>UN</v>
          </cell>
          <cell r="E11376">
            <v>640</v>
          </cell>
        </row>
        <row r="11377">
          <cell r="B11377">
            <v>72743</v>
          </cell>
          <cell r="C11377" t="str">
            <v>ENSAIO DE RECEBIMENTO E ACEITACAO DE AGREGADO GRAUDO</v>
          </cell>
          <cell r="D11377" t="str">
            <v>UN</v>
          </cell>
          <cell r="E11377">
            <v>320</v>
          </cell>
        </row>
        <row r="11378">
          <cell r="B11378" t="str">
            <v>74020/1</v>
          </cell>
          <cell r="C11378" t="str">
            <v>ENSAIO DE PAVIMENTO DE CONCRETO</v>
          </cell>
          <cell r="D11378" t="str">
            <v>M3</v>
          </cell>
          <cell r="E11378">
            <v>23.95</v>
          </cell>
        </row>
        <row r="11379">
          <cell r="B11379" t="str">
            <v>74021/3</v>
          </cell>
          <cell r="C11379" t="str">
            <v>ENSAIOS DE REGULARIZACAO DO SUBLEITO</v>
          </cell>
          <cell r="D11379" t="str">
            <v>M2</v>
          </cell>
          <cell r="E11379">
            <v>0.86</v>
          </cell>
        </row>
        <row r="11380">
          <cell r="B11380" t="str">
            <v>74021/6</v>
          </cell>
          <cell r="C11380" t="str">
            <v>ENSAIOS DE BASE ESTABILIZADA GRANULOMETRICAMENTE</v>
          </cell>
          <cell r="D11380" t="str">
            <v>M3</v>
          </cell>
          <cell r="E11380">
            <v>1.68</v>
          </cell>
        </row>
        <row r="11381">
          <cell r="B11381" t="str">
            <v>74022/3</v>
          </cell>
          <cell r="C11381" t="str">
            <v>ENSAIO DE DETERMINACAO DA PENEIRACAO - EMULSAO ASFALTICA</v>
          </cell>
          <cell r="D11381" t="str">
            <v>UN</v>
          </cell>
          <cell r="E11381">
            <v>160</v>
          </cell>
        </row>
        <row r="11382">
          <cell r="B11382" t="str">
            <v>74022/6</v>
          </cell>
          <cell r="C11382" t="str">
            <v>ENSAIO DE GRANULOMETRIA POR PENEIRAMENTO - SOLOS</v>
          </cell>
          <cell r="D11382" t="str">
            <v>UN</v>
          </cell>
          <cell r="E11382">
            <v>127.99</v>
          </cell>
        </row>
        <row r="11383">
          <cell r="B11383" t="str">
            <v>74022/8</v>
          </cell>
          <cell r="C11383" t="str">
            <v>ENSAIO DE LIMITE DE LIQUIDEZ - SOLOS</v>
          </cell>
          <cell r="D11383" t="str">
            <v>UN</v>
          </cell>
          <cell r="E11383">
            <v>80</v>
          </cell>
        </row>
        <row r="11384">
          <cell r="B11384" t="str">
            <v>74022/9</v>
          </cell>
          <cell r="C11384" t="str">
            <v>ENSAIO DE LIMITE DE PLASTICIDADE - SOLOS</v>
          </cell>
          <cell r="D11384" t="str">
            <v>UN</v>
          </cell>
          <cell r="E11384">
            <v>71.989999999999995</v>
          </cell>
        </row>
        <row r="11385">
          <cell r="B11385" t="str">
            <v>74022/10</v>
          </cell>
          <cell r="C11385" t="str">
            <v>ENSAIO DE COMPACTACAO - AMOSTRAS NAO TRABALHADAS - ENERGIA NORMAL - SOLOS</v>
          </cell>
          <cell r="D11385" t="str">
            <v>UN</v>
          </cell>
          <cell r="E11385">
            <v>151.99</v>
          </cell>
        </row>
        <row r="11386">
          <cell r="B11386" t="str">
            <v>74022/15</v>
          </cell>
          <cell r="C11386" t="str">
            <v>ENSAIO DE MASSA ESPECIFICA - IN SITU - METODO BALAO DE BORRACHA - SOLOS</v>
          </cell>
          <cell r="D11386" t="str">
            <v>UN</v>
          </cell>
          <cell r="E11386">
            <v>63.99</v>
          </cell>
        </row>
        <row r="11387">
          <cell r="B11387" t="str">
            <v>74022/19</v>
          </cell>
          <cell r="C11387" t="str">
            <v>ENSAIO DE INDICE DE SUPORTE CALIFORNIA - AMOSTRAS NAO TRABALHADAS - ENERGIA NORMAL - SOLOS</v>
          </cell>
          <cell r="D11387" t="str">
            <v>UN</v>
          </cell>
          <cell r="E11387">
            <v>183.99</v>
          </cell>
        </row>
        <row r="11388">
          <cell r="B11388" t="str">
            <v>74022/23</v>
          </cell>
          <cell r="C11388" t="str">
            <v>ENSAIO DE TEOR DE UMIDADE - PROCESSO SPEEDY - SOLOS E AGREGADOS MIUDOS</v>
          </cell>
          <cell r="D11388" t="str">
            <v>UN</v>
          </cell>
          <cell r="E11388">
            <v>47.99</v>
          </cell>
        </row>
        <row r="11389">
          <cell r="B11389" t="str">
            <v>74022/25</v>
          </cell>
          <cell r="C11389" t="str">
            <v>ENSAIO DE PONTO DE FULGOR - MATERIAL BETUMINOSO</v>
          </cell>
          <cell r="D11389" t="str">
            <v>UN</v>
          </cell>
          <cell r="E11389">
            <v>127.99</v>
          </cell>
        </row>
        <row r="11390">
          <cell r="B11390" t="str">
            <v>74022/27</v>
          </cell>
          <cell r="C11390" t="str">
            <v>ENSAIO DE CONTROLE DE TAXA DE APLICACAO DE LIGANTE BETUMINOSO</v>
          </cell>
          <cell r="D11390" t="str">
            <v>UN</v>
          </cell>
          <cell r="E11390">
            <v>55.99</v>
          </cell>
        </row>
        <row r="11391">
          <cell r="B11391" t="str">
            <v>74022/30</v>
          </cell>
          <cell r="C11391" t="str">
            <v>ENSAIO DE RESISTENCIA A COMPRESSAO SIMPLES - CONCRETO</v>
          </cell>
          <cell r="D11391" t="str">
            <v>UN</v>
          </cell>
          <cell r="E11391">
            <v>143.99</v>
          </cell>
        </row>
        <row r="11392">
          <cell r="B11392" t="str">
            <v>74022/32</v>
          </cell>
          <cell r="C11392" t="str">
            <v>ENSAIO DE RESISTENCIA A TRACAO NA FLEXAO DE CONCRETO</v>
          </cell>
          <cell r="D11392" t="str">
            <v>UN</v>
          </cell>
          <cell r="E11392">
            <v>160</v>
          </cell>
        </row>
        <row r="11393">
          <cell r="B11393" t="str">
            <v>74022/37</v>
          </cell>
          <cell r="C11393" t="str">
            <v>ENSAIO DE ADESIVIDADE A LIGANTE BETUMINOSO - AGREGADO GRAUDO</v>
          </cell>
          <cell r="D11393" t="str">
            <v>UN</v>
          </cell>
          <cell r="E11393">
            <v>80</v>
          </cell>
        </row>
        <row r="11394">
          <cell r="B11394" t="str">
            <v>74022/42</v>
          </cell>
          <cell r="C11394" t="str">
            <v>ENSAIO DE EQUIVALENTE EM AREIA - SOLOS</v>
          </cell>
          <cell r="D11394" t="str">
            <v>UN</v>
          </cell>
          <cell r="E11394">
            <v>71.989999999999995</v>
          </cell>
        </row>
        <row r="11395">
          <cell r="B11395" t="str">
            <v>74022/58</v>
          </cell>
          <cell r="C11395" t="str">
            <v>ENSAIO DE ABATIMENTO DO TRONCO DE CONE</v>
          </cell>
          <cell r="D11395" t="str">
            <v>UN</v>
          </cell>
          <cell r="E11395">
            <v>55.08</v>
          </cell>
        </row>
        <row r="11396">
          <cell r="B11396">
            <v>95967</v>
          </cell>
          <cell r="C11396" t="str">
            <v>SERVIÇOS TÉCNICOS ESPECIALIZADOS PARA ACOMPANHAMENTO DE EXECUÇÃO DE FUNDAÇÕES PROFUNDAS E ESTRUTURAS DE CONTENÇÃO</v>
          </cell>
          <cell r="D11396" t="str">
            <v>H</v>
          </cell>
          <cell r="E11396">
            <v>114.83</v>
          </cell>
        </row>
        <row r="11397">
          <cell r="B11397">
            <v>99058</v>
          </cell>
          <cell r="C11397" t="str">
            <v>LOCAÇÃO DE PONTO PARA REFERÊNCIA TOPOGRÁFICA. AF_10/2018</v>
          </cell>
          <cell r="D11397" t="str">
            <v>UN</v>
          </cell>
          <cell r="E11397">
            <v>10.16</v>
          </cell>
        </row>
        <row r="11398">
          <cell r="B11398">
            <v>99059</v>
          </cell>
          <cell r="C11398" t="str">
            <v>LOCACAO CONVENCIONAL DE OBRA, UTILIZANDO GABARITO DE TÁBUAS CORRIDAS PONTALETADAS A CADA 2,00M -  2 UTILIZAÇÕES. AF_10/2018</v>
          </cell>
          <cell r="D11398" t="str">
            <v>M</v>
          </cell>
          <cell r="E11398">
            <v>35.26</v>
          </cell>
        </row>
        <row r="11399">
          <cell r="B11399">
            <v>99060</v>
          </cell>
          <cell r="C11399" t="str">
            <v>CAVALETE DE OBRA COM ALTURA DE 1,00 M - 2 UTILIZAÇÕES. AF_10/2018</v>
          </cell>
          <cell r="D11399" t="str">
            <v>UN</v>
          </cell>
          <cell r="E11399">
            <v>93.66</v>
          </cell>
        </row>
        <row r="11400">
          <cell r="B11400">
            <v>99061</v>
          </cell>
          <cell r="C11400" t="str">
            <v>CAVALETE DE OBRA COM ALTURA DE 0,50 M - 2 UTILIZAÇÕES. AF_10/2018</v>
          </cell>
          <cell r="D11400" t="str">
            <v>UN</v>
          </cell>
          <cell r="E11400">
            <v>61.42</v>
          </cell>
        </row>
        <row r="11401">
          <cell r="B11401">
            <v>99062</v>
          </cell>
          <cell r="C11401" t="str">
            <v>MARCAÇÃO DE PONTOS EM GABARITO OU CAVALETE. AF_10/2018</v>
          </cell>
          <cell r="D11401" t="str">
            <v>UN</v>
          </cell>
          <cell r="E11401">
            <v>1.68</v>
          </cell>
        </row>
        <row r="11402">
          <cell r="B11402">
            <v>99063</v>
          </cell>
          <cell r="C11402" t="str">
            <v>LOCAÇÃO DE REDE DE ÁGUA OU ESGOTO. AF_10/2018</v>
          </cell>
          <cell r="D11402" t="str">
            <v>M</v>
          </cell>
          <cell r="E11402">
            <v>3.07</v>
          </cell>
        </row>
        <row r="11403">
          <cell r="B11403">
            <v>99064</v>
          </cell>
          <cell r="C11403" t="str">
            <v>LOCAÇÃO DE PAVIMENTAÇÃO. AF_10/2018</v>
          </cell>
          <cell r="D11403" t="str">
            <v>M</v>
          </cell>
          <cell r="E11403">
            <v>0.5</v>
          </cell>
        </row>
        <row r="11404">
          <cell r="B11404">
            <v>78472</v>
          </cell>
          <cell r="C11404" t="str">
            <v>SERVICOS TOPOGRAFICOS PARA PAVIMENTACAO, INCLUSIVE NOTA DE SERVICOS, ACOMPANHAMENTO E GREIDE</v>
          </cell>
          <cell r="D11404" t="str">
            <v>M2</v>
          </cell>
          <cell r="E11404">
            <v>0.38</v>
          </cell>
        </row>
        <row r="11405">
          <cell r="B11405">
            <v>93588</v>
          </cell>
          <cell r="C11405" t="str">
            <v>TRANSPORTE COM CAMINHÃO BASCULANTE DE 10 M3, EM VIA URBANA EM LEITO NATURAL (UNIDADE: M3XKM). AF_04/2016</v>
          </cell>
          <cell r="D11405" t="str">
            <v>M3XKM</v>
          </cell>
          <cell r="E11405">
            <v>1.54</v>
          </cell>
        </row>
        <row r="11406">
          <cell r="B11406">
            <v>93589</v>
          </cell>
          <cell r="C11406" t="str">
            <v>TRANSPORTE COM CAMINHÃO BASCULANTE DE 10 M3, EM VIA URBANA EM REVESTIMENTO PRIMÁRIO (UNIDADE: M3XKM). AF_04/2016</v>
          </cell>
          <cell r="D11406" t="str">
            <v>M3XKM</v>
          </cell>
          <cell r="E11406">
            <v>1.18</v>
          </cell>
        </row>
        <row r="11407">
          <cell r="B11407">
            <v>93590</v>
          </cell>
          <cell r="C11407" t="str">
            <v>TRANSPORTE COM CAMINHÃO BASCULANTE DE 10 M3, EM VIA URBANA PAVIMENTADA, DMT ACIMA DE 30KM (UNIDADE: M3XKM). AF_04/2016</v>
          </cell>
          <cell r="D11407" t="str">
            <v>M3XKM</v>
          </cell>
          <cell r="E11407">
            <v>0.78</v>
          </cell>
        </row>
        <row r="11408">
          <cell r="B11408">
            <v>93591</v>
          </cell>
          <cell r="C11408" t="str">
            <v>TRANSPORTE COM CAMINHÃO BASCULANTE DE 14 M3, EM VIA URBANA EM LEITO NATURAL (UNIDADE: M3XKM). AF_04/2016</v>
          </cell>
          <cell r="D11408" t="str">
            <v>M3XKM</v>
          </cell>
          <cell r="E11408">
            <v>1.39</v>
          </cell>
        </row>
        <row r="11409">
          <cell r="B11409">
            <v>93592</v>
          </cell>
          <cell r="C11409" t="str">
            <v>TRANSPORTE COM CAMINHÃO BASCULANTE DE 14 M3, EM VIA URBANA EM REVESTIMENTO PRIMÁRIO (UNIDADE: M3XKM). AF_04/2016</v>
          </cell>
          <cell r="D11409" t="str">
            <v>M3XKM</v>
          </cell>
          <cell r="E11409">
            <v>1.06</v>
          </cell>
        </row>
        <row r="11410">
          <cell r="B11410">
            <v>93593</v>
          </cell>
          <cell r="C11410" t="str">
            <v>TRANSPORTE COM CAMINHÃO BASCULANTE DE 14 M3, EM VIA URBANA PAVIMENTADA, DMT ACIMA DE 30 KM (UNIDADE: M3XKM). AF_04/2016</v>
          </cell>
          <cell r="D11410" t="str">
            <v>M3XKM</v>
          </cell>
          <cell r="E11410">
            <v>0.71</v>
          </cell>
        </row>
        <row r="11411">
          <cell r="B11411">
            <v>93594</v>
          </cell>
          <cell r="C11411" t="str">
            <v>TRANSPORTE COM CAMINHÃO BASCULANTE DE 10 M3, EM VIA URBANA EM LEITO NATURAL (UNIDADE: TXKM). AF_04/2016</v>
          </cell>
          <cell r="D11411" t="str">
            <v>TXKM</v>
          </cell>
          <cell r="E11411">
            <v>1.02</v>
          </cell>
        </row>
        <row r="11412">
          <cell r="B11412">
            <v>93595</v>
          </cell>
          <cell r="C11412" t="str">
            <v>TRANSPORTE COM CAMINHÃO BASCULANTE DE 10 M3, EM VIA URBANA EM REVESTIMENTO PRIMÁRIO (UNIDADE: TXKM). AF_04/2016</v>
          </cell>
          <cell r="D11412" t="str">
            <v>TXKM</v>
          </cell>
          <cell r="E11412">
            <v>0.78</v>
          </cell>
        </row>
        <row r="11413">
          <cell r="B11413">
            <v>93596</v>
          </cell>
          <cell r="C11413" t="str">
            <v>TRANSPORTE COM CAMINHÃO BASCULANTE DE 10 M3, EM VIA URBANA PAVIMENTADA, DMT ACIMA DE 30 KM (UNIDADE: TXKM). AF_04/2016</v>
          </cell>
          <cell r="D11413" t="str">
            <v>TXKM</v>
          </cell>
          <cell r="E11413">
            <v>0.52</v>
          </cell>
        </row>
        <row r="11414">
          <cell r="B11414">
            <v>93597</v>
          </cell>
          <cell r="C11414" t="str">
            <v>TRANSPORTE COM CAMINHÃO BASCULANTE DE 14 M3, EM VIA URBANA EM LEITO NATURAL (UNIDADE: TXKM). AF_04/2016</v>
          </cell>
          <cell r="D11414" t="str">
            <v>TXKM</v>
          </cell>
          <cell r="E11414">
            <v>0.93</v>
          </cell>
        </row>
        <row r="11415">
          <cell r="B11415">
            <v>93598</v>
          </cell>
          <cell r="C11415" t="str">
            <v>TRANSPORTE COM CAMINHÃO BASCULANTE DE 14 M3, EM VIA URBANA EM REVESTIMENTO PRIMÁRIO (UNIDADE: TXKM). AF_04/2016</v>
          </cell>
          <cell r="D11415" t="str">
            <v>TXKM</v>
          </cell>
          <cell r="E11415">
            <v>0.71</v>
          </cell>
        </row>
        <row r="11416">
          <cell r="B11416">
            <v>93599</v>
          </cell>
          <cell r="C11416" t="str">
            <v>TRANSPORTE COM CAMINHÃO BASCULANTE DE 14 M3, EM VIA URBANA PAVIMENTADA, DMT ACIMA DE 30 KM (UNIDADE: TXKM). AF_04/2016</v>
          </cell>
          <cell r="D11416" t="str">
            <v>TXKM</v>
          </cell>
          <cell r="E11416">
            <v>0.47</v>
          </cell>
        </row>
        <row r="11417">
          <cell r="B11417">
            <v>95425</v>
          </cell>
          <cell r="C11417" t="str">
            <v>TRANSPORTE COM CAMINHÃO BASCULANTE DE 18 M3, EM VIA URBANA EM LEITO NATURAL (UNIDADE: M3XKM). AF_09/2016</v>
          </cell>
          <cell r="D11417" t="str">
            <v>M3XKM</v>
          </cell>
          <cell r="E11417">
            <v>1.2</v>
          </cell>
        </row>
        <row r="11418">
          <cell r="B11418">
            <v>95426</v>
          </cell>
          <cell r="C11418" t="str">
            <v>TRANSPORTE COM CAMINHÃO BASCULANTE DE 18 M3, EM VIA URBANA EM REVESTIMENTO PRIMÁRIO (UNIDADE: M3XKM). AF_09/2016</v>
          </cell>
          <cell r="D11418" t="str">
            <v>M3XKM</v>
          </cell>
          <cell r="E11418">
            <v>0.92</v>
          </cell>
        </row>
        <row r="11419">
          <cell r="B11419">
            <v>95427</v>
          </cell>
          <cell r="C11419" t="str">
            <v>TRANSPORTE COM CAMINHÃO BASCULANTE DE 18 M3, EM VIA URBANA PAVIMENTADA, DMT ACIMA DE 30 KM(UNIDADE: M3XKM). AF_09/2016</v>
          </cell>
          <cell r="D11419" t="str">
            <v>M3XKM</v>
          </cell>
          <cell r="E11419">
            <v>0.61</v>
          </cell>
        </row>
        <row r="11420">
          <cell r="B11420">
            <v>95428</v>
          </cell>
          <cell r="C11420" t="str">
            <v>TRANSPORTE COM CAMINHÃO BASCULANTE DE 18 M3, EM VIA URBANA EM LEITO NATURAL (UNIDADE: TXKM). AF_09/2016</v>
          </cell>
          <cell r="D11420" t="str">
            <v>TXKM</v>
          </cell>
          <cell r="E11420">
            <v>0.8</v>
          </cell>
        </row>
        <row r="11421">
          <cell r="B11421">
            <v>95429</v>
          </cell>
          <cell r="C11421" t="str">
            <v>TRANSPORTE COM CAMINHÃO BASCULANTE DE 18 M3, EM VIA URBANA EM REVESTIMENTO PRIMÁRIO (UNIDADE: TXKM). AF_09/2016</v>
          </cell>
          <cell r="D11421" t="str">
            <v>TXKM</v>
          </cell>
          <cell r="E11421">
            <v>0.61</v>
          </cell>
        </row>
        <row r="11422">
          <cell r="B11422">
            <v>95430</v>
          </cell>
          <cell r="C11422" t="str">
            <v>TRANSPORTE COM CAMINHÃO BASCULANTE DE 18 M3, EM VIA URBANA PAVIMENTADA, DMT ACIMA DE 30 KM (UNIDADE: TXKM). AF_09/2016</v>
          </cell>
          <cell r="D11422" t="str">
            <v>TXKM</v>
          </cell>
          <cell r="E11422">
            <v>0.4</v>
          </cell>
        </row>
        <row r="11423">
          <cell r="B11423">
            <v>95875</v>
          </cell>
          <cell r="C11423" t="str">
            <v>TRANSPORTE COM CAMINHÃO BASCULANTE DE 10 M3, EM VIA URBANA PAVIMENTADA, DMT ATÉ 30 KM (UNIDADE: M3XKM). AF_12/2016</v>
          </cell>
          <cell r="D11423" t="str">
            <v>M3XKM</v>
          </cell>
          <cell r="E11423">
            <v>1.1100000000000001</v>
          </cell>
        </row>
        <row r="11424">
          <cell r="B11424">
            <v>95876</v>
          </cell>
          <cell r="C11424" t="str">
            <v>TRANSPORTE COM CAMINHÃO BASCULANTE DE 14 M3, EM VIA URBANA PAVIMENTADA, DMT ATÉ 30 KM (UNIDADE: M3XKM). AF_12/2016</v>
          </cell>
          <cell r="D11424" t="str">
            <v>M3XKM</v>
          </cell>
          <cell r="E11424">
            <v>1</v>
          </cell>
        </row>
        <row r="11425">
          <cell r="B11425">
            <v>95877</v>
          </cell>
          <cell r="C11425" t="str">
            <v>TRANSPORTE COM CAMINHÃO BASCULANTE DE 18 M3, EM VIA URBANA PAVIMENTADA, DMT ATÉ 30 KM (UNIDADE: M3XKM). AF_12/2016</v>
          </cell>
          <cell r="D11425" t="str">
            <v>M3XKM</v>
          </cell>
          <cell r="E11425">
            <v>0.86</v>
          </cell>
        </row>
        <row r="11426">
          <cell r="B11426">
            <v>95878</v>
          </cell>
          <cell r="C11426" t="str">
            <v>TRANSPORTE COM CAMINHÃO BASCULANTE DE 10 M3, EM VIA URBANA PAVIMENTADA, DMT ATÉ 30 KM (UNIDADE: TXKM). AF_12/2016</v>
          </cell>
          <cell r="D11426" t="str">
            <v>TXKM</v>
          </cell>
          <cell r="E11426">
            <v>0.73</v>
          </cell>
        </row>
        <row r="11427">
          <cell r="B11427">
            <v>95879</v>
          </cell>
          <cell r="C11427" t="str">
            <v>TRANSPORTE COM CAMINHÃO BASCULANTE DE 14 M3, EM VIA URBANA PAVIMENTADA, DMT ATÉ 30 KM (UNIDADE: TXKM). AF_12/2016</v>
          </cell>
          <cell r="D11427" t="str">
            <v>TXKM</v>
          </cell>
          <cell r="E11427">
            <v>0.67</v>
          </cell>
        </row>
        <row r="11428">
          <cell r="B11428">
            <v>95880</v>
          </cell>
          <cell r="C11428" t="str">
            <v>TRANSPORTE COM CAMINHÃO BASCULANTE DE 18 M3, EM VIA URBANA PAVIMENTADA, DMT ATÉ 30 KM (UNIDADE: TXKM). AF_12/2016</v>
          </cell>
          <cell r="D11428" t="str">
            <v>TXKM</v>
          </cell>
          <cell r="E11428">
            <v>0.56999999999999995</v>
          </cell>
        </row>
        <row r="11429">
          <cell r="B11429">
            <v>93176</v>
          </cell>
          <cell r="C11429" t="str">
            <v>TRANSPORTE DE MATERIAL ASFALTICO, COM CAMINHÃO COM CAPACIDADE DE 30000 L EM RODOVIA PAVIMENTADA PARA DISTÂNCIAS MÉDIAS DE TRANSPORTE SUPERIORES A 100 KM. AF_02/2016</v>
          </cell>
          <cell r="D11429" t="str">
            <v>TXKM</v>
          </cell>
          <cell r="E11429">
            <v>0.47</v>
          </cell>
        </row>
        <row r="11430">
          <cell r="B11430">
            <v>93177</v>
          </cell>
          <cell r="C11430" t="str">
            <v>TRANSPORTE DE MATERIAL ASFALTICO, COM CAMINHÃO COM CAPACIDADE DE 20000 L EM RODOVIA PAVIMENTADA PARA DISTÂNCIAS MÉDIAS DE TRANSPORTE IGUAL OU INFERIOR A 100 KM. AF_02/2016</v>
          </cell>
          <cell r="D11430" t="str">
            <v>TXKM</v>
          </cell>
          <cell r="E11430">
            <v>1.67</v>
          </cell>
        </row>
        <row r="11431">
          <cell r="B11431">
            <v>93178</v>
          </cell>
          <cell r="C11431" t="str">
            <v>TRANSPORTE DE MATERIAL ASFALTICO, COM CAMINHÃO COM CAPACIDADE DE 30000 L EM RODOVIA NÃO PAVIMENTADA PARA DISTÂNCIAS MÉDIAS DE TRANSPORTE SUPERIORES A 100 KM. AF_02/2016</v>
          </cell>
          <cell r="D11431" t="str">
            <v>TXKM</v>
          </cell>
          <cell r="E11431">
            <v>0.54</v>
          </cell>
        </row>
        <row r="11432">
          <cell r="B11432">
            <v>93179</v>
          </cell>
          <cell r="C11432" t="str">
            <v>TRANSPORTE DE MATERIAL ASFALTICO, COM CAMINHÃO COM CAPACIDADE DE 20000 L EM RODOVIA NÃO PAVIMENTADA PARA DISTÂNCIAS MÉDIAS DE TRANSPORTE IGUAL OU INFERIOR A 100 KM. AF_02/2016</v>
          </cell>
          <cell r="D11432" t="str">
            <v>TXKM</v>
          </cell>
          <cell r="E11432">
            <v>1.85</v>
          </cell>
        </row>
        <row r="11433">
          <cell r="B11433" t="str">
            <v>74038/1</v>
          </cell>
          <cell r="C11433" t="str">
            <v>PORTAO COM MOUROES DE MADEIRA ROLICA, DIAMETRO 11CM, COM 5 FIOS DE ARAME FARPADO Nº 14 CLASSE 250, SEM DOBRADICAS</v>
          </cell>
          <cell r="D11433" t="str">
            <v>M</v>
          </cell>
          <cell r="E11433">
            <v>24.32</v>
          </cell>
        </row>
        <row r="11434">
          <cell r="B11434" t="str">
            <v>74039/1</v>
          </cell>
          <cell r="C11434" t="str">
            <v>CERCA COM MOUROES DE MADEIRA ROLICA, DIAMETRO 11CM, ESPACAMENTO DE 2M, ALTURA LIVRE DE 1M, CRAVADOS 0,5M, COM 5 FIOS DE ARAME FARPADO Nº 14 CLASSE 250</v>
          </cell>
          <cell r="D11434" t="str">
            <v>M</v>
          </cell>
          <cell r="E11434">
            <v>24.32</v>
          </cell>
        </row>
        <row r="11435">
          <cell r="B11435" t="str">
            <v>74142/1</v>
          </cell>
          <cell r="C11435" t="str">
            <v>CERCA COM MOUROES DE CONCRETO, RETO, ESPACAMENTO DE 3M, CRAVADOS 0,5M, COM 4 FIOS DE ARAME FARPADO Nº 14 CLASSE 250</v>
          </cell>
          <cell r="D11435" t="str">
            <v>M</v>
          </cell>
          <cell r="E11435">
            <v>39.479999999999997</v>
          </cell>
        </row>
        <row r="11436">
          <cell r="B11436" t="str">
            <v>74142/2</v>
          </cell>
          <cell r="C11436" t="str">
            <v>CERCA COM MOUROES DE MADEIRA, 7,5X7,5CM, ESPACAMENTO DE 2M, ALTURA LIVRE DE 2M, CRAVADOS 0,5M, COM 4 FIOS DE ARAME FARPADO Nº 14 CLASSE 250</v>
          </cell>
          <cell r="D11436" t="str">
            <v>M</v>
          </cell>
          <cell r="E11436">
            <v>22.52</v>
          </cell>
        </row>
        <row r="11437">
          <cell r="B11437" t="str">
            <v>74142/3</v>
          </cell>
          <cell r="C11437" t="str">
            <v>CERCA COM MOUROES DE MADEIRA, 7,5X7,5CM, ESPACAMENTO DE 2M, ALTURA LIVRE DE 2M, CRAVADOS 0,5M, COM 8 FIOS DE ARAME FARPADO Nº 14 CLASSE 250</v>
          </cell>
          <cell r="D11437" t="str">
            <v>M</v>
          </cell>
          <cell r="E11437">
            <v>32.979999999999997</v>
          </cell>
        </row>
        <row r="11438">
          <cell r="B11438" t="str">
            <v>74142/4</v>
          </cell>
          <cell r="C11438" t="str">
            <v>CERCA COM MOUROES DE CONCRETO, SECAO "T" PONTA INCLINADA, 10X10CM, ESPACAMENTO DE 3M, CRAVADOS 0,5M, COM 11 FIOS DE ARAME FARPADO Nº 16</v>
          </cell>
          <cell r="D11438" t="str">
            <v>M</v>
          </cell>
          <cell r="E11438">
            <v>49.28</v>
          </cell>
        </row>
        <row r="11439">
          <cell r="B11439" t="str">
            <v>74143/1</v>
          </cell>
          <cell r="C11439" t="str">
            <v>CERCA COM MOUROES DE CONCRETO, RETO, 15X15CM, ESPACAMENTO DE 3M, CRAVADOS 0,5M, ESCORAS DE 10X10CM NOS CANTOS, COM 12 FIOS DE ARAME DE ACO OVALADO 15X17</v>
          </cell>
          <cell r="D11439" t="str">
            <v>M</v>
          </cell>
          <cell r="E11439">
            <v>47.82</v>
          </cell>
        </row>
        <row r="11440">
          <cell r="B11440" t="str">
            <v>74143/2</v>
          </cell>
          <cell r="C11440" t="str">
            <v>CERCA COM MOUROES DE CONCRETO, RETO, 15X15CM, ESPACAMENTO DE 3M, CRAVADOS 0,5M, ESCORAS DE 10X10CM NOS CANTOS, COM 9 FIOS DE ARAME DE ACO OVALADO 15X17</v>
          </cell>
          <cell r="D11440" t="str">
            <v>M</v>
          </cell>
          <cell r="E11440">
            <v>45.65</v>
          </cell>
        </row>
        <row r="11441">
          <cell r="B11441">
            <v>85171</v>
          </cell>
          <cell r="C11441" t="str">
            <v>RECOMPOSICAO PARCIAL DO ARAME FARPADO Nº 14 CLASSE 250, FIXADO EM CERCA COM MOURÕES DE CONCRETO, RETO, 15X15CM</v>
          </cell>
          <cell r="D11441" t="str">
            <v>M</v>
          </cell>
          <cell r="E11441">
            <v>3.38</v>
          </cell>
        </row>
        <row r="11442">
          <cell r="B11442" t="str">
            <v>73787/1</v>
          </cell>
          <cell r="C11442" t="str">
            <v>ALAMBRADO EM TUBOS DE ACO GALVANIZADO, COM COSTURA, DIN 2440, DIAMETRO 2", ALTURA 3M, FIXADOS A CADA 2M EM BLOCOS DE CONCRETO, COM TELA DE ARAME GALVANIZADO REVESTIDO COM PVC, FIO 12 BWG E MALHA 7,5X7,5CM</v>
          </cell>
          <cell r="D11442" t="str">
            <v>M2</v>
          </cell>
          <cell r="E11442">
            <v>175.29</v>
          </cell>
        </row>
        <row r="11443">
          <cell r="B11443" t="str">
            <v>74244/1</v>
          </cell>
          <cell r="C11443" t="str">
            <v>ALAMBRADO PARA QUADRA POLIESPORTIVA, ESTRUTURADO POR TUBOS DE ACO GALVANIZADO, COM COSTURA, DIN 2440, DIAMETRO 2", COM TELA DE ARAME GALVANIZADO, FIO 14 BWG E MALHA QUADRADA 5X5CM</v>
          </cell>
          <cell r="D11443" t="str">
            <v>M2</v>
          </cell>
          <cell r="E11443">
            <v>110.92</v>
          </cell>
        </row>
        <row r="11444">
          <cell r="B11444" t="str">
            <v>73788/2</v>
          </cell>
          <cell r="C11444" t="str">
            <v>GRADE EM MADEIRA PARA PROTECAO DE MUDAS DE ARVORES</v>
          </cell>
          <cell r="D11444" t="str">
            <v>UN</v>
          </cell>
          <cell r="E11444">
            <v>89.52</v>
          </cell>
        </row>
        <row r="11445">
          <cell r="B11445">
            <v>98509</v>
          </cell>
          <cell r="C11445" t="str">
            <v>PLANTIO DE ARBUSTO OU  CERCA VIVA. AF_05/2018</v>
          </cell>
          <cell r="D11445" t="str">
            <v>UN</v>
          </cell>
          <cell r="E11445">
            <v>35.64</v>
          </cell>
        </row>
        <row r="11446">
          <cell r="B11446">
            <v>98510</v>
          </cell>
          <cell r="C11446" t="str">
            <v>PLANTIO DE ÁRVORE ORNAMENTAL COM ALTURA DE MUDA MENOR OU IGUAL A 2,00 M. AF_05/2018</v>
          </cell>
          <cell r="D11446" t="str">
            <v>UN</v>
          </cell>
          <cell r="E11446">
            <v>53.25</v>
          </cell>
        </row>
        <row r="11447">
          <cell r="B11447">
            <v>98511</v>
          </cell>
          <cell r="C11447" t="str">
            <v>PLANTIO DE ÁRVORE ORNAMENTAL COM ALTURA DE MUDA MAIOR QUE 2,00 M E MENOR OU IGUAL A 4,00 M. AF_05/2018</v>
          </cell>
          <cell r="D11447" t="str">
            <v>UN</v>
          </cell>
          <cell r="E11447">
            <v>101.37</v>
          </cell>
        </row>
        <row r="11448">
          <cell r="B11448">
            <v>98516</v>
          </cell>
          <cell r="C11448" t="str">
            <v>PLANTIO DE PALMEIRA COM ALTURA DE MUDA MENOR OU IGUAL A 2,00 M. AF_05/2018</v>
          </cell>
          <cell r="D11448" t="str">
            <v>UN</v>
          </cell>
          <cell r="E11448">
            <v>232.41</v>
          </cell>
        </row>
        <row r="11449">
          <cell r="B11449">
            <v>98519</v>
          </cell>
          <cell r="C11449" t="str">
            <v>REVOLVIMENTO E LIMPEZA MANUAL DE SOLO. AF_05/2018</v>
          </cell>
          <cell r="D11449" t="str">
            <v>M2</v>
          </cell>
          <cell r="E11449">
            <v>1.33</v>
          </cell>
        </row>
        <row r="11450">
          <cell r="B11450">
            <v>98520</v>
          </cell>
          <cell r="C11450" t="str">
            <v>APLICAÇÃO DE ADUBO EM SOLO. AF_05/2018</v>
          </cell>
          <cell r="D11450" t="str">
            <v>M2</v>
          </cell>
          <cell r="E11450">
            <v>2.96</v>
          </cell>
        </row>
        <row r="11451">
          <cell r="B11451">
            <v>98521</v>
          </cell>
          <cell r="C11451" t="str">
            <v>APLICAÇÃO DE CALCÁRIO PARA CORREÇÃO DO PH DO SOLO. AF_05/2018</v>
          </cell>
          <cell r="D11451" t="str">
            <v>M2</v>
          </cell>
          <cell r="E11451">
            <v>0.23</v>
          </cell>
        </row>
        <row r="11452">
          <cell r="B11452">
            <v>98522</v>
          </cell>
          <cell r="C11452" t="str">
            <v>ALAMBRADO EM MOURÕES DE CONCRETO, COM TELA DE ARAME GALVANIZADO (INCLUSIVE MURETA EM CONCRETO). AF_05/2018</v>
          </cell>
          <cell r="D11452" t="str">
            <v>M</v>
          </cell>
          <cell r="E11452">
            <v>117.31</v>
          </cell>
        </row>
        <row r="11453">
          <cell r="B11453">
            <v>98524</v>
          </cell>
          <cell r="C11453" t="str">
            <v>LIMPEZA MANUAL DE VEGETAÇÃO EM TERRENO COM ENXADA.AF_05/2018</v>
          </cell>
          <cell r="D11453" t="str">
            <v>M2</v>
          </cell>
          <cell r="E11453">
            <v>2.2200000000000002</v>
          </cell>
        </row>
        <row r="11454">
          <cell r="B11454">
            <v>85179</v>
          </cell>
          <cell r="C11454" t="str">
            <v>PLANTIO DE GRAMA SAO CARLOS EM LEIVAS</v>
          </cell>
          <cell r="D11454" t="str">
            <v>M2</v>
          </cell>
          <cell r="E11454">
            <v>12.26</v>
          </cell>
        </row>
        <row r="11455">
          <cell r="B11455">
            <v>85180</v>
          </cell>
          <cell r="C11455" t="str">
            <v>PLANTIO DE GRAMA ESMERALDA EM ROLO</v>
          </cell>
          <cell r="D11455" t="str">
            <v>M2</v>
          </cell>
          <cell r="E11455">
            <v>12.26</v>
          </cell>
        </row>
        <row r="11456">
          <cell r="B11456">
            <v>98503</v>
          </cell>
          <cell r="C11456" t="str">
            <v>PLANTIO DE GRAMA EM PAVIMENTO CONCREGRAMA. AF_05/2018</v>
          </cell>
          <cell r="D11456" t="str">
            <v>M2</v>
          </cell>
          <cell r="E11456">
            <v>11.63</v>
          </cell>
        </row>
        <row r="11457">
          <cell r="B11457">
            <v>98504</v>
          </cell>
          <cell r="C11457" t="str">
            <v>PLANTIO DE GRAMA EM PLACAS. AF_05/2018</v>
          </cell>
          <cell r="D11457" t="str">
            <v>M2</v>
          </cell>
          <cell r="E11457">
            <v>7.72</v>
          </cell>
        </row>
        <row r="11458">
          <cell r="B11458">
            <v>98505</v>
          </cell>
          <cell r="C11458" t="str">
            <v>PLANTIO DE FORRAÇÃO. AF_05/2018</v>
          </cell>
          <cell r="D11458" t="str">
            <v>M2</v>
          </cell>
          <cell r="E11458">
            <v>51.22</v>
          </cell>
        </row>
        <row r="11459">
          <cell r="B11459">
            <v>85184</v>
          </cell>
          <cell r="C11459" t="str">
            <v>RETIRADA DE GRAMA EM PLACAS</v>
          </cell>
          <cell r="D11459" t="str">
            <v>M2</v>
          </cell>
          <cell r="E11459">
            <v>3.31</v>
          </cell>
        </row>
        <row r="11460">
          <cell r="B11460">
            <v>85185</v>
          </cell>
          <cell r="C11460" t="str">
            <v>PODA E LIMPEZA DE ARBUSTO TIPO CERCA VIVA</v>
          </cell>
          <cell r="D11460" t="str">
            <v>M2</v>
          </cell>
          <cell r="E11460">
            <v>4.42</v>
          </cell>
        </row>
        <row r="11461">
          <cell r="B11461">
            <v>98525</v>
          </cell>
          <cell r="C11461" t="str">
            <v>LIMPEZA MECANIZADA DE CAMADA VEGETAL, VEGETAÇÃO E PEQUENAS ÁRVORES (DIÂMETRO DE TRONCO MENOR QUE 0,20 M), COM TRATOR DE ESTEIRAS.AF_05/2018</v>
          </cell>
          <cell r="D11461" t="str">
            <v>M2</v>
          </cell>
          <cell r="E11461">
            <v>0.25</v>
          </cell>
        </row>
        <row r="11462">
          <cell r="B11462">
            <v>98526</v>
          </cell>
          <cell r="C11462" t="str">
            <v>REMOÇÃO DE RAÍZES REMANESCENTES DE TRONCO DE ÁRVORE COM DIÂMETRO MAIOR OU IGUAL A 0,20 M E MENOR QUE 0,40 M.AF_05/2018</v>
          </cell>
          <cell r="D11462" t="str">
            <v>UN</v>
          </cell>
          <cell r="E11462">
            <v>53.42</v>
          </cell>
        </row>
        <row r="11463">
          <cell r="B11463">
            <v>98527</v>
          </cell>
          <cell r="C11463" t="str">
            <v>REMOÇÃO DE RAÍZES REMANESCENTES DE TRONCO DE ÁRVORE COM DIÂMETRO MAIOR OU IGUAL A 0,40 M E MENOR QUE 0,60 M.AF_05/2018</v>
          </cell>
          <cell r="D11463" t="str">
            <v>UN</v>
          </cell>
          <cell r="E11463">
            <v>114.99</v>
          </cell>
        </row>
        <row r="11464">
          <cell r="B11464">
            <v>98528</v>
          </cell>
          <cell r="C11464" t="str">
            <v>REMOÇÃO DE RAÍZES REMANESCENTES DE TRONCO DE ÁRVORE COM DIÂMETRO MAIOR OU IGUAL A 0,60 M.AF_05/2018</v>
          </cell>
          <cell r="D11464" t="str">
            <v>UN</v>
          </cell>
          <cell r="E11464">
            <v>168.16</v>
          </cell>
        </row>
        <row r="11465">
          <cell r="B11465">
            <v>98529</v>
          </cell>
          <cell r="C11465" t="str">
            <v>CORTE RASO E RECORTE DE ÁRVORE COM DIÂMETRO DE TRONCO MAIOR OU IGUAL A 0,20 M E MENOR QUE 0,40 M.AF_05/2018</v>
          </cell>
          <cell r="D11465" t="str">
            <v>UN</v>
          </cell>
          <cell r="E11465">
            <v>47.8</v>
          </cell>
        </row>
        <row r="11466">
          <cell r="B11466">
            <v>98530</v>
          </cell>
          <cell r="C11466" t="str">
            <v>CORTE RASO E RECORTE DE ÁRVORE COM DIÂMETRO DE TRONCO MAIOR OU IGUAL A 0,40 M E MENOR QUE 0,60 M.AF_05/2018</v>
          </cell>
          <cell r="D11466" t="str">
            <v>UN</v>
          </cell>
          <cell r="E11466">
            <v>85.16</v>
          </cell>
        </row>
        <row r="11467">
          <cell r="B11467">
            <v>98531</v>
          </cell>
          <cell r="C11467" t="str">
            <v>CORTE RASO E RECORTE DE ÁRVORE COM DIÂMETRO DE TRONCO MAIOR OU IGUAL A 0,60 M.AF_05/2018</v>
          </cell>
          <cell r="D11467" t="str">
            <v>UN</v>
          </cell>
          <cell r="E11467">
            <v>185.12</v>
          </cell>
        </row>
        <row r="11468">
          <cell r="B11468">
            <v>98532</v>
          </cell>
          <cell r="C11468" t="str">
            <v>PODA EM ALTURA DE ÁRVORE COM DIÂMETRO DE TRONCO MENOR QUE 0,20 M.AF_05/2018</v>
          </cell>
          <cell r="D11468" t="str">
            <v>UN</v>
          </cell>
          <cell r="E11468">
            <v>65.02</v>
          </cell>
        </row>
        <row r="11469">
          <cell r="B11469">
            <v>98533</v>
          </cell>
          <cell r="C11469" t="str">
            <v>PODA EM ALTURA DE ÁRVORE COM DIÂMETRO DE TRONCO MAIOR OU IGUAL A 0,20 M E MENOR QUE 0,40 M.AF_05/2018</v>
          </cell>
          <cell r="D11469" t="str">
            <v>UN</v>
          </cell>
          <cell r="E11469">
            <v>177.9</v>
          </cell>
        </row>
        <row r="11470">
          <cell r="B11470">
            <v>98534</v>
          </cell>
          <cell r="C11470" t="str">
            <v>PODA EM ALTURA DE ÁRVORE COM DIÂMETRO DE TRONCO MAIOR OU IGUAL A 0,40 M E MENOR QUE 0,60 M.AF_05/2018</v>
          </cell>
          <cell r="D11470" t="str">
            <v>UN</v>
          </cell>
          <cell r="E11470">
            <v>456</v>
          </cell>
        </row>
        <row r="11471">
          <cell r="B11471">
            <v>98535</v>
          </cell>
          <cell r="C11471" t="str">
            <v>PODA EM ALTURA DE ÁRVORE COM DIÂMETRO DE TRONCO MAIOR OU IGUAL A 0,60 M.AF_05/2018</v>
          </cell>
          <cell r="D11471" t="str">
            <v>UN</v>
          </cell>
          <cell r="E11471">
            <v>721.38</v>
          </cell>
        </row>
        <row r="11472">
          <cell r="B11472">
            <v>88236</v>
          </cell>
          <cell r="C11472" t="str">
            <v>FERRAMENTAS (ENCARGOS COMPLEMENTARES) - HORISTA</v>
          </cell>
          <cell r="D11472" t="str">
            <v>H</v>
          </cell>
          <cell r="E11472">
            <v>0.44</v>
          </cell>
        </row>
        <row r="11473">
          <cell r="B11473">
            <v>88237</v>
          </cell>
          <cell r="C11473" t="str">
            <v>EPI (ENCARGOS COMPLEMENTARES) - HORISTA</v>
          </cell>
          <cell r="D11473" t="str">
            <v>H</v>
          </cell>
          <cell r="E11473">
            <v>0.8</v>
          </cell>
        </row>
        <row r="11474">
          <cell r="B11474">
            <v>88238</v>
          </cell>
          <cell r="C11474" t="str">
            <v>AJUDANTE DE ARMADOR COM ENCARGOS COMPLEMENTARES</v>
          </cell>
          <cell r="D11474" t="str">
            <v>H</v>
          </cell>
          <cell r="E11474">
            <v>13.81</v>
          </cell>
        </row>
        <row r="11475">
          <cell r="B11475">
            <v>88239</v>
          </cell>
          <cell r="C11475" t="str">
            <v>AJUDANTE DE CARPINTEIRO COM ENCARGOS COMPLEMENTARES</v>
          </cell>
          <cell r="D11475" t="str">
            <v>H</v>
          </cell>
          <cell r="E11475">
            <v>15.17</v>
          </cell>
        </row>
        <row r="11476">
          <cell r="B11476">
            <v>88240</v>
          </cell>
          <cell r="C11476" t="str">
            <v>AJUDANTE DE ESTRUTURA METÁLICA COM ENCARGOS COMPLEMENTARES</v>
          </cell>
          <cell r="D11476" t="str">
            <v>H</v>
          </cell>
          <cell r="E11476">
            <v>14.38</v>
          </cell>
        </row>
        <row r="11477">
          <cell r="B11477">
            <v>88241</v>
          </cell>
          <cell r="C11477" t="str">
            <v>AJUDANTE DE OPERAÇÃO EM GERAL COM ENCARGOS COMPLEMENTARES</v>
          </cell>
          <cell r="D11477" t="str">
            <v>H</v>
          </cell>
          <cell r="E11477">
            <v>14.17</v>
          </cell>
        </row>
        <row r="11478">
          <cell r="B11478">
            <v>88242</v>
          </cell>
          <cell r="C11478" t="str">
            <v>AJUDANTE DE PEDREIRO COM ENCARGOS COMPLEMENTARES</v>
          </cell>
          <cell r="D11478" t="str">
            <v>H</v>
          </cell>
          <cell r="E11478">
            <v>13.78</v>
          </cell>
        </row>
        <row r="11479">
          <cell r="B11479">
            <v>88243</v>
          </cell>
          <cell r="C11479" t="str">
            <v>AJUDANTE ESPECIALIZADO COM ENCARGOS COMPLEMENTARES</v>
          </cell>
          <cell r="D11479" t="str">
            <v>H</v>
          </cell>
          <cell r="E11479">
            <v>16.03</v>
          </cell>
        </row>
        <row r="11480">
          <cell r="B11480">
            <v>88245</v>
          </cell>
          <cell r="C11480" t="str">
            <v>ARMADOR COM ENCARGOS COMPLEMENTARES</v>
          </cell>
          <cell r="D11480" t="str">
            <v>H</v>
          </cell>
          <cell r="E11480">
            <v>18.23</v>
          </cell>
        </row>
        <row r="11481">
          <cell r="B11481">
            <v>88246</v>
          </cell>
          <cell r="C11481" t="str">
            <v>ASSENTADOR DE TUBOS COM ENCARGOS COMPLEMENTARES</v>
          </cell>
          <cell r="D11481" t="str">
            <v>H</v>
          </cell>
          <cell r="E11481">
            <v>18.2</v>
          </cell>
        </row>
        <row r="11482">
          <cell r="B11482">
            <v>88247</v>
          </cell>
          <cell r="C11482" t="str">
            <v>AUXILIAR DE ELETRICISTA COM ENCARGOS COMPLEMENTARES</v>
          </cell>
          <cell r="D11482" t="str">
            <v>H</v>
          </cell>
          <cell r="E11482">
            <v>14.12</v>
          </cell>
        </row>
        <row r="11483">
          <cell r="B11483">
            <v>88248</v>
          </cell>
          <cell r="C11483" t="str">
            <v>AUXILIAR DE ENCANADOR OU BOMBEIRO HIDRÁULICO COM ENCARGOS COMPLEMENTARES</v>
          </cell>
          <cell r="D11483" t="str">
            <v>H</v>
          </cell>
          <cell r="E11483">
            <v>14.03</v>
          </cell>
        </row>
        <row r="11484">
          <cell r="B11484">
            <v>88249</v>
          </cell>
          <cell r="C11484" t="str">
            <v>AUXILIAR DE LABORATÓRIO COM ENCARGOS COMPLEMENTARES</v>
          </cell>
          <cell r="D11484" t="str">
            <v>H</v>
          </cell>
          <cell r="E11484">
            <v>24.92</v>
          </cell>
        </row>
        <row r="11485">
          <cell r="B11485">
            <v>88250</v>
          </cell>
          <cell r="C11485" t="str">
            <v>AUXILIAR DE MECÂNICO COM ENCARGOS COMPLEMENTARES</v>
          </cell>
          <cell r="D11485" t="str">
            <v>H</v>
          </cell>
          <cell r="E11485">
            <v>15.31</v>
          </cell>
        </row>
        <row r="11486">
          <cell r="B11486">
            <v>88251</v>
          </cell>
          <cell r="C11486" t="str">
            <v>AUXILIAR DE SERRALHEIRO COM ENCARGOS COMPLEMENTARES</v>
          </cell>
          <cell r="D11486" t="str">
            <v>H</v>
          </cell>
          <cell r="E11486">
            <v>14.56</v>
          </cell>
        </row>
        <row r="11487">
          <cell r="B11487">
            <v>88252</v>
          </cell>
          <cell r="C11487" t="str">
            <v>AUXILIAR DE SERVIÇOS GERAIS COM ENCARGOS COMPLEMENTARES</v>
          </cell>
          <cell r="D11487" t="str">
            <v>H</v>
          </cell>
          <cell r="E11487">
            <v>13.91</v>
          </cell>
        </row>
        <row r="11488">
          <cell r="B11488">
            <v>88253</v>
          </cell>
          <cell r="C11488" t="str">
            <v>AUXILIAR DE TOPÓGRAFO COM ENCARGOS COMPLEMENTARES</v>
          </cell>
          <cell r="D11488" t="str">
            <v>H</v>
          </cell>
          <cell r="E11488">
            <v>15.97</v>
          </cell>
        </row>
        <row r="11489">
          <cell r="B11489">
            <v>88255</v>
          </cell>
          <cell r="C11489" t="str">
            <v>AUXILIAR TÉCNICO DE ENGENHARIA COM ENCARGOS COMPLEMENTARES</v>
          </cell>
          <cell r="D11489" t="str">
            <v>H</v>
          </cell>
          <cell r="E11489">
            <v>26.03</v>
          </cell>
        </row>
        <row r="11490">
          <cell r="B11490">
            <v>88256</v>
          </cell>
          <cell r="C11490" t="str">
            <v>AZULEJISTA OU LADRILHISTA COM ENCARGOS COMPLEMENTARES</v>
          </cell>
          <cell r="D11490" t="str">
            <v>H</v>
          </cell>
          <cell r="E11490">
            <v>20.059999999999999</v>
          </cell>
        </row>
        <row r="11491">
          <cell r="B11491">
            <v>88257</v>
          </cell>
          <cell r="C11491" t="str">
            <v>BLASTER, DINAMITADOR OU CABO DE FOGO COM ENCARGOS COMPLEMENTARES</v>
          </cell>
          <cell r="D11491" t="str">
            <v>H</v>
          </cell>
          <cell r="E11491">
            <v>15.59</v>
          </cell>
        </row>
        <row r="11492">
          <cell r="B11492">
            <v>88258</v>
          </cell>
          <cell r="C11492" t="str">
            <v>CADASTRISTA DE REDES DE AGUA E ESGOTO COM ENCARGOS COMPLEMENTARES</v>
          </cell>
          <cell r="D11492" t="str">
            <v>H</v>
          </cell>
          <cell r="E11492">
            <v>17.66</v>
          </cell>
        </row>
        <row r="11493">
          <cell r="B11493">
            <v>88259</v>
          </cell>
          <cell r="C11493" t="str">
            <v>CALAFETADOR/CALAFATE COM ENCARGOS COMPLEMENTARES</v>
          </cell>
          <cell r="D11493" t="str">
            <v>H</v>
          </cell>
          <cell r="E11493">
            <v>21.49</v>
          </cell>
        </row>
        <row r="11494">
          <cell r="B11494">
            <v>88260</v>
          </cell>
          <cell r="C11494" t="str">
            <v>CALCETEIRO COM ENCARGOS COMPLEMENTARES</v>
          </cell>
          <cell r="D11494" t="str">
            <v>H</v>
          </cell>
          <cell r="E11494">
            <v>13.85</v>
          </cell>
        </row>
        <row r="11495">
          <cell r="B11495">
            <v>88261</v>
          </cell>
          <cell r="C11495" t="str">
            <v>CARPINTEIRO DE ESQUADRIA COM ENCARGOS COMPLEMENTARES</v>
          </cell>
          <cell r="D11495" t="str">
            <v>H</v>
          </cell>
          <cell r="E11495">
            <v>16.510000000000002</v>
          </cell>
        </row>
        <row r="11496">
          <cell r="B11496">
            <v>88262</v>
          </cell>
          <cell r="C11496" t="str">
            <v>CARPINTEIRO DE FORMAS COM ENCARGOS COMPLEMENTARES</v>
          </cell>
          <cell r="D11496" t="str">
            <v>H</v>
          </cell>
          <cell r="E11496">
            <v>18.25</v>
          </cell>
        </row>
        <row r="11497">
          <cell r="B11497">
            <v>88263</v>
          </cell>
          <cell r="C11497" t="str">
            <v>CAVOUQUEIRO OU OPERADOR PERFURATRIZ/ROMPEDOR COM ENCARGOS COMPLEMENTARES</v>
          </cell>
          <cell r="D11497" t="str">
            <v>H</v>
          </cell>
          <cell r="E11497">
            <v>14.74</v>
          </cell>
        </row>
        <row r="11498">
          <cell r="B11498">
            <v>88264</v>
          </cell>
          <cell r="C11498" t="str">
            <v>ELETRICISTA COM ENCARGOS COMPLEMENTARES</v>
          </cell>
          <cell r="D11498" t="str">
            <v>H</v>
          </cell>
          <cell r="E11498">
            <v>18.55</v>
          </cell>
        </row>
        <row r="11499">
          <cell r="B11499">
            <v>88265</v>
          </cell>
          <cell r="C11499" t="str">
            <v>ELETRICISTA INDUSTRIAL COM ENCARGOS COMPLEMENTARES</v>
          </cell>
          <cell r="D11499" t="str">
            <v>H</v>
          </cell>
          <cell r="E11499">
            <v>18.649999999999999</v>
          </cell>
        </row>
        <row r="11500">
          <cell r="B11500">
            <v>88266</v>
          </cell>
          <cell r="C11500" t="str">
            <v>ELETROTÉCNICO COM ENCARGOS COMPLEMENTARES</v>
          </cell>
          <cell r="D11500" t="str">
            <v>H</v>
          </cell>
          <cell r="E11500">
            <v>20.64</v>
          </cell>
        </row>
        <row r="11501">
          <cell r="B11501">
            <v>88267</v>
          </cell>
          <cell r="C11501" t="str">
            <v>ENCANADOR OU BOMBEIRO HIDRÁULICO COM ENCARGOS COMPLEMENTARES</v>
          </cell>
          <cell r="D11501" t="str">
            <v>H</v>
          </cell>
          <cell r="E11501">
            <v>18.329999999999998</v>
          </cell>
        </row>
        <row r="11502">
          <cell r="B11502">
            <v>88268</v>
          </cell>
          <cell r="C11502" t="str">
            <v>ESTUCADOR COM ENCARGOS COMPLEMENTARES</v>
          </cell>
          <cell r="D11502" t="str">
            <v>H</v>
          </cell>
          <cell r="E11502">
            <v>18.96</v>
          </cell>
        </row>
        <row r="11503">
          <cell r="B11503">
            <v>88269</v>
          </cell>
          <cell r="C11503" t="str">
            <v>GESSEIRO COM ENCARGOS COMPLEMENTARES</v>
          </cell>
          <cell r="D11503" t="str">
            <v>H</v>
          </cell>
          <cell r="E11503">
            <v>18.23</v>
          </cell>
        </row>
        <row r="11504">
          <cell r="B11504">
            <v>88270</v>
          </cell>
          <cell r="C11504" t="str">
            <v>IMPERMEABILIZADOR COM ENCARGOS COMPLEMENTARES</v>
          </cell>
          <cell r="D11504" t="str">
            <v>H</v>
          </cell>
          <cell r="E11504">
            <v>18.34</v>
          </cell>
        </row>
        <row r="11505">
          <cell r="B11505">
            <v>88272</v>
          </cell>
          <cell r="C11505" t="str">
            <v>MACARIQUEIRO COM ENCARGOS COMPLEMENTARES</v>
          </cell>
          <cell r="D11505" t="str">
            <v>H</v>
          </cell>
          <cell r="E11505">
            <v>16.48</v>
          </cell>
        </row>
        <row r="11506">
          <cell r="B11506">
            <v>88273</v>
          </cell>
          <cell r="C11506" t="str">
            <v>MARCENEIRO COM ENCARGOS COMPLEMENTARES</v>
          </cell>
          <cell r="D11506" t="str">
            <v>H</v>
          </cell>
          <cell r="E11506">
            <v>18.61</v>
          </cell>
        </row>
        <row r="11507">
          <cell r="B11507">
            <v>88274</v>
          </cell>
          <cell r="C11507" t="str">
            <v>MARMORISTA/GRANITEIRO COM ENCARGOS COMPLEMENTARES</v>
          </cell>
          <cell r="D11507" t="str">
            <v>H</v>
          </cell>
          <cell r="E11507">
            <v>18.59</v>
          </cell>
        </row>
        <row r="11508">
          <cell r="B11508">
            <v>88275</v>
          </cell>
          <cell r="C11508" t="str">
            <v>MECÃNICO DE EQUIPAMENTOS PESADOS COM ENCARGOS COMPLEMENTARES</v>
          </cell>
          <cell r="D11508" t="str">
            <v>H</v>
          </cell>
          <cell r="E11508">
            <v>24.01</v>
          </cell>
        </row>
        <row r="11509">
          <cell r="B11509">
            <v>88277</v>
          </cell>
          <cell r="C11509" t="str">
            <v>MONTADOR (TUBO AÇO/EQUIPAMENTOS) COM ENCARGOS COMPLEMENTARES</v>
          </cell>
          <cell r="D11509" t="str">
            <v>H</v>
          </cell>
          <cell r="E11509">
            <v>19.91</v>
          </cell>
        </row>
        <row r="11510">
          <cell r="B11510">
            <v>88278</v>
          </cell>
          <cell r="C11510" t="str">
            <v>MONTADOR DE ESTRUTURA METÁLICA COM ENCARGOS COMPLEMENTARES</v>
          </cell>
          <cell r="D11510" t="str">
            <v>H</v>
          </cell>
          <cell r="E11510">
            <v>18.18</v>
          </cell>
        </row>
        <row r="11511">
          <cell r="B11511">
            <v>88279</v>
          </cell>
          <cell r="C11511" t="str">
            <v>MONTADOR ELETROMECÃNICO COM ENCARGOS COMPLEMENTARES</v>
          </cell>
          <cell r="D11511" t="str">
            <v>H</v>
          </cell>
          <cell r="E11511">
            <v>19.850000000000001</v>
          </cell>
        </row>
        <row r="11512">
          <cell r="B11512">
            <v>88281</v>
          </cell>
          <cell r="C11512" t="str">
            <v>MOTORISTA DE BASCULANTE COM ENCARGOS COMPLEMENTARES</v>
          </cell>
          <cell r="D11512" t="str">
            <v>H</v>
          </cell>
          <cell r="E11512">
            <v>16.29</v>
          </cell>
        </row>
        <row r="11513">
          <cell r="B11513">
            <v>88282</v>
          </cell>
          <cell r="C11513" t="str">
            <v>MOTORISTA DE CAMINHÃO COM ENCARGOS COMPLEMENTARES</v>
          </cell>
          <cell r="D11513" t="str">
            <v>H</v>
          </cell>
          <cell r="E11513">
            <v>17.149999999999999</v>
          </cell>
        </row>
        <row r="11514">
          <cell r="B11514">
            <v>88283</v>
          </cell>
          <cell r="C11514" t="str">
            <v>MOTORISTA DE CAMINHÃO E CARRETA COM ENCARGOS COMPLEMENTARES</v>
          </cell>
          <cell r="D11514" t="str">
            <v>H</v>
          </cell>
          <cell r="E11514">
            <v>22.1</v>
          </cell>
        </row>
        <row r="11515">
          <cell r="B11515">
            <v>88284</v>
          </cell>
          <cell r="C11515" t="str">
            <v>MOTORISTA DE VEIÍCULO LEVE COM ENCARGOS COMPLEMENTARES</v>
          </cell>
          <cell r="D11515" t="str">
            <v>H</v>
          </cell>
          <cell r="E11515">
            <v>15.73</v>
          </cell>
        </row>
        <row r="11516">
          <cell r="B11516">
            <v>88285</v>
          </cell>
          <cell r="C11516" t="str">
            <v>MOTORISTA DE VEÍCULO PESADO COM ENCARGOS COMPLEMENTARES</v>
          </cell>
          <cell r="D11516" t="str">
            <v>H</v>
          </cell>
          <cell r="E11516">
            <v>19.79</v>
          </cell>
        </row>
        <row r="11517">
          <cell r="B11517">
            <v>88286</v>
          </cell>
          <cell r="C11517" t="str">
            <v>MOTORISTA OPERADOR DE MUNCK COM ENCARGOS COMPLEMENTARES</v>
          </cell>
          <cell r="D11517" t="str">
            <v>H</v>
          </cell>
          <cell r="E11517">
            <v>17.739999999999998</v>
          </cell>
        </row>
        <row r="11518">
          <cell r="B11518">
            <v>88288</v>
          </cell>
          <cell r="C11518" t="str">
            <v>NIVELADOR COM ENCARGOS COMPLEMENTARES</v>
          </cell>
          <cell r="D11518" t="str">
            <v>H</v>
          </cell>
          <cell r="E11518">
            <v>19.18</v>
          </cell>
        </row>
        <row r="11519">
          <cell r="B11519">
            <v>88291</v>
          </cell>
          <cell r="C11519" t="str">
            <v>OPERADOR DE BETONEIRA (CAMINHÃO) COM ENCARGOS COMPLEMENTARES</v>
          </cell>
          <cell r="D11519" t="str">
            <v>H</v>
          </cell>
          <cell r="E11519">
            <v>16.52</v>
          </cell>
        </row>
        <row r="11520">
          <cell r="B11520">
            <v>88292</v>
          </cell>
          <cell r="C11520" t="str">
            <v>OPERADOR DE COMPRESSOR OU COMPRESSORISTA COM ENCARGOS COMPLEMENTARES</v>
          </cell>
          <cell r="D11520" t="str">
            <v>H</v>
          </cell>
          <cell r="E11520">
            <v>17.43</v>
          </cell>
        </row>
        <row r="11521">
          <cell r="B11521">
            <v>88293</v>
          </cell>
          <cell r="C11521" t="str">
            <v>OPERADOR DE DEMARCADORA DE FAIXAS COM ENCARGOS COMPLEMENTARES</v>
          </cell>
          <cell r="D11521" t="str">
            <v>H</v>
          </cell>
          <cell r="E11521">
            <v>19.61</v>
          </cell>
        </row>
        <row r="11522">
          <cell r="B11522">
            <v>88294</v>
          </cell>
          <cell r="C11522" t="str">
            <v>OPERADOR DE ESCAVADEIRA COM ENCARGOS COMPLEMENTARES</v>
          </cell>
          <cell r="D11522" t="str">
            <v>H</v>
          </cell>
          <cell r="E11522">
            <v>21.23</v>
          </cell>
        </row>
        <row r="11523">
          <cell r="B11523">
            <v>88295</v>
          </cell>
          <cell r="C11523" t="str">
            <v>OPERADOR DE GUINCHO COM ENCARGOS COMPLEMENTARES</v>
          </cell>
          <cell r="D11523" t="str">
            <v>H</v>
          </cell>
          <cell r="E11523">
            <v>17.8</v>
          </cell>
        </row>
        <row r="11524">
          <cell r="B11524">
            <v>88296</v>
          </cell>
          <cell r="C11524" t="str">
            <v>OPERADOR DE GUINDASTE COM ENCARGOS COMPLEMENTARES</v>
          </cell>
          <cell r="D11524" t="str">
            <v>H</v>
          </cell>
          <cell r="E11524">
            <v>16.82</v>
          </cell>
        </row>
        <row r="11525">
          <cell r="B11525">
            <v>88297</v>
          </cell>
          <cell r="C11525" t="str">
            <v>OPERADOR DE MÁQUINAS E EQUIPAMENTOS COM ENCARGOS COMPLEMENTARES</v>
          </cell>
          <cell r="D11525" t="str">
            <v>H</v>
          </cell>
          <cell r="E11525">
            <v>18.579999999999998</v>
          </cell>
        </row>
        <row r="11526">
          <cell r="B11526">
            <v>88298</v>
          </cell>
          <cell r="C11526" t="str">
            <v>OPERADOR DE MARTELETE OU MARTELETEIRO COM ENCARGOS COMPLEMENTARES</v>
          </cell>
          <cell r="D11526" t="str">
            <v>H</v>
          </cell>
          <cell r="E11526">
            <v>15.92</v>
          </cell>
        </row>
        <row r="11527">
          <cell r="B11527">
            <v>88299</v>
          </cell>
          <cell r="C11527" t="str">
            <v>OPERADOR DE MOTO-ESCREIPER COM ENCARGOS COMPLEMENTARES</v>
          </cell>
          <cell r="D11527" t="str">
            <v>H</v>
          </cell>
          <cell r="E11527">
            <v>19.88</v>
          </cell>
        </row>
        <row r="11528">
          <cell r="B11528">
            <v>88300</v>
          </cell>
          <cell r="C11528" t="str">
            <v>OPERADOR DE MOTONIVELADORA COM ENCARGOS COMPLEMENTARES</v>
          </cell>
          <cell r="D11528" t="str">
            <v>H</v>
          </cell>
          <cell r="E11528">
            <v>23.68</v>
          </cell>
        </row>
        <row r="11529">
          <cell r="B11529">
            <v>88301</v>
          </cell>
          <cell r="C11529" t="str">
            <v>OPERADOR DE PÁ CARREGADEIRA COM ENCARGOS COMPLEMENTARES</v>
          </cell>
          <cell r="D11529" t="str">
            <v>H</v>
          </cell>
          <cell r="E11529">
            <v>21.1</v>
          </cell>
        </row>
        <row r="11530">
          <cell r="B11530">
            <v>88302</v>
          </cell>
          <cell r="C11530" t="str">
            <v>OPERADOR DE PAVIMENTADORA COM ENCARGOS COMPLEMENTARES</v>
          </cell>
          <cell r="D11530" t="str">
            <v>H</v>
          </cell>
          <cell r="E11530">
            <v>20.43</v>
          </cell>
        </row>
        <row r="11531">
          <cell r="B11531">
            <v>88303</v>
          </cell>
          <cell r="C11531" t="str">
            <v>OPERADOR DE ROLO COMPACTADOR COM ENCARGOS COMPLEMENTARES</v>
          </cell>
          <cell r="D11531" t="str">
            <v>H</v>
          </cell>
          <cell r="E11531">
            <v>16.45</v>
          </cell>
        </row>
        <row r="11532">
          <cell r="B11532">
            <v>88304</v>
          </cell>
          <cell r="C11532" t="str">
            <v>OPERADOR DE USINA DE ASFALTO, DE SOLOS OU DE CONCRETO COM ENCARGOS COMPLEMENTARES</v>
          </cell>
          <cell r="D11532" t="str">
            <v>H</v>
          </cell>
          <cell r="E11532">
            <v>17.98</v>
          </cell>
        </row>
        <row r="11533">
          <cell r="B11533">
            <v>88306</v>
          </cell>
          <cell r="C11533" t="str">
            <v>OPERADOR JATO DE AREIA OU JATISTA COM ENCARGOS COMPLEMENTARES</v>
          </cell>
          <cell r="D11533" t="str">
            <v>H</v>
          </cell>
          <cell r="E11533">
            <v>23.89</v>
          </cell>
        </row>
        <row r="11534">
          <cell r="B11534">
            <v>88307</v>
          </cell>
          <cell r="C11534" t="str">
            <v>OPERADOR PARA BATE ESTACAS COM ENCARGOS COMPLEMENTARES</v>
          </cell>
          <cell r="D11534" t="str">
            <v>H</v>
          </cell>
          <cell r="E11534">
            <v>21.55</v>
          </cell>
        </row>
        <row r="11535">
          <cell r="B11535">
            <v>88308</v>
          </cell>
          <cell r="C11535" t="str">
            <v>PASTILHEIRO COM ENCARGOS COMPLEMENTARES</v>
          </cell>
          <cell r="D11535" t="str">
            <v>H</v>
          </cell>
          <cell r="E11535">
            <v>20.059999999999999</v>
          </cell>
        </row>
        <row r="11536">
          <cell r="B11536">
            <v>88309</v>
          </cell>
          <cell r="C11536" t="str">
            <v>PEDREIRO COM ENCARGOS COMPLEMENTARES</v>
          </cell>
          <cell r="D11536" t="str">
            <v>H</v>
          </cell>
          <cell r="E11536">
            <v>18.36</v>
          </cell>
        </row>
        <row r="11537">
          <cell r="B11537">
            <v>88310</v>
          </cell>
          <cell r="C11537" t="str">
            <v>PINTOR COM ENCARGOS COMPLEMENTARES</v>
          </cell>
          <cell r="D11537" t="str">
            <v>H</v>
          </cell>
          <cell r="E11537">
            <v>18.29</v>
          </cell>
        </row>
        <row r="11538">
          <cell r="B11538">
            <v>88311</v>
          </cell>
          <cell r="D11538" t="str">
            <v>H</v>
          </cell>
          <cell r="E11538">
            <v>18.29</v>
          </cell>
        </row>
        <row r="11539">
          <cell r="B11539">
            <v>88312</v>
          </cell>
          <cell r="C11539" t="str">
            <v>PINTOR PARA TINTA EPÓXI COM ENCARGOS COMPLEMENTARES</v>
          </cell>
          <cell r="D11539" t="str">
            <v>H</v>
          </cell>
          <cell r="E11539">
            <v>19.39</v>
          </cell>
        </row>
        <row r="11540">
          <cell r="B11540">
            <v>88313</v>
          </cell>
          <cell r="C11540" t="str">
            <v>POCEIRO COM ENCARGOS COMPLEMENTARES</v>
          </cell>
          <cell r="D11540" t="str">
            <v>H</v>
          </cell>
          <cell r="E11540">
            <v>17.32</v>
          </cell>
        </row>
        <row r="11541">
          <cell r="B11541">
            <v>88314</v>
          </cell>
          <cell r="C11541" t="str">
            <v>RASTELEIRO COM ENCARGOS COMPLEMENTARES</v>
          </cell>
          <cell r="D11541" t="str">
            <v>H</v>
          </cell>
          <cell r="E11541">
            <v>15.25</v>
          </cell>
        </row>
        <row r="11542">
          <cell r="B11542">
            <v>88315</v>
          </cell>
          <cell r="C11542" t="str">
            <v>SERRALHEIRO COM ENCARGOS COMPLEMENTARES</v>
          </cell>
          <cell r="D11542" t="str">
            <v>H</v>
          </cell>
          <cell r="E11542">
            <v>18.25</v>
          </cell>
        </row>
        <row r="11543">
          <cell r="B11543">
            <v>88316</v>
          </cell>
          <cell r="C11543" t="str">
            <v>SERVENTE COM ENCARGOS COMPLEMENTARES</v>
          </cell>
          <cell r="D11543" t="str">
            <v>H</v>
          </cell>
          <cell r="E11543">
            <v>13.26</v>
          </cell>
        </row>
        <row r="11544">
          <cell r="B11544">
            <v>88317</v>
          </cell>
          <cell r="C11544" t="str">
            <v>SOLDADOR COM ENCARGOS COMPLEMENTARES</v>
          </cell>
          <cell r="D11544" t="str">
            <v>H</v>
          </cell>
          <cell r="E11544">
            <v>18.25</v>
          </cell>
        </row>
        <row r="11545">
          <cell r="B11545">
            <v>88318</v>
          </cell>
          <cell r="C11545" t="str">
            <v>SOLDADOR A (PARA SOLDA A SER TESTADA COM RAIOS "X") COM ENCARGOS COMPLEMENTARES</v>
          </cell>
          <cell r="D11545" t="str">
            <v>H</v>
          </cell>
          <cell r="E11545">
            <v>21.03</v>
          </cell>
        </row>
        <row r="11546">
          <cell r="B11546">
            <v>88320</v>
          </cell>
          <cell r="C11546" t="str">
            <v>TAQUEADOR OU TAQUEIRO COM ENCARGOS COMPLEMENTARES</v>
          </cell>
          <cell r="D11546" t="str">
            <v>H</v>
          </cell>
          <cell r="E11546">
            <v>21.57</v>
          </cell>
        </row>
        <row r="11547">
          <cell r="B11547">
            <v>88321</v>
          </cell>
          <cell r="C11547" t="str">
            <v>TÉCNICO DE LABORATÓRIO COM ENCARGOS COMPLEMENTARES</v>
          </cell>
          <cell r="D11547" t="str">
            <v>H</v>
          </cell>
          <cell r="E11547">
            <v>30.16</v>
          </cell>
        </row>
        <row r="11548">
          <cell r="B11548">
            <v>88322</v>
          </cell>
          <cell r="C11548" t="str">
            <v>TÉCNICO DE SONDAGEM COM ENCARGOS COMPLEMENTARES</v>
          </cell>
          <cell r="D11548" t="str">
            <v>H</v>
          </cell>
          <cell r="E11548">
            <v>28.5</v>
          </cell>
        </row>
        <row r="11549">
          <cell r="B11549">
            <v>88323</v>
          </cell>
          <cell r="C11549" t="str">
            <v>TELHADISTA COM ENCARGOS COMPLEMENTARES</v>
          </cell>
          <cell r="D11549" t="str">
            <v>H</v>
          </cell>
          <cell r="E11549">
            <v>20.02</v>
          </cell>
        </row>
        <row r="11550">
          <cell r="B11550">
            <v>88324</v>
          </cell>
          <cell r="C11550" t="str">
            <v>TRATORISTA COM ENCARGOS COMPLEMENTARES</v>
          </cell>
          <cell r="D11550" t="str">
            <v>H</v>
          </cell>
          <cell r="E11550">
            <v>19.79</v>
          </cell>
        </row>
        <row r="11551">
          <cell r="B11551">
            <v>88325</v>
          </cell>
          <cell r="C11551" t="str">
            <v>VIDRACEIRO COM ENCARGOS COMPLEMENTARES</v>
          </cell>
          <cell r="D11551" t="str">
            <v>H</v>
          </cell>
          <cell r="E11551">
            <v>15.52</v>
          </cell>
        </row>
        <row r="11552">
          <cell r="B11552">
            <v>88326</v>
          </cell>
          <cell r="C11552" t="str">
            <v>VIGIA NOTURNO COM ENCARGOS COMPLEMENTARES</v>
          </cell>
          <cell r="D11552" t="str">
            <v>H</v>
          </cell>
          <cell r="E11552">
            <v>15.97</v>
          </cell>
        </row>
        <row r="11553">
          <cell r="B11553">
            <v>88377</v>
          </cell>
          <cell r="C11553" t="str">
            <v>OPERADOR DE BETONEIRA ESTACIONÁRIA/MISTURADOR COM ENCARGOS COMPLEMENTARES</v>
          </cell>
          <cell r="D11553" t="str">
            <v>H</v>
          </cell>
          <cell r="E11553">
            <v>16.05</v>
          </cell>
        </row>
        <row r="11554">
          <cell r="B11554">
            <v>88441</v>
          </cell>
          <cell r="C11554" t="str">
            <v>JARDINEIRO COM ENCARGOS COMPLEMENTARES</v>
          </cell>
          <cell r="D11554" t="str">
            <v>H</v>
          </cell>
          <cell r="E11554">
            <v>17.7</v>
          </cell>
        </row>
        <row r="11555">
          <cell r="B11555">
            <v>88597</v>
          </cell>
          <cell r="C11555" t="str">
            <v>DESENHISTA DETALHISTA COM ENCARGOS COMPLEMENTARES</v>
          </cell>
          <cell r="D11555" t="str">
            <v>H</v>
          </cell>
          <cell r="E11555">
            <v>52.16</v>
          </cell>
        </row>
        <row r="11556">
          <cell r="B11556">
            <v>90766</v>
          </cell>
          <cell r="C11556" t="str">
            <v>ALMOXARIFE COM ENCARGOS COMPLEMENTARES</v>
          </cell>
          <cell r="D11556" t="str">
            <v>H</v>
          </cell>
          <cell r="E11556">
            <v>19.43</v>
          </cell>
        </row>
        <row r="11557">
          <cell r="B11557">
            <v>90767</v>
          </cell>
          <cell r="C11557" t="str">
            <v>APONTADOR OU APROPRIADOR COM ENCARGOS COMPLEMENTARES</v>
          </cell>
          <cell r="D11557" t="str">
            <v>H</v>
          </cell>
          <cell r="E11557">
            <v>19.23</v>
          </cell>
        </row>
        <row r="11558">
          <cell r="B11558">
            <v>90768</v>
          </cell>
          <cell r="C11558" t="str">
            <v>ARQUITETO DE OBRA JUNIOR COM ENCARGOS COMPLEMENTARES</v>
          </cell>
          <cell r="D11558" t="str">
            <v>H</v>
          </cell>
          <cell r="E11558">
            <v>54.22</v>
          </cell>
        </row>
        <row r="11559">
          <cell r="B11559">
            <v>90769</v>
          </cell>
          <cell r="C11559" t="str">
            <v>ARQUITETO DE OBRA PLENO COM ENCARGOS COMPLEMENTARES</v>
          </cell>
          <cell r="D11559" t="str">
            <v>H</v>
          </cell>
          <cell r="E11559">
            <v>76.84</v>
          </cell>
        </row>
        <row r="11560">
          <cell r="B11560">
            <v>90770</v>
          </cell>
          <cell r="C11560" t="str">
            <v>ARQUITETO DE OBRA SENIOR COM ENCARGOS COMPLEMENTARES</v>
          </cell>
          <cell r="D11560" t="str">
            <v>H</v>
          </cell>
          <cell r="E11560">
            <v>101.46</v>
          </cell>
        </row>
        <row r="11561">
          <cell r="B11561">
            <v>90771</v>
          </cell>
          <cell r="C11561" t="str">
            <v>AUXILIAR DE DESENHISTA COM ENCARGOS COMPLEMENTARES</v>
          </cell>
          <cell r="D11561" t="str">
            <v>H</v>
          </cell>
          <cell r="E11561">
            <v>46.18</v>
          </cell>
        </row>
        <row r="11562">
          <cell r="B11562">
            <v>90772</v>
          </cell>
          <cell r="C11562" t="str">
            <v>AUXILIAR DE ESCRITORIO COM ENCARGOS COMPLEMENTARES</v>
          </cell>
          <cell r="D11562" t="str">
            <v>H</v>
          </cell>
          <cell r="E11562">
            <v>17.010000000000002</v>
          </cell>
        </row>
        <row r="11563">
          <cell r="B11563">
            <v>90773</v>
          </cell>
          <cell r="C11563" t="str">
            <v>DESENHISTA COPISTA COM ENCARGOS COMPLEMENTARES</v>
          </cell>
          <cell r="D11563" t="str">
            <v>H</v>
          </cell>
          <cell r="E11563">
            <v>38.35</v>
          </cell>
        </row>
        <row r="11564">
          <cell r="B11564">
            <v>90775</v>
          </cell>
          <cell r="C11564" t="str">
            <v>DESENHISTA PROJETISTA COM ENCARGOS COMPLEMENTARES</v>
          </cell>
          <cell r="D11564" t="str">
            <v>H</v>
          </cell>
          <cell r="E11564">
            <v>49.67</v>
          </cell>
        </row>
        <row r="11565">
          <cell r="B11565">
            <v>90776</v>
          </cell>
          <cell r="C11565" t="str">
            <v>ENCARREGADO GERAL COM ENCARGOS COMPLEMENTARES</v>
          </cell>
          <cell r="D11565" t="str">
            <v>H</v>
          </cell>
          <cell r="E11565">
            <v>30.9</v>
          </cell>
        </row>
        <row r="11566">
          <cell r="B11566">
            <v>90777</v>
          </cell>
          <cell r="C11566" t="str">
            <v>ENGENHEIRO CIVIL DE OBRA JUNIOR COM ENCARGOS COMPLEMENTARES</v>
          </cell>
          <cell r="D11566" t="str">
            <v>H</v>
          </cell>
          <cell r="E11566">
            <v>73.8</v>
          </cell>
        </row>
        <row r="11567">
          <cell r="B11567">
            <v>90778</v>
          </cell>
          <cell r="C11567" t="str">
            <v>ENGENHEIRO CIVIL DE OBRA PLENO COM ENCARGOS COMPLEMENTARES</v>
          </cell>
          <cell r="D11567" t="str">
            <v>H</v>
          </cell>
          <cell r="E11567">
            <v>83.93</v>
          </cell>
        </row>
        <row r="11568">
          <cell r="B11568">
            <v>90779</v>
          </cell>
          <cell r="C11568" t="str">
            <v>ENGENHEIRO CIVIL DE OBRA SENIOR COM ENCARGOS COMPLEMENTARES</v>
          </cell>
          <cell r="D11568" t="str">
            <v>H</v>
          </cell>
          <cell r="E11568">
            <v>114.58</v>
          </cell>
        </row>
        <row r="11569">
          <cell r="B11569">
            <v>90780</v>
          </cell>
          <cell r="C11569" t="str">
            <v>MESTRE DE OBRAS COM ENCARGOS COMPLEMENTARES</v>
          </cell>
          <cell r="D11569" t="str">
            <v>H</v>
          </cell>
          <cell r="E11569">
            <v>43.67</v>
          </cell>
        </row>
        <row r="11570">
          <cell r="B11570">
            <v>90781</v>
          </cell>
          <cell r="C11570" t="str">
            <v>TOPOGRAFO COM ENCARGOS COMPLEMENTARES</v>
          </cell>
          <cell r="D11570" t="str">
            <v>H</v>
          </cell>
          <cell r="E11570">
            <v>32.71</v>
          </cell>
        </row>
        <row r="11571">
          <cell r="B11571">
            <v>91677</v>
          </cell>
          <cell r="C11571" t="str">
            <v>ENGENHEIRO ELETRICISTA COM ENCARGOS COMPLEMENTARES</v>
          </cell>
          <cell r="D11571" t="str">
            <v>H</v>
          </cell>
          <cell r="E11571">
            <v>75.02</v>
          </cell>
        </row>
        <row r="11572">
          <cell r="B11572">
            <v>91678</v>
          </cell>
          <cell r="C11572" t="str">
            <v>ENGENHEIRO SANITARISTA COM ENCARGOS COMPLEMENTARES</v>
          </cell>
          <cell r="D11572" t="str">
            <v>H</v>
          </cell>
          <cell r="E11572">
            <v>57.22</v>
          </cell>
        </row>
        <row r="11573">
          <cell r="B11573">
            <v>93556</v>
          </cell>
          <cell r="C11573" t="str">
            <v>FERRAMENTAS (ENCARGOS COMPLEMENTARES) - MENSALISTA</v>
          </cell>
          <cell r="D11573" t="str">
            <v>MES</v>
          </cell>
          <cell r="E11573">
            <v>93.64</v>
          </cell>
        </row>
        <row r="11574">
          <cell r="B11574">
            <v>93557</v>
          </cell>
          <cell r="C11574" t="str">
            <v>EPI (ENCARGOS COMPLEMENTARES) - MENSALISTA</v>
          </cell>
          <cell r="D11574" t="str">
            <v>MES</v>
          </cell>
          <cell r="E11574">
            <v>155.97</v>
          </cell>
        </row>
        <row r="11575">
          <cell r="B11575">
            <v>93558</v>
          </cell>
          <cell r="C11575" t="str">
            <v>MOTORISTA DE CAMINHAO COM ENCARGOS COMPLEMENTARES</v>
          </cell>
          <cell r="D11575" t="str">
            <v>MES</v>
          </cell>
          <cell r="E11575">
            <v>3624.09</v>
          </cell>
        </row>
        <row r="11576">
          <cell r="B11576">
            <v>93559</v>
          </cell>
          <cell r="C11576" t="str">
            <v>DESENHISTA DETALHISTA COM ENCARGOS COMPLEMENTARES</v>
          </cell>
          <cell r="D11576" t="str">
            <v>MES</v>
          </cell>
          <cell r="E11576">
            <v>6254.65</v>
          </cell>
        </row>
        <row r="11577">
          <cell r="B11577">
            <v>93560</v>
          </cell>
          <cell r="C11577" t="str">
            <v>DESENHISTA COPISTA COM ENCARGOS COMPLEMENTARES</v>
          </cell>
          <cell r="D11577" t="str">
            <v>MES</v>
          </cell>
          <cell r="E11577">
            <v>4645.8999999999996</v>
          </cell>
        </row>
        <row r="11578">
          <cell r="B11578">
            <v>93561</v>
          </cell>
          <cell r="C11578" t="str">
            <v>DESENHISTA PROJETISTA COM ENCARGOS COMPLEMENTARES</v>
          </cell>
          <cell r="D11578" t="str">
            <v>MES</v>
          </cell>
          <cell r="E11578">
            <v>5971.02</v>
          </cell>
        </row>
        <row r="11579">
          <cell r="B11579">
            <v>93562</v>
          </cell>
          <cell r="C11579" t="str">
            <v>AUXILIAR DE DESENHISTA COM ENCARGOS COMPLEMENTARES</v>
          </cell>
          <cell r="D11579" t="str">
            <v>MES</v>
          </cell>
          <cell r="E11579">
            <v>5557.73</v>
          </cell>
        </row>
        <row r="11580">
          <cell r="B11580">
            <v>93563</v>
          </cell>
          <cell r="C11580" t="str">
            <v>ALMOXARIFE COM ENCARGOS COMPLEMENTARES</v>
          </cell>
          <cell r="D11580" t="str">
            <v>MES</v>
          </cell>
          <cell r="E11580">
            <v>3465.01</v>
          </cell>
        </row>
        <row r="11581">
          <cell r="B11581">
            <v>93564</v>
          </cell>
          <cell r="C11581" t="str">
            <v>APONTADOR OU APROPRIADOR COM ENCARGOS COMPLEMENTARES</v>
          </cell>
          <cell r="D11581" t="str">
            <v>MES</v>
          </cell>
          <cell r="E11581">
            <v>3422.34</v>
          </cell>
        </row>
        <row r="11582">
          <cell r="B11582">
            <v>93565</v>
          </cell>
          <cell r="C11582" t="str">
            <v>ENGENHEIRO CIVIL DE OBRA JUNIOR COM ENCARGOS COMPLEMENTARES</v>
          </cell>
          <cell r="D11582" t="str">
            <v>MES</v>
          </cell>
          <cell r="E11582">
            <v>13027.01</v>
          </cell>
        </row>
        <row r="11583">
          <cell r="B11583">
            <v>93566</v>
          </cell>
          <cell r="C11583" t="str">
            <v>AUXILIAR DE ESCRITORIO COM ENCARGOS COMPLEMENTARES</v>
          </cell>
          <cell r="D11583" t="str">
            <v>MES</v>
          </cell>
          <cell r="E11583">
            <v>3038.56</v>
          </cell>
        </row>
        <row r="11584">
          <cell r="B11584">
            <v>93567</v>
          </cell>
          <cell r="C11584" t="str">
            <v>ENGENHEIRO CIVIL DE OBRA PLENO COM ENCARGOS COMPLEMENTARES</v>
          </cell>
          <cell r="D11584" t="str">
            <v>MES</v>
          </cell>
          <cell r="E11584">
            <v>14816.21</v>
          </cell>
        </row>
        <row r="11585">
          <cell r="B11585">
            <v>93568</v>
          </cell>
          <cell r="C11585" t="str">
            <v>ENGENHEIRO CIVIL DE OBRA SENIOR COM ENCARGOS COMPLEMENTARES</v>
          </cell>
          <cell r="D11585" t="str">
            <v>MES</v>
          </cell>
          <cell r="E11585">
            <v>20223.580000000002</v>
          </cell>
        </row>
        <row r="11586">
          <cell r="B11586">
            <v>93569</v>
          </cell>
          <cell r="C11586" t="str">
            <v>ARQUITETO JUNIOR COM ENCARGOS COMPLEMENTARES</v>
          </cell>
          <cell r="D11586" t="str">
            <v>MES</v>
          </cell>
          <cell r="E11586">
            <v>9585.7099999999991</v>
          </cell>
        </row>
        <row r="11587">
          <cell r="B11587">
            <v>93570</v>
          </cell>
          <cell r="C11587" t="str">
            <v>ARQUITETO PLENO COM ENCARGOS COMPLEMENTARES</v>
          </cell>
          <cell r="D11587" t="str">
            <v>MES</v>
          </cell>
          <cell r="E11587">
            <v>13581.6</v>
          </cell>
        </row>
        <row r="11588">
          <cell r="B11588">
            <v>93571</v>
          </cell>
          <cell r="C11588" t="str">
            <v>ARQUITETO SENIOR COM ENCARGOS COMPLEMENTARES</v>
          </cell>
          <cell r="D11588" t="str">
            <v>MES</v>
          </cell>
          <cell r="E11588">
            <v>17929.96</v>
          </cell>
        </row>
        <row r="11589">
          <cell r="B11589">
            <v>93572</v>
          </cell>
          <cell r="C11589" t="str">
            <v>ENCARREGADO GERAL DE OBRAS COM ENCARGOS COMPLEMENTARES</v>
          </cell>
          <cell r="D11589" t="str">
            <v>MES</v>
          </cell>
          <cell r="E11589">
            <v>5476.46</v>
          </cell>
        </row>
        <row r="11590">
          <cell r="B11590">
            <v>94295</v>
          </cell>
          <cell r="C11590" t="str">
            <v>MESTRE DE OBRAS COM ENCARGOS COMPLEMENTARES</v>
          </cell>
          <cell r="D11590" t="str">
            <v>MES</v>
          </cell>
          <cell r="E11590">
            <v>7702.88</v>
          </cell>
        </row>
        <row r="11591">
          <cell r="B11591">
            <v>94296</v>
          </cell>
          <cell r="C11591" t="str">
            <v>TOPOGRAFO COM ENCARGOS COMPLEMENTARES</v>
          </cell>
          <cell r="D11591" t="str">
            <v>MES</v>
          </cell>
          <cell r="E11591">
            <v>6067.15</v>
          </cell>
        </row>
        <row r="11592">
          <cell r="B11592">
            <v>95308</v>
          </cell>
          <cell r="C11592" t="str">
            <v>CURSO DE CAPACITAÇÃO PARA AJUDANTE DE ARMADOR (ENCARGOS COMPLEMENTARES) - HORISTA</v>
          </cell>
          <cell r="D11592" t="str">
            <v>H</v>
          </cell>
          <cell r="E11592">
            <v>0.09</v>
          </cell>
        </row>
        <row r="11593">
          <cell r="B11593">
            <v>95309</v>
          </cell>
          <cell r="C11593" t="str">
            <v>CURSO DE CAPACITAÇÃO PARA AJUDANTE DE CARPINTEIRO (ENCARGOS COMPLEMENTARES) - HORISTA</v>
          </cell>
          <cell r="D11593" t="str">
            <v>H</v>
          </cell>
          <cell r="E11593">
            <v>0.13</v>
          </cell>
        </row>
        <row r="11594">
          <cell r="B11594">
            <v>95310</v>
          </cell>
          <cell r="C11594" t="str">
            <v>CURSO DE CAPACITAÇÃO PARA AJUDANTE DE ESTRUTURA METÁLICA (ENCARGOS COMPLEMENTARES) - HORISTA</v>
          </cell>
          <cell r="D11594" t="str">
            <v>H</v>
          </cell>
          <cell r="E11594">
            <v>0.09</v>
          </cell>
        </row>
        <row r="11595">
          <cell r="B11595">
            <v>95311</v>
          </cell>
          <cell r="C11595" t="str">
            <v>CURSO DE CAPACITAÇÃO PARA AJUDANTE DE OPERAÇÃO EM GERAL (ENCARGOS COMPLEMENTARES) - HORISTA</v>
          </cell>
          <cell r="D11595" t="str">
            <v>H</v>
          </cell>
          <cell r="E11595">
            <v>0.09</v>
          </cell>
        </row>
        <row r="11596">
          <cell r="B11596">
            <v>95312</v>
          </cell>
          <cell r="C11596" t="str">
            <v>CURSO DE CAPACITAÇÃO PARA AJUDANTE DE PEDREIRO (ENCARGOS COMPLEMENTARES) - HORISTA</v>
          </cell>
          <cell r="D11596" t="str">
            <v>H</v>
          </cell>
          <cell r="E11596">
            <v>0.11</v>
          </cell>
        </row>
        <row r="11597">
          <cell r="B11597">
            <v>95313</v>
          </cell>
          <cell r="C11597" t="str">
            <v>CURSO DE CAPACITAÇÃO PARA AJUDANTE ESPECIALIZADO (ENCARGOS COMPLEMENTARES) - HORISTA</v>
          </cell>
          <cell r="D11597" t="str">
            <v>H</v>
          </cell>
          <cell r="E11597">
            <v>0.11</v>
          </cell>
        </row>
        <row r="11598">
          <cell r="B11598">
            <v>95314</v>
          </cell>
          <cell r="C11598" t="str">
            <v>CURSO DE CAPACITAÇÃO PARA ARMADOR (ENCARGOS COMPLEMENTARES) - HORISTA</v>
          </cell>
          <cell r="D11598" t="str">
            <v>H</v>
          </cell>
          <cell r="E11598">
            <v>0.13</v>
          </cell>
        </row>
        <row r="11599">
          <cell r="B11599">
            <v>95315</v>
          </cell>
          <cell r="C11599" t="str">
            <v>CURSO DE CAPACITAÇÃO PARA ASSENTADOR DE TUBOS (ENCARGOS COMPLEMENTARES) - HORISTA</v>
          </cell>
          <cell r="D11599" t="str">
            <v>H</v>
          </cell>
          <cell r="E11599">
            <v>0.17</v>
          </cell>
        </row>
        <row r="11600">
          <cell r="B11600">
            <v>95316</v>
          </cell>
          <cell r="C11600" t="str">
            <v>CURSO DE CAPACITAÇÃO PARA AUXILIAR DE ELETRICISTA (ENCARGOS COMPLEMENTARES) - HORISTA</v>
          </cell>
          <cell r="D11600" t="str">
            <v>H</v>
          </cell>
          <cell r="E11600">
            <v>0.3</v>
          </cell>
        </row>
        <row r="11601">
          <cell r="B11601">
            <v>95317</v>
          </cell>
          <cell r="C11601" t="str">
            <v>CURSO DE CAPACITAÇÃO PARA AUXILIAR DE ENCANADOR OU BOMBEIRO HIDRÁULICO (ENCARGOS COMPLEMENTARES) - HORISTA</v>
          </cell>
          <cell r="D11601" t="str">
            <v>H</v>
          </cell>
          <cell r="E11601">
            <v>0.14000000000000001</v>
          </cell>
        </row>
        <row r="11602">
          <cell r="B11602">
            <v>95318</v>
          </cell>
          <cell r="C11602" t="str">
            <v>CURSO DE CAPACITAÇÃO PARA AUXILIAR DE LABORATÓRIO (ENCARGOS COMPLEMENTARES) - HORISTA</v>
          </cell>
          <cell r="D11602" t="str">
            <v>H</v>
          </cell>
          <cell r="E11602">
            <v>0.14000000000000001</v>
          </cell>
        </row>
        <row r="11603">
          <cell r="B11603">
            <v>95319</v>
          </cell>
          <cell r="C11603" t="str">
            <v>CURSO DE CAPACITAÇÃO PARA AUXILIAR DE MECÂNICO (ENCARGOS COMPLEMENTARES) - HORISTA</v>
          </cell>
          <cell r="D11603" t="str">
            <v>H</v>
          </cell>
          <cell r="E11603">
            <v>0.1</v>
          </cell>
        </row>
        <row r="11604">
          <cell r="B11604">
            <v>95320</v>
          </cell>
          <cell r="C11604" t="str">
            <v>CURSO DE CAPACITAÇÃO PARA AUXILIAR DE SERRALHEIRO (ENCARGOS COMPLEMENTARES) - HORISTA</v>
          </cell>
          <cell r="D11604" t="str">
            <v>H</v>
          </cell>
          <cell r="E11604">
            <v>0.1</v>
          </cell>
        </row>
        <row r="11605">
          <cell r="B11605">
            <v>95321</v>
          </cell>
          <cell r="C11605" t="str">
            <v>CURSO DE CAPACITAÇÃO PARA AUXILIAR DE SERVIÇOS GERAIS (ENCARGOS COMPLEMENTARES) - HORISTA</v>
          </cell>
          <cell r="D11605" t="str">
            <v>H</v>
          </cell>
          <cell r="E11605">
            <v>0.09</v>
          </cell>
        </row>
        <row r="11606">
          <cell r="B11606">
            <v>95322</v>
          </cell>
          <cell r="C11606" t="str">
            <v>CURSO DE CAPACITAÇÃO PARA AUXILIAR DE TOPÓGRAFO (ENCARGOS COMPLEMENTARES) - HORISTA</v>
          </cell>
          <cell r="D11606" t="str">
            <v>H</v>
          </cell>
          <cell r="E11606">
            <v>0.08</v>
          </cell>
        </row>
        <row r="11607">
          <cell r="B11607">
            <v>95323</v>
          </cell>
          <cell r="C11607" t="str">
            <v>CURSO DE CAPACITAÇÃO PARA AUXILIAR TÉCNICO DE ENGENHARIA (ENCARGOS COMPLEMENTARES) - HORISTA</v>
          </cell>
          <cell r="D11607" t="str">
            <v>H</v>
          </cell>
          <cell r="E11607">
            <v>0.14000000000000001</v>
          </cell>
        </row>
        <row r="11608">
          <cell r="B11608">
            <v>95324</v>
          </cell>
          <cell r="C11608" t="str">
            <v>CURSO DE CAPACITAÇÃO PARA AZULEJISTA OU LADRILHISTA (ENCARGOS COMPLEMENTARES) - HORISTA</v>
          </cell>
          <cell r="D11608" t="str">
            <v>H</v>
          </cell>
          <cell r="E11608">
            <v>0.19</v>
          </cell>
        </row>
        <row r="11609">
          <cell r="B11609">
            <v>95325</v>
          </cell>
          <cell r="C11609" t="str">
            <v>CURSO DE CAPACITAÇÃO PARA BLASTER, DINAMITADOR OU CABO DE FOGO (ENCARGOS COMPLEMENTARES) - HORISTA</v>
          </cell>
          <cell r="D11609" t="str">
            <v>H</v>
          </cell>
          <cell r="E11609">
            <v>0.17</v>
          </cell>
        </row>
        <row r="11610">
          <cell r="B11610">
            <v>95326</v>
          </cell>
          <cell r="C11610" t="str">
            <v>CURSO DE CAPACITAÇÃO PARA CADASTRISTA DE REDES DE AGUA E ESGOTO (ENCARGOS COMPLEMENTARES) - HORISTA</v>
          </cell>
          <cell r="D11610" t="str">
            <v>H</v>
          </cell>
          <cell r="E11610">
            <v>0.05</v>
          </cell>
        </row>
        <row r="11611">
          <cell r="B11611">
            <v>95327</v>
          </cell>
          <cell r="C11611" t="str">
            <v>CURSO DE CAPACITAÇÃO PARA CALAFETADOR/CALAFATE (ENCARGOS COMPLEMENTARES) - HORISTA</v>
          </cell>
          <cell r="D11611" t="str">
            <v>H</v>
          </cell>
          <cell r="E11611">
            <v>0.21</v>
          </cell>
        </row>
        <row r="11612">
          <cell r="B11612">
            <v>95328</v>
          </cell>
          <cell r="C11612" t="str">
            <v>CURSO DE CAPACITAÇÃO PARA CALCETEIRO (ENCARGOS COMPLEMENTARES) - HORISTA</v>
          </cell>
          <cell r="D11612" t="str">
            <v>H</v>
          </cell>
          <cell r="E11612">
            <v>0.09</v>
          </cell>
        </row>
        <row r="11613">
          <cell r="B11613">
            <v>95329</v>
          </cell>
          <cell r="C11613" t="str">
            <v>CURSO DE CAPACITAÇÃO PARA CARPINTEIRO DE ESQUADRIA (ENCARGOS COMPLEMENTARES) - HORISTA</v>
          </cell>
          <cell r="D11613" t="str">
            <v>H</v>
          </cell>
          <cell r="E11613">
            <v>0.15</v>
          </cell>
        </row>
        <row r="11614">
          <cell r="B11614">
            <v>95330</v>
          </cell>
          <cell r="C11614" t="str">
            <v>CURSO DE CAPACITAÇÃO PARA CARPINTEIRO DE FÔRMAS (ENCARGOS COMPLEMENTARES) - HORISTA</v>
          </cell>
          <cell r="D11614" t="str">
            <v>H</v>
          </cell>
          <cell r="E11614">
            <v>0.13</v>
          </cell>
        </row>
        <row r="11615">
          <cell r="B11615">
            <v>95331</v>
          </cell>
          <cell r="C11615" t="str">
            <v>CURSO DE CAPACITAÇÃO PARA CAVOUQUEIRO OU OPERADOR PERFURATRIZ/ROMPEDOR (ENCARGOS COMPLEMENTARES) - HORISTA</v>
          </cell>
          <cell r="D11615" t="str">
            <v>H</v>
          </cell>
          <cell r="E11615">
            <v>0.1</v>
          </cell>
        </row>
        <row r="11616">
          <cell r="B11616">
            <v>95332</v>
          </cell>
          <cell r="C11616" t="str">
            <v>CURSO DE CAPACITAÇÃO PARA ELETRICISTA (ENCARGOS COMPLEMENTARES) - HORISTA</v>
          </cell>
          <cell r="D11616" t="str">
            <v>H</v>
          </cell>
          <cell r="E11616">
            <v>0.43</v>
          </cell>
        </row>
        <row r="11617">
          <cell r="B11617">
            <v>95333</v>
          </cell>
          <cell r="C11617" t="str">
            <v>CURSO DE CAPACITAÇÃO PARA ELETRICISTA INDUSTRIAL (ENCARGOS COMPLEMENTARES) - HORISTA</v>
          </cell>
          <cell r="D11617" t="str">
            <v>H</v>
          </cell>
          <cell r="E11617">
            <v>0.43</v>
          </cell>
        </row>
        <row r="11618">
          <cell r="B11618">
            <v>95334</v>
          </cell>
          <cell r="C11618" t="str">
            <v>CURSO DE CAPACITAÇÃO PARA ELETROTÉCNICO (ENCARGOS COMPLEMENTARES) - HORISTA</v>
          </cell>
          <cell r="D11618" t="str">
            <v>H</v>
          </cell>
          <cell r="E11618">
            <v>0.41</v>
          </cell>
        </row>
        <row r="11619">
          <cell r="B11619">
            <v>95335</v>
          </cell>
          <cell r="C11619" t="str">
            <v>CURSO DE CAPACITAÇÃO PARA ENCANADOR OU BOMBEIRO HIDRÁULICO (ENCARGOS COMPLEMENTARES) - HORISTA</v>
          </cell>
          <cell r="D11619" t="str">
            <v>H</v>
          </cell>
          <cell r="E11619">
            <v>0.21</v>
          </cell>
        </row>
        <row r="11620">
          <cell r="B11620">
            <v>95336</v>
          </cell>
          <cell r="C11620" t="str">
            <v>CURSO DE CAPACITAÇÃO PARA ESTUCADOR (ENCARGOS COMPLEMENTARES) - HORISTA</v>
          </cell>
          <cell r="D11620" t="str">
            <v>H</v>
          </cell>
          <cell r="E11620">
            <v>0.14000000000000001</v>
          </cell>
        </row>
        <row r="11621">
          <cell r="B11621">
            <v>95337</v>
          </cell>
          <cell r="C11621" t="str">
            <v>CURSO DE CAPACITAÇÃO PARA GESSEIRO (ENCARGOS COMPLEMENTARES) - HORISTA</v>
          </cell>
          <cell r="D11621" t="str">
            <v>H</v>
          </cell>
          <cell r="E11621">
            <v>0.13</v>
          </cell>
        </row>
        <row r="11622">
          <cell r="B11622">
            <v>95338</v>
          </cell>
          <cell r="C11622" t="str">
            <v>CURSO DE CAPACITAÇÃO PARA IMPERMEABILIZADOR (ENCARGOS COMPLEMENTARES) - HORISTA</v>
          </cell>
          <cell r="D11622" t="str">
            <v>H</v>
          </cell>
          <cell r="E11622">
            <v>0.24</v>
          </cell>
        </row>
        <row r="11623">
          <cell r="B11623">
            <v>95339</v>
          </cell>
          <cell r="C11623" t="str">
            <v>CURSO DE CAPACITAÇÃO PARA MAÇARIQUEIRO (ENCARGOS COMPLEMENTARES) - HORISTA</v>
          </cell>
          <cell r="D11623" t="str">
            <v>H</v>
          </cell>
          <cell r="E11623">
            <v>0.18</v>
          </cell>
        </row>
        <row r="11624">
          <cell r="B11624">
            <v>95340</v>
          </cell>
          <cell r="C11624" t="str">
            <v>CURSO DE CAPACITAÇÃO PARA MARCENEIRO (ENCARGOS COMPLEMENTARES) - HORISTA</v>
          </cell>
          <cell r="D11624" t="str">
            <v>H</v>
          </cell>
          <cell r="E11624">
            <v>0.17</v>
          </cell>
        </row>
        <row r="11625">
          <cell r="B11625">
            <v>95341</v>
          </cell>
          <cell r="C11625" t="str">
            <v>CURSO DE CAPACITAÇÃO PARA MARMORISTA/GRANITEIRO (ENCARGOS COMPLEMENTARES) - HORISTA</v>
          </cell>
          <cell r="D11625" t="str">
            <v>H</v>
          </cell>
          <cell r="E11625">
            <v>0.17</v>
          </cell>
        </row>
        <row r="11626">
          <cell r="B11626">
            <v>95342</v>
          </cell>
          <cell r="C11626" t="str">
            <v>CURSO DE CAPACITAÇÃO PARA MECÂNICO DE EQUIPAMENTOS PESADOS (ENCARGOS COMPLEMENTARES) - HORISTA</v>
          </cell>
          <cell r="D11626" t="str">
            <v>H</v>
          </cell>
          <cell r="E11626">
            <v>0.13</v>
          </cell>
        </row>
        <row r="11627">
          <cell r="B11627">
            <v>95343</v>
          </cell>
          <cell r="C11627" t="str">
            <v>CURSO DE CAPACITAÇÃO PARA MONTADOR  DE TUBO AÇO/EQUIPAMENTOS (ENCARGOS COMPLEMENTARES) - HORISTA</v>
          </cell>
          <cell r="D11627" t="str">
            <v>H</v>
          </cell>
          <cell r="E11627">
            <v>0.19</v>
          </cell>
        </row>
        <row r="11628">
          <cell r="B11628">
            <v>95344</v>
          </cell>
          <cell r="C11628" t="str">
            <v>CURSO DE CAPACITAÇÃO PARA MONTADOR DE ESTRUTURA METÁLICA (ENCARGOS COMPLEMENTARES) - HORISTA</v>
          </cell>
          <cell r="D11628" t="str">
            <v>H</v>
          </cell>
          <cell r="E11628">
            <v>0.13</v>
          </cell>
        </row>
        <row r="11629">
          <cell r="B11629">
            <v>95345</v>
          </cell>
          <cell r="C11629" t="str">
            <v>CURSO DE CAPACITAÇÃO PARA MONTADOR ELETROMECÂNICO (ENCARGOS COMPLEMENTARES) - HORISTA</v>
          </cell>
          <cell r="D11629" t="str">
            <v>H</v>
          </cell>
          <cell r="E11629">
            <v>0.39</v>
          </cell>
        </row>
        <row r="11630">
          <cell r="B11630">
            <v>95346</v>
          </cell>
          <cell r="C11630" t="str">
            <v>CURSO DE CAPACITAÇÃO PARA MOTORISTA DE BASCULANTE (ENCARGOS COMPLEMENTARES) - HORISTA</v>
          </cell>
          <cell r="D11630" t="str">
            <v>H</v>
          </cell>
          <cell r="E11630">
            <v>0.05</v>
          </cell>
        </row>
        <row r="11631">
          <cell r="B11631">
            <v>95347</v>
          </cell>
          <cell r="C11631" t="str">
            <v>CURSO DE CAPACITAÇÃO PARA MOTORISTA DE CAMINHÃO (ENCARGOS COMPLEMENTARES) - HORISTA</v>
          </cell>
          <cell r="D11631" t="str">
            <v>H</v>
          </cell>
          <cell r="E11631">
            <v>0.06</v>
          </cell>
        </row>
        <row r="11632">
          <cell r="B11632">
            <v>95348</v>
          </cell>
          <cell r="C11632" t="str">
            <v>CURSO DE CAPACITAÇÃO PARA MOTORISTA DE CAMINHÃO E CARRETA (ENCARGOS COMPLEMENTARES) - HORISTA</v>
          </cell>
          <cell r="D11632" t="str">
            <v>H</v>
          </cell>
          <cell r="E11632">
            <v>0.08</v>
          </cell>
        </row>
        <row r="11633">
          <cell r="B11633">
            <v>95349</v>
          </cell>
          <cell r="C11633" t="str">
            <v>CURSO DE CAPACITAÇÃO PARA MOTORISTA DE VEÍCULO LEVE (ENCARGOS COMPLEMENTARES) - HORISTA</v>
          </cell>
          <cell r="D11633" t="str">
            <v>H</v>
          </cell>
          <cell r="E11633">
            <v>0.05</v>
          </cell>
        </row>
        <row r="11634">
          <cell r="B11634">
            <v>95350</v>
          </cell>
          <cell r="C11634" t="str">
            <v>CURSO DE CAPACITAÇÃO PARA MOTORISTA DE VEÍCULO PESADO (ENCARGOS COMPLEMENTARES) - HORISTA</v>
          </cell>
          <cell r="D11634" t="str">
            <v>H</v>
          </cell>
          <cell r="E11634">
            <v>7.0000000000000007E-2</v>
          </cell>
        </row>
        <row r="11635">
          <cell r="B11635">
            <v>95351</v>
          </cell>
          <cell r="C11635" t="str">
            <v>CURSO DE CAPACITAÇÃO PARA MOTORISTA OPERADOR DE MUNCK (ENCARGOS COMPLEMENTARES) - HORISTA</v>
          </cell>
          <cell r="D11635" t="str">
            <v>H</v>
          </cell>
          <cell r="E11635">
            <v>0.2</v>
          </cell>
        </row>
        <row r="11636">
          <cell r="B11636">
            <v>95352</v>
          </cell>
          <cell r="C11636" t="str">
            <v>CURSO DE CAPACITAÇÃO PARA NIVELADOR (ENCARGOS COMPLEMENTARES) - HORISTA</v>
          </cell>
          <cell r="D11636" t="str">
            <v>H</v>
          </cell>
          <cell r="E11636">
            <v>0.1</v>
          </cell>
        </row>
        <row r="11637">
          <cell r="B11637">
            <v>95354</v>
          </cell>
          <cell r="C11637" t="str">
            <v>CURSO DE CAPACITAÇÃO PARA OPERADOR DE BETONEIRA (CAMINHÃO) (ENCARGOS COMPLEMENTARES) - HORISTA</v>
          </cell>
          <cell r="D11637" t="str">
            <v>H</v>
          </cell>
          <cell r="E11637">
            <v>0.08</v>
          </cell>
        </row>
        <row r="11638">
          <cell r="B11638">
            <v>95355</v>
          </cell>
          <cell r="C11638" t="str">
            <v>CURSO DE CAPACITAÇÃO PARA OPERADOR DE COMPRESSOR OU COMPRESSORISTA (ENCARGOS COMPLEMENTARES) - HORISTA</v>
          </cell>
          <cell r="D11638" t="str">
            <v>H</v>
          </cell>
          <cell r="E11638">
            <v>0.09</v>
          </cell>
        </row>
        <row r="11639">
          <cell r="B11639">
            <v>95356</v>
          </cell>
          <cell r="C11639" t="str">
            <v>CURSO DE CAPACITAÇÃO PARA OPERADOR DE DEMARCADORA DE FAIXAS (ENCARGOS COMPLEMENTARES) - HORISTA</v>
          </cell>
          <cell r="D11639" t="str">
            <v>H</v>
          </cell>
          <cell r="E11639">
            <v>0.1</v>
          </cell>
        </row>
        <row r="11640">
          <cell r="B11640">
            <v>95357</v>
          </cell>
          <cell r="C11640" t="str">
            <v>CURSO DE CAPACITAÇÃO PARA OPERADOR DE ESCAVADEIRA (ENCARGOS COMPLEMENTARES) - HORISTA</v>
          </cell>
          <cell r="D11640" t="str">
            <v>H</v>
          </cell>
          <cell r="E11640">
            <v>0.16</v>
          </cell>
        </row>
        <row r="11641">
          <cell r="B11641">
            <v>95358</v>
          </cell>
          <cell r="C11641" t="str">
            <v>CURSO DE CAPACITAÇÃO PARA OPERADOR DE GUINCHO (ENCARGOS COMPLEMENTARES) - HORISTA</v>
          </cell>
          <cell r="D11641" t="str">
            <v>H</v>
          </cell>
          <cell r="E11641">
            <v>0.19</v>
          </cell>
        </row>
        <row r="11642">
          <cell r="B11642">
            <v>95359</v>
          </cell>
          <cell r="C11642" t="str">
            <v>CURSO DE CAPACITAÇÃO PARA OPERADOR DE GUINDASTE (ENCARGOS COMPLEMENTARES) - HORISTA</v>
          </cell>
          <cell r="D11642" t="str">
            <v>H</v>
          </cell>
          <cell r="E11642">
            <v>0.17</v>
          </cell>
        </row>
        <row r="11643">
          <cell r="B11643">
            <v>95360</v>
          </cell>
          <cell r="C11643" t="str">
            <v>CURSO DE CAPACITAÇÃO PARA OPERADOR DE MÁQUINAS E EQUIPAMENTOS (ENCARGOS COMPLEMENTARES) - HORISTA</v>
          </cell>
          <cell r="D11643" t="str">
            <v>H</v>
          </cell>
          <cell r="E11643">
            <v>0.14000000000000001</v>
          </cell>
        </row>
        <row r="11644">
          <cell r="B11644">
            <v>95361</v>
          </cell>
          <cell r="C11644" t="str">
            <v>CURSO DE CAPACITAÇÃO PARA OPERADOR DE MARTELETE OU MARTELETEIRO (ENCARGOS COMPLEMENTARES) - HORISTA</v>
          </cell>
          <cell r="D11644" t="str">
            <v>H</v>
          </cell>
          <cell r="E11644">
            <v>0.08</v>
          </cell>
        </row>
        <row r="11645">
          <cell r="B11645">
            <v>95362</v>
          </cell>
          <cell r="C11645" t="str">
            <v>CURSO DE CAPACITAÇÃO PARA OPERADOR DE MOTO-ESCREIPER (ENCARGOS COMPLEMENTARES) - HORISTA</v>
          </cell>
          <cell r="D11645" t="str">
            <v>H</v>
          </cell>
          <cell r="E11645">
            <v>0.11</v>
          </cell>
        </row>
        <row r="11646">
          <cell r="B11646">
            <v>95363</v>
          </cell>
          <cell r="C11646" t="str">
            <v>CURSO DE CAPACITAÇÃO PARA OPERADOR DE MOTONIVELADORA (ENCARGOS COMPLEMENTARES) - HORISTA</v>
          </cell>
          <cell r="D11646" t="str">
            <v>H</v>
          </cell>
          <cell r="E11646">
            <v>0.13</v>
          </cell>
        </row>
        <row r="11647">
          <cell r="B11647">
            <v>95364</v>
          </cell>
          <cell r="C11647" t="str">
            <v>CURSO DE CAPACITAÇÃO PARA OPERADOR DE PÁ CARREGADEIRA (ENCARGOS COMPLEMENTARES) - HORISTA</v>
          </cell>
          <cell r="D11647" t="str">
            <v>H</v>
          </cell>
          <cell r="E11647">
            <v>0.11</v>
          </cell>
        </row>
        <row r="11648">
          <cell r="B11648">
            <v>95365</v>
          </cell>
          <cell r="C11648" t="str">
            <v>CURSO DE CAPACITAÇÃO PARA OPERADOR DE PAVIMENTADORA (ENCARGOS COMPLEMENTARES) - HORISTA</v>
          </cell>
          <cell r="D11648" t="str">
            <v>H</v>
          </cell>
          <cell r="E11648">
            <v>0.11</v>
          </cell>
        </row>
        <row r="11649">
          <cell r="B11649">
            <v>95366</v>
          </cell>
          <cell r="C11649" t="str">
            <v>CURSO DE CAPACITAÇÃO PARA OPERADOR DE ROLO COMPACTADOR (ENCARGOS COMPLEMENTARES) - HORISTA</v>
          </cell>
          <cell r="D11649" t="str">
            <v>H</v>
          </cell>
          <cell r="E11649">
            <v>0.08</v>
          </cell>
        </row>
        <row r="11650">
          <cell r="B11650">
            <v>95367</v>
          </cell>
          <cell r="C11650" t="str">
            <v>CURSO DE CAPACITAÇÃO PARA OPERADOR DE USINA DE ASFALTO, DE SOLOS OU DE CONCRETO (ENCARGOS COMPLEMENTARES) - HORISTA</v>
          </cell>
          <cell r="D11650" t="str">
            <v>H</v>
          </cell>
          <cell r="E11650">
            <v>0.09</v>
          </cell>
        </row>
        <row r="11651">
          <cell r="B11651">
            <v>95368</v>
          </cell>
          <cell r="C11651" t="str">
            <v>CURSO DE CAPACITAÇÃO PARA OPERADOR JATO DE AREIA OU JATISTA (ENCARGOS COMPLEMENTARES) - HORISTA</v>
          </cell>
          <cell r="D11651" t="str">
            <v>H</v>
          </cell>
          <cell r="E11651">
            <v>0.19</v>
          </cell>
        </row>
        <row r="11652">
          <cell r="B11652">
            <v>95369</v>
          </cell>
          <cell r="C11652" t="str">
            <v>CURSO DE CAPACITAÇÃO PARA OPERADOR PARA BATE ESTACAS (ENCARGOS COMPLEMENTARES) - HORISTA</v>
          </cell>
          <cell r="D11652" t="str">
            <v>H</v>
          </cell>
          <cell r="E11652">
            <v>0.12</v>
          </cell>
        </row>
        <row r="11653">
          <cell r="B11653">
            <v>95370</v>
          </cell>
          <cell r="C11653" t="str">
            <v>CURSO DE CAPACITAÇÃO PARA PASTILHEIRO (ENCARGOS COMPLEMENTARES) - HORISTA</v>
          </cell>
          <cell r="D11653" t="str">
            <v>H</v>
          </cell>
          <cell r="E11653">
            <v>0.19</v>
          </cell>
        </row>
        <row r="11654">
          <cell r="B11654">
            <v>95371</v>
          </cell>
          <cell r="C11654" t="str">
            <v>CURSO DE CAPACITAÇÃO PARA PEDREIRO (ENCARGOS COMPLEMENTARES) - HORISTA</v>
          </cell>
          <cell r="D11654" t="str">
            <v>H</v>
          </cell>
          <cell r="E11654">
            <v>0.24</v>
          </cell>
        </row>
        <row r="11655">
          <cell r="B11655">
            <v>95372</v>
          </cell>
          <cell r="C11655" t="str">
            <v>CURSO DE CAPACITAÇÃO PARA PINTOR (ENCARGOS COMPLEMENTARES) - HORISTA</v>
          </cell>
          <cell r="D11655" t="str">
            <v>H</v>
          </cell>
          <cell r="E11655">
            <v>0.17</v>
          </cell>
        </row>
        <row r="11656">
          <cell r="B11656">
            <v>95373</v>
          </cell>
          <cell r="C11656" t="str">
            <v>CURSO DE CAPACITAÇÃO PARA PINTOR DE LETREIROS (ENCARGOS COMPLEMENTARES) - HORISTA</v>
          </cell>
          <cell r="D11656" t="str">
            <v>H</v>
          </cell>
          <cell r="E11656">
            <v>0.17</v>
          </cell>
        </row>
        <row r="11657">
          <cell r="B11657">
            <v>95374</v>
          </cell>
          <cell r="C11657" t="str">
            <v>CURSO DE CAPACITAÇÃO PARA PINTOR PARA TINTA EPÓXI (ENCARGOS COMPLEMENTARES) - HORISTA</v>
          </cell>
          <cell r="D11657" t="str">
            <v>H</v>
          </cell>
          <cell r="E11657">
            <v>0.18</v>
          </cell>
        </row>
        <row r="11658">
          <cell r="B11658">
            <v>95375</v>
          </cell>
          <cell r="C11658" t="str">
            <v>CURSO DE CAPACITAÇÃO PARA POCEIRO (ENCARGOS COMPLEMENTARES) - HORISTA</v>
          </cell>
          <cell r="D11658" t="str">
            <v>H</v>
          </cell>
          <cell r="E11658">
            <v>0.23</v>
          </cell>
        </row>
        <row r="11659">
          <cell r="B11659">
            <v>95376</v>
          </cell>
          <cell r="C11659" t="str">
            <v>CURSO DE CAPACITAÇÃO PARA RASTELEIRO (ENCARGOS COMPLEMENTARES) - HORISTA</v>
          </cell>
          <cell r="D11659" t="str">
            <v>H</v>
          </cell>
          <cell r="E11659">
            <v>0.04</v>
          </cell>
        </row>
        <row r="11660">
          <cell r="B11660">
            <v>95377</v>
          </cell>
          <cell r="C11660" t="str">
            <v>CURSO DE CAPACITAÇÃO PARA SERRALHEIRO (ENCARGOS COMPLEMENTARES) - HORISTA</v>
          </cell>
          <cell r="D11660" t="str">
            <v>H</v>
          </cell>
          <cell r="E11660">
            <v>0.13</v>
          </cell>
        </row>
        <row r="11661">
          <cell r="B11661">
            <v>95378</v>
          </cell>
          <cell r="C11661" t="str">
            <v>CURSO DE CAPACITAÇÃO PARA SERVENTE (ENCARGOS COMPLEMENTARES) - HORISTA</v>
          </cell>
          <cell r="D11661" t="str">
            <v>H</v>
          </cell>
          <cell r="E11661">
            <v>0.16</v>
          </cell>
        </row>
        <row r="11662">
          <cell r="B11662">
            <v>95379</v>
          </cell>
          <cell r="C11662" t="str">
            <v>CURSO DE CAPACITAÇÃO PARA SOLDADOR (ENCARGOS COMPLEMENTARES) - HORISTA</v>
          </cell>
          <cell r="D11662" t="str">
            <v>H</v>
          </cell>
          <cell r="E11662">
            <v>0.13</v>
          </cell>
        </row>
        <row r="11663">
          <cell r="B11663">
            <v>95380</v>
          </cell>
          <cell r="C11663" t="str">
            <v>CURSO DE CAPACITAÇÃO PARA SOLDADOR A (PARA SOLDA A SER TESTADA COM RAIOS  X ) (ENCARGOS COMPLEMENTARES) - HORISTA</v>
          </cell>
          <cell r="D11663" t="str">
            <v>H</v>
          </cell>
          <cell r="E11663">
            <v>0.16</v>
          </cell>
        </row>
        <row r="11664">
          <cell r="B11664">
            <v>95381</v>
          </cell>
          <cell r="C11664" t="str">
            <v>CURSO DE CAPACITAÇÃO PARA SONDADOR (ENCARGOS COMPLEMENTARES) - HORISTA</v>
          </cell>
          <cell r="D11664" t="str">
            <v>H</v>
          </cell>
          <cell r="E11664">
            <v>0.22</v>
          </cell>
        </row>
        <row r="11665">
          <cell r="B11665">
            <v>95382</v>
          </cell>
          <cell r="C11665" t="str">
            <v>CURSO DE CAPACITAÇÃO PARA TAQUEADOR OU TAQUEIRO (ENCARGOS COMPLEMENTARES) - HORISTA</v>
          </cell>
          <cell r="D11665" t="str">
            <v>H</v>
          </cell>
          <cell r="E11665">
            <v>0.16</v>
          </cell>
        </row>
        <row r="11666">
          <cell r="B11666">
            <v>95383</v>
          </cell>
          <cell r="C11666" t="str">
            <v>CURSO DE CAPACITAÇÃO PARA TÉCNICO DE LABORATÓRIO (ENCARGOS COMPLEMENTARES) - HORISTA</v>
          </cell>
          <cell r="D11666" t="str">
            <v>H</v>
          </cell>
          <cell r="E11666">
            <v>0.17</v>
          </cell>
        </row>
        <row r="11667">
          <cell r="B11667">
            <v>95384</v>
          </cell>
          <cell r="C11667" t="str">
            <v>CURSO DE CAPACITAÇÃO PARA TÉCNICO DE SONDAGEM (ENCARGOS COMPLEMENTARES) - HORISTA</v>
          </cell>
          <cell r="D11667" t="str">
            <v>H</v>
          </cell>
          <cell r="E11667">
            <v>0.22</v>
          </cell>
        </row>
        <row r="11668">
          <cell r="B11668">
            <v>95385</v>
          </cell>
          <cell r="C11668" t="str">
            <v>CURSO DE CAPACITAÇÃO PARA TELHADISTA (ENCARGOS COMPLEMENTARES) - HORISTA</v>
          </cell>
          <cell r="D11668" t="str">
            <v>H</v>
          </cell>
          <cell r="E11668">
            <v>0.15</v>
          </cell>
        </row>
        <row r="11669">
          <cell r="B11669">
            <v>95386</v>
          </cell>
          <cell r="C11669" t="str">
            <v>CURSO DE CAPACITAÇÃO PARA TRATORISTA (ENCARGOS COMPLEMENTARES) - HORISTA</v>
          </cell>
          <cell r="D11669" t="str">
            <v>H</v>
          </cell>
          <cell r="E11669">
            <v>0.14000000000000001</v>
          </cell>
        </row>
        <row r="11670">
          <cell r="B11670">
            <v>95387</v>
          </cell>
          <cell r="C11670" t="str">
            <v>CURSO DE CAPACITAÇÃO PARA VIDRACEIRO (ENCARGOS COMPLEMENTARES) - HORISTA</v>
          </cell>
          <cell r="D11670" t="str">
            <v>H</v>
          </cell>
          <cell r="E11670">
            <v>0.14000000000000001</v>
          </cell>
        </row>
        <row r="11671">
          <cell r="B11671">
            <v>95388</v>
          </cell>
          <cell r="C11671" t="str">
            <v>CURSO DE CAPACITAÇÃO PARA VIGIA NOTURNO (ENCARGOS COMPLEMENTARES) - HORISTA</v>
          </cell>
          <cell r="D11671" t="str">
            <v>H</v>
          </cell>
          <cell r="E11671">
            <v>0.05</v>
          </cell>
        </row>
        <row r="11672">
          <cell r="B11672">
            <v>95389</v>
          </cell>
          <cell r="C11672" t="str">
            <v>CURSO DE CAPACITAÇÃO PARA OPERADOR DE BETONEIRA ESTACIONÁRIA/MISTURADOR (ENCARGOS COMPLEMENTARES) - HORISTA</v>
          </cell>
          <cell r="D11672" t="str">
            <v>H</v>
          </cell>
          <cell r="E11672">
            <v>0.08</v>
          </cell>
        </row>
        <row r="11673">
          <cell r="B11673">
            <v>95390</v>
          </cell>
          <cell r="C11673" t="str">
            <v>CURSO DE CAPACITAÇÃO PARA JARDINEIRO (ENCARGOS COMPLEMENTARES) - HORISTA</v>
          </cell>
          <cell r="D11673" t="str">
            <v>H</v>
          </cell>
          <cell r="E11673">
            <v>0.05</v>
          </cell>
        </row>
        <row r="11674">
          <cell r="B11674">
            <v>95391</v>
          </cell>
          <cell r="C11674" t="str">
            <v>CURSO DE CAPACITAÇÃO PARA DESENHISTA DETALHISTA (ENCARGOS COMPLEMENTARES) - HORISTA</v>
          </cell>
          <cell r="D11674" t="str">
            <v>H</v>
          </cell>
          <cell r="E11674">
            <v>0.2</v>
          </cell>
        </row>
        <row r="11675">
          <cell r="B11675">
            <v>95392</v>
          </cell>
          <cell r="C11675" t="str">
            <v>CURSO DE CAPACITAÇÃO PARA ALMOXARIFE (ENCARGOS COMPLEMENTARES) - HORISTA</v>
          </cell>
          <cell r="D11675" t="str">
            <v>H</v>
          </cell>
          <cell r="E11675">
            <v>0.06</v>
          </cell>
        </row>
        <row r="11676">
          <cell r="B11676">
            <v>95393</v>
          </cell>
          <cell r="C11676" t="str">
            <v>CURSO DE CAPACITAÇÃO PARA APONTADOR OU APROPRIADOR (ENCARGOS COMPLEMENTARES) - HORISTA</v>
          </cell>
          <cell r="D11676" t="str">
            <v>H</v>
          </cell>
          <cell r="E11676">
            <v>0.28000000000000003</v>
          </cell>
        </row>
        <row r="11677">
          <cell r="B11677">
            <v>95394</v>
          </cell>
          <cell r="C11677" t="str">
            <v>CURSO DE CAPACITAÇÃO PARA ARQUITETO DE OBRA JÚNIOR (ENCARGOS COMPLEMENTARES) - HORISTA</v>
          </cell>
          <cell r="D11677" t="str">
            <v>H</v>
          </cell>
          <cell r="E11677">
            <v>0.35</v>
          </cell>
        </row>
        <row r="11678">
          <cell r="B11678">
            <v>95395</v>
          </cell>
          <cell r="C11678" t="str">
            <v>CURSO DE CAPACITAÇÃO PARA ARQUITETO DE OBRA PLENO (ENCARGOS COMPLEMENTARES) - HORISTA</v>
          </cell>
          <cell r="D11678" t="str">
            <v>H</v>
          </cell>
          <cell r="E11678">
            <v>0.5</v>
          </cell>
        </row>
        <row r="11679">
          <cell r="B11679">
            <v>95396</v>
          </cell>
          <cell r="C11679" t="str">
            <v>CURSO DE CAPACITAÇÃO PARA ARQUITETO DE OBRA SÊNIOR (ENCARGOS COMPLEMENTARES) - HORISTA</v>
          </cell>
          <cell r="D11679" t="str">
            <v>H</v>
          </cell>
          <cell r="E11679">
            <v>0.67</v>
          </cell>
        </row>
        <row r="11680">
          <cell r="B11680">
            <v>95397</v>
          </cell>
          <cell r="C11680" t="str">
            <v>CURSO DE CAPACITAÇÃO PARA AUXILIAR DE DESENHISTA (ENCARGOS COMPLEMENTARES) - HORISTA</v>
          </cell>
          <cell r="D11680" t="str">
            <v>H</v>
          </cell>
          <cell r="E11680">
            <v>0.17</v>
          </cell>
        </row>
        <row r="11681">
          <cell r="B11681">
            <v>95398</v>
          </cell>
          <cell r="C11681" t="str">
            <v>CURSO DE CAPACITAÇÃO PARA AUXILIAR DE ESCRITÓRIO (ENCARGOS COMPLEMENTARES) - HORISTA</v>
          </cell>
          <cell r="D11681" t="str">
            <v>H</v>
          </cell>
          <cell r="E11681">
            <v>0.05</v>
          </cell>
        </row>
        <row r="11682">
          <cell r="B11682">
            <v>95399</v>
          </cell>
          <cell r="C11682" t="str">
            <v>CURSO DE CAPACITAÇÃO PARA DESENHISTA COPISTA (ENCARGOS COMPLEMENTARES) - HORISTA</v>
          </cell>
          <cell r="D11682" t="str">
            <v>H</v>
          </cell>
          <cell r="E11682">
            <v>0.14000000000000001</v>
          </cell>
        </row>
        <row r="11683">
          <cell r="B11683">
            <v>95400</v>
          </cell>
          <cell r="C11683" t="str">
            <v>CURSO DE CAPACITAÇÃO PARA DESENHISTA PROJETISTA (ENCARGOS COMPLEMENTARES) - HORISTA</v>
          </cell>
          <cell r="D11683" t="str">
            <v>H</v>
          </cell>
          <cell r="E11683">
            <v>0.2</v>
          </cell>
        </row>
        <row r="11684">
          <cell r="B11684">
            <v>95401</v>
          </cell>
          <cell r="C11684" t="str">
            <v>CURSO DE CAPACITAÇÃO PARA ENCARREGADO GERAL (ENCARGOS COMPLEMENTARES) - HORISTA</v>
          </cell>
          <cell r="D11684" t="str">
            <v>H</v>
          </cell>
          <cell r="E11684">
            <v>0.47</v>
          </cell>
        </row>
        <row r="11685">
          <cell r="B11685">
            <v>95402</v>
          </cell>
          <cell r="C11685" t="str">
            <v>CURSO DE CAPACITAÇÃO PARA ENGENHEIRO CIVIL DE OBRA JÚNIOR (ENCARGOS COMPLEMENTARES) - HORISTA</v>
          </cell>
          <cell r="D11685" t="str">
            <v>H</v>
          </cell>
          <cell r="E11685">
            <v>0.86</v>
          </cell>
        </row>
        <row r="11686">
          <cell r="B11686">
            <v>95403</v>
          </cell>
          <cell r="C11686" t="str">
            <v>CURSO DE CAPACITAÇÃO PARA ENGENHEIRO CIVIL DE OBRA PLENO (ENCARGOS COMPLEMENTARES) - HORISTA</v>
          </cell>
          <cell r="D11686" t="str">
            <v>H</v>
          </cell>
          <cell r="E11686">
            <v>0.98</v>
          </cell>
        </row>
        <row r="11687">
          <cell r="B11687">
            <v>95404</v>
          </cell>
          <cell r="C11687" t="str">
            <v>CURSO DE CAPACITAÇÃO PARA ENGENHEIRO CIVIL DE OBRA SÊNIOR (ENCARGOS COMPLEMENTARES) - HORISTA</v>
          </cell>
          <cell r="D11687" t="str">
            <v>H</v>
          </cell>
          <cell r="E11687">
            <v>1.34</v>
          </cell>
        </row>
        <row r="11688">
          <cell r="B11688">
            <v>95405</v>
          </cell>
          <cell r="C11688" t="str">
            <v>CURSO DE CAPACITAÇÃO PARA MESTRE DE OBRAS (ENCARGOS COMPLEMENTARES) - HORISTA</v>
          </cell>
          <cell r="D11688" t="str">
            <v>H</v>
          </cell>
          <cell r="E11688">
            <v>0.72</v>
          </cell>
        </row>
        <row r="11689">
          <cell r="B11689">
            <v>95406</v>
          </cell>
          <cell r="C11689" t="str">
            <v>CURSO DE CAPACITAÇÃO PARA TOPÓGRAFO (ENCARGOS COMPLEMENTARES) - HORISTA</v>
          </cell>
          <cell r="D11689" t="str">
            <v>H</v>
          </cell>
          <cell r="E11689">
            <v>0.2</v>
          </cell>
        </row>
        <row r="11690">
          <cell r="B11690">
            <v>95407</v>
          </cell>
          <cell r="C11690" t="str">
            <v>CURSO DE CAPACITAÇÃO PARA ENGENHEIRO ELETRICISTA (ENCARGOS COMPLEMENTARES) - HORISTA</v>
          </cell>
          <cell r="D11690" t="str">
            <v>H</v>
          </cell>
          <cell r="E11690">
            <v>1.99</v>
          </cell>
        </row>
        <row r="11691">
          <cell r="B11691">
            <v>95408</v>
          </cell>
          <cell r="C11691" t="str">
            <v>CURSO DE CAPACITAÇÃO  PARA MOTORISTA DE CAMINHÃO (ENCARGOS COMPLEMENTARES) - MENSALISTA</v>
          </cell>
          <cell r="D11691" t="str">
            <v>MES</v>
          </cell>
          <cell r="E11691">
            <v>9.81</v>
          </cell>
        </row>
        <row r="11692">
          <cell r="B11692">
            <v>95409</v>
          </cell>
          <cell r="C11692" t="str">
            <v>CURSO DE CAPACITAÇÃO PARA DESENHISTA DETALHISTA (ENCARGOS COMPLEMENTARES) - MENSALISTA</v>
          </cell>
          <cell r="D11692" t="str">
            <v>MES</v>
          </cell>
          <cell r="E11692">
            <v>17.940000000000001</v>
          </cell>
        </row>
        <row r="11693">
          <cell r="B11693">
            <v>95410</v>
          </cell>
          <cell r="C11693" t="str">
            <v>CURSO DE CAPACITAÇÃO PARA DESENHISTA COPISTA (ENCARGOS COMPLEMENTARES) - MENSALISTA</v>
          </cell>
          <cell r="D11693" t="str">
            <v>MES</v>
          </cell>
          <cell r="E11693">
            <v>12.97</v>
          </cell>
        </row>
        <row r="11694">
          <cell r="B11694">
            <v>95411</v>
          </cell>
          <cell r="C11694" t="str">
            <v>CURSO DE CAPACITAÇÃO PARA DESENHISTA PROJETISTA (ENCARGOS COMPLEMENTARES) - MENSALISTA</v>
          </cell>
          <cell r="D11694" t="str">
            <v>MES</v>
          </cell>
          <cell r="E11694">
            <v>17.760000000000002</v>
          </cell>
        </row>
        <row r="11695">
          <cell r="B11695">
            <v>95412</v>
          </cell>
          <cell r="C11695" t="str">
            <v>CURSO DE CAPACITAÇÃO PARA AUXILIAR DE DESENHISTA (ENCARGOS COMPLEMENTARES) - MENSALISTA</v>
          </cell>
          <cell r="D11695" t="str">
            <v>MES</v>
          </cell>
          <cell r="E11695">
            <v>15.79</v>
          </cell>
        </row>
        <row r="11696">
          <cell r="B11696">
            <v>95413</v>
          </cell>
          <cell r="C11696" t="str">
            <v>CURSO DE CAPACITAÇÃO PARA ALMOXARIFE (ENCARGOS COMPLEMENTARES) - MENSALISTA</v>
          </cell>
          <cell r="D11696" t="str">
            <v>MES</v>
          </cell>
          <cell r="E11696">
            <v>9.3000000000000007</v>
          </cell>
        </row>
        <row r="11697">
          <cell r="B11697">
            <v>95414</v>
          </cell>
          <cell r="C11697" t="str">
            <v>CURSO DE CAPACITAÇÃO PARA APONTADOR OU APROPRIADOR (ENCARGOS COMPLEMENTARES) - MENSALISTA</v>
          </cell>
          <cell r="D11697" t="str">
            <v>MES</v>
          </cell>
          <cell r="E11697">
            <v>38.08</v>
          </cell>
        </row>
        <row r="11698">
          <cell r="B11698">
            <v>95415</v>
          </cell>
          <cell r="C11698" t="str">
            <v>CURSO DE CAPACITAÇÃO PARA ENGENHEIRO CIVIL DE OBRA JÚNIOR (ENCARGOS COMPLEMENTARES) - MENSALISTA</v>
          </cell>
          <cell r="D11698" t="str">
            <v>MES</v>
          </cell>
          <cell r="E11698">
            <v>116.74</v>
          </cell>
        </row>
        <row r="11699">
          <cell r="B11699">
            <v>95416</v>
          </cell>
          <cell r="C11699" t="str">
            <v>CURSO DE CAPACITAÇÃO PARA AUXILIAR DE ESCRITÓRIO (ENCARGOS COMPLEMENTARES) - MENSALISTA</v>
          </cell>
          <cell r="D11699" t="str">
            <v>MES</v>
          </cell>
          <cell r="E11699">
            <v>8</v>
          </cell>
        </row>
        <row r="11700">
          <cell r="B11700">
            <v>95417</v>
          </cell>
          <cell r="C11700" t="str">
            <v>CURSO DE CAPACITAÇÃO PARA ENGENHEIRO CIVIL DE OBRA PLENO (ENCARGOS COMPLEMENTARES) - MENSALISTA</v>
          </cell>
          <cell r="D11700" t="str">
            <v>MES</v>
          </cell>
          <cell r="E11700">
            <v>132.88</v>
          </cell>
        </row>
        <row r="11701">
          <cell r="B11701">
            <v>95418</v>
          </cell>
          <cell r="C11701" t="str">
            <v>CURSO DE CAPACITAÇÃO PARA ENGENHEIRO CIVIL DE OBRA SÊNIOR (ENCARGOS COMPLEMENTARES) - MENSALISTA</v>
          </cell>
          <cell r="D11701" t="str">
            <v>MES</v>
          </cell>
          <cell r="E11701">
            <v>181.64</v>
          </cell>
        </row>
        <row r="11702">
          <cell r="B11702">
            <v>95419</v>
          </cell>
          <cell r="C11702" t="str">
            <v>CURSO DE CAPACITAÇÃO PARA ARQUITETO JÚNIOR (ENCARGOS COMPLEMENTARES) - MENSALISTA</v>
          </cell>
          <cell r="D11702" t="str">
            <v>MES</v>
          </cell>
          <cell r="E11702">
            <v>48.22</v>
          </cell>
        </row>
        <row r="11703">
          <cell r="B11703">
            <v>95420</v>
          </cell>
          <cell r="C11703" t="str">
            <v>CURSO DE CAPACITAÇÃO PARA ARQUITETO PLENO (ENCARGOS COMPLEMENTARES) - MENSALISTA</v>
          </cell>
          <cell r="D11703" t="str">
            <v>MES</v>
          </cell>
          <cell r="E11703">
            <v>68.5</v>
          </cell>
        </row>
        <row r="11704">
          <cell r="B11704">
            <v>95421</v>
          </cell>
          <cell r="C11704" t="str">
            <v>CURSO DE CAPACITAÇÃO PARA ARQUITETO SÊNIOR (ENCARGOS COMPLEMENTARES) - MENSALISTA</v>
          </cell>
          <cell r="D11704" t="str">
            <v>MES</v>
          </cell>
          <cell r="E11704">
            <v>90.56</v>
          </cell>
        </row>
        <row r="11705">
          <cell r="B11705">
            <v>95422</v>
          </cell>
          <cell r="C11705" t="str">
            <v>CURSO DE CAPACITAÇÃO PARA ENCARREGADO GERAL DE OBRAS (ENCARGOS COMPLEMENTARES) - MENSALISTA</v>
          </cell>
          <cell r="D11705" t="str">
            <v>MES</v>
          </cell>
          <cell r="E11705">
            <v>64.44</v>
          </cell>
        </row>
        <row r="11706">
          <cell r="B11706">
            <v>95423</v>
          </cell>
          <cell r="C11706" t="str">
            <v>CURSO DE CAPACITAÇÃO PARA MESTRE DE OBRAS (ENCARGOS COMPLEMENTARES) - MENSALISTA</v>
          </cell>
          <cell r="D11706" t="str">
            <v>MES</v>
          </cell>
          <cell r="E11706">
            <v>97.81</v>
          </cell>
        </row>
        <row r="11707">
          <cell r="B11707">
            <v>95424</v>
          </cell>
          <cell r="C11707" t="str">
            <v>CURSO DE CAPACITAÇÃO PARA TOPÓGRAFO (ENCARGOS COMPLEMENTARES) - MENSALISTA</v>
          </cell>
          <cell r="D11707" t="str">
            <v>MES</v>
          </cell>
          <cell r="E11707">
            <v>28.47</v>
          </cell>
        </row>
      </sheetData>
      <sheetData sheetId="4">
        <row r="3">
          <cell r="B3" t="str">
            <v>CÓDIGO</v>
          </cell>
          <cell r="C3" t="str">
            <v>SETOP</v>
          </cell>
          <cell r="D3" t="str">
            <v>DESCRIÇÃO</v>
          </cell>
          <cell r="E3" t="str">
            <v>UNIDADE</v>
          </cell>
          <cell r="F3" t="str">
            <v>CUSTO UNITÁRIO</v>
          </cell>
        </row>
        <row r="5">
          <cell r="C5" t="str">
            <v>CON-001</v>
          </cell>
          <cell r="D5" t="str">
            <v>CONSULTORIA (para uso exclusivo da Secretária de Estado de Transportes e Obras Públicas de Minas Gerais)</v>
          </cell>
        </row>
        <row r="6">
          <cell r="B6" t="str">
            <v>ED-4164</v>
          </cell>
          <cell r="C6" t="str">
            <v>CON-CON-015</v>
          </cell>
          <cell r="D6" t="str">
            <v xml:space="preserve">ENGENHEIRO/ARQUITETO CONSULTOR ESPECIAL </v>
          </cell>
          <cell r="E6" t="str">
            <v>H</v>
          </cell>
          <cell r="F6">
            <v>168.97</v>
          </cell>
        </row>
        <row r="7">
          <cell r="B7" t="str">
            <v>ED-4165</v>
          </cell>
          <cell r="C7" t="str">
            <v>CON-CON-030</v>
          </cell>
          <cell r="D7" t="str">
            <v xml:space="preserve">ENGENHEIRO/ARQUITETO CONSULTOR </v>
          </cell>
          <cell r="E7" t="str">
            <v>H</v>
          </cell>
          <cell r="F7">
            <v>147.85</v>
          </cell>
        </row>
        <row r="8">
          <cell r="B8" t="str">
            <v>ED-4166</v>
          </cell>
          <cell r="C8" t="str">
            <v>CON-COR-045</v>
          </cell>
          <cell r="D8" t="str">
            <v xml:space="preserve">ENGENHEIRO/ARQUITETO COORDENADOR </v>
          </cell>
          <cell r="E8" t="str">
            <v>H</v>
          </cell>
          <cell r="F8">
            <v>126.73</v>
          </cell>
        </row>
        <row r="9">
          <cell r="B9" t="str">
            <v>ED-4167</v>
          </cell>
          <cell r="C9" t="str">
            <v>CON-COR-060</v>
          </cell>
          <cell r="D9" t="str">
            <v xml:space="preserve">ENGENHEIRO/ARQUITETO SENIOR </v>
          </cell>
          <cell r="E9" t="str">
            <v>H</v>
          </cell>
          <cell r="F9">
            <v>109.84</v>
          </cell>
        </row>
        <row r="10">
          <cell r="B10" t="str">
            <v>ED-4168</v>
          </cell>
          <cell r="C10" t="str">
            <v>CON-COR-075</v>
          </cell>
          <cell r="D10" t="str">
            <v xml:space="preserve">ENGENHEIRO/ARQUITETO INTERMEDIÁRIO </v>
          </cell>
          <cell r="E10" t="str">
            <v>H</v>
          </cell>
          <cell r="F10">
            <v>97.15</v>
          </cell>
        </row>
        <row r="11">
          <cell r="B11" t="str">
            <v>ED-4169</v>
          </cell>
          <cell r="C11" t="str">
            <v>CON-COR-090</v>
          </cell>
          <cell r="D11" t="str">
            <v xml:space="preserve">ENGENHEIRO/ARQUITETO JÚNIOR </v>
          </cell>
          <cell r="E11" t="str">
            <v>H</v>
          </cell>
          <cell r="F11">
            <v>84.49</v>
          </cell>
        </row>
        <row r="13">
          <cell r="C13" t="str">
            <v>CRI-001</v>
          </cell>
          <cell r="D13" t="str">
            <v>CRITÉRIOS P/ PAGAMENTO DE PRANCHAS DIFERENTE DE A1 (para uso exclusivo da Secretária de Estado de Transportes e Obras Públicas de Minas Gerais)</v>
          </cell>
        </row>
        <row r="14">
          <cell r="B14" t="str">
            <v>-</v>
          </cell>
          <cell r="C14" t="str">
            <v>CRI-PRA-005</v>
          </cell>
          <cell r="D14" t="str">
            <v>CRITÉRIOS P/ PAGAMENTO DE PRANCHAS - A0</v>
          </cell>
          <cell r="E14" t="str">
            <v>% A1</v>
          </cell>
          <cell r="F14">
            <v>170</v>
          </cell>
        </row>
        <row r="15">
          <cell r="B15" t="str">
            <v>-</v>
          </cell>
          <cell r="C15" t="str">
            <v>CRI-PRA-010</v>
          </cell>
          <cell r="D15" t="str">
            <v>CRITÉRIOS P/ PAGAMENTO DE PRANCHAS - A1ALONGADO</v>
          </cell>
          <cell r="E15" t="str">
            <v>% A1</v>
          </cell>
          <cell r="F15">
            <v>130</v>
          </cell>
        </row>
        <row r="16">
          <cell r="B16" t="str">
            <v>-</v>
          </cell>
          <cell r="C16" t="str">
            <v>CRI-PRA-015</v>
          </cell>
          <cell r="D16" t="str">
            <v>CRITÉRIOS P/ PAGAMENTO DE PRANCHAS - A2</v>
          </cell>
          <cell r="E16" t="str">
            <v>% A1</v>
          </cell>
          <cell r="F16">
            <v>50</v>
          </cell>
        </row>
        <row r="17">
          <cell r="B17" t="str">
            <v>-</v>
          </cell>
          <cell r="C17" t="str">
            <v>CRI-PRA-020</v>
          </cell>
          <cell r="D17" t="str">
            <v>CRITÉRIOS P/ PAGAMENTO DE PRANCHAS - A3</v>
          </cell>
          <cell r="E17" t="str">
            <v>% A1</v>
          </cell>
          <cell r="F17">
            <v>25</v>
          </cell>
        </row>
        <row r="19">
          <cell r="C19" t="str">
            <v>DIA-001</v>
          </cell>
          <cell r="D19" t="str">
            <v>DIÁRIAS (para uso exclusivo da Secretária de Estado de Transportes e Obras Públicas de Minas Gerais)</v>
          </cell>
        </row>
        <row r="20">
          <cell r="B20" t="str">
            <v>ED-4170</v>
          </cell>
          <cell r="C20" t="str">
            <v>DIA-EQU-015</v>
          </cell>
          <cell r="D20" t="str">
            <v xml:space="preserve">DIÁRIA DE EQUIPE COM PERNOITE </v>
          </cell>
          <cell r="E20" t="str">
            <v>UN</v>
          </cell>
          <cell r="F20">
            <v>155.27000000000001</v>
          </cell>
        </row>
        <row r="21">
          <cell r="B21" t="str">
            <v>ED-4171</v>
          </cell>
          <cell r="C21" t="str">
            <v>DIA-EQU-030</v>
          </cell>
          <cell r="D21" t="str">
            <v xml:space="preserve">DIÁRIA DE EQUIPE SEM PERNOITE </v>
          </cell>
          <cell r="E21" t="str">
            <v>UN</v>
          </cell>
          <cell r="F21">
            <v>78.010000000000005</v>
          </cell>
        </row>
        <row r="23">
          <cell r="C23" t="str">
            <v>LEV-001</v>
          </cell>
          <cell r="D23" t="str">
            <v>LEVANTAMENTOS PLANIALTIMÉTRICOS COM ESTAÇÃO TOTAL (para uso exclusivo da Secretária de Estado de Transportes e Obras Públicas de Minas Gerais)</v>
          </cell>
        </row>
        <row r="24">
          <cell r="B24" t="str">
            <v>ED-4172</v>
          </cell>
          <cell r="C24" t="str">
            <v>LEV-PLA-020</v>
          </cell>
          <cell r="D24" t="str">
            <v xml:space="preserve">LEVANTAMENTO PLANIALTIMÉTRICO E CADASTRAL -TERRENO ATÉ 2.000 M² </v>
          </cell>
          <cell r="E24" t="str">
            <v>UN</v>
          </cell>
          <cell r="F24">
            <v>992.16</v>
          </cell>
        </row>
        <row r="25">
          <cell r="B25" t="str">
            <v>ED-4173</v>
          </cell>
          <cell r="C25" t="str">
            <v>LEV-PLA-035</v>
          </cell>
          <cell r="D25" t="str">
            <v xml:space="preserve">LEVANTAMENTO PLANIALTIMÉTRICO E CADASTRAL -TERRENO DE 2.001 A 10.000 M² </v>
          </cell>
          <cell r="E25" t="str">
            <v>UN</v>
          </cell>
          <cell r="F25">
            <v>2429.71</v>
          </cell>
        </row>
        <row r="26">
          <cell r="B26" t="str">
            <v>ED-4175</v>
          </cell>
          <cell r="C26" t="str">
            <v>LEV-PLA-050</v>
          </cell>
          <cell r="D26" t="str">
            <v xml:space="preserve">LEVANTAMENTO PLANIALTIMÉTRICO E CADASTRAL -TERRENO DE 10.001 A 50.000 M² </v>
          </cell>
          <cell r="E26" t="str">
            <v>M2</v>
          </cell>
          <cell r="F26">
            <v>0.27</v>
          </cell>
        </row>
        <row r="27">
          <cell r="B27" t="str">
            <v>ED-4176</v>
          </cell>
          <cell r="C27" t="str">
            <v>LEV-PLA-065</v>
          </cell>
          <cell r="D27" t="str">
            <v xml:space="preserve">LEVANTAMENTO PLANIALTIMÉTRICO E CADASTRAL - TERRENO MAIOR QUE 50.001 M² </v>
          </cell>
          <cell r="E27" t="str">
            <v>M2</v>
          </cell>
          <cell r="F27">
            <v>0.18</v>
          </cell>
        </row>
        <row r="28">
          <cell r="B28" t="str">
            <v>ED-4177</v>
          </cell>
          <cell r="C28" t="str">
            <v>LEV-PLA-080</v>
          </cell>
          <cell r="D28" t="str">
            <v xml:space="preserve">DESLOCAMENTO INTERMUNICIPAL </v>
          </cell>
          <cell r="E28" t="str">
            <v>KM</v>
          </cell>
          <cell r="F28">
            <v>0.91</v>
          </cell>
        </row>
        <row r="30">
          <cell r="C30" t="str">
            <v>PLAN-001</v>
          </cell>
          <cell r="D30" t="str">
            <v>PLANILHA PARA PROJETOS (para uso exclusivo da Secretária de Estado de Transportes e Obras Públicas de Minas Gerais)</v>
          </cell>
        </row>
        <row r="31">
          <cell r="B31" t="str">
            <v>ED-4178</v>
          </cell>
          <cell r="C31" t="str">
            <v>PLAN-PRO-185</v>
          </cell>
          <cell r="D31" t="str">
            <v xml:space="preserve">PLANILHA ORÇAMENTÁRIA PARA PROJETOS DE IMPLANTAÇÃO DE EDIFICAÇÃO ÁREA ATÉ 6.000 m² </v>
          </cell>
          <cell r="E31" t="str">
            <v>M2</v>
          </cell>
          <cell r="F31">
            <v>0.38</v>
          </cell>
        </row>
        <row r="32">
          <cell r="B32" t="str">
            <v>ED-4179</v>
          </cell>
          <cell r="C32" t="str">
            <v>PLAN-PRO-190</v>
          </cell>
          <cell r="D32" t="str">
            <v>PLANILHA ORÇAMENTÁRIA PARA PROJETOS DE IMPLANTAÇÃO DE EDIFICAÇÃO - ÁREA DE 6.001 M2 ATÉ 7.000 M2</v>
          </cell>
          <cell r="E32" t="str">
            <v>M2</v>
          </cell>
          <cell r="F32">
            <v>0.34</v>
          </cell>
        </row>
        <row r="33">
          <cell r="B33" t="str">
            <v>ED-4180</v>
          </cell>
          <cell r="C33" t="str">
            <v>PLAN-PRO-195</v>
          </cell>
          <cell r="D33" t="str">
            <v>PLANILHA ORÇAMENTÁRIA PARA PROJETOS DE IMPLANTAÇÃO DE EDIFICAÇÃO - ÁREA DE 7.001 M2 ATÉ 9.000 M2</v>
          </cell>
          <cell r="E33" t="str">
            <v>M2</v>
          </cell>
          <cell r="F33">
            <v>0.28999999999999998</v>
          </cell>
        </row>
        <row r="34">
          <cell r="B34" t="str">
            <v>ED-4181</v>
          </cell>
          <cell r="C34" t="str">
            <v>PLAN-PRO-200</v>
          </cell>
          <cell r="D34" t="str">
            <v>PLANILHA ORÇAMENTÁRIA PARA PROJETOS DE IMPLANTAÇÃO DE EDIFICAÇÃO - ÁREA DE 9.001 M2 ATÉ 11.000 M2</v>
          </cell>
          <cell r="E34" t="str">
            <v>M2</v>
          </cell>
          <cell r="F34">
            <v>0.24</v>
          </cell>
        </row>
        <row r="35">
          <cell r="B35" t="str">
            <v>ED-4182</v>
          </cell>
          <cell r="C35" t="str">
            <v>PLAN-PRO-205</v>
          </cell>
          <cell r="D35" t="str">
            <v>PLANILHA ORÇAMENTÁRIA PARA PROJETOS DE IMPLANTAÇÃO DE EDIFICAÇÃO - ÁREA DE 11.001 M2 ATÉ 13.000 M2</v>
          </cell>
          <cell r="E35" t="str">
            <v>M2</v>
          </cell>
          <cell r="F35">
            <v>0.19</v>
          </cell>
        </row>
        <row r="36">
          <cell r="B36" t="str">
            <v>ED-4183</v>
          </cell>
          <cell r="C36" t="str">
            <v>PLAN-PRO-210</v>
          </cell>
          <cell r="D36" t="str">
            <v>PLANILHA ORÇAMENTÁRIA PARA PROJETOS DE IMPLANTAÇÃO DE EDIFICAÇÃO - ÁREA DE 13.001 M2 ATÉ 16.000 M2</v>
          </cell>
          <cell r="E36" t="str">
            <v>M2</v>
          </cell>
          <cell r="F36">
            <v>0.14000000000000001</v>
          </cell>
        </row>
        <row r="37">
          <cell r="B37" t="str">
            <v>ED-4185</v>
          </cell>
          <cell r="C37" t="str">
            <v>PLAN-PRO-215</v>
          </cell>
          <cell r="D37" t="str">
            <v>PLANILHA ORÇAMENTÁRIA PARA PROJETOS DE IMPLANTAÇÃO DE EDIFICAÇÃO - ÁREA ACIMA DE 16.000 M2</v>
          </cell>
          <cell r="E37" t="str">
            <v>M2</v>
          </cell>
          <cell r="F37">
            <v>0.09</v>
          </cell>
        </row>
        <row r="38">
          <cell r="B38" t="str">
            <v>ED-4186</v>
          </cell>
          <cell r="C38" t="str">
            <v>PLAN-PRO-220</v>
          </cell>
          <cell r="D38" t="str">
            <v>PLANILHA ORÇAMENTÁRIA PARA CONSTRUÇÕES NOVAS - AREA ATÉ 1.000 M2</v>
          </cell>
          <cell r="E38" t="str">
            <v>M2</v>
          </cell>
          <cell r="F38">
            <v>3.35</v>
          </cell>
        </row>
        <row r="39">
          <cell r="B39" t="str">
            <v>ED-4187</v>
          </cell>
          <cell r="C39" t="str">
            <v>PLAN-PRO-225</v>
          </cell>
          <cell r="D39" t="str">
            <v>PLANILHA ORÇAMENTÁRIA PARA CONSTRUÇÕES NOVAS - AREA DE 1.001 M2 A 2.000 M2</v>
          </cell>
          <cell r="E39" t="str">
            <v>M2</v>
          </cell>
          <cell r="F39">
            <v>2.91</v>
          </cell>
        </row>
        <row r="40">
          <cell r="B40" t="str">
            <v>ED-4189</v>
          </cell>
          <cell r="C40" t="str">
            <v>PLAN-PRO-230</v>
          </cell>
          <cell r="D40" t="str">
            <v>PLANILHA ORÇAMENTÁRIA PARA CONSTRUÇÕES NOVAS - AREA DE 2.001 M2 A 4.000 M2</v>
          </cell>
          <cell r="E40" t="str">
            <v>M2</v>
          </cell>
          <cell r="F40">
            <v>2.52</v>
          </cell>
        </row>
        <row r="41">
          <cell r="B41" t="str">
            <v>ED-4190</v>
          </cell>
          <cell r="C41" t="str">
            <v>PLAN-PRO-235</v>
          </cell>
          <cell r="D41" t="str">
            <v>PLANILHA ORÇAMENTÁRIA PARA CONSTRUÇÕES NOVAS - AREA DE 4.001 M2 A 6.000 M2</v>
          </cell>
          <cell r="E41" t="str">
            <v>M2</v>
          </cell>
          <cell r="F41">
            <v>2.08</v>
          </cell>
        </row>
        <row r="42">
          <cell r="B42" t="str">
            <v>ED-4191</v>
          </cell>
          <cell r="C42" t="str">
            <v>PLAN-PRO-240</v>
          </cell>
          <cell r="D42" t="str">
            <v>PLANILHA ORÇAMENTÁRIA PARA CONSTRUÇÕES NOVAS - AREA DE 6.001 M2 A 8.000 M2</v>
          </cell>
          <cell r="E42" t="str">
            <v>M2</v>
          </cell>
          <cell r="F42">
            <v>1.65</v>
          </cell>
        </row>
        <row r="43">
          <cell r="B43" t="str">
            <v>ED-4192</v>
          </cell>
          <cell r="C43" t="str">
            <v>PLAN-PRO-245</v>
          </cell>
          <cell r="D43" t="str">
            <v>PLANILHA ORÇAMENTÁRIA PARA CONSTRUÇÕES NOVAS - AREA DE 8.001 M2 A 10.000 M2</v>
          </cell>
          <cell r="E43" t="str">
            <v>M2</v>
          </cell>
          <cell r="F43">
            <v>1.26</v>
          </cell>
        </row>
        <row r="44">
          <cell r="B44" t="str">
            <v>ED-4194</v>
          </cell>
          <cell r="C44" t="str">
            <v>PLAN-PRO-250</v>
          </cell>
          <cell r="D44" t="str">
            <v>PLANILHA ORÇAMENTÁRIA PARA CONSTRUÇÕES NOVAS - AREA ACIMA DE 10.000 M2</v>
          </cell>
          <cell r="E44" t="str">
            <v>M2</v>
          </cell>
          <cell r="F44">
            <v>0.82</v>
          </cell>
        </row>
        <row r="45">
          <cell r="B45" t="str">
            <v>ED-4037</v>
          </cell>
          <cell r="C45" t="str">
            <v>PLAN-PRO-255</v>
          </cell>
          <cell r="D45" t="str">
            <v>PLANILHA ORÇAMENTÁRIA PARA REFORMA E/OU AMPLIAÇÃO DE EDIFICAÇÕES EXISTENTES- AREA ATÉ 1.000 M2</v>
          </cell>
          <cell r="E45" t="str">
            <v>M2</v>
          </cell>
          <cell r="F45">
            <v>2.76</v>
          </cell>
        </row>
        <row r="46">
          <cell r="B46" t="str">
            <v>ED-4065</v>
          </cell>
          <cell r="C46" t="str">
            <v>PLAN-PRO-260</v>
          </cell>
          <cell r="D46" t="str">
            <v>PLANILHA ORÇAMENTÁRIA PARA REFORMA E/OU AMPLIAÇÃO DE EDIFICAÇÕES EXISTENTES - AREA DE 1.001 M2 A 2.000 M2</v>
          </cell>
          <cell r="E46" t="str">
            <v>M2</v>
          </cell>
          <cell r="F46">
            <v>2.42</v>
          </cell>
        </row>
        <row r="47">
          <cell r="B47" t="str">
            <v>ED-4200</v>
          </cell>
          <cell r="C47" t="str">
            <v>PLAN-PRO-265</v>
          </cell>
          <cell r="D47" t="str">
            <v>PLANILHA ORÇAMENTÁRIA PARA REFORMA E/OU AMPLIAÇÃO DE EDIFICAÇÕES EXISTENTES - AREA DE 2.001 M2 A 4.000 M2</v>
          </cell>
          <cell r="E47" t="str">
            <v>M2</v>
          </cell>
          <cell r="F47">
            <v>2.04</v>
          </cell>
        </row>
        <row r="48">
          <cell r="B48" t="str">
            <v>ED-4201</v>
          </cell>
          <cell r="C48" t="str">
            <v>PLAN-PRO-270</v>
          </cell>
          <cell r="D48" t="str">
            <v>PLANILHA ORÇAMENTÁRIA PARA REFORMA E/OU AMPLIAÇÃO DE EDIFICAÇÕES EXISTENTES - AREA DE 4.001 M2 A 6.000 M2</v>
          </cell>
          <cell r="E48" t="str">
            <v>M2</v>
          </cell>
          <cell r="F48">
            <v>1.7</v>
          </cell>
        </row>
        <row r="49">
          <cell r="B49" t="str">
            <v>ED-4203</v>
          </cell>
          <cell r="C49" t="str">
            <v>PLAN-PRO-275</v>
          </cell>
          <cell r="D49" t="str">
            <v>PLANILHA ORÇAMENTÁRIA PARA REFORMA E/OU AMPLIAÇÃO DE EDIFICAÇÕES EXISTENTES - AREA DE 6.001 M2 A 8.000 M2</v>
          </cell>
          <cell r="E49" t="str">
            <v>M2</v>
          </cell>
          <cell r="F49">
            <v>1.36</v>
          </cell>
        </row>
        <row r="50">
          <cell r="B50" t="str">
            <v>ED-4204</v>
          </cell>
          <cell r="C50" t="str">
            <v>PLAN-PRO-280</v>
          </cell>
          <cell r="D50" t="str">
            <v>PLANILHA ORÇAMENTÁRIA PARA REFORMA E/OU AMPLIAÇÃO DE EDIFICAÇÕES EXISTENTES - AREA DE 8.001 M2 A 10.000 M2</v>
          </cell>
          <cell r="E50" t="str">
            <v>M2</v>
          </cell>
          <cell r="F50">
            <v>1.02</v>
          </cell>
        </row>
        <row r="51">
          <cell r="B51" t="str">
            <v>ED-4205</v>
          </cell>
          <cell r="C51" t="str">
            <v>PLAN-PRO-285</v>
          </cell>
          <cell r="D51" t="str">
            <v>PLANILHA ORÇAMENTÁRIA PARA REFORMA E/OU AMPLIAÇÃO DE EDIFICAÇÕES EXISTENTES - AREA ACIMA DE 10.000 M2</v>
          </cell>
          <cell r="E51" t="str">
            <v>M2</v>
          </cell>
          <cell r="F51">
            <v>0.68</v>
          </cell>
        </row>
        <row r="52">
          <cell r="B52" t="str">
            <v>ED-4207</v>
          </cell>
          <cell r="C52" t="str">
            <v>PLAN-PRO-290</v>
          </cell>
          <cell r="D52" t="str">
            <v>PLANILHA ORÇAMENTÁRIA PARA REFORMA E/OU AMPLIAÇÃO DE PATRIMÔNIOS HISTÓRICOS - AREA ATÉ 1.000 M2</v>
          </cell>
          <cell r="E52" t="str">
            <v>M2</v>
          </cell>
          <cell r="F52">
            <v>4.12</v>
          </cell>
        </row>
        <row r="53">
          <cell r="B53" t="str">
            <v>ED-4208</v>
          </cell>
          <cell r="C53" t="str">
            <v>PLAN-PRO-295</v>
          </cell>
          <cell r="D53" t="str">
            <v>PLANILHA ORÇAMENTÁRIA PARA REFORMA E/OU AMPLIAÇÃO DE PATRIMÔNIOS HISTÓRICOS - AREA DE 1.001 M2 A 2.000 M2</v>
          </cell>
          <cell r="E53" t="str">
            <v>M2</v>
          </cell>
          <cell r="F53">
            <v>3.59</v>
          </cell>
        </row>
        <row r="54">
          <cell r="B54" t="str">
            <v>ED-4209</v>
          </cell>
          <cell r="C54" t="str">
            <v>PLAN-PRO-300</v>
          </cell>
          <cell r="D54" t="str">
            <v>PLANILHA ORÇAMENTÁRIA PARA REFORMA E/OU AMPLIAÇÃO DE PATRIMÔNIOS HISTÓRICOS - AREA DE 2.001 M2 A 4.000 M2</v>
          </cell>
          <cell r="E54" t="str">
            <v>M2</v>
          </cell>
          <cell r="F54">
            <v>3.1</v>
          </cell>
        </row>
        <row r="55">
          <cell r="B55" t="str">
            <v>ED-4210</v>
          </cell>
          <cell r="C55" t="str">
            <v>PLAN-PRO-305</v>
          </cell>
          <cell r="D55" t="str">
            <v>PLANILHA ORÇAMENTÁRIA PARA REFORMA E/OU AMPLIAÇÃO DE EDIFICAÇÕES EXISTENTES - AREA DE 4.001 M2 A 6.000 M2</v>
          </cell>
          <cell r="E55" t="str">
            <v>M2</v>
          </cell>
          <cell r="F55">
            <v>2.57</v>
          </cell>
        </row>
        <row r="56">
          <cell r="B56" t="str">
            <v>ED-4211</v>
          </cell>
          <cell r="C56" t="str">
            <v>PLAN-PRO-310</v>
          </cell>
          <cell r="D56" t="str">
            <v>PLANILHA ORÇAMENTÁRIA PARA REFORMA E/OU AMPLIAÇÃO DE PATRIMÔNIOS HISTÓRICOS - AREA DE 6.001 M2 A 8.000 M2</v>
          </cell>
          <cell r="E56" t="str">
            <v>M2</v>
          </cell>
          <cell r="F56">
            <v>2.04</v>
          </cell>
        </row>
        <row r="57">
          <cell r="B57" t="str">
            <v>ED-4212</v>
          </cell>
          <cell r="C57" t="str">
            <v>PLAN-PRO-315</v>
          </cell>
          <cell r="D57" t="str">
            <v>PLANILHA ORÇAMENTÁRIA PARA REFORMA E/OU AMPLIAÇÃO DE PATRIMÔNIOS HISTÓRICOS - AREA DE 8.001 M2 A 10.000 M2</v>
          </cell>
          <cell r="E57" t="str">
            <v>M2</v>
          </cell>
          <cell r="F57">
            <v>1.55</v>
          </cell>
        </row>
        <row r="58">
          <cell r="B58" t="str">
            <v>ED-4213</v>
          </cell>
          <cell r="C58" t="str">
            <v>PLAN-PRO-320</v>
          </cell>
          <cell r="D58" t="str">
            <v>PLANILHA ORÇAMENTÁRIA PARA REFORMA E/OU AMPLIAÇÃO DE PATRIMÔNIOS HISTÓRICOS - AREA ACIMA DE 10.000 M2</v>
          </cell>
          <cell r="E58" t="str">
            <v>M2</v>
          </cell>
          <cell r="F58">
            <v>1.02</v>
          </cell>
        </row>
        <row r="59">
          <cell r="B59" t="str">
            <v>ED-4214</v>
          </cell>
          <cell r="C59" t="str">
            <v>PLAN-PRO-325</v>
          </cell>
          <cell r="D59" t="str">
            <v>PLANILHA ORÇAMENTÁRIA PARA OBRAS DE INFRAESTRUTURA</v>
          </cell>
          <cell r="E59" t="str">
            <v>M2</v>
          </cell>
          <cell r="F59">
            <v>0.09</v>
          </cell>
        </row>
        <row r="61">
          <cell r="C61" t="str">
            <v>PROJ-001</v>
          </cell>
          <cell r="D61" t="str">
            <v>PROJETOS DE EDIFICAÇÕES (para uso exclusivo da Secretária de Estado de Transportes e Obras Públicas de Minas Gerais)</v>
          </cell>
        </row>
        <row r="62">
          <cell r="B62" t="str">
            <v>ED-4215</v>
          </cell>
          <cell r="C62" t="str">
            <v>PROJ-ANT-015</v>
          </cell>
          <cell r="D62" t="str">
            <v xml:space="preserve">ANTEPROJETO DE EDIFICAÇÃO - AREA &lt;= 600 m² </v>
          </cell>
          <cell r="E62" t="str">
            <v>UN</v>
          </cell>
          <cell r="F62">
            <v>2513.7600000000002</v>
          </cell>
        </row>
        <row r="63">
          <cell r="B63" t="str">
            <v>ED-4216</v>
          </cell>
          <cell r="C63" t="str">
            <v>PROJ-ANT-030</v>
          </cell>
          <cell r="D63" t="str">
            <v xml:space="preserve">ANTEPROJETO DE EDIFICAÇÃO - 600 m² &lt; AREA &lt;= 1.500 m² </v>
          </cell>
          <cell r="E63" t="str">
            <v>UN</v>
          </cell>
          <cell r="F63">
            <v>4983.26</v>
          </cell>
        </row>
        <row r="64">
          <cell r="B64" t="str">
            <v>ED-4217</v>
          </cell>
          <cell r="C64" t="str">
            <v>PROJ-ANT-045</v>
          </cell>
          <cell r="D64" t="str">
            <v xml:space="preserve">ANTEPROJETO DE EDIFICAÇÃO - 1.500 m² &lt; AREA &lt;= 3.000 m² </v>
          </cell>
          <cell r="E64" t="str">
            <v>UN</v>
          </cell>
          <cell r="F64">
            <v>7474.72</v>
          </cell>
        </row>
        <row r="65">
          <cell r="B65" t="str">
            <v>ED-4218</v>
          </cell>
          <cell r="C65" t="str">
            <v>PROJ-ANT-060</v>
          </cell>
          <cell r="D65" t="str">
            <v xml:space="preserve">ANTEPROJETO DE EDIFICAÇÃO - ÁREA &gt; 3.000 m² </v>
          </cell>
          <cell r="E65" t="str">
            <v>UN</v>
          </cell>
          <cell r="F65">
            <v>8917.66</v>
          </cell>
        </row>
        <row r="66">
          <cell r="B66" t="str">
            <v>ED-4219</v>
          </cell>
          <cell r="C66" t="str">
            <v>PROJ-ANT-075</v>
          </cell>
          <cell r="D66" t="str">
            <v xml:space="preserve">ANTEPROJETO DE IMPLANTAÇÃO DE EDIFICAÇÃO PADRÃO COM ÁREA DE PROJEÇÃO &lt; = 600 m² </v>
          </cell>
          <cell r="E66" t="str">
            <v>UN</v>
          </cell>
          <cell r="F66">
            <v>1604.76</v>
          </cell>
        </row>
        <row r="67">
          <cell r="B67" t="str">
            <v>ED-4220</v>
          </cell>
          <cell r="C67" t="str">
            <v>PROJ-ANT-090</v>
          </cell>
          <cell r="D67" t="str">
            <v xml:space="preserve">ANTEPROJETO DE IMPLANTAÇÃO DE EDIFICAÇÃO PADRÃO COM 600 m² &lt; ÁREA DE PROJEÇÃO = 1.500 m² </v>
          </cell>
          <cell r="E67" t="str">
            <v>UN</v>
          </cell>
          <cell r="F67">
            <v>2530.31</v>
          </cell>
        </row>
        <row r="68">
          <cell r="B68" t="str">
            <v>ED-4221</v>
          </cell>
          <cell r="C68" t="str">
            <v>PROJ-ANT-105</v>
          </cell>
          <cell r="D68" t="str">
            <v>ANTEPROJETO DE IMPLANTAÇÃO DE EDIFICAÇÃO PADRÃO COM 1.500 &lt; ÁREA DE PROJEÇÃO &lt;= 3.000 m²</v>
          </cell>
          <cell r="E68" t="str">
            <v>UN</v>
          </cell>
          <cell r="F68">
            <v>4950.6099999999997</v>
          </cell>
        </row>
        <row r="69">
          <cell r="B69" t="str">
            <v>ED-4222</v>
          </cell>
          <cell r="C69" t="str">
            <v>PROJ-ANT-120</v>
          </cell>
          <cell r="D69" t="str">
            <v xml:space="preserve">ANTEPROJETO DE IMPLANTAÇÃO DE EDIFICAÇÃO PADRÃO COM ÁREA DE PROJEÇÃO &gt; 3.000 m² </v>
          </cell>
          <cell r="E69" t="str">
            <v>UN</v>
          </cell>
          <cell r="F69">
            <v>7099.42</v>
          </cell>
        </row>
        <row r="70">
          <cell r="B70" t="str">
            <v>ED-4018</v>
          </cell>
          <cell r="C70" t="str">
            <v>PROJ-EXE-015</v>
          </cell>
          <cell r="D70" t="str">
            <v xml:space="preserve">PROJETO EXECUTIVO DE ARQUITETURA </v>
          </cell>
          <cell r="E70" t="str">
            <v>PR A1</v>
          </cell>
          <cell r="F70">
            <v>1141.72</v>
          </cell>
        </row>
        <row r="71">
          <cell r="B71" t="str">
            <v>ED-4223</v>
          </cell>
          <cell r="C71" t="str">
            <v>PROJ-EXE-030</v>
          </cell>
          <cell r="D71" t="str">
            <v xml:space="preserve">DESENVOLVIMENTO E DETALHAMENTO DE PROJETO ARQUITETÔNICO </v>
          </cell>
          <cell r="E71" t="str">
            <v>PR A1</v>
          </cell>
          <cell r="F71">
            <v>430.09</v>
          </cell>
        </row>
        <row r="72">
          <cell r="B72" t="str">
            <v>ED-4224</v>
          </cell>
          <cell r="C72" t="str">
            <v>PROJ-EXE-045</v>
          </cell>
          <cell r="D72" t="str">
            <v xml:space="preserve">PROJETO EXECUTIVO DE TERRAPLENAGEM - PLANTA </v>
          </cell>
          <cell r="E72" t="str">
            <v>PR A1</v>
          </cell>
          <cell r="F72">
            <v>692.25</v>
          </cell>
        </row>
        <row r="73">
          <cell r="B73" t="str">
            <v>ED-4225</v>
          </cell>
          <cell r="C73" t="str">
            <v>PROJ-EXE-060</v>
          </cell>
          <cell r="D73" t="str">
            <v xml:space="preserve">PROJETO EXECUTIVO DE TERRAPLENAGEM - SEÇÕES </v>
          </cell>
          <cell r="E73" t="str">
            <v>PR A1</v>
          </cell>
          <cell r="F73">
            <v>355.26</v>
          </cell>
        </row>
        <row r="74">
          <cell r="B74" t="str">
            <v>ED-4050</v>
          </cell>
          <cell r="C74" t="str">
            <v>PROJ-EXE-075</v>
          </cell>
          <cell r="D74" t="str">
            <v xml:space="preserve">PROJETO EXECUTIVO DE DRENAGEM PLUVIAL </v>
          </cell>
          <cell r="E74" t="str">
            <v>PR A1</v>
          </cell>
          <cell r="F74">
            <v>795.73</v>
          </cell>
        </row>
        <row r="75">
          <cell r="B75" t="str">
            <v>ED-4019</v>
          </cell>
          <cell r="C75" t="str">
            <v>PROJ-EXE-090</v>
          </cell>
          <cell r="D75" t="str">
            <v xml:space="preserve">PROJETO EXECUTIVO DE ESTRUTURA DE CONCRETO </v>
          </cell>
          <cell r="E75" t="str">
            <v>PR A1</v>
          </cell>
          <cell r="F75">
            <v>921.26</v>
          </cell>
        </row>
        <row r="76">
          <cell r="B76" t="str">
            <v>ED-3335</v>
          </cell>
          <cell r="C76" t="str">
            <v>PROJ-EXE-095</v>
          </cell>
          <cell r="D76" t="str">
            <v xml:space="preserve">PROJETO EXECUTIVO DE ESTRUTURA METÁLICA </v>
          </cell>
          <cell r="E76" t="str">
            <v>PR A1</v>
          </cell>
          <cell r="F76">
            <v>1393.74</v>
          </cell>
        </row>
        <row r="77">
          <cell r="B77" t="str">
            <v>ED-4040</v>
          </cell>
          <cell r="C77" t="str">
            <v>PROJ-EXE-120</v>
          </cell>
          <cell r="D77" t="str">
            <v xml:space="preserve">PROJETO EXECUTIVO DE AR CONDICIONADO / VENTILAÇÃO / CLIMATIZAÇÃO </v>
          </cell>
          <cell r="E77" t="str">
            <v>PR A1</v>
          </cell>
          <cell r="F77">
            <v>1064.22</v>
          </cell>
        </row>
        <row r="78">
          <cell r="B78" t="str">
            <v>ED-4038</v>
          </cell>
          <cell r="C78" t="str">
            <v>PROJ-EXE-135</v>
          </cell>
          <cell r="D78" t="str">
            <v xml:space="preserve">PROJETO EXECUTIVO DE INSTALAÇÕES HIDRO SANITÁRIAS </v>
          </cell>
          <cell r="E78" t="str">
            <v>PR A1</v>
          </cell>
          <cell r="F78">
            <v>999.19</v>
          </cell>
        </row>
        <row r="79">
          <cell r="B79" t="str">
            <v>ED-4020</v>
          </cell>
          <cell r="C79" t="str">
            <v>PROJ-EXE-150</v>
          </cell>
          <cell r="D79" t="str">
            <v xml:space="preserve">PROJETO EXECUTIVO DE INSTALAÇÕES ELÉTRICAS </v>
          </cell>
          <cell r="E79" t="str">
            <v>PR A1</v>
          </cell>
          <cell r="F79">
            <v>1076.9100000000001</v>
          </cell>
        </row>
        <row r="80">
          <cell r="B80" t="str">
            <v>ED-4039</v>
          </cell>
          <cell r="C80" t="str">
            <v>PROJ-EXE-165</v>
          </cell>
          <cell r="D80" t="str">
            <v xml:space="preserve">PROJETO EXECUTIVO DE CABEAMENTO ESTRUTURADO </v>
          </cell>
          <cell r="E80" t="str">
            <v>PR A1</v>
          </cell>
          <cell r="F80">
            <v>1190.69</v>
          </cell>
        </row>
        <row r="81">
          <cell r="B81" t="str">
            <v>ED-4226</v>
          </cell>
          <cell r="C81" t="str">
            <v>PROJ-EXE-180</v>
          </cell>
          <cell r="D81" t="str">
            <v xml:space="preserve">PROJETO EXECUTIVO DE INFRAESTRUTURA DE CABEAMENTO ESTRUTURADO / CFTV / ALARME / SEGURANÇA / SONORIZAÇÃO </v>
          </cell>
          <cell r="E81" t="str">
            <v>PR A1</v>
          </cell>
          <cell r="F81">
            <v>598.6</v>
          </cell>
        </row>
        <row r="82">
          <cell r="B82" t="str">
            <v>ED-4041</v>
          </cell>
          <cell r="C82" t="str">
            <v>PROJ-EXE-195</v>
          </cell>
          <cell r="D82" t="str">
            <v xml:space="preserve">PROJETO EXECUTIVO DE SPDA </v>
          </cell>
          <cell r="E82" t="str">
            <v>PR A1</v>
          </cell>
          <cell r="F82">
            <v>802.09</v>
          </cell>
        </row>
        <row r="83">
          <cell r="B83" t="str">
            <v>ED-4046</v>
          </cell>
          <cell r="C83" t="str">
            <v>PROJ-EXE-210</v>
          </cell>
          <cell r="D83" t="str">
            <v xml:space="preserve">PROJETO EXECUTIVO DE PREVENÇÃO E COMBATE A INCÊNDIO </v>
          </cell>
          <cell r="E83" t="str">
            <v>PR A1</v>
          </cell>
          <cell r="F83">
            <v>890.19</v>
          </cell>
        </row>
        <row r="84">
          <cell r="B84" t="str">
            <v>ED-4048</v>
          </cell>
          <cell r="C84" t="str">
            <v>PROJ-EXE-225</v>
          </cell>
          <cell r="D84" t="str">
            <v xml:space="preserve">PROJETO EXECUTIVO DE PROGRAMAÇÃO VISUAL </v>
          </cell>
          <cell r="E84" t="str">
            <v>PR A1</v>
          </cell>
          <cell r="F84">
            <v>776.3</v>
          </cell>
        </row>
        <row r="85">
          <cell r="B85" t="str">
            <v>ED-4232</v>
          </cell>
          <cell r="C85" t="str">
            <v>PROJ-EXE-240</v>
          </cell>
          <cell r="D85" t="str">
            <v xml:space="preserve">DESENHO E CÓPIA DE PROJETOS </v>
          </cell>
          <cell r="E85" t="str">
            <v>PR A1</v>
          </cell>
          <cell r="F85">
            <v>256.47000000000003</v>
          </cell>
        </row>
        <row r="86">
          <cell r="B86" t="str">
            <v>ED-4233</v>
          </cell>
          <cell r="C86" t="str">
            <v>PROJ-EXE-255</v>
          </cell>
          <cell r="D86" t="str">
            <v xml:space="preserve">PROJETO DE LAYOUT </v>
          </cell>
          <cell r="E86" t="str">
            <v>PR A1</v>
          </cell>
          <cell r="F86">
            <v>586.4</v>
          </cell>
        </row>
        <row r="87">
          <cell r="B87" t="str">
            <v>ED-4042</v>
          </cell>
          <cell r="C87" t="str">
            <v>PROJ-EXE-270</v>
          </cell>
          <cell r="D87" t="str">
            <v xml:space="preserve">PROJETO EXECUTIVO DE SONORIZAÇÃO/ALARME/CFTV </v>
          </cell>
          <cell r="E87" t="str">
            <v>PR A1</v>
          </cell>
          <cell r="F87">
            <v>776.3</v>
          </cell>
        </row>
        <row r="88">
          <cell r="B88" t="str">
            <v>ED-4043</v>
          </cell>
          <cell r="C88" t="str">
            <v>PROJ-EXE-285</v>
          </cell>
          <cell r="D88" t="str">
            <v xml:space="preserve">PROJETO EXECUTIVO LUMINOTÉCNICO </v>
          </cell>
          <cell r="E88" t="str">
            <v>PR A1</v>
          </cell>
          <cell r="F88">
            <v>446.34</v>
          </cell>
        </row>
        <row r="89">
          <cell r="B89" t="str">
            <v>ED-4051</v>
          </cell>
          <cell r="C89" t="str">
            <v>PROJ-EXE-300</v>
          </cell>
          <cell r="D89" t="str">
            <v xml:space="preserve">PROJETO EXECUTIVO DE ENGRADAMENTO METÁLICO </v>
          </cell>
          <cell r="E89" t="str">
            <v>PR A1</v>
          </cell>
          <cell r="F89">
            <v>776.3</v>
          </cell>
        </row>
        <row r="90">
          <cell r="B90" t="str">
            <v>ED-4234</v>
          </cell>
          <cell r="C90" t="str">
            <v>PROJ-EXE-315</v>
          </cell>
          <cell r="D90" t="str">
            <v xml:space="preserve">PROJETO EXECUTIVO DE IRRIGAÇÃO </v>
          </cell>
          <cell r="E90" t="str">
            <v>PR A1</v>
          </cell>
          <cell r="F90">
            <v>979.76</v>
          </cell>
        </row>
        <row r="91">
          <cell r="B91" t="str">
            <v>ED-4049</v>
          </cell>
          <cell r="C91" t="str">
            <v>PROJ-EXE-330</v>
          </cell>
          <cell r="D91" t="str">
            <v xml:space="preserve">PROJETO EXECUTIVO DE IMPERMEABILIZAÇÃO </v>
          </cell>
          <cell r="E91" t="str">
            <v>PR A1</v>
          </cell>
          <cell r="F91">
            <v>1034.9000000000001</v>
          </cell>
        </row>
        <row r="92">
          <cell r="B92" t="str">
            <v>ED-4044</v>
          </cell>
          <cell r="C92" t="str">
            <v>PROJ-EXE-345</v>
          </cell>
          <cell r="D92" t="str">
            <v xml:space="preserve">PROJETO EXECUTIVO DE PAISAGISMO </v>
          </cell>
          <cell r="E92" t="str">
            <v>PR A1</v>
          </cell>
          <cell r="F92">
            <v>1028.51</v>
          </cell>
        </row>
        <row r="93">
          <cell r="B93" t="str">
            <v>ED-4045</v>
          </cell>
          <cell r="C93" t="str">
            <v>PROJ-EXE-360</v>
          </cell>
          <cell r="D93" t="str">
            <v xml:space="preserve">PROJETO EXECUTIVO DE ACÚSTICA </v>
          </cell>
          <cell r="E93" t="str">
            <v>PR A1</v>
          </cell>
          <cell r="F93">
            <v>999.19</v>
          </cell>
        </row>
        <row r="94">
          <cell r="B94" t="str">
            <v>ED-4052</v>
          </cell>
          <cell r="C94" t="str">
            <v>PROJ-EXE-375</v>
          </cell>
          <cell r="D94" t="str">
            <v xml:space="preserve">PROJETO EXECUTIVO DE AQUECIMENTO SOLAR E REDE DE ÁGUA QUENTE </v>
          </cell>
          <cell r="E94" t="str">
            <v>PR A1</v>
          </cell>
          <cell r="F94">
            <v>795.73</v>
          </cell>
        </row>
        <row r="95">
          <cell r="B95" t="str">
            <v>ED-4235</v>
          </cell>
          <cell r="C95" t="str">
            <v>PROJ-EXE-390</v>
          </cell>
          <cell r="D95" t="str">
            <v xml:space="preserve">PROJETO EXECUTIVO DE INSTALAÇÕES FLUIDO MECÂNICAS </v>
          </cell>
          <cell r="E95" t="str">
            <v>PR A1</v>
          </cell>
          <cell r="F95">
            <v>937.75</v>
          </cell>
        </row>
        <row r="96">
          <cell r="B96" t="str">
            <v>ED-4053</v>
          </cell>
          <cell r="C96" t="str">
            <v>PROJ-EXE-405</v>
          </cell>
          <cell r="D96" t="str">
            <v xml:space="preserve">PROJETO EXECUTIVO DE GASES MEDICINAIS </v>
          </cell>
          <cell r="E96" t="str">
            <v>PR A1</v>
          </cell>
          <cell r="F96">
            <v>937.75</v>
          </cell>
        </row>
        <row r="97">
          <cell r="B97" t="str">
            <v>ED-3336</v>
          </cell>
          <cell r="C97" t="str">
            <v>PROJ-EXE-420</v>
          </cell>
          <cell r="D97" t="str">
            <v xml:space="preserve">PROJETO EXECUTIVO DE GLP </v>
          </cell>
          <cell r="E97" t="str">
            <v>PR A1</v>
          </cell>
          <cell r="F97">
            <v>802.09</v>
          </cell>
        </row>
        <row r="98">
          <cell r="B98" t="str">
            <v>ED-4236</v>
          </cell>
          <cell r="C98" t="str">
            <v>PROJ-EXE-435</v>
          </cell>
          <cell r="D98" t="str">
            <v xml:space="preserve">DESENVOLVIMENTO E DETALHAMENTO DE PROJETOS COMPLEMENTARES </v>
          </cell>
          <cell r="E98" t="str">
            <v>PR A1</v>
          </cell>
          <cell r="F98">
            <v>388.05</v>
          </cell>
        </row>
        <row r="99">
          <cell r="B99" t="str">
            <v>ED-4237</v>
          </cell>
          <cell r="C99" t="str">
            <v>PROJ-EXE-450</v>
          </cell>
          <cell r="D99" t="str">
            <v xml:space="preserve">APROVAÇÃO DE PROJETO NA PREFEITURA (&gt; CAPITAL) </v>
          </cell>
          <cell r="E99" t="str">
            <v>UN</v>
          </cell>
          <cell r="F99">
            <v>2272.21</v>
          </cell>
        </row>
        <row r="100">
          <cell r="B100" t="str">
            <v>ED-4095</v>
          </cell>
          <cell r="C100" t="str">
            <v>PROJ-EXE-465</v>
          </cell>
          <cell r="D100" t="str">
            <v xml:space="preserve">APROVAÇÃO DE PROJETO NO CORPO DE BOMBEIROS (&gt; INTERIOR) </v>
          </cell>
          <cell r="E100" t="str">
            <v>UN</v>
          </cell>
          <cell r="F100">
            <v>2272.21</v>
          </cell>
        </row>
        <row r="101">
          <cell r="B101" t="str">
            <v>ED-4241</v>
          </cell>
          <cell r="C101" t="str">
            <v>PROJ-EXE-495</v>
          </cell>
          <cell r="D101" t="str">
            <v xml:space="preserve">PERSPECTIVA COLORIDA 50 X 70 </v>
          </cell>
          <cell r="E101" t="str">
            <v>UN</v>
          </cell>
          <cell r="F101">
            <v>1050.6199999999999</v>
          </cell>
        </row>
        <row r="102">
          <cell r="B102" t="str">
            <v>ED-4242</v>
          </cell>
          <cell r="C102" t="str">
            <v>PROJ-EXE-510</v>
          </cell>
          <cell r="D102" t="str">
            <v xml:space="preserve">VISTA TRATADA COLORIDA 50 X 70 </v>
          </cell>
          <cell r="E102" t="str">
            <v>PR A1</v>
          </cell>
          <cell r="F102">
            <v>603.70000000000005</v>
          </cell>
        </row>
        <row r="103">
          <cell r="B103" t="str">
            <v>ED-4243</v>
          </cell>
          <cell r="C103" t="str">
            <v>PROJ-EXE-525</v>
          </cell>
          <cell r="D103" t="str">
            <v xml:space="preserve">PLANTA HUMANIZADA COLORIDA 50 X 70 </v>
          </cell>
          <cell r="E103" t="str">
            <v>PR A1</v>
          </cell>
          <cell r="F103">
            <v>603.70000000000005</v>
          </cell>
        </row>
        <row r="104">
          <cell r="B104" t="str">
            <v>ED-3334</v>
          </cell>
          <cell r="C104" t="str">
            <v>PROJ-EXE-540</v>
          </cell>
          <cell r="D104" t="str">
            <v xml:space="preserve">DESENHO DE CADASTRO DE CONSTRUÇÕES EXISTENTES </v>
          </cell>
          <cell r="E104" t="str">
            <v>PR A1</v>
          </cell>
          <cell r="F104">
            <v>344.49</v>
          </cell>
        </row>
        <row r="105">
          <cell r="B105" t="str">
            <v>ED-4054</v>
          </cell>
          <cell r="C105" t="str">
            <v>PROJ-EXE-545</v>
          </cell>
          <cell r="D105" t="str">
            <v>COMPATIBILIZAÇÃO DE PROJETOS COM ÁREA ATÉ 10.000 M2</v>
          </cell>
          <cell r="E105" t="str">
            <v>M2</v>
          </cell>
          <cell r="F105">
            <v>1.87</v>
          </cell>
        </row>
        <row r="106">
          <cell r="B106" t="str">
            <v>ED-4244</v>
          </cell>
          <cell r="C106" t="str">
            <v>PROJ-EXE-550</v>
          </cell>
          <cell r="D106" t="str">
            <v>COMPATIBILIZAÇÃO DE PROJETOS COM ÁREA DE 10.001 M2 ATÉ 20.000 M2</v>
          </cell>
          <cell r="E106" t="str">
            <v>M2</v>
          </cell>
          <cell r="F106">
            <v>1.63</v>
          </cell>
        </row>
        <row r="107">
          <cell r="B107" t="str">
            <v>ED-4245</v>
          </cell>
          <cell r="C107" t="str">
            <v>PROJ-EXE-560</v>
          </cell>
          <cell r="D107" t="str">
            <v>COMPATIBILIZAÇÃO DE PROJETOS COM ÁREA DE 20.001 M2 ATÉ 40.000 M2</v>
          </cell>
          <cell r="E107" t="str">
            <v>M2</v>
          </cell>
          <cell r="F107">
            <v>1.4</v>
          </cell>
        </row>
        <row r="108">
          <cell r="B108" t="str">
            <v>ED-4246</v>
          </cell>
          <cell r="C108" t="str">
            <v>PROJ-EXE-565</v>
          </cell>
          <cell r="D108" t="str">
            <v>COMPATIBILIZAÇÃO DE PROJETOS COM ÁREA DE 40.001 M2 ATÉ 60.000 M2</v>
          </cell>
          <cell r="E108" t="str">
            <v>M2</v>
          </cell>
          <cell r="F108">
            <v>1.18</v>
          </cell>
        </row>
        <row r="109">
          <cell r="B109" t="str">
            <v>ED-4247</v>
          </cell>
          <cell r="C109" t="str">
            <v>PROJ-EXE-570</v>
          </cell>
          <cell r="D109" t="str">
            <v>COMPATIBILIZAÇÃO DE PROJETOS COM ÁREA DE 60.001 M2 ATÉ 80.000 M2</v>
          </cell>
          <cell r="E109" t="str">
            <v>M2</v>
          </cell>
          <cell r="F109">
            <v>0.94</v>
          </cell>
        </row>
        <row r="110">
          <cell r="B110" t="str">
            <v>ED-4248</v>
          </cell>
          <cell r="C110" t="str">
            <v>PROJ-EXE-575</v>
          </cell>
          <cell r="D110" t="str">
            <v>COMPATIBILIZAÇÃO DE PROJETOS COM ÁREA DE 80.001 M2 ATÉ 1000.000 M2</v>
          </cell>
          <cell r="E110" t="str">
            <v>M2</v>
          </cell>
          <cell r="F110">
            <v>0.72</v>
          </cell>
        </row>
        <row r="111">
          <cell r="B111" t="str">
            <v>ED-4249</v>
          </cell>
          <cell r="C111" t="str">
            <v>PROJ-EXE-580</v>
          </cell>
          <cell r="D111" t="str">
            <v>COMPATIBILIZAÇÃO DE PROJETOS COM ACIMA DE 1000.000 M2</v>
          </cell>
          <cell r="E111" t="str">
            <v>M2</v>
          </cell>
          <cell r="F111">
            <v>0.48</v>
          </cell>
        </row>
        <row r="112">
          <cell r="B112" t="str">
            <v xml:space="preserve"> ED-4021</v>
          </cell>
          <cell r="C112" t="str">
            <v>PROJ-EXE-585</v>
          </cell>
          <cell r="D112" t="str">
            <v>COORDENAÇÃO DE PROJETOS</v>
          </cell>
          <cell r="E112" t="str">
            <v>%</v>
          </cell>
          <cell r="F112">
            <v>6</v>
          </cell>
        </row>
        <row r="114">
          <cell r="C114" t="str">
            <v>SPT-001</v>
          </cell>
          <cell r="D114" t="str">
            <v>SONDAGENS A PERCUSSÃO D = 2 1/2", INCLUSIVE RELATÓRIO (para uso exclusivo da Secretária de Estado de Transportes e Obras Públicas de Minas Gerais)</v>
          </cell>
        </row>
        <row r="115">
          <cell r="B115" t="str">
            <v>ED-4250</v>
          </cell>
          <cell r="C115" t="str">
            <v>SPT-DES-015</v>
          </cell>
          <cell r="D115" t="str">
            <v xml:space="preserve">DESLOCAMENTO PARA SONDAGENS </v>
          </cell>
          <cell r="E115" t="str">
            <v>KM</v>
          </cell>
          <cell r="F115">
            <v>1.51</v>
          </cell>
        </row>
        <row r="116">
          <cell r="B116" t="str">
            <v>ED-4117</v>
          </cell>
          <cell r="C116" t="str">
            <v>SPT-MOB-015</v>
          </cell>
          <cell r="D116" t="str">
            <v xml:space="preserve">MOBILIZAÇÃO E INSTALAÇÃO </v>
          </cell>
          <cell r="E116" t="str">
            <v>UN</v>
          </cell>
          <cell r="F116">
            <v>809</v>
          </cell>
        </row>
        <row r="117">
          <cell r="B117" t="str">
            <v>ED-4118</v>
          </cell>
          <cell r="C117" t="str">
            <v>SPT-SON-015</v>
          </cell>
          <cell r="D117" t="str">
            <v xml:space="preserve">SONDAGEM A PERCUSSÃO </v>
          </cell>
          <cell r="E117" t="str">
            <v>M</v>
          </cell>
          <cell r="F117">
            <v>75.62</v>
          </cell>
        </row>
        <row r="119">
          <cell r="C119" t="str">
            <v>VIS-001</v>
          </cell>
          <cell r="D119" t="str">
            <v>VISTORIAS E CADASTROS (para uso exclusivo da Secretária de Estado de Transportes e Obras Públicas de Minas Gerais)</v>
          </cell>
        </row>
        <row r="120">
          <cell r="B120" t="str">
            <v>ED-4017</v>
          </cell>
          <cell r="C120" t="str">
            <v>VIS-CAD-015</v>
          </cell>
          <cell r="D120" t="str">
            <v xml:space="preserve">TÉCNICO DE NÍVEL SUPERIOR </v>
          </cell>
          <cell r="E120" t="str">
            <v>HH</v>
          </cell>
          <cell r="F120">
            <v>84.49</v>
          </cell>
        </row>
        <row r="121">
          <cell r="B121" t="str">
            <v>ED-4055</v>
          </cell>
          <cell r="C121" t="str">
            <v>VIS-CAD-030</v>
          </cell>
          <cell r="D121" t="str">
            <v xml:space="preserve">TÉCNICO DE NÍVEL MÉDIO </v>
          </cell>
          <cell r="E121" t="str">
            <v>HH</v>
          </cell>
          <cell r="F121">
            <v>25.79</v>
          </cell>
        </row>
        <row r="122">
          <cell r="B122" t="str">
            <v>ED-4177</v>
          </cell>
          <cell r="C122" t="str">
            <v>VIS-CAD-045</v>
          </cell>
          <cell r="D122" t="str">
            <v xml:space="preserve">DESLOCAMENTO INTERMUNICIPAL </v>
          </cell>
          <cell r="E122" t="str">
            <v>KM</v>
          </cell>
          <cell r="F122">
            <v>0.91</v>
          </cell>
        </row>
        <row r="123">
          <cell r="B123" t="str">
            <v>ED-4253</v>
          </cell>
          <cell r="C123" t="str">
            <v>VIS-CAD-060</v>
          </cell>
          <cell r="D123" t="str">
            <v xml:space="preserve">DIÁRIA COM PERNOITE </v>
          </cell>
          <cell r="E123" t="str">
            <v>UN</v>
          </cell>
          <cell r="F123">
            <v>155.27000000000001</v>
          </cell>
        </row>
        <row r="124">
          <cell r="B124" t="str">
            <v>ED-4254</v>
          </cell>
          <cell r="C124" t="str">
            <v>VIS-CAD-075</v>
          </cell>
          <cell r="D124" t="str">
            <v xml:space="preserve">DIÁRIA SEM PERNOITE </v>
          </cell>
          <cell r="E124" t="str">
            <v>UN</v>
          </cell>
          <cell r="F124">
            <v>78.010000000000005</v>
          </cell>
        </row>
        <row r="126">
          <cell r="C126" t="str">
            <v>REL-OO1</v>
          </cell>
          <cell r="D126" t="str">
            <v>RELATÓRIOS TÉCNICOS (para uso exclusivo da Secretária de Estado de Transportes e Obras Públicas de Minas Gerais)</v>
          </cell>
        </row>
        <row r="127">
          <cell r="B127" t="str">
            <v>ED-4255</v>
          </cell>
          <cell r="C127" t="str">
            <v>REL-TEC-005</v>
          </cell>
          <cell r="D127" t="str">
            <v xml:space="preserve">ESPECIFICAÇÃO DOS MATERIAIS COM MEMORIAL DESCRITIVO DE CADA AMBIENTE E EQUIPAMENTOS PARA PROJETOS DE IMPLANTAÇÃO DE EDIFICAÇÃO ÁREA ATÉ 6.000 M2 </v>
          </cell>
          <cell r="E127" t="str">
            <v>M2</v>
          </cell>
          <cell r="F127">
            <v>0.17</v>
          </cell>
        </row>
        <row r="128">
          <cell r="B128" t="str">
            <v>ED-4256</v>
          </cell>
          <cell r="C128" t="str">
            <v>REL-TEC-010</v>
          </cell>
          <cell r="D128" t="str">
            <v>ESPECIFICAÇÃO DOS MATERIAIS COM MEMORIAL DESCRITIVO DE CADA AMBIENTE E EQUIPAMENTOS PARA PROJETOS DE IMPLANTAÇÃO DE EDIFICAÇÃO - ÁREA DE 6.001 M2 ATÉ 7.000 M2</v>
          </cell>
          <cell r="E128" t="str">
            <v>M2</v>
          </cell>
          <cell r="F128">
            <v>0.15</v>
          </cell>
        </row>
        <row r="129">
          <cell r="B129" t="str">
            <v>ED-4257</v>
          </cell>
          <cell r="C129" t="str">
            <v>REL-TEC-015</v>
          </cell>
          <cell r="D129" t="str">
            <v>ESPECIFICAÇÃO DOS MATERIAIS COM MEMORIAL DESCRITIVO DE CADA AMBIENTE E EQUIPAMENTOS PARA PROJETOS DE IMPLANTAÇÃO DE EDIFICAÇÃO - ÁREA DE 7.001 M2 ATÉ 9.000 M2</v>
          </cell>
          <cell r="E129" t="str">
            <v>M2</v>
          </cell>
          <cell r="F129">
            <v>0.13</v>
          </cell>
        </row>
        <row r="130">
          <cell r="B130" t="str">
            <v>ED-4258</v>
          </cell>
          <cell r="C130" t="str">
            <v>REL-TEC-020</v>
          </cell>
          <cell r="D130" t="str">
            <v>ESPECIFICAÇÃO DOS MATERIAIS COM MEMORIAL DESCRITIVO DE CADA AMBIENTE E EQUIPAMENTOS PARA PROJETOS DE IMPLANTAÇÃO DE EDIFICAÇÃO - ÁREA DE 9.001 M2 ATÉ 11.000 M2</v>
          </cell>
          <cell r="E130" t="str">
            <v>M2</v>
          </cell>
          <cell r="F130">
            <v>0.11</v>
          </cell>
        </row>
        <row r="131">
          <cell r="B131" t="str">
            <v>ED-4259</v>
          </cell>
          <cell r="C131" t="str">
            <v>REL-TEC-025</v>
          </cell>
          <cell r="D131" t="str">
            <v>ESPECIFICAÇÃO DOS MATERIAIS COM MEMORIAL DESCRITIVO DE CADA AMBIENTE E EQUIPAMENTOS PARA PROJETOS DE IMPLANTAÇÃO DE EDIFICAÇÃO - ÁREA DE 11.001 M2 ATÉ 13.000 M2</v>
          </cell>
          <cell r="E131" t="str">
            <v>M2</v>
          </cell>
          <cell r="F131">
            <v>0.09</v>
          </cell>
        </row>
        <row r="132">
          <cell r="B132" t="str">
            <v>ED-4260</v>
          </cell>
          <cell r="C132" t="str">
            <v>REL-TEC-030</v>
          </cell>
          <cell r="D132" t="str">
            <v>ESPECIFICAÇÃO DOS MATERIAIS COM MEMORIAL DESCRITIVO DE CADA AMBIENTE E EQUIPAMENTOS PARA PROJETOS DE IMPLANTAÇÃO DE EDIFICAÇÃO - ÁREA DE 13.001 M2 ATÉ 16.000 M2</v>
          </cell>
          <cell r="E132" t="str">
            <v>M2</v>
          </cell>
          <cell r="F132">
            <v>7.0000000000000007E-2</v>
          </cell>
        </row>
        <row r="133">
          <cell r="B133" t="str">
            <v>ED-4261</v>
          </cell>
          <cell r="C133" t="str">
            <v>REL-TEC-035</v>
          </cell>
          <cell r="D133" t="str">
            <v>ESPECIFICAÇÃO DOS MATERIAIS COM MEMORIAL DESCRITIVO DE CADA AMBIENTE E EQUIPAMENTOS PARA PROJETOS DE IMPLANTAÇÃO DE EDIFICAÇÃO - ÁREA ACIMA DE 16.000 M2</v>
          </cell>
          <cell r="E133" t="str">
            <v>M2</v>
          </cell>
          <cell r="F133">
            <v>0.05</v>
          </cell>
        </row>
        <row r="134">
          <cell r="B134" t="str">
            <v>ED-5216</v>
          </cell>
          <cell r="C134" t="str">
            <v>REL-TEC-040</v>
          </cell>
          <cell r="D134" t="str">
            <v>ESPECIFICAÇÃO DOS MATERIAIS COM MEMORIAL DESCRITIVO DE CADA AMBIENTE E EQUIPAMENTOS PARA CONSTRUÇÕES NOVAS - AREA ATÉ 1.000 M2</v>
          </cell>
          <cell r="E134" t="str">
            <v>M2</v>
          </cell>
          <cell r="F134">
            <v>1.64</v>
          </cell>
        </row>
        <row r="135">
          <cell r="B135" t="str">
            <v>ED-4263</v>
          </cell>
          <cell r="C135" t="str">
            <v>REL-TEC-045</v>
          </cell>
          <cell r="D135" t="str">
            <v>ESPECIFICAÇÃO DOS MATERIAIS COM MEMORIAL DESCRITIVO DE CADA AMBIENTE E EQUIPAMENTOS PARA CONSTRUÇÕES NOVAS - AREA DE 1.001 M2 A 2.000 M2</v>
          </cell>
          <cell r="E135" t="str">
            <v>M2</v>
          </cell>
          <cell r="F135">
            <v>1.44</v>
          </cell>
        </row>
        <row r="136">
          <cell r="B136" t="str">
            <v>ED-4264</v>
          </cell>
          <cell r="C136" t="str">
            <v>REL-TEC-050</v>
          </cell>
          <cell r="D136" t="str">
            <v>ESPECIFICAÇÃO DOS MATERIAIS COM MEMORIAL DESCRITIVO DE CADA AMBIENTE E EQUIPAMENTOS PARA CONSTRUÇÕES NOVAS - AREA DE 2.001 M2 A 4.000 M2</v>
          </cell>
          <cell r="E136" t="str">
            <v>M2</v>
          </cell>
          <cell r="F136">
            <v>1.23</v>
          </cell>
        </row>
        <row r="137">
          <cell r="B137" t="str">
            <v>ED-4265</v>
          </cell>
          <cell r="C137" t="str">
            <v>REL-TEC-055</v>
          </cell>
          <cell r="D137" t="str">
            <v>ESPECIFICAÇÃO DOS MATERIAIS COM MEMORIAL DESCRITIVO DE CADA AMBIENTE E EQUIPAMENTOS PARA CONSTRUÇÕES NOVAS - AREA DE 4.001 M2 A 6.000 M2</v>
          </cell>
          <cell r="E137" t="str">
            <v>M2</v>
          </cell>
          <cell r="F137">
            <v>1.02</v>
          </cell>
        </row>
        <row r="138">
          <cell r="B138" t="str">
            <v>ED-4266</v>
          </cell>
          <cell r="C138" t="str">
            <v>REL-TEC-060</v>
          </cell>
          <cell r="D138" t="str">
            <v>ESPECIFICAÇÃO DOS MATERIAIS COM MEMORIAL DESCRITIVO DE CADA AMBIENTE E EQUIPAMENTOS PARA CONSTRUÇÕES NOVAS - AREA DE 6.001 M2 A 8.000 M2</v>
          </cell>
          <cell r="E138" t="str">
            <v>M2</v>
          </cell>
          <cell r="F138">
            <v>0.81</v>
          </cell>
        </row>
        <row r="139">
          <cell r="B139" t="str">
            <v>ED-4267</v>
          </cell>
          <cell r="C139" t="str">
            <v>REL-TEC-065</v>
          </cell>
          <cell r="D139" t="str">
            <v>ESPECIFICAÇÃO DOS MATERIAIS COM MEMORIAL DESCRITIVO DE CADA AMBIENTE E EQUIPAMENTOS PARA CONSTRUÇÕES NOVAS - AREA DE 8.001 M2 A 10.000 M2</v>
          </cell>
          <cell r="E139" t="str">
            <v>M2</v>
          </cell>
          <cell r="F139">
            <v>0.61</v>
          </cell>
        </row>
        <row r="140">
          <cell r="B140" t="str">
            <v>ED-4268</v>
          </cell>
          <cell r="C140" t="str">
            <v>REL-TEC-070</v>
          </cell>
          <cell r="D140" t="str">
            <v>ESPECIFICAÇÃO DOS MATERIAIS COM MEMORIAL DESCRITIVO DE CADA AMBIENTE E EQUIPAMENTOS PARA CONSTRUÇÕES NOVAS - AREA ACIMA DE 10.000 M2</v>
          </cell>
          <cell r="E140" t="str">
            <v>M2</v>
          </cell>
          <cell r="F140">
            <v>0.4</v>
          </cell>
        </row>
        <row r="141">
          <cell r="B141" t="str">
            <v>ED-4269</v>
          </cell>
          <cell r="C141" t="str">
            <v>REL-TEC-075</v>
          </cell>
          <cell r="D141" t="str">
            <v>ESPECIFICAÇÃO DOS MATERIAIS COM MEMORIAL DESCRITIVO DE CADA AMBIENTE E EQUIPAMENTOS PARA REFORMA E/OU AMPLIAÇÃO DE EDIFICAÇÕES EXISTENTES- AREA ATÉ 1.000 M2</v>
          </cell>
          <cell r="E141" t="str">
            <v>M2</v>
          </cell>
          <cell r="F141">
            <v>1.34</v>
          </cell>
        </row>
        <row r="142">
          <cell r="B142" t="str">
            <v>ED-4270</v>
          </cell>
          <cell r="C142" t="str">
            <v>REL-TEC-080</v>
          </cell>
          <cell r="D142" t="str">
            <v>ESPECIFICAÇÃO DOS MATERIAIS COM MEMORIAL DESCRITIVO DE CADA AMBIENTE E EQUIPAMENTOS PARA REFORMA E/OU AMPLIAÇÃO DE EDIFICAÇÕES EXISTENTES - AREA DE 1.001 M2 A 2.000 M2</v>
          </cell>
          <cell r="E142" t="str">
            <v>M2</v>
          </cell>
          <cell r="F142">
            <v>1.19</v>
          </cell>
        </row>
        <row r="143">
          <cell r="B143" t="str">
            <v>ED-4271</v>
          </cell>
          <cell r="C143" t="str">
            <v>REL-TEC-085</v>
          </cell>
          <cell r="D143" t="str">
            <v>ESPECIFICAÇÃO DOS MATERIAIS COM MEMORIAL DESCRITIVO DE CADA AMBIENTE E EQUIPAMENTOS PARA REFORMA E/OU AMPLIAÇÃO DE EDIFICAÇÕES EXISTENTES - AREA DE 2.001 M2 A 4.000 M2</v>
          </cell>
          <cell r="E143" t="str">
            <v>M2</v>
          </cell>
          <cell r="F143">
            <v>1</v>
          </cell>
        </row>
        <row r="144">
          <cell r="B144" t="str">
            <v>ED-4272</v>
          </cell>
          <cell r="C144" t="str">
            <v>REL-TEC-090</v>
          </cell>
          <cell r="D144" t="str">
            <v>ESPECIFICAÇÃO DOS MATERIAIS COM MEMORIAL DESCRITIVO DE CADA AMBIENTE E EQUIPAMENTOS PARA REFORMA E/OU AMPLIAÇÃO DE EDIFICAÇÕES EXISTENTES - AREA DE 4.001 M2 A 6.000 M2</v>
          </cell>
          <cell r="E144" t="str">
            <v>M2</v>
          </cell>
          <cell r="F144">
            <v>0.84</v>
          </cell>
        </row>
        <row r="145">
          <cell r="B145" t="str">
            <v>ED-4273</v>
          </cell>
          <cell r="C145" t="str">
            <v>REL-TEC-095</v>
          </cell>
          <cell r="D145" t="str">
            <v>ESPECIFICAÇÃO DOS MATERIAIS COM MEMORIAL DESCRITIVO DE CADA AMBIENTE E EQUIPAMENTOS PARA REFORMA E/OU AMPLIAÇÃO DE EDIFICAÇÕES EXISTENTES - AREA DE 6.001 M2 A 8.000 M2</v>
          </cell>
          <cell r="E145" t="str">
            <v>M2</v>
          </cell>
          <cell r="F145">
            <v>0.68</v>
          </cell>
        </row>
        <row r="146">
          <cell r="B146" t="str">
            <v>ED-4274</v>
          </cell>
          <cell r="C146" t="str">
            <v>REL-TEC-100</v>
          </cell>
          <cell r="D146" t="str">
            <v>ESPECIFICAÇÃO DOS MATERIAIS COM MEMORIAL DESCRITIVO DE CADA AMBIENTE E EQUIPAMENTOS PARA REFORMA E/OU AMPLIAÇÃO DE EDIFICAÇÕES EXISTENTES - AREA DE 8.001 M2 A 10.000 M2</v>
          </cell>
          <cell r="E146" t="str">
            <v>M2</v>
          </cell>
          <cell r="F146">
            <v>0.51</v>
          </cell>
        </row>
        <row r="147">
          <cell r="B147" t="str">
            <v>ED-4275</v>
          </cell>
          <cell r="C147" t="str">
            <v>REL-TEC-105</v>
          </cell>
          <cell r="D147" t="str">
            <v>ESPECIFICAÇÃO DOS MATERIAIS COM MEMORIAL DESCRITIVO DE CADA AMBIENTE E EQUIPAMENTOS PARA REFORMA E/OU AMPLIAÇÃO DE EDIFICAÇÕES EXISTENTES - AREA ACIMA DE 10.000 M2</v>
          </cell>
          <cell r="E147" t="str">
            <v>M2</v>
          </cell>
          <cell r="F147">
            <v>0.34</v>
          </cell>
        </row>
        <row r="148">
          <cell r="B148" t="str">
            <v>ED-4276</v>
          </cell>
          <cell r="C148" t="str">
            <v>REL-TEC-110</v>
          </cell>
          <cell r="D148" t="str">
            <v>ESPECIFICAÇÃO DOS MATERIAIS COM MEMORIAL DESCRITIVO DE CADA AMBIENTE E EQUIPAMENTOS PARA REFORMA E/OU AMPLIAÇÃO DE PATRIMÔNIOS HISTÓRICOS - AREA ATÉ 1.000 M2</v>
          </cell>
          <cell r="E148" t="str">
            <v>M2</v>
          </cell>
          <cell r="F148">
            <v>2.02</v>
          </cell>
        </row>
        <row r="149">
          <cell r="B149" t="str">
            <v>ED-4278</v>
          </cell>
          <cell r="C149" t="str">
            <v>REL-TEC-115</v>
          </cell>
          <cell r="D149" t="str">
            <v>ESPECIFICAÇÃO DOS MATERIAIS COM MEMORIAL DESCRITIVO DE CADA AMBIENTE E EQUIPAMENTOS PARA REFORMA E/OU AMPLIAÇÃO DE PATRIMÔNIOS HISTÓRICOS - AREA DE 1.001 M2 A 2.000 M2</v>
          </cell>
          <cell r="E149" t="str">
            <v>M2</v>
          </cell>
          <cell r="F149">
            <v>1.75</v>
          </cell>
        </row>
        <row r="150">
          <cell r="B150" t="str">
            <v>ED-4277</v>
          </cell>
          <cell r="C150" t="str">
            <v>REL-TEC-120</v>
          </cell>
          <cell r="D150" t="str">
            <v>ESPECIFICAÇÃO DOS MATERIAIS COM MEMORIAL DESCRITIVO DE CADA AMBIENTE E EQUIPAMENTOS PARA REFORMA E/OU AMPLIAÇÃO DE PATRIMÔNIOS HISTÓRICOS - AREA DE 2.001 M2 A 4.000 M2</v>
          </cell>
          <cell r="E150" t="str">
            <v>M2</v>
          </cell>
          <cell r="F150">
            <v>1.5</v>
          </cell>
        </row>
        <row r="151">
          <cell r="B151" t="str">
            <v>ED-4279</v>
          </cell>
          <cell r="C151" t="str">
            <v>REL-TEC-125</v>
          </cell>
          <cell r="D151" t="str">
            <v>ESPECIFICAÇÃO DOS MATERIAIS COM MEMORIAL DESCRITIVO DE CADA AMBIENTE E EQUIPAMENTOS PARA REFORMA E/OU AMPLIAÇÃO DE EDIFICAÇÕES EXISTENTES - AREA DE 4.001 M2 A 6.000 M2</v>
          </cell>
          <cell r="E151" t="str">
            <v>M2</v>
          </cell>
          <cell r="F151">
            <v>1.26</v>
          </cell>
        </row>
        <row r="152">
          <cell r="B152" t="str">
            <v>ED-4280</v>
          </cell>
          <cell r="C152" t="str">
            <v>REL-TEC-130</v>
          </cell>
          <cell r="D152" t="str">
            <v>ESPECIFICAÇÃO DOS MATERIAIS COM MEMORIAL DESCRITIVO DE CADA AMBIENTE E EQUIPAMENTOS PARA REFORMA E/OU AMPLIAÇÃO DE PATRIMÔNIOS HISTÓRICOS - AREA DE 6.001 M2 A 8.000 M2</v>
          </cell>
          <cell r="E152" t="str">
            <v>M2</v>
          </cell>
          <cell r="F152">
            <v>1</v>
          </cell>
        </row>
        <row r="153">
          <cell r="B153" t="str">
            <v>ED-4281</v>
          </cell>
          <cell r="C153" t="str">
            <v>REL-TEC-135</v>
          </cell>
          <cell r="D153" t="str">
            <v>ESPECIFICAÇÃO DOS MATERIAIS COM MEMORIAL DESCRITIVO DE CADA AMBIENTE E EQUIPAMENTOS PARA REFORMA E/OU AMPLIAÇÃO DE PATRIMÔNIOS HISTÓRICOS - AREA DE 8.001 M2 A 10.000 M2</v>
          </cell>
          <cell r="E153" t="str">
            <v>M2</v>
          </cell>
          <cell r="F153">
            <v>0.75</v>
          </cell>
        </row>
        <row r="154">
          <cell r="B154" t="str">
            <v>ED-4282</v>
          </cell>
          <cell r="C154" t="str">
            <v>REL-TEC-140</v>
          </cell>
          <cell r="D154" t="str">
            <v>ESPECIFICAÇÃO DOS MATERIAIS COM MEMORIAL DESCRITIVO DE CADA AMBIENTE E EQUIPAMENTOS PARA REFORMA E/OU AMPLIAÇÃO DE PATRIMÔNIOS HISTÓRICOS - AREA ACIMA DE 10.000 M2</v>
          </cell>
          <cell r="E154" t="str">
            <v>M2</v>
          </cell>
          <cell r="F154">
            <v>0.51</v>
          </cell>
        </row>
        <row r="155">
          <cell r="B155" t="str">
            <v>ED-4283</v>
          </cell>
          <cell r="C155" t="str">
            <v>REL-TEC-145</v>
          </cell>
          <cell r="D155" t="str">
            <v>ESPECIFICAÇÃO DOS MATERIAIS COM MEMORIAL DESCRITIVO  PARA OBRAS DE INFRAESTRUTURA</v>
          </cell>
          <cell r="E155" t="str">
            <v>M2</v>
          </cell>
          <cell r="F155">
            <v>0.05</v>
          </cell>
        </row>
        <row r="156">
          <cell r="B156" t="str">
            <v>ED-3123</v>
          </cell>
          <cell r="C156" t="str">
            <v>REL-TEC-150</v>
          </cell>
          <cell r="D156" t="str">
            <v>AS BUILT DE PROJETOS COM ÁREA ATÉ 10.000 M2</v>
          </cell>
          <cell r="E156" t="str">
            <v>M2</v>
          </cell>
          <cell r="F156">
            <v>0.65</v>
          </cell>
        </row>
        <row r="157">
          <cell r="B157" t="str">
            <v>ED-4284</v>
          </cell>
          <cell r="C157" t="str">
            <v>REL-TEC-155</v>
          </cell>
          <cell r="D157" t="str">
            <v>AS BUILT DE PROJETOS COM ÁREA DE 10.001 M2 ATÉ 20.000 M2</v>
          </cell>
          <cell r="E157" t="str">
            <v>M2</v>
          </cell>
          <cell r="F157">
            <v>0.56999999999999995</v>
          </cell>
        </row>
        <row r="158">
          <cell r="B158" t="str">
            <v>ED-4285</v>
          </cell>
          <cell r="C158" t="str">
            <v>REL-TEC-160</v>
          </cell>
          <cell r="D158" t="str">
            <v>AS BUILT DE PROJETOS COM ÁREA DE 20.001 M2 ATÉ 40.000 M2</v>
          </cell>
          <cell r="E158" t="str">
            <v>M2</v>
          </cell>
          <cell r="F158">
            <v>0.49</v>
          </cell>
        </row>
        <row r="159">
          <cell r="B159" t="str">
            <v>ED-4286</v>
          </cell>
          <cell r="C159" t="str">
            <v>REL-TEC-165</v>
          </cell>
          <cell r="D159" t="str">
            <v>AS BUILT DE PROJETOS COM ÁREA DE 40.001 M2 ATÉ 60.000 M2</v>
          </cell>
          <cell r="E159" t="str">
            <v>M2</v>
          </cell>
          <cell r="F159">
            <v>0.41</v>
          </cell>
        </row>
        <row r="160">
          <cell r="B160" t="str">
            <v>ED-4287</v>
          </cell>
          <cell r="C160" t="str">
            <v>REL-TEC-170</v>
          </cell>
          <cell r="D160" t="str">
            <v>AS BUILT DE PROJETOS COM ÁREA DE 60.001 M2 ATÉ 80.000 M2</v>
          </cell>
          <cell r="E160" t="str">
            <v>M2</v>
          </cell>
          <cell r="F160">
            <v>0.33</v>
          </cell>
        </row>
        <row r="161">
          <cell r="B161" t="str">
            <v>ED-4288</v>
          </cell>
          <cell r="C161" t="str">
            <v>REL-TEC-175</v>
          </cell>
          <cell r="D161" t="str">
            <v>AS BUILT DE PROJETOS COM ÁREA DE 80.001 M2 ATÉ 1000.000 M2</v>
          </cell>
          <cell r="E161" t="str">
            <v>M2</v>
          </cell>
          <cell r="F161">
            <v>0.24</v>
          </cell>
        </row>
        <row r="162">
          <cell r="B162" t="str">
            <v>ED-4289</v>
          </cell>
          <cell r="C162" t="str">
            <v>REL-TEC-180</v>
          </cell>
          <cell r="D162" t="str">
            <v>AS BUILT DE PROJETOS COM  ACIMA DE 1000.000 M2</v>
          </cell>
          <cell r="E162" t="str">
            <v>M2</v>
          </cell>
          <cell r="F162">
            <v>0.16</v>
          </cell>
        </row>
        <row r="163">
          <cell r="B163" t="str">
            <v>ED-4290</v>
          </cell>
          <cell r="C163" t="str">
            <v>REL-TEC-185</v>
          </cell>
          <cell r="D163" t="str">
            <v>MANUAL DE USO, OPERAÇÃO E MANUTENÇÃO DAS EDIFICAÇÕES PARA CONSTRUÇÕES NOVAS - AREA ATÉ 1.000 M2</v>
          </cell>
          <cell r="E163" t="str">
            <v>M2</v>
          </cell>
          <cell r="F163">
            <v>0.48</v>
          </cell>
        </row>
        <row r="164">
          <cell r="B164" t="str">
            <v>ED-4291</v>
          </cell>
          <cell r="C164" t="str">
            <v>REL-TEC-190</v>
          </cell>
          <cell r="D164" t="str">
            <v>MANUAL DE USO, OPERAÇÃO E MANUTENÇÃO DAS EDIFICAÇÕES PARA CONSTRUÇÕES NOVAS - AREA DE 1.001 M2 A 2.000 M2</v>
          </cell>
          <cell r="E164" t="str">
            <v>M2</v>
          </cell>
          <cell r="F164">
            <v>0.43</v>
          </cell>
        </row>
        <row r="165">
          <cell r="B165" t="str">
            <v>ED-4292</v>
          </cell>
          <cell r="C165" t="str">
            <v>REL-TEC-195</v>
          </cell>
          <cell r="D165" t="str">
            <v>MANUAL DE USO, OPERAÇÃO E MANUTENÇÃO DAS EDIFICAÇÕES PARA CONSTRUÇÕES NOVAS - AREA DE 2.001 M2 A 4.000 M2</v>
          </cell>
          <cell r="E165" t="str">
            <v>M2</v>
          </cell>
          <cell r="F165">
            <v>0.38</v>
          </cell>
        </row>
        <row r="166">
          <cell r="B166" t="str">
            <v>ED-4293</v>
          </cell>
          <cell r="C166" t="str">
            <v>REL-TEC-200</v>
          </cell>
          <cell r="D166" t="str">
            <v>MANUAL DE USO, OPERAÇÃO E MANUTENÇÃO DAS EDIFICAÇÕES PARA CONSTRUÇÕES NOVAS - AREA DE 4.001 M2 A 6.000 M2</v>
          </cell>
          <cell r="E166" t="str">
            <v>M2</v>
          </cell>
          <cell r="F166">
            <v>0.28999999999999998</v>
          </cell>
        </row>
        <row r="167">
          <cell r="B167" t="str">
            <v>ED-4294</v>
          </cell>
          <cell r="C167" t="str">
            <v>REL-TEC-205</v>
          </cell>
          <cell r="D167" t="str">
            <v>MANUAL DE USO, OPERAÇÃO E MANUTENÇÃO DAS EDIFICAÇÕES PARA CONSTRUÇÕES NOVAS - AREA DE 6.001 M2 A 8.000 M2</v>
          </cell>
          <cell r="E167" t="str">
            <v>M2</v>
          </cell>
          <cell r="F167">
            <v>0.24</v>
          </cell>
        </row>
        <row r="168">
          <cell r="B168" t="str">
            <v>ED-4295</v>
          </cell>
          <cell r="C168" t="str">
            <v>REL-TEC-210</v>
          </cell>
          <cell r="D168" t="str">
            <v>MANUAL DE USO, OPERAÇÃO E MANUTENÇÃO DAS EDIFICAÇÕES PARA CONSTRUÇÕES NOVAS - AREA DE 8.001 M2 A 10.000 M2</v>
          </cell>
          <cell r="E168" t="str">
            <v>M2</v>
          </cell>
          <cell r="F168">
            <v>0.19</v>
          </cell>
        </row>
        <row r="169">
          <cell r="B169" t="str">
            <v>ED-4296</v>
          </cell>
          <cell r="C169" t="str">
            <v>REL-TEC-215</v>
          </cell>
          <cell r="D169" t="str">
            <v>MANUAL DE USO, OPERAÇÃO E MANUTENÇÃO DAS EDIFICAÇÕES PARA CONSTRUÇÕES NOVAS - AREA ACIMA DE 10.000 M2</v>
          </cell>
          <cell r="E169" t="str">
            <v>M2</v>
          </cell>
          <cell r="F169">
            <v>0.12</v>
          </cell>
        </row>
        <row r="170">
          <cell r="B170" t="str">
            <v>ED-4297</v>
          </cell>
          <cell r="C170" t="str">
            <v>REL-TEC-220</v>
          </cell>
          <cell r="D170" t="str">
            <v xml:space="preserve"> MANUAL DE USO, OPERAÇÃO E MANUTENÇÃO DAS EDIFICAÇÕES PARA PARA REFORMA E/OU AMPLIAÇÃO DE EDIFICAÇÕES EXISTENTES- AREA ATÉ 1.000 M2</v>
          </cell>
          <cell r="E170" t="str">
            <v>M2</v>
          </cell>
          <cell r="F170">
            <v>0.41</v>
          </cell>
        </row>
        <row r="171">
          <cell r="B171" t="str">
            <v>ED-4298</v>
          </cell>
          <cell r="C171" t="str">
            <v>REL-TEC-225</v>
          </cell>
          <cell r="D171" t="str">
            <v xml:space="preserve"> MANUAL DE USO, OPERAÇÃO E MANUTENÇÃO DAS EDIFICAÇÕES PARA PARA REFORMA E/OU AMPLIAÇÃO DE EDIFICAÇÕES EXISTENTES - AREA DE 1.001 M2 A 2.000 M2</v>
          </cell>
          <cell r="E171" t="str">
            <v>M2</v>
          </cell>
          <cell r="F171">
            <v>0.35</v>
          </cell>
        </row>
        <row r="172">
          <cell r="B172" t="str">
            <v>ED-4299</v>
          </cell>
          <cell r="C172" t="str">
            <v>REL-TEC-230</v>
          </cell>
          <cell r="D172" t="str">
            <v xml:space="preserve"> MANUAL DE USO, OPERAÇÃO E MANUTENÇÃO DAS EDIFICAÇÕES PARA PARA REFORMA E/OU AMPLIAÇÃO DE EDIFICAÇÕES EXISTENTES - AREA DE 2.001 M2 A 4.000 M2</v>
          </cell>
          <cell r="E172" t="str">
            <v>M2</v>
          </cell>
          <cell r="F172">
            <v>0.31</v>
          </cell>
        </row>
        <row r="173">
          <cell r="B173" t="str">
            <v>ED-4300</v>
          </cell>
          <cell r="C173" t="str">
            <v>REL-TEC-235</v>
          </cell>
          <cell r="D173" t="str">
            <v xml:space="preserve"> MANUAL DE USO, OPERAÇÃO E MANUTENÇÃO DAS EDIFICAÇÕES PARA PARA REFORMA E/OU AMPLIAÇÃO DE EDIFICAÇÕES EXISTENTES - AREA DE 4.001 M2 A 6.000 M2</v>
          </cell>
          <cell r="E173" t="str">
            <v>M2</v>
          </cell>
          <cell r="F173">
            <v>0.24</v>
          </cell>
        </row>
        <row r="174">
          <cell r="B174" t="str">
            <v>ED-4301</v>
          </cell>
          <cell r="C174" t="str">
            <v>REL-TEC-240</v>
          </cell>
          <cell r="D174" t="str">
            <v xml:space="preserve"> MANUAL DE USO, OPERAÇÃO E MANUTENÇÃO DAS EDIFICAÇÕES PARA PARA REFORMA E/OU AMPLIAÇÃO DE EDIFICAÇÕES EXISTENTES - AREA DE 6.001 M2 A 8.000 M2</v>
          </cell>
          <cell r="E174" t="str">
            <v>M2</v>
          </cell>
          <cell r="F174">
            <v>0.19</v>
          </cell>
        </row>
        <row r="175">
          <cell r="B175" t="str">
            <v>ED-4302</v>
          </cell>
          <cell r="C175" t="str">
            <v>REL-TEC-245</v>
          </cell>
          <cell r="D175" t="str">
            <v xml:space="preserve"> MANUAL DE USO, OPERAÇÃO E MANUTENÇÃO DAS EDIFICAÇÕES PARA PARA REFORMA E/OU AMPLIAÇÃO DE EDIFICAÇÕES EXISTENTES - AREA DE 8.001 M2 A 10.000 M2</v>
          </cell>
          <cell r="E175" t="str">
            <v>M2</v>
          </cell>
          <cell r="F175">
            <v>0.16</v>
          </cell>
        </row>
        <row r="176">
          <cell r="B176" t="str">
            <v>ED-4303</v>
          </cell>
          <cell r="C176" t="str">
            <v>REL-TEC-250</v>
          </cell>
          <cell r="D176" t="str">
            <v xml:space="preserve"> MANUAL DE USO, OPERAÇÃO E MANUTENÇÃO DAS EDIFICAÇÕES PARA PARA REFORMA E/OU AMPLIAÇÃO DE EDIFICAÇÕES EXISTENTES - AREA ACIMA DE 10.000 M2</v>
          </cell>
          <cell r="E176" t="str">
            <v>M2</v>
          </cell>
          <cell r="F176">
            <v>0.1</v>
          </cell>
        </row>
        <row r="177">
          <cell r="B177" t="str">
            <v>ED-4304</v>
          </cell>
          <cell r="C177" t="str">
            <v>REL-TEC-255</v>
          </cell>
          <cell r="D177" t="str">
            <v>MANUAL DE USO, OPERAÇÃO E MANUTENÇÃO DAS EDIFICAÇÕES PARA REFORMA E/OU AMPLIAÇÃO DE PATRIMÔNIOS HISTÓRICOS- AREA ATÉ 1.000 M2</v>
          </cell>
          <cell r="E177" t="str">
            <v>M2</v>
          </cell>
          <cell r="F177">
            <v>0.63</v>
          </cell>
        </row>
        <row r="178">
          <cell r="B178" t="str">
            <v>ED-4305</v>
          </cell>
          <cell r="C178" t="str">
            <v>REL-TEC-260</v>
          </cell>
          <cell r="D178" t="str">
            <v>MANUAL DE USO, OPERAÇÃO E MANUTENÇÃO DAS EDIFICAÇÕES PARA REFORMA E/OU AMPLIAÇÃO DE PATRIMÔNIOS HISTÓRICOS - AREA DE 1.001 M2 A 2.000 M2</v>
          </cell>
          <cell r="E178" t="str">
            <v>M2</v>
          </cell>
          <cell r="F178">
            <v>0.53</v>
          </cell>
        </row>
        <row r="179">
          <cell r="B179" t="str">
            <v>ED-4306</v>
          </cell>
          <cell r="C179" t="str">
            <v>REL-TEC-265</v>
          </cell>
          <cell r="D179" t="str">
            <v>MANUAL DE USO, OPERAÇÃO E MANUTENÇÃO DAS EDIFICAÇÕES PARA REFORMA E/OU AMPLIAÇÃO DE PATRIMÔNIOS HISTÓRICOS- AREA DE 2.001 M2 A 4.000 M2</v>
          </cell>
          <cell r="E179" t="str">
            <v>M2</v>
          </cell>
          <cell r="F179">
            <v>0.45</v>
          </cell>
        </row>
        <row r="180">
          <cell r="B180" t="str">
            <v>ED-4307</v>
          </cell>
          <cell r="C180" t="str">
            <v>REL-TEC-270</v>
          </cell>
          <cell r="D180" t="str">
            <v>MANUAL DE USO, OPERAÇÃO E MANUTENÇÃO DAS EDIFICAÇÕES PARA REFORMA E/OU AMPLIAÇÃO DE PATRIMÔNIOS HISTÓRICOS - AREA DE 4.001 M2 A 6.000 M2</v>
          </cell>
          <cell r="E180" t="str">
            <v>M2</v>
          </cell>
          <cell r="F180">
            <v>0.38</v>
          </cell>
        </row>
        <row r="181">
          <cell r="B181" t="str">
            <v>ED-4308</v>
          </cell>
          <cell r="C181" t="str">
            <v>REL-TEC-275</v>
          </cell>
          <cell r="D181" t="str">
            <v>MANUAL DE USO, OPERAÇÃO E MANUTENÇÃO DAS EDIFICAÇÕES PARA REFORMA E/OU AMPLIAÇÃO DE PATRIMÔNIOS HISTÓRICOS - AREA DE 6.001 M2 A 8.000 M2</v>
          </cell>
          <cell r="E181" t="str">
            <v>M2</v>
          </cell>
          <cell r="F181">
            <v>0.32</v>
          </cell>
        </row>
        <row r="182">
          <cell r="B182" t="str">
            <v>ED-4309</v>
          </cell>
          <cell r="C182" t="str">
            <v>REL-TEC-280</v>
          </cell>
          <cell r="D182" t="str">
            <v>MANUAL DE USO, OPERAÇÃO E MANUTENÇÃO DAS EDIFICAÇÕES PARA REFORMA E/OU AMPLIAÇÃO DE PATRIMÔNIOS HISTÓRICOS - AREA DE 8.001 M2 A 10.000 M2</v>
          </cell>
          <cell r="E182" t="str">
            <v>M2</v>
          </cell>
          <cell r="F182">
            <v>0.23</v>
          </cell>
        </row>
        <row r="183">
          <cell r="B183" t="str">
            <v>ED-4311</v>
          </cell>
          <cell r="C183" t="str">
            <v>REL-TEC-285</v>
          </cell>
          <cell r="D183" t="str">
            <v>MANUAL DE USO, OPERAÇÃO E MANUTENÇÃO DAS EDIFICAÇÕES PARA REFORMA E/OU AMPLIAÇÃO DE PATRIMÔNIOS HISTÓRICOS - AREA ACIMA DE 10.000 M2</v>
          </cell>
          <cell r="E183" t="str">
            <v>M2</v>
          </cell>
          <cell r="F183">
            <v>0.15</v>
          </cell>
        </row>
        <row r="185">
          <cell r="B185">
            <v>301</v>
          </cell>
          <cell r="C185" t="str">
            <v>-</v>
          </cell>
          <cell r="D185" t="str">
            <v>ABE-001 - ABERTURA DE POÇOS</v>
          </cell>
        </row>
        <row r="186">
          <cell r="B186" t="str">
            <v>ED-48151</v>
          </cell>
          <cell r="C186" t="str">
            <v>ABE-POC-005</v>
          </cell>
          <cell r="D186" t="str">
            <v>ABERTURA MANUAL DE POÇO COM PROFUNDIDADE &lt;= 2,00M, DIÂMETRO DE 1,20M, INCLUSIVE AFASTAMENTO DO MATERIAL ESCAVADO</v>
          </cell>
          <cell r="E186" t="str">
            <v>M</v>
          </cell>
          <cell r="F186">
            <v>121.84</v>
          </cell>
        </row>
        <row r="187">
          <cell r="B187" t="str">
            <v>ED-48152</v>
          </cell>
          <cell r="C187" t="str">
            <v>ABE-POC-010</v>
          </cell>
          <cell r="D187" t="str">
            <v>ABERTURA MANUAL DE POÇO COM PROFUNDIDADE &gt; 2,00M, DIÂMETRO DE 1,20M, INCLUSIVE AFASTAMENTO DO MATERIAL ESCAVADO</v>
          </cell>
          <cell r="E187" t="str">
            <v>M</v>
          </cell>
          <cell r="F187">
            <v>156.25</v>
          </cell>
        </row>
        <row r="188">
          <cell r="B188" t="str">
            <v>ED-48145</v>
          </cell>
          <cell r="C188" t="str">
            <v>ABE-FIL-005</v>
          </cell>
          <cell r="D188" t="str">
            <v>FILTROS ANAERÓBICOS COM DIÂMETRO 250 CM E PROFUNDIDADE ÚTIL DE 160 CM, INSTALADOS, INCLUSIVE BOTA FORA DE MATERIAL ESCAVADO</v>
          </cell>
          <cell r="E188" t="str">
            <v>U</v>
          </cell>
          <cell r="F188">
            <v>3609.4</v>
          </cell>
        </row>
        <row r="189">
          <cell r="B189" t="str">
            <v>ED-48146</v>
          </cell>
          <cell r="C189" t="str">
            <v>ABE-FOS-005</v>
          </cell>
          <cell r="D189" t="str">
            <v>FOSSA SÉPTICA PARA 1500 L/DIA, DE CONCRETO, INSTALADA (15 PESSOAS), INCLUSIVE BOTA FORA DE MATERIAL ESCAVADO</v>
          </cell>
          <cell r="E189" t="str">
            <v>U</v>
          </cell>
          <cell r="F189">
            <v>1062.76</v>
          </cell>
        </row>
        <row r="190">
          <cell r="B190" t="str">
            <v>ED-48147</v>
          </cell>
          <cell r="C190" t="str">
            <v>ABE-FOS-010</v>
          </cell>
          <cell r="D190" t="str">
            <v>FOSSA SÉPTICA PARA 2250 L/DIA, DE CONCRETO, INSTALADA (30 PESSOAS), INCLUSIVE BOTA FORA DE MATERIAL ESCAVADO</v>
          </cell>
          <cell r="E190" t="str">
            <v>U</v>
          </cell>
          <cell r="F190">
            <v>1513.88</v>
          </cell>
        </row>
        <row r="191">
          <cell r="B191" t="str">
            <v>ED-48148</v>
          </cell>
          <cell r="C191" t="str">
            <v>ABE-FOS-015</v>
          </cell>
          <cell r="D191" t="str">
            <v>FOSSA SÉPTICA PARA 3000 L/DIA, DE CONCRETO, INSTALADA (40 PESSOAS), INCLUSIVE BOTA FORA DE MATERIAL ESCAVADO</v>
          </cell>
          <cell r="E191" t="str">
            <v>U</v>
          </cell>
          <cell r="F191">
            <v>1728.61</v>
          </cell>
        </row>
        <row r="192">
          <cell r="B192" t="str">
            <v>ED-48149</v>
          </cell>
          <cell r="C192" t="str">
            <v>ABE-FOS-020</v>
          </cell>
          <cell r="D192" t="str">
            <v>FOSSA SÉPTICA PARA 3750 L/DIA, DE CONCRETO, INSTALADA (100 PESSOAS), INCLUSIVE BOTA FORA DE MATERIAL ESCAVADO</v>
          </cell>
          <cell r="E192" t="str">
            <v>U</v>
          </cell>
          <cell r="F192">
            <v>1958.58</v>
          </cell>
        </row>
        <row r="193">
          <cell r="B193" t="str">
            <v>ED-48150</v>
          </cell>
          <cell r="C193" t="str">
            <v>ABE-LAJ-005</v>
          </cell>
          <cell r="D193" t="str">
            <v>LAJE CIRCULAR PARA BOCA DE POÇO, CONCRETO FCK = 15 MPA, E = 8 A 10 CM</v>
          </cell>
          <cell r="E193" t="str">
            <v>U</v>
          </cell>
          <cell r="F193">
            <v>350.48</v>
          </cell>
        </row>
        <row r="194">
          <cell r="B194" t="str">
            <v>ED-48154</v>
          </cell>
          <cell r="C194" t="str">
            <v>ABE-REV-010</v>
          </cell>
          <cell r="D194" t="str">
            <v>REVESTIMENTO DE CISTERNA COM 1/2 TIJOLO MACIÇO REQUEIMADO</v>
          </cell>
          <cell r="E194" t="str">
            <v>U</v>
          </cell>
          <cell r="F194">
            <v>456.6</v>
          </cell>
        </row>
        <row r="195">
          <cell r="B195" t="str">
            <v>ED-48153</v>
          </cell>
          <cell r="C195" t="str">
            <v>ABE-REV-005</v>
          </cell>
          <cell r="D195" t="str">
            <v>REVESTIMENTO DE POÇO COM ANÉIS DE CONCRETO, D = 1,20 M</v>
          </cell>
          <cell r="E195" t="str">
            <v>U</v>
          </cell>
          <cell r="F195">
            <v>738.42</v>
          </cell>
        </row>
        <row r="196">
          <cell r="B196">
            <v>302</v>
          </cell>
          <cell r="C196" t="str">
            <v>-</v>
          </cell>
          <cell r="D196" t="str">
            <v>ACE-001  - ACESSÓRIOS</v>
          </cell>
          <cell r="E196" t="str">
            <v/>
          </cell>
        </row>
        <row r="197">
          <cell r="B197" t="str">
            <v>ED-48156</v>
          </cell>
          <cell r="C197" t="str">
            <v>ACE-ASS-005</v>
          </cell>
          <cell r="D197" t="str">
            <v>ASSENTO BRANCO PARA VASO</v>
          </cell>
          <cell r="E197" t="str">
            <v>U</v>
          </cell>
          <cell r="F197">
            <v>25.12</v>
          </cell>
        </row>
        <row r="198">
          <cell r="B198" t="str">
            <v>ED-48157</v>
          </cell>
          <cell r="C198" t="str">
            <v>ACE-ASS-015</v>
          </cell>
          <cell r="D198" t="str">
            <v>ASSENTO PARA VASO PNE (NBR 9050)</v>
          </cell>
          <cell r="E198" t="str">
            <v>U</v>
          </cell>
          <cell r="F198">
            <v>103.81</v>
          </cell>
        </row>
        <row r="199">
          <cell r="B199" t="str">
            <v>ED-48158</v>
          </cell>
          <cell r="C199" t="str">
            <v>ACE-BAN-010</v>
          </cell>
          <cell r="D199" t="str">
            <v>BANCO ARTICULADO EM AÇO INOX COM CANTOS ARREDONDADOS, PROFUNDIDADE MÍNIMA DE 0,45 M E COMPRIMENTO MÍNIMO DE 0,70 M, CONFORME NBR 9050</v>
          </cell>
          <cell r="E199" t="str">
            <v>U</v>
          </cell>
          <cell r="F199">
            <v>575.05999999999995</v>
          </cell>
        </row>
        <row r="200">
          <cell r="B200" t="str">
            <v>ED-48159</v>
          </cell>
          <cell r="C200" t="str">
            <v>ACE-BAN-015</v>
          </cell>
          <cell r="D200" t="str">
            <v>BANCO ARTICULADO EM FÓRMICA COM CANTOS ARREDONDADOS E SUPERFÍCIE ANTIDERRAPANTE IMPERMEÁVEL, PROFUNDIDADE MÍNIMA DE 0,45 M E COMPRIMENTO MÍNIMO DE 0,70 M, PARA ESFORÇO DE 1,5 KN CONFORME NBR 9050</v>
          </cell>
          <cell r="E200" t="str">
            <v>U</v>
          </cell>
          <cell r="F200">
            <v>708.36</v>
          </cell>
        </row>
        <row r="201">
          <cell r="B201" t="str">
            <v>ED-48161</v>
          </cell>
          <cell r="C201" t="str">
            <v>ACE-BAR-010</v>
          </cell>
          <cell r="D201" t="str">
            <v>BARRA DE APOIO EM AÇO INOX PARA P.N.E. L = 100 CM (PAREDE)</v>
          </cell>
          <cell r="E201" t="str">
            <v>U</v>
          </cell>
          <cell r="F201">
            <v>237.96</v>
          </cell>
        </row>
        <row r="202">
          <cell r="B202" t="str">
            <v>ED-48160</v>
          </cell>
          <cell r="C202" t="str">
            <v>ACE-BAR-005</v>
          </cell>
          <cell r="D202" t="str">
            <v>BARRA DE APOIO EM AÇO INOX PARA P.N.E. L = 80 CM (LAVATÓRIO)</v>
          </cell>
          <cell r="E202" t="str">
            <v>U</v>
          </cell>
          <cell r="F202">
            <v>228.57</v>
          </cell>
        </row>
        <row r="203">
          <cell r="B203" t="str">
            <v>ED-48162</v>
          </cell>
          <cell r="C203" t="str">
            <v>ACE-BAR-015</v>
          </cell>
          <cell r="D203" t="str">
            <v>BARRA DE APOIO EM AÇO INOX PARA P.N.E. L = 90 CM (VASO SANITÁRIO)</v>
          </cell>
          <cell r="E203" t="str">
            <v>U</v>
          </cell>
          <cell r="F203">
            <v>237.96</v>
          </cell>
        </row>
        <row r="204">
          <cell r="B204" t="str">
            <v>ED-48165</v>
          </cell>
          <cell r="C204" t="str">
            <v>ACE-BAR-030</v>
          </cell>
          <cell r="D204" t="str">
            <v>BARRA DE APOIO HORIZONTAL E VERTICAL EM AÇO INOX D = 1 1/4" , L = 135 CM, PARA P.N.E. (CHUVEIRO), INCLUSIVE FIXAÇÃO</v>
          </cell>
          <cell r="E204" t="str">
            <v>U</v>
          </cell>
          <cell r="F204">
            <v>271.62</v>
          </cell>
        </row>
        <row r="205">
          <cell r="B205" t="str">
            <v>ED-48166</v>
          </cell>
          <cell r="C205" t="str">
            <v>ACE-BAR-035</v>
          </cell>
          <cell r="D205" t="str">
            <v>BARRA DE APOIO HORIZONTAL EM AÇO INOX D = 1 1/4" , L = 120 CM, PARA P.N.E. (LAVATÓRIO), INCLUSIVE FIXAÇÃO</v>
          </cell>
          <cell r="E205" t="str">
            <v>U</v>
          </cell>
          <cell r="F205">
            <v>271.62</v>
          </cell>
        </row>
        <row r="206">
          <cell r="B206" t="str">
            <v>ED-48167</v>
          </cell>
          <cell r="C206" t="str">
            <v>ACE-BAR-040</v>
          </cell>
          <cell r="D206" t="str">
            <v>BARRA DE APOIO LAVATÓRIO DE CANTO, EM ACO INOX POLIDO, DIAMETRO MINIMO 3 CM</v>
          </cell>
          <cell r="E206" t="str">
            <v>U</v>
          </cell>
          <cell r="F206">
            <v>251.62</v>
          </cell>
        </row>
        <row r="207">
          <cell r="B207" t="str">
            <v>ED-48163</v>
          </cell>
          <cell r="C207" t="str">
            <v>ACE-BAR-020</v>
          </cell>
          <cell r="D207" t="str">
            <v>BARRA DE APOIO P.N.E. L = 40 CM (PORTA)</v>
          </cell>
          <cell r="E207" t="str">
            <v>U</v>
          </cell>
          <cell r="F207">
            <v>116.61</v>
          </cell>
        </row>
        <row r="208">
          <cell r="B208" t="str">
            <v>ED-48164</v>
          </cell>
          <cell r="C208" t="str">
            <v>ACE-BAR-025</v>
          </cell>
          <cell r="D208" t="str">
            <v>BARRA DE APOIO VERTICAL EM AÇO INOX D = 1 1/4" , L = 70 CM, PARA P.N.E. (CHUVEIRO), INCLUSIVE FIXAÇÃO</v>
          </cell>
          <cell r="E208" t="str">
            <v>U</v>
          </cell>
          <cell r="F208">
            <v>216.33</v>
          </cell>
        </row>
        <row r="209">
          <cell r="B209" t="str">
            <v>ED-48168</v>
          </cell>
          <cell r="C209" t="str">
            <v>ACE-BEB-005</v>
          </cell>
          <cell r="D209" t="str">
            <v>BEBEDOURO BH-F SEM REFRIGERAÇÃO</v>
          </cell>
          <cell r="E209" t="str">
            <v>U</v>
          </cell>
          <cell r="F209">
            <v>236.4</v>
          </cell>
        </row>
        <row r="210">
          <cell r="B210" t="str">
            <v>ED-48173</v>
          </cell>
          <cell r="C210" t="str">
            <v>ACE-BEB-040</v>
          </cell>
          <cell r="D210" t="str">
            <v>BEBEDOURO DE JATO INCLINADO BH-F SEM REFRIGERAÇÃO</v>
          </cell>
          <cell r="E210" t="str">
            <v>U</v>
          </cell>
          <cell r="F210">
            <v>236.4</v>
          </cell>
        </row>
        <row r="211">
          <cell r="B211" t="str">
            <v>ED-48169</v>
          </cell>
          <cell r="C211" t="str">
            <v>ACE-BEB-010</v>
          </cell>
          <cell r="D211" t="str">
            <v>BEBEDOURO GEMINADO MG-F 80 INOX</v>
          </cell>
          <cell r="E211" t="str">
            <v>U</v>
          </cell>
          <cell r="F211">
            <v>676.4</v>
          </cell>
        </row>
        <row r="212">
          <cell r="B212" t="str">
            <v>ED-48170</v>
          </cell>
          <cell r="C212" t="str">
            <v>ACE-BEB-015</v>
          </cell>
          <cell r="D212" t="str">
            <v>BEBEDOURO MF-F PINTADO</v>
          </cell>
          <cell r="E212" t="str">
            <v>U</v>
          </cell>
          <cell r="F212">
            <v>776.4</v>
          </cell>
        </row>
        <row r="213">
          <cell r="B213" t="str">
            <v>ED-48171</v>
          </cell>
          <cell r="C213" t="str">
            <v>ACE-BEB-020</v>
          </cell>
          <cell r="D213" t="str">
            <v>BEBEDOURO MG-F INFANTIL INOX</v>
          </cell>
          <cell r="E213" t="str">
            <v>U</v>
          </cell>
          <cell r="F213">
            <v>736.4</v>
          </cell>
        </row>
        <row r="214">
          <cell r="B214" t="str">
            <v>ED-48172</v>
          </cell>
          <cell r="C214" t="str">
            <v>ACE-BEB-025</v>
          </cell>
          <cell r="D214" t="str">
            <v>BEBEDOURO MG-F INFANTIL PINTADO</v>
          </cell>
          <cell r="E214" t="str">
            <v>U</v>
          </cell>
          <cell r="F214">
            <v>676.4</v>
          </cell>
        </row>
        <row r="215">
          <cell r="B215" t="str">
            <v>ED-48174</v>
          </cell>
          <cell r="C215" t="str">
            <v>ACE-CAB-005</v>
          </cell>
          <cell r="D215" t="str">
            <v>CABIDE DE LOUÇA BRANCA SIMPLES</v>
          </cell>
          <cell r="E215" t="str">
            <v>U</v>
          </cell>
          <cell r="F215">
            <v>40.04</v>
          </cell>
        </row>
        <row r="216">
          <cell r="B216" t="str">
            <v>ED-48175</v>
          </cell>
          <cell r="C216" t="str">
            <v>ACE-CAB-010</v>
          </cell>
          <cell r="D216" t="str">
            <v>CABIDE EM TUBO DE AÇO GALVANIZADO D = 1/2"</v>
          </cell>
          <cell r="E216" t="str">
            <v>U</v>
          </cell>
          <cell r="F216">
            <v>39.69</v>
          </cell>
        </row>
        <row r="217">
          <cell r="B217" t="str">
            <v>ED-48176</v>
          </cell>
          <cell r="C217" t="str">
            <v>ACE-CAB-015</v>
          </cell>
          <cell r="D217" t="str">
            <v>CABIDE METÁLICO SIMPLES CROMADO, INCLUSIVE FIXAÇÃO</v>
          </cell>
          <cell r="E217" t="str">
            <v>U</v>
          </cell>
          <cell r="F217">
            <v>26.16</v>
          </cell>
        </row>
        <row r="218">
          <cell r="B218" t="str">
            <v>ED-48180</v>
          </cell>
          <cell r="C218" t="str">
            <v>ACE-PAP-010</v>
          </cell>
          <cell r="D218" t="str">
            <v>DISPENSER EM AÇO INOX PARA PAPEL TOALHA 2 OU 3 FOLHAS</v>
          </cell>
          <cell r="E218" t="str">
            <v>U</v>
          </cell>
          <cell r="F218">
            <v>143.26</v>
          </cell>
        </row>
        <row r="219">
          <cell r="B219" t="str">
            <v>ED-48182</v>
          </cell>
          <cell r="C219" t="str">
            <v>ACE-PAP-020</v>
          </cell>
          <cell r="D219" t="str">
            <v>DISPENSER EM PLÁSTICO PARA PAPEL TOALHA 2 OU 3 FOLHAS</v>
          </cell>
          <cell r="E219" t="str">
            <v>U</v>
          </cell>
          <cell r="F219">
            <v>35.950000000000003</v>
          </cell>
        </row>
        <row r="220">
          <cell r="B220" t="str">
            <v>ED-48155</v>
          </cell>
          <cell r="C220" t="str">
            <v>ACE-ALC-010</v>
          </cell>
          <cell r="D220" t="str">
            <v>DISPENSER PARA GEL/ÁLCOOL COM RESERVATORIO 800 ML</v>
          </cell>
          <cell r="E220" t="str">
            <v>U</v>
          </cell>
          <cell r="F220">
            <v>48.26</v>
          </cell>
        </row>
        <row r="221">
          <cell r="B221" t="str">
            <v>ED-48177</v>
          </cell>
          <cell r="C221" t="str">
            <v>ACE-FIL-005</v>
          </cell>
          <cell r="D221" t="str">
            <v>FILTRO AP-200 CURTO</v>
          </cell>
          <cell r="E221" t="str">
            <v>U</v>
          </cell>
          <cell r="F221">
            <v>143.41</v>
          </cell>
        </row>
        <row r="222">
          <cell r="B222" t="str">
            <v>ED-48178</v>
          </cell>
          <cell r="C222" t="str">
            <v>ACE-FIL-015</v>
          </cell>
          <cell r="D222" t="str">
            <v>FILTRO LC-1MC VAZÃO 1000L/H L</v>
          </cell>
          <cell r="E222" t="str">
            <v>U</v>
          </cell>
          <cell r="F222">
            <v>196.25</v>
          </cell>
        </row>
        <row r="223">
          <cell r="B223" t="str">
            <v>ED-48185</v>
          </cell>
          <cell r="C223" t="str">
            <v>ACE-SAB-010</v>
          </cell>
          <cell r="D223" t="str">
            <v>MEIA SABONETEIRA LOUÇA BRANCA</v>
          </cell>
          <cell r="E223" t="str">
            <v>U</v>
          </cell>
          <cell r="F223">
            <v>50.91</v>
          </cell>
        </row>
        <row r="224">
          <cell r="B224" t="str">
            <v>ED-48179</v>
          </cell>
          <cell r="C224" t="str">
            <v>ACE-PAP-005</v>
          </cell>
          <cell r="D224" t="str">
            <v>PAPELEIRA DE LOUÇA BRANCA</v>
          </cell>
          <cell r="E224" t="str">
            <v>U</v>
          </cell>
          <cell r="F224">
            <v>56.11</v>
          </cell>
        </row>
        <row r="225">
          <cell r="B225" t="str">
            <v>ED-48181</v>
          </cell>
          <cell r="C225" t="str">
            <v>ACE-PAP-015</v>
          </cell>
          <cell r="D225" t="str">
            <v>PAPELEIRA METÁLICA CROMADA, INCLUSIVE FIXAÇÃO</v>
          </cell>
          <cell r="E225" t="str">
            <v>U</v>
          </cell>
          <cell r="F225">
            <v>46.13</v>
          </cell>
        </row>
        <row r="226">
          <cell r="B226" t="str">
            <v>ED-48183</v>
          </cell>
          <cell r="C226" t="str">
            <v>ACE-PAP-025</v>
          </cell>
          <cell r="D226" t="str">
            <v>PAPELEIRA PLASTICA TIPO DISPENSER PARA PAPEL HIGIENICO ROLAO</v>
          </cell>
          <cell r="E226" t="str">
            <v>U</v>
          </cell>
          <cell r="F226">
            <v>35.950000000000003</v>
          </cell>
        </row>
        <row r="227">
          <cell r="B227" t="str">
            <v>ED-48184</v>
          </cell>
          <cell r="C227" t="str">
            <v>ACE-SAB-005</v>
          </cell>
          <cell r="D227" t="str">
            <v>SABONETEIRA EM AÇO INOX TIPO DISPENSER PARA SABONETE LIQUIDO COM RESERVATORIO 800 ML</v>
          </cell>
          <cell r="E227" t="str">
            <v>U</v>
          </cell>
          <cell r="F227">
            <v>157.77000000000001</v>
          </cell>
        </row>
        <row r="228">
          <cell r="B228" t="str">
            <v>ED-48186</v>
          </cell>
          <cell r="C228" t="str">
            <v>ACE-SAB-015</v>
          </cell>
          <cell r="D228" t="str">
            <v>SABONETEIRA LOUÇA BRANCA</v>
          </cell>
          <cell r="E228" t="str">
            <v>U</v>
          </cell>
          <cell r="F228">
            <v>57.12</v>
          </cell>
        </row>
        <row r="229">
          <cell r="B229" t="str">
            <v>ED-48187</v>
          </cell>
          <cell r="C229" t="str">
            <v>ACE-SAB-020</v>
          </cell>
          <cell r="D229" t="str">
            <v>SABONETEIRA METÁLICA CROMADA, TIPO CONCHA, DE SOBREPOR</v>
          </cell>
          <cell r="E229" t="str">
            <v>U</v>
          </cell>
          <cell r="F229">
            <v>43.36</v>
          </cell>
        </row>
        <row r="230">
          <cell r="B230" t="str">
            <v>ED-48189</v>
          </cell>
          <cell r="C230" t="str">
            <v>ACE-SAB-030</v>
          </cell>
          <cell r="D230" t="str">
            <v>SABONETEIRA PLASTICA TIPO DISPENSER PARA SABONETE LIQUIDO COM RESERVATORIO 1500 ML</v>
          </cell>
          <cell r="E230" t="str">
            <v>U</v>
          </cell>
          <cell r="F230">
            <v>60.4</v>
          </cell>
        </row>
        <row r="231">
          <cell r="B231" t="str">
            <v>ED-48188</v>
          </cell>
          <cell r="C231" t="str">
            <v>ACE-SAB-025</v>
          </cell>
          <cell r="D231" t="str">
            <v>SABONETEIRA PLASTICA TIPO DISPENSER PARA SABONETE LIQUIDO COM RESERVATORIO 800 ML</v>
          </cell>
          <cell r="E231" t="str">
            <v>U</v>
          </cell>
          <cell r="F231">
            <v>49.54</v>
          </cell>
        </row>
        <row r="232">
          <cell r="B232" t="str">
            <v>ED-48190</v>
          </cell>
          <cell r="C232" t="str">
            <v>ACE-VAR-010</v>
          </cell>
          <cell r="D232" t="str">
            <v>VARAL PANTOGRÁFICO</v>
          </cell>
          <cell r="E232" t="str">
            <v>U</v>
          </cell>
          <cell r="F232">
            <v>58.82</v>
          </cell>
        </row>
        <row r="233">
          <cell r="B233">
            <v>303</v>
          </cell>
          <cell r="C233" t="str">
            <v>-</v>
          </cell>
          <cell r="D233" t="str">
            <v>ALV-001  - ALVENARIAS E DIVISÕES</v>
          </cell>
          <cell r="E233" t="str">
            <v/>
          </cell>
        </row>
        <row r="234">
          <cell r="B234" t="str">
            <v>ED-48213</v>
          </cell>
          <cell r="C234" t="str">
            <v>ALV-EST-010</v>
          </cell>
          <cell r="D234" t="str">
            <v>ALVENARIA DE BLOCO DE CONCRETO CHEIO COM ARMAÇÃO, EM CONCRETO COM FCK 15MPA , ESP. 14CM, PARA REVESTIMENTO, INCLUSIVE ARGAMASSA PARA ASSENTAMENTO (DETALHE D - CADERNO SEDS)</v>
          </cell>
          <cell r="E234" t="str">
            <v>M2</v>
          </cell>
          <cell r="F234">
            <v>115.64</v>
          </cell>
        </row>
        <row r="235">
          <cell r="B235" t="str">
            <v>ED-48214</v>
          </cell>
          <cell r="C235" t="str">
            <v>ALV-EST-015</v>
          </cell>
          <cell r="D235" t="str">
            <v>ALVENARIA DE BLOCO DE CONCRETO CHEIO COM ARMAÇÃO, EM CONCRETO COM FCK 15MPA , ESP. 19CM, PARA REVESTIMENTO, INCLUSIVE ARGAMASSA PARA ASSENTAMENTO (DETALHE D - CADERNO SEDS)</v>
          </cell>
          <cell r="E235" t="str">
            <v>M2</v>
          </cell>
          <cell r="F235">
            <v>138.82</v>
          </cell>
        </row>
        <row r="236">
          <cell r="B236" t="str">
            <v>ED-48212</v>
          </cell>
          <cell r="C236" t="str">
            <v>ALV-EST-005</v>
          </cell>
          <cell r="D236" t="str">
            <v>ALVENARIA DE BLOCO DE CONCRETO CHEIO COM ARMAÇÃO, EM CONCRETO COM FCK 15MPA , ESP. 9CM, PARA REVESTIMENTO, INCLUSIVE ARGAMASSA PARA ASSENTAMENTO (DETALHE D - CADERNO SEDS)</v>
          </cell>
          <cell r="E236" t="str">
            <v>M2</v>
          </cell>
          <cell r="F236">
            <v>92.24</v>
          </cell>
        </row>
        <row r="237">
          <cell r="B237" t="str">
            <v>ED-48219</v>
          </cell>
          <cell r="C237" t="str">
            <v>ALV-EST-040</v>
          </cell>
          <cell r="D237" t="str">
            <v>ALVENARIA DE BLOCO DE CONCRETO CHEIO SEM ARMAÇÃO, EM CONCRETO COM FCK DE 20MPA , ESP. 14CM, PARA REVESTIMENTO, INCLUSIVE ARGAMASSA PARA ASSENTAMENTO (DETALHE D - CADERNO SEDS)</v>
          </cell>
          <cell r="E237" t="str">
            <v>M2</v>
          </cell>
          <cell r="F237">
            <v>76.67</v>
          </cell>
        </row>
        <row r="238">
          <cell r="B238" t="str">
            <v>ED-48220</v>
          </cell>
          <cell r="C238" t="str">
            <v>ALV-EST-045</v>
          </cell>
          <cell r="D238" t="str">
            <v>ALVENARIA DE BLOCO DE CONCRETO CHEIO SEM ARMAÇÃO, EM CONCRETO COM FCK DE 20MPA , ESP. 19CM, PARA REVESTIMENTO, INCLUSIVE ARGAMASSA PARA ASSENTAMENTO (DETALHE D - CADERNO SEDS)</v>
          </cell>
          <cell r="E238" t="str">
            <v>M2</v>
          </cell>
          <cell r="F238">
            <v>100.35</v>
          </cell>
        </row>
        <row r="239">
          <cell r="B239" t="str">
            <v>ED-48218</v>
          </cell>
          <cell r="C239" t="str">
            <v>ALV-EST-035</v>
          </cell>
          <cell r="D239" t="str">
            <v>ALVENARIA DE BLOCO DE CONCRETO CHEIO SEM ARMAÇÃO, EM CONCRETO COM FCK DE 20MPA , ESP. 9CM, PARA REVESTIMENTO, INCLUSIVE ARGAMASSA PARA ASSENTAMENTO (DETALHE D - CADERNO SEDS)</v>
          </cell>
          <cell r="E239" t="str">
            <v>M2</v>
          </cell>
          <cell r="F239">
            <v>52.77</v>
          </cell>
        </row>
        <row r="240">
          <cell r="B240" t="str">
            <v>ED-48216</v>
          </cell>
          <cell r="C240" t="str">
            <v>ALV-EST-025</v>
          </cell>
          <cell r="D240" t="str">
            <v>ALVENARIA DE BLOCO DE CONCRETO CHEIO SEM ARMAÇÃO, EM CONCRETO COM FCK 15MPA , ESP. 14CM, PARA REVESTIMENTO, INCLUSIVE ARGAMASSA PARA ASSENTAMENTO (DETALHE D - CADERNO SEDS)</v>
          </cell>
          <cell r="E240" t="str">
            <v>M2</v>
          </cell>
          <cell r="F240">
            <v>75.569999999999993</v>
          </cell>
        </row>
        <row r="241">
          <cell r="B241" t="str">
            <v>ED-48217</v>
          </cell>
          <cell r="C241" t="str">
            <v>ALV-EST-030</v>
          </cell>
          <cell r="D241" t="str">
            <v>ALVENARIA DE BLOCO DE CONCRETO CHEIO SEM ARMAÇÃO, EM CONCRETO COM FCK 15MPA , ESP. 19CM, PARA REVESTIMENTO, INCLUSIVE ARGAMASSA PARA ASSENTAMENTO (DETALHE D - CADERNO SEDS)</v>
          </cell>
          <cell r="E241" t="str">
            <v>M2</v>
          </cell>
          <cell r="F241">
            <v>98.75</v>
          </cell>
        </row>
        <row r="242">
          <cell r="B242" t="str">
            <v>ED-48215</v>
          </cell>
          <cell r="C242" t="str">
            <v>ALV-EST-020</v>
          </cell>
          <cell r="D242" t="str">
            <v>ALVENARIA DE BLOCO DE CONCRETO CHEIO SEM ARMAÇÃO, EM CONCRETO COM FCK 15MPA , ESP. 9CM, PARA REVESTIMENTO, INCLUSIVE ARGAMASSA PARA ASSENTAMENTO (DETALHE D - CADERNO SEDS)</v>
          </cell>
          <cell r="E242" t="str">
            <v>M2</v>
          </cell>
          <cell r="F242">
            <v>52.17</v>
          </cell>
        </row>
        <row r="243">
          <cell r="B243" t="str">
            <v>ED-48206</v>
          </cell>
          <cell r="C243" t="str">
            <v>ALV-COB-005</v>
          </cell>
          <cell r="D243" t="str">
            <v>ALVENARIA DE COBOGÓ CERÂMICO 18 X 18 X 7 CM, E = 7 CM</v>
          </cell>
          <cell r="E243" t="str">
            <v>M2</v>
          </cell>
          <cell r="F243">
            <v>112.03</v>
          </cell>
        </row>
        <row r="244">
          <cell r="B244" t="str">
            <v>ED-48208</v>
          </cell>
          <cell r="C244" t="str">
            <v>ALV-COB-015</v>
          </cell>
          <cell r="D244" t="str">
            <v>ALVENARIA DE COBOGÓ DE CONCRETO TIPO VENEZIANA 10 X 20 X 40 CM</v>
          </cell>
          <cell r="E244" t="str">
            <v>M2</v>
          </cell>
          <cell r="F244">
            <v>92.27</v>
          </cell>
        </row>
        <row r="245">
          <cell r="B245" t="str">
            <v>ED-48207</v>
          </cell>
          <cell r="C245" t="str">
            <v>ALV-COB-010</v>
          </cell>
          <cell r="D245" t="str">
            <v>ALVENARIA DE COBOGÓ DE CONCRETO TIPO VENEZIANA 20 X 20 X 40 CM</v>
          </cell>
          <cell r="E245" t="str">
            <v>M2</v>
          </cell>
          <cell r="F245">
            <v>95.45</v>
          </cell>
        </row>
        <row r="246">
          <cell r="B246" t="str">
            <v>ED-48234</v>
          </cell>
          <cell r="C246" t="str">
            <v>ALV-VID-005</v>
          </cell>
          <cell r="D246" t="str">
            <v>ALVENARIA DE TIJOLOS DE VIDRO TIJOLO DE VIDRO 20 X 20 X 8 CM</v>
          </cell>
          <cell r="E246" t="str">
            <v>M2</v>
          </cell>
          <cell r="F246">
            <v>460.41</v>
          </cell>
        </row>
        <row r="247">
          <cell r="B247" t="str">
            <v>ED-48195</v>
          </cell>
          <cell r="C247" t="str">
            <v>ALV-BLO-025</v>
          </cell>
          <cell r="D247" t="str">
            <v>ALVENARIA DE VEDAÇÃO COM BLOCO DE CONCRETO, ESP. 14CM, COM ACABAMENTO APARENTE, INCLUSIVE ARGAMASSA PARA ASSENTAMENTO</v>
          </cell>
          <cell r="E247" t="str">
            <v>M2</v>
          </cell>
          <cell r="F247">
            <v>40.54</v>
          </cell>
        </row>
        <row r="248">
          <cell r="B248" t="str">
            <v>ED-48192</v>
          </cell>
          <cell r="C248" t="str">
            <v>ALV-BLO-010</v>
          </cell>
          <cell r="D248" t="str">
            <v>ALVENARIA DE VEDAÇÃO COM BLOCO DE CONCRETO, ESP. 14CM, PARA REVESTIMENTO, INCLUSIVE ARGAMASSA PARA ASSENTAMENTO</v>
          </cell>
          <cell r="E248" t="str">
            <v>M2</v>
          </cell>
          <cell r="F248">
            <v>38.729999999999997</v>
          </cell>
        </row>
        <row r="249">
          <cell r="B249" t="str">
            <v>ED-48196</v>
          </cell>
          <cell r="C249" t="str">
            <v>ALV-BLO-030</v>
          </cell>
          <cell r="D249" t="str">
            <v>ALVENARIA DE VEDAÇÃO COM BLOCO DE CONCRETO, ESP. 19CM, COM ACABAMENTO APARENTE, INCLUSIVE ARGAMASSA PARA ASSENTAMENTO</v>
          </cell>
          <cell r="E249" t="str">
            <v>M2</v>
          </cell>
          <cell r="F249">
            <v>48.01</v>
          </cell>
        </row>
        <row r="250">
          <cell r="B250" t="str">
            <v>ED-48193</v>
          </cell>
          <cell r="C250" t="str">
            <v>ALV-BLO-015</v>
          </cell>
          <cell r="D250" t="str">
            <v>ALVENARIA DE VEDAÇÃO COM BLOCO DE CONCRETO, ESP. 19CM, PARA REVESTIMENTO, INCLUSIVE ARGAMASSA PARA ASSENTAMENTO</v>
          </cell>
          <cell r="E250" t="str">
            <v>M2</v>
          </cell>
          <cell r="F250">
            <v>46.65</v>
          </cell>
        </row>
        <row r="251">
          <cell r="B251" t="str">
            <v>ED-48194</v>
          </cell>
          <cell r="C251" t="str">
            <v>ALV-BLO-020</v>
          </cell>
          <cell r="D251" t="str">
            <v>ALVENARIA DE VEDAÇÃO COM BLOCO DE CONCRETO, ESP. 9CM, COM ACABAMENTO APARENTE, INCLUSIVE ARGAMASSA PARA ASSENTAMENTO</v>
          </cell>
          <cell r="E251" t="str">
            <v>M2</v>
          </cell>
          <cell r="F251">
            <v>34.24</v>
          </cell>
        </row>
        <row r="252">
          <cell r="B252" t="str">
            <v>ED-48191</v>
          </cell>
          <cell r="C252" t="str">
            <v>ALV-BLO-005</v>
          </cell>
          <cell r="D252" t="str">
            <v>ALVENARIA DE VEDAÇÃO COM BLOCO DE CONCRETO, ESP. 9CM, PARA REVESTIMENTO, INCLUSIVE ARGAMASSA PARA ASSENTAMENTO</v>
          </cell>
          <cell r="E252" t="str">
            <v>M2</v>
          </cell>
          <cell r="F252">
            <v>32.99</v>
          </cell>
        </row>
        <row r="253">
          <cell r="B253" t="str">
            <v>ED-48203</v>
          </cell>
          <cell r="C253" t="str">
            <v>ALV-CEL-005</v>
          </cell>
          <cell r="D253" t="str">
            <v>ALVENARIA DE VEDAÇÃO COM BLOCOS DE CONCRETO CELULAR AUTOCLAVADO (CCA), ESP. 10CM, INCLUSIVE ARGAMASSA INDUSTRIALIZADA PARA ASSENTAMENTO</v>
          </cell>
          <cell r="E253" t="str">
            <v>M2</v>
          </cell>
          <cell r="F253">
            <v>47.61</v>
          </cell>
        </row>
        <row r="254">
          <cell r="B254" t="str">
            <v>ED-48204</v>
          </cell>
          <cell r="C254" t="str">
            <v>ALV-CEL-010</v>
          </cell>
          <cell r="D254" t="str">
            <v>ALVENARIA DE VEDAÇÃO COM BLOCOS DE CONCRETO CELULAR AUTOCLAVADO (CCA), ESP. 15CM, INCLUSIVE ARGAMASSA INDUSTRIALIZADA PARA ASSENTAMENTO</v>
          </cell>
          <cell r="E254" t="str">
            <v>M2</v>
          </cell>
          <cell r="F254">
            <v>74.75</v>
          </cell>
        </row>
        <row r="255">
          <cell r="B255" t="str">
            <v>ED-48205</v>
          </cell>
          <cell r="C255" t="str">
            <v>ALV-CEL-015</v>
          </cell>
          <cell r="D255" t="str">
            <v>ALVENARIA DE VEDAÇÃO COM BLOCOS DE CONCRETO CELULAR AUTOCLAVADO (CCA), ESP. 20CM, INCLUSIVE ARGAMASSA INDUSTRIALIZADA PARA ASSENTAMENTO</v>
          </cell>
          <cell r="E255" t="str">
            <v>M2</v>
          </cell>
          <cell r="F255">
            <v>94.09</v>
          </cell>
        </row>
        <row r="256">
          <cell r="B256" t="str">
            <v>ED-48232</v>
          </cell>
          <cell r="C256" t="str">
            <v>ALV-TIJ-030</v>
          </cell>
          <cell r="D256" t="str">
            <v>ALVENARIA DE VEDAÇÃO COM TIJOLO CERÂMICO FURADO, ESP. 14CM, PARA REVESTIMENTO, INCLUSIVE ARGAMASSA PARA ASSENTAMENTO</v>
          </cell>
          <cell r="E256" t="str">
            <v>M2</v>
          </cell>
          <cell r="F256">
            <v>39.19</v>
          </cell>
        </row>
        <row r="257">
          <cell r="B257" t="str">
            <v>ED-48233</v>
          </cell>
          <cell r="C257" t="str">
            <v>ALV-TIJ-035</v>
          </cell>
          <cell r="D257" t="str">
            <v>ALVENARIA DE VEDAÇÃO COM TIJOLO CERÂMICO FURADO, ESP. 19CM, PARA REVESTIMENTO, INCLUSIVE ARGAMASSA PARA ASSENTAMENTO</v>
          </cell>
          <cell r="E257" t="str">
            <v>M2</v>
          </cell>
          <cell r="F257">
            <v>39.04</v>
          </cell>
        </row>
        <row r="258">
          <cell r="B258" t="str">
            <v>ED-48231</v>
          </cell>
          <cell r="C258" t="str">
            <v>ALV-TIJ-025</v>
          </cell>
          <cell r="D258" t="str">
            <v>ALVENARIA DE VEDAÇÃO COM TIJOLO CERÂMICO FURADO, ESP. 9CM, PARA REVESTIMENTO, INCLUSIVE ARGAMASSA PARA ASSENTAMENTO</v>
          </cell>
          <cell r="E258" t="str">
            <v>M2</v>
          </cell>
          <cell r="F258">
            <v>29.93</v>
          </cell>
        </row>
        <row r="259">
          <cell r="B259" t="str">
            <v>ED-48222</v>
          </cell>
          <cell r="C259" t="str">
            <v>ALV-LAM-005</v>
          </cell>
          <cell r="D259" t="str">
            <v>ALVENARIA DE VEDAÇÃO COM TIJOLO CERÂMICO LAMINADO, 18 FUROS, ESP. 11CM, COM ACABAMENTO APARENTE, INCLUSIVE ARGAMASSA PARA ASSENTAMENTO</v>
          </cell>
          <cell r="E259" t="str">
            <v>M2</v>
          </cell>
          <cell r="F259">
            <v>79.75</v>
          </cell>
        </row>
        <row r="260">
          <cell r="B260" t="str">
            <v>ED-48224</v>
          </cell>
          <cell r="C260" t="str">
            <v>ALV-LAM-015</v>
          </cell>
          <cell r="D260" t="str">
            <v>ALVENARIA DE VEDAÇÃO COM TIJOLO CERÂMICO LAMINADO, 18 FUROS, ESP. 23,5CM, COM ACABAMENTO APARENTE, INCLUSIVE ARGAMASSA PARA ASSENTAMENTO</v>
          </cell>
          <cell r="E260" t="str">
            <v>M2</v>
          </cell>
          <cell r="F260">
            <v>146.56</v>
          </cell>
        </row>
        <row r="261">
          <cell r="B261" t="str">
            <v>ED-48221</v>
          </cell>
          <cell r="C261" t="str">
            <v>ALV-LAM-003</v>
          </cell>
          <cell r="D261" t="str">
            <v>ALVENARIA DE VEDAÇÃO COM TIJOLO CERÂMICO LAMINADO, 18 FUROS, ESP. 5,5CM, COM ACABAMENTO APARENTE, INCLUSIVE ARGAMASSA PARA ASSENTAMENTO</v>
          </cell>
          <cell r="E261" t="str">
            <v>M2</v>
          </cell>
          <cell r="F261">
            <v>48.32</v>
          </cell>
        </row>
        <row r="262">
          <cell r="B262" t="str">
            <v>ED-48229</v>
          </cell>
          <cell r="C262" t="str">
            <v>ALV-TIJ-015</v>
          </cell>
          <cell r="D262" t="str">
            <v>ALVENARIA DE VEDAÇÃO COM TIJOLO MACIÇO REQUEIMADO, ESP. 10CM, COM ACABAMENTO APARENTE, INCLUSIVE ARGAMASSA PARA ASSENTAMENTO</v>
          </cell>
          <cell r="E262" t="str">
            <v>M2</v>
          </cell>
          <cell r="F262">
            <v>52.03</v>
          </cell>
        </row>
        <row r="263">
          <cell r="B263" t="str">
            <v>ED-48227</v>
          </cell>
          <cell r="C263" t="str">
            <v>ALV-TIJ-005</v>
          </cell>
          <cell r="D263" t="str">
            <v>ALVENARIA DE VEDAÇÃO COM TIJOLO MACIÇO REQUEIMADO, ESP. 10CM, PARA REVESTIMENTO, INCLUSIVE ARGAMASSA PARA ASSENTAMENTO</v>
          </cell>
          <cell r="E263" t="str">
            <v>M2</v>
          </cell>
          <cell r="F263">
            <v>50.02</v>
          </cell>
        </row>
        <row r="264">
          <cell r="B264" t="str">
            <v>ED-48230</v>
          </cell>
          <cell r="C264" t="str">
            <v>ALV-TIJ-020</v>
          </cell>
          <cell r="D264" t="str">
            <v>ALVENARIA DE VEDAÇÃO COM TIJOLO MACIÇO REQUEIMADO, ESP. 20CM, COM ACABAMENTO APARENTE, INCLUSIVE ARGAMASSA PARA ASSENTAMENTO</v>
          </cell>
          <cell r="E264" t="str">
            <v>M2</v>
          </cell>
          <cell r="F264">
            <v>89.05</v>
          </cell>
        </row>
        <row r="265">
          <cell r="B265" t="str">
            <v>ED-48228</v>
          </cell>
          <cell r="C265" t="str">
            <v>ALV-TIJ-010</v>
          </cell>
          <cell r="D265" t="str">
            <v>ALVENARIA DE VEDAÇÃO COM TIJOLO MACIÇO REQUEIMADO, ESP. 20CM, PARA REVESTIMENTO, INCLUSIVE ARGAMASSA PARA ASSENTAMENTO</v>
          </cell>
          <cell r="E265" t="str">
            <v>M2</v>
          </cell>
          <cell r="F265">
            <v>85.3</v>
          </cell>
        </row>
        <row r="266">
          <cell r="B266" t="str">
            <v>ED-48226</v>
          </cell>
          <cell r="C266" t="str">
            <v>ALV-TIJ-003</v>
          </cell>
          <cell r="D266" t="str">
            <v>ALVENARIA DE VEDAÇÃO COM TIJOLO MACIÇO REQUEIMADO, ESP. 5CM, PARA REVESTIMENTO, INCLUSIVE ARGAMASSA PARA ASSENTAMENTO</v>
          </cell>
          <cell r="E266" t="str">
            <v>M2</v>
          </cell>
          <cell r="F266">
            <v>38.1</v>
          </cell>
        </row>
        <row r="267">
          <cell r="B267" t="str">
            <v>ED-48201</v>
          </cell>
          <cell r="C267" t="str">
            <v>ALV-BLO-055</v>
          </cell>
          <cell r="D267" t="str">
            <v>ALVENARIA ESTRUTURAL COM BLOCO DE CONCRETO, ESP. 14CM, (FBK 4,5MPA), COM ACABAMENTO APARENTE, INCLUSIVE ARGAMASSA PARA ASSENTAMENTO</v>
          </cell>
          <cell r="E267" t="str">
            <v>M2</v>
          </cell>
          <cell r="F267">
            <v>42.35</v>
          </cell>
        </row>
        <row r="268">
          <cell r="B268" t="str">
            <v>ED-48198</v>
          </cell>
          <cell r="C268" t="str">
            <v>ALV-BLO-040</v>
          </cell>
          <cell r="D268" t="str">
            <v>ALVENARIA ESTRUTURAL COM BLOCO DE CONCRETO, ESP. 14CM, (FBK 4,5MPA), PARA REVESTIMENTO, INCLUSIVE ARGAMASSA PARA ASSENTAMENTO</v>
          </cell>
          <cell r="E268" t="str">
            <v>M2</v>
          </cell>
          <cell r="F268">
            <v>42.59</v>
          </cell>
        </row>
        <row r="269">
          <cell r="B269" t="str">
            <v>ED-48202</v>
          </cell>
          <cell r="C269" t="str">
            <v>ALV-BLO-060</v>
          </cell>
          <cell r="D269" t="str">
            <v>ALVENARIA ESTRUTURAL COM BLOCO DE CONCRETO, ESP. 19CM, (FBK 4,5MPA), COM ACABAMENTO APARENTE, INCLUSIVE ARGAMASSA PARA ASSENTAMENTO</v>
          </cell>
          <cell r="E269" t="str">
            <v>M2</v>
          </cell>
          <cell r="F269">
            <v>49.33</v>
          </cell>
        </row>
        <row r="270">
          <cell r="B270" t="str">
            <v>ED-48199</v>
          </cell>
          <cell r="C270" t="str">
            <v>ALV-BLO-045</v>
          </cell>
          <cell r="D270" t="str">
            <v>ALVENARIA ESTRUTURAL COM BLOCO DE CONCRETO, ESP. 19CM, (FBK 4,5MPA), PARA REVESTIMENTO, INCLUSIVE ARGAMASSA PARA ASSENTAMENTO</v>
          </cell>
          <cell r="E270" t="str">
            <v>M2</v>
          </cell>
          <cell r="F270">
            <v>50.78</v>
          </cell>
        </row>
        <row r="271">
          <cell r="B271" t="str">
            <v>ED-48200</v>
          </cell>
          <cell r="C271" t="str">
            <v>ALV-BLO-050</v>
          </cell>
          <cell r="D271" t="str">
            <v>ALVENARIA ESTRUTURAL COM BLOCO DE CONCRETO, ESP. 9CM, (FBK 4,5MPA), COM ACABAMENTO APARENTE, INCLUSIVE ARGAMASSA PARA ASSENTAMENTO</v>
          </cell>
          <cell r="E271" t="str">
            <v>M2</v>
          </cell>
          <cell r="F271">
            <v>34.909999999999997</v>
          </cell>
        </row>
        <row r="272">
          <cell r="B272" t="str">
            <v>ED-48197</v>
          </cell>
          <cell r="C272" t="str">
            <v>ALV-BLO-035</v>
          </cell>
          <cell r="D272" t="str">
            <v>ALVENARIA ESTRUTURAL COM BLOCO DE CONCRETO, ESP. 9CM, (FBK 4,5MPA), PARA REVESTIMENTO, INCLUSIVE ARGAMASSA PARA ASSENTAMENTO</v>
          </cell>
          <cell r="E272" t="str">
            <v>M2</v>
          </cell>
          <cell r="F272">
            <v>34.18</v>
          </cell>
        </row>
        <row r="273">
          <cell r="B273" t="str">
            <v>ED-48236</v>
          </cell>
          <cell r="C273" t="str">
            <v>ALV-VID-015</v>
          </cell>
          <cell r="D273" t="str">
            <v>ELEMENTOS VAZADOS DE VIDRO, 10 X 10 X 20 CM, TIPO RIO, JUNTAS DE 15 MM COM ARGAMASSA INDUSTRIALIZADA</v>
          </cell>
          <cell r="E273" t="str">
            <v>M2</v>
          </cell>
          <cell r="F273">
            <v>795.57</v>
          </cell>
        </row>
        <row r="274">
          <cell r="B274" t="str">
            <v>ED-48235</v>
          </cell>
          <cell r="C274" t="str">
            <v>ALV-VID-010</v>
          </cell>
          <cell r="D274" t="str">
            <v>ELEMENTOS VAZADOS DE VIDRO, 8 X 10 X 20 CM, TIPO CAPELINHA, JUNTAS DE 15 MM COM ARGAMASSA INDUSTRIALIZADA</v>
          </cell>
          <cell r="E274" t="str">
            <v>M2</v>
          </cell>
          <cell r="F274">
            <v>772.04</v>
          </cell>
        </row>
        <row r="275">
          <cell r="B275" t="str">
            <v>ED-48210</v>
          </cell>
          <cell r="C275" t="str">
            <v>ALV-DRY-010</v>
          </cell>
          <cell r="D275" t="str">
            <v>PAREDE DE GESSO ACARTONADO (DRY-WALL), DIVISÃO ENTRE ÁREAS SECA E ÚMIDA DE UMA MESMA UNIDADE (ST/RU), ESP. 115 MM, INCLUSIVE MONTANTES, GUIAS E ACESSÓRIOS, EXCLUSIVE ISOLANTE TÉRMICO/ACÚSTICO</v>
          </cell>
          <cell r="E275" t="str">
            <v>M2</v>
          </cell>
          <cell r="F275">
            <v>84.42</v>
          </cell>
        </row>
        <row r="276">
          <cell r="B276" t="str">
            <v>ED-48209</v>
          </cell>
          <cell r="C276" t="str">
            <v>ALV-DRY-005</v>
          </cell>
          <cell r="D276" t="str">
            <v>PAREDE DE GESSO ACARTONADO (DRY-WALL), DIVISÃO ENTRE ÁREAS SECAS DE UMA MESMA UNIDADE (ST/ST), ESP. 115 MM, INCLUSIVE MONTANTES, GUIAS E ACESSÓRIOS, EXCLUSIVE ISOLANTE TÉRMICO/ACÚSTICO</v>
          </cell>
          <cell r="E276" t="str">
            <v>M2</v>
          </cell>
          <cell r="F276">
            <v>73.680000000000007</v>
          </cell>
        </row>
        <row r="277">
          <cell r="B277" t="str">
            <v>ED-48211</v>
          </cell>
          <cell r="C277" t="str">
            <v>ALV-DRY-015</v>
          </cell>
          <cell r="D277" t="str">
            <v>PAREDE DE GESSO ACARTONADO (DRY-WALL), DIVISÃO ENTRE ÁREAS UMIDAS DE UMA MESMA UNIDADE (RU/RU), ESP. 115 MM, INCLUSIVE MONTANTES, GUIAS E ACESSÓRIOS, EXCLUSIVE ISOLANTE TÉRMICO/ACÚSTICO</v>
          </cell>
          <cell r="E277" t="str">
            <v>M2</v>
          </cell>
          <cell r="F277">
            <v>95.16</v>
          </cell>
        </row>
        <row r="278">
          <cell r="B278">
            <v>304</v>
          </cell>
          <cell r="C278" t="str">
            <v>-</v>
          </cell>
          <cell r="D278" t="str">
            <v>AND-001  - ANDAIME</v>
          </cell>
          <cell r="E278" t="str">
            <v/>
          </cell>
        </row>
        <row r="279">
          <cell r="B279" t="str">
            <v>ED-48239</v>
          </cell>
          <cell r="C279" t="str">
            <v>AND-BAN-010</v>
          </cell>
          <cell r="D279" t="str">
            <v>BANDEJA SALVA-VIDAS PRIMÁRIA, DE MADEIRA - COM FORRO EM CHAPA COMPENSADA - LARGURA 2,50 M</v>
          </cell>
          <cell r="E279" t="str">
            <v>M</v>
          </cell>
          <cell r="F279">
            <v>241.64</v>
          </cell>
        </row>
        <row r="280">
          <cell r="B280" t="str">
            <v>ED-48238</v>
          </cell>
          <cell r="C280" t="str">
            <v>AND-BAN-005</v>
          </cell>
          <cell r="D280" t="str">
            <v>BANDEJA SALVA-VIDAS PRIMÁRIA, DE MADEIRA - COM FORRO EM TÁBUA - LARGURA 2,50 M</v>
          </cell>
          <cell r="E280" t="str">
            <v>M</v>
          </cell>
          <cell r="F280">
            <v>276.23</v>
          </cell>
        </row>
        <row r="281">
          <cell r="B281" t="str">
            <v>ED-48241</v>
          </cell>
          <cell r="C281" t="str">
            <v>AND-BAN-020</v>
          </cell>
          <cell r="D281" t="str">
            <v>BANDEJA SALVA-VIDAS SECUNDÁRIA, DE MADEIRA - COM FORRO EM CHAPA COMPENSADA - LARGURA 1,40 M</v>
          </cell>
          <cell r="E281" t="str">
            <v>M</v>
          </cell>
          <cell r="F281">
            <v>183.29</v>
          </cell>
        </row>
        <row r="282">
          <cell r="B282" t="str">
            <v>ED-48240</v>
          </cell>
          <cell r="C282" t="str">
            <v>AND-BAN-015</v>
          </cell>
          <cell r="D282" t="str">
            <v>BANDEJA SALVA-VIDAS SECUNDÁRIA, DE MADEIRA - COM FORRO EM TÁBUA - LARGURA 1,40 M</v>
          </cell>
          <cell r="E282" t="str">
            <v>M</v>
          </cell>
          <cell r="F282">
            <v>185.62</v>
          </cell>
        </row>
        <row r="283">
          <cell r="B283" t="str">
            <v>ED-48247</v>
          </cell>
          <cell r="C283" t="str">
            <v>AND-FOR-005</v>
          </cell>
          <cell r="D283" t="str">
            <v>CONSTRUÇÃO/MONTAGEM E DESMONTAGEM DE ANDAIME PARA REVESTIMENTO INTERNO DE FORROS</v>
          </cell>
          <cell r="E283" t="str">
            <v>M2</v>
          </cell>
          <cell r="F283">
            <v>7.99</v>
          </cell>
        </row>
        <row r="284">
          <cell r="B284" t="str">
            <v>ED-48243</v>
          </cell>
          <cell r="C284" t="str">
            <v>AND-DUT-006</v>
          </cell>
          <cell r="D284" t="str">
            <v>DUTO DE ENTULHO (ALUGUEL MENSAL), INCLUSIVE MONTAGEM/DESMONTAGEM</v>
          </cell>
          <cell r="E284" t="str">
            <v>MXMÊS</v>
          </cell>
          <cell r="F284">
            <v>40.97</v>
          </cell>
        </row>
        <row r="285">
          <cell r="B285" t="str">
            <v>ED-48237</v>
          </cell>
          <cell r="C285" t="str">
            <v>AND-ALV-005</v>
          </cell>
          <cell r="D285" t="str">
            <v xml:space="preserve">FORNECIMENTO DE ANDAIME EM MADEIRA PARA ALVENARIA, REAPROVEITAMENTO (6X), INCLUSIVE  MONTAGEM/DESMONTAGEM </v>
          </cell>
          <cell r="E285" t="str">
            <v>M2</v>
          </cell>
          <cell r="F285">
            <v>6.23</v>
          </cell>
        </row>
        <row r="286">
          <cell r="B286" t="str">
            <v>ED-9075</v>
          </cell>
          <cell r="C286" t="str">
            <v>-</v>
          </cell>
          <cell r="D286" t="str">
            <v>FORNECIMENTO DE ANDAIME METÁLICO PARA FACHADA (LOCAÇÃO), INCLUSIVE PISO METÁLICO E SAPATAS, EXCLUSIVE MONTAGEM E DESMONTAGEM</v>
          </cell>
          <cell r="E286" t="str">
            <v>M2/MES</v>
          </cell>
          <cell r="F286">
            <v>3.75</v>
          </cell>
        </row>
        <row r="287">
          <cell r="B287" t="str">
            <v>ED-9076</v>
          </cell>
          <cell r="C287" t="str">
            <v>-</v>
          </cell>
          <cell r="D287" t="str">
            <v>FORNECIMENTO DE ANDAIME METÁLICO TUBULAR TIPO TORRE (LOCAÇÃO),INCLUSIVE RODÍZIOS, EXCLUSIVE MONTAGEM E DESMONTAGEM</v>
          </cell>
          <cell r="E287" t="str">
            <v>M/MES</v>
          </cell>
          <cell r="F287">
            <v>12</v>
          </cell>
        </row>
        <row r="288">
          <cell r="B288" t="str">
            <v>ED-48246</v>
          </cell>
          <cell r="C288" t="str">
            <v>AND-FAC-011</v>
          </cell>
          <cell r="D288" t="str">
            <v>MONTAGEM E DESMONTAGEM DE ANDAIME METÁLICO PARA FACHADA COM PISO METÁLICO, EXCLUSIVE FORNECIMENTO DO ANDAIME E RODAPÉ/GUARDA-CORPO EM MADEIRA</v>
          </cell>
          <cell r="E288" t="str">
            <v>M2</v>
          </cell>
          <cell r="F288">
            <v>6.03</v>
          </cell>
        </row>
        <row r="289">
          <cell r="B289" t="str">
            <v>ED-48245</v>
          </cell>
          <cell r="C289" t="str">
            <v>AND-FAC-010</v>
          </cell>
          <cell r="D289" t="str">
            <v>MONTAGEM E DESMONTAGEM DE ANDAIME METÁLICO PARA FACHADA COM PISO METÁLICO, INCLUSIVE RODAPÉ/GUARDA-CORPO EM MADEIRA, EXCLUSIVE FORNECIMENTO DO ANDAIME</v>
          </cell>
          <cell r="E289" t="str">
            <v>M2</v>
          </cell>
          <cell r="F289">
            <v>10.57</v>
          </cell>
        </row>
        <row r="290">
          <cell r="B290" t="str">
            <v>ED-9077</v>
          </cell>
          <cell r="C290" t="str">
            <v>-</v>
          </cell>
          <cell r="D290" t="str">
            <v>MONTAGEM E DESMONTAGEM DE ANDAIME METÁLICO TUBULAR TIPO TORRE, EXCLUSIVE FORNECIMENTO DO ANDAIME</v>
          </cell>
          <cell r="E290" t="str">
            <v>M</v>
          </cell>
          <cell r="F290">
            <v>6.81</v>
          </cell>
        </row>
        <row r="291">
          <cell r="B291" t="str">
            <v>ED-48249</v>
          </cell>
          <cell r="C291" t="str">
            <v>AND-TEL-006</v>
          </cell>
          <cell r="D291" t="str">
            <v>TELA DE PROTEÇÃO DE FACHADA INSTALADA EM ANDAIME FACHADEIRO</v>
          </cell>
          <cell r="E291" t="str">
            <v>M2</v>
          </cell>
          <cell r="F291">
            <v>4.3099999999999996</v>
          </cell>
        </row>
        <row r="292">
          <cell r="B292" t="str">
            <v>ED-48248</v>
          </cell>
          <cell r="C292" t="str">
            <v>AND-TEL-005</v>
          </cell>
          <cell r="D292" t="str">
            <v>TELA PARA PROTEÇÃO DE FACHADA EM POLIETILENO</v>
          </cell>
          <cell r="E292" t="str">
            <v>M2</v>
          </cell>
          <cell r="F292">
            <v>6.15</v>
          </cell>
        </row>
        <row r="293">
          <cell r="B293">
            <v>305</v>
          </cell>
          <cell r="C293" t="str">
            <v>-</v>
          </cell>
          <cell r="D293" t="str">
            <v>ARC-001  - AR COMPRIMIDO</v>
          </cell>
          <cell r="E293" t="str">
            <v/>
          </cell>
        </row>
        <row r="294">
          <cell r="B294" t="str">
            <v>ED-48250</v>
          </cell>
          <cell r="C294" t="str">
            <v>ARC-CIL-010</v>
          </cell>
          <cell r="D294" t="str">
            <v>CILINDRO DE PRESSÃO MÁXI,A 140 BAR, 3/4" NPT</v>
          </cell>
          <cell r="E294" t="str">
            <v>U</v>
          </cell>
          <cell r="F294">
            <v>293.74</v>
          </cell>
        </row>
        <row r="295">
          <cell r="B295" t="str">
            <v>ED-48251</v>
          </cell>
          <cell r="C295" t="str">
            <v>ARC-COM-005</v>
          </cell>
          <cell r="D295" t="str">
            <v>COMPRESSOR SL/100 - 120PSI -8,3 BAR 100 LIBRAS</v>
          </cell>
          <cell r="E295" t="str">
            <v>U</v>
          </cell>
          <cell r="F295">
            <v>2173.6</v>
          </cell>
        </row>
        <row r="296">
          <cell r="B296" t="str">
            <v>ED-48256</v>
          </cell>
          <cell r="C296" t="str">
            <v>ARC-FIL-015</v>
          </cell>
          <cell r="D296" t="str">
            <v>FILTRO TIPO "Y" EM BRONZE, DIÂMETRO DE 1" NPT</v>
          </cell>
          <cell r="E296" t="str">
            <v>U</v>
          </cell>
          <cell r="F296">
            <v>57.41</v>
          </cell>
        </row>
        <row r="297">
          <cell r="B297" t="str">
            <v>ED-48258</v>
          </cell>
          <cell r="C297" t="str">
            <v>ARC-FIL-025</v>
          </cell>
          <cell r="D297" t="str">
            <v>FILTRO TIPO "Y" EM BRONZE, DIÂMETRO DE 1 1/2" NPT</v>
          </cell>
          <cell r="E297" t="str">
            <v>U</v>
          </cell>
          <cell r="F297">
            <v>126.53</v>
          </cell>
        </row>
        <row r="298">
          <cell r="B298" t="str">
            <v>ED-48257</v>
          </cell>
          <cell r="C298" t="str">
            <v>ARC-FIL-020</v>
          </cell>
          <cell r="D298" t="str">
            <v>FILTRO TIPO "Y" EM BRONZE, DIÂMETRO DE 1 1/4" NPT</v>
          </cell>
          <cell r="E298" t="str">
            <v>U</v>
          </cell>
          <cell r="F298">
            <v>99.43</v>
          </cell>
        </row>
        <row r="299">
          <cell r="B299" t="str">
            <v>ED-48254</v>
          </cell>
          <cell r="C299" t="str">
            <v>ARC-FIL-005</v>
          </cell>
          <cell r="D299" t="str">
            <v>FILTRO TIPO "Y" EM BRONZE, DIÂMETRO DE 1/2" NPT</v>
          </cell>
          <cell r="E299" t="str">
            <v>U</v>
          </cell>
          <cell r="F299">
            <v>34.54</v>
          </cell>
        </row>
        <row r="300">
          <cell r="B300" t="str">
            <v>ED-48259</v>
          </cell>
          <cell r="C300" t="str">
            <v>ARC-FIL-030</v>
          </cell>
          <cell r="D300" t="str">
            <v>FILTRO TIPO "Y" EM BRONZE, DIÂMETRO DE 2" NPT</v>
          </cell>
          <cell r="E300" t="str">
            <v>U</v>
          </cell>
          <cell r="F300">
            <v>199</v>
          </cell>
        </row>
        <row r="301">
          <cell r="B301" t="str">
            <v>ED-48255</v>
          </cell>
          <cell r="C301" t="str">
            <v>ARC-FIL-010</v>
          </cell>
          <cell r="D301" t="str">
            <v>FILTRO TIPO "Y" EM BRONZE, DIÂMETRO DE 3/4" NPT</v>
          </cell>
          <cell r="E301" t="str">
            <v>U</v>
          </cell>
          <cell r="F301">
            <v>44.18</v>
          </cell>
        </row>
        <row r="302">
          <cell r="B302" t="str">
            <v>ED-48262</v>
          </cell>
          <cell r="C302" t="str">
            <v>ARC-MAN-020</v>
          </cell>
          <cell r="D302" t="str">
            <v>MANÔMETRO DE PRESSÃO PARA AR COMPRIMIDO 15 A 600 MBAR, COM ROSCA, 1/2 NPT</v>
          </cell>
          <cell r="E302" t="str">
            <v>U</v>
          </cell>
          <cell r="F302">
            <v>444.36</v>
          </cell>
        </row>
        <row r="303">
          <cell r="B303" t="str">
            <v>ED-48261</v>
          </cell>
          <cell r="C303" t="str">
            <v>ARC-MAN-015</v>
          </cell>
          <cell r="D303" t="str">
            <v>MANÔMETRO DE PRESSÃO PARA AR COMPRIMIDO 15 A 600 MBAR, COM ROSCA, 1/4 NPT</v>
          </cell>
          <cell r="E303" t="str">
            <v>U</v>
          </cell>
          <cell r="F303">
            <v>351.36</v>
          </cell>
        </row>
        <row r="304">
          <cell r="B304" t="str">
            <v>ED-48253</v>
          </cell>
          <cell r="C304" t="str">
            <v>ARC-COM-015</v>
          </cell>
          <cell r="D304" t="str">
            <v>PRESSOSTATO PARA COMPRESSOR DE 125 A 175 PSI</v>
          </cell>
          <cell r="E304" t="str">
            <v>U</v>
          </cell>
          <cell r="F304">
            <v>92.67</v>
          </cell>
        </row>
        <row r="305">
          <cell r="B305" t="str">
            <v>ED-48252</v>
          </cell>
          <cell r="C305" t="str">
            <v>ARC-COM-010</v>
          </cell>
          <cell r="D305" t="str">
            <v>PRESSOSTATO PARA COMPRESSOR DE 80 A 125 PSI</v>
          </cell>
          <cell r="E305" t="str">
            <v>U</v>
          </cell>
          <cell r="F305">
            <v>92.67</v>
          </cell>
        </row>
        <row r="306">
          <cell r="B306" t="str">
            <v>ED-48263</v>
          </cell>
          <cell r="C306" t="str">
            <v>ARC-PUR-005</v>
          </cell>
          <cell r="D306" t="str">
            <v>PURGADOR ELETRÔNICO DE AR COMPRIMIDO, 1/4" BSP</v>
          </cell>
          <cell r="E306" t="str">
            <v>U</v>
          </cell>
          <cell r="F306">
            <v>309.72000000000003</v>
          </cell>
        </row>
        <row r="307">
          <cell r="B307" t="str">
            <v>ED-48264</v>
          </cell>
          <cell r="C307" t="str">
            <v>ARC-REG-005</v>
          </cell>
          <cell r="D307" t="str">
            <v>REGULADOR DE1O. ESTAGIO DIÂMETRO DE 1/2"</v>
          </cell>
          <cell r="E307" t="str">
            <v>U</v>
          </cell>
          <cell r="F307">
            <v>25.65</v>
          </cell>
        </row>
        <row r="308">
          <cell r="B308" t="str">
            <v>ED-48290</v>
          </cell>
          <cell r="C308" t="str">
            <v>ARC-VAL-095</v>
          </cell>
          <cell r="D308" t="str">
            <v>VÁLVULA DE ALÍVIO E SEGURANÇA, DIÂMETRO DE 1" NPT</v>
          </cell>
          <cell r="E308" t="str">
            <v>U</v>
          </cell>
          <cell r="F308">
            <v>914.54</v>
          </cell>
        </row>
        <row r="309">
          <cell r="B309" t="str">
            <v>ED-48292</v>
          </cell>
          <cell r="C309" t="str">
            <v>ARC-VAL-105</v>
          </cell>
          <cell r="D309" t="str">
            <v>VÁLVULA DE ALÍVIO E SEGURANÇA, DIÂMETRO DE 1 1/2" NPT</v>
          </cell>
          <cell r="E309" t="str">
            <v>U</v>
          </cell>
          <cell r="F309">
            <v>1538.54</v>
          </cell>
        </row>
        <row r="310">
          <cell r="B310" t="str">
            <v>ED-48291</v>
          </cell>
          <cell r="C310" t="str">
            <v>ARC-VAL-100</v>
          </cell>
          <cell r="D310" t="str">
            <v>VÁLVULA DE ALÍVIO E SEGURANÇA, DIÂMETRO DE 1 1/4" NPT</v>
          </cell>
          <cell r="E310" t="str">
            <v>U</v>
          </cell>
          <cell r="F310">
            <v>1303.54</v>
          </cell>
        </row>
        <row r="311">
          <cell r="B311" t="str">
            <v>ED-48288</v>
          </cell>
          <cell r="C311" t="str">
            <v>ARC-VAL-085</v>
          </cell>
          <cell r="D311" t="str">
            <v>VÁLVULA DE ALÍVIO E SEGURANÇA, DIÂMETRO DE 1/2" NPT</v>
          </cell>
          <cell r="E311" t="str">
            <v>U</v>
          </cell>
          <cell r="F311">
            <v>602.54</v>
          </cell>
        </row>
        <row r="312">
          <cell r="B312" t="str">
            <v>ED-48293</v>
          </cell>
          <cell r="C312" t="str">
            <v>ARC-VAL-110</v>
          </cell>
          <cell r="D312" t="str">
            <v>VÁLVULA DE ALÍVIO E SEGURANÇA, DIÂMETRO DE 2" NPT</v>
          </cell>
          <cell r="E312" t="str">
            <v>U</v>
          </cell>
          <cell r="F312">
            <v>2222.56</v>
          </cell>
        </row>
        <row r="313">
          <cell r="B313" t="str">
            <v>ED-48294</v>
          </cell>
          <cell r="C313" t="str">
            <v>ARC-VAL-115</v>
          </cell>
          <cell r="D313" t="str">
            <v>VÁLVULA DE ALÍVIO E SEGURANÇA, DIÂMETRO DE 2 1/2" NPT</v>
          </cell>
          <cell r="E313" t="str">
            <v>U</v>
          </cell>
          <cell r="F313">
            <v>4802.1099999999997</v>
          </cell>
        </row>
        <row r="314">
          <cell r="B314" t="str">
            <v>ED-48289</v>
          </cell>
          <cell r="C314" t="str">
            <v>ARC-VAL-090</v>
          </cell>
          <cell r="D314" t="str">
            <v>VÁLVULA DE ALÍVIO E SEGURANÇA, DIÂMETRO DE 3/4" NPT</v>
          </cell>
          <cell r="E314" t="str">
            <v>U</v>
          </cell>
          <cell r="F314">
            <v>762.54</v>
          </cell>
        </row>
        <row r="315">
          <cell r="B315" t="str">
            <v>ED-48276</v>
          </cell>
          <cell r="C315" t="str">
            <v>ARC-VAL-025</v>
          </cell>
          <cell r="D315" t="str">
            <v>VÁLVULA DE ESFERA EM LATÃO, DIÂMETRO DE 1" NPT</v>
          </cell>
          <cell r="E315" t="str">
            <v>U</v>
          </cell>
          <cell r="F315">
            <v>95.5</v>
          </cell>
        </row>
        <row r="316">
          <cell r="B316" t="str">
            <v>ED-48278</v>
          </cell>
          <cell r="C316" t="str">
            <v>ARC-VAL-035</v>
          </cell>
          <cell r="D316" t="str">
            <v>VÁLVULA DE ESFERA EM LATÃO, DIÂMETRO DE 1 1/2" NPT</v>
          </cell>
          <cell r="E316" t="str">
            <v>U</v>
          </cell>
          <cell r="F316">
            <v>160.82</v>
          </cell>
        </row>
        <row r="317">
          <cell r="B317" t="str">
            <v>ED-48277</v>
          </cell>
          <cell r="C317" t="str">
            <v>ARC-VAL-030</v>
          </cell>
          <cell r="D317" t="str">
            <v>VÁLVULA DE ESFERA EM LATÃO, DIÂMETRO DE 1 1/4" NPT</v>
          </cell>
          <cell r="E317" t="str">
            <v>U</v>
          </cell>
          <cell r="F317">
            <v>136.49</v>
          </cell>
        </row>
        <row r="318">
          <cell r="B318" t="str">
            <v>ED-48274</v>
          </cell>
          <cell r="C318" t="str">
            <v>ARC-VAL-015</v>
          </cell>
          <cell r="D318" t="str">
            <v>VÁLVULA DE ESFERA EM LATÃO, DIÂMETRO DE 1/2" NPT</v>
          </cell>
          <cell r="E318" t="str">
            <v>U</v>
          </cell>
          <cell r="F318">
            <v>50.5</v>
          </cell>
        </row>
        <row r="319">
          <cell r="B319" t="str">
            <v>ED-48279</v>
          </cell>
          <cell r="C319" t="str">
            <v>ARC-VAL-040</v>
          </cell>
          <cell r="D319" t="str">
            <v>VÁLVULA DE ESFERA EM LATÃO, DIÂMETRO DE 2" NPT</v>
          </cell>
          <cell r="E319" t="str">
            <v>U</v>
          </cell>
          <cell r="F319">
            <v>269.52</v>
          </cell>
        </row>
        <row r="320">
          <cell r="B320" t="str">
            <v>ED-48280</v>
          </cell>
          <cell r="C320" t="str">
            <v>ARC-VAL-045</v>
          </cell>
          <cell r="D320" t="str">
            <v>VÁLVULA DE ESFERA EM LATÃO, DIÂMETRO DE 2 1/2" NPT</v>
          </cell>
          <cell r="E320" t="str">
            <v>U</v>
          </cell>
          <cell r="F320">
            <v>286.95</v>
          </cell>
        </row>
        <row r="321">
          <cell r="B321" t="str">
            <v>ED-48275</v>
          </cell>
          <cell r="C321" t="str">
            <v>ARC-VAL-020</v>
          </cell>
          <cell r="D321" t="str">
            <v>VÁLVULA DE ESFERA EM LATÃO, DIÂMETRO DE 3/4" NPT</v>
          </cell>
          <cell r="E321" t="str">
            <v>U</v>
          </cell>
          <cell r="F321">
            <v>65.5</v>
          </cell>
        </row>
        <row r="322">
          <cell r="B322" t="str">
            <v>ED-48283</v>
          </cell>
          <cell r="C322" t="str">
            <v>ARC-VAL-060</v>
          </cell>
          <cell r="D322" t="str">
            <v>VÁLVULA DE RETENÇÃO EM LATÃO, DIÂMETRO DE 1" NPT</v>
          </cell>
          <cell r="E322" t="str">
            <v>U</v>
          </cell>
          <cell r="F322">
            <v>53.69</v>
          </cell>
        </row>
        <row r="323">
          <cell r="B323" t="str">
            <v>ED-48285</v>
          </cell>
          <cell r="C323" t="str">
            <v>ARC-VAL-070</v>
          </cell>
          <cell r="D323" t="str">
            <v>VÁLVULA DE RETENÇÃO EM LATÃO, DIÂMETRO DE 1 1/2" NPT</v>
          </cell>
          <cell r="E323" t="str">
            <v>U</v>
          </cell>
          <cell r="F323">
            <v>107.67</v>
          </cell>
        </row>
        <row r="324">
          <cell r="B324" t="str">
            <v>ED-48284</v>
          </cell>
          <cell r="C324" t="str">
            <v>ARC-VAL-065</v>
          </cell>
          <cell r="D324" t="str">
            <v>VÁLVULA DE RETENÇÃO EM LATÃO, DIÂMETRO DE 1 1/4" NPT</v>
          </cell>
          <cell r="E324" t="str">
            <v>U</v>
          </cell>
          <cell r="F324">
            <v>96.44</v>
          </cell>
        </row>
        <row r="325">
          <cell r="B325" t="str">
            <v>ED-48281</v>
          </cell>
          <cell r="C325" t="str">
            <v>ARC-VAL-050</v>
          </cell>
          <cell r="D325" t="str">
            <v>VÁLVULA DE RETENÇÃO EM LATÃO, DIÂMETRO DE 1/2" NPT</v>
          </cell>
          <cell r="E325" t="str">
            <v>U</v>
          </cell>
          <cell r="F325">
            <v>41.13</v>
          </cell>
        </row>
        <row r="326">
          <cell r="B326" t="str">
            <v>ED-48286</v>
          </cell>
          <cell r="C326" t="str">
            <v>ARC-VAL-075</v>
          </cell>
          <cell r="D326" t="str">
            <v>VÁLVULA DE RETENÇÃO EM LATÃO, DIÂMETRO DE 2" NPT</v>
          </cell>
          <cell r="E326" t="str">
            <v>U</v>
          </cell>
          <cell r="F326">
            <v>146.51</v>
          </cell>
        </row>
        <row r="327">
          <cell r="B327" t="str">
            <v>ED-48287</v>
          </cell>
          <cell r="C327" t="str">
            <v>ARC-VAL-080</v>
          </cell>
          <cell r="D327" t="str">
            <v>VÁLVULA DE RETENÇÃO EM LATÃO, DIÂMETRO DE 2 1/2" NPT</v>
          </cell>
          <cell r="E327" t="str">
            <v>U</v>
          </cell>
          <cell r="F327">
            <v>229.38</v>
          </cell>
        </row>
        <row r="328">
          <cell r="B328" t="str">
            <v>ED-48282</v>
          </cell>
          <cell r="C328" t="str">
            <v>ARC-VAL-055</v>
          </cell>
          <cell r="D328" t="str">
            <v>VÁLVULA DE RETENÇÃO EM LATÃO, DIÂMETRO DE 3/4" NPT</v>
          </cell>
          <cell r="E328" t="str">
            <v>U</v>
          </cell>
          <cell r="F328">
            <v>43.93</v>
          </cell>
        </row>
        <row r="329">
          <cell r="B329" t="str">
            <v>ED-48273</v>
          </cell>
          <cell r="C329" t="str">
            <v>ARC-VAL-010</v>
          </cell>
          <cell r="D329" t="str">
            <v>VÁLVULA SOLENÓIDE 2/3 VIAS NF. AÇÃO DIRETA 1/2" BSP</v>
          </cell>
          <cell r="E329" t="str">
            <v>U</v>
          </cell>
          <cell r="F329">
            <v>212.56</v>
          </cell>
        </row>
        <row r="330">
          <cell r="B330" t="str">
            <v>ED-48272</v>
          </cell>
          <cell r="C330" t="str">
            <v>ARC-VAL-005</v>
          </cell>
          <cell r="D330" t="str">
            <v>VÁLVULA SOLENÓIDE 2/3 VIAS NF. AÇÃO DIRETA 3/8" BSP</v>
          </cell>
          <cell r="E330" t="str">
            <v>U</v>
          </cell>
          <cell r="F330">
            <v>157.56</v>
          </cell>
        </row>
        <row r="331">
          <cell r="B331">
            <v>306</v>
          </cell>
          <cell r="C331" t="str">
            <v>-</v>
          </cell>
          <cell r="D331" t="str">
            <v>ARM-001  - ARMAÇÃO</v>
          </cell>
          <cell r="E331" t="str">
            <v/>
          </cell>
        </row>
        <row r="332">
          <cell r="B332" t="str">
            <v>ED-48299</v>
          </cell>
          <cell r="C332" t="str">
            <v>ARM-TEL-005</v>
          </cell>
          <cell r="D332" t="str">
            <v>ARMADURA DE TELA DE AÇO CA-60 B SOLDADA TIPO Q-138 (DIÂMETRO DO FIO: 4,20 MM / DIMENSÕES DA TRAMA: 100 X 100 MM / TIPO DA MALHA: QUADRANGULAR )</v>
          </cell>
          <cell r="E332" t="str">
            <v>KG</v>
          </cell>
          <cell r="F332">
            <v>9.15</v>
          </cell>
        </row>
        <row r="333">
          <cell r="B333" t="str">
            <v>ED-48300</v>
          </cell>
          <cell r="C333" t="str">
            <v>ARM-TEL-010</v>
          </cell>
          <cell r="D333" t="str">
            <v>ARMADURA DE TELA DE AÇO CA-60 B SOLDADA TIPO Q-92 (DIÂMETRO DO FIO: 4,20 MM / DIMENSÕES DA TRAMA: 150 X 150 MM / TIPO DA MALHA: QUADRANGULAR)</v>
          </cell>
          <cell r="E333" t="str">
            <v>KG</v>
          </cell>
          <cell r="F333">
            <v>8.6300000000000008</v>
          </cell>
        </row>
        <row r="334">
          <cell r="B334" t="str">
            <v>ED-48296</v>
          </cell>
          <cell r="C334" t="str">
            <v>ARM-AÇO-010</v>
          </cell>
          <cell r="D334" t="str">
            <v xml:space="preserve">CORTE, DOBRA E MONTAGEM DE AÇO CA-50 DIÂMETRO (16,0MM A 25,0MM) </v>
          </cell>
          <cell r="E334" t="str">
            <v>KG</v>
          </cell>
          <cell r="F334">
            <v>6.83</v>
          </cell>
        </row>
        <row r="335">
          <cell r="B335" t="str">
            <v>ED-48295</v>
          </cell>
          <cell r="C335" t="str">
            <v>ARM-AÇO-005</v>
          </cell>
          <cell r="D335" t="str">
            <v>CORTE, DOBRA E MONTAGEM DE AÇO CA-50 DIÂMETRO (6,3MM A 12,5MM)</v>
          </cell>
          <cell r="E335" t="str">
            <v>KG</v>
          </cell>
          <cell r="F335">
            <v>7.41</v>
          </cell>
        </row>
        <row r="336">
          <cell r="B336" t="str">
            <v>ED-48298</v>
          </cell>
          <cell r="C336" t="str">
            <v>ARM-AÇO-020</v>
          </cell>
          <cell r="D336" t="str">
            <v>CORTE, DOBRA E MONTAGEM DE AÇO CA-50/60</v>
          </cell>
          <cell r="E336" t="str">
            <v>KG</v>
          </cell>
          <cell r="F336">
            <v>7.3</v>
          </cell>
        </row>
        <row r="337">
          <cell r="B337" t="str">
            <v>ED-48297</v>
          </cell>
          <cell r="C337" t="str">
            <v>ARM-AÇO-015</v>
          </cell>
          <cell r="D337" t="str">
            <v>CORTE, DOBRA E MONTAGEM DE AÇO CA-60 DIÂMETRO (4,2MM A 5,0MM)</v>
          </cell>
          <cell r="E337" t="str">
            <v>KG</v>
          </cell>
          <cell r="F337">
            <v>7.22</v>
          </cell>
        </row>
        <row r="338">
          <cell r="B338">
            <v>308</v>
          </cell>
          <cell r="C338" t="str">
            <v>-</v>
          </cell>
          <cell r="D338" t="str">
            <v>BAN-001  - BANCADA</v>
          </cell>
          <cell r="E338" t="str">
            <v/>
          </cell>
        </row>
        <row r="339">
          <cell r="B339" t="str">
            <v>ED-48337</v>
          </cell>
          <cell r="C339" t="str">
            <v>BAN-AÇO-005</v>
          </cell>
          <cell r="D339" t="str">
            <v>BANCADA EM AÇO INOXIDÁVEL</v>
          </cell>
          <cell r="E339" t="str">
            <v>M2</v>
          </cell>
          <cell r="F339">
            <v>1062.42</v>
          </cell>
        </row>
        <row r="340">
          <cell r="B340" t="str">
            <v>ED-48338</v>
          </cell>
          <cell r="C340" t="str">
            <v>BAN-ARD-005</v>
          </cell>
          <cell r="D340" t="str">
            <v>BANCADA EM ARDÓSIA E = 3 CM, APOIADA EM ALVENARIA</v>
          </cell>
          <cell r="E340" t="str">
            <v>M2</v>
          </cell>
          <cell r="F340">
            <v>193</v>
          </cell>
        </row>
        <row r="341">
          <cell r="B341" t="str">
            <v>ED-48339</v>
          </cell>
          <cell r="C341" t="str">
            <v>BAN-ARD-010</v>
          </cell>
          <cell r="D341" t="str">
            <v>BANCADA EM ARDÓSIA E = 3 CM, L = 55 CM, APOIADA EM CONSOLE DE METALON</v>
          </cell>
          <cell r="E341" t="str">
            <v>M2</v>
          </cell>
          <cell r="F341">
            <v>209.48</v>
          </cell>
        </row>
        <row r="342">
          <cell r="B342" t="str">
            <v>ED-48341</v>
          </cell>
          <cell r="C342" t="str">
            <v>BAN-CON-010</v>
          </cell>
          <cell r="D342" t="str">
            <v>BANCADA EM CONCRETO, APOIADA EM CONSOLE DE METALON 20 X 30 MM</v>
          </cell>
          <cell r="E342" t="str">
            <v>M2</v>
          </cell>
          <cell r="F342">
            <v>200.79</v>
          </cell>
        </row>
        <row r="343">
          <cell r="B343" t="str">
            <v>ED-48344</v>
          </cell>
          <cell r="C343" t="str">
            <v>BAN-GRA-010</v>
          </cell>
          <cell r="D343" t="str">
            <v>BANCADA EM GRANITO CINZA ANDORINHA E = 3 CM, APOIADA EM ALVENARIA</v>
          </cell>
          <cell r="E343" t="str">
            <v>M2</v>
          </cell>
          <cell r="F343">
            <v>289.62</v>
          </cell>
        </row>
        <row r="344">
          <cell r="B344" t="str">
            <v>ED-48343</v>
          </cell>
          <cell r="C344" t="str">
            <v>BAN-GRA-005</v>
          </cell>
          <cell r="D344" t="str">
            <v>BANCADA EM GRANITO CINZA ANDORINHA E = 3 CM, APOIADA EM CONSOLE DE METALON 20 X 30 MM</v>
          </cell>
          <cell r="E344" t="str">
            <v>M2</v>
          </cell>
          <cell r="F344">
            <v>309.12</v>
          </cell>
        </row>
        <row r="345">
          <cell r="B345" t="str">
            <v>ED-48346</v>
          </cell>
          <cell r="C345" t="str">
            <v>BAN-GRA-020</v>
          </cell>
          <cell r="D345" t="str">
            <v>BANCADA EM MÁRMORE BRANCO E = 3 CM, APOIADA EM ALVENARIA</v>
          </cell>
          <cell r="E345" t="str">
            <v>M2</v>
          </cell>
          <cell r="F345">
            <v>404.48</v>
          </cell>
        </row>
        <row r="346">
          <cell r="B346" t="str">
            <v>ED-48345</v>
          </cell>
          <cell r="C346" t="str">
            <v>BAN-GRA-015</v>
          </cell>
          <cell r="D346" t="str">
            <v>BANCADA EM MÁRMORE BRANCO E = 3 CM, APOIADA EM CONSOLE DE METALON 20 X 30 MM</v>
          </cell>
          <cell r="E346" t="str">
            <v>M2</v>
          </cell>
          <cell r="F346">
            <v>416.24</v>
          </cell>
        </row>
        <row r="347">
          <cell r="B347" t="str">
            <v>ED-48340</v>
          </cell>
          <cell r="C347" t="str">
            <v>BAN-CON-005</v>
          </cell>
          <cell r="D347" t="str">
            <v>BANCADA SIMPLES EM CONCRETO, APOIADA EM ALVENARIA</v>
          </cell>
          <cell r="E347" t="str">
            <v>M2</v>
          </cell>
          <cell r="F347">
            <v>187.67</v>
          </cell>
        </row>
        <row r="348">
          <cell r="B348" t="str">
            <v>ED-48342</v>
          </cell>
          <cell r="C348" t="str">
            <v>BAN-FUR-005</v>
          </cell>
          <cell r="D348" t="str">
            <v>FURAÇÃO E COLAGEM DE BOJO</v>
          </cell>
          <cell r="E348" t="str">
            <v>U</v>
          </cell>
          <cell r="F348">
            <v>52.5</v>
          </cell>
        </row>
        <row r="349">
          <cell r="B349" t="str">
            <v>ED-48348</v>
          </cell>
          <cell r="C349" t="str">
            <v>BAN-ROD-010</v>
          </cell>
          <cell r="D349" t="str">
            <v>RODABANCADA EM GRANITO CINZA ANDORINHA H = 10 CM, E = 2 CM</v>
          </cell>
          <cell r="E349" t="str">
            <v>M</v>
          </cell>
          <cell r="F349">
            <v>29.6</v>
          </cell>
        </row>
        <row r="350">
          <cell r="B350" t="str">
            <v>ED-48347</v>
          </cell>
          <cell r="C350" t="str">
            <v>BAN-ROD-005</v>
          </cell>
          <cell r="D350" t="str">
            <v>RODABANCADA EM GRANITO CINZA ANDORINHA H = 7 CM, E = 2 CM</v>
          </cell>
          <cell r="E350" t="str">
            <v>M</v>
          </cell>
          <cell r="F350">
            <v>22.64</v>
          </cell>
        </row>
        <row r="351">
          <cell r="B351" t="str">
            <v>ED-48350</v>
          </cell>
          <cell r="C351" t="str">
            <v>BAN-ROD-020</v>
          </cell>
          <cell r="D351" t="str">
            <v>RODABANCADA EM MÁRMORE BRANCO H = 10 CM, E = 2 CM</v>
          </cell>
          <cell r="E351" t="str">
            <v>M</v>
          </cell>
          <cell r="F351">
            <v>30.09</v>
          </cell>
        </row>
        <row r="352">
          <cell r="B352" t="str">
            <v>ED-48349</v>
          </cell>
          <cell r="C352" t="str">
            <v>BAN-ROD-015</v>
          </cell>
          <cell r="D352" t="str">
            <v>RODABANCADA EM MÁRMORE BRANCO H = 7 CM, E = 2 CM</v>
          </cell>
          <cell r="E352" t="str">
            <v>M</v>
          </cell>
          <cell r="F352">
            <v>23.1</v>
          </cell>
        </row>
        <row r="353">
          <cell r="B353" t="str">
            <v>ED-48351</v>
          </cell>
          <cell r="C353" t="str">
            <v>BAN-TES-005</v>
          </cell>
          <cell r="D353" t="str">
            <v>TESTEIRA EM GRANITO CINZA ANDORINHA</v>
          </cell>
          <cell r="E353" t="str">
            <v>M</v>
          </cell>
          <cell r="F353">
            <v>10.09</v>
          </cell>
        </row>
        <row r="354">
          <cell r="B354" t="str">
            <v>ED-48352</v>
          </cell>
          <cell r="C354" t="str">
            <v>BAN-TES-010</v>
          </cell>
          <cell r="D354" t="str">
            <v>TESTEIRA EM MÁRMORE BRANCO</v>
          </cell>
          <cell r="E354" t="str">
            <v>M</v>
          </cell>
          <cell r="F354">
            <v>10.220000000000001</v>
          </cell>
        </row>
        <row r="355">
          <cell r="B355">
            <v>309</v>
          </cell>
          <cell r="C355" t="str">
            <v>-</v>
          </cell>
          <cell r="D355" t="str">
            <v>BAN-002  - BANCOS E MESAS</v>
          </cell>
          <cell r="E355" t="str">
            <v/>
          </cell>
        </row>
        <row r="356">
          <cell r="B356" t="str">
            <v>ED-48356</v>
          </cell>
          <cell r="C356" t="str">
            <v>BAN-JAR-005</v>
          </cell>
          <cell r="D356" t="str">
            <v>BANCO DE JARDIM EM CONCRETO APARENTE, ACABAMENTO EM VERNIZ, E = 8 CM, 200 X 40 X 55 CM, SEM ENCOSTO</v>
          </cell>
          <cell r="E356" t="str">
            <v>U</v>
          </cell>
          <cell r="F356">
            <v>148.41</v>
          </cell>
        </row>
        <row r="357">
          <cell r="B357" t="str">
            <v>ED-48357</v>
          </cell>
          <cell r="C357" t="str">
            <v>BAN-JAR-010</v>
          </cell>
          <cell r="D357" t="str">
            <v>BANCO DE JARDIM EM CONCRETO TIPO 1, 130 X 40 CM, H = 45 CM</v>
          </cell>
          <cell r="E357" t="str">
            <v>U</v>
          </cell>
          <cell r="F357">
            <v>316.18</v>
          </cell>
        </row>
        <row r="358">
          <cell r="B358" t="str">
            <v>ED-48358</v>
          </cell>
          <cell r="C358" t="str">
            <v>BAN-JAR-015</v>
          </cell>
          <cell r="D358" t="str">
            <v>BANCO DE JARDIM EM CONCRETO TIPO 2, 150 X 40 CM, H = 45 CM</v>
          </cell>
          <cell r="E358" t="str">
            <v>U</v>
          </cell>
          <cell r="F358">
            <v>351.61</v>
          </cell>
        </row>
        <row r="359">
          <cell r="B359" t="str">
            <v>ED-48355</v>
          </cell>
          <cell r="C359" t="str">
            <v>BAN-INT-015</v>
          </cell>
          <cell r="D359" t="str">
            <v>BANCO EM GRANITO ANDORINHA POLIDO 52 X 30 CM</v>
          </cell>
          <cell r="E359" t="str">
            <v>U</v>
          </cell>
          <cell r="F359">
            <v>31.15</v>
          </cell>
        </row>
        <row r="360">
          <cell r="B360" t="str">
            <v>ED-48354</v>
          </cell>
          <cell r="C360" t="str">
            <v>BAN-INT-010</v>
          </cell>
          <cell r="D360" t="str">
            <v>BANCO INTERNO EM CONCRETO APARENTE, ALTURA 45 CM, LARGURA 30 CM</v>
          </cell>
          <cell r="E360" t="str">
            <v>M</v>
          </cell>
          <cell r="F360">
            <v>92.06</v>
          </cell>
        </row>
        <row r="361">
          <cell r="B361" t="str">
            <v>ED-48353</v>
          </cell>
          <cell r="C361" t="str">
            <v>BAN-INT-005</v>
          </cell>
          <cell r="D361" t="str">
            <v>BANCO INTERNO EM CONCRETO E ALVENARIA, ACABAMENTO EM VERNIZ, E = 8 CM, L = 40 CM</v>
          </cell>
          <cell r="E361" t="str">
            <v>M</v>
          </cell>
          <cell r="F361">
            <v>132.55000000000001</v>
          </cell>
        </row>
        <row r="362">
          <cell r="B362" t="str">
            <v>ED-48359</v>
          </cell>
          <cell r="C362" t="str">
            <v>MES-ARD-005</v>
          </cell>
          <cell r="D362" t="str">
            <v>CONJUNTO DE MESA E BANCOS DE ARDÓSIA</v>
          </cell>
          <cell r="E362" t="str">
            <v>CJ</v>
          </cell>
          <cell r="F362">
            <v>463.35</v>
          </cell>
        </row>
        <row r="363">
          <cell r="B363" t="str">
            <v>ED-48360</v>
          </cell>
          <cell r="C363" t="str">
            <v>MES-CON-005</v>
          </cell>
          <cell r="D363" t="str">
            <v>CONJUNTO DE MESA E BANCOS DE CONCRETO PARA JOGOS (02 BANCOS EM ARCO COM D INTERNO = 130 CM E H = 43 CM E MESA COM D = 80 CM, E = 8 CM E H = 75 CM)</v>
          </cell>
          <cell r="E363" t="str">
            <v>CJ</v>
          </cell>
          <cell r="F363">
            <v>706.73</v>
          </cell>
        </row>
        <row r="364">
          <cell r="B364">
            <v>310</v>
          </cell>
          <cell r="C364" t="str">
            <v>-</v>
          </cell>
          <cell r="D364" t="str">
            <v>CAB-001  - CABEAMENTO ESTRUTURADO</v>
          </cell>
          <cell r="E364" t="str">
            <v/>
          </cell>
        </row>
        <row r="365">
          <cell r="B365" t="str">
            <v>ED-48362</v>
          </cell>
          <cell r="C365" t="str">
            <v>CAB-ANI-005</v>
          </cell>
          <cell r="D365" t="str">
            <v>ANILHA (MARCADOR) PARA IDENTIFICAÇÃO DE CABOS (# 16 MM2) - 500 UN</v>
          </cell>
          <cell r="E365" t="str">
            <v>U</v>
          </cell>
          <cell r="F365">
            <v>60.64</v>
          </cell>
        </row>
        <row r="366">
          <cell r="B366" t="str">
            <v>ED-48361</v>
          </cell>
          <cell r="C366" t="str">
            <v>CAB-ANI-010</v>
          </cell>
          <cell r="D366" t="str">
            <v>ANILHA (MARCADOR) PARA IDENTIFICAÇÃO DE CABOS (# 6 MM2) - 500 UN</v>
          </cell>
          <cell r="E366" t="str">
            <v>U</v>
          </cell>
          <cell r="F366">
            <v>60.64</v>
          </cell>
        </row>
        <row r="367">
          <cell r="B367" t="str">
            <v>ED-48364</v>
          </cell>
          <cell r="C367" t="str">
            <v>CAB-CAB-010</v>
          </cell>
          <cell r="D367" t="str">
            <v>CABO COAXIAL RG-59, IMPEDÂNCIA 75 OHM, CONDUTOR EM FIO DE COBRE NU, BLINDAGEM TRANÇA FORMADA POR FIOS DE COBRE MALHA 90%</v>
          </cell>
          <cell r="E367" t="str">
            <v>M</v>
          </cell>
          <cell r="F367">
            <v>4.8600000000000003</v>
          </cell>
        </row>
        <row r="368">
          <cell r="B368" t="str">
            <v>ED-48363</v>
          </cell>
          <cell r="C368" t="str">
            <v>CAB-CAB-005</v>
          </cell>
          <cell r="D368" t="str">
            <v>CABO COAXIAL RG-59-75 OHMS</v>
          </cell>
          <cell r="E368" t="str">
            <v>M</v>
          </cell>
          <cell r="F368">
            <v>4.2</v>
          </cell>
        </row>
        <row r="369">
          <cell r="B369" t="str">
            <v>ED-48366</v>
          </cell>
          <cell r="C369" t="str">
            <v>CAB-CAB-020</v>
          </cell>
          <cell r="D369" t="str">
            <v>CABO TELEFÔNICO FORMADO POR CONDUTOR EM FIO SÓLIDO DE COBRE ELETROLÍTICO, RECOZIDO E ESTANHADO, 0,50 MM</v>
          </cell>
          <cell r="E369" t="str">
            <v>M</v>
          </cell>
          <cell r="F369">
            <v>12.02</v>
          </cell>
        </row>
        <row r="370">
          <cell r="B370" t="str">
            <v>ED-48365</v>
          </cell>
          <cell r="C370" t="str">
            <v>CAB-CAB-015</v>
          </cell>
          <cell r="D370" t="str">
            <v>CABO UTP 4 PARES CATEGORIA 6 COM REVESTIMENTO EXTERNO NÃO PROPAGANTE A CHAMA</v>
          </cell>
          <cell r="E370" t="str">
            <v>M</v>
          </cell>
          <cell r="F370">
            <v>4.8899999999999997</v>
          </cell>
        </row>
        <row r="371">
          <cell r="B371" t="str">
            <v>ED-48367</v>
          </cell>
          <cell r="C371" t="str">
            <v>CAB-CER-005</v>
          </cell>
          <cell r="D371" t="str">
            <v>CERTIFICAÇÃO DE GARANTIA DE TRANSMISSÃO DE CABOS LÓGICOS - CATEGORIA 5E</v>
          </cell>
          <cell r="E371" t="str">
            <v>U</v>
          </cell>
          <cell r="F371">
            <v>13.37</v>
          </cell>
        </row>
        <row r="372">
          <cell r="B372" t="str">
            <v>ED-48368</v>
          </cell>
          <cell r="C372" t="str">
            <v>CAB-CER-010</v>
          </cell>
          <cell r="D372" t="str">
            <v>CERTIFICAÇÃO DE GARANTIA DE TRANSMISSÃO DE CABOS LÓGICOS CAT. 5/6</v>
          </cell>
          <cell r="E372" t="str">
            <v>U</v>
          </cell>
          <cell r="F372">
            <v>13.37</v>
          </cell>
        </row>
        <row r="373">
          <cell r="B373" t="str">
            <v>ED-48370</v>
          </cell>
          <cell r="C373" t="str">
            <v>CAB-CON-010</v>
          </cell>
          <cell r="D373" t="str">
            <v>CONECTOR FÊMEA U/UTP CATEGORIA 6 COM TAMPA DE PROTEÇÃO FRONTAL ARTICULADA, CORPO EM TERMOPLÁSTICO DE ALTO IMPACTO NÃO PROPAGANTE</v>
          </cell>
          <cell r="E373" t="str">
            <v>CJ</v>
          </cell>
          <cell r="F373">
            <v>29.25</v>
          </cell>
        </row>
        <row r="374">
          <cell r="B374" t="str">
            <v>ED-48369</v>
          </cell>
          <cell r="C374" t="str">
            <v>CAB-CON-005</v>
          </cell>
          <cell r="D374" t="str">
            <v>CONECTOR RJ 45 FÊMEA CAT 6</v>
          </cell>
          <cell r="E374" t="str">
            <v>CJ</v>
          </cell>
          <cell r="F374">
            <v>18.16</v>
          </cell>
        </row>
        <row r="375">
          <cell r="B375" t="str">
            <v>ED-48371</v>
          </cell>
          <cell r="C375" t="str">
            <v>CAB-EST-005</v>
          </cell>
          <cell r="D375" t="str">
            <v>ESTABILIZADOR 127V, 60HZ - 5,0KVA</v>
          </cell>
          <cell r="E375" t="str">
            <v>U</v>
          </cell>
          <cell r="F375">
            <v>685.05</v>
          </cell>
        </row>
        <row r="376">
          <cell r="B376" t="str">
            <v>ED-48376</v>
          </cell>
          <cell r="C376" t="str">
            <v>CAB-RACK-015</v>
          </cell>
          <cell r="D376" t="str">
            <v>GAVETA DE VENTILAÇÃO COM 4 VENTILADORES PARA RACK 19"</v>
          </cell>
          <cell r="E376" t="str">
            <v>CJ</v>
          </cell>
          <cell r="F376">
            <v>362.67</v>
          </cell>
        </row>
        <row r="377">
          <cell r="B377" t="str">
            <v>ED-48377</v>
          </cell>
          <cell r="C377" t="str">
            <v>CAB-RACK-020</v>
          </cell>
          <cell r="D377" t="str">
            <v>ORGANIZADOR DE CABOS DE 1U PARA RACK 19"</v>
          </cell>
          <cell r="E377" t="str">
            <v>CJ</v>
          </cell>
          <cell r="F377">
            <v>117.96</v>
          </cell>
        </row>
        <row r="378">
          <cell r="B378" t="str">
            <v>ED-48372</v>
          </cell>
          <cell r="C378" t="str">
            <v>CAB-PATCH-010</v>
          </cell>
          <cell r="D378" t="str">
            <v>PATCH CORD RJ45/RJ45 UTP-4P METÁLICO CATEGORIA 6, PINAGEM T568A NA COR AZUL (VOZ), COMPRIMENTO 3 METROS</v>
          </cell>
          <cell r="E378" t="str">
            <v>CJ</v>
          </cell>
          <cell r="F378">
            <v>26.34</v>
          </cell>
        </row>
        <row r="379">
          <cell r="B379" t="str">
            <v>ED-48373</v>
          </cell>
          <cell r="C379" t="str">
            <v>CAB-PATCH-015</v>
          </cell>
          <cell r="D379" t="str">
            <v>PATCH PANEL 24 POSIÇÕES, CATEGORIA COM GUIA TRASEIRO</v>
          </cell>
          <cell r="E379" t="str">
            <v>CJ</v>
          </cell>
          <cell r="F379">
            <v>1201.1500000000001</v>
          </cell>
        </row>
        <row r="380">
          <cell r="B380" t="str">
            <v>ED-48374</v>
          </cell>
          <cell r="C380" t="str">
            <v>CAB-PATCH-020</v>
          </cell>
          <cell r="D380" t="str">
            <v>PATCH PANEL 48 POSIÇÕES, CATEGORIA COM GUIA TRASEIRO</v>
          </cell>
          <cell r="E380" t="str">
            <v>CJ</v>
          </cell>
          <cell r="F380">
            <v>1591.54</v>
          </cell>
        </row>
        <row r="381">
          <cell r="B381" t="str">
            <v>ED-48375</v>
          </cell>
          <cell r="C381" t="str">
            <v>CAB-RACK-010</v>
          </cell>
          <cell r="D381" t="str">
            <v>RÉGUA COM 8 TOMADAS (2P+T), PARA FIXAÇÃO NO RACK DE 19" (1U)</v>
          </cell>
          <cell r="E381" t="str">
            <v>UN</v>
          </cell>
          <cell r="F381">
            <v>68.3</v>
          </cell>
        </row>
        <row r="382">
          <cell r="B382" t="str">
            <v>ED-48378</v>
          </cell>
          <cell r="C382" t="str">
            <v>CAB-RACK-025</v>
          </cell>
          <cell r="D382" t="str">
            <v>TAMPA CEGA DE 1U PARA RACK 19"</v>
          </cell>
          <cell r="E382" t="str">
            <v>CJ</v>
          </cell>
          <cell r="F382">
            <v>9.16</v>
          </cell>
        </row>
        <row r="383">
          <cell r="B383" t="str">
            <v>ED-48381</v>
          </cell>
          <cell r="C383" t="str">
            <v>CAB-TOM-015</v>
          </cell>
          <cell r="D383" t="str">
            <v>TOMADA DUPLA PARA LÓGICA RJ45, 4"X2", EMBUTIR, COMPLETA</v>
          </cell>
          <cell r="E383" t="str">
            <v>CJ</v>
          </cell>
          <cell r="F383">
            <v>66.2</v>
          </cell>
        </row>
        <row r="384">
          <cell r="B384" t="str">
            <v>ED-48382</v>
          </cell>
          <cell r="C384" t="str">
            <v>CAB-TOM-020</v>
          </cell>
          <cell r="D384" t="str">
            <v>TOMADA DUPLA PARA LÓGICA RJ45, 4"X4", EMBUTIR, COMPLETA</v>
          </cell>
          <cell r="E384" t="str">
            <v>CJ</v>
          </cell>
          <cell r="F384">
            <v>114.06</v>
          </cell>
        </row>
        <row r="385">
          <cell r="B385" t="str">
            <v>ED-48383</v>
          </cell>
          <cell r="C385" t="str">
            <v>CAB-TOM-025</v>
          </cell>
          <cell r="D385" t="str">
            <v>TOMADA PARA LÓGICA COM CAIXA SISTEMA "X", APARENTE</v>
          </cell>
          <cell r="E385" t="str">
            <v>CJ</v>
          </cell>
          <cell r="F385">
            <v>50.98</v>
          </cell>
        </row>
        <row r="386">
          <cell r="B386" t="str">
            <v>ED-48379</v>
          </cell>
          <cell r="C386" t="str">
            <v>CAB-TOM-005</v>
          </cell>
          <cell r="D386" t="str">
            <v>TOMADA PARA TELEFONE RJ 11 SEM PLACA PARA CAIXA 4" X 2"</v>
          </cell>
          <cell r="E386" t="str">
            <v>U</v>
          </cell>
          <cell r="F386">
            <v>31.14</v>
          </cell>
        </row>
        <row r="387">
          <cell r="B387" t="str">
            <v>ED-48380</v>
          </cell>
          <cell r="C387" t="str">
            <v>CAB-TOM-010</v>
          </cell>
          <cell r="D387" t="str">
            <v>TOMADA PARA TELEFONE RJ 45 SEM PLACA PARA CAIXA CONDULETE 3/4"</v>
          </cell>
          <cell r="E387" t="str">
            <v>CJ</v>
          </cell>
          <cell r="F387">
            <v>37.68</v>
          </cell>
        </row>
        <row r="388">
          <cell r="B388">
            <v>311</v>
          </cell>
          <cell r="C388" t="str">
            <v>-</v>
          </cell>
          <cell r="D388" t="str">
            <v>CER-001  - CERCA DE MOURÃO CONCRETO</v>
          </cell>
          <cell r="E388" t="str">
            <v/>
          </cell>
        </row>
        <row r="389">
          <cell r="B389" t="str">
            <v>ED-48384</v>
          </cell>
          <cell r="C389" t="str">
            <v>CER-MOU-005</v>
          </cell>
          <cell r="D389" t="str">
            <v>CERCA DE MOURÃO H = 2,15 M - MOURÃO PRÉ-FABRICADO DE CONCRETO PONTA LISA A CADA 2,20 M E 7 FIOS DE ARAME FARPADO, EXCLUSIVE BASE</v>
          </cell>
          <cell r="E389" t="str">
            <v>M</v>
          </cell>
          <cell r="F389">
            <v>33.86</v>
          </cell>
        </row>
        <row r="390">
          <cell r="B390" t="str">
            <v>ED-48385</v>
          </cell>
          <cell r="C390" t="str">
            <v>CER-MOU-015</v>
          </cell>
          <cell r="D390" t="str">
            <v>CERCA DE MOURÃO H = 2,80 M - MOURÃO PRÉ-FABRICADO DE CONCRETO PONTA VIRADA A CADA 2,20 M E 7 + 4 FIOS DE ARAME FARPADO, EXCLUSIVE BASE</v>
          </cell>
          <cell r="E390" t="str">
            <v>M</v>
          </cell>
          <cell r="F390">
            <v>45.43</v>
          </cell>
        </row>
        <row r="391">
          <cell r="B391" t="str">
            <v>ED-48386</v>
          </cell>
          <cell r="C391" t="str">
            <v>CER-MOU-020</v>
          </cell>
          <cell r="D391" t="str">
            <v>CERCA DE MOURÃO H = 2,80 M - MOURÃO PRÉ-FABRICADO DE CONCRETO PONTA VIRADA A CADA 2,50 M, 3 FIOS DE ARAME FARPADO E TELA GALVANIZADA # 2" FIO 12, INCLUSIVE FUNDAÇÃO</v>
          </cell>
          <cell r="E391" t="str">
            <v>M</v>
          </cell>
          <cell r="F391">
            <v>171.4</v>
          </cell>
        </row>
        <row r="392">
          <cell r="B392">
            <v>312</v>
          </cell>
          <cell r="C392" t="str">
            <v>-</v>
          </cell>
          <cell r="D392" t="str">
            <v>CIN-001  - CINTAMENTO E VERGAS</v>
          </cell>
          <cell r="E392" t="str">
            <v/>
          </cell>
        </row>
        <row r="393">
          <cell r="B393" t="str">
            <v>ED-48394</v>
          </cell>
          <cell r="C393" t="str">
            <v>CIN-BLO-040</v>
          </cell>
          <cell r="D393" t="str">
            <v>CINTA DE AMARRAÇÃO DE ALVENARIA COM BLOCO DE CONCRETO ESTRUTURAL, CANALETA TIPO "J", ESP. 14CM, (FBK 4,5MPA), COM ACABAMENTO APARENTE, INCLUSIVE ARGAMASSA PARA ASSENTAMENTO, EXCLUSIVE GRAUTE E ARMAÇÃO</v>
          </cell>
          <cell r="E393" t="str">
            <v>M</v>
          </cell>
          <cell r="F393">
            <v>11.54</v>
          </cell>
        </row>
        <row r="394">
          <cell r="B394" t="str">
            <v>ED-48393</v>
          </cell>
          <cell r="C394" t="str">
            <v>CIN-BLO-035</v>
          </cell>
          <cell r="D394" t="str">
            <v>CINTA DE AMARRAÇÃO DE ALVENARIA COM BLOCO DE CONCRETO ESTRUTURAL, CANALETA TIPO "J", ESP. 14CM, (FBK 4,5MPA), PARA REVESTIMENTO, INCLUSIVE ARGAMASSA PARA ASSENTAMENTO, EXCLUSIVE GRAUTE E ARMAÇÃO</v>
          </cell>
          <cell r="E394" t="str">
            <v>M</v>
          </cell>
          <cell r="F394">
            <v>10.23</v>
          </cell>
        </row>
        <row r="395">
          <cell r="B395" t="str">
            <v>ED-48391</v>
          </cell>
          <cell r="C395" t="str">
            <v>CIN-BLO-025</v>
          </cell>
          <cell r="D395" t="str">
            <v>CINTA DE AMARRAÇÃO DE ALVENARIA COM BLOCO DE CONCRETO ESTRUTURAL, CANALETA TIPO "U", ESP. 14CM, (FBK 4,5MPA), COM ACABAMENTO APARENTE, INCLUSIVE ARGAMASSA PARA ASSENTAMENTO, EXCLUSIVE GRAUTE E ARMAÇÃO</v>
          </cell>
          <cell r="E395" t="str">
            <v>M</v>
          </cell>
          <cell r="F395">
            <v>11.55</v>
          </cell>
        </row>
        <row r="396">
          <cell r="B396" t="str">
            <v>ED-48388</v>
          </cell>
          <cell r="C396" t="str">
            <v>CIN-BLO-010</v>
          </cell>
          <cell r="D396" t="str">
            <v>CINTA DE AMARRAÇÃO DE ALVENARIA COM BLOCO DE CONCRETO ESTRUTURAL, CANALETA TIPO "U", ESP. 14CM, (FBK 4,5MPA), PARA REVESTIMENTO, INCLUSIVE ARGAMASSA PARA ASSENTAMENTO, EXCLUSIVE GRAUTE E ARMAÇÃO</v>
          </cell>
          <cell r="E396" t="str">
            <v>M</v>
          </cell>
          <cell r="F396">
            <v>10.97</v>
          </cell>
        </row>
        <row r="397">
          <cell r="B397" t="str">
            <v>ED-48392</v>
          </cell>
          <cell r="C397" t="str">
            <v>CIN-BLO-030</v>
          </cell>
          <cell r="D397" t="str">
            <v>CINTA DE AMARRAÇÃO DE ALVENARIA COM BLOCO DE CONCRETO ESTRUTURAL, CANALETA TIPO "U", ESP. 19CM, (FBK 4,5MPA), COM ACABAMENTO APARENTE, INCLUSIVE ARGAMASSA PARA ASSENTAMENTO, EXCLUSIVE GRAUTE E ARMAÇÃO</v>
          </cell>
          <cell r="E397" t="str">
            <v>M</v>
          </cell>
          <cell r="F397">
            <v>14.52</v>
          </cell>
        </row>
        <row r="398">
          <cell r="B398" t="str">
            <v>ED-48389</v>
          </cell>
          <cell r="C398" t="str">
            <v>CIN-BLO-015</v>
          </cell>
          <cell r="D398" t="str">
            <v>CINTA DE AMARRAÇÃO DE ALVENARIA COM BLOCO DE CONCRETO ESTRUTURAL, CANALETA TIPO "U", ESP. 19CM, (FBK 4,5MPA), PARA REVESTIMENTO, INCLUSIVE ARGAMASSA PARA ASSENTAMENTO, EXCLUSIVE GRAUTE E ARMAÇÃO</v>
          </cell>
          <cell r="E398" t="str">
            <v>M</v>
          </cell>
          <cell r="F398">
            <v>11.91</v>
          </cell>
        </row>
        <row r="399">
          <cell r="B399" t="str">
            <v>ED-48390</v>
          </cell>
          <cell r="C399" t="str">
            <v>CIN-BLO-020</v>
          </cell>
          <cell r="D399" t="str">
            <v>CINTA DE AMARRAÇÃO DE ALVENARIA COM BLOCO DE CONCRETO ESTRUTURAL, CANALETA TIPO "U", ESP. 9CM, (FBK 4,5MPA), COM ACABAMENTO APARENTE, INCLUSIVE ARGAMASSA PARA ASSENTAMENTO, EXCLUSIVE GRAUTE E ARMAÇÃO</v>
          </cell>
          <cell r="E399" t="str">
            <v>M</v>
          </cell>
          <cell r="F399">
            <v>9.1199999999999992</v>
          </cell>
        </row>
        <row r="400">
          <cell r="B400" t="str">
            <v>ED-48387</v>
          </cell>
          <cell r="C400" t="str">
            <v>CIN-BLO-005</v>
          </cell>
          <cell r="D400" t="str">
            <v>CINTA DE AMARRAÇÃO DE ALVENARIA COM BLOCO DE CONCRETO ESTRUTURAL, CANALETA TIPO "U", ESP. 9CM, (FBK 4,5MPA), PARA REVESTIMENTO, INCLUSIVE ARGAMASSA PARA ASSENTAMENTO, EXCLUSIVE GRAUTE E ARMAÇÃO</v>
          </cell>
          <cell r="E400" t="str">
            <v>M</v>
          </cell>
          <cell r="F400">
            <v>8.93</v>
          </cell>
        </row>
        <row r="401">
          <cell r="B401" t="str">
            <v>ED-48399</v>
          </cell>
          <cell r="C401" t="str">
            <v>CIN-VER-010</v>
          </cell>
          <cell r="D401" t="str">
            <v>CONTRAVERGAS RETAS CONCRETO ARMADO FCK = 15 MPA</v>
          </cell>
          <cell r="E401" t="str">
            <v>M3</v>
          </cell>
          <cell r="F401">
            <v>1410.89</v>
          </cell>
        </row>
        <row r="402">
          <cell r="B402" t="str">
            <v>ED-8346</v>
          </cell>
          <cell r="C402" t="str">
            <v>-</v>
          </cell>
          <cell r="D402" t="str">
            <v>ENCUNHAMENTO DE ALVENARIA DE VEDAÇÃO COM ARGAMASSA, INCLUSIVE ADITIVO EXPANSOR PARA ENCUNHAMENTO</v>
          </cell>
          <cell r="E402" t="str">
            <v>M</v>
          </cell>
          <cell r="F402">
            <v>4.04</v>
          </cell>
        </row>
        <row r="403">
          <cell r="B403" t="str">
            <v>ED-48397</v>
          </cell>
          <cell r="C403" t="str">
            <v>CIN-ENC-015</v>
          </cell>
          <cell r="D403" t="str">
            <v>ENCUNHAMENTO DE ALVENARIA DE VEDAÇÃO COM ESPUMA DE POLIURETANO EXPANSIVA</v>
          </cell>
          <cell r="E403" t="str">
            <v>M</v>
          </cell>
          <cell r="F403">
            <v>5.63</v>
          </cell>
        </row>
        <row r="404">
          <cell r="B404" t="str">
            <v>ED-48398</v>
          </cell>
          <cell r="C404" t="str">
            <v>CIN-VER-005</v>
          </cell>
          <cell r="D404" t="str">
            <v>VERGAS RETAS CONCRETO ARMADO FCK = 15 MPA</v>
          </cell>
          <cell r="E404" t="str">
            <v>M3</v>
          </cell>
          <cell r="F404">
            <v>1410.89</v>
          </cell>
        </row>
        <row r="405">
          <cell r="B405">
            <v>313</v>
          </cell>
          <cell r="C405" t="str">
            <v>-</v>
          </cell>
          <cell r="D405" t="str">
            <v>COB-001  - COBERTURAS</v>
          </cell>
          <cell r="E405" t="str">
            <v/>
          </cell>
        </row>
        <row r="406">
          <cell r="B406" t="str">
            <v>ED-48414</v>
          </cell>
          <cell r="C406" t="str">
            <v>COB-ENG-040</v>
          </cell>
          <cell r="D406" t="str">
            <v>CAIBRO DE MADEIRA EM PARAJU 7 X 4 CM</v>
          </cell>
          <cell r="E406" t="str">
            <v>M</v>
          </cell>
          <cell r="F406">
            <v>11.32</v>
          </cell>
        </row>
        <row r="407">
          <cell r="B407" t="str">
            <v>ED-48421</v>
          </cell>
          <cell r="C407" t="str">
            <v>COB-TEL-015</v>
          </cell>
          <cell r="D407" t="str">
            <v>COBERTURA EM TELHA CERÂMICA COLONIAL CURVA, 26 UNID/M2</v>
          </cell>
          <cell r="E407" t="str">
            <v>M2</v>
          </cell>
          <cell r="F407">
            <v>71.3</v>
          </cell>
        </row>
        <row r="408">
          <cell r="B408" t="str">
            <v>ED-48420</v>
          </cell>
          <cell r="C408" t="str">
            <v>COB-TEL-010</v>
          </cell>
          <cell r="D408" t="str">
            <v>COBERTURA EM TELHA CERÂMICA COLONIAL PLANA, 24 UNID/M2</v>
          </cell>
          <cell r="E408" t="str">
            <v>M2</v>
          </cell>
          <cell r="F408">
            <v>55.04</v>
          </cell>
        </row>
        <row r="409">
          <cell r="B409" t="str">
            <v>ED-48419</v>
          </cell>
          <cell r="C409" t="str">
            <v>COB-TEL-005</v>
          </cell>
          <cell r="D409" t="str">
            <v>COBERTURA EM TELHA CERÂMICA FRANCESA</v>
          </cell>
          <cell r="E409" t="str">
            <v>M2</v>
          </cell>
          <cell r="F409">
            <v>45.82</v>
          </cell>
        </row>
        <row r="410">
          <cell r="B410" t="str">
            <v>ED-48423</v>
          </cell>
          <cell r="C410" t="str">
            <v>COB-TEL-020</v>
          </cell>
          <cell r="D410" t="str">
            <v>COBERTURA EM TELHA DE FIBROCIMENTO ONDULADA E = 5 MM</v>
          </cell>
          <cell r="E410" t="str">
            <v>M2</v>
          </cell>
          <cell r="F410">
            <v>27.24</v>
          </cell>
        </row>
        <row r="411">
          <cell r="B411" t="str">
            <v>ED-48424</v>
          </cell>
          <cell r="C411" t="str">
            <v>COB-TEL-025</v>
          </cell>
          <cell r="D411" t="str">
            <v>COBERTURA EM TELHA DE FIBROCIMENTO ONDULADA E = 6 MM</v>
          </cell>
          <cell r="E411" t="str">
            <v>M2</v>
          </cell>
          <cell r="F411">
            <v>25.85</v>
          </cell>
        </row>
        <row r="412">
          <cell r="B412" t="str">
            <v>ED-48425</v>
          </cell>
          <cell r="C412" t="str">
            <v>COB-TEL-030</v>
          </cell>
          <cell r="D412" t="str">
            <v>COBERTURA EM TELHA DE FIBROCIMENTO ONDULADA E = 8 MM</v>
          </cell>
          <cell r="E412" t="str">
            <v>M2</v>
          </cell>
          <cell r="F412">
            <v>33.479999999999997</v>
          </cell>
        </row>
        <row r="413">
          <cell r="B413" t="str">
            <v>ED-48426</v>
          </cell>
          <cell r="C413" t="str">
            <v>COB-TEL-035</v>
          </cell>
          <cell r="D413" t="str">
            <v>COBERTURA EM TELHA DE FIBROCIMENTO TIPO KALHETA, CANALETE 49</v>
          </cell>
          <cell r="E413" t="str">
            <v>M2</v>
          </cell>
          <cell r="F413">
            <v>76.41</v>
          </cell>
        </row>
        <row r="414">
          <cell r="B414" t="str">
            <v>ED-48427</v>
          </cell>
          <cell r="C414" t="str">
            <v>COB-TEL-040</v>
          </cell>
          <cell r="D414" t="str">
            <v>COBERTURA EM TELHA DE FIBROCIMENTO TIPO KALHETÃO,CANALETE 90</v>
          </cell>
          <cell r="E414" t="str">
            <v>M2</v>
          </cell>
          <cell r="F414">
            <v>71.2</v>
          </cell>
        </row>
        <row r="415">
          <cell r="B415" t="str">
            <v>ED-48430</v>
          </cell>
          <cell r="C415" t="str">
            <v>COB-TEL-055</v>
          </cell>
          <cell r="D415" t="str">
            <v>COBERTURA EM TELHA METÁLICA GALVANIZADA TRAPEZOIDAL, DUPLA COM TRATAMENTO ANTI-CHAMA</v>
          </cell>
          <cell r="E415" t="str">
            <v>M2</v>
          </cell>
          <cell r="F415">
            <v>99.48</v>
          </cell>
        </row>
        <row r="416">
          <cell r="B416" t="str">
            <v>ED-48429</v>
          </cell>
          <cell r="C416" t="str">
            <v>COB-TEL-050</v>
          </cell>
          <cell r="D416" t="str">
            <v>COBERTURA EM TELHA METÁLICA GALVANIZADA TRAPEZOIDAL, TIPO DUPLA TERMOACÚSTICA COM DUAS FACES TRAPEZOIDAIS, ESP. 0,43MM, PREENCHIMENTO EM POLIESTIRENO EXPANDIDO/ISOPOR COM ESP. 30MM, ACABAMENTO NATURAL, INCLUSIVE ACESSÓRIOS PARA FIXAÇÃO, FORNECIMENTO E INSTALAÇÃO</v>
          </cell>
          <cell r="E416" t="str">
            <v>M2</v>
          </cell>
          <cell r="F416">
            <v>115.22</v>
          </cell>
        </row>
        <row r="417">
          <cell r="B417" t="str">
            <v>ED-48428</v>
          </cell>
          <cell r="C417" t="str">
            <v>COB-TEL-045</v>
          </cell>
          <cell r="D417" t="str">
            <v>COBERTURA EM TELHA METÁLICA GALVANIZADA TRAPEZOIDAL, TIPO SIMPLES, ESP. 0,50MM, ACABAMENTO NATURAL, INCLUSIVE ACESSÓRIOS PARA FIXAÇÃO, FORNECIMENTO E INSTALAÇÃO</v>
          </cell>
          <cell r="E417" t="str">
            <v>M2</v>
          </cell>
          <cell r="F417">
            <v>46.22</v>
          </cell>
        </row>
        <row r="418">
          <cell r="B418" t="str">
            <v>ED-48432</v>
          </cell>
          <cell r="C418" t="str">
            <v>COB-TEL-065</v>
          </cell>
          <cell r="D418" t="str">
            <v>COBERTURA EM TELHA ONDULADA TRADICIONAL DE FIBRA VEGETAL COM BETUME ESP. = 3 MM - INCLINAÇÃO ACIMA DE 15º (FIXAÇÃO EM ESTRUTURA METÁLICA)</v>
          </cell>
          <cell r="E418" t="str">
            <v>M2</v>
          </cell>
          <cell r="F418">
            <v>50.35</v>
          </cell>
        </row>
        <row r="419">
          <cell r="B419" t="str">
            <v>ED-48431</v>
          </cell>
          <cell r="C419" t="str">
            <v>COB-TEL-060</v>
          </cell>
          <cell r="D419" t="str">
            <v>COBERTURA EM TELHA ONDULADA TRADICIONAL DE FIBRA VEGETAL COM BETUME ESP. = 3 MM - INCLINAÇÃO DE 10º A 15º (FIXAÇÃO EM ESTRUTURA METÁLICA)</v>
          </cell>
          <cell r="E419" t="str">
            <v>M2</v>
          </cell>
          <cell r="F419">
            <v>53.02</v>
          </cell>
        </row>
        <row r="420">
          <cell r="B420" t="str">
            <v>ED-48400</v>
          </cell>
          <cell r="C420" t="str">
            <v>COB-CUM-005</v>
          </cell>
          <cell r="D420" t="str">
            <v>COLOCAÇÃO DE CUMEEIRA CERÂMICA, 3 UNID/M</v>
          </cell>
          <cell r="E420" t="str">
            <v>M</v>
          </cell>
          <cell r="F420">
            <v>23.35</v>
          </cell>
        </row>
        <row r="421">
          <cell r="B421" t="str">
            <v>ED-48403</v>
          </cell>
          <cell r="C421" t="str">
            <v>COB-CUM-020</v>
          </cell>
          <cell r="D421" t="str">
            <v>COLOCAÇÃO DE CUMEEIRA DE FIBROCIMENTO PARA TELHA KALHETA, CANALETE 49</v>
          </cell>
          <cell r="E421" t="str">
            <v>M</v>
          </cell>
          <cell r="F421">
            <v>49.67</v>
          </cell>
        </row>
        <row r="422">
          <cell r="B422" t="str">
            <v>ED-48404</v>
          </cell>
          <cell r="C422" t="str">
            <v>COB-CUM-025</v>
          </cell>
          <cell r="D422" t="str">
            <v>COLOCAÇÃO DE CUMEEIRA DE FIBROCIMENTO PARA TELHA KALHETÃO,CANALETE 90</v>
          </cell>
          <cell r="E422" t="str">
            <v>M</v>
          </cell>
          <cell r="F422">
            <v>73.849999999999994</v>
          </cell>
        </row>
        <row r="423">
          <cell r="B423" t="str">
            <v>ED-48402</v>
          </cell>
          <cell r="C423" t="str">
            <v>COB-CUM-015</v>
          </cell>
          <cell r="D423" t="str">
            <v>COLOCAÇÃO DE CUMEEIRA GALVANIZADA TRAPEZOIDAL E = 0,50 MM, SIMPLES</v>
          </cell>
          <cell r="E423" t="str">
            <v>M</v>
          </cell>
          <cell r="F423">
            <v>31</v>
          </cell>
        </row>
        <row r="424">
          <cell r="B424" t="str">
            <v>ED-48405</v>
          </cell>
          <cell r="C424" t="str">
            <v>COB-CUM-030</v>
          </cell>
          <cell r="D424" t="str">
            <v>COLOCAÇÃO DE CUMEEIRA ONDULADA DE FIBRA VEGETAL COM BETUME - TRADICIONAL</v>
          </cell>
          <cell r="E424" t="str">
            <v>M</v>
          </cell>
          <cell r="F424">
            <v>43.09</v>
          </cell>
        </row>
        <row r="425">
          <cell r="B425" t="str">
            <v>ED-48416</v>
          </cell>
          <cell r="C425" t="str">
            <v>COB-ESP-005</v>
          </cell>
          <cell r="D425" t="str">
            <v>COLOCAÇÃO DE ESPIGÃO EM FIBROCIMENTO PARA TELHA ONDULADA</v>
          </cell>
          <cell r="E425" t="str">
            <v>M</v>
          </cell>
          <cell r="F425">
            <v>17.62</v>
          </cell>
        </row>
        <row r="426">
          <cell r="B426" t="str">
            <v>ED-48417</v>
          </cell>
          <cell r="C426" t="str">
            <v>COB-RUF-010</v>
          </cell>
          <cell r="D426" t="str">
            <v>COLOCAÇÃO DE RUFO EM FIBROCIMENTO PARA TELHA ONDULADA</v>
          </cell>
          <cell r="E426" t="str">
            <v>M</v>
          </cell>
          <cell r="F426">
            <v>21.19</v>
          </cell>
        </row>
        <row r="427">
          <cell r="B427" t="str">
            <v>ED-48418</v>
          </cell>
          <cell r="C427" t="str">
            <v>COB-RUF-015</v>
          </cell>
          <cell r="D427" t="str">
            <v>COLOCAÇÃO DE RUFO EM POLIETILENO PARA TELHA VEGETAL TRADICIONAL</v>
          </cell>
          <cell r="E427" t="str">
            <v>M</v>
          </cell>
          <cell r="F427">
            <v>31.65</v>
          </cell>
        </row>
        <row r="428">
          <cell r="B428" t="str">
            <v>ED-48433</v>
          </cell>
          <cell r="C428" t="str">
            <v>COB-TEL-071</v>
          </cell>
          <cell r="D428" t="str">
            <v>COLOCAÇÃO DE VEDA ONDA EM POLIETILENO PARA TELHA ONDULADA</v>
          </cell>
          <cell r="E428" t="str">
            <v>M2</v>
          </cell>
          <cell r="F428">
            <v>11.78</v>
          </cell>
        </row>
        <row r="429">
          <cell r="B429" t="str">
            <v>ED-48401</v>
          </cell>
          <cell r="C429" t="str">
            <v>COB-CUM-010</v>
          </cell>
          <cell r="D429" t="str">
            <v>CUMEEIRA NORMAL OU ARTICULADA DE FIBROCIMENTO PARA TELHA ONDULADA E = 6 OU 8 MM</v>
          </cell>
          <cell r="E429" t="str">
            <v>M</v>
          </cell>
          <cell r="F429">
            <v>39.83</v>
          </cell>
        </row>
        <row r="430">
          <cell r="B430" t="str">
            <v>ED-48406</v>
          </cell>
          <cell r="C430" t="str">
            <v>COB-EMB-005</v>
          </cell>
          <cell r="D430" t="str">
            <v>EMBOÇAMENTO DA ÚLTIMA FIADA DE TELHA CERÂMICA COM ARGAMASSA DE CIMENTO, CAL HIDRATADA E AREIA SEM PENEIRAR, NO TRAÇO 1:2:9</v>
          </cell>
          <cell r="E430" t="str">
            <v>M</v>
          </cell>
          <cell r="F430">
            <v>10.199999999999999</v>
          </cell>
        </row>
        <row r="431">
          <cell r="B431" t="str">
            <v>ED-48408</v>
          </cell>
          <cell r="C431" t="str">
            <v>COB-ENG-010</v>
          </cell>
          <cell r="D431" t="str">
            <v>ENGRADAMENTO PARA TELHADO DE FIBROCIMENTO ONDULADA</v>
          </cell>
          <cell r="E431" t="str">
            <v>M2</v>
          </cell>
          <cell r="F431">
            <v>67.7</v>
          </cell>
        </row>
        <row r="432">
          <cell r="B432" t="str">
            <v>ED-48409</v>
          </cell>
          <cell r="C432" t="str">
            <v>COB-ENG-015</v>
          </cell>
          <cell r="D432" t="str">
            <v>ENGRADAMENTO PARA TELHADO DE FIBROCIMENTO TIPO KALHETA, CANALETE 49</v>
          </cell>
          <cell r="E432" t="str">
            <v>M2</v>
          </cell>
          <cell r="F432">
            <v>22.15</v>
          </cell>
        </row>
        <row r="433">
          <cell r="B433" t="str">
            <v>ED-48410</v>
          </cell>
          <cell r="C433" t="str">
            <v>COB-ENG-020</v>
          </cell>
          <cell r="D433" t="str">
            <v>ENGRADAMENTO PARA TELHADO DE FIBROCIMENTO TIPO KALHETÃO, CANALETE 90</v>
          </cell>
          <cell r="E433" t="str">
            <v>M2</v>
          </cell>
          <cell r="F433">
            <v>20.92</v>
          </cell>
        </row>
        <row r="434">
          <cell r="B434" t="str">
            <v>ED-48407</v>
          </cell>
          <cell r="C434" t="str">
            <v>COB-ENG-005</v>
          </cell>
          <cell r="D434" t="str">
            <v>ENGRADAMENTO PARA TELHAS CERÂMICA OU CONCRETO EM MADEIRA PARAJU</v>
          </cell>
          <cell r="E434" t="str">
            <v>M2</v>
          </cell>
          <cell r="F434">
            <v>119.78</v>
          </cell>
        </row>
        <row r="435">
          <cell r="B435" t="str">
            <v>ED-48412</v>
          </cell>
          <cell r="C435" t="str">
            <v>COB-ENG-030</v>
          </cell>
          <cell r="D435" t="str">
            <v>PEÇAS DE MADEIRA EM PARAJU 12 X 8 CM</v>
          </cell>
          <cell r="E435" t="str">
            <v>M</v>
          </cell>
          <cell r="F435">
            <v>32.42</v>
          </cell>
        </row>
        <row r="436">
          <cell r="B436" t="str">
            <v>ED-48411</v>
          </cell>
          <cell r="C436" t="str">
            <v>COB-ENG-025</v>
          </cell>
          <cell r="D436" t="str">
            <v>PEÇAS DE MADEIRA EM PARAJU 15 X 8 CM</v>
          </cell>
          <cell r="E436" t="str">
            <v>M</v>
          </cell>
          <cell r="F436">
            <v>39.200000000000003</v>
          </cell>
        </row>
        <row r="437">
          <cell r="B437" t="str">
            <v>ED-48413</v>
          </cell>
          <cell r="C437" t="str">
            <v>COB-ENG-035</v>
          </cell>
          <cell r="D437" t="str">
            <v>PEÇAS DE MADEIRA EM PARAJU 8 X 8 CM</v>
          </cell>
          <cell r="E437" t="str">
            <v>M</v>
          </cell>
          <cell r="F437">
            <v>22.48</v>
          </cell>
        </row>
        <row r="438">
          <cell r="B438" t="str">
            <v>ED-48415</v>
          </cell>
          <cell r="C438" t="str">
            <v>COB-ENG-045</v>
          </cell>
          <cell r="D438" t="str">
            <v>RIPA EM MADEIRA EM 4 X 1,5 CM</v>
          </cell>
          <cell r="E438" t="str">
            <v>M</v>
          </cell>
          <cell r="F438">
            <v>7.99</v>
          </cell>
        </row>
        <row r="439">
          <cell r="B439" t="str">
            <v>ED-48422</v>
          </cell>
          <cell r="C439" t="str">
            <v>COB-TEL-016</v>
          </cell>
          <cell r="D439" t="str">
            <v>TELHA COLONIAL DE RESERVA</v>
          </cell>
          <cell r="E439" t="str">
            <v>M2</v>
          </cell>
          <cell r="F439">
            <v>19.190000000000001</v>
          </cell>
        </row>
        <row r="440">
          <cell r="B440">
            <v>314</v>
          </cell>
          <cell r="C440" t="str">
            <v>-</v>
          </cell>
          <cell r="D440" t="str">
            <v>DEM-001  - DEMOLIÇÕES E REMOÇÕES</v>
          </cell>
          <cell r="E440" t="str">
            <v/>
          </cell>
        </row>
        <row r="441">
          <cell r="B441" t="str">
            <v>ED-48436</v>
          </cell>
          <cell r="C441" t="str">
            <v>DEM-ALV-010</v>
          </cell>
          <cell r="D441" t="str">
            <v>DEMOLIÇÃO DE ALVENARIA DE TIJOLO CERÂMICO SEM APROVEITAMENTO DO MATERIAL, INCLUSIVE AFASTAMENTO</v>
          </cell>
          <cell r="E441" t="str">
            <v>M3</v>
          </cell>
          <cell r="F441">
            <v>90.57</v>
          </cell>
        </row>
        <row r="442">
          <cell r="B442" t="str">
            <v>ED-48435</v>
          </cell>
          <cell r="C442" t="str">
            <v>DEM-ALV-005</v>
          </cell>
          <cell r="D442" t="str">
            <v>DEMOLIÇÃO DE ALVENARIA DE TIJOLO E BLOCO SEM APROVEITAMENTO DO MATERIAL, INCLUSIVE AFASTAMENTO</v>
          </cell>
          <cell r="E442" t="str">
            <v>M3</v>
          </cell>
          <cell r="F442">
            <v>83.02</v>
          </cell>
        </row>
        <row r="443">
          <cell r="B443" t="str">
            <v>ED-48488</v>
          </cell>
          <cell r="C443" t="str">
            <v>DEM-PIS-050</v>
          </cell>
          <cell r="D443" t="str">
            <v>DEMOLIÇÃO DE CALÇADA PORTUGUESA, INCLUSIVE AFASTAMENTO</v>
          </cell>
          <cell r="E443" t="str">
            <v>M2</v>
          </cell>
          <cell r="F443">
            <v>13.58</v>
          </cell>
        </row>
        <row r="444">
          <cell r="B444" t="str">
            <v>ED-48443</v>
          </cell>
          <cell r="C444" t="str">
            <v>DEM-CON-020</v>
          </cell>
          <cell r="D444" t="str">
            <v>DEMOLIÇÃO DE CONCRETO ARMADO - COM EQUIPAMENTO ELÉTRICO, INCLUSIVE AFASTAMENTO</v>
          </cell>
          <cell r="E444" t="str">
            <v>M3</v>
          </cell>
          <cell r="F444">
            <v>57.71</v>
          </cell>
        </row>
        <row r="445">
          <cell r="B445" t="str">
            <v>ED-48445</v>
          </cell>
          <cell r="C445" t="str">
            <v>DEM-CON-030</v>
          </cell>
          <cell r="D445" t="str">
            <v>DEMOLIÇÃO DE CONCRETO ARMADO - COM EQUIPAMENTO PNEUMÁTICO, INCLUSIVE AFASTAMENTO</v>
          </cell>
          <cell r="E445" t="str">
            <v>M3</v>
          </cell>
          <cell r="F445">
            <v>134.09</v>
          </cell>
        </row>
        <row r="446">
          <cell r="B446" t="str">
            <v>ED-48441</v>
          </cell>
          <cell r="C446" t="str">
            <v>DEM-CON-010</v>
          </cell>
          <cell r="D446" t="str">
            <v>DEMOLIÇÃO DE CONCRETO ARMADO-MANUAL, INCLUSIVE AFASTAMENTO</v>
          </cell>
          <cell r="E446" t="str">
            <v>M3</v>
          </cell>
          <cell r="F446">
            <v>241.53</v>
          </cell>
        </row>
        <row r="447">
          <cell r="B447" t="str">
            <v>ED-48442</v>
          </cell>
          <cell r="C447" t="str">
            <v>DEM-CON-015</v>
          </cell>
          <cell r="D447" t="str">
            <v>DEMOLIÇÃO DE CONCRETO SIMPLES - COM EQUIPAMENTO ELÉTRICO, INCLUSIVE AFASTAMENTO</v>
          </cell>
          <cell r="E447" t="str">
            <v>M3</v>
          </cell>
          <cell r="F447">
            <v>34.049999999999997</v>
          </cell>
        </row>
        <row r="448">
          <cell r="B448" t="str">
            <v>ED-48444</v>
          </cell>
          <cell r="C448" t="str">
            <v>DEM-CON-025</v>
          </cell>
          <cell r="D448" t="str">
            <v>DEMOLIÇÃO DE CONCRETO SIMPLES - COM EQUIPAMENTO PNEUMÁTICO, INCLUSIVE AFASTAMENTO</v>
          </cell>
          <cell r="E448" t="str">
            <v>M3</v>
          </cell>
          <cell r="F448">
            <v>72.44</v>
          </cell>
        </row>
        <row r="449">
          <cell r="B449" t="str">
            <v>ED-48440</v>
          </cell>
          <cell r="C449" t="str">
            <v>DEM-CON-005</v>
          </cell>
          <cell r="D449" t="str">
            <v>DEMOLIÇÃO DE CONCRETO SIMPLES-MANUAL, INCLUSIVE AFASTAMENTO</v>
          </cell>
          <cell r="E449" t="str">
            <v>M3</v>
          </cell>
          <cell r="F449">
            <v>196.24</v>
          </cell>
        </row>
        <row r="450">
          <cell r="B450" t="str">
            <v>ED-48447</v>
          </cell>
          <cell r="C450" t="str">
            <v>DEM-CON-040</v>
          </cell>
          <cell r="D450" t="str">
            <v>DEMOLIÇÃO DE CONSTRUÇÃO EM ALVENARIAS</v>
          </cell>
          <cell r="E450" t="str">
            <v>M2</v>
          </cell>
          <cell r="F450">
            <v>102.63</v>
          </cell>
        </row>
        <row r="451">
          <cell r="B451" t="str">
            <v>ED-48452</v>
          </cell>
          <cell r="C451" t="str">
            <v>DEM-DIV-015</v>
          </cell>
          <cell r="D451" t="str">
            <v>DEMOLIÇÃO DE DIVISÓRIA DE ELEMENTOS VAZADOS (COBOGÓ, ETC ), INCLUSIVE AFASTAMENTO</v>
          </cell>
          <cell r="E451" t="str">
            <v>M2</v>
          </cell>
          <cell r="F451">
            <v>12.06</v>
          </cell>
        </row>
        <row r="452">
          <cell r="B452" t="str">
            <v>ED-48453</v>
          </cell>
          <cell r="C452" t="str">
            <v>DEM-DIV-020</v>
          </cell>
          <cell r="D452" t="str">
            <v>DEMOLIÇÃO DE DIVISÓRIA DE LAMINADO, INCLUSIVE AFASTAMENTO</v>
          </cell>
          <cell r="E452" t="str">
            <v>M2</v>
          </cell>
          <cell r="F452">
            <v>15.09</v>
          </cell>
        </row>
        <row r="453">
          <cell r="B453" t="str">
            <v>ED-8024</v>
          </cell>
          <cell r="C453" t="str">
            <v>DEM-DIV-010</v>
          </cell>
          <cell r="D453" t="str">
            <v>DEMOLIÇÃO DE DIVISÓRIA DE MADEIRA, INCLUSIVE AFASTAMENTO</v>
          </cell>
          <cell r="E453" t="str">
            <v>M2</v>
          </cell>
          <cell r="F453">
            <v>15.09</v>
          </cell>
        </row>
        <row r="454">
          <cell r="B454" t="str">
            <v>ED-48450</v>
          </cell>
          <cell r="C454" t="str">
            <v>DEM-DIV-005</v>
          </cell>
          <cell r="D454" t="str">
            <v>DEMOLIÇÃO DE DIVISÓRIA DE PEDRAS (MÁRMORE,ARDÓSIA OU MARMORITE), INCLUSIVE AFASTAMENTO</v>
          </cell>
          <cell r="E454" t="str">
            <v>M2</v>
          </cell>
          <cell r="F454">
            <v>34.770000000000003</v>
          </cell>
        </row>
        <row r="455">
          <cell r="B455" t="str">
            <v>ED-48456</v>
          </cell>
          <cell r="C455" t="str">
            <v>DEM-ENG-015</v>
          </cell>
          <cell r="D455" t="str">
            <v>DEMOLIÇÃO DE ENGRADAMENTO DE TELHA CERÂMICA COLONIAL OU FRANCESA INCLUSIVE EMPILHAMENTO</v>
          </cell>
          <cell r="E455" t="str">
            <v>M2</v>
          </cell>
          <cell r="F455">
            <v>15.29</v>
          </cell>
        </row>
        <row r="456">
          <cell r="B456" t="str">
            <v>ED-48457</v>
          </cell>
          <cell r="C456" t="str">
            <v>DEM-ENG-020</v>
          </cell>
          <cell r="D456" t="str">
            <v>DEMOLIÇÃO DE ENGRADAMENTO DE TELHA CERÂMICA PARA REAPROVEITAMENTO</v>
          </cell>
          <cell r="E456" t="str">
            <v>M2</v>
          </cell>
          <cell r="F456">
            <v>18.46</v>
          </cell>
        </row>
        <row r="457">
          <cell r="B457" t="str">
            <v>ED-48454</v>
          </cell>
          <cell r="C457" t="str">
            <v>DEM-ENG-005</v>
          </cell>
          <cell r="D457" t="str">
            <v>DEMOLIÇÃO DE ENGRADAMENTO DE TELHA METÁLICA, PVC OU FIBROCIMENTO, INCLUSIVE EMPILHAMENTO</v>
          </cell>
          <cell r="E457" t="str">
            <v>M2</v>
          </cell>
          <cell r="F457">
            <v>13.3</v>
          </cell>
        </row>
        <row r="458">
          <cell r="B458" t="str">
            <v>ED-48455</v>
          </cell>
          <cell r="C458" t="str">
            <v>DEM-ENG-010</v>
          </cell>
          <cell r="D458" t="str">
            <v>DEMOLIÇÃO DE ENGRADAMENTO DE TELHA TIPO CALHA DE FIBROCIMENTO, INCLUSIVE EMPILHAMENTO</v>
          </cell>
          <cell r="E458" t="str">
            <v>M2</v>
          </cell>
          <cell r="F458">
            <v>13.3</v>
          </cell>
        </row>
        <row r="459">
          <cell r="B459" t="str">
            <v>ED-48504</v>
          </cell>
          <cell r="C459" t="str">
            <v>DEM-REV-020</v>
          </cell>
          <cell r="D459" t="str">
            <v>DEMOLIÇÃO DE FÓRMICA, INCLUSIVE AFASTAMENTO</v>
          </cell>
          <cell r="E459" t="str">
            <v>M2</v>
          </cell>
          <cell r="F459">
            <v>9.0500000000000007</v>
          </cell>
        </row>
        <row r="460">
          <cell r="B460" t="str">
            <v>ED-48463</v>
          </cell>
          <cell r="C460" t="str">
            <v>DEM-FOR-030</v>
          </cell>
          <cell r="D460" t="str">
            <v>DEMOLIÇÃO DE FORRO DE GESSO INCLUSIVE AFASTAMENTO E EMPILHAMENTO</v>
          </cell>
          <cell r="E460" t="str">
            <v>M2</v>
          </cell>
          <cell r="F460">
            <v>12.83</v>
          </cell>
        </row>
        <row r="461">
          <cell r="B461" t="str">
            <v>ED-48462</v>
          </cell>
          <cell r="C461" t="str">
            <v>DEM-FOR-020</v>
          </cell>
          <cell r="D461" t="str">
            <v>DEMOLIÇÃO DE FORRO DE PERFIS EXCLUSIVE ESTRUTURA DE SUSTENTAÇÃO COM AFASTAMENTO E EMPILHAMENTO</v>
          </cell>
          <cell r="E461" t="str">
            <v>M2</v>
          </cell>
          <cell r="F461">
            <v>13.58</v>
          </cell>
        </row>
        <row r="462">
          <cell r="B462" t="str">
            <v>ED-48461</v>
          </cell>
          <cell r="C462" t="str">
            <v>DEM-FOR-015</v>
          </cell>
          <cell r="D462" t="str">
            <v>DEMOLIÇÃO DE FORRO DE PERFIS INCLUSIVE ESTRUTURA DE SUSTENTAÇÃO COM AFASTAMENTO E EMPILHAMENTO</v>
          </cell>
          <cell r="E462" t="str">
            <v>M2</v>
          </cell>
          <cell r="F462">
            <v>23.25</v>
          </cell>
        </row>
        <row r="463">
          <cell r="B463" t="str">
            <v>ED-48460</v>
          </cell>
          <cell r="C463" t="str">
            <v>DEM-FOR-010</v>
          </cell>
          <cell r="D463" t="str">
            <v>DEMOLIÇÃO DE FORRO DE PLACAS EXCLUSIVE BARROTEAMENTO COM AFASTAMENTO E EMPILHAMENTO</v>
          </cell>
          <cell r="E463" t="str">
            <v>M2</v>
          </cell>
          <cell r="F463">
            <v>7.54</v>
          </cell>
        </row>
        <row r="464">
          <cell r="B464" t="str">
            <v>ED-48459</v>
          </cell>
          <cell r="C464" t="str">
            <v>DEM-FOR-005</v>
          </cell>
          <cell r="D464" t="str">
            <v>DEMOLIÇÃO DE FORRO DE PLACAS INCLUSIVE BARROTEAMENTO COM AFASTAMENTO E EMPILHAMENTO</v>
          </cell>
          <cell r="E464" t="str">
            <v>M2</v>
          </cell>
          <cell r="F464">
            <v>13.58</v>
          </cell>
        </row>
        <row r="465">
          <cell r="B465" t="str">
            <v>ED-48464</v>
          </cell>
          <cell r="C465" t="str">
            <v>DEM-FOR-035</v>
          </cell>
          <cell r="D465" t="str">
            <v>DEMOLIÇÃO DE FORRO DE TABUAS DE PINHO INCLUSIVE AFASTAMENTO E EMPILHAMENTO</v>
          </cell>
          <cell r="E465" t="str">
            <v>M2</v>
          </cell>
          <cell r="F465">
            <v>13.58</v>
          </cell>
        </row>
        <row r="466">
          <cell r="B466" t="str">
            <v>ED-48489</v>
          </cell>
          <cell r="C466" t="str">
            <v>DEM-PIS-055</v>
          </cell>
          <cell r="D466" t="str">
            <v>DEMOLIÇÃO DE PASSEIO OU LAJE DE CONCRETO COM EQUIPAMENTO, INCLUSIVE AFASTAMENTO</v>
          </cell>
          <cell r="E466" t="str">
            <v>M2</v>
          </cell>
          <cell r="F466">
            <v>11.87</v>
          </cell>
        </row>
        <row r="467">
          <cell r="B467" t="str">
            <v>ED-48486</v>
          </cell>
          <cell r="C467" t="str">
            <v>DEM-PIS-040</v>
          </cell>
          <cell r="D467" t="str">
            <v>DEMOLIÇÃO DE PASSEIO OU LAJE DE CONCRETO COM EQUIPAMENTO PNEUMÁTICO, INCLUSIVE AFASTAMENTO</v>
          </cell>
          <cell r="E467" t="str">
            <v>M2</v>
          </cell>
          <cell r="F467">
            <v>6.88</v>
          </cell>
        </row>
        <row r="468">
          <cell r="B468" t="str">
            <v>ED-48487</v>
          </cell>
          <cell r="C468" t="str">
            <v>DEM-PIS-045</v>
          </cell>
          <cell r="D468" t="str">
            <v>DEMOLIÇÃO DE PASSEIO OU LAJE DE CONCRETO MANUALMENTE, INCLUSIVE AFASTAMENTO</v>
          </cell>
          <cell r="E468" t="str">
            <v>M2</v>
          </cell>
          <cell r="F468">
            <v>21.13</v>
          </cell>
        </row>
        <row r="469">
          <cell r="B469" t="str">
            <v>ED-48476</v>
          </cell>
          <cell r="C469" t="str">
            <v>DEM-PAV-005</v>
          </cell>
          <cell r="D469" t="str">
            <v>DEMOLIÇÃO DE PAVIMENTAÇÃO COM PRÉ-MOLDADO DE CONCRETO</v>
          </cell>
          <cell r="E469" t="str">
            <v>M2</v>
          </cell>
          <cell r="F469">
            <v>10.56</v>
          </cell>
        </row>
        <row r="470">
          <cell r="B470" t="str">
            <v>ED-48477</v>
          </cell>
          <cell r="C470" t="str">
            <v>DEM-PAV-010</v>
          </cell>
          <cell r="D470" t="str">
            <v>DEMOLIÇÃO DE PAVIMENTAÇÃO COM PRÉ-MOLDADO DE CONCRETO</v>
          </cell>
          <cell r="E470" t="str">
            <v>M2</v>
          </cell>
          <cell r="F470">
            <v>10.56</v>
          </cell>
        </row>
        <row r="471">
          <cell r="B471" t="str">
            <v>ED-48491</v>
          </cell>
          <cell r="C471" t="str">
            <v>DEM-PIS-065</v>
          </cell>
          <cell r="D471" t="str">
            <v>DEMOLIÇÃO DE PAVIMENTO PARALELEPÍPEDO REJUNTADOS COM AREIA INCLUSIVE AFASTAMENTO E EMPILHAMENTO</v>
          </cell>
          <cell r="E471" t="str">
            <v>M2</v>
          </cell>
          <cell r="F471">
            <v>10.56</v>
          </cell>
        </row>
        <row r="472">
          <cell r="B472" t="str">
            <v>ED-48480</v>
          </cell>
          <cell r="C472" t="str">
            <v>DEM-PIS-010</v>
          </cell>
          <cell r="D472" t="str">
            <v>DEMOLIÇÃO DE PISO CERÂMICO OU LADRILHO HIDRÁULICO, INCLUSIVE AFASTAMENTO</v>
          </cell>
          <cell r="E472" t="str">
            <v>M2</v>
          </cell>
          <cell r="F472">
            <v>10.71</v>
          </cell>
        </row>
        <row r="473">
          <cell r="B473" t="str">
            <v>ED-48479</v>
          </cell>
          <cell r="C473" t="str">
            <v>DEM-PIS-005</v>
          </cell>
          <cell r="D473" t="str">
            <v>DEMOLIÇÃO DE PISO CIMENTADO OU CONTRAPISO DE ARGAMASSA ESPESSURA MÁXIMA DE 10CM, INCLUSIVE AFASTAMENTO</v>
          </cell>
          <cell r="E473" t="str">
            <v>M2</v>
          </cell>
          <cell r="F473">
            <v>12.06</v>
          </cell>
        </row>
        <row r="474">
          <cell r="B474" t="str">
            <v>ED-48483</v>
          </cell>
          <cell r="C474" t="str">
            <v>DEM-PIS-025</v>
          </cell>
          <cell r="D474" t="str">
            <v>DEMOLIÇÃO DE PISO DE GRANILITE/MARMORITE, INCLUSIVE AFASTAMENTO</v>
          </cell>
          <cell r="E474" t="str">
            <v>M2</v>
          </cell>
          <cell r="F474">
            <v>15.57</v>
          </cell>
        </row>
        <row r="475">
          <cell r="B475" t="str">
            <v>ED-48481</v>
          </cell>
          <cell r="C475" t="str">
            <v>DEM-PIS-015</v>
          </cell>
          <cell r="D475" t="str">
            <v>DEMOLIÇÃO DE PISO DE PEDRAS (MÁRMORE, GRANITO, ARDÓSIA, LAGOA SANTA, SÃO TOMÉ), INCLUSIVE AFASTAMENTO</v>
          </cell>
          <cell r="E475" t="str">
            <v>M2</v>
          </cell>
          <cell r="F475">
            <v>18.11</v>
          </cell>
        </row>
        <row r="476">
          <cell r="B476" t="str">
            <v>ED-48485</v>
          </cell>
          <cell r="C476" t="str">
            <v>DEM-PIS-035</v>
          </cell>
          <cell r="D476" t="str">
            <v>DEMOLIÇÃO DE PISO DE TABUAS, INCLUSIVE AFASTAMENTO</v>
          </cell>
          <cell r="E476" t="str">
            <v>M2</v>
          </cell>
          <cell r="F476">
            <v>13.58</v>
          </cell>
        </row>
        <row r="477">
          <cell r="B477" t="str">
            <v>ED-48484</v>
          </cell>
          <cell r="C477" t="str">
            <v>DEM-PIS-030</v>
          </cell>
          <cell r="D477" t="str">
            <v>DEMOLIÇÃO DE PISO DE TACO DE MADEIRA, INCLUSIVE AFASTAMENTO</v>
          </cell>
          <cell r="E477" t="str">
            <v>M2</v>
          </cell>
          <cell r="F477">
            <v>15.09</v>
          </cell>
        </row>
        <row r="478">
          <cell r="B478" t="str">
            <v>ED-48482</v>
          </cell>
          <cell r="C478" t="str">
            <v>DEM-PIS-020</v>
          </cell>
          <cell r="D478" t="str">
            <v>DEMOLIÇÃO DE PISO VINÍLICO, INCLUSIVE AFASTAMENTO</v>
          </cell>
          <cell r="E478" t="str">
            <v>M2</v>
          </cell>
          <cell r="F478">
            <v>6.03</v>
          </cell>
        </row>
        <row r="479">
          <cell r="B479" t="str">
            <v>ED-48501</v>
          </cell>
          <cell r="C479" t="str">
            <v>DEM-REV-005</v>
          </cell>
          <cell r="D479" t="str">
            <v>DEMOLIÇÃO DE REBOCO INCLUSIVE AFASTAMENTO</v>
          </cell>
          <cell r="E479" t="str">
            <v>M2</v>
          </cell>
          <cell r="F479">
            <v>10.56</v>
          </cell>
        </row>
        <row r="480">
          <cell r="B480" t="str">
            <v>ED-48492</v>
          </cell>
          <cell r="C480" t="str">
            <v>DEM-PIS-070</v>
          </cell>
          <cell r="D480" t="str">
            <v>DEMOLIÇÃO DE REVESTIMENTO ASFÁLTICO COM EQUIPAMENTO PNEUMÁTICO, INCLUSIVE AFASTAMENTO</v>
          </cell>
          <cell r="E480" t="str">
            <v>M2</v>
          </cell>
          <cell r="F480">
            <v>7.34</v>
          </cell>
        </row>
        <row r="481">
          <cell r="B481" t="str">
            <v>ED-48502</v>
          </cell>
          <cell r="C481" t="str">
            <v>DEM-REV-010</v>
          </cell>
          <cell r="D481" t="str">
            <v>DEMOLIÇÃO DE REVESTIMENTO CERÂMICO, AZULEJO OU LADRILHO HIDRÁULICO INCLUSIVE AFASTAMENTO</v>
          </cell>
          <cell r="E481" t="str">
            <v>M2</v>
          </cell>
          <cell r="F481">
            <v>12.06</v>
          </cell>
        </row>
        <row r="482">
          <cell r="B482" t="str">
            <v>ED-48503</v>
          </cell>
          <cell r="C482" t="str">
            <v>DEM-REV-015</v>
          </cell>
          <cell r="D482" t="str">
            <v>DEMOLIÇÃO DE REVESTIMENTO DE PEDRA (MÁRMORE, GRANITO, ARDÓSIA, SÃO TOMÉ, ETC.), INCLUSIVE AFASTAMENTO</v>
          </cell>
          <cell r="E482" t="str">
            <v>M2</v>
          </cell>
          <cell r="F482">
            <v>18.11</v>
          </cell>
        </row>
        <row r="483">
          <cell r="B483" t="str">
            <v>ED-48505</v>
          </cell>
          <cell r="C483" t="str">
            <v>DEM-ROD-005</v>
          </cell>
          <cell r="D483" t="str">
            <v>DEMOLIÇÃO DE RODAPÉ EM GERAL, INCLUSIVE ARGAMASSA DE ASSENTAMENTO</v>
          </cell>
          <cell r="E483" t="str">
            <v>M</v>
          </cell>
          <cell r="F483">
            <v>1.81</v>
          </cell>
        </row>
        <row r="484">
          <cell r="B484" t="str">
            <v>ED-48507</v>
          </cell>
          <cell r="C484" t="str">
            <v>DEM-SAR-005</v>
          </cell>
          <cell r="D484" t="str">
            <v>DEMOLIÇÃO DE SARJETA OU SARJETÃO DE CONCRETO</v>
          </cell>
          <cell r="E484" t="str">
            <v>M2</v>
          </cell>
          <cell r="F484">
            <v>12.06</v>
          </cell>
        </row>
        <row r="485">
          <cell r="B485" t="str">
            <v>ED-48490</v>
          </cell>
          <cell r="C485" t="str">
            <v>DEM-PIS-060</v>
          </cell>
          <cell r="D485" t="str">
            <v>DEMOLIÇÃO MANUAL DE ALVENARIA POLIÉDRICA, INCLUSIVE AFASTAMENTO</v>
          </cell>
          <cell r="E485" t="str">
            <v>M2</v>
          </cell>
          <cell r="F485">
            <v>10.56</v>
          </cell>
        </row>
        <row r="486">
          <cell r="B486" t="str">
            <v>ED-48499</v>
          </cell>
          <cell r="C486" t="str">
            <v>DEM-RED-005</v>
          </cell>
          <cell r="D486" t="str">
            <v>DESMONTAGEM E RETIRADA DE REDES DE DUTOS DE AR CONDICIONADO</v>
          </cell>
          <cell r="E486" t="str">
            <v>M</v>
          </cell>
          <cell r="F486">
            <v>6.03</v>
          </cell>
        </row>
        <row r="487">
          <cell r="B487" t="str">
            <v>ED-49515</v>
          </cell>
          <cell r="C487" t="str">
            <v>ELE-REA-015</v>
          </cell>
          <cell r="D487" t="str">
            <v>REATOR SIMPLES, A.F.P PARTIDA RÁPIDA 1 X 32 W - 127 V</v>
          </cell>
          <cell r="E487" t="str">
            <v>U</v>
          </cell>
          <cell r="F487">
            <v>49.2</v>
          </cell>
        </row>
        <row r="488">
          <cell r="B488" t="str">
            <v>ED-48521</v>
          </cell>
          <cell r="C488" t="str">
            <v>DEOP-000-005</v>
          </cell>
          <cell r="D488" t="str">
            <v>REDE DE AGUA TUBO PVC ROSCA 3/4" INCLUSIVE CONEXÕES E SUPORTES</v>
          </cell>
          <cell r="E488" t="str">
            <v>M</v>
          </cell>
          <cell r="F488">
            <v>36.26</v>
          </cell>
        </row>
        <row r="489">
          <cell r="B489" t="str">
            <v>ED-48434</v>
          </cell>
          <cell r="C489" t="str">
            <v>DEM-ALA-005</v>
          </cell>
          <cell r="D489" t="str">
            <v>REMOÇÃO DE ALAMBRADO</v>
          </cell>
          <cell r="E489" t="str">
            <v>M2</v>
          </cell>
          <cell r="F489">
            <v>9.0500000000000007</v>
          </cell>
        </row>
        <row r="490">
          <cell r="B490" t="str">
            <v>ED-48496</v>
          </cell>
          <cell r="C490" t="str">
            <v>DEM-POR-025</v>
          </cell>
          <cell r="D490" t="str">
            <v>REMOÇÃO DE ALISAR, INCLUSIVE AFASTAMENTO E EMPILHAMENTO</v>
          </cell>
          <cell r="E490" t="str">
            <v>CJ</v>
          </cell>
          <cell r="F490">
            <v>2.2000000000000002</v>
          </cell>
        </row>
        <row r="491">
          <cell r="B491" t="str">
            <v>ED-48437</v>
          </cell>
          <cell r="C491" t="str">
            <v>DEM-BAN-005</v>
          </cell>
          <cell r="D491" t="str">
            <v>REMOÇÃO DE BANCADA DE PEDRA (MÁRMORE, GRANITO, ARDÓSIA, MARMORITE, ETC.)</v>
          </cell>
          <cell r="E491" t="str">
            <v>M2</v>
          </cell>
          <cell r="F491">
            <v>34.770000000000003</v>
          </cell>
        </row>
        <row r="492">
          <cell r="B492" t="str">
            <v>ED-48438</v>
          </cell>
          <cell r="C492" t="str">
            <v>DEM-CAL-005</v>
          </cell>
          <cell r="D492" t="str">
            <v>REMOÇÃO DE CALHA GALVANIZADA OU PVC, INCLUSIVE AFASTAMENTO</v>
          </cell>
          <cell r="E492" t="str">
            <v>M</v>
          </cell>
          <cell r="F492">
            <v>6.03</v>
          </cell>
        </row>
        <row r="493">
          <cell r="B493" t="str">
            <v>ED-48439</v>
          </cell>
          <cell r="C493" t="str">
            <v>DEM-CER-005</v>
          </cell>
          <cell r="D493" t="str">
            <v>REMOÇÃO DE CERCA</v>
          </cell>
          <cell r="E493" t="str">
            <v>M2</v>
          </cell>
          <cell r="F493">
            <v>12.06</v>
          </cell>
        </row>
        <row r="494">
          <cell r="B494" t="str">
            <v>ED-48449</v>
          </cell>
          <cell r="C494" t="str">
            <v>DEM-CON-050</v>
          </cell>
          <cell r="D494" t="str">
            <v>REMOÇÃO DE CONCERTINA D = 450 MM, 610 MM OU 730 MM - COM REAPROVEITAMENTO</v>
          </cell>
          <cell r="E494" t="str">
            <v>M</v>
          </cell>
          <cell r="F494">
            <v>1.85</v>
          </cell>
        </row>
        <row r="495">
          <cell r="B495" t="str">
            <v>ED-48448</v>
          </cell>
          <cell r="C495" t="str">
            <v>DEM-CON-045</v>
          </cell>
          <cell r="D495" t="str">
            <v>REMOÇÃO DE CONCERTNA D = 450 MM, 610 MM OU 730 MM - COM POSSÍVEL REAPROVEITAMENTO</v>
          </cell>
          <cell r="E495" t="str">
            <v>M</v>
          </cell>
          <cell r="F495">
            <v>1.85</v>
          </cell>
        </row>
        <row r="496">
          <cell r="B496" t="str">
            <v>ED-48446</v>
          </cell>
          <cell r="C496" t="str">
            <v>DEM-CON-035</v>
          </cell>
          <cell r="D496" t="str">
            <v>REMOÇÃO DE CONDUTOR DE CHAPA GALVANIZA DA OU PVC, INCLUSIVE AFASTAMENTO</v>
          </cell>
          <cell r="E496" t="str">
            <v>M</v>
          </cell>
          <cell r="F496">
            <v>3.76</v>
          </cell>
        </row>
        <row r="497">
          <cell r="B497" t="str">
            <v>ED-48458</v>
          </cell>
          <cell r="C497" t="str">
            <v>DEM-FER-005</v>
          </cell>
          <cell r="D497" t="str">
            <v>REMOÇÃO DE FERRAGENS (DOBRADIÇAS, FECHADURAS, MAÇANETAS)</v>
          </cell>
          <cell r="E497" t="str">
            <v>U</v>
          </cell>
          <cell r="F497">
            <v>10.81</v>
          </cell>
        </row>
        <row r="498">
          <cell r="B498" t="str">
            <v>ED-48494</v>
          </cell>
          <cell r="C498" t="str">
            <v>DEM-POR-015</v>
          </cell>
          <cell r="D498" t="str">
            <v>REMOÇÃO DE FOLHA DE PORTA OU JANELA, INCLUSIVE AFASTAMENTO E EMPILHAMENTO</v>
          </cell>
          <cell r="E498" t="str">
            <v>M2</v>
          </cell>
          <cell r="F498">
            <v>6.03</v>
          </cell>
        </row>
        <row r="499">
          <cell r="B499" t="str">
            <v>ED-48465</v>
          </cell>
          <cell r="C499" t="str">
            <v>DEM-IMP-005</v>
          </cell>
          <cell r="D499" t="str">
            <v>REMOÇÃO DE IMPERMEABILIZAÇÃO E PROTEÇÃO MECÂNICA</v>
          </cell>
          <cell r="E499" t="str">
            <v>M2</v>
          </cell>
          <cell r="F499">
            <v>30.9</v>
          </cell>
        </row>
        <row r="500">
          <cell r="B500" t="str">
            <v>ED-48466</v>
          </cell>
          <cell r="C500" t="str">
            <v>DEM-INT-005</v>
          </cell>
          <cell r="D500" t="str">
            <v>REMOÇÃO DE INTERFONE</v>
          </cell>
          <cell r="E500" t="str">
            <v>U</v>
          </cell>
          <cell r="F500">
            <v>31.81</v>
          </cell>
        </row>
        <row r="501">
          <cell r="B501" t="str">
            <v>ED-48467</v>
          </cell>
          <cell r="C501" t="str">
            <v>DEM-LOU-005</v>
          </cell>
          <cell r="D501" t="str">
            <v>REMOÇÃO DE LOUÇAS (LAVATÓRIO, BANHEIRA, PIA, VASO SANITÁRIO, TANQUE)</v>
          </cell>
          <cell r="E501" t="str">
            <v>U</v>
          </cell>
          <cell r="F501">
            <v>50.53</v>
          </cell>
        </row>
        <row r="502">
          <cell r="B502" t="str">
            <v>ED-48468</v>
          </cell>
          <cell r="C502" t="str">
            <v>DEM-LUM-005</v>
          </cell>
          <cell r="D502" t="str">
            <v>REMOÇÃO DE LUMINÁRIA FLUORESCENTE</v>
          </cell>
          <cell r="E502" t="str">
            <v>U</v>
          </cell>
          <cell r="F502">
            <v>12.72</v>
          </cell>
        </row>
        <row r="503">
          <cell r="B503" t="str">
            <v>ED-48469</v>
          </cell>
          <cell r="C503" t="str">
            <v>DEM-LUM-010</v>
          </cell>
          <cell r="D503" t="str">
            <v>REMOÇÃO DE LUMINÁRIA INCANDESCENTE</v>
          </cell>
          <cell r="E503" t="str">
            <v>U</v>
          </cell>
          <cell r="F503">
            <v>7.94</v>
          </cell>
        </row>
        <row r="504">
          <cell r="B504" t="str">
            <v>ED-48495</v>
          </cell>
          <cell r="C504" t="str">
            <v>DEM-POR-020</v>
          </cell>
          <cell r="D504" t="str">
            <v>REMOÇÃO DE MARCO, INCLUSIVE AFASTAMENTO E EMPILHAMENTO</v>
          </cell>
          <cell r="E504" t="str">
            <v>U</v>
          </cell>
          <cell r="F504">
            <v>10.43</v>
          </cell>
        </row>
        <row r="505">
          <cell r="B505" t="str">
            <v>ED-48473</v>
          </cell>
          <cell r="C505" t="str">
            <v>DEM-MFC-010</v>
          </cell>
          <cell r="D505" t="str">
            <v>REMOÇÃO DE MEIO-FIO DE PEDRA(GNAISSE, BASALTO, ETC.) INCLUSIVE CARGA</v>
          </cell>
          <cell r="E505" t="str">
            <v>M</v>
          </cell>
          <cell r="F505">
            <v>18.86</v>
          </cell>
        </row>
        <row r="506">
          <cell r="B506" t="str">
            <v>ED-48472</v>
          </cell>
          <cell r="C506" t="str">
            <v>DEM-MFC-005</v>
          </cell>
          <cell r="D506" t="str">
            <v>REMOÇÃO DE MEIO-FIO PRÉ-MOLDADO DE CONCRETO INCLUSIVE CARGA</v>
          </cell>
          <cell r="E506" t="str">
            <v>M</v>
          </cell>
          <cell r="F506">
            <v>7.54</v>
          </cell>
        </row>
        <row r="507">
          <cell r="B507" t="str">
            <v>ED-48470</v>
          </cell>
          <cell r="C507" t="str">
            <v>DEM-MET-005</v>
          </cell>
          <cell r="D507" t="str">
            <v>REMOÇÃO DE METAIS COMUNS (CONDUÍTE, SIFÃO, REGISTRO, TORNEIRAS)</v>
          </cell>
          <cell r="E507" t="str">
            <v>U</v>
          </cell>
          <cell r="F507">
            <v>11.78</v>
          </cell>
        </row>
        <row r="508">
          <cell r="B508" t="str">
            <v>ED-48471</v>
          </cell>
          <cell r="C508" t="str">
            <v>DEM-MET-010</v>
          </cell>
          <cell r="D508" t="str">
            <v>REMOÇÃO DE METAIS ESPECIAIS (VÁLVULA DE DESCARGA, CAIXA SILENCIOSA)</v>
          </cell>
          <cell r="E508" t="str">
            <v>U</v>
          </cell>
          <cell r="F508">
            <v>12.37</v>
          </cell>
        </row>
        <row r="509">
          <cell r="B509" t="str">
            <v>ED-48474</v>
          </cell>
          <cell r="C509" t="str">
            <v>DEM-PAD-005</v>
          </cell>
          <cell r="D509" t="str">
            <v>REMOÇÃO DE PADRÃO DA CEMIG</v>
          </cell>
          <cell r="E509" t="str">
            <v>U</v>
          </cell>
          <cell r="F509">
            <v>79.52</v>
          </cell>
        </row>
        <row r="510">
          <cell r="B510" t="str">
            <v>ED-48475</v>
          </cell>
          <cell r="C510" t="str">
            <v>DEM-PAD-010</v>
          </cell>
          <cell r="D510" t="str">
            <v>REMOÇÃO DE PADRÃO DA COPASA</v>
          </cell>
          <cell r="E510" t="str">
            <v>U</v>
          </cell>
          <cell r="F510">
            <v>63.18</v>
          </cell>
        </row>
        <row r="511">
          <cell r="B511" t="str">
            <v>ED-48493</v>
          </cell>
          <cell r="C511" t="str">
            <v>DEM-POR-005</v>
          </cell>
          <cell r="D511" t="str">
            <v>REMOÇÃO DE PORTA OU JANELA INCLUSIVE MARCO E ALISAR, INCLUSIVE AFASTAMENTO E EMPILHAMENTO</v>
          </cell>
          <cell r="E511" t="str">
            <v>M2</v>
          </cell>
          <cell r="F511">
            <v>9.0500000000000007</v>
          </cell>
        </row>
        <row r="512">
          <cell r="B512" t="str">
            <v>ED-48497</v>
          </cell>
          <cell r="C512" t="str">
            <v>DEM-POR-030</v>
          </cell>
          <cell r="D512" t="str">
            <v>REMOÇÃO DE PORTA OU JANELA METÁLICA, INCLUSIVE AFASTAMENTO</v>
          </cell>
          <cell r="E512" t="str">
            <v>M2</v>
          </cell>
          <cell r="F512">
            <v>12.83</v>
          </cell>
        </row>
        <row r="513">
          <cell r="B513" t="str">
            <v>ED-48498</v>
          </cell>
          <cell r="C513" t="str">
            <v>DEM-QUA-005</v>
          </cell>
          <cell r="D513" t="str">
            <v>REMOÇÃO DE QUADRO NEGRO , INCLUSIVE AFASTAMENTO</v>
          </cell>
          <cell r="E513" t="str">
            <v>M2</v>
          </cell>
          <cell r="F513">
            <v>19.32</v>
          </cell>
        </row>
        <row r="514">
          <cell r="B514" t="str">
            <v>ED-48506</v>
          </cell>
          <cell r="C514" t="str">
            <v>DEM-RUF-005</v>
          </cell>
          <cell r="D514" t="str">
            <v>REMOÇÃO DE RUFO DE CHAPA GALVANIZADA, INCLUSIVE AFASTAMENTO</v>
          </cell>
          <cell r="E514" t="str">
            <v>M</v>
          </cell>
          <cell r="F514">
            <v>4.22</v>
          </cell>
        </row>
        <row r="515">
          <cell r="B515" t="str">
            <v>ED-48513</v>
          </cell>
          <cell r="C515" t="str">
            <v>DEM-TEL-025</v>
          </cell>
          <cell r="D515" t="str">
            <v>REMOÇÃO DE TELHA CERÂMICA COLONIAL OU FRANCESA, INCLUSIVE AFASTAMENTO E EMPILHAMENTO</v>
          </cell>
          <cell r="E515" t="str">
            <v>M2</v>
          </cell>
          <cell r="F515">
            <v>9.0500000000000007</v>
          </cell>
        </row>
        <row r="516">
          <cell r="B516" t="str">
            <v>ED-48514</v>
          </cell>
          <cell r="C516" t="str">
            <v>DEM-TEL-030</v>
          </cell>
          <cell r="D516" t="str">
            <v>REMOÇÃO DE TELHA CERÂMICA COLONIAL OU FRANCESA PARA REAPROVEITAMENTO, INCLUSIVE AFASTAMENTO E EMPILHAMENTO</v>
          </cell>
          <cell r="E516" t="str">
            <v>M2</v>
          </cell>
          <cell r="F516">
            <v>15.09</v>
          </cell>
        </row>
        <row r="517">
          <cell r="B517" t="str">
            <v>ED-48509</v>
          </cell>
          <cell r="C517" t="str">
            <v>DEM-TEL-005</v>
          </cell>
          <cell r="D517" t="str">
            <v>REMOÇÃO DE TELHA METÁLICA OU PVC, INCLUSIVE AFASTAMENTO E EMPILHAMENTO</v>
          </cell>
          <cell r="E517" t="str">
            <v>M2</v>
          </cell>
          <cell r="F517">
            <v>4.92</v>
          </cell>
        </row>
        <row r="518">
          <cell r="B518" t="str">
            <v>ED-48511</v>
          </cell>
          <cell r="C518" t="str">
            <v>DEM-TEL-015</v>
          </cell>
          <cell r="D518" t="str">
            <v>REMOÇÃO DE TELHA ONDULADA DE FIBROCIMENTO, INCLUSIVE AFASTAMENTO E EMPILHAMENTO</v>
          </cell>
          <cell r="E518" t="str">
            <v>M2</v>
          </cell>
          <cell r="F518">
            <v>8.2899999999999991</v>
          </cell>
        </row>
        <row r="519">
          <cell r="B519" t="str">
            <v>ED-48512</v>
          </cell>
          <cell r="C519" t="str">
            <v>DEM-TEL-020</v>
          </cell>
          <cell r="D519" t="str">
            <v>REMOÇÃO DE TELHA ONDULADA FIBROCIMENTO PARA REAPROVEITAMENTO</v>
          </cell>
          <cell r="E519" t="str">
            <v>M2</v>
          </cell>
          <cell r="F519">
            <v>9.8000000000000007</v>
          </cell>
        </row>
        <row r="520">
          <cell r="B520" t="str">
            <v>ED-48510</v>
          </cell>
          <cell r="C520" t="str">
            <v>DEM-TEL-010</v>
          </cell>
          <cell r="D520" t="str">
            <v>REMOÇÃO DE TELHA TIPO CALHA DE FIBROCIMENTO, INCLUSIVE AFASTAMENTO E EMPILHAMENTO</v>
          </cell>
          <cell r="E520" t="str">
            <v>M2</v>
          </cell>
          <cell r="F520">
            <v>9.0500000000000007</v>
          </cell>
        </row>
        <row r="521">
          <cell r="B521" t="str">
            <v>ED-48478</v>
          </cell>
          <cell r="C521" t="str">
            <v>DEM-PEI-005</v>
          </cell>
          <cell r="D521" t="str">
            <v>RETIRADA DE PEITORIL DE MÁRMORE OU GRANITO</v>
          </cell>
          <cell r="E521" t="str">
            <v>M</v>
          </cell>
          <cell r="F521">
            <v>5.3</v>
          </cell>
        </row>
        <row r="522">
          <cell r="B522" t="str">
            <v>ED-48508</v>
          </cell>
          <cell r="C522" t="str">
            <v>DEM-SOL-005</v>
          </cell>
          <cell r="D522" t="str">
            <v>RETIRADA DE SOLEIRA DE MÁRMORE OU GRANITO</v>
          </cell>
          <cell r="E522" t="str">
            <v>M</v>
          </cell>
          <cell r="F522">
            <v>5.7</v>
          </cell>
        </row>
        <row r="523">
          <cell r="B523" t="str">
            <v>ED-48515</v>
          </cell>
          <cell r="C523" t="str">
            <v>DEM-TUB-005</v>
          </cell>
          <cell r="D523" t="str">
            <v>RETIRADA DE TUBULAÇÕES EMBUTIDAS DAS REDE DE ÁGUA, ELÉTRICA, GASES, ETC.</v>
          </cell>
          <cell r="E523" t="str">
            <v>M</v>
          </cell>
          <cell r="F523">
            <v>11.06</v>
          </cell>
        </row>
        <row r="524">
          <cell r="B524" t="str">
            <v>ED-48500</v>
          </cell>
          <cell r="C524" t="str">
            <v>DEM-RED-010</v>
          </cell>
          <cell r="D524" t="str">
            <v>RETIRADA DE TUBULAÇÕES EMBUTIDAS DE REDE DE ÁGUA, ELÉTRICA, GASES ETC., INCLUSIVE CORTES E DESVIOS</v>
          </cell>
          <cell r="E524" t="str">
            <v>M</v>
          </cell>
          <cell r="F524">
            <v>11.06</v>
          </cell>
        </row>
        <row r="525">
          <cell r="B525" t="str">
            <v>ED-48516</v>
          </cell>
          <cell r="C525" t="str">
            <v>DEM-VID-005</v>
          </cell>
          <cell r="D525" t="str">
            <v>RETIRADA DE VIDRO DE ESQUADRIAS, INCLUSIVE LIMPEZA DO ENCAIXE</v>
          </cell>
          <cell r="E525" t="str">
            <v>M2</v>
          </cell>
          <cell r="F525">
            <v>1.98</v>
          </cell>
        </row>
        <row r="526">
          <cell r="B526">
            <v>316</v>
          </cell>
          <cell r="C526" t="str">
            <v>-</v>
          </cell>
          <cell r="D526" t="str">
            <v>DIV-001  - DIVISÓRIA EM PEDRA</v>
          </cell>
          <cell r="E526" t="str">
            <v/>
          </cell>
        </row>
        <row r="527">
          <cell r="B527" t="str">
            <v>ED-49094</v>
          </cell>
          <cell r="C527" t="str">
            <v>ELE-CON-090</v>
          </cell>
          <cell r="D527" t="str">
            <v>CONDULETE TIPO T EM ALUMÍNIO PARA ELETRODUTO ROSCADO D = 3"</v>
          </cell>
          <cell r="E527" t="str">
            <v>U</v>
          </cell>
          <cell r="F527">
            <v>114.21</v>
          </cell>
        </row>
        <row r="528">
          <cell r="B528" t="str">
            <v>ED-48532</v>
          </cell>
          <cell r="C528" t="str">
            <v>DIV-PED-010</v>
          </cell>
          <cell r="D528" t="str">
            <v>DIVISÓRIA EM ARDÓSIA E = 3 CM, INCLUSIVE FERRAGENS EM LATÃO CROMADO</v>
          </cell>
          <cell r="E528" t="str">
            <v>M2</v>
          </cell>
          <cell r="F528">
            <v>246.56</v>
          </cell>
        </row>
        <row r="529">
          <cell r="B529" t="str">
            <v>ED-48535</v>
          </cell>
          <cell r="C529" t="str">
            <v>DIV-PED-025</v>
          </cell>
          <cell r="D529" t="str">
            <v>DIVISÓRIA EM ARDÓSIA E = 3 CM, INCLUSIVE PERFIS EM CHAPA 18</v>
          </cell>
          <cell r="E529" t="str">
            <v>M2</v>
          </cell>
          <cell r="F529">
            <v>176.07</v>
          </cell>
        </row>
        <row r="530">
          <cell r="B530" t="str">
            <v>ED-48533</v>
          </cell>
          <cell r="C530" t="str">
            <v>DIV-PED-015</v>
          </cell>
          <cell r="D530" t="str">
            <v>DIVISÓRIA EM GRANITO CINZA ANDORINHA E = 3 CM, INCLUSIVE FERRAGENS EM LATÃO CROMADO</v>
          </cell>
          <cell r="E530" t="str">
            <v>M2</v>
          </cell>
          <cell r="F530">
            <v>533.95000000000005</v>
          </cell>
        </row>
        <row r="531">
          <cell r="B531" t="str">
            <v>ED-48531</v>
          </cell>
          <cell r="C531" t="str">
            <v>DIV-PED-005</v>
          </cell>
          <cell r="D531" t="str">
            <v>DIVISÓRIA EM MÁRMORE BRANCO E = 3 CM, INCLUSIVE FERRAGENS EM LATÃO CROMADO</v>
          </cell>
          <cell r="E531" t="str">
            <v>M2</v>
          </cell>
          <cell r="F531">
            <v>470.75</v>
          </cell>
        </row>
        <row r="532">
          <cell r="B532" t="str">
            <v>ED-48534</v>
          </cell>
          <cell r="C532" t="str">
            <v>DIV-PED-020</v>
          </cell>
          <cell r="D532" t="str">
            <v>DIVISÓRIA EM MARMORITE E = 3 CM, INCLUSIVE FERRAGENS EM LATÃO CROMADO</v>
          </cell>
          <cell r="E532" t="str">
            <v>M2</v>
          </cell>
          <cell r="F532">
            <v>358.68</v>
          </cell>
        </row>
        <row r="533">
          <cell r="B533">
            <v>317</v>
          </cell>
          <cell r="C533" t="str">
            <v>-</v>
          </cell>
          <cell r="D533" t="str">
            <v>DIV-002  - DIVISÓRIA DE MADEIRA</v>
          </cell>
          <cell r="E533" t="str">
            <v/>
          </cell>
        </row>
        <row r="534">
          <cell r="B534" t="str">
            <v>ED-48538</v>
          </cell>
          <cell r="C534" t="str">
            <v>DIV-PAI-015</v>
          </cell>
          <cell r="D534" t="str">
            <v>CONJUNTO DE FERRAGENS PARA CONFECÇÃO DE PORTA DE DIVISÓRIA</v>
          </cell>
          <cell r="E534" t="str">
            <v>CJ</v>
          </cell>
          <cell r="F534">
            <v>100</v>
          </cell>
        </row>
        <row r="535">
          <cell r="B535" t="str">
            <v>ED-48536</v>
          </cell>
          <cell r="C535" t="str">
            <v>DIV-PAI-005</v>
          </cell>
          <cell r="D535" t="str">
            <v>DIVISÓRIA EM PAINEL REMOVÍVEL, NÚCLEO COMPENSADO NAVAL - P. AÇO TIPO C</v>
          </cell>
          <cell r="E535" t="str">
            <v>M2</v>
          </cell>
          <cell r="F535">
            <v>92.34</v>
          </cell>
        </row>
        <row r="536">
          <cell r="B536" t="str">
            <v>ED-48537</v>
          </cell>
          <cell r="C536" t="str">
            <v>DIV-PAI-010</v>
          </cell>
          <cell r="D536" t="str">
            <v>DIVISÓRIA EM PAINEL REMOVÍVEL, NÚCLEO COMPENSADO NAVAL - P. ALUMÍNIO TIPO C</v>
          </cell>
          <cell r="E536" t="str">
            <v>M2</v>
          </cell>
          <cell r="F536">
            <v>92.34</v>
          </cell>
        </row>
        <row r="537">
          <cell r="B537" t="str">
            <v>ED-49437</v>
          </cell>
          <cell r="C537" t="str">
            <v>ELE-PAD-095</v>
          </cell>
          <cell r="D537" t="str">
            <v>PADRÃO CEMIG SUBTERRÂNEO TIPO H1, CARGA INSTALADA ATÉ 5 KW,</v>
          </cell>
          <cell r="E537" t="str">
            <v>U</v>
          </cell>
          <cell r="F537">
            <v>1067.07</v>
          </cell>
        </row>
        <row r="538">
          <cell r="B538">
            <v>318</v>
          </cell>
          <cell r="C538" t="str">
            <v>-</v>
          </cell>
          <cell r="D538" t="str">
            <v>DRE-001  - DRENAGEM</v>
          </cell>
          <cell r="E538" t="str">
            <v/>
          </cell>
        </row>
        <row r="539">
          <cell r="B539" t="str">
            <v>ED-48611</v>
          </cell>
          <cell r="C539" t="str">
            <v>DRE-GAL-005</v>
          </cell>
          <cell r="D539" t="str">
            <v>ALA DE GALERIA CELULAR B = 1,20 M, EXCLUSIVE BOTA FORA</v>
          </cell>
          <cell r="E539" t="str">
            <v>M</v>
          </cell>
          <cell r="F539">
            <v>4486.58</v>
          </cell>
        </row>
        <row r="540">
          <cell r="B540" t="str">
            <v>ED-48612</v>
          </cell>
          <cell r="C540" t="str">
            <v>DRE-GAL-010</v>
          </cell>
          <cell r="D540" t="str">
            <v>ALA DE GALERIA CELULAR B = 1,30 M, EXCLUSIVE BOTA FORA</v>
          </cell>
          <cell r="E540" t="str">
            <v>M</v>
          </cell>
          <cell r="F540">
            <v>4659.4399999999996</v>
          </cell>
        </row>
        <row r="541">
          <cell r="B541" t="str">
            <v>ED-48613</v>
          </cell>
          <cell r="C541" t="str">
            <v>DRE-GAL-015</v>
          </cell>
          <cell r="D541" t="str">
            <v>ALA DE GALERIA CELULAR B = 1,40 M, EXCLUSIVE BOTA FORA</v>
          </cell>
          <cell r="E541" t="str">
            <v>M</v>
          </cell>
          <cell r="F541">
            <v>4831.8999999999996</v>
          </cell>
        </row>
        <row r="542">
          <cell r="B542" t="str">
            <v>ED-48614</v>
          </cell>
          <cell r="C542" t="str">
            <v>DRE-GAL-020</v>
          </cell>
          <cell r="D542" t="str">
            <v>ALA DE GALERIA CELULAR B = 1,50 M, EXCLUSIVE BOTA FORA</v>
          </cell>
          <cell r="E542" t="str">
            <v>M</v>
          </cell>
          <cell r="F542">
            <v>5008.33</v>
          </cell>
        </row>
        <row r="543">
          <cell r="B543" t="str">
            <v>ED-48615</v>
          </cell>
          <cell r="C543" t="str">
            <v>DRE-GAL-025</v>
          </cell>
          <cell r="D543" t="str">
            <v>ALA DE GALERIA CELULAR B = 1,60 M, EXCLUSIVE BOTA FORA</v>
          </cell>
          <cell r="E543" t="str">
            <v>M</v>
          </cell>
          <cell r="F543">
            <v>7149.64</v>
          </cell>
        </row>
        <row r="544">
          <cell r="B544" t="str">
            <v>ED-48616</v>
          </cell>
          <cell r="C544" t="str">
            <v>DRE-GAL-030</v>
          </cell>
          <cell r="D544" t="str">
            <v>ALA DE GALERIA CELULAR B = 1,70 M, EXCLUSIVE BOTA FORA</v>
          </cell>
          <cell r="E544" t="str">
            <v>M</v>
          </cell>
          <cell r="F544">
            <v>7370.34</v>
          </cell>
        </row>
        <row r="545">
          <cell r="B545" t="str">
            <v>ED-48617</v>
          </cell>
          <cell r="C545" t="str">
            <v>DRE-GAL-035</v>
          </cell>
          <cell r="D545" t="str">
            <v>ALA DE GALERIA CELULAR B = 1,80 M, EXCLUSIVE BOTA FORA</v>
          </cell>
          <cell r="E545" t="str">
            <v>M</v>
          </cell>
          <cell r="F545">
            <v>7583.83</v>
          </cell>
        </row>
        <row r="546">
          <cell r="B546" t="str">
            <v>ED-48618</v>
          </cell>
          <cell r="C546" t="str">
            <v>DRE-GAL-040</v>
          </cell>
          <cell r="D546" t="str">
            <v>ALA DE GALERIA CELULAR B = 1,90 M, EXCLUSIVE BOTA FORA</v>
          </cell>
          <cell r="E546" t="str">
            <v>M</v>
          </cell>
          <cell r="F546">
            <v>7816.64</v>
          </cell>
        </row>
        <row r="547">
          <cell r="B547" t="str">
            <v>ED-48619</v>
          </cell>
          <cell r="C547" t="str">
            <v>DRE-GAL-045</v>
          </cell>
          <cell r="D547" t="str">
            <v>ALA DE GALERIA CELULAR B = 2,00 M, EXCLUSIVE BOTA FORA</v>
          </cell>
          <cell r="E547" t="str">
            <v>M</v>
          </cell>
          <cell r="F547">
            <v>8078.95</v>
          </cell>
        </row>
        <row r="548">
          <cell r="B548" t="str">
            <v>ED-48620</v>
          </cell>
          <cell r="C548" t="str">
            <v>DRE-GAL-050</v>
          </cell>
          <cell r="D548" t="str">
            <v>ALA DE GALERIA CELULAR B = 2,10 M, EXCLUSIVE BOTA FORA</v>
          </cell>
          <cell r="E548" t="str">
            <v>M</v>
          </cell>
          <cell r="F548">
            <v>8352.82</v>
          </cell>
        </row>
        <row r="549">
          <cell r="B549" t="str">
            <v>ED-48621</v>
          </cell>
          <cell r="C549" t="str">
            <v>DRE-GAL-055</v>
          </cell>
          <cell r="D549" t="str">
            <v>ALA DE GALERIA CELULAR B = 2,20 M, EXCLUSIVE BOTA FORA</v>
          </cell>
          <cell r="E549" t="str">
            <v>M</v>
          </cell>
          <cell r="F549">
            <v>8607.08</v>
          </cell>
        </row>
        <row r="550">
          <cell r="B550" t="str">
            <v>ED-48622</v>
          </cell>
          <cell r="C550" t="str">
            <v>DRE-GAL-060</v>
          </cell>
          <cell r="D550" t="str">
            <v>ALA DE GALERIA CELULAR B = 2,30 M, EXCLUSIVE BOTA FORA</v>
          </cell>
          <cell r="E550" t="str">
            <v>M</v>
          </cell>
          <cell r="F550">
            <v>8933.83</v>
          </cell>
        </row>
        <row r="551">
          <cell r="B551" t="str">
            <v>ED-48623</v>
          </cell>
          <cell r="C551" t="str">
            <v>DRE-GAL-065</v>
          </cell>
          <cell r="D551" t="str">
            <v>ALA DE GALERIA CELULAR B = 2,40 M, EXCLUSIVE BOTA FORA</v>
          </cell>
          <cell r="E551" t="str">
            <v>M</v>
          </cell>
          <cell r="F551">
            <v>9186.0400000000009</v>
          </cell>
        </row>
        <row r="552">
          <cell r="B552" t="str">
            <v>ED-48624</v>
          </cell>
          <cell r="C552" t="str">
            <v>DRE-GAL-070</v>
          </cell>
          <cell r="D552" t="str">
            <v>ALA DE GALERIA CELULAR B = 2,50 M, EXCLUSIVE BOTA FORA</v>
          </cell>
          <cell r="E552" t="str">
            <v>M</v>
          </cell>
          <cell r="F552">
            <v>9459.6200000000008</v>
          </cell>
        </row>
        <row r="553">
          <cell r="B553" t="str">
            <v>ED-48625</v>
          </cell>
          <cell r="C553" t="str">
            <v>DRE-GAL-075</v>
          </cell>
          <cell r="D553" t="str">
            <v>ALA DE GALERIA CELULAR B = 2,60 M, EXCLUSIVE BOTA FORA</v>
          </cell>
          <cell r="E553" t="str">
            <v>M</v>
          </cell>
          <cell r="F553">
            <v>9736.2999999999993</v>
          </cell>
        </row>
        <row r="554">
          <cell r="B554" t="str">
            <v>ED-48626</v>
          </cell>
          <cell r="C554" t="str">
            <v>DRE-GAL-080</v>
          </cell>
          <cell r="D554" t="str">
            <v>ALA DE GALERIA CELULAR B = 2,70 M, EXCLUSIVE BOTA FORA</v>
          </cell>
          <cell r="E554" t="str">
            <v>M</v>
          </cell>
          <cell r="F554">
            <v>9967.93</v>
          </cell>
        </row>
        <row r="555">
          <cell r="B555" t="str">
            <v>ED-48627</v>
          </cell>
          <cell r="C555" t="str">
            <v>DRE-GAL-085</v>
          </cell>
          <cell r="D555" t="str">
            <v>ALA DE GALERIA CELULAR B = 2,80 M, EXCLUSIVE BOTA FORA</v>
          </cell>
          <cell r="E555" t="str">
            <v>M</v>
          </cell>
          <cell r="F555">
            <v>10214.81</v>
          </cell>
        </row>
        <row r="556">
          <cell r="B556" t="str">
            <v>ED-48628</v>
          </cell>
          <cell r="C556" t="str">
            <v>DRE-GAL-090</v>
          </cell>
          <cell r="D556" t="str">
            <v>ALA DE GALERIA CELULAR B = 2,90 M, EXCLUSIVE BOTA FORA</v>
          </cell>
          <cell r="E556" t="str">
            <v>M</v>
          </cell>
          <cell r="F556">
            <v>10445.629999999999</v>
          </cell>
        </row>
        <row r="557">
          <cell r="B557" t="str">
            <v>ED-48629</v>
          </cell>
          <cell r="C557" t="str">
            <v>DRE-GAL-095</v>
          </cell>
          <cell r="D557" t="str">
            <v>ALA DE GALERIA CELULAR B = 3,00 M, EXCLUSIVE BOTA FORA</v>
          </cell>
          <cell r="E557" t="str">
            <v>M</v>
          </cell>
          <cell r="F557">
            <v>10677.9</v>
          </cell>
        </row>
        <row r="558">
          <cell r="B558" t="str">
            <v>ED-48544</v>
          </cell>
          <cell r="C558" t="str">
            <v>DRE-ALA-030</v>
          </cell>
          <cell r="D558" t="str">
            <v>ALA DE REDE TUBULAR DN 1000, EXCLUSIVE BOTA FORA</v>
          </cell>
          <cell r="E558" t="str">
            <v>U</v>
          </cell>
          <cell r="F558">
            <v>1076.8699999999999</v>
          </cell>
        </row>
        <row r="559">
          <cell r="B559" t="str">
            <v>ED-48545</v>
          </cell>
          <cell r="C559" t="str">
            <v>DRE-ALA-035</v>
          </cell>
          <cell r="D559" t="str">
            <v>ALA DE REDE TUBULAR DN 1100, EXCLUSIVE BOTA FORA</v>
          </cell>
          <cell r="E559" t="str">
            <v>U</v>
          </cell>
          <cell r="F559">
            <v>1452.54</v>
          </cell>
        </row>
        <row r="560">
          <cell r="B560" t="str">
            <v>ED-48546</v>
          </cell>
          <cell r="C560" t="str">
            <v>DRE-ALA-040</v>
          </cell>
          <cell r="D560" t="str">
            <v>ALA DE REDE TUBULAR DN 1200, EXCLUSIVE BOTA FORA</v>
          </cell>
          <cell r="E560" t="str">
            <v>U</v>
          </cell>
          <cell r="F560">
            <v>1546.66</v>
          </cell>
        </row>
        <row r="561">
          <cell r="B561" t="str">
            <v>ED-48547</v>
          </cell>
          <cell r="C561" t="str">
            <v>DRE-ALA-045</v>
          </cell>
          <cell r="D561" t="str">
            <v>ALA DE REDE TUBULAR DN 1300, EXCLUSIVE BOTA FORA</v>
          </cell>
          <cell r="E561" t="str">
            <v>U</v>
          </cell>
          <cell r="F561">
            <v>1916.81</v>
          </cell>
        </row>
        <row r="562">
          <cell r="B562" t="str">
            <v>ED-48548</v>
          </cell>
          <cell r="C562" t="str">
            <v>DRE-ALA-050</v>
          </cell>
          <cell r="D562" t="str">
            <v>ALA DE REDE TUBULAR DN 1500, EXCLUSIVE BOTA FORA</v>
          </cell>
          <cell r="E562" t="str">
            <v>U</v>
          </cell>
          <cell r="F562">
            <v>2140.3000000000002</v>
          </cell>
        </row>
        <row r="563">
          <cell r="B563" t="str">
            <v>ED-48539</v>
          </cell>
          <cell r="C563" t="str">
            <v>DRE-ALA-005</v>
          </cell>
          <cell r="D563" t="str">
            <v>ALA DE REDE TUBULAR DN 500, EXCLUSIVE BOTA FORA</v>
          </cell>
          <cell r="E563" t="str">
            <v>U</v>
          </cell>
          <cell r="F563">
            <v>685.76</v>
          </cell>
        </row>
        <row r="564">
          <cell r="B564" t="str">
            <v>ED-48540</v>
          </cell>
          <cell r="C564" t="str">
            <v>DRE-ALA-010</v>
          </cell>
          <cell r="D564" t="str">
            <v>ALA DE REDE TUBULAR DN 600, EXCLUSIVE BOTA FORA</v>
          </cell>
          <cell r="E564" t="str">
            <v>U</v>
          </cell>
          <cell r="F564">
            <v>763.97</v>
          </cell>
        </row>
        <row r="565">
          <cell r="B565" t="str">
            <v>ED-48541</v>
          </cell>
          <cell r="C565" t="str">
            <v>DRE-ALA-015</v>
          </cell>
          <cell r="D565" t="str">
            <v>ALA DE REDE TUBULAR DN 700, EXCLUSIVE BOTA FORA</v>
          </cell>
          <cell r="E565" t="str">
            <v>U</v>
          </cell>
          <cell r="F565">
            <v>833.83</v>
          </cell>
        </row>
        <row r="566">
          <cell r="B566" t="str">
            <v>ED-48542</v>
          </cell>
          <cell r="C566" t="str">
            <v>DRE-ALA-020</v>
          </cell>
          <cell r="D566" t="str">
            <v>ALA DE REDE TUBULAR DN 800, EXCLUSIVE BOTA FORA</v>
          </cell>
          <cell r="E566" t="str">
            <v>U</v>
          </cell>
          <cell r="F566">
            <v>906.61</v>
          </cell>
        </row>
        <row r="567">
          <cell r="B567" t="str">
            <v>ED-48543</v>
          </cell>
          <cell r="C567" t="str">
            <v>DRE-ALA-025</v>
          </cell>
          <cell r="D567" t="str">
            <v>ALA DE REDE TUBULAR DN 900, EXCLUSIVE BOTA FORA</v>
          </cell>
          <cell r="E567" t="str">
            <v>U</v>
          </cell>
          <cell r="F567">
            <v>987.34</v>
          </cell>
        </row>
        <row r="568">
          <cell r="B568" t="str">
            <v>ED-48703</v>
          </cell>
          <cell r="C568" t="str">
            <v>ELE-BLO-005</v>
          </cell>
          <cell r="D568" t="str">
            <v>BLOCO BLI-10 PADRÃO TELEMAR</v>
          </cell>
          <cell r="E568" t="str">
            <v>U</v>
          </cell>
          <cell r="F568">
            <v>15.72</v>
          </cell>
        </row>
        <row r="569">
          <cell r="B569" t="str">
            <v>ED-48551</v>
          </cell>
          <cell r="C569" t="str">
            <v>DRE-BOC-015</v>
          </cell>
          <cell r="D569" t="str">
            <v>BOCA DE LOBO DUPLA (TIPO B - CONCRETO), QUADRO, GRELHA E CANTONEIRA, INCLUSIVE ESCAVAÇÃO, REATERRO E BOTA-FORA</v>
          </cell>
          <cell r="E569" t="str">
            <v>U</v>
          </cell>
          <cell r="F569">
            <v>1363.34</v>
          </cell>
        </row>
        <row r="570">
          <cell r="B570" t="str">
            <v>ED-48549</v>
          </cell>
          <cell r="C570" t="str">
            <v>DRE-BOC-005</v>
          </cell>
          <cell r="D570" t="str">
            <v>BOCA DE LOBO SIMPLES (TIPO A - FERRO FUNDIDO), QUADRO, GRELHA E CANTONEIRA, INCLUSIVE ESCAVAÇÃO, REATERRO E BOTA-FORA</v>
          </cell>
          <cell r="E570" t="str">
            <v>U</v>
          </cell>
          <cell r="F570">
            <v>1926.31</v>
          </cell>
        </row>
        <row r="571">
          <cell r="B571" t="str">
            <v>ED-48550</v>
          </cell>
          <cell r="C571" t="str">
            <v>DRE-BOC-010</v>
          </cell>
          <cell r="D571" t="str">
            <v>BOCA DE LOBO SIMPLES (TIPO B - CONCRETO), QUADRO, GRELHA E CANTONEIRA, INCLUSIVE ESCAVAÇÃO, REATERRO E BOTA-FORA</v>
          </cell>
          <cell r="E571" t="str">
            <v>U</v>
          </cell>
          <cell r="F571">
            <v>777.11</v>
          </cell>
        </row>
        <row r="572">
          <cell r="B572" t="str">
            <v>ED-48587</v>
          </cell>
          <cell r="C572" t="str">
            <v>DRE-CXS-036</v>
          </cell>
          <cell r="D572" t="str">
            <v>CAIXA DE AREIA 100 X 100 X 100 CM</v>
          </cell>
          <cell r="E572" t="str">
            <v>U</v>
          </cell>
          <cell r="F572">
            <v>887.7</v>
          </cell>
        </row>
        <row r="573">
          <cell r="B573" t="str">
            <v>ED-48586</v>
          </cell>
          <cell r="C573" t="str">
            <v>DRE-CXS-035</v>
          </cell>
          <cell r="D573" t="str">
            <v>CAIXA DE AREIA 50 X 60 X 70 CM</v>
          </cell>
          <cell r="E573" t="str">
            <v>U</v>
          </cell>
          <cell r="F573">
            <v>379.4</v>
          </cell>
        </row>
        <row r="574">
          <cell r="B574" t="str">
            <v>ED-48572</v>
          </cell>
          <cell r="C574" t="str">
            <v>DRE-CXS-006</v>
          </cell>
          <cell r="D574" t="str">
            <v>CAIXA DE CAPTAÇÃO E DRENAGEM TIPO A (100 X 100 X 120 CM), D = 500 MM A 1500MM, INCLUSIVE ESCAVAÇÃO, REATERRO E BOTA FORA</v>
          </cell>
          <cell r="E574" t="str">
            <v>U</v>
          </cell>
          <cell r="F574">
            <v>1015.33</v>
          </cell>
        </row>
        <row r="575">
          <cell r="B575" t="str">
            <v>ED-48573</v>
          </cell>
          <cell r="C575" t="str">
            <v>DRE-CXS-007</v>
          </cell>
          <cell r="D575" t="str">
            <v>CAIXA DE CAPTAÇÃO E DRENAGEM TIPO A (120 X 120 X 150 CM), D = 500 MM A 1500MM, INCLUSIVE ESCAVAÇÃO, REATERRO E BOTA FORA</v>
          </cell>
          <cell r="E575" t="str">
            <v>U</v>
          </cell>
          <cell r="F575">
            <v>1412.77</v>
          </cell>
        </row>
        <row r="576">
          <cell r="B576" t="str">
            <v>ED-48574</v>
          </cell>
          <cell r="C576" t="str">
            <v>DRE-CXS-010</v>
          </cell>
          <cell r="D576" t="str">
            <v>CAIXA DE CAPTAÇÃO E DRENAGEM TIPO B D = 500 MM</v>
          </cell>
          <cell r="E576" t="str">
            <v>U</v>
          </cell>
          <cell r="F576">
            <v>1088.2</v>
          </cell>
        </row>
        <row r="577">
          <cell r="B577" t="str">
            <v>ED-48575</v>
          </cell>
          <cell r="C577" t="str">
            <v>DRE-CXS-011</v>
          </cell>
          <cell r="D577" t="str">
            <v>CAIXA DE CAPTAÇÃO E DRENAGEM TIPO B (100 X 100 X 120 CM), D = 500 MM A 1500MM, INCLUSIVE ESCAVAÇÃO, REATERRO E BOTA FORA</v>
          </cell>
          <cell r="E577" t="str">
            <v>U</v>
          </cell>
          <cell r="F577">
            <v>1285.8599999999999</v>
          </cell>
        </row>
        <row r="578">
          <cell r="B578" t="str">
            <v>ED-48576</v>
          </cell>
          <cell r="C578" t="str">
            <v>DRE-CXS-012</v>
          </cell>
          <cell r="D578" t="str">
            <v>CAIXA DE CAPTAÇÃO E DRENAGEM TIPO B (120 X 120 X 150 CM), D = 500 MM A 1500MM, INCLUSIVE ESCAVAÇÃO, REATERRO E BOTA FORA</v>
          </cell>
          <cell r="E578" t="str">
            <v>U</v>
          </cell>
          <cell r="F578">
            <v>1780.8</v>
          </cell>
        </row>
        <row r="579">
          <cell r="B579" t="str">
            <v>ED-48578</v>
          </cell>
          <cell r="C579" t="str">
            <v>DRE-CXS-016</v>
          </cell>
          <cell r="D579" t="str">
            <v>CAIXA DE CAPTAÇÃO E DRENAGEM TIPO C (100 X 100 X 120 CM), D = 500 MM A 1500MM, INCLUSIVE ESCAVAÇÃO, REATERRO E BOTA FORA</v>
          </cell>
          <cell r="E579" t="str">
            <v>U</v>
          </cell>
          <cell r="F579">
            <v>990.98</v>
          </cell>
        </row>
        <row r="580">
          <cell r="B580" t="str">
            <v>ED-48579</v>
          </cell>
          <cell r="C580" t="str">
            <v>DRE-CXS-017</v>
          </cell>
          <cell r="D580" t="str">
            <v>CAIXA DE CAPTAÇÃO E DRENAGEM TIPO C (120 X 120 X 150 CM), D = 500 MM A 1500MM, INCLUSIVE ESCAVAÇÃO, REATERRO E BOTA FORA</v>
          </cell>
          <cell r="E580" t="str">
            <v>U</v>
          </cell>
          <cell r="F580">
            <v>1442.31</v>
          </cell>
        </row>
        <row r="581">
          <cell r="B581" t="str">
            <v>ED-48580</v>
          </cell>
          <cell r="C581" t="str">
            <v>DRE-CXS-020</v>
          </cell>
          <cell r="D581" t="str">
            <v>CAIXA DE CAPTAÇÃO E DRENAGEM TIPO D (D = 70 CM, H = 82 CM), D = 500 MM A 1500MM, INCLUSIVE ESCAVAÇÃO, REATERRO E BOTA FORA</v>
          </cell>
          <cell r="E581" t="str">
            <v>U</v>
          </cell>
          <cell r="F581">
            <v>543.54999999999995</v>
          </cell>
        </row>
        <row r="582">
          <cell r="B582" t="str">
            <v>ED-48581</v>
          </cell>
          <cell r="C582" t="str">
            <v>DRE-CXS-021</v>
          </cell>
          <cell r="D582" t="str">
            <v>CAIXA DE CAPTAÇÃO E DRENAGEM TIPO D (D = 90 CM, H = 82 CM), D = 500 MM A 1500MM, INCLUSIVE ESCAVAÇÃO, REATERRO E BOTA FORA</v>
          </cell>
          <cell r="E582" t="str">
            <v>U</v>
          </cell>
          <cell r="F582">
            <v>793.28</v>
          </cell>
        </row>
        <row r="583">
          <cell r="B583" t="str">
            <v>ED-48582</v>
          </cell>
          <cell r="C583" t="str">
            <v>DRE-CXS-025</v>
          </cell>
          <cell r="D583" t="str">
            <v>CAIXA DE CAPTAÇÃO E DRENAGEM TIPO E (100 X 100 X 120 CM), D = 500 MM A 1500MM, INCLUSIVE ESCAVAÇÃO, REATERRO E BOTA FORA</v>
          </cell>
          <cell r="E583" t="str">
            <v>U</v>
          </cell>
          <cell r="F583">
            <v>984.81</v>
          </cell>
        </row>
        <row r="584">
          <cell r="B584" t="str">
            <v>ED-48583</v>
          </cell>
          <cell r="C584" t="str">
            <v>DRE-CXS-026</v>
          </cell>
          <cell r="D584" t="str">
            <v>CAIXA DE CAPTAÇÃO E DRENAGEM TIPO E (120 X 120 X 150 CM), D = 500 MM A 1500MM, INCLUSIVE ESCAVAÇÃO, REATERRO E BOTA FORA</v>
          </cell>
          <cell r="E584" t="str">
            <v>U</v>
          </cell>
          <cell r="F584">
            <v>1404.75</v>
          </cell>
        </row>
        <row r="585">
          <cell r="B585" t="str">
            <v>ED-48584</v>
          </cell>
          <cell r="C585" t="str">
            <v>DRE-CXS-030</v>
          </cell>
          <cell r="D585" t="str">
            <v>CAIXA DE CAPTAÇÃO E DRENAGEM TIPO F (100 X 100 X 120 CM), D = 500 MM A 1500MM, INCLUSIVE ESCAVAÇÃO, REATERRO E BOTA FORA</v>
          </cell>
          <cell r="E585" t="str">
            <v>U</v>
          </cell>
          <cell r="F585">
            <v>1245.6500000000001</v>
          </cell>
        </row>
        <row r="586">
          <cell r="B586" t="str">
            <v>ED-48585</v>
          </cell>
          <cell r="C586" t="str">
            <v>DRE-CXS-031</v>
          </cell>
          <cell r="D586" t="str">
            <v>CAIXA DE CAPTAÇÃO E DRENAGEM TIPO F (120 X 120 X 150 CM), D = 500 MM A 1500MM, INCLUSIVE ESCAVAÇÃO, REATERRO E BOTA FORA</v>
          </cell>
          <cell r="E586" t="str">
            <v>U</v>
          </cell>
          <cell r="F586">
            <v>1763.09</v>
          </cell>
        </row>
        <row r="587">
          <cell r="B587" t="str">
            <v>ED-48571</v>
          </cell>
          <cell r="C587" t="str">
            <v>DRE-CXS-005</v>
          </cell>
          <cell r="D587" t="str">
            <v>CAIXAS DE CAPTAÇÃO E DRENAGEM TIPO A D = 500 MM</v>
          </cell>
          <cell r="E587" t="str">
            <v>U</v>
          </cell>
          <cell r="F587">
            <v>847.46</v>
          </cell>
        </row>
        <row r="588">
          <cell r="B588" t="str">
            <v>ED-48577</v>
          </cell>
          <cell r="C588" t="str">
            <v>DRE-CXS-015</v>
          </cell>
          <cell r="D588" t="str">
            <v>CAIXAS DE CAPTAÇÃO E DRENAGEM TIPO C D = 500 MM</v>
          </cell>
          <cell r="E588" t="str">
            <v>U</v>
          </cell>
          <cell r="F588">
            <v>1352.67</v>
          </cell>
        </row>
        <row r="589">
          <cell r="B589" t="str">
            <v>ED-48560</v>
          </cell>
          <cell r="C589" t="str">
            <v>DRE-CAN-050</v>
          </cell>
          <cell r="D589" t="str">
            <v>CANALETA COM GRELHA PARA ÁGUAS PLUVIAIS, 30 X 30 CM</v>
          </cell>
          <cell r="E589" t="str">
            <v>M</v>
          </cell>
          <cell r="F589">
            <v>247.92</v>
          </cell>
        </row>
        <row r="590">
          <cell r="B590" t="str">
            <v>ED-48561</v>
          </cell>
          <cell r="C590" t="str">
            <v>DRE-CAN-055</v>
          </cell>
          <cell r="D590" t="str">
            <v>CANALETA COM TAMPA PARA ÁGUAS PLUVIAIS, 30 X 30 CM</v>
          </cell>
          <cell r="E590" t="str">
            <v>M</v>
          </cell>
          <cell r="F590">
            <v>134.28</v>
          </cell>
        </row>
        <row r="591">
          <cell r="B591" t="str">
            <v>ED-48563</v>
          </cell>
          <cell r="C591" t="str">
            <v>DRE-CAN-065</v>
          </cell>
          <cell r="D591" t="str">
            <v>CANALETA PARA ÁGUAS PLUVIAIS EM CONCRETO MOLDADA IN-LOCO, LARGURA 15 CM</v>
          </cell>
          <cell r="E591" t="str">
            <v>M</v>
          </cell>
          <cell r="F591">
            <v>107.04</v>
          </cell>
        </row>
        <row r="592">
          <cell r="B592" t="str">
            <v>ED-48564</v>
          </cell>
          <cell r="C592" t="str">
            <v>DRE-CAN-070</v>
          </cell>
          <cell r="D592" t="str">
            <v>CANALETA PARA ÁGUAS PLUVIAIS EM CONCRETO MOLDADA IN-LOCO, LARGURA 20 CM</v>
          </cell>
          <cell r="E592" t="str">
            <v>M</v>
          </cell>
          <cell r="F592">
            <v>110.85</v>
          </cell>
        </row>
        <row r="593">
          <cell r="B593" t="str">
            <v>ED-48565</v>
          </cell>
          <cell r="C593" t="str">
            <v>DRE-CAN-075</v>
          </cell>
          <cell r="D593" t="str">
            <v>CANALETA PARA ÁGUAS PLUVIAIS EM CONCRETO MOLDADA IN-LOCO, LARGURA 30 CM</v>
          </cell>
          <cell r="E593" t="str">
            <v>M</v>
          </cell>
          <cell r="F593">
            <v>113.71</v>
          </cell>
        </row>
        <row r="594">
          <cell r="B594" t="str">
            <v>ED-48566</v>
          </cell>
          <cell r="C594" t="str">
            <v>DRE-CAN-080</v>
          </cell>
          <cell r="D594" t="str">
            <v>CANALETA PARA ÁGUAS PLUVIAIS EM CONCRETO MOLDADA IN-LOCO, LARGURA 60 CM</v>
          </cell>
          <cell r="E594" t="str">
            <v>M</v>
          </cell>
          <cell r="F594">
            <v>108.21</v>
          </cell>
        </row>
        <row r="595">
          <cell r="B595" t="str">
            <v>ED-48567</v>
          </cell>
          <cell r="C595" t="str">
            <v>DRE-CAN-085</v>
          </cell>
          <cell r="D595" t="str">
            <v>CANALETA PARA ÁGUAS PLUVIAIS EM CONCRETO MOLDADA IN-LOCO, LARGURA 90 CM</v>
          </cell>
          <cell r="E595" t="str">
            <v>M</v>
          </cell>
          <cell r="F595">
            <v>127.13</v>
          </cell>
        </row>
        <row r="596">
          <cell r="B596" t="str">
            <v>ED-48562</v>
          </cell>
          <cell r="C596" t="str">
            <v>DRE-CAN-060</v>
          </cell>
          <cell r="D596" t="str">
            <v>CANALETA SANITÁRIA ABERTA 5 X 8 CM</v>
          </cell>
          <cell r="E596" t="str">
            <v>M</v>
          </cell>
          <cell r="F596">
            <v>21.85</v>
          </cell>
        </row>
        <row r="597">
          <cell r="B597" t="str">
            <v>ED-48559</v>
          </cell>
          <cell r="C597" t="str">
            <v>DRE-CAN-045</v>
          </cell>
          <cell r="D597" t="str">
            <v>CANALETA SEM TAMPA PARA ÁGUAS PLUVIAIS, 30 X 30 CM</v>
          </cell>
          <cell r="E597" t="str">
            <v>M</v>
          </cell>
          <cell r="F597">
            <v>107.33</v>
          </cell>
        </row>
        <row r="598">
          <cell r="B598" t="str">
            <v>ED-48552</v>
          </cell>
          <cell r="C598" t="str">
            <v>DRE-CAN-005</v>
          </cell>
          <cell r="D598" t="str">
            <v>CANALETA TIPO 2 - D = 300 MM, PRÉ-MOLDADA DE CONCRETO, PADRÃO DEER-MG</v>
          </cell>
          <cell r="E598" t="str">
            <v>M</v>
          </cell>
          <cell r="F598">
            <v>48.41</v>
          </cell>
        </row>
        <row r="599">
          <cell r="B599" t="str">
            <v>ED-48553</v>
          </cell>
          <cell r="C599" t="str">
            <v>DRE-CAN-010</v>
          </cell>
          <cell r="D599" t="str">
            <v>CANALETA TIPO 2 - D = 400 MM, PRÉ-MOLDADA DE CONCRETO, PADRÃO DEER-MG</v>
          </cell>
          <cell r="E599" t="str">
            <v>M</v>
          </cell>
          <cell r="F599">
            <v>64.819999999999993</v>
          </cell>
        </row>
        <row r="600">
          <cell r="B600" t="str">
            <v>ED-48554</v>
          </cell>
          <cell r="C600" t="str">
            <v>DRE-CAN-015</v>
          </cell>
          <cell r="D600" t="str">
            <v>CANALETA TIPO 2 - D = 500 MM, PRÉ-MOLDADA DE CONCRETO, PADRÃO DEER-MG</v>
          </cell>
          <cell r="E600" t="str">
            <v>M</v>
          </cell>
          <cell r="F600">
            <v>87.4</v>
          </cell>
        </row>
        <row r="601">
          <cell r="B601" t="str">
            <v>ED-48555</v>
          </cell>
          <cell r="C601" t="str">
            <v>DRE-CAN-020</v>
          </cell>
          <cell r="D601" t="str">
            <v>CANALETA TIPO 2 - D = 600 MM, PRÉ-MOLDADA DE CONCRETO, PADRÃO DEER-MG</v>
          </cell>
          <cell r="E601" t="str">
            <v>M</v>
          </cell>
          <cell r="F601">
            <v>105.03</v>
          </cell>
        </row>
        <row r="602">
          <cell r="B602" t="str">
            <v>ED-48556</v>
          </cell>
          <cell r="C602" t="str">
            <v>DRE-CAN-025</v>
          </cell>
          <cell r="D602" t="str">
            <v>CANALETA TIPO 3 - 30 X 20 CM, CONCRETO FCK = 15 MPA, COM GRELHA DE AÇO CA-25, PADRÃO DEER-MG</v>
          </cell>
          <cell r="E602" t="str">
            <v>M</v>
          </cell>
          <cell r="F602">
            <v>248.52</v>
          </cell>
        </row>
        <row r="603">
          <cell r="B603" t="str">
            <v>ED-48557</v>
          </cell>
          <cell r="C603" t="str">
            <v>DRE-CAN-030</v>
          </cell>
          <cell r="D603" t="str">
            <v>CANALETA TIPO 4 - 30 X 20 CM, CONCRETO FCK = 15 MPA, COM TAMPA DE CONCRETO, PADRÃO DEER-MG</v>
          </cell>
          <cell r="E603" t="str">
            <v>M</v>
          </cell>
          <cell r="F603">
            <v>93.54</v>
          </cell>
        </row>
        <row r="604">
          <cell r="B604" t="str">
            <v>ED-48558</v>
          </cell>
          <cell r="C604" t="str">
            <v>DRE-CAN-035</v>
          </cell>
          <cell r="D604" t="str">
            <v>CANALETA TIPO 5 - 30 X 20 CM, CONCRETO FCK = 15 MPA SEM TAMPA DE CONCRETO, PADRÃO DEER-MG</v>
          </cell>
          <cell r="E604" t="str">
            <v>M</v>
          </cell>
          <cell r="F604">
            <v>72.91</v>
          </cell>
        </row>
        <row r="605">
          <cell r="B605" t="str">
            <v>ED-48568</v>
          </cell>
          <cell r="C605" t="str">
            <v>DRE-CHA-005</v>
          </cell>
          <cell r="D605" t="str">
            <v>CHAMINÉ DE POÇO DE VISITA TIPO "A", EM ALVENARIA COM DEGRAUS DE AÇO CA-50</v>
          </cell>
          <cell r="E605" t="str">
            <v>M</v>
          </cell>
          <cell r="F605">
            <v>379.77</v>
          </cell>
        </row>
        <row r="606">
          <cell r="B606" t="str">
            <v>ED-48569</v>
          </cell>
          <cell r="C606" t="str">
            <v>DRE-CHA-010</v>
          </cell>
          <cell r="D606" t="str">
            <v>CHAMINÉ DE POÇO DE VISITA TIPO "B", EM ANEL DE CONCRETO CA-1 COM DEGRAUS DE AÇO CA-50</v>
          </cell>
          <cell r="E606" t="str">
            <v>M</v>
          </cell>
          <cell r="F606">
            <v>206.84</v>
          </cell>
        </row>
        <row r="607">
          <cell r="B607" t="str">
            <v>ED-48570</v>
          </cell>
          <cell r="C607" t="str">
            <v>DRE-CON-005</v>
          </cell>
          <cell r="D607" t="str">
            <v>CONCRETO PARA BERÇO DE REDE TUBULAR TRAÇO 1:3:6, INCLUSIVE LANÇAMENTO</v>
          </cell>
          <cell r="E607" t="str">
            <v>M3</v>
          </cell>
          <cell r="F607">
            <v>324.57</v>
          </cell>
        </row>
        <row r="608">
          <cell r="B608" t="str">
            <v>ED-48603</v>
          </cell>
          <cell r="C608" t="str">
            <v>DRE-DES-080</v>
          </cell>
          <cell r="D608" t="str">
            <v>DESCIDA D´ÁGUA TIPO CALHA DN 1000, EXCLUSIVE BOTA FORA</v>
          </cell>
          <cell r="E608" t="str">
            <v>M</v>
          </cell>
          <cell r="F608">
            <v>558.4</v>
          </cell>
        </row>
        <row r="609">
          <cell r="B609" t="str">
            <v>ED-48604</v>
          </cell>
          <cell r="C609" t="str">
            <v>DRE-DES-085</v>
          </cell>
          <cell r="D609" t="str">
            <v>DESCIDA D´ÁGUA TIPO CALHA DN 1100, EXCLUSIVE BOTA FORA</v>
          </cell>
          <cell r="E609" t="str">
            <v>M</v>
          </cell>
          <cell r="F609">
            <v>730.09</v>
          </cell>
        </row>
        <row r="610">
          <cell r="B610" t="str">
            <v>ED-48605</v>
          </cell>
          <cell r="C610" t="str">
            <v>DRE-DES-090</v>
          </cell>
          <cell r="D610" t="str">
            <v>DESCIDA D´ÁGUA TIPO CALHA DN 1200, EXCLUSIVE BOTA FORA</v>
          </cell>
          <cell r="E610" t="str">
            <v>M</v>
          </cell>
          <cell r="F610">
            <v>799.37</v>
          </cell>
        </row>
        <row r="611">
          <cell r="B611" t="str">
            <v>ED-48606</v>
          </cell>
          <cell r="C611" t="str">
            <v>DRE-DES-095</v>
          </cell>
          <cell r="D611" t="str">
            <v>DESCIDA D´ÁGUA TIPO CALHA DN 1300, EXCLUSIVE BOTA FORA</v>
          </cell>
          <cell r="E611" t="str">
            <v>M</v>
          </cell>
          <cell r="F611">
            <v>870.46</v>
          </cell>
        </row>
        <row r="612">
          <cell r="B612" t="str">
            <v>ED-48607</v>
          </cell>
          <cell r="C612" t="str">
            <v>DRE-DES-100</v>
          </cell>
          <cell r="D612" t="str">
            <v>DESCIDA D´ÁGUA TIPO CALHA DN 1500, EXCLUSIVE BOTA FORA</v>
          </cell>
          <cell r="E612" t="str">
            <v>M</v>
          </cell>
          <cell r="F612">
            <v>1271.31</v>
          </cell>
        </row>
        <row r="613">
          <cell r="B613" t="str">
            <v>ED-48598</v>
          </cell>
          <cell r="C613" t="str">
            <v>DRE-DES-055</v>
          </cell>
          <cell r="D613" t="str">
            <v>DESCIDA D´ÁGUA TIPO CALHA DN 500, EXCLUSIVE BOTA FORA</v>
          </cell>
          <cell r="E613" t="str">
            <v>M</v>
          </cell>
          <cell r="F613">
            <v>278.83</v>
          </cell>
        </row>
        <row r="614">
          <cell r="B614" t="str">
            <v>ED-48599</v>
          </cell>
          <cell r="C614" t="str">
            <v>DRE-DES-060</v>
          </cell>
          <cell r="D614" t="str">
            <v>DESCIDA D´ÁGUA TIPO CALHA DN 600, EXCLUSIVE BOTA FORA</v>
          </cell>
          <cell r="E614" t="str">
            <v>M</v>
          </cell>
          <cell r="F614">
            <v>334.02</v>
          </cell>
        </row>
        <row r="615">
          <cell r="B615" t="str">
            <v>ED-48600</v>
          </cell>
          <cell r="C615" t="str">
            <v>DRE-DES-065</v>
          </cell>
          <cell r="D615" t="str">
            <v>DESCIDA D´ÁGUA TIPO CALHA DN 700, EXCLUSIVE BOTA FORA</v>
          </cell>
          <cell r="E615" t="str">
            <v>M</v>
          </cell>
          <cell r="F615">
            <v>386.44</v>
          </cell>
        </row>
        <row r="616">
          <cell r="B616" t="str">
            <v>ED-48601</v>
          </cell>
          <cell r="C616" t="str">
            <v>DRE-DES-070</v>
          </cell>
          <cell r="D616" t="str">
            <v>DESCIDA D´ÁGUA TIPO CALHA DN 800, EXCLUSIVE BOTA FORA</v>
          </cell>
          <cell r="E616" t="str">
            <v>M</v>
          </cell>
          <cell r="F616">
            <v>445.21</v>
          </cell>
        </row>
        <row r="617">
          <cell r="B617" t="str">
            <v>ED-48602</v>
          </cell>
          <cell r="C617" t="str">
            <v>DRE-DES-075</v>
          </cell>
          <cell r="D617" t="str">
            <v>DESCIDA D´ÁGUA TIPO CALHA DN 900, EXCLUSIVE BOTA FORA</v>
          </cell>
          <cell r="E617" t="str">
            <v>M</v>
          </cell>
          <cell r="F617">
            <v>500.61</v>
          </cell>
        </row>
        <row r="618">
          <cell r="B618" t="str">
            <v>ED-48593</v>
          </cell>
          <cell r="C618" t="str">
            <v>DRE-DES-030</v>
          </cell>
          <cell r="D618" t="str">
            <v>DESCIDA D´ÁGUA TIPO DEGRAU DN 1000, EXCLUSIVE BOTA FORA</v>
          </cell>
          <cell r="E618" t="str">
            <v>M</v>
          </cell>
          <cell r="F618">
            <v>721.24</v>
          </cell>
        </row>
        <row r="619">
          <cell r="B619" t="str">
            <v>ED-48594</v>
          </cell>
          <cell r="C619" t="str">
            <v>DRE-DES-035</v>
          </cell>
          <cell r="D619" t="str">
            <v>DESCIDA D´ÁGUA TIPO DEGRAU DN 1100, EXCLUSIVE BOTA FORA</v>
          </cell>
          <cell r="E619" t="str">
            <v>M</v>
          </cell>
          <cell r="F619">
            <v>906.75</v>
          </cell>
        </row>
        <row r="620">
          <cell r="B620" t="str">
            <v>ED-48595</v>
          </cell>
          <cell r="C620" t="str">
            <v>DRE-DES-040</v>
          </cell>
          <cell r="D620" t="str">
            <v>DESCIDA D´ÁGUA TIPO DEGRAU DN 1200, EXCLUSIVE BOTA FORA</v>
          </cell>
          <cell r="E620" t="str">
            <v>M</v>
          </cell>
          <cell r="F620">
            <v>979.18</v>
          </cell>
        </row>
        <row r="621">
          <cell r="B621" t="str">
            <v>ED-48596</v>
          </cell>
          <cell r="C621" t="str">
            <v>DRE-DES-045</v>
          </cell>
          <cell r="D621" t="str">
            <v>DESCIDA D´ÁGUA TIPO DEGRAU DN 1300, EXCLUSIVE BOTA FORA</v>
          </cell>
          <cell r="E621" t="str">
            <v>M</v>
          </cell>
          <cell r="F621">
            <v>1053.79</v>
          </cell>
        </row>
        <row r="622">
          <cell r="B622" t="str">
            <v>ED-48597</v>
          </cell>
          <cell r="C622" t="str">
            <v>DRE-DES-050</v>
          </cell>
          <cell r="D622" t="str">
            <v>DESCIDA D´ÁGUA TIPO DEGRAU DN 1500, EXCLUSIVE BOTA FORA</v>
          </cell>
          <cell r="E622" t="str">
            <v>M</v>
          </cell>
          <cell r="F622">
            <v>1401.91</v>
          </cell>
        </row>
        <row r="623">
          <cell r="B623" t="str">
            <v>ED-48588</v>
          </cell>
          <cell r="C623" t="str">
            <v>DRE-DES-005</v>
          </cell>
          <cell r="D623" t="str">
            <v>DESCIDA D´ÁGUA TIPO DEGRAU DN 500, EXCLUSIVE BOTA FORA</v>
          </cell>
          <cell r="E623" t="str">
            <v>M</v>
          </cell>
          <cell r="F623">
            <v>419.62</v>
          </cell>
        </row>
        <row r="624">
          <cell r="B624" t="str">
            <v>ED-48589</v>
          </cell>
          <cell r="C624" t="str">
            <v>DRE-DES-010</v>
          </cell>
          <cell r="D624" t="str">
            <v>DESCIDA D´ÁGUA TIPO DEGRAU DN 600, EXCLUSIVE BOTA FORA</v>
          </cell>
          <cell r="E624" t="str">
            <v>M</v>
          </cell>
          <cell r="F624">
            <v>478.34</v>
          </cell>
        </row>
        <row r="625">
          <cell r="B625" t="str">
            <v>ED-48590</v>
          </cell>
          <cell r="C625" t="str">
            <v>DRE-DES-015</v>
          </cell>
          <cell r="D625" t="str">
            <v>DESCIDA D´ÁGUA TIPO DEGRAU DN 700, EXCLUSIVE BOTA FORA</v>
          </cell>
          <cell r="E625" t="str">
            <v>M</v>
          </cell>
          <cell r="F625">
            <v>535.1</v>
          </cell>
        </row>
        <row r="626">
          <cell r="B626" t="str">
            <v>ED-48591</v>
          </cell>
          <cell r="C626" t="str">
            <v>DRE-DES-020</v>
          </cell>
          <cell r="D626" t="str">
            <v>DESCIDA D´ÁGUA TIPO DEGRAU DN 800, EXCLUSIVE BOTA FORA</v>
          </cell>
          <cell r="E626" t="str">
            <v>M</v>
          </cell>
          <cell r="F626">
            <v>596.79999999999995</v>
          </cell>
        </row>
        <row r="627">
          <cell r="B627" t="str">
            <v>ED-48592</v>
          </cell>
          <cell r="C627" t="str">
            <v>DRE-DES-025</v>
          </cell>
          <cell r="D627" t="str">
            <v>DESCIDA D´ÁGUA TIPO DEGRAU DN 900, EXCLUSIVE BOTA FORA</v>
          </cell>
          <cell r="E627" t="str">
            <v>M</v>
          </cell>
          <cell r="F627">
            <v>656.54</v>
          </cell>
        </row>
        <row r="628">
          <cell r="B628" t="str">
            <v>ED-48608</v>
          </cell>
          <cell r="C628" t="str">
            <v>DRE-DRE-005</v>
          </cell>
          <cell r="D628" t="str">
            <v>DRENO TIPO A, AREIA GROSSA, BRITA 2, TUBO CONCRETO POROSO D = 15 CM, L = 50 CM, INCLUSIVE ESCAVAÇÃO E BOTA FORA</v>
          </cell>
          <cell r="E628" t="str">
            <v>M</v>
          </cell>
          <cell r="F628">
            <v>86.35</v>
          </cell>
        </row>
        <row r="629">
          <cell r="B629" t="str">
            <v>ED-48609</v>
          </cell>
          <cell r="C629" t="str">
            <v>DRE-DRE-010</v>
          </cell>
          <cell r="D629" t="str">
            <v>DRENO TIPO B, MANTA DRENANTE, BRITA 3, TUBO CONCRETO POROSO D = 15 CM, L = 50 CM, INCLUSIVE ESCAVAÇÃO E BOTA FORA</v>
          </cell>
          <cell r="E629" t="str">
            <v>M</v>
          </cell>
          <cell r="F629">
            <v>108.83</v>
          </cell>
        </row>
        <row r="630">
          <cell r="B630" t="str">
            <v>ED-48610</v>
          </cell>
          <cell r="C630" t="str">
            <v>DRE-FOR-005</v>
          </cell>
          <cell r="D630" t="str">
            <v>FORMA PARA BERÇO EM TABUA, INCLUSIVE DESFORMA</v>
          </cell>
          <cell r="E630" t="str">
            <v>M2</v>
          </cell>
          <cell r="F630">
            <v>24.81</v>
          </cell>
        </row>
        <row r="631">
          <cell r="B631" t="str">
            <v>ED-48684</v>
          </cell>
          <cell r="C631" t="str">
            <v>DRE-TUB-085</v>
          </cell>
          <cell r="D631" t="str">
            <v>FORNECIMENTO, ASSENTAMENTO E REJUNTAMENTO DE TUBO DE CONCRETO ARMADO PA1 D = 1000 MM</v>
          </cell>
          <cell r="E631" t="str">
            <v>M</v>
          </cell>
          <cell r="F631">
            <v>335.17</v>
          </cell>
        </row>
        <row r="632">
          <cell r="B632" t="str">
            <v>ED-48685</v>
          </cell>
          <cell r="C632" t="str">
            <v>DRE-TUB-090</v>
          </cell>
          <cell r="D632" t="str">
            <v>FORNECIMENTO, ASSENTAMENTO E REJUNTAMENTO DE TUBO DE CONCRETO ARMADO PA1 D = 1200 MM</v>
          </cell>
          <cell r="E632" t="str">
            <v>M</v>
          </cell>
          <cell r="F632">
            <v>451.82</v>
          </cell>
        </row>
        <row r="633">
          <cell r="B633" t="str">
            <v>ED-48686</v>
          </cell>
          <cell r="C633" t="str">
            <v>DRE-TUB-095</v>
          </cell>
          <cell r="D633" t="str">
            <v>FORNECIMENTO, ASSENTAMENTO E REJUNTAMENTO DE TUBO DE CONCRETO ARMADO PA1 D = 1500 MM</v>
          </cell>
          <cell r="E633" t="str">
            <v>M</v>
          </cell>
          <cell r="F633">
            <v>684.93</v>
          </cell>
        </row>
        <row r="634">
          <cell r="B634" t="str">
            <v>ED-48679</v>
          </cell>
          <cell r="C634" t="str">
            <v>DRE-TUB-060</v>
          </cell>
          <cell r="D634" t="str">
            <v>FORNECIMENTO, ASSENTAMENTO E REJUNTAMENTO DE TUBO DE CONCRETO ARMADO PA1 D = 300 MM</v>
          </cell>
          <cell r="E634" t="str">
            <v>M</v>
          </cell>
          <cell r="F634">
            <v>44.47</v>
          </cell>
        </row>
        <row r="635">
          <cell r="B635" t="str">
            <v>ED-48680</v>
          </cell>
          <cell r="C635" t="str">
            <v>DRE-TUB-065</v>
          </cell>
          <cell r="D635" t="str">
            <v>FORNECIMENTO, ASSENTAMENTO E REJUNTAMENTO DE TUBO DE CONCRETO ARMADO PA1 D = 400 MM</v>
          </cell>
          <cell r="E635" t="str">
            <v>M</v>
          </cell>
          <cell r="F635">
            <v>75.58</v>
          </cell>
        </row>
        <row r="636">
          <cell r="B636" t="str">
            <v>ED-48681</v>
          </cell>
          <cell r="C636" t="str">
            <v>DRE-TUB-070</v>
          </cell>
          <cell r="D636" t="str">
            <v>FORNECIMENTO, ASSENTAMENTO E REJUNTAMENTO DE TUBO DE CONCRETO ARMADO PA1 D = 500 MM</v>
          </cell>
          <cell r="E636" t="str">
            <v>M</v>
          </cell>
          <cell r="F636">
            <v>104.18</v>
          </cell>
        </row>
        <row r="637">
          <cell r="B637" t="str">
            <v>ED-48682</v>
          </cell>
          <cell r="C637" t="str">
            <v>DRE-TUB-075</v>
          </cell>
          <cell r="D637" t="str">
            <v>FORNECIMENTO, ASSENTAMENTO E REJUNTAMENTO DE TUBO DE CONCRETO ARMADO PA1 D = 600 MM</v>
          </cell>
          <cell r="E637" t="str">
            <v>M</v>
          </cell>
          <cell r="F637">
            <v>143.85</v>
          </cell>
        </row>
        <row r="638">
          <cell r="B638" t="str">
            <v>ED-48683</v>
          </cell>
          <cell r="C638" t="str">
            <v>DRE-TUB-080</v>
          </cell>
          <cell r="D638" t="str">
            <v>FORNECIMENTO, ASSENTAMENTO E REJUNTAMENTO DE TUBO DE CONCRETO ARMADO PA1 D = 800 MM</v>
          </cell>
          <cell r="E638" t="str">
            <v>M</v>
          </cell>
          <cell r="F638">
            <v>236.86</v>
          </cell>
        </row>
        <row r="639">
          <cell r="B639" t="str">
            <v>ED-48675</v>
          </cell>
          <cell r="C639" t="str">
            <v>DRE-TUB-040</v>
          </cell>
          <cell r="D639" t="str">
            <v>FORNECIMENTO, ASSENTAMENTO E REJUNTAMENTO DE TUBO DE CONCRETO SIMPLES PS1 D = 300 MM</v>
          </cell>
          <cell r="E639" t="str">
            <v>M</v>
          </cell>
          <cell r="F639">
            <v>56.37</v>
          </cell>
        </row>
        <row r="640">
          <cell r="B640" t="str">
            <v>ED-48676</v>
          </cell>
          <cell r="C640" t="str">
            <v>DRE-TUB-045</v>
          </cell>
          <cell r="D640" t="str">
            <v>FORNECIMENTO, ASSENTAMENTO E REJUNTAMENTO DE TUBO DE CONCRETO SIMPLES PS1 D = 400 MM</v>
          </cell>
          <cell r="E640" t="str">
            <v>M</v>
          </cell>
          <cell r="F640">
            <v>84.65</v>
          </cell>
        </row>
        <row r="641">
          <cell r="B641" t="str">
            <v>ED-48677</v>
          </cell>
          <cell r="C641" t="str">
            <v>DRE-TUB-050</v>
          </cell>
          <cell r="D641" t="str">
            <v>FORNECIMENTO, ASSENTAMENTO E REJUNTAMENTO DE TUBO DE CONCRETO SIMPLES PS1 D = 500 MM</v>
          </cell>
          <cell r="E641" t="str">
            <v>M</v>
          </cell>
          <cell r="F641">
            <v>116.52</v>
          </cell>
        </row>
        <row r="642">
          <cell r="B642" t="str">
            <v>ED-48678</v>
          </cell>
          <cell r="C642" t="str">
            <v>DRE-TUB-055</v>
          </cell>
          <cell r="D642" t="str">
            <v>FORNECIMENTO, ASSENTAMENTO E REJUNTAMENTO DE TUBO DE CONCRETO SIMPLES PS1 D = 600 MM</v>
          </cell>
          <cell r="E642" t="str">
            <v>M</v>
          </cell>
          <cell r="F642">
            <v>147</v>
          </cell>
        </row>
        <row r="643">
          <cell r="B643" t="str">
            <v>ED-48689</v>
          </cell>
          <cell r="C643" t="str">
            <v>DRE-TUB-110</v>
          </cell>
          <cell r="D643" t="str">
            <v>FORNECIMENTO E ASSENTAMENTO DE TUBO PVC FLEXÍVEL CORRUGADO, PERFURADO, DN 100 MM (4"), PARA DRENAGEM</v>
          </cell>
          <cell r="E643" t="str">
            <v>M</v>
          </cell>
          <cell r="F643">
            <v>15.49</v>
          </cell>
        </row>
        <row r="644">
          <cell r="B644" t="str">
            <v>ED-48688</v>
          </cell>
          <cell r="C644" t="str">
            <v>DRE-TUB-105</v>
          </cell>
          <cell r="D644" t="str">
            <v>FORNECIMENTO E ASSENTAMENTO DE TUBO PVC FLEXÍVEL CORRUGADO, PERFURADO, DN 65 MM (2.1/2"), PARA DRENAGEM</v>
          </cell>
          <cell r="E644" t="str">
            <v>M</v>
          </cell>
          <cell r="F644">
            <v>11.02</v>
          </cell>
        </row>
        <row r="645">
          <cell r="B645" t="str">
            <v>ED-48690</v>
          </cell>
          <cell r="C645" t="str">
            <v>DRE-TUB-115</v>
          </cell>
          <cell r="D645" t="str">
            <v>FORNECIMENTO E ASSENTAMENTO DE TUBO PVC RÍGIDO CORRUGADO, PERFURADO, DN 160 MM (6"), PARA DRENAGEM</v>
          </cell>
          <cell r="E645" t="str">
            <v>M</v>
          </cell>
          <cell r="F645">
            <v>18.59</v>
          </cell>
        </row>
        <row r="646">
          <cell r="B646" t="str">
            <v>ED-48669</v>
          </cell>
          <cell r="C646" t="str">
            <v>DRE-TUB-015</v>
          </cell>
          <cell r="D646" t="str">
            <v>FORNECIMENTO E ASSENTAMENTO DE TUBO PVC RÍGIDO, DRENAGEM/PLUVIAL, PBV - SÉRIE NORMAL, DN 100 MM (4"), INCLUSIVE CONEXÕES</v>
          </cell>
          <cell r="E646" t="str">
            <v>M</v>
          </cell>
          <cell r="F646">
            <v>25.02</v>
          </cell>
        </row>
        <row r="647">
          <cell r="B647" t="str">
            <v>ED-48670</v>
          </cell>
          <cell r="C647" t="str">
            <v>DRE-TUB-020</v>
          </cell>
          <cell r="D647" t="str">
            <v>FORNECIMENTO E ASSENTAMENTO DE TUBO PVC RÍGIDO, DRENAGEM/PLUVIAL, PBV - SÉRIE NORMAL, DN 150 MM (6"), INCLUSIVE CONEXÕES</v>
          </cell>
          <cell r="E647" t="str">
            <v>M</v>
          </cell>
          <cell r="F647">
            <v>34.46</v>
          </cell>
        </row>
        <row r="648">
          <cell r="B648" t="str">
            <v>ED-48671</v>
          </cell>
          <cell r="C648" t="str">
            <v>DRE-TUB-025</v>
          </cell>
          <cell r="D648" t="str">
            <v>FORNECIMENTO E ASSENTAMENTO DE TUBO PVC RÍGIDO, DRENAGEM/PLUVIAL, PBV - SÉRIE NORMAL, DN 200 MM (8"), INCLUSIVE CONEXÕES</v>
          </cell>
          <cell r="E648" t="str">
            <v>M</v>
          </cell>
          <cell r="F648">
            <v>52.05</v>
          </cell>
        </row>
        <row r="649">
          <cell r="B649" t="str">
            <v>ED-48667</v>
          </cell>
          <cell r="C649" t="str">
            <v>DRE-TUB-005</v>
          </cell>
          <cell r="D649" t="str">
            <v>FORNECIMENTO E ASSENTAMENTO DE TUBO PVC RÍGIDO, DRENAGEM/PLUVIAL, PBV - SÉRIE NORMAL, DN 50 MM (2"), INCLUSIVE CONEXÕES</v>
          </cell>
          <cell r="E649" t="str">
            <v>M</v>
          </cell>
          <cell r="F649">
            <v>17.21</v>
          </cell>
        </row>
        <row r="650">
          <cell r="B650" t="str">
            <v>ED-48668</v>
          </cell>
          <cell r="C650" t="str">
            <v>DRE-TUB-010</v>
          </cell>
          <cell r="D650" t="str">
            <v>FORNECIMENTO E ASSENTAMENTO DE TUBO PVC RÍGIDO, DRENAGEM/PLUVIAL, PBV - SÉRIE NORMAL, DN 75 MM (3"), INCLUSIVE CONEXÕES</v>
          </cell>
          <cell r="E650" t="str">
            <v>M</v>
          </cell>
          <cell r="F650">
            <v>21.23</v>
          </cell>
        </row>
        <row r="651">
          <cell r="B651" t="str">
            <v>ED-48665</v>
          </cell>
          <cell r="C651" t="str">
            <v>DRE-SAR-025</v>
          </cell>
          <cell r="D651" t="str">
            <v>MEIO-FIO COM SARJETA, EXECUTADO C/EXTRUSORA (SARJETA 30X8CM MEIO-FIO 15X10CM X H=23CM), INCLUI ESCAVAÇÃO E ACERTO FAIXA 0,45M</v>
          </cell>
          <cell r="E651" t="str">
            <v>M</v>
          </cell>
          <cell r="F651">
            <v>28.23</v>
          </cell>
        </row>
        <row r="652">
          <cell r="B652" t="str">
            <v>ED-48664</v>
          </cell>
          <cell r="C652" t="str">
            <v>DRE-SAR-020</v>
          </cell>
          <cell r="D652" t="str">
            <v>MEIO-FIO E SARJETA (15 X 30) CM, MOLDADO IN LOCO CONCRETO FCK = 15 MPA</v>
          </cell>
          <cell r="E652" t="str">
            <v>M</v>
          </cell>
          <cell r="F652">
            <v>62.78</v>
          </cell>
        </row>
        <row r="653">
          <cell r="B653" t="str">
            <v>ED-48636</v>
          </cell>
          <cell r="C653" t="str">
            <v>DRE-POÇ-035</v>
          </cell>
          <cell r="D653" t="str">
            <v>POÇO DE VISITA PARA REDE TUBULAR TIPO A DN 1000, EXCLUSIVE ESCAVAÇÃO, REATERRO E BOTA FORA</v>
          </cell>
          <cell r="E653" t="str">
            <v>U</v>
          </cell>
          <cell r="F653">
            <v>1756.08</v>
          </cell>
        </row>
        <row r="654">
          <cell r="B654" t="str">
            <v>ED-48637</v>
          </cell>
          <cell r="C654" t="str">
            <v>DRE-POÇ-040</v>
          </cell>
          <cell r="D654" t="str">
            <v>POÇO DE VISITA PARA REDE TUBULAR TIPO A DN 1100, EXCLUSIVE ESCAVAÇÃO, REATERRO E BOTA FORA</v>
          </cell>
          <cell r="E654" t="str">
            <v>U</v>
          </cell>
          <cell r="F654">
            <v>2108.87</v>
          </cell>
        </row>
        <row r="655">
          <cell r="B655" t="str">
            <v>ED-48638</v>
          </cell>
          <cell r="C655" t="str">
            <v>DRE-POÇ-045</v>
          </cell>
          <cell r="D655" t="str">
            <v>POÇO DE VISITA PARA REDE TUBULAR TIPO A DN 1200, EXCLUSIVE ESCAVAÇÃO, REATERRO E BOTA FORA</v>
          </cell>
          <cell r="E655" t="str">
            <v>U</v>
          </cell>
          <cell r="F655">
            <v>2270.0300000000002</v>
          </cell>
        </row>
        <row r="656">
          <cell r="B656" t="str">
            <v>ED-48639</v>
          </cell>
          <cell r="C656" t="str">
            <v>DRE-POÇ-050</v>
          </cell>
          <cell r="D656" t="str">
            <v>POÇO DE VISITA PARA REDE TUBULAR TIPO A DN 1300, EXCLUSIVE ESCAVAÇÃO, REATERRO E BOTA FORA</v>
          </cell>
          <cell r="E656" t="str">
            <v>U</v>
          </cell>
          <cell r="F656">
            <v>2462.36</v>
          </cell>
        </row>
        <row r="657">
          <cell r="B657" t="str">
            <v>ED-48640</v>
          </cell>
          <cell r="C657" t="str">
            <v>DRE-POÇ-055</v>
          </cell>
          <cell r="D657" t="str">
            <v>POÇO DE VISITA PARA REDE TUBULAR TIPO A DN 1500, EXCLUSIVE ESCAVAÇÃO, REATERRO E BOTA FORA</v>
          </cell>
          <cell r="E657" t="str">
            <v>U</v>
          </cell>
          <cell r="F657">
            <v>2852.73</v>
          </cell>
        </row>
        <row r="658">
          <cell r="B658" t="str">
            <v>ED-48630</v>
          </cell>
          <cell r="C658" t="str">
            <v>DRE-POÇ-005</v>
          </cell>
          <cell r="D658" t="str">
            <v>POÇO DE VISITA PARA REDE TUBULAR TIPO A DN 500, EXCLUSIVE ESCAVAÇÃO, REATERRO E BOTA FORA</v>
          </cell>
          <cell r="E658" t="str">
            <v>U</v>
          </cell>
          <cell r="F658">
            <v>1185.47</v>
          </cell>
        </row>
        <row r="659">
          <cell r="B659" t="str">
            <v>ED-48631</v>
          </cell>
          <cell r="C659" t="str">
            <v>DRE-POÇ-010</v>
          </cell>
          <cell r="D659" t="str">
            <v>POÇO DE VISITA PARA REDE TUBULAR TIPO A DN 600, EXCLUSIVE ESCAVAÇÃO, REATERRO E BOTA FORA</v>
          </cell>
          <cell r="E659" t="str">
            <v>U</v>
          </cell>
          <cell r="F659">
            <v>1248.99</v>
          </cell>
        </row>
        <row r="660">
          <cell r="B660" t="str">
            <v>ED-48632</v>
          </cell>
          <cell r="C660" t="str">
            <v>DRE-POÇ-015</v>
          </cell>
          <cell r="D660" t="str">
            <v>POÇO DE VISITA PARA REDE TUBULAR TIPO A DN 700, EXCLUSIVE ESCAVAÇÃO, REATERRO E BOTA FORA</v>
          </cell>
          <cell r="E660" t="str">
            <v>U</v>
          </cell>
          <cell r="F660">
            <v>1301.79</v>
          </cell>
        </row>
        <row r="661">
          <cell r="B661" t="str">
            <v>ED-48634</v>
          </cell>
          <cell r="C661" t="str">
            <v>DRE-POÇ-025</v>
          </cell>
          <cell r="D661" t="str">
            <v>POÇO DE VISITA PARA REDE TUBULAR TIPO A DN 800, EXCLUSIVE ESCAVAÇÃO, REATERRO E BOTA FORA</v>
          </cell>
          <cell r="E661" t="str">
            <v>U</v>
          </cell>
          <cell r="F661">
            <v>1468.47</v>
          </cell>
        </row>
        <row r="662">
          <cell r="B662" t="str">
            <v>ED-48635</v>
          </cell>
          <cell r="C662" t="str">
            <v>DRE-POÇ-030</v>
          </cell>
          <cell r="D662" t="str">
            <v>POÇO DE VISITA PARA REDE TUBULAR TIPO A DN 900, EXCLUSIVE ESCAVAÇÃO, REATERRO E BOTA FORA</v>
          </cell>
          <cell r="E662" t="str">
            <v>U</v>
          </cell>
          <cell r="F662">
            <v>1608.65</v>
          </cell>
        </row>
        <row r="663">
          <cell r="B663" t="str">
            <v>ED-48646</v>
          </cell>
          <cell r="C663" t="str">
            <v>DRE-POÇ-085</v>
          </cell>
          <cell r="D663" t="str">
            <v>POÇO DE VISITA PARA REDE TUBULAR TIPO B DN 1000, EXCLUSIVE ESCAVAÇÃO, REATERRO E BOTA FORA</v>
          </cell>
          <cell r="E663" t="str">
            <v>U</v>
          </cell>
          <cell r="F663">
            <v>2176.56</v>
          </cell>
        </row>
        <row r="664">
          <cell r="B664" t="str">
            <v>ED-48647</v>
          </cell>
          <cell r="C664" t="str">
            <v>DRE-POÇ-090</v>
          </cell>
          <cell r="D664" t="str">
            <v>POÇO DE VISITA PARA REDE TUBULAR TIPO B DN 1100, EXCLUSIVE ESCAVAÇÃO, REATERRO E BOTA FORA</v>
          </cell>
          <cell r="E664" t="str">
            <v>U</v>
          </cell>
          <cell r="F664">
            <v>2370.09</v>
          </cell>
        </row>
        <row r="665">
          <cell r="B665" t="str">
            <v>ED-48648</v>
          </cell>
          <cell r="C665" t="str">
            <v>DRE-POÇ-095</v>
          </cell>
          <cell r="D665" t="str">
            <v>POÇO DE VISITA PARA REDE TUBULAR TIPO B DN 1200, EXCLUSIVE ESCAVAÇÃO, REATERRO E BOTA FORA</v>
          </cell>
          <cell r="E665" t="str">
            <v>U</v>
          </cell>
          <cell r="F665">
            <v>2562.21</v>
          </cell>
        </row>
        <row r="666">
          <cell r="B666" t="str">
            <v>ED-48649</v>
          </cell>
          <cell r="C666" t="str">
            <v>DRE-POÇ-100</v>
          </cell>
          <cell r="D666" t="str">
            <v>POÇO DE VISITA PARA REDE TUBULAR TIPO B DN 1300, EXCLUSIVE ESCAVAÇÃO, REATERRO E BOTA FORA</v>
          </cell>
          <cell r="E666" t="str">
            <v>U</v>
          </cell>
          <cell r="F666">
            <v>2770.94</v>
          </cell>
        </row>
        <row r="667">
          <cell r="B667" t="str">
            <v>ED-48650</v>
          </cell>
          <cell r="C667" t="str">
            <v>DRE-POÇ-105</v>
          </cell>
          <cell r="D667" t="str">
            <v>POÇO DE VISITA PARA REDE TUBULAR TIPO B DN 1500, EXCLUSIVE ESCAVAÇÃO, REATERRO E BOTA FORA</v>
          </cell>
          <cell r="E667" t="str">
            <v>U</v>
          </cell>
          <cell r="F667">
            <v>3212.25</v>
          </cell>
        </row>
        <row r="668">
          <cell r="B668" t="str">
            <v>ED-48641</v>
          </cell>
          <cell r="C668" t="str">
            <v>DRE-POÇ-060</v>
          </cell>
          <cell r="D668" t="str">
            <v>POÇO DE VISITA PARA REDE TUBULAR TIPO B DN 500, EXCLUSIVE ESCAVAÇÃO, REATERRO E BOTA FORA</v>
          </cell>
          <cell r="E668" t="str">
            <v>U</v>
          </cell>
          <cell r="F668">
            <v>1462.41</v>
          </cell>
        </row>
        <row r="669">
          <cell r="B669" t="str">
            <v>ED-48642</v>
          </cell>
          <cell r="C669" t="str">
            <v>DRE-POÇ-065</v>
          </cell>
          <cell r="D669" t="str">
            <v>POÇO DE VISITA PARA REDE TUBULAR TIPO B DN 600, EXCLUSIVE ESCAVAÇÃO, REATERRO E BOTA FORA</v>
          </cell>
          <cell r="E669" t="str">
            <v>U</v>
          </cell>
          <cell r="F669">
            <v>1593.43</v>
          </cell>
        </row>
        <row r="670">
          <cell r="B670" t="str">
            <v>ED-48643</v>
          </cell>
          <cell r="C670" t="str">
            <v>DRE-POÇ-070</v>
          </cell>
          <cell r="D670" t="str">
            <v>POÇO DE VISITA PARA REDE TUBULAR TIPO B DN 700, EXCLUSIVE ESCAVAÇÃO, REATERRO E BOTA FORA</v>
          </cell>
          <cell r="E670" t="str">
            <v>U</v>
          </cell>
          <cell r="F670">
            <v>1662.47</v>
          </cell>
        </row>
        <row r="671">
          <cell r="B671" t="str">
            <v>ED-48644</v>
          </cell>
          <cell r="C671" t="str">
            <v>DRE-POÇ-075</v>
          </cell>
          <cell r="D671" t="str">
            <v>POÇO DE VISITA PARA REDE TUBULAR TIPO B DN 800, EXCLUSIVE ESCAVAÇÃO, REATERRO E BOTA FORA</v>
          </cell>
          <cell r="E671" t="str">
            <v>U</v>
          </cell>
          <cell r="F671">
            <v>1723.57</v>
          </cell>
        </row>
        <row r="672">
          <cell r="B672" t="str">
            <v>ED-48645</v>
          </cell>
          <cell r="C672" t="str">
            <v>DRE-POÇ-080</v>
          </cell>
          <cell r="D672" t="str">
            <v>POÇO DE VISITA PARA REDE TUBULAR TIPO B DN 900, EXCLUSIVE ESCAVAÇÃO, REATERRO E BOTA FORA</v>
          </cell>
          <cell r="E672" t="str">
            <v>U</v>
          </cell>
          <cell r="F672">
            <v>1964.93</v>
          </cell>
        </row>
        <row r="673">
          <cell r="B673" t="str">
            <v>ED-48656</v>
          </cell>
          <cell r="C673" t="str">
            <v>DRE-POÇ-135</v>
          </cell>
          <cell r="D673" t="str">
            <v>POÇO DE VISITA PARA REDE TUBULAR TIPO C DN 1000, EXCLUSIVE ESCAVAÇÃO, REATERRO E BOTA FORA</v>
          </cell>
          <cell r="E673" t="str">
            <v>U</v>
          </cell>
          <cell r="F673">
            <v>2500.86</v>
          </cell>
        </row>
        <row r="674">
          <cell r="B674" t="str">
            <v>ED-48657</v>
          </cell>
          <cell r="C674" t="str">
            <v>DRE-POÇ-140</v>
          </cell>
          <cell r="D674" t="str">
            <v>POÇO DE VISITA PARA REDE TUBULAR TIPO C DN 1100, EXCLUSIVE ESCAVAÇÃO, REATERRO E BOTA FORA</v>
          </cell>
          <cell r="E674" t="str">
            <v>U</v>
          </cell>
          <cell r="F674">
            <v>2710.15</v>
          </cell>
        </row>
        <row r="675">
          <cell r="B675" t="str">
            <v>ED-48658</v>
          </cell>
          <cell r="C675" t="str">
            <v>DRE-POÇ-145</v>
          </cell>
          <cell r="D675" t="str">
            <v>POÇO DE VISITA PARA REDE TUBULAR TIPO C DN 1200, EXCLUSIVE ESCAVAÇÃO, REATERRO E BOTA FORA</v>
          </cell>
          <cell r="E675" t="str">
            <v>U</v>
          </cell>
          <cell r="F675">
            <v>2918.03</v>
          </cell>
        </row>
        <row r="676">
          <cell r="B676" t="str">
            <v>ED-48659</v>
          </cell>
          <cell r="C676" t="str">
            <v>DRE-POÇ-150</v>
          </cell>
          <cell r="D676" t="str">
            <v>POÇO DE VISITA PARA REDE TUBULAR TIPO C DN 1300, EXCLUSIVE ESCAVAÇÃO, REATERRO E BOTA FORA</v>
          </cell>
          <cell r="E676" t="str">
            <v>U</v>
          </cell>
          <cell r="F676">
            <v>3142.52</v>
          </cell>
        </row>
        <row r="677">
          <cell r="B677" t="str">
            <v>ED-48660</v>
          </cell>
          <cell r="C677" t="str">
            <v>DRE-POÇ-155</v>
          </cell>
          <cell r="D677" t="str">
            <v>POÇO DE VISITA PARA REDE TUBULAR TIPO C DN 1500, EXCLUSIVE ESCAVAÇÃO, REATERRO E BOTA FORA</v>
          </cell>
          <cell r="E677" t="str">
            <v>U</v>
          </cell>
          <cell r="F677">
            <v>3615.36</v>
          </cell>
        </row>
        <row r="678">
          <cell r="B678" t="str">
            <v>ED-48651</v>
          </cell>
          <cell r="C678" t="str">
            <v>DRE-POÇ-110</v>
          </cell>
          <cell r="D678" t="str">
            <v>POÇO DE VISITA PARA REDE TUBULAR TIPO C DN 500, EXCLUSIVE ESCAVAÇÃO, REATERRO E BOTA FORA</v>
          </cell>
          <cell r="E678" t="str">
            <v>U</v>
          </cell>
          <cell r="F678">
            <v>1807.62</v>
          </cell>
        </row>
        <row r="679">
          <cell r="B679" t="str">
            <v>ED-48652</v>
          </cell>
          <cell r="C679" t="str">
            <v>DRE-POÇ-115</v>
          </cell>
          <cell r="D679" t="str">
            <v>POÇO DE VISITA PARA REDE TUBULAR TIPO C DN 600, EXCLUSIVE ESCAVAÇÃO, REATERRO E BOTA FORA</v>
          </cell>
          <cell r="E679" t="str">
            <v>U</v>
          </cell>
          <cell r="F679">
            <v>1880.23</v>
          </cell>
        </row>
        <row r="680">
          <cell r="B680" t="str">
            <v>ED-48653</v>
          </cell>
          <cell r="C680" t="str">
            <v>DRE-POÇ-120</v>
          </cell>
          <cell r="D680" t="str">
            <v>POÇO DE VISITA PARA REDE TUBULAR TIPO C DN 700, EXCLUSIVE ESCAVAÇÃO, REATERRO E BOTA FORA</v>
          </cell>
          <cell r="E680" t="str">
            <v>U</v>
          </cell>
          <cell r="F680">
            <v>1949.26</v>
          </cell>
        </row>
        <row r="681">
          <cell r="B681" t="str">
            <v>ED-48654</v>
          </cell>
          <cell r="C681" t="str">
            <v>DRE-POÇ-125</v>
          </cell>
          <cell r="D681" t="str">
            <v>POÇO DE VISITA PARA REDE TUBULAR TIPO C DN 800, EXCLUSIVE ESCAVAÇÃO, REATERRO E BOTA FORA</v>
          </cell>
          <cell r="E681" t="str">
            <v>U</v>
          </cell>
          <cell r="F681">
            <v>2100.06</v>
          </cell>
        </row>
        <row r="682">
          <cell r="B682" t="str">
            <v>ED-48655</v>
          </cell>
          <cell r="C682" t="str">
            <v>DRE-POÇ-130</v>
          </cell>
          <cell r="D682" t="str">
            <v>POÇO DE VISITA PARA REDE TUBULAR TIPO C DN 900, EXCLUSIVE ESCAVAÇÃO, REATERRO E BOTA FORA</v>
          </cell>
          <cell r="E682" t="str">
            <v>U</v>
          </cell>
          <cell r="F682">
            <v>2273.4699999999998</v>
          </cell>
        </row>
        <row r="683">
          <cell r="B683" t="str">
            <v>ED-48661</v>
          </cell>
          <cell r="C683" t="str">
            <v>DRE-SAR-005</v>
          </cell>
          <cell r="D683" t="str">
            <v>SARJETA TIPO 1 - 50 X 5 CM, I = 3 %, PADRÃO DEER-MG</v>
          </cell>
          <cell r="E683" t="str">
            <v>M</v>
          </cell>
          <cell r="F683">
            <v>18.100000000000001</v>
          </cell>
        </row>
        <row r="684">
          <cell r="B684" t="str">
            <v>ED-48662</v>
          </cell>
          <cell r="C684" t="str">
            <v>DRE-SAR-010</v>
          </cell>
          <cell r="D684" t="str">
            <v>SARJETA TIPO 2 - 50 X 5 CM, I = 15 %, PADRÃO DEER-MG</v>
          </cell>
          <cell r="E684" t="str">
            <v>M</v>
          </cell>
          <cell r="F684">
            <v>19.32</v>
          </cell>
        </row>
        <row r="685">
          <cell r="B685" t="str">
            <v>ED-48663</v>
          </cell>
          <cell r="C685" t="str">
            <v>DRE-SAR-015</v>
          </cell>
          <cell r="D685" t="str">
            <v>SARJETA TIPO 3 - 50 X 5 CM, I = 25 %, PADRÃO DEER-MG</v>
          </cell>
          <cell r="E685" t="str">
            <v>M</v>
          </cell>
          <cell r="F685">
            <v>19.82</v>
          </cell>
        </row>
        <row r="686">
          <cell r="B686" t="str">
            <v>ED-48666</v>
          </cell>
          <cell r="C686" t="str">
            <v>DRE-TAM-005</v>
          </cell>
          <cell r="D686" t="str">
            <v>TAMPÃO DE FERRO FUNDIDO PARA POÇO DE VISITA</v>
          </cell>
          <cell r="E686" t="str">
            <v>U</v>
          </cell>
          <cell r="F686">
            <v>392.46</v>
          </cell>
        </row>
        <row r="687">
          <cell r="B687" t="str">
            <v>ED-48687</v>
          </cell>
          <cell r="C687" t="str">
            <v>DRE-TUB-100</v>
          </cell>
          <cell r="D687" t="str">
            <v>TUBO DE CONCRETO PARA DRENO SIMPLES OU POROSO, Ø 150 MM</v>
          </cell>
          <cell r="E687" t="str">
            <v>M</v>
          </cell>
          <cell r="F687">
            <v>41.07</v>
          </cell>
        </row>
        <row r="688">
          <cell r="B688" t="str">
            <v>ED-48697</v>
          </cell>
          <cell r="C688" t="str">
            <v>DRE-VAL-035</v>
          </cell>
          <cell r="D688" t="str">
            <v>VALA DE INFILTRAÇÃO E DRENAGEM 100 X 300 X 100 CM, INCLUSIVE ESCAVAÇÃO E BOTA FORA</v>
          </cell>
          <cell r="E688" t="str">
            <v>U</v>
          </cell>
          <cell r="F688">
            <v>485.16</v>
          </cell>
        </row>
        <row r="689">
          <cell r="B689" t="str">
            <v>ED-48691</v>
          </cell>
          <cell r="C689" t="str">
            <v>DRE-VAL-005</v>
          </cell>
          <cell r="D689" t="str">
            <v>VALA DE INFILTRAÇÃO E DRENAGEM 40 X 120 X 40 CM, INCLUSIVE ESCAVAÇÃO E BOTA FORA</v>
          </cell>
          <cell r="E689" t="str">
            <v>U</v>
          </cell>
          <cell r="F689">
            <v>120.83</v>
          </cell>
        </row>
        <row r="690">
          <cell r="B690" t="str">
            <v>ED-48692</v>
          </cell>
          <cell r="C690" t="str">
            <v>DRE-VAL-010</v>
          </cell>
          <cell r="D690" t="str">
            <v>VALA DE INFILTRAÇÃO E DRENAGEM 50 X 150 X 50 CM, INCLUSIVE ESCAVAÇÃO E BOTA FORA</v>
          </cell>
          <cell r="E690" t="str">
            <v>U</v>
          </cell>
          <cell r="F690">
            <v>165.86</v>
          </cell>
        </row>
        <row r="691">
          <cell r="B691" t="str">
            <v>ED-48693</v>
          </cell>
          <cell r="C691" t="str">
            <v>DRE-VAL-015</v>
          </cell>
          <cell r="D691" t="str">
            <v>VALA DE INFILTRAÇÃO E DRENAGEM 60 X 180 X 60 CM, INCLUSIVE ESCAVAÇÃO E BOTA FORA</v>
          </cell>
          <cell r="E691" t="str">
            <v>U</v>
          </cell>
          <cell r="F691">
            <v>217.14</v>
          </cell>
        </row>
        <row r="692">
          <cell r="B692" t="str">
            <v>ED-48694</v>
          </cell>
          <cell r="C692" t="str">
            <v>DRE-VAL-020</v>
          </cell>
          <cell r="D692" t="str">
            <v>VALA DE INFILTRAÇÃO E DRENAGEM 70 X 210 X 70 CM, INCLUSIVE ESCAVAÇÃO E BOTA FORA</v>
          </cell>
          <cell r="E692" t="str">
            <v>U</v>
          </cell>
          <cell r="F692">
            <v>274.72000000000003</v>
          </cell>
        </row>
        <row r="693">
          <cell r="B693" t="str">
            <v>ED-48695</v>
          </cell>
          <cell r="C693" t="str">
            <v>DRE-VAL-025</v>
          </cell>
          <cell r="D693" t="str">
            <v>VALA DE INFILTRAÇÃO E DRENAGEM 80 X 240 X 80 CM, INCLUSIVE ESCAVAÇÃO E BOTA FORA</v>
          </cell>
          <cell r="E693" t="str">
            <v>U</v>
          </cell>
          <cell r="F693">
            <v>338.59</v>
          </cell>
        </row>
        <row r="694">
          <cell r="B694" t="str">
            <v>ED-48696</v>
          </cell>
          <cell r="C694" t="str">
            <v>DRE-VAL-030</v>
          </cell>
          <cell r="D694" t="str">
            <v>VALA DE INFILTRAÇÃO E DRENAGEM 90 X 270 X 90 CM, INCLUSIVE ESCAVAÇÃO E BOTA FORA</v>
          </cell>
          <cell r="E694" t="str">
            <v>U</v>
          </cell>
          <cell r="F694">
            <v>408.71</v>
          </cell>
        </row>
        <row r="695">
          <cell r="B695">
            <v>319</v>
          </cell>
          <cell r="C695" t="str">
            <v>-</v>
          </cell>
          <cell r="D695" t="str">
            <v>ELE-001  - INSTALAÇÃO ELÉTRICA, TELEFÔNICA E CFTV</v>
          </cell>
          <cell r="E695" t="str">
            <v/>
          </cell>
        </row>
        <row r="696">
          <cell r="B696" t="str">
            <v>ED-48704</v>
          </cell>
          <cell r="C696" t="str">
            <v>ELE-BRÇ-005</v>
          </cell>
          <cell r="D696" t="str">
            <v>ABRAÇADEIRA PARA POSTE</v>
          </cell>
          <cell r="E696" t="str">
            <v>U</v>
          </cell>
          <cell r="F696">
            <v>2.71</v>
          </cell>
        </row>
        <row r="697">
          <cell r="B697" t="str">
            <v>ED-49062</v>
          </cell>
          <cell r="C697" t="str">
            <v>ELE-CAV-005</v>
          </cell>
          <cell r="D697" t="str">
            <v>ABRIGO PARA CAVALETE EM ALVENARIA, DIMENSÕES 0,65 X 0,85 X 0,30</v>
          </cell>
          <cell r="E697" t="str">
            <v>U</v>
          </cell>
          <cell r="F697">
            <v>544.12</v>
          </cell>
        </row>
        <row r="698">
          <cell r="B698" t="str">
            <v>ED-48698</v>
          </cell>
          <cell r="C698" t="str">
            <v>ELE-ANE-005</v>
          </cell>
          <cell r="D698" t="str">
            <v>ANEL GUIA PADRÃO TELEMAR AGS-1</v>
          </cell>
          <cell r="E698" t="str">
            <v>U</v>
          </cell>
          <cell r="F698">
            <v>2.5</v>
          </cell>
        </row>
        <row r="699">
          <cell r="B699" t="str">
            <v>ED-48699</v>
          </cell>
          <cell r="C699" t="str">
            <v>ELE-ARM-005</v>
          </cell>
          <cell r="D699" t="str">
            <v>ARMAÇÃO SECUNADRIA DE 1 ESTRIBO</v>
          </cell>
          <cell r="E699" t="str">
            <v>U</v>
          </cell>
          <cell r="F699">
            <v>30.48</v>
          </cell>
        </row>
        <row r="700">
          <cell r="B700" t="str">
            <v>ED-49440</v>
          </cell>
          <cell r="C700" t="str">
            <v>ELE-PAD-110</v>
          </cell>
          <cell r="D700" t="str">
            <v>ARMAÇÃO SECUNDARIA DE UM ESTRIBO</v>
          </cell>
          <cell r="E700" t="str">
            <v>U</v>
          </cell>
          <cell r="F700">
            <v>30.48</v>
          </cell>
        </row>
        <row r="701">
          <cell r="B701" t="str">
            <v>ED-48700</v>
          </cell>
          <cell r="C701" t="str">
            <v>ELE-ATE-005</v>
          </cell>
          <cell r="D701" t="str">
            <v>ATERRAMENTO COMPLETO, COM HASTES COPPERWELD 5/8" X 2,40 M</v>
          </cell>
          <cell r="E701" t="str">
            <v>U</v>
          </cell>
          <cell r="F701">
            <v>95.71</v>
          </cell>
        </row>
        <row r="702">
          <cell r="B702" t="str">
            <v>ED-49452</v>
          </cell>
          <cell r="C702" t="str">
            <v>ELE-PER-035</v>
          </cell>
          <cell r="D702" t="str">
            <v>BASE COM 4 FUROS PARA FIXAÇÃO EXTERNA EM CHAPA DE AÇO PARA PERFILADO</v>
          </cell>
          <cell r="E702" t="str">
            <v>U</v>
          </cell>
          <cell r="F702">
            <v>13.72</v>
          </cell>
        </row>
        <row r="703">
          <cell r="B703" t="str">
            <v>ED-49056</v>
          </cell>
          <cell r="C703" t="str">
            <v>ELE-CAM-005</v>
          </cell>
          <cell r="D703" t="str">
            <v>BOTÃO DE CAMPAINHA, 1 TECL</v>
          </cell>
          <cell r="E703" t="str">
            <v>U</v>
          </cell>
          <cell r="F703">
            <v>19.28</v>
          </cell>
        </row>
        <row r="704">
          <cell r="B704" t="str">
            <v>ED-49063</v>
          </cell>
          <cell r="C704" t="str">
            <v>ELE-CBÇ-005</v>
          </cell>
          <cell r="D704" t="str">
            <v>CABEÇOTE DE ALUMINIO 1"</v>
          </cell>
          <cell r="E704" t="str">
            <v>U</v>
          </cell>
          <cell r="F704">
            <v>3.53</v>
          </cell>
        </row>
        <row r="705">
          <cell r="B705" t="str">
            <v>ED-49065</v>
          </cell>
          <cell r="C705" t="str">
            <v>ELE-CBÇ-015</v>
          </cell>
          <cell r="D705" t="str">
            <v>CABEÇOTE DE ALUMINIO 1 1/2"</v>
          </cell>
          <cell r="E705" t="str">
            <v>U</v>
          </cell>
          <cell r="F705">
            <v>5.86</v>
          </cell>
        </row>
        <row r="706">
          <cell r="B706" t="str">
            <v>ED-49064</v>
          </cell>
          <cell r="C706" t="str">
            <v>ELE-CBÇ-010</v>
          </cell>
          <cell r="D706" t="str">
            <v>CABEÇOTE DE ALUMINIO 1 1/4"</v>
          </cell>
          <cell r="E706" t="str">
            <v>U</v>
          </cell>
          <cell r="F706">
            <v>4.71</v>
          </cell>
        </row>
        <row r="707">
          <cell r="B707" t="str">
            <v>ED-48998</v>
          </cell>
          <cell r="C707" t="str">
            <v>ELE-CAB-290</v>
          </cell>
          <cell r="D707" t="str">
            <v>CABO DE COBRE FLEXÍVEL, CLASSE 5, ISOLAMENTO TIPO EPR/HEPR, NÃO HALOGENADO, ANTICHAMA, TERMOFIXO, UNIPOLAR, SEÇÃO 10 MM2, 90°C, 0,6/1KV</v>
          </cell>
          <cell r="E707" t="str">
            <v>M</v>
          </cell>
          <cell r="F707">
            <v>6.97</v>
          </cell>
        </row>
        <row r="708">
          <cell r="B708" t="str">
            <v>ED-49019</v>
          </cell>
          <cell r="C708" t="str">
            <v>ELE-CAB-325</v>
          </cell>
          <cell r="D708" t="str">
            <v>CABO DE COBRE FLEXÍVEL, CLASSE 5, ISOLAMENTO TIPO EPR/HEPR, NÃO HALOGENADO, ANTICHAMA, TERMOFIXO, UNIPOLAR, SEÇÃO 120 MM2, 90°C, 0,6/1KV</v>
          </cell>
          <cell r="E708" t="str">
            <v>M</v>
          </cell>
          <cell r="F708">
            <v>58.02</v>
          </cell>
        </row>
        <row r="709">
          <cell r="B709" t="str">
            <v>ED-48986</v>
          </cell>
          <cell r="C709" t="str">
            <v>ELE-CAB-270</v>
          </cell>
          <cell r="D709" t="str">
            <v>CABO DE COBRE FLEXÍVEL, CLASSE 5, ISOLAMENTO TIPO EPR/HEPR, NÃO HALOGENADO, ANTICHAMA, TERMOFIXO, UNIPOLAR, SEÇÃO 1,5 MM2, 90°C, 0,6/1KV</v>
          </cell>
          <cell r="E709" t="str">
            <v>M</v>
          </cell>
          <cell r="F709">
            <v>2.23</v>
          </cell>
        </row>
        <row r="710">
          <cell r="B710" t="str">
            <v>ED-49022</v>
          </cell>
          <cell r="C710" t="str">
            <v>ELE-CAB-330</v>
          </cell>
          <cell r="D710" t="str">
            <v>CABO DE COBRE FLEXÍVEL, CLASSE 5, ISOLAMENTO TIPO EPR/HEPR, NÃO HALOGENADO, ANTICHAMA, TERMOFIXO, UNIPOLAR, SEÇÃO 150 MM2, 90°C, 0,6/1KV</v>
          </cell>
          <cell r="E710" t="str">
            <v>M</v>
          </cell>
          <cell r="F710">
            <v>78.89</v>
          </cell>
        </row>
        <row r="711">
          <cell r="B711" t="str">
            <v>ED-49001</v>
          </cell>
          <cell r="C711" t="str">
            <v>ELE-CAB-295</v>
          </cell>
          <cell r="D711" t="str">
            <v>CABO DE COBRE FLEXÍVEL, CLASSE 5, ISOLAMENTO TIPO EPR/HEPR, NÃO HALOGENADO, ANTICHAMA, TERMOFIXO, UNIPOLAR, SEÇÃO 16 MM2, 90°C, 0,6/1KV</v>
          </cell>
          <cell r="E711" t="str">
            <v>M</v>
          </cell>
          <cell r="F711">
            <v>10.46</v>
          </cell>
        </row>
        <row r="712">
          <cell r="B712" t="str">
            <v>ED-49025</v>
          </cell>
          <cell r="C712" t="str">
            <v>ELE-CAB-335</v>
          </cell>
          <cell r="D712" t="str">
            <v>CABO DE COBRE FLEXÍVEL, CLASSE 5, ISOLAMENTO TIPO EPR/HEPR, NÃO HALOGENADO, ANTICHAMA, TERMOFIXO, UNIPOLAR, SEÇÃO 185 MM2, 90°C, 0,6/1KV</v>
          </cell>
          <cell r="E712" t="str">
            <v>M</v>
          </cell>
          <cell r="F712">
            <v>85.85</v>
          </cell>
        </row>
        <row r="713">
          <cell r="B713" t="str">
            <v>ED-49028</v>
          </cell>
          <cell r="C713" t="str">
            <v>ELE-CAB-340</v>
          </cell>
          <cell r="D713" t="str">
            <v>CABO DE COBRE FLEXÍVEL, CLASSE 5, ISOLAMENTO TIPO EPR/HEPR, NÃO HALOGENADO, ANTICHAMA, TERMOFIXO, UNIPOLAR, SEÇÃO 240 MM2, 90°C, 0,6/1KV</v>
          </cell>
          <cell r="E713" t="str">
            <v>M</v>
          </cell>
          <cell r="F713">
            <v>116.09</v>
          </cell>
        </row>
        <row r="714">
          <cell r="B714" t="str">
            <v>ED-48989</v>
          </cell>
          <cell r="C714" t="str">
            <v>ELE-CAB-275</v>
          </cell>
          <cell r="D714" t="str">
            <v>CABO DE COBRE FLEXÍVEL, CLASSE 5, ISOLAMENTO TIPO EPR/HEPR, NÃO HALOGENADO, ANTICHAMA, TERMOFIXO, UNIPOLAR, SEÇÃO 2,5 MM2, 90°C, 0,6/1KV</v>
          </cell>
          <cell r="E714" t="str">
            <v>M</v>
          </cell>
          <cell r="F714">
            <v>3.01</v>
          </cell>
        </row>
        <row r="715">
          <cell r="B715" t="str">
            <v>ED-49004</v>
          </cell>
          <cell r="C715" t="str">
            <v>ELE-CAB-300</v>
          </cell>
          <cell r="D715" t="str">
            <v>CABO DE COBRE FLEXÍVEL, CLASSE 5, ISOLAMENTO TIPO EPR/HEPR, NÃO HALOGENADO, ANTICHAMA, TERMOFIXO, UNIPOLAR, SEÇÃO 25 MM2, 90°C, 0,6/1KV</v>
          </cell>
          <cell r="E715" t="str">
            <v>M</v>
          </cell>
          <cell r="F715">
            <v>15.94</v>
          </cell>
        </row>
        <row r="716">
          <cell r="B716" t="str">
            <v>ED-49031</v>
          </cell>
          <cell r="C716" t="str">
            <v>ELE-CAB-345</v>
          </cell>
          <cell r="D716" t="str">
            <v>CABO DE COBRE FLEXÍVEL, CLASSE 5, ISOLAMENTO TIPO EPR/HEPR, NÃO HALOGENADO, ANTICHAMA, TERMOFIXO, UNIPOLAR, SEÇÃO 300 MM2, 90°C, 0,6/1KV</v>
          </cell>
          <cell r="E716" t="str">
            <v>M</v>
          </cell>
          <cell r="F716">
            <v>134.83000000000001</v>
          </cell>
        </row>
        <row r="717">
          <cell r="B717" t="str">
            <v>ED-49007</v>
          </cell>
          <cell r="C717" t="str">
            <v>ELE-CAB-305</v>
          </cell>
          <cell r="D717" t="str">
            <v>CABO DE COBRE FLEXÍVEL, CLASSE 5, ISOLAMENTO TIPO EPR/HEPR, NÃO HALOGENADO, ANTICHAMA, TERMOFIXO, UNIPOLAR, SEÇÃO 35 MM2, 90°C, 0,6/1KV</v>
          </cell>
          <cell r="E717" t="str">
            <v>M</v>
          </cell>
          <cell r="F717">
            <v>19.48</v>
          </cell>
        </row>
        <row r="718">
          <cell r="B718" t="str">
            <v>ED-48992</v>
          </cell>
          <cell r="C718" t="str">
            <v>ELE-CAB-280</v>
          </cell>
          <cell r="D718" t="str">
            <v>CABO DE COBRE FLEXÍVEL, CLASSE 5, ISOLAMENTO TIPO EPR/HEPR, NÃO HALOGENADO, ANTICHAMA, TERMOFIXO, UNIPOLAR, SEÇÃO 4 MM2, 90°C, 0,6/1KV</v>
          </cell>
          <cell r="E718" t="str">
            <v>M</v>
          </cell>
          <cell r="F718">
            <v>3.99</v>
          </cell>
        </row>
        <row r="719">
          <cell r="B719" t="str">
            <v>ED-49034</v>
          </cell>
          <cell r="C719" t="str">
            <v>ELE-CAB-350</v>
          </cell>
          <cell r="D719" t="str">
            <v>CABO DE COBRE FLEXÍVEL, CLASSE 5, ISOLAMENTO TIPO EPR/HEPR, NÃO HALOGENADO, ANTICHAMA, TERMOFIXO, UNIPOLAR, SEÇÃO 400 MM2, 90°C, 0,6/1KV</v>
          </cell>
          <cell r="E719" t="str">
            <v>M</v>
          </cell>
          <cell r="F719">
            <v>157.19999999999999</v>
          </cell>
        </row>
        <row r="720">
          <cell r="B720" t="str">
            <v>ED-49010</v>
          </cell>
          <cell r="C720" t="str">
            <v>ELE-CAB-310</v>
          </cell>
          <cell r="D720" t="str">
            <v>CABO DE COBRE FLEXÍVEL, CLASSE 5, ISOLAMENTO TIPO EPR/HEPR, NÃO HALOGENADO, ANTICHAMA, TERMOFIXO, UNIPOLAR, SEÇÃO 50 MM2, 90°C, 0,6/1KV</v>
          </cell>
          <cell r="E720" t="str">
            <v>M</v>
          </cell>
          <cell r="F720">
            <v>25.36</v>
          </cell>
        </row>
        <row r="721">
          <cell r="B721" t="str">
            <v>ED-49037</v>
          </cell>
          <cell r="C721" t="str">
            <v>ELE-CAB-355</v>
          </cell>
          <cell r="D721" t="str">
            <v>CABO DE COBRE FLEXÍVEL, CLASSE 5, ISOLAMENTO TIPO EPR/HEPR, NÃO HALOGENADO, ANTICHAMA, TERMOFIXO, UNIPOLAR, SEÇÃO 500 MM2, 90°C, 0,6/1KV</v>
          </cell>
          <cell r="E721" t="str">
            <v>M</v>
          </cell>
          <cell r="F721">
            <v>203.81</v>
          </cell>
        </row>
        <row r="722">
          <cell r="B722" t="str">
            <v>ED-48995</v>
          </cell>
          <cell r="C722" t="str">
            <v>ELE-CAB-285</v>
          </cell>
          <cell r="D722" t="str">
            <v>CABO DE COBRE FLEXÍVEL, CLASSE 5, ISOLAMENTO TIPO EPR/HEPR, NÃO HALOGENADO, ANTICHAMA, TERMOFIXO, UNIPOLAR, SEÇÃO 6 MM2, 90°C, 0,6/1KV</v>
          </cell>
          <cell r="E722" t="str">
            <v>M</v>
          </cell>
          <cell r="F722">
            <v>5.37</v>
          </cell>
        </row>
        <row r="723">
          <cell r="B723" t="str">
            <v>ED-49013</v>
          </cell>
          <cell r="C723" t="str">
            <v>ELE-CAB-315</v>
          </cell>
          <cell r="D723" t="str">
            <v>CABO DE COBRE FLEXÍVEL, CLASSE 5, ISOLAMENTO TIPO EPR/HEPR, NÃO HALOGENADO, ANTICHAMA, TERMOFIXO, UNIPOLAR, SEÇÃO 70 MM2, 90°C, 0,6/1KV</v>
          </cell>
          <cell r="E723" t="str">
            <v>M</v>
          </cell>
          <cell r="F723">
            <v>36.520000000000003</v>
          </cell>
        </row>
        <row r="724">
          <cell r="B724" t="str">
            <v>ED-49016</v>
          </cell>
          <cell r="C724" t="str">
            <v>ELE-CAB-320</v>
          </cell>
          <cell r="D724" t="str">
            <v>CABO DE COBRE FLEXÍVEL, CLASSE 5, ISOLAMENTO TIPO EPR/HEPR, NÃO HALOGENADO, ANTICHAMA, TERMOFIXO, UNIPOLAR, SEÇÃO 95 MM2, 90°C, 0,6/1KV</v>
          </cell>
          <cell r="E724" t="str">
            <v>M</v>
          </cell>
          <cell r="F724">
            <v>50.32</v>
          </cell>
        </row>
        <row r="725">
          <cell r="B725" t="str">
            <v>ED-48966</v>
          </cell>
          <cell r="C725" t="str">
            <v>ELE-CAB-250</v>
          </cell>
          <cell r="D725" t="str">
            <v>CABO DE COBRE FLEXÍVEL, CLASSE 5, ISOLAMENTO TIPO LSHF/ATOX, NÃO HALOGENADO, ANTICHAMA, TERMOPLÁSTICO, UNIPOLAR, SEÇÃO 10 MM2, 70°C, 450/750V</v>
          </cell>
          <cell r="E725" t="str">
            <v>M</v>
          </cell>
          <cell r="F725">
            <v>6.99</v>
          </cell>
        </row>
        <row r="726">
          <cell r="B726" t="str">
            <v>ED-8901</v>
          </cell>
          <cell r="C726" t="str">
            <v>-</v>
          </cell>
          <cell r="D726" t="str">
            <v>CABO DE COBRE FLEXÍVEL, CLASSE 5, ISOLAMENTO TIPO LSHF/ATOX, NÃO HALOGENADO, ANTICHAMA, TERMOPLÁSTICO, UNIPOLAR, SEÇÃO 10 MM2, 90°C, 0,6/1KV</v>
          </cell>
          <cell r="E726" t="str">
            <v>M</v>
          </cell>
          <cell r="F726">
            <v>7.61</v>
          </cell>
        </row>
        <row r="727">
          <cell r="B727" t="str">
            <v>ED-8908</v>
          </cell>
          <cell r="C727" t="str">
            <v>-</v>
          </cell>
          <cell r="D727" t="str">
            <v>CABO DE COBRE FLEXÍVEL, CLASSE 5, ISOLAMENTO TIPO LSHF/ATOX, NÃO HALOGENADO, ANTICHAMA, TERMOPLÁSTICO, UNIPOLAR, SEÇÃO 120 MM2, 90°C, 0,6/1KV</v>
          </cell>
          <cell r="E727" t="str">
            <v>M</v>
          </cell>
          <cell r="F727">
            <v>52.93</v>
          </cell>
        </row>
        <row r="728">
          <cell r="B728" t="str">
            <v>ED-48946</v>
          </cell>
          <cell r="C728" t="str">
            <v>ELE-CAB-230</v>
          </cell>
          <cell r="D728" t="str">
            <v>CABO DE COBRE FLEXÍVEL, CLASSE 5, ISOLAMENTO TIPO LSHF/ATOX, NÃO HALOGENADO, ANTICHAMA, TERMOPLÁSTICO, UNIPOLAR, SEÇÃO 1,5 MM2, 70°C, 450/750V</v>
          </cell>
          <cell r="E728" t="str">
            <v>M</v>
          </cell>
          <cell r="F728">
            <v>1.62</v>
          </cell>
        </row>
        <row r="729">
          <cell r="B729" t="str">
            <v>ED-8897</v>
          </cell>
          <cell r="C729" t="str">
            <v>-</v>
          </cell>
          <cell r="D729" t="str">
            <v>CABO DE COBRE FLEXÍVEL, CLASSE 5, ISOLAMENTO TIPO LSHF/ATOX, NÃO HALOGENADO, ANTICHAMA, TERMOPLÁSTICO, UNIPOLAR, SEÇÃO 1,5 MM2, 90°C, 0,6/1KV</v>
          </cell>
          <cell r="E729" t="str">
            <v>M</v>
          </cell>
          <cell r="F729">
            <v>2.88</v>
          </cell>
        </row>
        <row r="730">
          <cell r="B730" t="str">
            <v>ED-8909</v>
          </cell>
          <cell r="C730" t="str">
            <v>-</v>
          </cell>
          <cell r="D730" t="str">
            <v>CABO DE COBRE FLEXÍVEL, CLASSE 5, ISOLAMENTO TIPO LSHF/ATOX, NÃO HALOGENADO, ANTICHAMA, TERMOPLÁSTICO, UNIPOLAR, SEÇÃO 150 MM2, 90°C, 0,6/1KV</v>
          </cell>
          <cell r="E730" t="str">
            <v>M</v>
          </cell>
          <cell r="F730">
            <v>66.19</v>
          </cell>
        </row>
        <row r="731">
          <cell r="B731" t="str">
            <v>ED-48971</v>
          </cell>
          <cell r="C731" t="str">
            <v>ELE-CAB-255</v>
          </cell>
          <cell r="D731" t="str">
            <v>CABO DE COBRE FLEXÍVEL, CLASSE 5, ISOLAMENTO TIPO LSHF/ATOX, NÃO HALOGENADO, ANTICHAMA, TERMOPLÁSTICO, UNIPOLAR, SEÇÃO 16 MM2, 70°C, 450/750V</v>
          </cell>
          <cell r="E731" t="str">
            <v>M</v>
          </cell>
          <cell r="F731">
            <v>9.2200000000000006</v>
          </cell>
        </row>
        <row r="732">
          <cell r="B732" t="str">
            <v>ED-8902</v>
          </cell>
          <cell r="C732" t="str">
            <v>-</v>
          </cell>
          <cell r="D732" t="str">
            <v>CABO DE COBRE FLEXÍVEL, CLASSE 5, ISOLAMENTO TIPO LSHF/ATOX, NÃO HALOGENADO, ANTICHAMA, TERMOPLÁSTICO, UNIPOLAR, SEÇÃO 16 MM2, 90°C, 0,6/1KV</v>
          </cell>
          <cell r="E732" t="str">
            <v>M</v>
          </cell>
          <cell r="F732">
            <v>10.09</v>
          </cell>
        </row>
        <row r="733">
          <cell r="B733" t="str">
            <v>ED-8910</v>
          </cell>
          <cell r="C733" t="str">
            <v>-</v>
          </cell>
          <cell r="D733" t="str">
            <v>CABO DE COBRE FLEXÍVEL, CLASSE 5, ISOLAMENTO TIPO LSHF/ATOX, NÃO HALOGENADO, ANTICHAMA, TERMOPLÁSTICO, UNIPOLAR, SEÇÃO 185 MM2, 90°C, 0,6/1KV</v>
          </cell>
          <cell r="E733" t="str">
            <v>M</v>
          </cell>
          <cell r="F733">
            <v>78.88</v>
          </cell>
        </row>
        <row r="734">
          <cell r="B734" t="str">
            <v>ED-8911</v>
          </cell>
          <cell r="C734" t="str">
            <v>-</v>
          </cell>
          <cell r="D734" t="str">
            <v>CABO DE COBRE FLEXÍVEL, CLASSE 5, ISOLAMENTO TIPO LSHF/ATOX, NÃO HALOGENADO, ANTICHAMA, TERMOPLÁSTICO, UNIPOLAR, SEÇÃO 240 MM2, 90°C, 0,6/1KV</v>
          </cell>
          <cell r="E734" t="str">
            <v>M</v>
          </cell>
          <cell r="F734">
            <v>103.52</v>
          </cell>
        </row>
        <row r="735">
          <cell r="B735" t="str">
            <v>ED-48951</v>
          </cell>
          <cell r="C735" t="str">
            <v>ELE-CAB-235</v>
          </cell>
          <cell r="D735" t="str">
            <v>CABO DE COBRE FLEXÍVEL, CLASSE 5, ISOLAMENTO TIPO LSHF/ATOX, NÃO HALOGENADO, ANTICHAMA, TERMOPLÁSTICO, UNIPOLAR, SEÇÃO 2,5 MM2, 70°C, 450/750V</v>
          </cell>
          <cell r="E735" t="str">
            <v>M</v>
          </cell>
          <cell r="F735">
            <v>2.2000000000000002</v>
          </cell>
        </row>
        <row r="736">
          <cell r="B736" t="str">
            <v>ED-48976</v>
          </cell>
          <cell r="C736" t="str">
            <v>ELE-CAB-260</v>
          </cell>
          <cell r="D736" t="str">
            <v>CABO DE COBRE FLEXÍVEL, CLASSE 5, ISOLAMENTO TIPO LSHF/ATOX, NÃO HALOGENADO, ANTICHAMA, TERMOPLÁSTICO, UNIPOLAR, SEÇÃO 25 MM2, 70°C, 450/750V</v>
          </cell>
          <cell r="E736" t="str">
            <v>M</v>
          </cell>
          <cell r="F736">
            <v>12.25</v>
          </cell>
        </row>
        <row r="737">
          <cell r="B737" t="str">
            <v>ED-8898</v>
          </cell>
          <cell r="C737" t="str">
            <v>-</v>
          </cell>
          <cell r="D737" t="str">
            <v>CABO DE COBRE FLEXÍVEL, CLASSE 5, ISOLAMENTO TIPO LSHF/ATOX, NÃO HALOGENADO, ANTICHAMA, TERMOPLÁSTICO, UNIPOLAR, SEÇÃO 2,5 MM2, 90°C, 0,6/1KV</v>
          </cell>
          <cell r="E737" t="str">
            <v>M</v>
          </cell>
          <cell r="F737">
            <v>2.75</v>
          </cell>
        </row>
        <row r="738">
          <cell r="B738" t="str">
            <v>ED-8903</v>
          </cell>
          <cell r="C738" t="str">
            <v>-</v>
          </cell>
          <cell r="D738" t="str">
            <v>CABO DE COBRE FLEXÍVEL, CLASSE 5, ISOLAMENTO TIPO LSHF/ATOX, NÃO HALOGENADO, ANTICHAMA, TERMOPLÁSTICO, UNIPOLAR, SEÇÃO 25 MM2, 90°C, 0,6/1KV</v>
          </cell>
          <cell r="E738" t="str">
            <v>M</v>
          </cell>
          <cell r="F738">
            <v>13.84</v>
          </cell>
        </row>
        <row r="739">
          <cell r="B739" t="str">
            <v>ED-48981</v>
          </cell>
          <cell r="C739" t="str">
            <v>ELE-CAB-265</v>
          </cell>
          <cell r="D739" t="str">
            <v>CABO DE COBRE FLEXÍVEL, CLASSE 5, ISOLAMENTO TIPO LSHF/ATOX, NÃO HALOGENADO, ANTICHAMA, TERMOPLÁSTICO, UNIPOLAR, SEÇÃO 35 MM2, 70°C, 450/750V</v>
          </cell>
          <cell r="E739" t="str">
            <v>M</v>
          </cell>
          <cell r="F739">
            <v>15.91</v>
          </cell>
        </row>
        <row r="740">
          <cell r="B740" t="str">
            <v>ED-8904</v>
          </cell>
          <cell r="C740" t="str">
            <v>-</v>
          </cell>
          <cell r="D740" t="str">
            <v>CABO DE COBRE FLEXÍVEL, CLASSE 5, ISOLAMENTO TIPO LSHF/ATOX, NÃO HALOGENADO, ANTICHAMA, TERMOPLÁSTICO, UNIPOLAR, SEÇÃO 35 MM2, 90°C, 0,6/1KV</v>
          </cell>
          <cell r="E740" t="str">
            <v>M</v>
          </cell>
          <cell r="F740">
            <v>17.82</v>
          </cell>
        </row>
        <row r="741">
          <cell r="B741" t="str">
            <v>ED-48956</v>
          </cell>
          <cell r="C741" t="str">
            <v>ELE-CAB-240</v>
          </cell>
          <cell r="D741" t="str">
            <v>CABO DE COBRE FLEXÍVEL, CLASSE 5, ISOLAMENTO TIPO LSHF/ATOX, NÃO HALOGENADO, ANTICHAMA, TERMOPLÁSTICO, UNIPOLAR, SEÇÃO 4 MM2, 70°C, 450/750V</v>
          </cell>
          <cell r="E741" t="str">
            <v>M</v>
          </cell>
          <cell r="F741">
            <v>2.98</v>
          </cell>
        </row>
        <row r="742">
          <cell r="B742" t="str">
            <v>ED-8899</v>
          </cell>
          <cell r="C742" t="str">
            <v>-</v>
          </cell>
          <cell r="D742" t="str">
            <v>CABO DE COBRE FLEXÍVEL, CLASSE 5, ISOLAMENTO TIPO LSHF/ATOX, NÃO HALOGENADO, ANTICHAMA, TERMOPLÁSTICO, UNIPOLAR, SEÇÃO 4 MM2, 90°C, 0,6/1KV</v>
          </cell>
          <cell r="E742" t="str">
            <v>M</v>
          </cell>
          <cell r="F742">
            <v>3.6</v>
          </cell>
        </row>
        <row r="743">
          <cell r="B743" t="str">
            <v>ED-8905</v>
          </cell>
          <cell r="C743" t="str">
            <v>-</v>
          </cell>
          <cell r="D743" t="str">
            <v>CABO DE COBRE FLEXÍVEL, CLASSE 5, ISOLAMENTO TIPO LSHF/ATOX, NÃO HALOGENADO, ANTICHAMA, TERMOPLÁSTICO, UNIPOLAR, SEÇÃO 50 MM2, 90°C, 0,6/1KV</v>
          </cell>
          <cell r="E743" t="str">
            <v>M</v>
          </cell>
          <cell r="F743">
            <v>24.55</v>
          </cell>
        </row>
        <row r="744">
          <cell r="B744" t="str">
            <v>ED-48961</v>
          </cell>
          <cell r="C744" t="str">
            <v>ELE-CAB-245</v>
          </cell>
          <cell r="D744" t="str">
            <v>CABO DE COBRE FLEXÍVEL, CLASSE 5, ISOLAMENTO TIPO LSHF/ATOX, NÃO HALOGENADO, ANTICHAMA, TERMOPLÁSTICO, UNIPOLAR, SEÇÃO 6 MM2, 70°C, 450/750V</v>
          </cell>
          <cell r="E744" t="str">
            <v>M</v>
          </cell>
          <cell r="F744">
            <v>4.08</v>
          </cell>
        </row>
        <row r="745">
          <cell r="B745" t="str">
            <v>ED-8900</v>
          </cell>
          <cell r="C745" t="str">
            <v>-</v>
          </cell>
          <cell r="D745" t="str">
            <v>CABO DE COBRE FLEXÍVEL, CLASSE 5, ISOLAMENTO TIPO LSHF/ATOX, NÃO HALOGENADO, ANTICHAMA, TERMOPLÁSTICO, UNIPOLAR, SEÇÃO 6 MM2, 90°C, 0,6/1KV</v>
          </cell>
          <cell r="E745" t="str">
            <v>M</v>
          </cell>
          <cell r="F745">
            <v>4.8499999999999996</v>
          </cell>
        </row>
        <row r="746">
          <cell r="B746" t="str">
            <v>ED-8906</v>
          </cell>
          <cell r="C746" t="str">
            <v>-</v>
          </cell>
          <cell r="D746" t="str">
            <v>CABO DE COBRE FLEXÍVEL, CLASSE 5, ISOLAMENTO TIPO LSHF/ATOX, NÃO HALOGENADO, ANTICHAMA, TERMOPLÁSTICO, UNIPOLAR, SEÇÃO 70 MM2, 90°C, 0,6/1KV</v>
          </cell>
          <cell r="E746" t="str">
            <v>M</v>
          </cell>
          <cell r="F746">
            <v>32.74</v>
          </cell>
        </row>
        <row r="747">
          <cell r="B747" t="str">
            <v>ED-8907</v>
          </cell>
          <cell r="C747" t="str">
            <v>-</v>
          </cell>
          <cell r="D747" t="str">
            <v>CABO DE COBRE FLEXÍVEL, CLASSE 5, ISOLAMENTO TIPO LSHF/ATOX, NÃO HALOGENADO, ANTICHAMA, TERMOPLÁSTICO, UNIPOLAR, SEÇÃO 95 MM2, 90°C, 0,6/1KV</v>
          </cell>
          <cell r="E747" t="str">
            <v>M</v>
          </cell>
          <cell r="F747">
            <v>42.24</v>
          </cell>
        </row>
        <row r="748">
          <cell r="B748" t="str">
            <v>ED-49132</v>
          </cell>
          <cell r="C748" t="str">
            <v>ELE-COR-010</v>
          </cell>
          <cell r="D748" t="str">
            <v>CABO DE COBRE NÚ # 10 MM2, ENTERRADO, EXCLUSIVE ESCAVAÇÃO E REATERRO</v>
          </cell>
          <cell r="E748" t="str">
            <v>M</v>
          </cell>
          <cell r="F748">
            <v>6.82</v>
          </cell>
        </row>
        <row r="749">
          <cell r="B749" t="str">
            <v>ED-49133</v>
          </cell>
          <cell r="C749" t="str">
            <v>ELE-COR-015</v>
          </cell>
          <cell r="D749" t="str">
            <v>CABO DE COBRE NÚ # 16 MM2, ENTERRADO, EXCLUSIVE ESCAVAÇÃO E REATERRO</v>
          </cell>
          <cell r="E749" t="str">
            <v>M</v>
          </cell>
          <cell r="F749">
            <v>10.11</v>
          </cell>
        </row>
        <row r="750">
          <cell r="B750" t="str">
            <v>ED-49134</v>
          </cell>
          <cell r="C750" t="str">
            <v>ELE-COR-020</v>
          </cell>
          <cell r="D750" t="str">
            <v>CABO DE COBRE NÚ # 25 MM2, ENTERRADO, EXCLUSIVE ESCAVAÇÃO E REATERRO</v>
          </cell>
          <cell r="E750" t="str">
            <v>M</v>
          </cell>
          <cell r="F750">
            <v>13.79</v>
          </cell>
        </row>
        <row r="751">
          <cell r="B751" t="str">
            <v>ED-49135</v>
          </cell>
          <cell r="C751" t="str">
            <v>ELE-COR-025</v>
          </cell>
          <cell r="D751" t="str">
            <v>CABO DE COBRE NÚ # 35 MM2, ENTERRADO, EXCLUSIVE ESCAVAÇÃO E REATERRO</v>
          </cell>
          <cell r="E751" t="str">
            <v>M</v>
          </cell>
          <cell r="F751">
            <v>19.149999999999999</v>
          </cell>
        </row>
        <row r="752">
          <cell r="B752" t="str">
            <v>ED-49136</v>
          </cell>
          <cell r="C752" t="str">
            <v>ELE-COR-030</v>
          </cell>
          <cell r="D752" t="str">
            <v>CABO DE COBRE NÚ # 50 MM2, ENTERRADO, EXCLUSIVE ESCAVAÇÃO E REATERRO</v>
          </cell>
          <cell r="E752" t="str">
            <v>M</v>
          </cell>
          <cell r="F752">
            <v>25.65</v>
          </cell>
        </row>
        <row r="753">
          <cell r="B753" t="str">
            <v>ED-49131</v>
          </cell>
          <cell r="C753" t="str">
            <v>ELE-COR-005</v>
          </cell>
          <cell r="D753" t="str">
            <v>CABO DE COBRE NÚ # 6 MM2, ENTERRADO, EXCLUSIVE ESCAVAÇÃO E REATERRO</v>
          </cell>
          <cell r="E753" t="str">
            <v>M</v>
          </cell>
          <cell r="F753">
            <v>5.44</v>
          </cell>
        </row>
        <row r="754">
          <cell r="B754" t="str">
            <v>ED-49137</v>
          </cell>
          <cell r="C754" t="str">
            <v>ELE-COR-035</v>
          </cell>
          <cell r="D754" t="str">
            <v>CABO DE COBRE NÚ # 70 MM2, ENTERRADO, EXCLUSIVE ESCAVAÇÃO E REATERRO</v>
          </cell>
          <cell r="E754" t="str">
            <v>M</v>
          </cell>
          <cell r="F754">
            <v>34.58</v>
          </cell>
        </row>
        <row r="755">
          <cell r="B755" t="str">
            <v>ED-49138</v>
          </cell>
          <cell r="C755" t="str">
            <v>ELE-COR-040</v>
          </cell>
          <cell r="D755" t="str">
            <v>CABO DE COBRE NÚ # 95 MM2, ENTERRADO, EXCLUSIVE ESCAVAÇÃO E REATERRO</v>
          </cell>
          <cell r="E755" t="str">
            <v>M</v>
          </cell>
          <cell r="F755">
            <v>47.62</v>
          </cell>
        </row>
        <row r="756">
          <cell r="B756" t="str">
            <v>ED-48936</v>
          </cell>
          <cell r="C756" t="str">
            <v>ELE-CAB-180</v>
          </cell>
          <cell r="D756" t="str">
            <v>CABO TELEFÔNICO CCE-APL-50.2</v>
          </cell>
          <cell r="E756" t="str">
            <v>M</v>
          </cell>
          <cell r="F756">
            <v>14.69</v>
          </cell>
        </row>
        <row r="757">
          <cell r="B757" t="str">
            <v>ED-48937</v>
          </cell>
          <cell r="C757" t="str">
            <v>ELE-CAB-185</v>
          </cell>
          <cell r="D757" t="str">
            <v>CABO TELEFÔNICO CCE-APL-50.3</v>
          </cell>
          <cell r="E757" t="str">
            <v>M</v>
          </cell>
          <cell r="F757">
            <v>14.88</v>
          </cell>
        </row>
        <row r="758">
          <cell r="B758" t="str">
            <v>ED-48938</v>
          </cell>
          <cell r="C758" t="str">
            <v>ELE-CAB-190</v>
          </cell>
          <cell r="D758" t="str">
            <v>CABO TELEFÔNICO CCE-APL-50.4</v>
          </cell>
          <cell r="E758" t="str">
            <v>M</v>
          </cell>
          <cell r="F758">
            <v>15.02</v>
          </cell>
        </row>
        <row r="759">
          <cell r="B759" t="str">
            <v>ED-48939</v>
          </cell>
          <cell r="C759" t="str">
            <v>ELE-CAB-195</v>
          </cell>
          <cell r="D759" t="str">
            <v>CABO TELEFÔNICO CCE-APL-50.5</v>
          </cell>
          <cell r="E759" t="str">
            <v>M</v>
          </cell>
          <cell r="F759">
            <v>15.21</v>
          </cell>
        </row>
        <row r="760">
          <cell r="B760" t="str">
            <v>ED-48940</v>
          </cell>
          <cell r="C760" t="str">
            <v>ELE-CAB-200</v>
          </cell>
          <cell r="D760" t="str">
            <v>CABO TELEFÔNICO CCE-APL-50.6</v>
          </cell>
          <cell r="E760" t="str">
            <v>M</v>
          </cell>
          <cell r="F760">
            <v>15.48</v>
          </cell>
        </row>
        <row r="761">
          <cell r="B761" t="str">
            <v>ED-48931</v>
          </cell>
          <cell r="C761" t="str">
            <v>ELE-CAB-155</v>
          </cell>
          <cell r="D761" t="str">
            <v>CABO TELEFÔNICO CI 50.10</v>
          </cell>
          <cell r="E761" t="str">
            <v>M</v>
          </cell>
          <cell r="F761">
            <v>7.61</v>
          </cell>
        </row>
        <row r="762">
          <cell r="B762" t="str">
            <v>ED-48935</v>
          </cell>
          <cell r="C762" t="str">
            <v>ELE-CAB-175</v>
          </cell>
          <cell r="D762" t="str">
            <v>CABO TELEFÔNICO CI 50.100</v>
          </cell>
          <cell r="E762" t="str">
            <v>M</v>
          </cell>
          <cell r="F762">
            <v>42.89</v>
          </cell>
        </row>
        <row r="763">
          <cell r="B763" t="str">
            <v>ED-48932</v>
          </cell>
          <cell r="C763" t="str">
            <v>ELE-CAB-160</v>
          </cell>
          <cell r="D763" t="str">
            <v>CABO TELEFÔNICO CI 50.20</v>
          </cell>
          <cell r="E763" t="str">
            <v>M</v>
          </cell>
          <cell r="F763">
            <v>15.21</v>
          </cell>
        </row>
        <row r="764">
          <cell r="B764" t="str">
            <v>ED-48933</v>
          </cell>
          <cell r="C764" t="str">
            <v>ELE-CAB-165</v>
          </cell>
          <cell r="D764" t="str">
            <v>CABO TELEFÔNICO CI 50.30</v>
          </cell>
          <cell r="E764" t="str">
            <v>M</v>
          </cell>
          <cell r="F764">
            <v>18.010000000000002</v>
          </cell>
        </row>
        <row r="765">
          <cell r="B765" t="str">
            <v>ED-48934</v>
          </cell>
          <cell r="C765" t="str">
            <v>ELE-CAB-170</v>
          </cell>
          <cell r="D765" t="str">
            <v>CABO TELEFÔNICO CI 50.50</v>
          </cell>
          <cell r="E765" t="str">
            <v>M</v>
          </cell>
          <cell r="F765">
            <v>20.76</v>
          </cell>
        </row>
        <row r="766">
          <cell r="B766" t="str">
            <v>ED-48941</v>
          </cell>
          <cell r="C766" t="str">
            <v>ELE-CAB-205</v>
          </cell>
          <cell r="D766" t="str">
            <v>CABO TELEFÔNICO CTP-APL-5N 50.10</v>
          </cell>
          <cell r="E766" t="str">
            <v>M</v>
          </cell>
          <cell r="F766">
            <v>31.78</v>
          </cell>
        </row>
        <row r="767">
          <cell r="B767" t="str">
            <v>ED-48945</v>
          </cell>
          <cell r="C767" t="str">
            <v>ELE-CAB-225</v>
          </cell>
          <cell r="D767" t="str">
            <v>CABO TELEFÔNICO CTP-APL-5N 50.100</v>
          </cell>
          <cell r="E767" t="str">
            <v>M</v>
          </cell>
          <cell r="F767">
            <v>73.709999999999994</v>
          </cell>
        </row>
        <row r="768">
          <cell r="B768" t="str">
            <v>ED-48942</v>
          </cell>
          <cell r="C768" t="str">
            <v>ELE-CAB-210</v>
          </cell>
          <cell r="D768" t="str">
            <v>CABO TELEFÔNICO CTP-APL-5N 50.20</v>
          </cell>
          <cell r="E768" t="str">
            <v>M</v>
          </cell>
          <cell r="F768">
            <v>35.96</v>
          </cell>
        </row>
        <row r="769">
          <cell r="B769" t="str">
            <v>ED-48943</v>
          </cell>
          <cell r="C769" t="str">
            <v>ELE-CAB-215</v>
          </cell>
          <cell r="D769" t="str">
            <v>CABO TELEFÔNICO CTP-APL-5N 50.30</v>
          </cell>
          <cell r="E769" t="str">
            <v>M</v>
          </cell>
          <cell r="F769">
            <v>39.47</v>
          </cell>
        </row>
        <row r="770">
          <cell r="B770" t="str">
            <v>ED-48944</v>
          </cell>
          <cell r="C770" t="str">
            <v>ELE-CAB-220</v>
          </cell>
          <cell r="D770" t="str">
            <v>CABO TELEFÔNICO CTP-APL-5N 50.50</v>
          </cell>
          <cell r="E770" t="str">
            <v>M</v>
          </cell>
          <cell r="F770">
            <v>40.5</v>
          </cell>
        </row>
        <row r="771">
          <cell r="B771" t="str">
            <v>ED-49172</v>
          </cell>
          <cell r="C771" t="str">
            <v>ELE-CXS-110</v>
          </cell>
          <cell r="D771" t="str">
            <v>CAIXA ALVENARIA 70 X 70 X 50 CM PARA REFLETOR, COM GRADE, TIPO 1, INCLUSIVE ESCAVAÇÃO, REATERRO E BOTA-FORA</v>
          </cell>
          <cell r="E771" t="str">
            <v>U</v>
          </cell>
          <cell r="F771">
            <v>428.45</v>
          </cell>
        </row>
        <row r="772">
          <cell r="B772" t="str">
            <v>ED-49173</v>
          </cell>
          <cell r="C772" t="str">
            <v>ELE-CXS-115</v>
          </cell>
          <cell r="D772" t="str">
            <v>CAIXA ALVENARIA 90 X 90 X 65 CM PARA REFLETOR, COM GRADE, TIPO 2, INCLUSIVE ESCAVAÇÃO, REATERRO E BOTA-FORA</v>
          </cell>
          <cell r="E772" t="str">
            <v>U</v>
          </cell>
          <cell r="F772">
            <v>649.34</v>
          </cell>
        </row>
        <row r="773">
          <cell r="B773" t="str">
            <v>ED-49163</v>
          </cell>
          <cell r="C773" t="str">
            <v>ELE-CXS-065</v>
          </cell>
          <cell r="D773" t="str">
            <v>CAIXA DE CHAPA ESMALTADA, FUNDO MÓVEL OCTOGONAL DUPLO</v>
          </cell>
          <cell r="E773" t="str">
            <v>U</v>
          </cell>
          <cell r="F773">
            <v>7.04</v>
          </cell>
        </row>
        <row r="774">
          <cell r="B774" t="str">
            <v>ED-49160</v>
          </cell>
          <cell r="C774" t="str">
            <v>ELE-CXS-050</v>
          </cell>
          <cell r="D774" t="str">
            <v>CAIXA DE CHAPA ESMALTADA, FUNDO MÓVEL 2"</v>
          </cell>
          <cell r="E774" t="str">
            <v>U</v>
          </cell>
          <cell r="F774">
            <v>7.04</v>
          </cell>
        </row>
        <row r="775">
          <cell r="B775" t="str">
            <v>ED-49161</v>
          </cell>
          <cell r="C775" t="str">
            <v>ELE-CXS-055</v>
          </cell>
          <cell r="D775" t="str">
            <v>CAIXA DE CHAPA ESMALTADA, FUNDO MÓVEL 3"</v>
          </cell>
          <cell r="E775" t="str">
            <v>U</v>
          </cell>
          <cell r="F775">
            <v>7.04</v>
          </cell>
        </row>
        <row r="776">
          <cell r="B776" t="str">
            <v>ED-49162</v>
          </cell>
          <cell r="C776" t="str">
            <v>ELE-CXS-060</v>
          </cell>
          <cell r="D776" t="str">
            <v>CAIXA DE CHAPA ESMALTADA, FUNDO MÓVEL 4"</v>
          </cell>
          <cell r="E776" t="str">
            <v>U</v>
          </cell>
          <cell r="F776">
            <v>7.04</v>
          </cell>
        </row>
        <row r="777">
          <cell r="B777" t="str">
            <v>ED-49463</v>
          </cell>
          <cell r="C777" t="str">
            <v>ELE-PER-090</v>
          </cell>
          <cell r="D777" t="str">
            <v>CAIXA DE DERIVAÇÃO "C" EM CHAPA DE AÇO PARA PERFILADO</v>
          </cell>
          <cell r="E777" t="str">
            <v>U</v>
          </cell>
          <cell r="F777">
            <v>22.24</v>
          </cell>
        </row>
        <row r="778">
          <cell r="B778" t="str">
            <v>ED-49464</v>
          </cell>
          <cell r="C778" t="str">
            <v>ELE-PER-095</v>
          </cell>
          <cell r="D778" t="str">
            <v>CAIXA DE DERIVAÇÃO "I" EM CHAPA DE AÇO PARA PERFILADO</v>
          </cell>
          <cell r="E778" t="str">
            <v>U</v>
          </cell>
          <cell r="F778">
            <v>22.24</v>
          </cell>
        </row>
        <row r="779">
          <cell r="B779" t="str">
            <v>ED-49465</v>
          </cell>
          <cell r="C779" t="str">
            <v>ELE-PER-100</v>
          </cell>
          <cell r="D779" t="str">
            <v>CAIXA DE DERIVAÇÃO "L" EM CHAPA DE AÇO PARA PERFILADO</v>
          </cell>
          <cell r="E779" t="str">
            <v>U</v>
          </cell>
          <cell r="F779">
            <v>22.24</v>
          </cell>
        </row>
        <row r="780">
          <cell r="B780" t="str">
            <v>ED-49466</v>
          </cell>
          <cell r="C780" t="str">
            <v>ELE-PER-105</v>
          </cell>
          <cell r="D780" t="str">
            <v>CAIXA DE DERIVAÇÃO "T" EM CHAPA DE AÇO PARA PERFILADO</v>
          </cell>
          <cell r="E780" t="str">
            <v>U</v>
          </cell>
          <cell r="F780">
            <v>22.24</v>
          </cell>
        </row>
        <row r="781">
          <cell r="B781" t="str">
            <v>ED-49467</v>
          </cell>
          <cell r="C781" t="str">
            <v>ELE-PER-110</v>
          </cell>
          <cell r="D781" t="str">
            <v>CAIXA DE DERIVAÇÃO "X" EM CHAPA DE AÇO PARA PERFILADO</v>
          </cell>
          <cell r="E781" t="str">
            <v>U</v>
          </cell>
          <cell r="F781">
            <v>22.24</v>
          </cell>
        </row>
        <row r="782">
          <cell r="B782" t="str">
            <v>ED-49183</v>
          </cell>
          <cell r="C782" t="str">
            <v>ELE-CXS-140</v>
          </cell>
          <cell r="D782" t="str">
            <v>CAIXA DE DISTRIBUIÇÃO GERAL OU DERIVAÇÃO DG Nº3</v>
          </cell>
          <cell r="E782" t="str">
            <v>U</v>
          </cell>
          <cell r="F782">
            <v>186.09</v>
          </cell>
        </row>
        <row r="783">
          <cell r="B783" t="str">
            <v>ED-49184</v>
          </cell>
          <cell r="C783" t="str">
            <v>ELE-CXS-145</v>
          </cell>
          <cell r="D783" t="str">
            <v>CAIXA DE DISTRIBUIÇÃO GERAL OU DERIVAÇÃO DG Nº4</v>
          </cell>
          <cell r="E783" t="str">
            <v>U</v>
          </cell>
          <cell r="F783">
            <v>266.05</v>
          </cell>
        </row>
        <row r="784">
          <cell r="B784" t="str">
            <v>ED-49185</v>
          </cell>
          <cell r="C784" t="str">
            <v>ELE-CXS-150</v>
          </cell>
          <cell r="D784" t="str">
            <v>CAIXA DE DISTRIBUIÇÃO GERAL OU DERIVAÇÃO DG Nº5</v>
          </cell>
          <cell r="E784" t="str">
            <v>U</v>
          </cell>
          <cell r="F784">
            <v>390.1</v>
          </cell>
        </row>
        <row r="785">
          <cell r="B785" t="str">
            <v>ED-49186</v>
          </cell>
          <cell r="C785" t="str">
            <v>ELE-CXS-155</v>
          </cell>
          <cell r="D785" t="str">
            <v>CAIXA DE DISTRIBUIÇÃO GERAL OU DERIVAÇÃO DG Nº6</v>
          </cell>
          <cell r="E785" t="str">
            <v>U</v>
          </cell>
          <cell r="F785">
            <v>798.36</v>
          </cell>
        </row>
        <row r="786">
          <cell r="B786" t="str">
            <v>ED-49194</v>
          </cell>
          <cell r="C786" t="str">
            <v>ELE-CXS-195</v>
          </cell>
          <cell r="D786" t="str">
            <v>CAIXA DE EMBUTIR EM PVC PARA PAREDES DE GESSO ACARTONADO , 4 X 2"</v>
          </cell>
          <cell r="E786" t="str">
            <v>U</v>
          </cell>
          <cell r="F786">
            <v>11.89</v>
          </cell>
        </row>
        <row r="787">
          <cell r="B787" t="str">
            <v>ED-49195</v>
          </cell>
          <cell r="C787" t="str">
            <v>ELE-CXS-200</v>
          </cell>
          <cell r="D787" t="str">
            <v>CAIXA DE EMBUTIR EM PVC PARA PAREDES DE GESSO ACARTONADO , 4 X 4"</v>
          </cell>
          <cell r="E787" t="str">
            <v>U</v>
          </cell>
          <cell r="F787">
            <v>12.94</v>
          </cell>
        </row>
        <row r="788">
          <cell r="B788" t="str">
            <v>ED-49157</v>
          </cell>
          <cell r="C788" t="str">
            <v>ELE-CXS-035</v>
          </cell>
          <cell r="D788" t="str">
            <v>CAIXA DE FERRO ESMALTADA 2 X 4"</v>
          </cell>
          <cell r="E788" t="str">
            <v>U</v>
          </cell>
          <cell r="F788">
            <v>5.96</v>
          </cell>
        </row>
        <row r="789">
          <cell r="B789" t="str">
            <v>ED-49159</v>
          </cell>
          <cell r="C789" t="str">
            <v>ELE-CXS-045</v>
          </cell>
          <cell r="D789" t="str">
            <v>CAIXA DE FERRO ESMALTADA 3 X 3"</v>
          </cell>
          <cell r="E789" t="str">
            <v>U</v>
          </cell>
          <cell r="F789">
            <v>6.68</v>
          </cell>
        </row>
        <row r="790">
          <cell r="B790" t="str">
            <v>ED-49158</v>
          </cell>
          <cell r="C790" t="str">
            <v>ELE-CXS-040</v>
          </cell>
          <cell r="D790" t="str">
            <v>CAIXA DE FERRO ESMALTADA 4 X 4"</v>
          </cell>
          <cell r="E790" t="str">
            <v>U</v>
          </cell>
          <cell r="F790">
            <v>6.68</v>
          </cell>
        </row>
        <row r="791">
          <cell r="B791" t="str">
            <v>ED-49191</v>
          </cell>
          <cell r="C791" t="str">
            <v>ELE-CXS-180</v>
          </cell>
          <cell r="D791" t="str">
            <v>CAIXA DE LIGAÇÃO DE PVC PARA ELETRODUTO FLEXÍVEL , OCTOGONAL COM ANEL DESLIZANTE, DIMENSÕES 3 X 3"</v>
          </cell>
          <cell r="E791" t="str">
            <v>U</v>
          </cell>
          <cell r="F791">
            <v>9.39</v>
          </cell>
        </row>
        <row r="792">
          <cell r="B792" t="str">
            <v>ED-49190</v>
          </cell>
          <cell r="C792" t="str">
            <v>ELE-CXS-175</v>
          </cell>
          <cell r="D792" t="str">
            <v>CAIXA DE LIGAÇÃO DE PVC PARA ELETRODUTO FLEXÍVEL , OCTOGONAL COM FUNDO FIXO, DIMENSÕES 4 X 4"</v>
          </cell>
          <cell r="E792" t="str">
            <v>U</v>
          </cell>
          <cell r="F792">
            <v>7.86</v>
          </cell>
        </row>
        <row r="793">
          <cell r="B793" t="str">
            <v>ED-49189</v>
          </cell>
          <cell r="C793" t="str">
            <v>ELE-CXS-170</v>
          </cell>
          <cell r="D793" t="str">
            <v>CAIXA DE LIGAÇÃO DE PVC PARA ELETRODUTO FLEXÍVEL , OCTOGONAL COM FUNDO MÓVEL, DIMENSÕES 4 X 4"</v>
          </cell>
          <cell r="E793" t="str">
            <v>U</v>
          </cell>
          <cell r="F793">
            <v>7.86</v>
          </cell>
        </row>
        <row r="794">
          <cell r="B794" t="str">
            <v>ED-49188</v>
          </cell>
          <cell r="C794" t="str">
            <v>ELE-CXS-165</v>
          </cell>
          <cell r="D794" t="str">
            <v>CAIXA DE LIGAÇÃO DE PVC PARA ELETRODUTO FLEXÍVEL , QUADRADA, DIMENSÕES 4 X 4"</v>
          </cell>
          <cell r="E794" t="str">
            <v>U</v>
          </cell>
          <cell r="F794">
            <v>7.06</v>
          </cell>
        </row>
        <row r="795">
          <cell r="B795" t="str">
            <v>ED-49187</v>
          </cell>
          <cell r="C795" t="str">
            <v>ELE-CXS-160</v>
          </cell>
          <cell r="D795" t="str">
            <v>CAIXA DE LIGAÇÃO DE PVC PARA ELETRODUTO FLEXÍVEL , RETANGULAR, DIMENSÕES 4 X 2"</v>
          </cell>
          <cell r="E795" t="str">
            <v>U</v>
          </cell>
          <cell r="F795">
            <v>6.01</v>
          </cell>
        </row>
        <row r="796">
          <cell r="B796" t="str">
            <v>ED-49193</v>
          </cell>
          <cell r="C796" t="str">
            <v>ELE-CXS-190</v>
          </cell>
          <cell r="D796" t="str">
            <v>CAIXA DE LIGAÇÃO DE PVC RÍGIDO PARA ELETRODUTO ROSCÁVEL, QUADRADA, DIMENSÕES 4 X 4"</v>
          </cell>
          <cell r="E796" t="str">
            <v>U</v>
          </cell>
          <cell r="F796">
            <v>7.63</v>
          </cell>
        </row>
        <row r="797">
          <cell r="B797" t="str">
            <v>ED-49192</v>
          </cell>
          <cell r="C797" t="str">
            <v>ELE-CXS-185</v>
          </cell>
          <cell r="D797" t="str">
            <v>CAIXA DE LIGAÇÃO DE PVC RÍGIDO PARA ELETRODUTO ROSCÁVEL, RETANGULAR, DIMENSÕES 4 X 2"</v>
          </cell>
          <cell r="E797" t="str">
            <v>U</v>
          </cell>
          <cell r="F797">
            <v>6.61</v>
          </cell>
        </row>
        <row r="798">
          <cell r="B798" t="str">
            <v>ED-49213</v>
          </cell>
          <cell r="C798" t="str">
            <v>ELE-CXS-365</v>
          </cell>
          <cell r="D798" t="str">
            <v>CAIXA DE PASSAGEM CP-N2 INCLUSIVE TAMPA</v>
          </cell>
          <cell r="E798" t="str">
            <v>U</v>
          </cell>
          <cell r="F798">
            <v>54.8</v>
          </cell>
        </row>
        <row r="799">
          <cell r="B799" t="str">
            <v>ED-49171</v>
          </cell>
          <cell r="C799" t="str">
            <v>ELE-CXS-105</v>
          </cell>
          <cell r="D799" t="str">
            <v>CAIXA DE PASSAGEM EM ALVENARIA E TAMPA DE CONCRETO, FUNDO DE BRITA, TIPO 1, 25 X 25 X 50 CM, INCLUSIVE ESCAVAÇÃO, REATERRO E BOTA-FORA</v>
          </cell>
          <cell r="E799" t="str">
            <v>U</v>
          </cell>
          <cell r="F799">
            <v>88.63</v>
          </cell>
        </row>
        <row r="800">
          <cell r="B800" t="str">
            <v>ED-49168</v>
          </cell>
          <cell r="C800" t="str">
            <v>ELE-CXS-090</v>
          </cell>
          <cell r="D800" t="str">
            <v>CAIXA DE PASSAGEM EM ALVENARIA E TAMPA DE CONCRETO, FUNDO DE BRITA, TIPO 1, 30 X 30 X 40 CM, INCLUSIVE ESCAVAÇÃO, REATERRO E BOTA-FORA</v>
          </cell>
          <cell r="E800" t="str">
            <v>U</v>
          </cell>
          <cell r="F800">
            <v>88.48</v>
          </cell>
        </row>
        <row r="801">
          <cell r="B801" t="str">
            <v>ED-49169</v>
          </cell>
          <cell r="C801" t="str">
            <v>ELE-CXS-095</v>
          </cell>
          <cell r="D801" t="str">
            <v>CAIXA DE PASSAGEM EM ALVENARIA E TAMPA DE CONCRETO, FUNDO DE BRITA, TIPO 1, 40 X 40 X 60 CM, INCLUSIVE ESCAVAÇÃO, REATERRO E BOTA-FORA</v>
          </cell>
          <cell r="E801" t="str">
            <v>U</v>
          </cell>
          <cell r="F801">
            <v>154.05000000000001</v>
          </cell>
        </row>
        <row r="802">
          <cell r="B802" t="str">
            <v>ED-49170</v>
          </cell>
          <cell r="C802" t="str">
            <v>ELE-CXS-100</v>
          </cell>
          <cell r="D802" t="str">
            <v>CAIXA DE PASSAGEM EM ALVENARIA E TAMPA DE CONCRETO, FUNDO DE BRITA, TIPO 1, 50 X 50 X 60 CM, INCLUSIVE ESCAVAÇÃO, REATERRO E BOTA-FORA</v>
          </cell>
          <cell r="E802" t="str">
            <v>U</v>
          </cell>
          <cell r="F802">
            <v>192.13</v>
          </cell>
        </row>
        <row r="803">
          <cell r="B803" t="str">
            <v>ED-49151</v>
          </cell>
          <cell r="C803" t="str">
            <v>ELE-CXS-019</v>
          </cell>
          <cell r="D803" t="str">
            <v>CAIXA DE PASSAGEM EM CHAPA DE AÇO COM TAMPA APARAFUSADA, SOBREPOR, 102 X 102 X 82 MM</v>
          </cell>
          <cell r="E803" t="str">
            <v>U</v>
          </cell>
          <cell r="F803">
            <v>20.56</v>
          </cell>
        </row>
        <row r="804">
          <cell r="B804" t="str">
            <v>ED-49152</v>
          </cell>
          <cell r="C804" t="str">
            <v>ELE-CXS-020</v>
          </cell>
          <cell r="D804" t="str">
            <v>CAIXA DE PASSAGEM EM CHAPA DE AÇO COM TAMPA APARAFUSADA, SOBREPOR, 152 X 152 X 82 MM</v>
          </cell>
          <cell r="E804" t="str">
            <v>U</v>
          </cell>
          <cell r="F804">
            <v>38.04</v>
          </cell>
        </row>
        <row r="805">
          <cell r="B805" t="str">
            <v>ED-49153</v>
          </cell>
          <cell r="C805" t="str">
            <v>ELE-CXS-025</v>
          </cell>
          <cell r="D805" t="str">
            <v>CAIXA DE PASSAGEM EM CHAPA DE AÇO COM TAMPA APARAFUSADA, SOBREPOR, 202 X 202 X 102 MM</v>
          </cell>
          <cell r="E805" t="str">
            <v>U</v>
          </cell>
          <cell r="F805">
            <v>65.739999999999995</v>
          </cell>
        </row>
        <row r="806">
          <cell r="B806" t="str">
            <v>ED-49154</v>
          </cell>
          <cell r="C806" t="str">
            <v>ELE-CXS-026</v>
          </cell>
          <cell r="D806" t="str">
            <v>CAIXA DE PASSAGEM EM CHAPA DE AÇO COM TAMPA APARAFUSADA, SOBREPOR, 252 X 252 X 102 MM</v>
          </cell>
          <cell r="E806" t="str">
            <v>U</v>
          </cell>
          <cell r="F806">
            <v>73.44</v>
          </cell>
        </row>
        <row r="807">
          <cell r="B807" t="str">
            <v>ED-49155</v>
          </cell>
          <cell r="C807" t="str">
            <v>ELE-CXS-030</v>
          </cell>
          <cell r="D807" t="str">
            <v>CAIXA DE PASSAGEM EM CHAPA DE AÇO COM TAMPA APARAFUSADA, SOBREPOR, 302 X 302 X 122 MM</v>
          </cell>
          <cell r="E807" t="str">
            <v>U</v>
          </cell>
          <cell r="F807">
            <v>105.96</v>
          </cell>
        </row>
        <row r="808">
          <cell r="B808" t="str">
            <v>ED-49156</v>
          </cell>
          <cell r="C808" t="str">
            <v>ELE-CXS-031</v>
          </cell>
          <cell r="D808" t="str">
            <v>CAIXA DE PASSAGEM EM CHAPA DE AÇO COM TAMPA APARAFUSADA, SOBREPOR, 352 X 352 X 122 MM</v>
          </cell>
          <cell r="E808" t="str">
            <v>U</v>
          </cell>
          <cell r="F808">
            <v>85.85</v>
          </cell>
        </row>
        <row r="809">
          <cell r="B809" t="str">
            <v>ED-49148</v>
          </cell>
          <cell r="C809" t="str">
            <v>ELE-CXS-005</v>
          </cell>
          <cell r="D809" t="str">
            <v>CAIXA DE PASSAGEM EM CHAPA DE AÇO, EMBUTIR 153 X 153 X 82 MM</v>
          </cell>
          <cell r="E809" t="str">
            <v>U</v>
          </cell>
          <cell r="F809">
            <v>77.59</v>
          </cell>
        </row>
        <row r="810">
          <cell r="B810" t="str">
            <v>ED-49149</v>
          </cell>
          <cell r="C810" t="str">
            <v>ELE-CXS-010</v>
          </cell>
          <cell r="D810" t="str">
            <v>CAIXA DE PASSAGEM EM CHAPA DE AÇO, EMBUTIR 230 X 230 X 102 MM</v>
          </cell>
          <cell r="E810" t="str">
            <v>U</v>
          </cell>
          <cell r="F810">
            <v>92.06</v>
          </cell>
        </row>
        <row r="811">
          <cell r="B811" t="str">
            <v>ED-49150</v>
          </cell>
          <cell r="C811" t="str">
            <v>ELE-CXS-015</v>
          </cell>
          <cell r="D811" t="str">
            <v>CAIXA DE PASSAGEM EM CHAPA DE AÇO, EMBUTIR 330 X 330 X 122 MM</v>
          </cell>
          <cell r="E811" t="str">
            <v>U</v>
          </cell>
          <cell r="F811">
            <v>85.5</v>
          </cell>
        </row>
        <row r="812">
          <cell r="B812" t="str">
            <v>ED-49472</v>
          </cell>
          <cell r="C812" t="str">
            <v>ELE-PIS-020</v>
          </cell>
          <cell r="D812" t="str">
            <v>CAIXA DE PASSAGEM EM CHAPA DE AÇO PARA DUTO DE PISO, 1 NÍVEL, DIMENSÕES 25 X 140 MM</v>
          </cell>
          <cell r="E812" t="str">
            <v>U</v>
          </cell>
          <cell r="F812">
            <v>103.61</v>
          </cell>
        </row>
        <row r="813">
          <cell r="B813" t="str">
            <v>ED-49473</v>
          </cell>
          <cell r="C813" t="str">
            <v>ELE-PIS-025</v>
          </cell>
          <cell r="D813" t="str">
            <v>CAIXA DE PASSAGEM EM CHAPA DE AÇO PARA DUTO DE PISO, 1 NÍVEL, DIMENSÕES 25 X 70 MM</v>
          </cell>
          <cell r="E813" t="str">
            <v>U</v>
          </cell>
          <cell r="F813">
            <v>79.13</v>
          </cell>
        </row>
        <row r="814">
          <cell r="B814" t="str">
            <v>ED-49474</v>
          </cell>
          <cell r="C814" t="str">
            <v>ELE-PIS-030</v>
          </cell>
          <cell r="D814" t="str">
            <v>CAIXA DE PASSAGEM EM CHAPA DE AÇO PARA DUTO DE PISO, 2 NÍVEIS, DIMENSÕES 25 X 140 MM</v>
          </cell>
          <cell r="E814" t="str">
            <v>U</v>
          </cell>
          <cell r="F814">
            <v>134.65</v>
          </cell>
        </row>
        <row r="815">
          <cell r="B815" t="str">
            <v>ED-49216</v>
          </cell>
          <cell r="C815" t="str">
            <v>ELE-CXS-380</v>
          </cell>
          <cell r="D815" t="str">
            <v>CAIXA DE PASSAGEM Nº 1 PADRÃO TELEBRÁS DIM. (10 X 10 X 5) CM EM CHAPA DE AÇO GALVANIZADO</v>
          </cell>
          <cell r="E815" t="str">
            <v>U</v>
          </cell>
          <cell r="F815">
            <v>44.96</v>
          </cell>
        </row>
        <row r="816">
          <cell r="B816" t="str">
            <v>ED-49177</v>
          </cell>
          <cell r="C816" t="str">
            <v>ELE-CXS-129</v>
          </cell>
          <cell r="D816" t="str">
            <v>CAIXA DE PASSAGEM Nº 1 PADRÃO TELEBRÁS DIM. (10 X 10 X 5) CM EM CHAPA DE AÇO GALVANIZADO</v>
          </cell>
          <cell r="E816" t="str">
            <v>U</v>
          </cell>
          <cell r="F816">
            <v>44.96</v>
          </cell>
        </row>
        <row r="817">
          <cell r="B817" t="str">
            <v>ED-49178</v>
          </cell>
          <cell r="C817" t="str">
            <v>ELE-CXS-130</v>
          </cell>
          <cell r="D817" t="str">
            <v>CAIXA DE PASSAGEM Nº 2 PADRÃO TELEBRÁS DIM. (20 X 20 X 12) CM EM CHAPA DE AÇO GALVANIZADO</v>
          </cell>
          <cell r="E817" t="str">
            <v>U</v>
          </cell>
          <cell r="F817">
            <v>96.5</v>
          </cell>
        </row>
        <row r="818">
          <cell r="B818" t="str">
            <v>ED-49217</v>
          </cell>
          <cell r="C818" t="str">
            <v>ELE-CXS-385</v>
          </cell>
          <cell r="D818" t="str">
            <v>CAIXA DE PASSAGEM Nº 2 PADRÃO TELEBRÁS DIM. (20 X 20 X 13,5) CM EM CHAPA DE AÇO GALVANIZADO - EMBUTIR, FECHO DE PLÁSTICO C/ FUNDO DE MADEIRA S/ FUNDO DE CHAPA</v>
          </cell>
          <cell r="E818" t="str">
            <v>U</v>
          </cell>
          <cell r="F818">
            <v>96.5</v>
          </cell>
        </row>
        <row r="819">
          <cell r="B819" t="str">
            <v>ED-49218</v>
          </cell>
          <cell r="C819" t="str">
            <v>ELE-CXS-390</v>
          </cell>
          <cell r="D819" t="str">
            <v>CAIXA DE PASSAGEM Nº 2 PADRÃO TELEBRÁS DIM. (20 X 20 X 15) CM EM CHAPA DE AÇO GALVANIZADO - SOBREPOR, FECHO DE PLÁSTICO C/ FUNDO DE MADEIRA S/ FUNDO DE CHAPA319</v>
          </cell>
          <cell r="E819" t="str">
            <v>U</v>
          </cell>
          <cell r="F819">
            <v>113.99</v>
          </cell>
        </row>
        <row r="820">
          <cell r="B820" t="str">
            <v>ED-49179</v>
          </cell>
          <cell r="C820" t="str">
            <v>ELE-CXS-135</v>
          </cell>
          <cell r="D820" t="str">
            <v>CAIXA DE PASSAGEM Nº 3 PADRÃO TELEBRÁS DIM. (40 X 40 X 12) CM EM CHAPA DE AÇO GALVANIZADO</v>
          </cell>
          <cell r="E820" t="str">
            <v>U</v>
          </cell>
          <cell r="F820">
            <v>152.1</v>
          </cell>
        </row>
        <row r="821">
          <cell r="B821" t="str">
            <v>ED-49219</v>
          </cell>
          <cell r="C821" t="str">
            <v>ELE-CXS-395</v>
          </cell>
          <cell r="D821" t="str">
            <v>CAIXA DE PASSAGEM Nº 3 PADRÃO TELEBRÁS DIM. (40 X 40 X 13,5) CM EM CHAPA DE AÇO GALVANIZADO - EMBUTIR, FECHO DE PLÁSTICO C/ FUNDO DE MADEIRA S/ FUNDO DE CHAPA</v>
          </cell>
          <cell r="E821" t="str">
            <v>U</v>
          </cell>
          <cell r="F821">
            <v>152.1</v>
          </cell>
        </row>
        <row r="822">
          <cell r="B822" t="str">
            <v>ED-49220</v>
          </cell>
          <cell r="C822" t="str">
            <v>ELE-CXS-400</v>
          </cell>
          <cell r="D822" t="str">
            <v>CAIXA DE PASSAGEM Nº 3 PADRÃO TELEBRÁS DIM. (40 X 40 X 15) CM EM CHAPA DE AÇO GALVANIZADO - SOBREPOR, FECHO DE PLÁSTICO C/ FUNDO DE MADEIRA S/ FUNDO DE CHAPA</v>
          </cell>
          <cell r="E822" t="str">
            <v>U</v>
          </cell>
          <cell r="F822">
            <v>197.29</v>
          </cell>
        </row>
        <row r="823">
          <cell r="B823" t="str">
            <v>ED-49180</v>
          </cell>
          <cell r="C823" t="str">
            <v>ELE-CXS-136</v>
          </cell>
          <cell r="D823" t="str">
            <v>CAIXA DE PASSAGEM Nº 4 PADRÃO TELEBRÁS DIM. (60 X 60 X 12) CM EM CHAPA DE AÇO GALVANIZADO</v>
          </cell>
          <cell r="E823" t="str">
            <v>U</v>
          </cell>
          <cell r="F823">
            <v>229.05</v>
          </cell>
        </row>
        <row r="824">
          <cell r="B824" t="str">
            <v>ED-49221</v>
          </cell>
          <cell r="C824" t="str">
            <v>ELE-CXS-405</v>
          </cell>
          <cell r="D824" t="str">
            <v>CAIXA DE PASSAGEM Nº 4 PADRÃO TELEBRÁS DIM. (60 X 60 X 13,5) CM EM CHAPA DE AÇO GALVANIZADO - EMBUTIR, FECHO DE PLÁSTICO C/ FUNDO DE MADEIRA S/ FUNDO DE CHAPA</v>
          </cell>
          <cell r="E824" t="str">
            <v>U</v>
          </cell>
          <cell r="F824">
            <v>230.64</v>
          </cell>
        </row>
        <row r="825">
          <cell r="B825" t="str">
            <v>ED-49222</v>
          </cell>
          <cell r="C825" t="str">
            <v>ELE-CXS-410</v>
          </cell>
          <cell r="D825" t="str">
            <v>CAIXA DE PASSAGEM Nº 4 PADRÃO TELEBRÁS DIM. (60 X 60 X 15) CM EM CHAPA DE AÇO GALVANIZADO - SOBREPOR, FECHO DE PLÁSTICO C/ FUNDO DE MADEIRA S/ FUNDO DE CHAPA</v>
          </cell>
          <cell r="E825" t="str">
            <v>U</v>
          </cell>
          <cell r="F825">
            <v>338.45</v>
          </cell>
        </row>
        <row r="826">
          <cell r="B826" t="str">
            <v>ED-49181</v>
          </cell>
          <cell r="C826" t="str">
            <v>ELE-CXS-137</v>
          </cell>
          <cell r="D826" t="str">
            <v>CAIXA DE PASSAGEM Nº 5 PADRÃO TELEBRÁS DIM. (80 X 80 X 12) CM EM CHAPA DE AÇO GALVANIZADO</v>
          </cell>
          <cell r="E826" t="str">
            <v>U</v>
          </cell>
          <cell r="F826">
            <v>336.2</v>
          </cell>
        </row>
        <row r="827">
          <cell r="B827" t="str">
            <v>ED-49223</v>
          </cell>
          <cell r="C827" t="str">
            <v>ELE-CXS-415</v>
          </cell>
          <cell r="D827" t="str">
            <v>CAIXA DE PASSAGEM Nº 5 PADRÃO TELEBRÁS DIM. (80 X 80 X 13,5) CM EM CHAPA DE AÇO GALVANIZADO - EMBUTIR, FECHO DE PLÁSTICO C/ FUNDO DE MADEIRA S/ FUNDO DE CHAPA</v>
          </cell>
          <cell r="E827" t="str">
            <v>U</v>
          </cell>
          <cell r="F827">
            <v>337.79</v>
          </cell>
        </row>
        <row r="828">
          <cell r="B828" t="str">
            <v>ED-49224</v>
          </cell>
          <cell r="C828" t="str">
            <v>ELE-CXS-420</v>
          </cell>
          <cell r="D828" t="str">
            <v>CAIXA DE PASSAGEM Nº 5 PADRÃO TELEBRÁS DIM. (80 X 80 X 15) CM EM CHAPA DE AÇO GALVANIZADO - SOBREPOR, FECHO DE PLÁSTICO C/ FUNDO DE MADEIRA S/ FUNDO DE CHAPA</v>
          </cell>
          <cell r="E828" t="str">
            <v>U</v>
          </cell>
          <cell r="F828">
            <v>541.58000000000004</v>
          </cell>
        </row>
        <row r="829">
          <cell r="B829" t="str">
            <v>ED-49182</v>
          </cell>
          <cell r="C829" t="str">
            <v>ELE-CXS-138</v>
          </cell>
          <cell r="D829" t="str">
            <v>CAIXA DE PASSAGEM Nº 6 PADRÃO TELEBRÁS DIM. (120 X 120 X 12) CM EM CHAPA DE AÇO GALVANIZADO</v>
          </cell>
          <cell r="E829" t="str">
            <v>U</v>
          </cell>
          <cell r="F829">
            <v>645.04999999999995</v>
          </cell>
        </row>
        <row r="830">
          <cell r="B830" t="str">
            <v>ED-49225</v>
          </cell>
          <cell r="C830" t="str">
            <v>ELE-CXS-425</v>
          </cell>
          <cell r="D830" t="str">
            <v>CAIXA DE PASSAGEM Nº 6 PADRÃO TELEBRÁS DIM. (120 X 120 X 13,5) CM EM CHAPA DE AÇO GALVANIZADO - EMBUTIR, FECHO DE PLÁSTICO C/ FUNDO DE MADEIRA S/ FUNDO DE CHAPA</v>
          </cell>
          <cell r="E830" t="str">
            <v>U</v>
          </cell>
          <cell r="F830">
            <v>646.64</v>
          </cell>
        </row>
        <row r="831">
          <cell r="B831" t="str">
            <v>ED-49226</v>
          </cell>
          <cell r="C831" t="str">
            <v>ELE-CXS-430</v>
          </cell>
          <cell r="D831" t="str">
            <v>CAIXA DE PASSAGEM Nº 6 PADRÃO TELEBRÁS DIM. (120 X 120 X 15) CM EM CHAPA DE AÇO GALVANIZADO - SOBREPOR, FECHO DE PLÁSTICO C/ FUNDO DE MADEIRA S/ FUNDO DE CHAPA</v>
          </cell>
          <cell r="E831" t="str">
            <v>U</v>
          </cell>
          <cell r="F831">
            <v>787.62</v>
          </cell>
        </row>
        <row r="832">
          <cell r="B832" t="str">
            <v>ED-49227</v>
          </cell>
          <cell r="C832" t="str">
            <v>ELE-CXS-435</v>
          </cell>
          <cell r="D832" t="str">
            <v>CAIXA DE PASSAGEM Nº 8 PADRÃO TELEBRÁS DIM. (150 X 150 X 17) CM EM CHAPA DE AÇO GALVANIZADO - EMBUTIR, FECHO DE PLÁSTICO C/ FUNDO DE MADEIRA S/ FUNDO DE CHAPA</v>
          </cell>
          <cell r="E832" t="str">
            <v>U</v>
          </cell>
          <cell r="F832">
            <v>1475.38</v>
          </cell>
        </row>
        <row r="833">
          <cell r="B833" t="str">
            <v>ED-49198</v>
          </cell>
          <cell r="C833" t="str">
            <v>ELE-CXS-209</v>
          </cell>
          <cell r="D833" t="str">
            <v>CAIXA DE PASSAGEM PARA PISO DO TIPO ¿ZA¿ 28 X 28 X 40 CM - GARAGEM</v>
          </cell>
          <cell r="E833" t="str">
            <v>U</v>
          </cell>
          <cell r="F833">
            <v>256.07</v>
          </cell>
        </row>
        <row r="834">
          <cell r="B834" t="str">
            <v>ED-49197</v>
          </cell>
          <cell r="C834" t="str">
            <v>ELE-CXS-208</v>
          </cell>
          <cell r="D834" t="str">
            <v>CAIXA DE PASSAGEM PARA PISO DO TIPO ¿ZA¿ 28 X 28 X 40 CM - PASSEIO</v>
          </cell>
          <cell r="E834" t="str">
            <v>U</v>
          </cell>
          <cell r="F834">
            <v>172.11</v>
          </cell>
        </row>
        <row r="835">
          <cell r="B835" t="str">
            <v>ED-49200</v>
          </cell>
          <cell r="C835" t="str">
            <v>ELE-CXS-211</v>
          </cell>
          <cell r="D835" t="str">
            <v>CAIXA DE PASSAGEM PARA PISO DO TIPO ¿ZB¿ 52 X 44 X 70 CM - GARAGEM</v>
          </cell>
          <cell r="E835" t="str">
            <v>U</v>
          </cell>
          <cell r="F835">
            <v>921.04</v>
          </cell>
        </row>
        <row r="836">
          <cell r="B836" t="str">
            <v>ED-49199</v>
          </cell>
          <cell r="C836" t="str">
            <v>ELE-CXS-210</v>
          </cell>
          <cell r="D836" t="str">
            <v>CAIXA DE PASSAGEM PARA PISO DO TIPO ¿ZB¿ 52 X 44 X 70 CM - PASSEIO</v>
          </cell>
          <cell r="E836" t="str">
            <v>U</v>
          </cell>
          <cell r="F836">
            <v>356.52</v>
          </cell>
        </row>
        <row r="837">
          <cell r="B837" t="str">
            <v>ED-49202</v>
          </cell>
          <cell r="C837" t="str">
            <v>ELE-CXS-213</v>
          </cell>
          <cell r="D837" t="str">
            <v>CAIXA DE PASSAGEM PARA PISO DO TIPO ¿ZC¿ 77 X 67 X 90 CM - GARAGEM</v>
          </cell>
          <cell r="E837" t="str">
            <v>U</v>
          </cell>
          <cell r="F837">
            <v>1855.85</v>
          </cell>
        </row>
        <row r="838">
          <cell r="B838" t="str">
            <v>ED-49201</v>
          </cell>
          <cell r="C838" t="str">
            <v>ELE-CXS-212</v>
          </cell>
          <cell r="D838" t="str">
            <v>CAIXA DE PASSAGEM PARA PISO DO TIPO ¿ZC¿ 77 X 67 X 90 CM - PASSEIO</v>
          </cell>
          <cell r="E838" t="str">
            <v>U</v>
          </cell>
          <cell r="F838">
            <v>960.85</v>
          </cell>
        </row>
        <row r="839">
          <cell r="B839" t="str">
            <v>ED-49164</v>
          </cell>
          <cell r="C839" t="str">
            <v>ELE-CXS-070</v>
          </cell>
          <cell r="D839" t="str">
            <v>CAIXA DE PASSAGEM PARA PISO, METÁLICA, TAMPA ANTIDERRAPANTE, 100 X 100 X 60 CM</v>
          </cell>
          <cell r="E839" t="str">
            <v>U</v>
          </cell>
          <cell r="F839">
            <v>48.93</v>
          </cell>
        </row>
        <row r="840">
          <cell r="B840" t="str">
            <v>ED-49165</v>
          </cell>
          <cell r="C840" t="str">
            <v>ELE-CXS-075</v>
          </cell>
          <cell r="D840" t="str">
            <v>CAIXA DE PASSAGEM PARA PISO, METÁLICA, TAMPA ANTIDERRAPANTE, 200 X 200 X 100 CM</v>
          </cell>
          <cell r="E840" t="str">
            <v>U</v>
          </cell>
          <cell r="F840">
            <v>82.31</v>
          </cell>
        </row>
        <row r="841">
          <cell r="B841" t="str">
            <v>ED-49166</v>
          </cell>
          <cell r="C841" t="str">
            <v>ELE-CXS-080</v>
          </cell>
          <cell r="D841" t="str">
            <v>CAIXA DE PASSAGEM PARA PISO, METÁLICA, TAMPA ANTIDERRAPANTE, 300 X 300 X 120 CM</v>
          </cell>
          <cell r="E841" t="str">
            <v>U</v>
          </cell>
          <cell r="F841">
            <v>164.51</v>
          </cell>
        </row>
        <row r="842">
          <cell r="B842" t="str">
            <v>ED-49167</v>
          </cell>
          <cell r="C842" t="str">
            <v>ELE-CXS-085</v>
          </cell>
          <cell r="D842" t="str">
            <v>CAIXA DE PASSAGEM PARA PISO, METÁLICA, TAMPA ANTIDERRAPANTE, 400 X 400 X 200 CM</v>
          </cell>
          <cell r="E842" t="str">
            <v>U</v>
          </cell>
          <cell r="F842">
            <v>267.22000000000003</v>
          </cell>
        </row>
        <row r="843">
          <cell r="B843" t="str">
            <v>ED-49214</v>
          </cell>
          <cell r="C843" t="str">
            <v>ELE-CXS-370</v>
          </cell>
          <cell r="D843" t="str">
            <v>CAIXA DE PASSAGEM 15 X 15 CM EM CHAPA DE FERRO COM TAMPA CEGA</v>
          </cell>
          <cell r="E843" t="str">
            <v>U</v>
          </cell>
          <cell r="F843">
            <v>23.98</v>
          </cell>
        </row>
        <row r="844">
          <cell r="B844" t="str">
            <v>ED-49215</v>
          </cell>
          <cell r="C844" t="str">
            <v>ELE-CXS-375</v>
          </cell>
          <cell r="D844" t="str">
            <v>CAIXA DE PASSAGEM 20 X 20 CM EM CHAPA DE FERRO COM TAMPA CEGA</v>
          </cell>
          <cell r="E844" t="str">
            <v>U</v>
          </cell>
          <cell r="F844">
            <v>26.75</v>
          </cell>
        </row>
        <row r="845">
          <cell r="B845" t="str">
            <v>ED-49471</v>
          </cell>
          <cell r="C845" t="str">
            <v>ELE-PIS-015</v>
          </cell>
          <cell r="D845" t="str">
            <v>CAIXA ELÉTRICA PARA CANALETA EM PVC PARA INSTALAÇÃO APARENTE, DIMENSÕES 110 X 56 X 36,5 MM</v>
          </cell>
          <cell r="E845" t="str">
            <v>U</v>
          </cell>
          <cell r="F845">
            <v>13.56</v>
          </cell>
        </row>
        <row r="846">
          <cell r="B846" t="str">
            <v>ED-49196</v>
          </cell>
          <cell r="C846" t="str">
            <v>ELE-CXS-205</v>
          </cell>
          <cell r="D846" t="str">
            <v>CAIXA ESTANQUE AQUATIC 4X2¿</v>
          </cell>
          <cell r="E846" t="str">
            <v>U</v>
          </cell>
          <cell r="F846">
            <v>40.25</v>
          </cell>
        </row>
        <row r="847">
          <cell r="B847" t="str">
            <v>ED-49205</v>
          </cell>
          <cell r="C847" t="str">
            <v>ELE-CXS-310</v>
          </cell>
          <cell r="D847" t="str">
            <v>CAIXA PARA MEDIDOR POLIFÁSICO, COM VISOR PARA VIA PÚBLICA DIM. 46 X 35 X 21 CM, LVP. MED. DISJ., CONFORME PADRÕES CEMIG TIPO CM-14</v>
          </cell>
          <cell r="E847" t="str">
            <v>U</v>
          </cell>
          <cell r="F847">
            <v>185.34</v>
          </cell>
        </row>
        <row r="848">
          <cell r="B848" t="str">
            <v>ED-49203</v>
          </cell>
          <cell r="C848" t="str">
            <v>ELE-CXS-225</v>
          </cell>
          <cell r="D848" t="str">
            <v>CAIXA PARA MEDIDOR POLIFÁSICO, COM VISOR PARA VIA PÚBLICA DIM. 55 X 60 X 25 CM, LVP. M. IN. 200A, CONFORME PADRÕES CEMIG TIPO CM-3</v>
          </cell>
          <cell r="E848" t="str">
            <v>U</v>
          </cell>
          <cell r="F848">
            <v>216.82</v>
          </cell>
        </row>
        <row r="849">
          <cell r="B849" t="str">
            <v>ED-49204</v>
          </cell>
          <cell r="C849" t="str">
            <v>ELE-CXS-240</v>
          </cell>
          <cell r="D849" t="str">
            <v>CAIXA PARA MEDIDOR POLIFÁSICO, COM VISOR PARA VIA PÚBLICA DIM. 57 X 49 X 26 CM, MED. S/ DISJ., CONFORME PADRÕES CEMIG TIPO CM-3</v>
          </cell>
          <cell r="E849" t="str">
            <v>U</v>
          </cell>
          <cell r="F849">
            <v>228.04</v>
          </cell>
        </row>
        <row r="850">
          <cell r="B850" t="str">
            <v>ED-49208</v>
          </cell>
          <cell r="C850" t="str">
            <v>ELE-CXS-336</v>
          </cell>
          <cell r="D850" t="str">
            <v>CAIXA PARA MEDIDOR POLIFÁSICO CONFORME PADRÕES CEMIG TIPO CM-10</v>
          </cell>
          <cell r="E850" t="str">
            <v>U</v>
          </cell>
          <cell r="F850">
            <v>1369</v>
          </cell>
        </row>
        <row r="851">
          <cell r="B851" t="str">
            <v>ED-49206</v>
          </cell>
          <cell r="C851" t="str">
            <v>ELE-CXS-330</v>
          </cell>
          <cell r="D851" t="str">
            <v>CAIXA PARA MEDIDOR POLIFÁSICO CONFORME PADRÕES CEMIG TIPO CM-18</v>
          </cell>
          <cell r="E851" t="str">
            <v>U</v>
          </cell>
          <cell r="F851">
            <v>3314.35</v>
          </cell>
        </row>
        <row r="852">
          <cell r="B852" t="str">
            <v>ED-49212</v>
          </cell>
          <cell r="C852" t="str">
            <v>ELE-CXS-346</v>
          </cell>
          <cell r="D852" t="str">
            <v>CAIXA PARA MEDIDOR POLIFÁSICO CONFORME PADRÕES CEMIG TIPO CM-2</v>
          </cell>
          <cell r="E852" t="str">
            <v>U</v>
          </cell>
          <cell r="F852">
            <v>237.68</v>
          </cell>
        </row>
        <row r="853">
          <cell r="B853" t="str">
            <v>ED-49210</v>
          </cell>
          <cell r="C853" t="str">
            <v>ELE-CXS-341</v>
          </cell>
          <cell r="D853" t="str">
            <v>CAIXA PARA MEDIDOR POLIFÁSICO CONFORME PADRÕES CEMIG TIPO CM-4</v>
          </cell>
          <cell r="E853" t="str">
            <v>U</v>
          </cell>
          <cell r="F853">
            <v>354.48</v>
          </cell>
        </row>
        <row r="854">
          <cell r="B854" t="str">
            <v>ED-49211</v>
          </cell>
          <cell r="C854" t="str">
            <v>ELE-CXS-345</v>
          </cell>
          <cell r="D854" t="str">
            <v>CAIXA PARA MEDIDOR POLIFÁSICO, PARA DISJUNTOR 42 KA 1000A, CONFORME PADRÕES CEMIG TIPO CM-18</v>
          </cell>
          <cell r="E854" t="str">
            <v>U</v>
          </cell>
          <cell r="F854">
            <v>5291.36</v>
          </cell>
        </row>
        <row r="855">
          <cell r="B855" t="str">
            <v>ED-49207</v>
          </cell>
          <cell r="C855" t="str">
            <v>ELE-CXS-335</v>
          </cell>
          <cell r="D855" t="str">
            <v>CAIXA PARA MEDIDOR POLIFÁSICO, PARA DISJUNTOR 42 KA 450/600A, CONFORME PADRÕES CEMIG TIPO CM-18</v>
          </cell>
          <cell r="E855" t="str">
            <v>U</v>
          </cell>
          <cell r="F855">
            <v>3397.94</v>
          </cell>
        </row>
        <row r="856">
          <cell r="B856" t="str">
            <v>ED-49209</v>
          </cell>
          <cell r="C856" t="str">
            <v>ELE-CXS-340</v>
          </cell>
          <cell r="D856" t="str">
            <v>CAIXA PARA MEDIDOR POLIFÁSICO, PARA DISJUNTOR 42 KA 800A, CONFORME PADRÕES CEMIG TIPO CM-18</v>
          </cell>
          <cell r="E856" t="str">
            <v>U</v>
          </cell>
          <cell r="F856">
            <v>4149.42</v>
          </cell>
        </row>
        <row r="857">
          <cell r="B857" t="str">
            <v>ED-49462</v>
          </cell>
          <cell r="C857" t="str">
            <v>ELE-PER-085</v>
          </cell>
          <cell r="D857" t="str">
            <v>CAIXA PARA TOMADA FIXA PERFIL COM TAMPA E TOMADA UNIVERSAL PARA PERFILADO</v>
          </cell>
          <cell r="E857" t="str">
            <v>U</v>
          </cell>
          <cell r="F857">
            <v>29.82</v>
          </cell>
        </row>
        <row r="858">
          <cell r="B858" t="str">
            <v>ED-48702</v>
          </cell>
          <cell r="C858" t="str">
            <v>ELE-ATE-015</v>
          </cell>
          <cell r="D858" t="str">
            <v>CAIXA PRÉ MOLDADA PARA ATERRAMENTO COM TAMPA DE CONCRETO 25 X 25 X 50 CM, INCLUSIVE ESCAVAÇÃO E BOTA FORA</v>
          </cell>
          <cell r="E858" t="str">
            <v>U</v>
          </cell>
          <cell r="F858">
            <v>70.56</v>
          </cell>
        </row>
        <row r="859">
          <cell r="B859" t="str">
            <v>ED-49175</v>
          </cell>
          <cell r="C859" t="str">
            <v>ELE-CXS-125</v>
          </cell>
          <cell r="D859" t="str">
            <v>CAIXA SUBTERRÂNEA DE ENTRADA TELEFÔNICA TIPO R1, 60 X 35 X 50 CM</v>
          </cell>
          <cell r="E859" t="str">
            <v>U</v>
          </cell>
          <cell r="F859">
            <v>454.01</v>
          </cell>
        </row>
        <row r="860">
          <cell r="B860" t="str">
            <v>ED-49176</v>
          </cell>
          <cell r="C860" t="str">
            <v>ELE-CXS-126</v>
          </cell>
          <cell r="D860" t="str">
            <v>CAIXA SUBTERRÂNEA DE ENTRADA TELEFÔNICA TIPO R2, 107 X 52 X 50 CM</v>
          </cell>
          <cell r="E860" t="str">
            <v>U</v>
          </cell>
          <cell r="F860">
            <v>833.7</v>
          </cell>
        </row>
        <row r="861">
          <cell r="B861" t="str">
            <v>ED-49174</v>
          </cell>
          <cell r="C861" t="str">
            <v>ELE-CXS-120</v>
          </cell>
          <cell r="D861" t="str">
            <v>CAIXA SUBTERRÂNEA P20 20X20X20 CM - FERRO FUNDIDO - PADRAO TELEMAR</v>
          </cell>
          <cell r="E861" t="str">
            <v>U</v>
          </cell>
          <cell r="F861">
            <v>279.95</v>
          </cell>
        </row>
        <row r="862">
          <cell r="B862" t="str">
            <v>ED-49058</v>
          </cell>
          <cell r="C862" t="str">
            <v>ELE-CAM-011</v>
          </cell>
          <cell r="D862" t="str">
            <v>CAMPAINHA DE EMBUTIR EM CAIXA 2 X 4¿, DO TIPO CIGARRA, 127V</v>
          </cell>
          <cell r="E862" t="str">
            <v>U</v>
          </cell>
          <cell r="F862">
            <v>43.11</v>
          </cell>
        </row>
        <row r="863">
          <cell r="B863" t="str">
            <v>ED-49057</v>
          </cell>
          <cell r="C863" t="str">
            <v>ELE-CAM-010</v>
          </cell>
          <cell r="D863" t="str">
            <v>CAMPAINHA DE SOBREPOR (SINCRONSOM 117)</v>
          </cell>
          <cell r="E863" t="str">
            <v>U</v>
          </cell>
          <cell r="F863">
            <v>61.6</v>
          </cell>
        </row>
        <row r="864">
          <cell r="B864" t="str">
            <v>ED-49060</v>
          </cell>
          <cell r="C864" t="str">
            <v>ELE-CAN-005</v>
          </cell>
          <cell r="D864" t="str">
            <v>CANALETA EM PVC PARA INSTALAÇÃO ELÉTRICA APARENTE, INCLUSIVE CONEXÕES, DIMENSÕES 20 X 10 MM</v>
          </cell>
          <cell r="E864" t="str">
            <v>M</v>
          </cell>
          <cell r="F864">
            <v>6.79</v>
          </cell>
        </row>
        <row r="865">
          <cell r="B865" t="str">
            <v>ED-49061</v>
          </cell>
          <cell r="C865" t="str">
            <v>ELE-CAN-010</v>
          </cell>
          <cell r="D865" t="str">
            <v>CANALETA EM PVC PARA INSTALAÇÃO ELÉTRICA APARENTE, INCLUSIVE CONEXÕES, DIMENSÕES 50 X 20 MM</v>
          </cell>
          <cell r="E865" t="str">
            <v>M</v>
          </cell>
          <cell r="F865">
            <v>15.16</v>
          </cell>
        </row>
        <row r="866">
          <cell r="B866" t="str">
            <v>ED-49068</v>
          </cell>
          <cell r="C866" t="str">
            <v>ELE-CHA-015</v>
          </cell>
          <cell r="D866" t="str">
            <v>CHAVE MAGNÉTICA 110/220V, IN:2X 30A</v>
          </cell>
          <cell r="E866" t="str">
            <v>U</v>
          </cell>
          <cell r="F866">
            <v>431.61</v>
          </cell>
        </row>
        <row r="867">
          <cell r="B867" t="str">
            <v>ED-49066</v>
          </cell>
          <cell r="C867" t="str">
            <v>ELE-CHA-005</v>
          </cell>
          <cell r="D867" t="str">
            <v>CHAVE MAGNÉTICA 110/220V, IN:30 A</v>
          </cell>
          <cell r="E867" t="str">
            <v>U</v>
          </cell>
          <cell r="F867">
            <v>282.27999999999997</v>
          </cell>
        </row>
        <row r="868">
          <cell r="B868" t="str">
            <v>ED-49067</v>
          </cell>
          <cell r="C868" t="str">
            <v>ELE-CHA-010</v>
          </cell>
          <cell r="D868" t="str">
            <v>CHAVE MAGNÉTICA 110/220V, IN:50 A</v>
          </cell>
          <cell r="E868" t="str">
            <v>U</v>
          </cell>
          <cell r="F868">
            <v>283.01</v>
          </cell>
        </row>
        <row r="869">
          <cell r="B869" t="str">
            <v>ED-49444</v>
          </cell>
          <cell r="C869" t="str">
            <v>ELE-PAD-125</v>
          </cell>
          <cell r="D869" t="str">
            <v>CINTA CIRCULAR EM ACO GALVANIZADO DE 150 MM DE DIAMETRO PARA FIXACAO DE CAIXA MEDICAO</v>
          </cell>
          <cell r="E869" t="str">
            <v>U</v>
          </cell>
          <cell r="F869">
            <v>24.01</v>
          </cell>
        </row>
        <row r="870">
          <cell r="B870" t="str">
            <v>ED-49129</v>
          </cell>
          <cell r="C870" t="str">
            <v>ELE-CON-260</v>
          </cell>
          <cell r="D870" t="str">
            <v>CONDULETE DE PVC RÍGIDO ENCAIXE PARA ELETRODUTO RÍGIDO Ø 25 MM (3/4")</v>
          </cell>
          <cell r="E870" t="str">
            <v>U</v>
          </cell>
          <cell r="F870">
            <v>17.350000000000001</v>
          </cell>
        </row>
        <row r="871">
          <cell r="B871" t="str">
            <v>ED-49130</v>
          </cell>
          <cell r="C871" t="str">
            <v>ELE-CON-265</v>
          </cell>
          <cell r="D871" t="str">
            <v>CONDULETE DE PVC RÍGIDO ENCAIXE PARA ELETRODUTO RÍGIDO Ø 32 MM (1")</v>
          </cell>
          <cell r="E871" t="str">
            <v>U</v>
          </cell>
          <cell r="F871">
            <v>17.5</v>
          </cell>
        </row>
        <row r="872">
          <cell r="B872" t="str">
            <v>ED-49071</v>
          </cell>
          <cell r="C872" t="str">
            <v>ELE-CON-015</v>
          </cell>
          <cell r="D872" t="str">
            <v>CONDULETE TIPO C EM ALUMÍNIO PARA ELETRODUTO ROSCADO D = 1"</v>
          </cell>
          <cell r="E872" t="str">
            <v>U</v>
          </cell>
          <cell r="F872">
            <v>25.43</v>
          </cell>
        </row>
        <row r="873">
          <cell r="B873" t="str">
            <v>ED-49073</v>
          </cell>
          <cell r="C873" t="str">
            <v>ELE-CON-017</v>
          </cell>
          <cell r="D873" t="str">
            <v>CONDULETE TIPO C EM ALUMÍNIO PARA ELETRODUTO ROSCADO D = 1 1/2"</v>
          </cell>
          <cell r="E873" t="str">
            <v>U</v>
          </cell>
          <cell r="F873">
            <v>40.64</v>
          </cell>
        </row>
        <row r="874">
          <cell r="B874" t="str">
            <v>ED-49072</v>
          </cell>
          <cell r="C874" t="str">
            <v>ELE-CON-016</v>
          </cell>
          <cell r="D874" t="str">
            <v>CONDULETE TIPO C EM ALUMÍNIO PARA ELETRODUTO ROSCADO D = 1 1/4"</v>
          </cell>
          <cell r="E874" t="str">
            <v>U</v>
          </cell>
          <cell r="F874">
            <v>30.55</v>
          </cell>
        </row>
        <row r="875">
          <cell r="B875" t="str">
            <v>ED-49069</v>
          </cell>
          <cell r="C875" t="str">
            <v>ELE-CON-005</v>
          </cell>
          <cell r="D875" t="str">
            <v>CONDULETE TIPO C EM ALUMÍNIO PARA ELETRODUTO ROSCADO D = 1/2"</v>
          </cell>
          <cell r="E875" t="str">
            <v>U</v>
          </cell>
          <cell r="F875">
            <v>21.5</v>
          </cell>
        </row>
        <row r="876">
          <cell r="B876" t="str">
            <v>ED-49074</v>
          </cell>
          <cell r="C876" t="str">
            <v>ELE-CON-018</v>
          </cell>
          <cell r="D876" t="str">
            <v>CONDULETE TIPO C EM ALUMÍNIO PARA ELETRODUTO ROSCADO D = 2"</v>
          </cell>
          <cell r="E876" t="str">
            <v>U</v>
          </cell>
          <cell r="F876">
            <v>45.21</v>
          </cell>
        </row>
        <row r="877">
          <cell r="B877" t="str">
            <v>ED-49075</v>
          </cell>
          <cell r="C877" t="str">
            <v>ELE-CON-019</v>
          </cell>
          <cell r="D877" t="str">
            <v>CONDULETE TIPO C EM ALUMÍNIO PARA ELETRODUTO ROSCADO D = 2 1/2"</v>
          </cell>
          <cell r="E877" t="str">
            <v>U</v>
          </cell>
          <cell r="F877">
            <v>70.959999999999994</v>
          </cell>
        </row>
        <row r="878">
          <cell r="B878" t="str">
            <v>ED-49076</v>
          </cell>
          <cell r="C878" t="str">
            <v>ELE-CON-020</v>
          </cell>
          <cell r="D878" t="str">
            <v>CONDULETE TIPO C EM ALUMÍNIO PARA ELETRODUTO ROSCADO D = 3"</v>
          </cell>
          <cell r="E878" t="str">
            <v>U</v>
          </cell>
          <cell r="F878">
            <v>110.01</v>
          </cell>
        </row>
        <row r="879">
          <cell r="B879" t="str">
            <v>ED-49070</v>
          </cell>
          <cell r="C879" t="str">
            <v>ELE-CON-010</v>
          </cell>
          <cell r="D879" t="str">
            <v>CONDULETE TIPO C EM ALUMÍNIO PARA ELETRODUTO ROSCADO D = 3/4"</v>
          </cell>
          <cell r="E879" t="str">
            <v>U</v>
          </cell>
          <cell r="F879">
            <v>23.61</v>
          </cell>
        </row>
        <row r="880">
          <cell r="B880" t="str">
            <v>ED-49077</v>
          </cell>
          <cell r="C880" t="str">
            <v>ELE-CON-021</v>
          </cell>
          <cell r="D880" t="str">
            <v>CONDULETE TIPO C EM ALUMÍNIO PARA ELETRODUTO ROSCADO D = 4"</v>
          </cell>
          <cell r="E880" t="str">
            <v>U</v>
          </cell>
          <cell r="F880">
            <v>137.01</v>
          </cell>
        </row>
        <row r="881">
          <cell r="B881" t="str">
            <v>ED-49080</v>
          </cell>
          <cell r="C881" t="str">
            <v>ELE-CON-035</v>
          </cell>
          <cell r="D881" t="str">
            <v>CONDULETE TIPO E EM ALUMÍNIO PARA ELETRODUTO ROSCADO D = 1"</v>
          </cell>
          <cell r="E881" t="str">
            <v>U</v>
          </cell>
          <cell r="F881">
            <v>26.23</v>
          </cell>
        </row>
        <row r="882">
          <cell r="B882" t="str">
            <v>ED-49082</v>
          </cell>
          <cell r="C882" t="str">
            <v>ELE-CON-040</v>
          </cell>
          <cell r="D882" t="str">
            <v>CONDULETE TIPO E EM ALUMÍNIO PARA ELETRODUTO ROSCADO D = 1 1/2"</v>
          </cell>
          <cell r="E882" t="str">
            <v>U</v>
          </cell>
          <cell r="F882">
            <v>32.47</v>
          </cell>
        </row>
        <row r="883">
          <cell r="B883" t="str">
            <v>ED-49081</v>
          </cell>
          <cell r="C883" t="str">
            <v>ELE-CON-036</v>
          </cell>
          <cell r="D883" t="str">
            <v>CONDULETE TIPO E EM ALUMÍNIO PARA ELETRODUTO ROSCADO D = 1 1/4"</v>
          </cell>
          <cell r="E883" t="str">
            <v>U</v>
          </cell>
          <cell r="F883">
            <v>28.74</v>
          </cell>
        </row>
        <row r="884">
          <cell r="B884" t="str">
            <v>ED-49078</v>
          </cell>
          <cell r="C884" t="str">
            <v>ELE-CON-025</v>
          </cell>
          <cell r="D884" t="str">
            <v>CONDULETE TIPO E EM ALUMÍNIO PARA ELETRODUTO ROSCADO D = 1/2"</v>
          </cell>
          <cell r="E884" t="str">
            <v>U</v>
          </cell>
          <cell r="F884">
            <v>22.21</v>
          </cell>
        </row>
        <row r="885">
          <cell r="B885" t="str">
            <v>ED-49083</v>
          </cell>
          <cell r="C885" t="str">
            <v>ELE-CON-045</v>
          </cell>
          <cell r="D885" t="str">
            <v>CONDULETE TIPO E EM ALUMÍNIO PARA ELETRODUTO ROSCADO D = 2"</v>
          </cell>
          <cell r="E885" t="str">
            <v>U</v>
          </cell>
          <cell r="F885">
            <v>40.01</v>
          </cell>
        </row>
        <row r="886">
          <cell r="B886" t="str">
            <v>ED-49084</v>
          </cell>
          <cell r="C886" t="str">
            <v>ELE-CON-046</v>
          </cell>
          <cell r="D886" t="str">
            <v>CONDULETE TIPO E EM ALUMÍNIO PARA ELETRODUTO ROSCADO D = 2 1/2"</v>
          </cell>
          <cell r="E886" t="str">
            <v>U</v>
          </cell>
          <cell r="F886">
            <v>66.790000000000006</v>
          </cell>
        </row>
        <row r="887">
          <cell r="B887" t="str">
            <v>ED-49085</v>
          </cell>
          <cell r="C887" t="str">
            <v>ELE-CON-050</v>
          </cell>
          <cell r="D887" t="str">
            <v>CONDULETE TIPO E EM ALUMÍNIO PARA ELETRODUTO ROSCADO D = 3"</v>
          </cell>
          <cell r="E887" t="str">
            <v>U</v>
          </cell>
          <cell r="F887">
            <v>82.08</v>
          </cell>
        </row>
        <row r="888">
          <cell r="B888" t="str">
            <v>ED-49079</v>
          </cell>
          <cell r="C888" t="str">
            <v>ELE-CON-030</v>
          </cell>
          <cell r="D888" t="str">
            <v>CONDULETE TIPO E EM ALUMÍNIO PARA ELETRODUTO ROSCADO D = 3/4"</v>
          </cell>
          <cell r="E888" t="str">
            <v>U</v>
          </cell>
          <cell r="F888">
            <v>22.22</v>
          </cell>
        </row>
        <row r="889">
          <cell r="B889" t="str">
            <v>ED-49086</v>
          </cell>
          <cell r="C889" t="str">
            <v>ELE-CON-055</v>
          </cell>
          <cell r="D889" t="str">
            <v>CONDULETE TIPO E EM ALUMÍNIO PARA ELETRODUTO ROSCADO D = 4"</v>
          </cell>
          <cell r="E889" t="str">
            <v>U</v>
          </cell>
          <cell r="F889">
            <v>125.87</v>
          </cell>
        </row>
        <row r="890">
          <cell r="B890" t="str">
            <v>ED-49122</v>
          </cell>
          <cell r="C890" t="str">
            <v>ELE-CON-225</v>
          </cell>
          <cell r="D890" t="str">
            <v>CONDULETE TIPO LL EM ALUMÍNIO PARA ELETRODUTO ROSCADO D = 1"</v>
          </cell>
          <cell r="E890" t="str">
            <v>U</v>
          </cell>
          <cell r="F890">
            <v>24.72</v>
          </cell>
        </row>
        <row r="891">
          <cell r="B891" t="str">
            <v>ED-49124</v>
          </cell>
          <cell r="C891" t="str">
            <v>ELE-CON-235</v>
          </cell>
          <cell r="D891" t="str">
            <v>CONDULETE TIPO LL EM ALUMÍNIO PARA ELETRODUTO ROSCADO D = 1 1/2"</v>
          </cell>
          <cell r="E891" t="str">
            <v>UN</v>
          </cell>
          <cell r="F891">
            <v>40.64</v>
          </cell>
        </row>
        <row r="892">
          <cell r="B892" t="str">
            <v>ED-49123</v>
          </cell>
          <cell r="C892" t="str">
            <v>ELE-CON-230</v>
          </cell>
          <cell r="D892" t="str">
            <v>CONDULETE TIPO LL EM ALUMÍNIO PARA ELETRODUTO ROSCADO D = 1 1/4"</v>
          </cell>
          <cell r="E892" t="str">
            <v>U</v>
          </cell>
          <cell r="F892">
            <v>33.479999999999997</v>
          </cell>
        </row>
        <row r="893">
          <cell r="B893" t="str">
            <v>ED-49120</v>
          </cell>
          <cell r="C893" t="str">
            <v>ELE-CON-215</v>
          </cell>
          <cell r="D893" t="str">
            <v>CONDULETE TIPO LL EM ALUMÍNIO PARA ELETRODUTO ROSCADO D = 1/2"</v>
          </cell>
          <cell r="E893" t="str">
            <v>U</v>
          </cell>
          <cell r="F893">
            <v>21.46</v>
          </cell>
        </row>
        <row r="894">
          <cell r="B894" t="str">
            <v>ED-49125</v>
          </cell>
          <cell r="C894" t="str">
            <v>ELE-CON-240</v>
          </cell>
          <cell r="D894" t="str">
            <v>CONDULETE TIPO LL EM ALUMÍNIO PARA ELETRODUTO ROSCADO D = 2"</v>
          </cell>
          <cell r="E894" t="str">
            <v>U</v>
          </cell>
          <cell r="F894">
            <v>42.43</v>
          </cell>
        </row>
        <row r="895">
          <cell r="B895" t="str">
            <v>ED-49126</v>
          </cell>
          <cell r="C895" t="str">
            <v>ELE-CON-245</v>
          </cell>
          <cell r="D895" t="str">
            <v>CONDULETE TIPO LL EM ALUMÍNIO PARA ELETRODUTO ROSCADO D = 2 1/2"</v>
          </cell>
          <cell r="E895" t="str">
            <v>U</v>
          </cell>
          <cell r="F895">
            <v>72.13</v>
          </cell>
        </row>
        <row r="896">
          <cell r="B896" t="str">
            <v>ED-49127</v>
          </cell>
          <cell r="C896" t="str">
            <v>ELE-CON-250</v>
          </cell>
          <cell r="D896" t="str">
            <v>CONDULETE TIPO LL EM ALUMÍNIO PARA ELETRODUTO ROSCADO D = 3"</v>
          </cell>
          <cell r="E896" t="str">
            <v>U</v>
          </cell>
          <cell r="F896">
            <v>97.33</v>
          </cell>
        </row>
        <row r="897">
          <cell r="B897" t="str">
            <v>ED-49121</v>
          </cell>
          <cell r="C897" t="str">
            <v>ELE-CON-220</v>
          </cell>
          <cell r="D897" t="str">
            <v>CONDULETE TIPO LL EM ALUMÍNIO PARA ELETRODUTO ROSCADO D = 3/4"</v>
          </cell>
          <cell r="E897" t="str">
            <v>U</v>
          </cell>
          <cell r="F897">
            <v>21.46</v>
          </cell>
        </row>
        <row r="898">
          <cell r="B898" t="str">
            <v>ED-49128</v>
          </cell>
          <cell r="C898" t="str">
            <v>ELE-CON-255</v>
          </cell>
          <cell r="D898" t="str">
            <v>CONDULETE TIPO LL EM ALUMÍNIO PARA ELETRODUTO ROSCADO D = 4"</v>
          </cell>
          <cell r="E898" t="str">
            <v>U</v>
          </cell>
          <cell r="F898">
            <v>167.31</v>
          </cell>
        </row>
        <row r="899">
          <cell r="B899" t="str">
            <v>ED-49107</v>
          </cell>
          <cell r="C899" t="str">
            <v>ELE-CON-150</v>
          </cell>
          <cell r="D899" t="str">
            <v>CONDULETE TIPO LR EM ALUMÍNIO PARA ELETRODUTO ROSCADO D = 1"</v>
          </cell>
          <cell r="E899" t="str">
            <v>U</v>
          </cell>
          <cell r="F899">
            <v>25.91</v>
          </cell>
        </row>
        <row r="900">
          <cell r="B900" t="str">
            <v>ED-49109</v>
          </cell>
          <cell r="C900" t="str">
            <v>ELE-CON-160</v>
          </cell>
          <cell r="D900" t="str">
            <v>CONDULETE TIPO LR EM ALUMÍNIO PARA ELETRODUTO ROSCADO D = 1 1/2"</v>
          </cell>
          <cell r="E900" t="str">
            <v>U</v>
          </cell>
          <cell r="F900">
            <v>35</v>
          </cell>
        </row>
        <row r="901">
          <cell r="B901" t="str">
            <v>ED-49108</v>
          </cell>
          <cell r="C901" t="str">
            <v>ELE-CON-155</v>
          </cell>
          <cell r="D901" t="str">
            <v>CONDULETE TIPO LR EM ALUMÍNIO PARA ELETRODUTO ROSCADO D = 1 1/4"</v>
          </cell>
          <cell r="E901" t="str">
            <v>U</v>
          </cell>
          <cell r="F901">
            <v>31.16</v>
          </cell>
        </row>
        <row r="902">
          <cell r="B902" t="str">
            <v>ED-49105</v>
          </cell>
          <cell r="C902" t="str">
            <v>ELE-CON-140</v>
          </cell>
          <cell r="D902" t="str">
            <v>CONDULETE TIPO LR EM ALUMÍNIO PARA ELETRODUTO ROSCADO D = 1/2"</v>
          </cell>
          <cell r="E902" t="str">
            <v>U</v>
          </cell>
          <cell r="F902">
            <v>22.04</v>
          </cell>
        </row>
        <row r="903">
          <cell r="B903" t="str">
            <v>ED-49110</v>
          </cell>
          <cell r="C903" t="str">
            <v>ELE-CON-170</v>
          </cell>
          <cell r="D903" t="str">
            <v>CONDULETE TIPO LR EM ALUMÍNIO PARA ELETRODUTO ROSCADO D = 2"</v>
          </cell>
          <cell r="E903" t="str">
            <v>U</v>
          </cell>
          <cell r="F903">
            <v>44.76</v>
          </cell>
        </row>
        <row r="904">
          <cell r="B904" t="str">
            <v>ED-49111</v>
          </cell>
          <cell r="C904" t="str">
            <v>ELE-CON-171</v>
          </cell>
          <cell r="D904" t="str">
            <v>CONDULETE TIPO LR EM ALUMÍNIO PARA ELETRODUTO ROSCADO D = 2 1/2"</v>
          </cell>
          <cell r="E904" t="str">
            <v>U</v>
          </cell>
          <cell r="F904">
            <v>72.81</v>
          </cell>
        </row>
        <row r="905">
          <cell r="B905" t="str">
            <v>ED-49112</v>
          </cell>
          <cell r="C905" t="str">
            <v>ELE-CON-175</v>
          </cell>
          <cell r="D905" t="str">
            <v>CONDULETE TIPO LR EM ALUMÍNIO PARA ELETRODUTO ROSCADO D = 3"</v>
          </cell>
          <cell r="E905" t="str">
            <v>U</v>
          </cell>
          <cell r="F905">
            <v>100.41</v>
          </cell>
        </row>
        <row r="906">
          <cell r="B906" t="str">
            <v>ED-49106</v>
          </cell>
          <cell r="C906" t="str">
            <v>ELE-CON-145</v>
          </cell>
          <cell r="D906" t="str">
            <v>CONDULETE TIPO LR EM ALUMÍNIO PARA ELETRODUTO ROSCADO D = 3/4"</v>
          </cell>
          <cell r="E906" t="str">
            <v>U</v>
          </cell>
          <cell r="F906">
            <v>22.42</v>
          </cell>
        </row>
        <row r="907">
          <cell r="B907" t="str">
            <v>ED-49113</v>
          </cell>
          <cell r="C907" t="str">
            <v>ELE-CON-180</v>
          </cell>
          <cell r="D907" t="str">
            <v>CONDULETE TIPO LR EM ALUMÍNIO PARA ELETRODUTO ROSCADO D = 4"</v>
          </cell>
          <cell r="E907" t="str">
            <v>U</v>
          </cell>
          <cell r="F907">
            <v>147.52000000000001</v>
          </cell>
        </row>
        <row r="908">
          <cell r="B908" t="str">
            <v>ED-49089</v>
          </cell>
          <cell r="C908" t="str">
            <v>ELE-CON-070</v>
          </cell>
          <cell r="D908" t="str">
            <v>CONDULETE TIPO T EM ALUMÍNIO PARA ELETRODUTO ROSCADO D = 1"</v>
          </cell>
          <cell r="E908" t="str">
            <v>U</v>
          </cell>
          <cell r="F908">
            <v>27.64</v>
          </cell>
        </row>
        <row r="909">
          <cell r="B909" t="str">
            <v>ED-49091</v>
          </cell>
          <cell r="C909" t="str">
            <v>ELE-CON-080</v>
          </cell>
          <cell r="D909" t="str">
            <v>CONDULETE TIPO T EM ALUMÍNIO PARA ELETRODUTO ROSCADO D = 1 1/2"</v>
          </cell>
          <cell r="E909" t="str">
            <v>U</v>
          </cell>
          <cell r="F909">
            <v>41.96</v>
          </cell>
        </row>
        <row r="910">
          <cell r="B910" t="str">
            <v>ED-49090</v>
          </cell>
          <cell r="C910" t="str">
            <v>ELE-CON-075</v>
          </cell>
          <cell r="D910" t="str">
            <v>CONDULETE TIPO T EM ALUMÍNIO PARA ELETRODUTO ROSCADO D = 1 1/4"</v>
          </cell>
          <cell r="E910" t="str">
            <v>U</v>
          </cell>
          <cell r="F910">
            <v>36.409999999999997</v>
          </cell>
        </row>
        <row r="911">
          <cell r="B911" t="str">
            <v>ED-49087</v>
          </cell>
          <cell r="C911" t="str">
            <v>ELE-CON-060</v>
          </cell>
          <cell r="D911" t="str">
            <v>CONDULETE TIPO T EM ALUMÍNIO PARA ELETRODUTO ROSCADO D = 1/2"</v>
          </cell>
          <cell r="E911" t="str">
            <v>U</v>
          </cell>
          <cell r="F911">
            <v>23.31</v>
          </cell>
        </row>
        <row r="912">
          <cell r="B912" t="str">
            <v>ED-49092</v>
          </cell>
          <cell r="C912" t="str">
            <v>ELE-CON-085</v>
          </cell>
          <cell r="D912" t="str">
            <v>CONDULETE TIPO T EM ALUMÍNIO PARA ELETRODUTO ROSCADO D = 2"</v>
          </cell>
          <cell r="E912" t="str">
            <v>U</v>
          </cell>
          <cell r="F912">
            <v>49.9</v>
          </cell>
        </row>
        <row r="913">
          <cell r="B913" t="str">
            <v>ED-49093</v>
          </cell>
          <cell r="C913" t="str">
            <v>ELE-CON-086</v>
          </cell>
          <cell r="D913" t="str">
            <v>CONDULETE TIPO T EM ALUMÍNIO PARA ELETRODUTO ROSCADO D = 2 1/2"</v>
          </cell>
          <cell r="E913" t="str">
            <v>U</v>
          </cell>
          <cell r="F913">
            <v>85</v>
          </cell>
        </row>
        <row r="914">
          <cell r="B914" t="str">
            <v>ED-49088</v>
          </cell>
          <cell r="C914" t="str">
            <v>ELE-CON-065</v>
          </cell>
          <cell r="D914" t="str">
            <v>CONDULETE TIPO T EM ALUMÍNIO PARA ELETRODUTO ROSCADO D = 3/4"</v>
          </cell>
          <cell r="E914" t="str">
            <v>U</v>
          </cell>
          <cell r="F914">
            <v>26.62</v>
          </cell>
        </row>
        <row r="915">
          <cell r="B915" t="str">
            <v>ED-49095</v>
          </cell>
          <cell r="C915" t="str">
            <v>ELE-CON-095</v>
          </cell>
          <cell r="D915" t="str">
            <v>CONDULETE TIPO T EM ALUMÍNIO PARA ELETRODUTO ROSCADO D = 4"</v>
          </cell>
          <cell r="E915" t="str">
            <v>U</v>
          </cell>
          <cell r="F915">
            <v>149.43</v>
          </cell>
        </row>
        <row r="916">
          <cell r="B916" t="str">
            <v>ED-49098</v>
          </cell>
          <cell r="C916" t="str">
            <v>ELE-CON-110</v>
          </cell>
          <cell r="D916" t="str">
            <v>CONDULETE TIPO X EM ALUMÍNIO PARA ELETRODUTO ROSCADO D = 1"</v>
          </cell>
          <cell r="E916" t="str">
            <v>U</v>
          </cell>
          <cell r="F916">
            <v>33.69</v>
          </cell>
        </row>
        <row r="917">
          <cell r="B917" t="str">
            <v>ED-49100</v>
          </cell>
          <cell r="C917" t="str">
            <v>ELE-CON-120</v>
          </cell>
          <cell r="D917" t="str">
            <v>CONDULETE TIPO X EM ALUMÍNIO PARA ELETRODUTO ROSCADO D = 1 1/2"</v>
          </cell>
          <cell r="E917" t="str">
            <v>U</v>
          </cell>
          <cell r="F917">
            <v>43.6</v>
          </cell>
        </row>
        <row r="918">
          <cell r="B918" t="str">
            <v>ED-49099</v>
          </cell>
          <cell r="C918" t="str">
            <v>ELE-CON-115</v>
          </cell>
          <cell r="D918" t="str">
            <v>CONDULETE TIPO X EM ALUMÍNIO PARA ELETRODUTO ROSCADO D = 1 1/4"</v>
          </cell>
          <cell r="E918" t="str">
            <v>U</v>
          </cell>
          <cell r="F918">
            <v>40.64</v>
          </cell>
        </row>
        <row r="919">
          <cell r="B919" t="str">
            <v>ED-49096</v>
          </cell>
          <cell r="C919" t="str">
            <v>ELE-CON-100</v>
          </cell>
          <cell r="D919" t="str">
            <v>CONDULETE TIPO X EM ALUMÍNIO PARA ELETRODUTO ROSCADO D = 1/2"</v>
          </cell>
          <cell r="E919" t="str">
            <v>U</v>
          </cell>
          <cell r="F919">
            <v>31.32</v>
          </cell>
        </row>
        <row r="920">
          <cell r="B920" t="str">
            <v>ED-49101</v>
          </cell>
          <cell r="C920" t="str">
            <v>ELE-CON-125</v>
          </cell>
          <cell r="D920" t="str">
            <v>CONDULETE TIPO X EM ALUMÍNIO PARA ELETRODUTO ROSCADO D = 2"</v>
          </cell>
          <cell r="E920" t="str">
            <v>U</v>
          </cell>
          <cell r="F920">
            <v>54.89</v>
          </cell>
        </row>
        <row r="921">
          <cell r="B921" t="str">
            <v>ED-49102</v>
          </cell>
          <cell r="C921" t="str">
            <v>ELE-CON-126</v>
          </cell>
          <cell r="D921" t="str">
            <v>CONDULETE TIPO X EM ALUMÍNIO PARA ELETRODUTO ROSCADO D = 2 1/2"</v>
          </cell>
          <cell r="E921" t="str">
            <v>U</v>
          </cell>
          <cell r="F921">
            <v>75.87</v>
          </cell>
        </row>
        <row r="922">
          <cell r="B922" t="str">
            <v>ED-49103</v>
          </cell>
          <cell r="C922" t="str">
            <v>ELE-CON-130</v>
          </cell>
          <cell r="D922" t="str">
            <v>CONDULETE TIPO X EM ALUMÍNIO PARA ELETRODUTO ROSCADO D = 3"</v>
          </cell>
          <cell r="E922" t="str">
            <v>U</v>
          </cell>
          <cell r="F922">
            <v>100.77</v>
          </cell>
        </row>
        <row r="923">
          <cell r="B923" t="str">
            <v>ED-49097</v>
          </cell>
          <cell r="C923" t="str">
            <v>ELE-CON-105</v>
          </cell>
          <cell r="D923" t="str">
            <v>CONDULETE TIPO X EM ALUMÍNIO PARA ELETRODUTO ROSCADO D = 3/4"</v>
          </cell>
          <cell r="E923" t="str">
            <v>U</v>
          </cell>
          <cell r="F923">
            <v>32.130000000000003</v>
          </cell>
        </row>
        <row r="924">
          <cell r="B924" t="str">
            <v>ED-49104</v>
          </cell>
          <cell r="C924" t="str">
            <v>ELE-CON-135</v>
          </cell>
          <cell r="D924" t="str">
            <v>CONDULETE TIPO X EM ALUMÍNIO PARA ELETRODUTO ROSCADO D = 4"</v>
          </cell>
          <cell r="E924" t="str">
            <v>U</v>
          </cell>
          <cell r="F924">
            <v>152.56</v>
          </cell>
        </row>
        <row r="925">
          <cell r="B925" t="str">
            <v>ED-49141</v>
          </cell>
          <cell r="C925" t="str">
            <v>ELE-CPB-020</v>
          </cell>
          <cell r="D925" t="str">
            <v>CONECTOR DE PRESSÃO BIMETÁLICO # 25MM</v>
          </cell>
          <cell r="E925" t="str">
            <v>U</v>
          </cell>
          <cell r="F925">
            <v>4.78</v>
          </cell>
        </row>
        <row r="926">
          <cell r="B926" t="str">
            <v>ED-49142</v>
          </cell>
          <cell r="C926" t="str">
            <v>ELE-CPB-025</v>
          </cell>
          <cell r="D926" t="str">
            <v>CONECTOR DE PRESSÃO BIMETÁLICO # 35MM</v>
          </cell>
          <cell r="E926" t="str">
            <v>U</v>
          </cell>
          <cell r="F926">
            <v>9.35</v>
          </cell>
        </row>
        <row r="927">
          <cell r="B927" t="str">
            <v>ED-49143</v>
          </cell>
          <cell r="C927" t="str">
            <v>ELE-CPB-030</v>
          </cell>
          <cell r="D927" t="str">
            <v>CONECTOR DE PRESSÃO BIMETÁLICO # 50MM</v>
          </cell>
          <cell r="E927" t="str">
            <v>U</v>
          </cell>
          <cell r="F927">
            <v>7.22</v>
          </cell>
        </row>
        <row r="928">
          <cell r="B928" t="str">
            <v>ED-49139</v>
          </cell>
          <cell r="C928" t="str">
            <v>ELE-CPB-010</v>
          </cell>
          <cell r="D928" t="str">
            <v>CONECTOR DE PRESSÃO BIMETÁLICO #10MM</v>
          </cell>
          <cell r="E928" t="str">
            <v>U</v>
          </cell>
          <cell r="F928">
            <v>4.78</v>
          </cell>
        </row>
        <row r="929">
          <cell r="B929" t="str">
            <v>ED-49140</v>
          </cell>
          <cell r="C929" t="str">
            <v>ELE-CPB-015</v>
          </cell>
          <cell r="D929" t="str">
            <v>CONECTOR DE PRESSÃO BIMETÁLICO #16MM</v>
          </cell>
          <cell r="E929" t="str">
            <v>U</v>
          </cell>
          <cell r="F929">
            <v>4.78</v>
          </cell>
        </row>
        <row r="930">
          <cell r="B930" t="str">
            <v>ED-49146</v>
          </cell>
          <cell r="C930" t="str">
            <v>ELE-CTP-015</v>
          </cell>
          <cell r="D930" t="str">
            <v>CONECTOR TERMINAL DE PRESSÃO # 16 MM, INCLUSIVE PARAFUSO E PORCA</v>
          </cell>
          <cell r="E930" t="str">
            <v>U</v>
          </cell>
          <cell r="F930">
            <v>3.9</v>
          </cell>
        </row>
        <row r="931">
          <cell r="B931" t="str">
            <v>ED-49147</v>
          </cell>
          <cell r="C931" t="str">
            <v>ELE-CTP-025</v>
          </cell>
          <cell r="D931" t="str">
            <v>CONECTOR TERMINAL DE PRESSÃO # 35MM, INCLUSIVE PARAFUSO E PORCA</v>
          </cell>
          <cell r="E931" t="str">
            <v>U</v>
          </cell>
          <cell r="F931">
            <v>4.84</v>
          </cell>
        </row>
        <row r="932">
          <cell r="B932" t="str">
            <v>ED-49117</v>
          </cell>
          <cell r="C932" t="str">
            <v>ELE-CON-200</v>
          </cell>
          <cell r="D932" t="str">
            <v>CONJUNTO DE TAMPA COM 1 INTERRUPTOR SIMPLES + 1 TOMADA PARA CONDULETE 3/4"</v>
          </cell>
          <cell r="E932" t="str">
            <v>CJ</v>
          </cell>
          <cell r="F932">
            <v>34.25</v>
          </cell>
        </row>
        <row r="933">
          <cell r="B933" t="str">
            <v>ED-49119</v>
          </cell>
          <cell r="C933" t="str">
            <v>ELE-CON-210</v>
          </cell>
          <cell r="D933" t="str">
            <v>CONJUNTO DE TAMPA COM 1 TOMADA RJ 11 OU RJ 0,5 PARA TELEFONE PARA CONDULETE 3/4"</v>
          </cell>
          <cell r="E933" t="str">
            <v>CJ</v>
          </cell>
          <cell r="F933">
            <v>31.1</v>
          </cell>
        </row>
        <row r="934">
          <cell r="B934" t="str">
            <v>ED-49118</v>
          </cell>
          <cell r="C934" t="str">
            <v>ELE-CON-205</v>
          </cell>
          <cell r="D934" t="str">
            <v>CONJUNTO DE TAMPA COM 1 TOMADA 4P TELEFONE PARA CONDULETE 3/4"</v>
          </cell>
          <cell r="E934" t="str">
            <v>CJ</v>
          </cell>
          <cell r="F934">
            <v>22.66</v>
          </cell>
        </row>
        <row r="935">
          <cell r="B935" t="str">
            <v>ED-49535</v>
          </cell>
          <cell r="C935" t="str">
            <v>ELE-TOM-035</v>
          </cell>
          <cell r="D935" t="str">
            <v>CONJUNTO DE 1 TOMADA + 1 INTERRUPTOR COM PLACA</v>
          </cell>
          <cell r="E935" t="str">
            <v>CJ</v>
          </cell>
          <cell r="F935">
            <v>28.06</v>
          </cell>
        </row>
        <row r="936">
          <cell r="B936" t="str">
            <v>ED-49536</v>
          </cell>
          <cell r="C936" t="str">
            <v>ELE-TOM-040</v>
          </cell>
          <cell r="D936" t="str">
            <v>CONJUNTO DE 1 TOMADA + 1 INTERRUPTOR SEM PLACA</v>
          </cell>
          <cell r="E936" t="str">
            <v>CJ</v>
          </cell>
          <cell r="F936">
            <v>22.79</v>
          </cell>
        </row>
        <row r="937">
          <cell r="B937" t="str">
            <v>ED-49115</v>
          </cell>
          <cell r="C937" t="str">
            <v>ELE-CON-190</v>
          </cell>
          <cell r="D937" t="str">
            <v>CONJUNTO TAMPA E INTERRUPTOR PARALELO PARA CONDULETE 3/4"</v>
          </cell>
          <cell r="E937" t="str">
            <v>CJ</v>
          </cell>
          <cell r="F937">
            <v>48.36</v>
          </cell>
        </row>
        <row r="938">
          <cell r="B938" t="str">
            <v>ED-49114</v>
          </cell>
          <cell r="C938" t="str">
            <v>ELE-CON-185</v>
          </cell>
          <cell r="D938" t="str">
            <v>CONJUNTO TAMPA E INTERRUPTOR SIMPLES PARA CONDULETE 3/4"</v>
          </cell>
          <cell r="E938" t="str">
            <v>CJ</v>
          </cell>
          <cell r="F938">
            <v>31.27</v>
          </cell>
        </row>
        <row r="939">
          <cell r="B939" t="str">
            <v>ED-49116</v>
          </cell>
          <cell r="C939" t="str">
            <v>ELE-CON-195</v>
          </cell>
          <cell r="D939" t="str">
            <v>CONJUNTO TAMPA E 1 TOMADA 2P UNIVERSAL PARA CONDULETE 3/4"</v>
          </cell>
          <cell r="E939" t="str">
            <v>CJ</v>
          </cell>
          <cell r="F939">
            <v>24.01</v>
          </cell>
        </row>
        <row r="940">
          <cell r="B940" t="str">
            <v>ED-49355</v>
          </cell>
          <cell r="C940" t="str">
            <v>ELE-INT-060</v>
          </cell>
          <cell r="D940" t="str">
            <v>CONJUNTO 1 INTERRUPTOR PARALELO + 1 TOMADA 2P, UNIVERSAL, SEM PLACAS</v>
          </cell>
          <cell r="E940" t="str">
            <v>CJ</v>
          </cell>
          <cell r="F940">
            <v>33.53</v>
          </cell>
        </row>
        <row r="941">
          <cell r="B941" t="str">
            <v>ED-49360</v>
          </cell>
          <cell r="C941" t="str">
            <v>ELE-INT-085</v>
          </cell>
          <cell r="D941" t="str">
            <v>CONJUNTO 1 INTERRUPTOR SIMPLES + 1 INTERRUPTOR PARALELO + 1TOMADA 2P, UNIVERSAL, RETANGULAR, SEM PLACA</v>
          </cell>
          <cell r="E941" t="str">
            <v>CJ</v>
          </cell>
          <cell r="F941">
            <v>30.53</v>
          </cell>
        </row>
        <row r="942">
          <cell r="B942" t="str">
            <v>ED-49352</v>
          </cell>
          <cell r="C942" t="str">
            <v>ELE-INT-030</v>
          </cell>
          <cell r="D942" t="str">
            <v>CONJUNTO 1 INTERRUPTOR SIMPLES + 1 INTERRUPTOR PARALELO, COM PLACA</v>
          </cell>
          <cell r="E942" t="str">
            <v>CJ</v>
          </cell>
          <cell r="F942">
            <v>25.3</v>
          </cell>
        </row>
        <row r="943">
          <cell r="B943" t="str">
            <v>ED-49357</v>
          </cell>
          <cell r="C943" t="str">
            <v>ELE-INT-070</v>
          </cell>
          <cell r="D943" t="str">
            <v>CONJUNTO 1 INTERRUPTOR SIMPLES + 2 INTERRUPTORES PARALELOS SEM PLACA</v>
          </cell>
          <cell r="E943" t="str">
            <v>CJ</v>
          </cell>
          <cell r="F943">
            <v>35.67</v>
          </cell>
        </row>
        <row r="944">
          <cell r="B944" t="str">
            <v>ED-49361</v>
          </cell>
          <cell r="C944" t="str">
            <v>ELE-INT-090</v>
          </cell>
          <cell r="D944" t="str">
            <v>CONJUNTO 2 INTERRUPTORES PARALELOS + 1TOMADA 2P, UNIVERSAL, RETANGULAR, SEM PLACA</v>
          </cell>
          <cell r="E944" t="str">
            <v>CJ</v>
          </cell>
          <cell r="F944">
            <v>35.1</v>
          </cell>
        </row>
        <row r="945">
          <cell r="B945" t="str">
            <v>ED-49353</v>
          </cell>
          <cell r="C945" t="str">
            <v>ELE-INT-035</v>
          </cell>
          <cell r="D945" t="str">
            <v>CONJUNTO 2 INTERRUPTORES PARALELOS COM PLACA</v>
          </cell>
          <cell r="E945" t="str">
            <v>CJ</v>
          </cell>
          <cell r="F945">
            <v>25.96</v>
          </cell>
        </row>
        <row r="946">
          <cell r="B946" t="str">
            <v>ED-49356</v>
          </cell>
          <cell r="C946" t="str">
            <v>ELE-INT-065</v>
          </cell>
          <cell r="D946" t="str">
            <v>CONJUNTO 2 INTERRUPTORES SIMPLES + 1 INTERRUPTOR PARALELO, COM PLACAS</v>
          </cell>
          <cell r="E946" t="str">
            <v>CJ</v>
          </cell>
          <cell r="F946">
            <v>39.04</v>
          </cell>
        </row>
        <row r="947">
          <cell r="B947" t="str">
            <v>ED-49359</v>
          </cell>
          <cell r="C947" t="str">
            <v>ELE-INT-080</v>
          </cell>
          <cell r="D947" t="str">
            <v>CONJUNTO 2 INTERRUPTORES SIMPLES + 1 TOMADA 2P UNIVERSAL RETANGULAR SEM PLACA</v>
          </cell>
          <cell r="E947" t="str">
            <v>CJ</v>
          </cell>
          <cell r="F947">
            <v>27.13</v>
          </cell>
        </row>
        <row r="948">
          <cell r="B948" t="str">
            <v>ED-49351</v>
          </cell>
          <cell r="C948" t="str">
            <v>ELE-INT-026</v>
          </cell>
          <cell r="D948" t="str">
            <v>CONJUNTO 2 INTERRUPTORES SIMPLES COM PLACA</v>
          </cell>
          <cell r="E948" t="str">
            <v>CJ</v>
          </cell>
          <cell r="F948">
            <v>20.86</v>
          </cell>
        </row>
        <row r="949">
          <cell r="B949" t="str">
            <v>ED-49350</v>
          </cell>
          <cell r="C949" t="str">
            <v>ELE-INT-025</v>
          </cell>
          <cell r="D949" t="str">
            <v>CONJUNTO 2 INTERRUPTORES SIMPLES SEM PLACA</v>
          </cell>
          <cell r="E949" t="str">
            <v>CJ</v>
          </cell>
          <cell r="F949">
            <v>20.46</v>
          </cell>
        </row>
        <row r="950">
          <cell r="B950" t="str">
            <v>ED-49354</v>
          </cell>
          <cell r="C950" t="str">
            <v>ELE-INT-040</v>
          </cell>
          <cell r="D950" t="str">
            <v>CONJUNTO 2 TOMADAS RETANGULARES 2P UNIVERSAL SEM PLACAS</v>
          </cell>
          <cell r="E950" t="str">
            <v>CJ</v>
          </cell>
          <cell r="F950">
            <v>25.28</v>
          </cell>
        </row>
        <row r="951">
          <cell r="B951" t="str">
            <v>ED-49358</v>
          </cell>
          <cell r="C951" t="str">
            <v>ELE-INT-075</v>
          </cell>
          <cell r="D951" t="str">
            <v>CONJUNTO 3 INTERRUPTORES PARALELOS, COM,PLACA</v>
          </cell>
          <cell r="E951" t="str">
            <v>CJ</v>
          </cell>
          <cell r="F951">
            <v>40</v>
          </cell>
        </row>
        <row r="952">
          <cell r="B952" t="str">
            <v>ED-49144</v>
          </cell>
          <cell r="C952" t="str">
            <v>ELE-CRU-005</v>
          </cell>
          <cell r="D952" t="str">
            <v>CRUZETAS SIMPLES,ZINCADA, P/03 PROJETORES ACOMPANHADO DE BRAÇADEIRAS</v>
          </cell>
          <cell r="E952" t="str">
            <v>U</v>
          </cell>
          <cell r="F952">
            <v>176.63</v>
          </cell>
        </row>
        <row r="953">
          <cell r="B953" t="str">
            <v>ED-49478</v>
          </cell>
          <cell r="C953" t="str">
            <v>ELE-PIS-050</v>
          </cell>
          <cell r="D953" t="str">
            <v>CURVA HORIZONTAL 90 EM CHAPA DE AÇO PARA DUTO DE PISO, DIMENSÕES 25 X 140 MM</v>
          </cell>
          <cell r="E953" t="str">
            <v>U</v>
          </cell>
          <cell r="F953">
            <v>38.380000000000003</v>
          </cell>
        </row>
        <row r="954">
          <cell r="B954" t="str">
            <v>ED-49477</v>
          </cell>
          <cell r="C954" t="str">
            <v>ELE-PIS-045</v>
          </cell>
          <cell r="D954" t="str">
            <v>CURVA HORIZONTAL 90 EM CHAPA DE AÇO PARA DUTO DE PISO, DIMENSÕES 25 X 70 MM</v>
          </cell>
          <cell r="E954" t="str">
            <v>U</v>
          </cell>
          <cell r="F954">
            <v>30.94</v>
          </cell>
        </row>
        <row r="955">
          <cell r="B955" t="str">
            <v>ED-49476</v>
          </cell>
          <cell r="C955" t="str">
            <v>ELE-PIS-040</v>
          </cell>
          <cell r="D955" t="str">
            <v>CURVA VERTICAL 90 EM CHAPA DE AÇO PARA DUTO DE PISO, DIMENSÕES 25 X 140 MM</v>
          </cell>
          <cell r="E955" t="str">
            <v>U</v>
          </cell>
          <cell r="F955">
            <v>40.47</v>
          </cell>
        </row>
        <row r="956">
          <cell r="B956" t="str">
            <v>ED-49475</v>
          </cell>
          <cell r="C956" t="str">
            <v>ELE-PIS-035</v>
          </cell>
          <cell r="D956" t="str">
            <v>CURVA VERTICAL 90 EM CHAPA DE AÇO PARA DUTO DE PISO, DIMENSÕES 25 X 70 MM</v>
          </cell>
          <cell r="E956" t="str">
            <v>U</v>
          </cell>
          <cell r="F956">
            <v>40.47</v>
          </cell>
        </row>
        <row r="957">
          <cell r="B957" t="str">
            <v>ED-49453</v>
          </cell>
          <cell r="C957" t="str">
            <v>ELE-PER-040</v>
          </cell>
          <cell r="D957" t="str">
            <v>DERIVAÇÃO FINAL PARA ELETRODUTO EM CHAPA DE AÇO PARA PERFILADO</v>
          </cell>
          <cell r="E957" t="str">
            <v>U</v>
          </cell>
          <cell r="F957">
            <v>7.17</v>
          </cell>
        </row>
        <row r="958">
          <cell r="B958" t="str">
            <v>ED-49454</v>
          </cell>
          <cell r="C958" t="str">
            <v>ELE-PER-045</v>
          </cell>
          <cell r="D958" t="str">
            <v>DERIVAÇÃO LATERAL PARA ELETRODUTO EM CHAPA DE AÇO COM LATERAL DUPLA PARA PERFILADO</v>
          </cell>
          <cell r="E958" t="str">
            <v>U</v>
          </cell>
          <cell r="F958">
            <v>8.02</v>
          </cell>
        </row>
        <row r="959">
          <cell r="B959" t="str">
            <v>ED-49455</v>
          </cell>
          <cell r="C959" t="str">
            <v>ELE-PER-050</v>
          </cell>
          <cell r="D959" t="str">
            <v>DERIVAÇÃO LATERAL PARA ELETRODUTO EM CHAPA DE AÇO PARA PERFILADO</v>
          </cell>
          <cell r="E959" t="str">
            <v>U</v>
          </cell>
          <cell r="F959">
            <v>6.36</v>
          </cell>
        </row>
        <row r="960">
          <cell r="B960" t="str">
            <v>ED-49248</v>
          </cell>
          <cell r="C960" t="str">
            <v>ELE-DIS-028</v>
          </cell>
          <cell r="D960" t="str">
            <v>DISJUNTOR BIPOLAR TERMOMAGNÉTICO 10KA, DE 100A</v>
          </cell>
          <cell r="E960" t="str">
            <v>U</v>
          </cell>
          <cell r="F960">
            <v>62.87</v>
          </cell>
        </row>
        <row r="961">
          <cell r="B961" t="str">
            <v>ED-49249</v>
          </cell>
          <cell r="C961" t="str">
            <v>ELE-DIS-029</v>
          </cell>
          <cell r="D961" t="str">
            <v>DISJUNTOR BIPOLAR TERMOMAGNÉTICO 10KA, DE 120A</v>
          </cell>
          <cell r="E961" t="str">
            <v>U</v>
          </cell>
          <cell r="F961">
            <v>206.47</v>
          </cell>
        </row>
        <row r="962">
          <cell r="B962" t="str">
            <v>ED-49250</v>
          </cell>
          <cell r="C962" t="str">
            <v>ELE-DIS-030</v>
          </cell>
          <cell r="D962" t="str">
            <v>DISJUNTOR BIPOLAR TERMOMAGNÉTICO 10KA, DE 125A</v>
          </cell>
          <cell r="E962" t="str">
            <v>U</v>
          </cell>
          <cell r="F962">
            <v>206.47</v>
          </cell>
        </row>
        <row r="963">
          <cell r="B963" t="str">
            <v>ED-49251</v>
          </cell>
          <cell r="C963" t="str">
            <v>ELE-DIS-031</v>
          </cell>
          <cell r="D963" t="str">
            <v>DISJUNTOR BIPOLAR TERMOMAGNÉTICO 10KA, DE 200A</v>
          </cell>
          <cell r="E963" t="str">
            <v>U</v>
          </cell>
          <cell r="F963">
            <v>206.47</v>
          </cell>
        </row>
        <row r="964">
          <cell r="B964" t="str">
            <v>ED-49240</v>
          </cell>
          <cell r="C964" t="str">
            <v>ELE-DIS-020</v>
          </cell>
          <cell r="D964" t="str">
            <v>DISJUNTOR BIPOLAR TERMOMAGNÉTICO 10KA, DE 25A</v>
          </cell>
          <cell r="E964" t="str">
            <v>U</v>
          </cell>
          <cell r="F964">
            <v>51.54</v>
          </cell>
        </row>
        <row r="965">
          <cell r="B965" t="str">
            <v>ED-49241</v>
          </cell>
          <cell r="C965" t="str">
            <v>ELE-DIS-021</v>
          </cell>
          <cell r="D965" t="str">
            <v>DISJUNTOR BIPOLAR TERMOMAGNÉTICO 10KA, DE 30A</v>
          </cell>
          <cell r="E965" t="str">
            <v>U</v>
          </cell>
          <cell r="F965">
            <v>51.54</v>
          </cell>
        </row>
        <row r="966">
          <cell r="B966" t="str">
            <v>ED-49242</v>
          </cell>
          <cell r="C966" t="str">
            <v>ELE-DIS-022</v>
          </cell>
          <cell r="D966" t="str">
            <v>DISJUNTOR BIPOLAR TERMOMAGNÉTICO 10KA, DE 35A</v>
          </cell>
          <cell r="E966" t="str">
            <v>U</v>
          </cell>
          <cell r="F966">
            <v>51.54</v>
          </cell>
        </row>
        <row r="967">
          <cell r="B967" t="str">
            <v>ED-49243</v>
          </cell>
          <cell r="C967" t="str">
            <v>ELE-DIS-023</v>
          </cell>
          <cell r="D967" t="str">
            <v>DISJUNTOR BIPOLAR TERMOMAGNÉTICO 10KA, DE 40A</v>
          </cell>
          <cell r="E967" t="str">
            <v>U</v>
          </cell>
          <cell r="F967">
            <v>51.54</v>
          </cell>
        </row>
        <row r="968">
          <cell r="B968" t="str">
            <v>ED-49244</v>
          </cell>
          <cell r="C968" t="str">
            <v>ELE-DIS-024</v>
          </cell>
          <cell r="D968" t="str">
            <v>DISJUNTOR BIPOLAR TERMOMAGNÉTICO 10KA, DE 50A</v>
          </cell>
          <cell r="E968" t="str">
            <v>U</v>
          </cell>
          <cell r="F968">
            <v>51.54</v>
          </cell>
        </row>
        <row r="969">
          <cell r="B969" t="str">
            <v>ED-49245</v>
          </cell>
          <cell r="C969" t="str">
            <v>ELE-DIS-025</v>
          </cell>
          <cell r="D969" t="str">
            <v>DISJUNTOR BIPOLAR TERMOMAGNÉTICO 10KA, DE 60A</v>
          </cell>
          <cell r="E969" t="str">
            <v>U</v>
          </cell>
          <cell r="F969">
            <v>62.87</v>
          </cell>
        </row>
        <row r="970">
          <cell r="B970" t="str">
            <v>ED-49246</v>
          </cell>
          <cell r="C970" t="str">
            <v>ELE-DIS-026</v>
          </cell>
          <cell r="D970" t="str">
            <v>DISJUNTOR BIPOLAR TERMOMAGNÉTICO 10KA, DE 70A</v>
          </cell>
          <cell r="E970" t="str">
            <v>U</v>
          </cell>
          <cell r="F970">
            <v>62.87</v>
          </cell>
        </row>
        <row r="971">
          <cell r="B971" t="str">
            <v>ED-49247</v>
          </cell>
          <cell r="C971" t="str">
            <v>ELE-DIS-027</v>
          </cell>
          <cell r="D971" t="str">
            <v>DISJUNTOR BIPOLAR TERMOMAGNÉTICO 10KA, DE 90A</v>
          </cell>
          <cell r="E971" t="str">
            <v>U</v>
          </cell>
          <cell r="F971">
            <v>62.87</v>
          </cell>
        </row>
        <row r="972">
          <cell r="B972" t="str">
            <v>ED-49268</v>
          </cell>
          <cell r="C972" t="str">
            <v>ELE-DIS-060</v>
          </cell>
          <cell r="D972" t="str">
            <v>DISJUNTOR BIPOLAR TERMOMAGNÉTICO 5KA, DE 10A</v>
          </cell>
          <cell r="E972" t="str">
            <v>U</v>
          </cell>
          <cell r="F972">
            <v>41.08</v>
          </cell>
        </row>
        <row r="973">
          <cell r="B973" t="str">
            <v>ED-49281</v>
          </cell>
          <cell r="C973" t="str">
            <v>ELE-DIS-073</v>
          </cell>
          <cell r="D973" t="str">
            <v>DISJUNTOR BIPOLAR TERMOMAGNÉTICO 5KA, DE 100A</v>
          </cell>
          <cell r="E973" t="str">
            <v>U</v>
          </cell>
          <cell r="F973">
            <v>57.03</v>
          </cell>
        </row>
        <row r="974">
          <cell r="B974" t="str">
            <v>ED-49269</v>
          </cell>
          <cell r="C974" t="str">
            <v>ELE-DIS-061</v>
          </cell>
          <cell r="D974" t="str">
            <v>DISJUNTOR BIPOLAR TERMOMAGNÉTICO 5KA, DE 15A</v>
          </cell>
          <cell r="E974" t="str">
            <v>U</v>
          </cell>
          <cell r="F974">
            <v>41.08</v>
          </cell>
        </row>
        <row r="975">
          <cell r="B975" t="str">
            <v>ED-49270</v>
          </cell>
          <cell r="C975" t="str">
            <v>ELE-DIS-062</v>
          </cell>
          <cell r="D975" t="str">
            <v>DISJUNTOR BIPOLAR TERMOMAGNÉTICO 5KA, DE 16A</v>
          </cell>
          <cell r="E975" t="str">
            <v>U</v>
          </cell>
          <cell r="F975">
            <v>41.08</v>
          </cell>
        </row>
        <row r="976">
          <cell r="B976" t="str">
            <v>ED-49271</v>
          </cell>
          <cell r="C976" t="str">
            <v>ELE-DIS-063</v>
          </cell>
          <cell r="D976" t="str">
            <v>DISJUNTOR BIPOLAR TERMOMAGNÉTICO 5KA, DE 20A</v>
          </cell>
          <cell r="E976" t="str">
            <v>U</v>
          </cell>
          <cell r="F976">
            <v>41.08</v>
          </cell>
        </row>
        <row r="977">
          <cell r="B977" t="str">
            <v>ED-49272</v>
          </cell>
          <cell r="C977" t="str">
            <v>ELE-DIS-064</v>
          </cell>
          <cell r="D977" t="str">
            <v>DISJUNTOR BIPOLAR TERMOMAGNÉTICO 5KA, DE 25A</v>
          </cell>
          <cell r="E977" t="str">
            <v>U</v>
          </cell>
          <cell r="F977">
            <v>41.08</v>
          </cell>
        </row>
        <row r="978">
          <cell r="B978" t="str">
            <v>ED-49273</v>
          </cell>
          <cell r="C978" t="str">
            <v>ELE-DIS-065</v>
          </cell>
          <cell r="D978" t="str">
            <v>DISJUNTOR BIPOLAR TERMOMAGNÉTICO 5KA, DE 30A</v>
          </cell>
          <cell r="E978" t="str">
            <v>U</v>
          </cell>
          <cell r="F978">
            <v>41.08</v>
          </cell>
        </row>
        <row r="979">
          <cell r="B979" t="str">
            <v>ED-49274</v>
          </cell>
          <cell r="C979" t="str">
            <v>ELE-DIS-066</v>
          </cell>
          <cell r="D979" t="str">
            <v>DISJUNTOR BIPOLAR TERMOMAGNÉTICO 5KA, DE 32A</v>
          </cell>
          <cell r="E979" t="str">
            <v>U</v>
          </cell>
          <cell r="F979">
            <v>41.08</v>
          </cell>
        </row>
        <row r="980">
          <cell r="B980" t="str">
            <v>ED-49275</v>
          </cell>
          <cell r="C980" t="str">
            <v>ELE-DIS-067</v>
          </cell>
          <cell r="D980" t="str">
            <v>DISJUNTOR BIPOLAR TERMOMAGNÉTICO 5KA, DE 35A</v>
          </cell>
          <cell r="E980" t="str">
            <v>U</v>
          </cell>
          <cell r="F980">
            <v>41.08</v>
          </cell>
        </row>
        <row r="981">
          <cell r="B981" t="str">
            <v>ED-49276</v>
          </cell>
          <cell r="C981" t="str">
            <v>ELE-DIS-068</v>
          </cell>
          <cell r="D981" t="str">
            <v>DISJUNTOR BIPOLAR TERMOMAGNÉTICO 5KA, DE 40A</v>
          </cell>
          <cell r="E981" t="str">
            <v>U</v>
          </cell>
          <cell r="F981">
            <v>42.65</v>
          </cell>
        </row>
        <row r="982">
          <cell r="B982" t="str">
            <v>ED-49277</v>
          </cell>
          <cell r="C982" t="str">
            <v>ELE-DIS-069</v>
          </cell>
          <cell r="D982" t="str">
            <v>DISJUNTOR BIPOLAR TERMOMAGNÉTICO 5KA, DE 50A</v>
          </cell>
          <cell r="E982" t="str">
            <v>U</v>
          </cell>
          <cell r="F982">
            <v>42.65</v>
          </cell>
        </row>
        <row r="983">
          <cell r="B983" t="str">
            <v>ED-49278</v>
          </cell>
          <cell r="C983" t="str">
            <v>ELE-DIS-070</v>
          </cell>
          <cell r="D983" t="str">
            <v>DISJUNTOR BIPOLAR TERMOMAGNÉTICO 5KA, DE 60A</v>
          </cell>
          <cell r="E983" t="str">
            <v>U</v>
          </cell>
          <cell r="F983">
            <v>52.17</v>
          </cell>
        </row>
        <row r="984">
          <cell r="B984" t="str">
            <v>ED-49279</v>
          </cell>
          <cell r="C984" t="str">
            <v>ELE-DIS-071</v>
          </cell>
          <cell r="D984" t="str">
            <v>DISJUNTOR BIPOLAR TERMOMAGNÉTICO 5KA, DE 70A</v>
          </cell>
          <cell r="E984" t="str">
            <v>U</v>
          </cell>
          <cell r="F984">
            <v>57.03</v>
          </cell>
        </row>
        <row r="985">
          <cell r="B985" t="str">
            <v>ED-49280</v>
          </cell>
          <cell r="C985" t="str">
            <v>ELE-DIS-072</v>
          </cell>
          <cell r="D985" t="str">
            <v>DISJUNTOR BIPOLAR TERMOMAGNÉTICO 5KA, DE 90A</v>
          </cell>
          <cell r="E985" t="str">
            <v>U</v>
          </cell>
          <cell r="F985">
            <v>57.03</v>
          </cell>
        </row>
        <row r="986">
          <cell r="B986" t="str">
            <v>ED-49228</v>
          </cell>
          <cell r="C986" t="str">
            <v>ELE-DIS-005</v>
          </cell>
          <cell r="D986" t="str">
            <v>DISJUNTOR MONOPOLAR TERMOMAGNÉTICO 5KA, DE 10A</v>
          </cell>
          <cell r="E986" t="str">
            <v>U</v>
          </cell>
          <cell r="F986">
            <v>16.89</v>
          </cell>
        </row>
        <row r="987">
          <cell r="B987" t="str">
            <v>ED-49229</v>
          </cell>
          <cell r="C987" t="str">
            <v>ELE-DIS-006</v>
          </cell>
          <cell r="D987" t="str">
            <v>DISJUNTOR MONOPOLAR TERMOMAGNÉTICO 5KA, DE 15A</v>
          </cell>
          <cell r="E987" t="str">
            <v>U</v>
          </cell>
          <cell r="F987">
            <v>16.89</v>
          </cell>
        </row>
        <row r="988">
          <cell r="B988" t="str">
            <v>ED-49230</v>
          </cell>
          <cell r="C988" t="str">
            <v>ELE-DIS-007</v>
          </cell>
          <cell r="D988" t="str">
            <v>DISJUNTOR MONOPOLAR TERMOMAGNÉTICO 5KA, DE 16A</v>
          </cell>
          <cell r="E988" t="str">
            <v>U</v>
          </cell>
          <cell r="F988">
            <v>16.89</v>
          </cell>
        </row>
        <row r="989">
          <cell r="B989" t="str">
            <v>ED-49231</v>
          </cell>
          <cell r="C989" t="str">
            <v>ELE-DIS-008</v>
          </cell>
          <cell r="D989" t="str">
            <v>DISJUNTOR MONOPOLAR TERMOMAGNÉTICO 5KA, DE 20A</v>
          </cell>
          <cell r="E989" t="str">
            <v>U</v>
          </cell>
          <cell r="F989">
            <v>16.89</v>
          </cell>
        </row>
        <row r="990">
          <cell r="B990" t="str">
            <v>ED-49232</v>
          </cell>
          <cell r="C990" t="str">
            <v>ELE-DIS-009</v>
          </cell>
          <cell r="D990" t="str">
            <v>DISJUNTOR MONOPOLAR TERMOMAGNÉTICO 5KA, DE 25A</v>
          </cell>
          <cell r="E990" t="str">
            <v>U</v>
          </cell>
          <cell r="F990">
            <v>16.89</v>
          </cell>
        </row>
        <row r="991">
          <cell r="B991" t="str">
            <v>ED-49233</v>
          </cell>
          <cell r="C991" t="str">
            <v>ELE-DIS-010</v>
          </cell>
          <cell r="D991" t="str">
            <v>DISJUNTOR MONOPOLAR TERMOMAGNÉTICO 5KA, DE 30A</v>
          </cell>
          <cell r="E991" t="str">
            <v>U</v>
          </cell>
          <cell r="F991">
            <v>16.89</v>
          </cell>
        </row>
        <row r="992">
          <cell r="B992" t="str">
            <v>ED-49234</v>
          </cell>
          <cell r="C992" t="str">
            <v>ELE-DIS-011</v>
          </cell>
          <cell r="D992" t="str">
            <v>DISJUNTOR MONOPOLAR TERMOMAGNÉTICO 5KA, DE 32A</v>
          </cell>
          <cell r="E992" t="str">
            <v>U</v>
          </cell>
          <cell r="F992">
            <v>16.89</v>
          </cell>
        </row>
        <row r="993">
          <cell r="B993" t="str">
            <v>ED-49235</v>
          </cell>
          <cell r="C993" t="str">
            <v>ELE-DIS-012</v>
          </cell>
          <cell r="D993" t="str">
            <v>DISJUNTOR MONOPOLAR TERMOMAGNÉTICO 5KA, DE 35A</v>
          </cell>
          <cell r="E993" t="str">
            <v>U</v>
          </cell>
          <cell r="F993">
            <v>21.67</v>
          </cell>
        </row>
        <row r="994">
          <cell r="B994" t="str">
            <v>ED-49236</v>
          </cell>
          <cell r="C994" t="str">
            <v>ELE-DIS-013</v>
          </cell>
          <cell r="D994" t="str">
            <v>DISJUNTOR MONOPOLAR TERMOMAGNÉTICO 5KA, DE 40A</v>
          </cell>
          <cell r="E994" t="str">
            <v>U</v>
          </cell>
          <cell r="F994">
            <v>21.67</v>
          </cell>
        </row>
        <row r="995">
          <cell r="B995" t="str">
            <v>ED-49237</v>
          </cell>
          <cell r="C995" t="str">
            <v>ELE-DIS-014</v>
          </cell>
          <cell r="D995" t="str">
            <v>DISJUNTOR MONOPOLAR TERMOMAGNÉTICO 5KA, DE 50A</v>
          </cell>
          <cell r="E995" t="str">
            <v>U</v>
          </cell>
          <cell r="F995">
            <v>21.67</v>
          </cell>
        </row>
        <row r="996">
          <cell r="B996" t="str">
            <v>ED-49238</v>
          </cell>
          <cell r="C996" t="str">
            <v>ELE-DIS-015</v>
          </cell>
          <cell r="D996" t="str">
            <v>DISJUNTOR MONOPOLAR TERMOMAGNÉTICO 5KA, DE 60A</v>
          </cell>
          <cell r="E996" t="str">
            <v>U</v>
          </cell>
          <cell r="F996">
            <v>29.42</v>
          </cell>
        </row>
        <row r="997">
          <cell r="B997" t="str">
            <v>ED-49239</v>
          </cell>
          <cell r="C997" t="str">
            <v>ELE-DIS-016</v>
          </cell>
          <cell r="D997" t="str">
            <v>DISJUNTOR MONOPOLAR TERMOMAGNÉTICO 5KA, DE 70A</v>
          </cell>
          <cell r="E997" t="str">
            <v>U</v>
          </cell>
          <cell r="F997">
            <v>29.42</v>
          </cell>
        </row>
        <row r="998">
          <cell r="B998" t="str">
            <v>ED-49294</v>
          </cell>
          <cell r="C998" t="str">
            <v>ELE-DIS-090</v>
          </cell>
          <cell r="D998" t="str">
            <v>DISJUNTOR TERMOMAGNÉTICO 150A PARA MEDIDOR</v>
          </cell>
          <cell r="E998" t="str">
            <v>U</v>
          </cell>
          <cell r="F998">
            <v>267.01</v>
          </cell>
        </row>
        <row r="999">
          <cell r="B999" t="str">
            <v>ED-49252</v>
          </cell>
          <cell r="C999" t="str">
            <v>ELE-DIS-035</v>
          </cell>
          <cell r="D999" t="str">
            <v>DISJUNTOR TRIPOLAR TERMOMAGNÉTICO 10KA, DE 10A</v>
          </cell>
          <cell r="E999" t="str">
            <v>U</v>
          </cell>
          <cell r="F999">
            <v>74.47</v>
          </cell>
        </row>
        <row r="1000">
          <cell r="B1000" t="str">
            <v>ED-49263</v>
          </cell>
          <cell r="C1000" t="str">
            <v>ELE-DIS-046</v>
          </cell>
          <cell r="D1000" t="str">
            <v>DISJUNTOR TRIPOLAR TERMOMAGNÉTICO 10KA, DE 100A</v>
          </cell>
          <cell r="E1000" t="str">
            <v>U</v>
          </cell>
          <cell r="F1000">
            <v>95.45</v>
          </cell>
        </row>
        <row r="1001">
          <cell r="B1001" t="str">
            <v>ED-49264</v>
          </cell>
          <cell r="C1001" t="str">
            <v>ELE-DIS-047</v>
          </cell>
          <cell r="D1001" t="str">
            <v>DISJUNTOR TRIPOLAR TERMOMAGNÉTICO 10KA, DE 120A</v>
          </cell>
          <cell r="E1001" t="str">
            <v>U</v>
          </cell>
          <cell r="F1001">
            <v>267.01</v>
          </cell>
        </row>
        <row r="1002">
          <cell r="B1002" t="str">
            <v>ED-49265</v>
          </cell>
          <cell r="C1002" t="str">
            <v>ELE-DIS-048</v>
          </cell>
          <cell r="D1002" t="str">
            <v>DISJUNTOR TRIPOLAR TERMOMAGNÉTICO 10KA, DE 125A</v>
          </cell>
          <cell r="E1002" t="str">
            <v>U</v>
          </cell>
          <cell r="F1002">
            <v>267.01</v>
          </cell>
        </row>
        <row r="1003">
          <cell r="B1003" t="str">
            <v>ED-49253</v>
          </cell>
          <cell r="C1003" t="str">
            <v>ELE-DIS-036</v>
          </cell>
          <cell r="D1003" t="str">
            <v>DISJUNTOR TRIPOLAR TERMOMAGNÉTICO 10KA, DE 15A</v>
          </cell>
          <cell r="E1003" t="str">
            <v>U</v>
          </cell>
          <cell r="F1003">
            <v>74.47</v>
          </cell>
        </row>
        <row r="1004">
          <cell r="B1004" t="str">
            <v>ED-49267</v>
          </cell>
          <cell r="C1004" t="str">
            <v>ELE-DIS-050</v>
          </cell>
          <cell r="D1004" t="str">
            <v>DISJUNTOR TRIPOLAR TERMOMAGNÉTICO 10KA, DE 175A</v>
          </cell>
          <cell r="E1004" t="str">
            <v>U</v>
          </cell>
          <cell r="F1004">
            <v>267.01</v>
          </cell>
        </row>
        <row r="1005">
          <cell r="B1005" t="str">
            <v>ED-49254</v>
          </cell>
          <cell r="C1005" t="str">
            <v>ELE-DIS-037</v>
          </cell>
          <cell r="D1005" t="str">
            <v>DISJUNTOR TRIPOLAR TERMOMAGNÉTICO 10KA, DE 20A</v>
          </cell>
          <cell r="E1005" t="str">
            <v>U</v>
          </cell>
          <cell r="F1005">
            <v>74.47</v>
          </cell>
        </row>
        <row r="1006">
          <cell r="B1006" t="str">
            <v>ED-49266</v>
          </cell>
          <cell r="C1006" t="str">
            <v>ELE-DIS-049</v>
          </cell>
          <cell r="D1006" t="str">
            <v>DISJUNTOR TRIPOLAR TERMOMAGNÉTICO 10KA, DE 200A</v>
          </cell>
          <cell r="E1006" t="str">
            <v>U</v>
          </cell>
          <cell r="F1006">
            <v>282.18</v>
          </cell>
        </row>
        <row r="1007">
          <cell r="B1007" t="str">
            <v>ED-49255</v>
          </cell>
          <cell r="C1007" t="str">
            <v>ELE-DIS-038</v>
          </cell>
          <cell r="D1007" t="str">
            <v>DISJUNTOR TRIPOLAR TERMOMAGNÉTICO 10KA, DE 25A</v>
          </cell>
          <cell r="E1007" t="str">
            <v>U</v>
          </cell>
          <cell r="F1007">
            <v>74.47</v>
          </cell>
        </row>
        <row r="1008">
          <cell r="B1008" t="str">
            <v>ED-49256</v>
          </cell>
          <cell r="C1008" t="str">
            <v>ELE-DIS-039</v>
          </cell>
          <cell r="D1008" t="str">
            <v>DISJUNTOR TRIPOLAR TERMOMAGNÉTICO 10KA, DE 30A</v>
          </cell>
          <cell r="E1008" t="str">
            <v>U</v>
          </cell>
          <cell r="F1008">
            <v>74.47</v>
          </cell>
        </row>
        <row r="1009">
          <cell r="B1009" t="str">
            <v>ED-49257</v>
          </cell>
          <cell r="C1009" t="str">
            <v>ELE-DIS-040</v>
          </cell>
          <cell r="D1009" t="str">
            <v>DISJUNTOR TRIPOLAR TERMOMAGNÉTICO 10KA, DE 35A</v>
          </cell>
          <cell r="E1009" t="str">
            <v>U</v>
          </cell>
          <cell r="F1009">
            <v>74.47</v>
          </cell>
        </row>
        <row r="1010">
          <cell r="B1010" t="str">
            <v>ED-49258</v>
          </cell>
          <cell r="C1010" t="str">
            <v>ELE-DIS-041</v>
          </cell>
          <cell r="D1010" t="str">
            <v>DISJUNTOR TRIPOLAR TERMOMAGNÉTICO 10KA, DE 40A</v>
          </cell>
          <cell r="E1010" t="str">
            <v>U</v>
          </cell>
          <cell r="F1010">
            <v>74.47</v>
          </cell>
        </row>
        <row r="1011">
          <cell r="B1011" t="str">
            <v>ED-49259</v>
          </cell>
          <cell r="C1011" t="str">
            <v>ELE-DIS-042</v>
          </cell>
          <cell r="D1011" t="str">
            <v>DISJUNTOR TRIPOLAR TERMOMAGNÉTICO 10KA, DE 50A</v>
          </cell>
          <cell r="E1011" t="str">
            <v>U</v>
          </cell>
          <cell r="F1011">
            <v>74.47</v>
          </cell>
        </row>
        <row r="1012">
          <cell r="B1012" t="str">
            <v>ED-49260</v>
          </cell>
          <cell r="C1012" t="str">
            <v>ELE-DIS-043</v>
          </cell>
          <cell r="D1012" t="str">
            <v>DISJUNTOR TRIPOLAR TERMOMAGNÉTICO 10KA, DE 60A</v>
          </cell>
          <cell r="E1012" t="str">
            <v>U</v>
          </cell>
          <cell r="F1012">
            <v>95.45</v>
          </cell>
        </row>
        <row r="1013">
          <cell r="B1013" t="str">
            <v>ED-49261</v>
          </cell>
          <cell r="C1013" t="str">
            <v>ELE-DIS-044</v>
          </cell>
          <cell r="D1013" t="str">
            <v>DISJUNTOR TRIPOLAR TERMOMAGNÉTICO 10KA, DE 70A</v>
          </cell>
          <cell r="E1013" t="str">
            <v>U</v>
          </cell>
          <cell r="F1013">
            <v>95.45</v>
          </cell>
        </row>
        <row r="1014">
          <cell r="B1014" t="str">
            <v>ED-49262</v>
          </cell>
          <cell r="C1014" t="str">
            <v>ELE-DIS-045</v>
          </cell>
          <cell r="D1014" t="str">
            <v>DISJUNTOR TRIPOLAR TERMOMAGNÉTICO 10KA, DE 90A</v>
          </cell>
          <cell r="E1014" t="str">
            <v>U</v>
          </cell>
          <cell r="F1014">
            <v>95.45</v>
          </cell>
        </row>
        <row r="1015">
          <cell r="B1015" t="str">
            <v>ED-49282</v>
          </cell>
          <cell r="C1015" t="str">
            <v>ELE-DIS-075</v>
          </cell>
          <cell r="D1015" t="str">
            <v>DISJUNTOR TRIPOLAR TERMOMAGNÉTICO 5KA, DE 10A</v>
          </cell>
          <cell r="E1015" t="str">
            <v>U</v>
          </cell>
          <cell r="F1015">
            <v>73.319999999999993</v>
          </cell>
        </row>
        <row r="1016">
          <cell r="B1016" t="str">
            <v>ED-49293</v>
          </cell>
          <cell r="C1016" t="str">
            <v>ELE-DIS-086</v>
          </cell>
          <cell r="D1016" t="str">
            <v>DISJUNTOR TRIPOLAR TERMOMAGNÉTICO 5KA, DE 100A</v>
          </cell>
          <cell r="E1016" t="str">
            <v>U</v>
          </cell>
          <cell r="F1016">
            <v>86.78</v>
          </cell>
        </row>
        <row r="1017">
          <cell r="B1017" t="str">
            <v>ED-49283</v>
          </cell>
          <cell r="C1017" t="str">
            <v>ELE-DIS-076</v>
          </cell>
          <cell r="D1017" t="str">
            <v>DISJUNTOR TRIPOLAR TERMOMAGNÉTICO 5KA, DE 15A</v>
          </cell>
          <cell r="E1017" t="str">
            <v>U</v>
          </cell>
          <cell r="F1017">
            <v>73.319999999999993</v>
          </cell>
        </row>
        <row r="1018">
          <cell r="B1018" t="str">
            <v>ED-49284</v>
          </cell>
          <cell r="C1018" t="str">
            <v>ELE-DIS-077</v>
          </cell>
          <cell r="D1018" t="str">
            <v>DISJUNTOR TRIPOLAR TERMOMAGNÉTICO 5KA, DE 20A</v>
          </cell>
          <cell r="E1018" t="str">
            <v>U</v>
          </cell>
          <cell r="F1018">
            <v>73.319999999999993</v>
          </cell>
        </row>
        <row r="1019">
          <cell r="B1019" t="str">
            <v>ED-49285</v>
          </cell>
          <cell r="C1019" t="str">
            <v>ELE-DIS-078</v>
          </cell>
          <cell r="D1019" t="str">
            <v>DISJUNTOR TRIPOLAR TERMOMAGNÉTICO 5KA, DE 25A</v>
          </cell>
          <cell r="E1019" t="str">
            <v>U</v>
          </cell>
          <cell r="F1019">
            <v>73.319999999999993</v>
          </cell>
        </row>
        <row r="1020">
          <cell r="B1020" t="str">
            <v>ED-49286</v>
          </cell>
          <cell r="C1020" t="str">
            <v>ELE-DIS-079</v>
          </cell>
          <cell r="D1020" t="str">
            <v>DISJUNTOR TRIPOLAR TERMOMAGNÉTICO 5KA, DE 30A</v>
          </cell>
          <cell r="E1020" t="str">
            <v>U</v>
          </cell>
          <cell r="F1020">
            <v>73.319999999999993</v>
          </cell>
        </row>
        <row r="1021">
          <cell r="B1021" t="str">
            <v>ED-49287</v>
          </cell>
          <cell r="C1021" t="str">
            <v>ELE-DIS-080</v>
          </cell>
          <cell r="D1021" t="str">
            <v>DISJUNTOR TRIPOLAR TERMOMAGNÉTICO 5KA, DE 35A</v>
          </cell>
          <cell r="E1021" t="str">
            <v>U</v>
          </cell>
          <cell r="F1021">
            <v>73.319999999999993</v>
          </cell>
        </row>
        <row r="1022">
          <cell r="B1022" t="str">
            <v>ED-49288</v>
          </cell>
          <cell r="C1022" t="str">
            <v>ELE-DIS-081</v>
          </cell>
          <cell r="D1022" t="str">
            <v>DISJUNTOR TRIPOLAR TERMOMAGNÉTICO 5KA, DE 40A</v>
          </cell>
          <cell r="E1022" t="str">
            <v>U</v>
          </cell>
          <cell r="F1022">
            <v>73.319999999999993</v>
          </cell>
        </row>
        <row r="1023">
          <cell r="B1023" t="str">
            <v>ED-49289</v>
          </cell>
          <cell r="C1023" t="str">
            <v>ELE-DIS-082</v>
          </cell>
          <cell r="D1023" t="str">
            <v>DISJUNTOR TRIPOLAR TERMOMAGNÉTICO 5KA, DE 50A</v>
          </cell>
          <cell r="E1023" t="str">
            <v>U</v>
          </cell>
          <cell r="F1023">
            <v>86.78</v>
          </cell>
        </row>
        <row r="1024">
          <cell r="B1024" t="str">
            <v>ED-49290</v>
          </cell>
          <cell r="C1024" t="str">
            <v>ELE-DIS-083</v>
          </cell>
          <cell r="D1024" t="str">
            <v>DISJUNTOR TRIPOLAR TERMOMAGNÉTICO 5KA, DE 60A</v>
          </cell>
          <cell r="E1024" t="str">
            <v>U</v>
          </cell>
          <cell r="F1024">
            <v>86.78</v>
          </cell>
        </row>
        <row r="1025">
          <cell r="B1025" t="str">
            <v>ED-49291</v>
          </cell>
          <cell r="C1025" t="str">
            <v>ELE-DIS-084</v>
          </cell>
          <cell r="D1025" t="str">
            <v>DISJUNTOR TRIPOLAR TERMOMAGNÉTICO 5KA, DE 70A</v>
          </cell>
          <cell r="E1025" t="str">
            <v>U</v>
          </cell>
          <cell r="F1025">
            <v>86.78</v>
          </cell>
        </row>
        <row r="1026">
          <cell r="B1026" t="str">
            <v>ED-49292</v>
          </cell>
          <cell r="C1026" t="str">
            <v>ELE-DIS-085</v>
          </cell>
          <cell r="D1026" t="str">
            <v>DISJUNTOR TRIPOLAR TERMOMAGNÉTICO 5KA, DE 90A</v>
          </cell>
          <cell r="E1026" t="str">
            <v>U</v>
          </cell>
          <cell r="F1026">
            <v>86.78</v>
          </cell>
        </row>
        <row r="1027">
          <cell r="B1027" t="str">
            <v>ED-49470</v>
          </cell>
          <cell r="C1027" t="str">
            <v>ELE-PIS-011</v>
          </cell>
          <cell r="D1027" t="str">
            <v>DUTO LISO DUPLO EM CHAPA DE AÇO PARA TOMADA DE PISO, DIMENSÕES 2 X 25 X 70 MM</v>
          </cell>
          <cell r="E1027" t="str">
            <v>M</v>
          </cell>
          <cell r="F1027">
            <v>41.07</v>
          </cell>
        </row>
        <row r="1028">
          <cell r="B1028" t="str">
            <v>ED-49469</v>
          </cell>
          <cell r="C1028" t="str">
            <v>ELE-PIS-010</v>
          </cell>
          <cell r="D1028" t="str">
            <v>DUTO LISO SIMPLES EM CHAPA DE AÇO PARA TOMADA DE PISO, DIMENSÕES 25 X 140 MM</v>
          </cell>
          <cell r="E1028" t="str">
            <v>M</v>
          </cell>
          <cell r="F1028">
            <v>39.72</v>
          </cell>
        </row>
        <row r="1029">
          <cell r="B1029" t="str">
            <v>ED-49468</v>
          </cell>
          <cell r="C1029" t="str">
            <v>ELE-PIS-005</v>
          </cell>
          <cell r="D1029" t="str">
            <v>DUTO LISO SIMPLES EM CHAPA DE AÇO PARA TOMADA DE PISO, DIMENSÕES 25 X 70 MM</v>
          </cell>
          <cell r="E1029" t="str">
            <v>M</v>
          </cell>
          <cell r="F1029">
            <v>27.39</v>
          </cell>
        </row>
        <row r="1030">
          <cell r="B1030" t="str">
            <v>ED-49040</v>
          </cell>
          <cell r="C1030" t="str">
            <v>ELE-CAL-005</v>
          </cell>
          <cell r="D1030" t="str">
            <v>ELETROCALHA LISA GALVANIZADA ELETROLÍTICA CHAPA 14 - 100 X 50 MM COM TAMPA, INCLUSIVE CONEXÃO</v>
          </cell>
          <cell r="E1030" t="str">
            <v>M</v>
          </cell>
          <cell r="F1030">
            <v>54.39</v>
          </cell>
        </row>
        <row r="1031">
          <cell r="B1031" t="str">
            <v>ED-49044</v>
          </cell>
          <cell r="C1031" t="str">
            <v>ELE-CAL-025</v>
          </cell>
          <cell r="D1031" t="str">
            <v>ELETROCALHA LISA GALVANIZADA ELETROLÍTICA CHAPA 14 - 150 X 100 MM COM TAMPA, INCLUSIVE CONEXÃO</v>
          </cell>
          <cell r="E1031" t="str">
            <v>M</v>
          </cell>
          <cell r="F1031">
            <v>113.97</v>
          </cell>
        </row>
        <row r="1032">
          <cell r="B1032" t="str">
            <v>ED-49041</v>
          </cell>
          <cell r="C1032" t="str">
            <v>ELE-CAL-010</v>
          </cell>
          <cell r="D1032" t="str">
            <v>ELETROCALHA LISA GALVANIZADA ELETROLÍTICA CHAPA 14 - 150 X 50 MM COM TAMPA, INCLUSIVE CONEXÃO</v>
          </cell>
          <cell r="E1032" t="str">
            <v>M</v>
          </cell>
          <cell r="F1032">
            <v>100.9</v>
          </cell>
        </row>
        <row r="1033">
          <cell r="B1033" t="str">
            <v>ED-49045</v>
          </cell>
          <cell r="C1033" t="str">
            <v>ELE-CAL-030</v>
          </cell>
          <cell r="D1033" t="str">
            <v>ELETROCALHA LISA GALVANIZADA ELETROLÍTICA CHAPA 14 - 200 X 100 MM COM TAMPA, INCLUSIVE CONEXÃO</v>
          </cell>
          <cell r="E1033" t="str">
            <v>M</v>
          </cell>
          <cell r="F1033">
            <v>131.26</v>
          </cell>
        </row>
        <row r="1034">
          <cell r="B1034" t="str">
            <v>ED-49042</v>
          </cell>
          <cell r="C1034" t="str">
            <v>ELE-CAL-015</v>
          </cell>
          <cell r="D1034" t="str">
            <v>ELETROCALHA LISA GALVANIZADA ELETROLÍTICA CHAPA 14 - 200 X 50 MM COM TAMPA, INCLUSIVE CONEXÃO</v>
          </cell>
          <cell r="E1034" t="str">
            <v>M</v>
          </cell>
          <cell r="F1034">
            <v>121.46</v>
          </cell>
        </row>
        <row r="1035">
          <cell r="B1035" t="str">
            <v>ED-49046</v>
          </cell>
          <cell r="C1035" t="str">
            <v>ELE-CAL-035</v>
          </cell>
          <cell r="D1035" t="str">
            <v>ELETROCALHA LISA GALVANIZADA ELETROLÍTICA CHAPA 14 - 300 X 100 MM COM TAMPA, INCLUSIVE CONEXÃO</v>
          </cell>
          <cell r="E1035" t="str">
            <v>M</v>
          </cell>
          <cell r="F1035">
            <v>180.31</v>
          </cell>
        </row>
        <row r="1036">
          <cell r="B1036" t="str">
            <v>ED-49043</v>
          </cell>
          <cell r="C1036" t="str">
            <v>ELE-CAL-020</v>
          </cell>
          <cell r="D1036" t="str">
            <v>ELETROCALHA LISA GALVANIZADA ELETROLÍTICA CHAPA 14 - 300 X 50 MM COM TAMPA, INCLUSIVE CONEXÃO</v>
          </cell>
          <cell r="E1036" t="str">
            <v>M</v>
          </cell>
          <cell r="F1036">
            <v>159.41</v>
          </cell>
        </row>
        <row r="1037">
          <cell r="B1037" t="str">
            <v>ED-49047</v>
          </cell>
          <cell r="C1037" t="str">
            <v>ELE-CAL-040</v>
          </cell>
          <cell r="D1037" t="str">
            <v>ELETROCALHA LISA GALVANIZADA ELETROLÍTICA CHAPA 14 - 400 X 100 MM COM TAMPA, INCLUSIVE CONEXÃO</v>
          </cell>
          <cell r="E1037" t="str">
            <v>M</v>
          </cell>
          <cell r="F1037">
            <v>225.57</v>
          </cell>
        </row>
        <row r="1038">
          <cell r="B1038" t="str">
            <v>ED-49048</v>
          </cell>
          <cell r="C1038" t="str">
            <v>ELE-CAL-045</v>
          </cell>
          <cell r="D1038" t="str">
            <v>ELETROCALHA PERFURADA GALVANIZADA ELETROLÍTICA CHAPA 14 - 100 X 50 MM COM TAMPA, INCLUSIVE CONEXÃO</v>
          </cell>
          <cell r="E1038" t="str">
            <v>M</v>
          </cell>
          <cell r="F1038">
            <v>55.29</v>
          </cell>
        </row>
        <row r="1039">
          <cell r="B1039" t="str">
            <v>ED-49052</v>
          </cell>
          <cell r="C1039" t="str">
            <v>ELE-CAL-065</v>
          </cell>
          <cell r="D1039" t="str">
            <v>ELETROCALHA PERFURADA GALVANIZADA ELETROLÍTICA CHAPA 14 - 150 X 100 MM COM TAMPA, INCLUSIVE CONEXÃO</v>
          </cell>
          <cell r="E1039" t="str">
            <v>M</v>
          </cell>
          <cell r="F1039">
            <v>119.64</v>
          </cell>
        </row>
        <row r="1040">
          <cell r="B1040" t="str">
            <v>ED-49049</v>
          </cell>
          <cell r="C1040" t="str">
            <v>ELE-CAL-050</v>
          </cell>
          <cell r="D1040" t="str">
            <v>ELETROCALHA PERFURADA GALVANIZADA ELETROLÍTICA CHAPA 14 - 150 X 50 MM COM TAMPA, INCLUSIVE CONEXÃO</v>
          </cell>
          <cell r="E1040" t="str">
            <v>M</v>
          </cell>
          <cell r="F1040">
            <v>97.82</v>
          </cell>
        </row>
        <row r="1041">
          <cell r="B1041" t="str">
            <v>ED-49053</v>
          </cell>
          <cell r="C1041" t="str">
            <v>ELE-CAL-070</v>
          </cell>
          <cell r="D1041" t="str">
            <v>ELETROCALHA PERFURADA GALVANIZADA ELETROLÍTICA CHAPA 14 - 200 X 100 MM COM TAMPA, INCLUSIVE CONEXÃO</v>
          </cell>
          <cell r="E1041" t="str">
            <v>M</v>
          </cell>
          <cell r="F1041">
            <v>133.9</v>
          </cell>
        </row>
        <row r="1042">
          <cell r="B1042" t="str">
            <v>ED-49050</v>
          </cell>
          <cell r="C1042" t="str">
            <v>ELE-CAL-055</v>
          </cell>
          <cell r="D1042" t="str">
            <v>ELETROCALHA PERFURADA GALVANIZADA ELETROLÍTICA CHAPA 14 - 200 X 50 MM COM TAMPA, INCLUSIVE CONEXÃO</v>
          </cell>
          <cell r="E1042" t="str">
            <v>M</v>
          </cell>
          <cell r="F1042">
            <v>118.69</v>
          </cell>
        </row>
        <row r="1043">
          <cell r="B1043" t="str">
            <v>ED-49054</v>
          </cell>
          <cell r="C1043" t="str">
            <v>ELE-CAL-075</v>
          </cell>
          <cell r="D1043" t="str">
            <v>ELETROCALHA PERFURADA GALVANIZADA ELETROLÍTICA CHAPA 14 - 300 X 100 MM COM TAMPA, INCLUSIVE CONEXÃ</v>
          </cell>
          <cell r="E1043" t="str">
            <v>M</v>
          </cell>
          <cell r="F1043">
            <v>180.32</v>
          </cell>
        </row>
        <row r="1044">
          <cell r="B1044" t="str">
            <v>ED-49051</v>
          </cell>
          <cell r="C1044" t="str">
            <v>ELE-CAL-060</v>
          </cell>
          <cell r="D1044" t="str">
            <v>ELETROCALHA PERFURADA GALVANIZADA ELETROLÍTICA CHAPA 14 - 300 X 50 MM COM TAMPA, INCLUSIVE CONEXÃO</v>
          </cell>
          <cell r="E1044" t="str">
            <v>M</v>
          </cell>
          <cell r="F1044">
            <v>161.11000000000001</v>
          </cell>
        </row>
        <row r="1045">
          <cell r="B1045" t="str">
            <v>ED-49055</v>
          </cell>
          <cell r="C1045" t="str">
            <v>ELE-CAL-080</v>
          </cell>
          <cell r="D1045" t="str">
            <v>ELETROCALHA PERFURADA GALVANIZADA ELETROLÍTICA CHAPA 14 - 400 X 100 MM COM TAMPA, INCLUSIVE CONEXÃO</v>
          </cell>
          <cell r="E1045" t="str">
            <v>M</v>
          </cell>
          <cell r="F1045">
            <v>259.24</v>
          </cell>
        </row>
        <row r="1046">
          <cell r="B1046" t="str">
            <v>ED-49301</v>
          </cell>
          <cell r="C1046" t="str">
            <v>ELE-EEN-005</v>
          </cell>
          <cell r="D1046" t="str">
            <v>ENTRADA DE ENERGIA EM CAIXA DE CHAPA DE AÇO , DIMENSÕES 500 X 600 X 270 MM, POTÊNCIA ATÉ 5 KW</v>
          </cell>
          <cell r="E1046" t="str">
            <v>U</v>
          </cell>
          <cell r="F1046">
            <v>521.49</v>
          </cell>
        </row>
        <row r="1047">
          <cell r="B1047" t="str">
            <v>ED-49304</v>
          </cell>
          <cell r="C1047" t="str">
            <v>ELE-EEN-020</v>
          </cell>
          <cell r="D1047" t="str">
            <v>ENTRADA DE ENERGIA EM CAIXA DE CHAPA DE AÇO , DIMENSÕES 500 X 600 X 270 MM, POTÊNCIA DE 15 A 20 KW</v>
          </cell>
          <cell r="E1047" t="str">
            <v>U</v>
          </cell>
          <cell r="F1047">
            <v>921.24</v>
          </cell>
        </row>
        <row r="1048">
          <cell r="B1048" t="str">
            <v>ED-49305</v>
          </cell>
          <cell r="C1048" t="str">
            <v>ELE-EEN-025</v>
          </cell>
          <cell r="D1048" t="str">
            <v>ENTRADA DE ENERGIA EM CAIXA DE CHAPA DE AÇO , DIMENSÕES 500 X 600 X 270 MM, POTÊNCIA DE 20 A 25 KW</v>
          </cell>
          <cell r="E1048" t="str">
            <v>U</v>
          </cell>
          <cell r="F1048">
            <v>1143.01</v>
          </cell>
        </row>
        <row r="1049">
          <cell r="B1049" t="str">
            <v>ED-49306</v>
          </cell>
          <cell r="C1049" t="str">
            <v>ELE-EEN-030</v>
          </cell>
          <cell r="D1049" t="str">
            <v>ENTRADA DE ENERGIA EM CAIXA DE CHAPA DE AÇO , DIMENSÕES 500 X 600 X 270 MM, POTÊNCIA DE 25 A 30 KW</v>
          </cell>
          <cell r="E1049" t="str">
            <v>U</v>
          </cell>
          <cell r="F1049">
            <v>1205.97</v>
          </cell>
        </row>
        <row r="1050">
          <cell r="B1050" t="str">
            <v>ED-49302</v>
          </cell>
          <cell r="C1050" t="str">
            <v>ELE-EEN-010</v>
          </cell>
          <cell r="D1050" t="str">
            <v>ENTRADA DE ENERGIA EM CAIXA DE CHAPA DE AÇO , DIMENSÕES 500 X 600 X 270 MM, POTÊNCIA DE 5 A 10 KW</v>
          </cell>
          <cell r="E1050" t="str">
            <v>U</v>
          </cell>
          <cell r="F1050">
            <v>536.86</v>
          </cell>
        </row>
        <row r="1051">
          <cell r="B1051" t="str">
            <v>ED-49303</v>
          </cell>
          <cell r="C1051" t="str">
            <v>ELE-EEN-015</v>
          </cell>
          <cell r="D1051" t="str">
            <v>ENTRADA DE ENERGIA EM CAIXA DE CHAPA DE AÇO , ENTRADA DE ENERGIA EM CAIXA DE CHAPA DE AÇO , DIMENSÕES 500 X 600 X 270 MM, POTÊNCIA DE 10 A 15 KW</v>
          </cell>
          <cell r="E1051" t="str">
            <v>U</v>
          </cell>
          <cell r="F1051">
            <v>553.35</v>
          </cell>
        </row>
        <row r="1052">
          <cell r="B1052" t="str">
            <v>ED-49334</v>
          </cell>
          <cell r="C1052" t="str">
            <v>ELE-ENV-005</v>
          </cell>
          <cell r="D1052" t="str">
            <v>ENVELOPE DE CONCRETO PARA PROTEÇÃO DE TUBOS DE PVC ENTERRADO - CONCRETO TIPO A FCK = 13,5 MPA</v>
          </cell>
          <cell r="E1052" t="str">
            <v>M3</v>
          </cell>
          <cell r="F1052">
            <v>371.08</v>
          </cell>
        </row>
        <row r="1053">
          <cell r="B1053" t="str">
            <v>ED-49340</v>
          </cell>
          <cell r="C1053" t="str">
            <v>ELE-FIO-030</v>
          </cell>
          <cell r="D1053" t="str">
            <v>FIO FI 2 X 6 MM2 PADRÃO TELEBRÁS</v>
          </cell>
          <cell r="E1053" t="str">
            <v>M</v>
          </cell>
          <cell r="F1053">
            <v>2.3199999999999998</v>
          </cell>
        </row>
        <row r="1054">
          <cell r="B1054" t="str">
            <v>ED-49339</v>
          </cell>
          <cell r="C1054" t="str">
            <v>ELE-FIO-025</v>
          </cell>
          <cell r="D1054" t="str">
            <v>FIO RÍGIDO ISOLAÇÃO EM PVC 450/750V # 10 MM2</v>
          </cell>
          <cell r="E1054" t="str">
            <v>M</v>
          </cell>
          <cell r="F1054">
            <v>8.6199999999999992</v>
          </cell>
        </row>
        <row r="1055">
          <cell r="B1055" t="str">
            <v>ED-49335</v>
          </cell>
          <cell r="C1055" t="str">
            <v>ELE-FIO-005</v>
          </cell>
          <cell r="D1055" t="str">
            <v>FIO RÍGIDO ISOLAÇÃO EM PVC 450/750V # 1,5 MM2</v>
          </cell>
          <cell r="E1055" t="str">
            <v>M</v>
          </cell>
          <cell r="F1055">
            <v>3.93</v>
          </cell>
        </row>
        <row r="1056">
          <cell r="B1056" t="str">
            <v>ED-49336</v>
          </cell>
          <cell r="C1056" t="str">
            <v>ELE-FIO-010</v>
          </cell>
          <cell r="D1056" t="str">
            <v>FIO RÍGIDO ISOLAÇÃO EM PVC 450/750V # 2,5 MM2</v>
          </cell>
          <cell r="E1056" t="str">
            <v>M</v>
          </cell>
          <cell r="F1056">
            <v>4.59</v>
          </cell>
        </row>
        <row r="1057">
          <cell r="B1057" t="str">
            <v>ED-49337</v>
          </cell>
          <cell r="C1057" t="str">
            <v>ELE-FIO-015</v>
          </cell>
          <cell r="D1057" t="str">
            <v>FIO RÍGIDO ISOLAÇÃO EM PVC 450/750V # 4 MM2</v>
          </cell>
          <cell r="E1057" t="str">
            <v>M</v>
          </cell>
          <cell r="F1057">
            <v>5.52</v>
          </cell>
        </row>
        <row r="1058">
          <cell r="B1058" t="str">
            <v>ED-49338</v>
          </cell>
          <cell r="C1058" t="str">
            <v>ELE-FIO-020</v>
          </cell>
          <cell r="D1058" t="str">
            <v>FIO RÍGIDO ISOLAÇÃO EM PVC 450/750V # 6 MM2</v>
          </cell>
          <cell r="E1058" t="str">
            <v>M</v>
          </cell>
          <cell r="F1058">
            <v>6.57</v>
          </cell>
        </row>
        <row r="1059">
          <cell r="B1059" t="str">
            <v>ED-49341</v>
          </cell>
          <cell r="C1059" t="str">
            <v>ELE-FIO-035</v>
          </cell>
          <cell r="D1059" t="str">
            <v>FIO TELEFÔNICO EXTERNO 2 X 100 - FE</v>
          </cell>
          <cell r="E1059" t="str">
            <v>M</v>
          </cell>
          <cell r="F1059">
            <v>3.1</v>
          </cell>
        </row>
        <row r="1060">
          <cell r="B1060" t="str">
            <v>ED-49343</v>
          </cell>
          <cell r="C1060" t="str">
            <v>ELE-HAS-010</v>
          </cell>
          <cell r="D1060" t="str">
            <v>HASTE DE AÇO COBREADA PARA ATERRAMENTO DIÂMETRO 3/4"X 2400 MM,CONFORME PADRÕES TELEBRÁS</v>
          </cell>
          <cell r="E1060" t="str">
            <v>U</v>
          </cell>
          <cell r="F1060">
            <v>62.94</v>
          </cell>
        </row>
        <row r="1061">
          <cell r="B1061" t="str">
            <v>ED-49342</v>
          </cell>
          <cell r="C1061" t="str">
            <v>ELE-HAS-005</v>
          </cell>
          <cell r="D1061" t="str">
            <v>HASTE DE AÇO COBREADA PARA ATERRAMENTO DIÂMETRO 3/4"X 3000 MM,CONFORME PADRÕES TELEBRÁS</v>
          </cell>
          <cell r="E1061" t="str">
            <v>U</v>
          </cell>
          <cell r="F1061">
            <v>72.16</v>
          </cell>
        </row>
        <row r="1062">
          <cell r="B1062" t="str">
            <v>ED-49445</v>
          </cell>
          <cell r="C1062" t="str">
            <v>ELE-PAD-135</v>
          </cell>
          <cell r="D1062" t="str">
            <v>HASTE Ø16 X 150 PARA ARMAÇÃO SECUNDÁRIA</v>
          </cell>
          <cell r="E1062" t="str">
            <v>U</v>
          </cell>
          <cell r="F1062">
            <v>19.190000000000001</v>
          </cell>
        </row>
        <row r="1063">
          <cell r="B1063" t="str">
            <v>ED-49363</v>
          </cell>
          <cell r="C1063" t="str">
            <v>ELE-INT-100</v>
          </cell>
          <cell r="D1063" t="str">
            <v>INTERRUPTOR , DUAS TECLAS PARALELO 10 A - 250 V</v>
          </cell>
          <cell r="E1063" t="str">
            <v>U</v>
          </cell>
          <cell r="F1063">
            <v>28.41</v>
          </cell>
        </row>
        <row r="1064">
          <cell r="B1064" t="str">
            <v>ED-49366</v>
          </cell>
          <cell r="C1064" t="str">
            <v>ELE-INT-115</v>
          </cell>
          <cell r="D1064" t="str">
            <v>INTERRUPTOR , DUAS TECLAS SIMPLES E UMA TECLA PARALELO 10 A - 250 V</v>
          </cell>
          <cell r="E1064" t="str">
            <v>U</v>
          </cell>
          <cell r="F1064">
            <v>34.130000000000003</v>
          </cell>
        </row>
        <row r="1065">
          <cell r="B1065" t="str">
            <v>ED-49362</v>
          </cell>
          <cell r="C1065" t="str">
            <v>ELE-INT-095</v>
          </cell>
          <cell r="D1065" t="str">
            <v>INTERRUPTOR , DUAS TECLAS SIMPLES 10 A - 250 V</v>
          </cell>
          <cell r="E1065" t="str">
            <v>U</v>
          </cell>
          <cell r="F1065">
            <v>20.059999999999999</v>
          </cell>
        </row>
        <row r="1066">
          <cell r="B1066" t="str">
            <v>ED-49367</v>
          </cell>
          <cell r="C1066" t="str">
            <v>ELE-INT-120</v>
          </cell>
          <cell r="D1066" t="str">
            <v>INTERRUPTOR , TRÊS TECLAS PARALELO 10 A - 250 V</v>
          </cell>
          <cell r="E1066" t="str">
            <v>U</v>
          </cell>
          <cell r="F1066">
            <v>43.21</v>
          </cell>
        </row>
        <row r="1067">
          <cell r="B1067" t="str">
            <v>ED-49368</v>
          </cell>
          <cell r="C1067" t="str">
            <v>ELE-INT-125</v>
          </cell>
          <cell r="D1067" t="str">
            <v>INTERRUPTOR , TRÊS TECLAS SIMPLES 10 A - 250 V</v>
          </cell>
          <cell r="E1067" t="str">
            <v>U</v>
          </cell>
          <cell r="F1067">
            <v>29.14</v>
          </cell>
        </row>
        <row r="1068">
          <cell r="B1068" t="str">
            <v>ED-49348</v>
          </cell>
          <cell r="C1068" t="str">
            <v>ELE-INT-021</v>
          </cell>
          <cell r="D1068" t="str">
            <v>INTERRUPTOR , UMA TECLA BIPOLAR PARALELA 20 A - 250 V</v>
          </cell>
          <cell r="E1068" t="str">
            <v>U</v>
          </cell>
          <cell r="F1068">
            <v>36.22</v>
          </cell>
        </row>
        <row r="1069">
          <cell r="B1069" t="str">
            <v>ED-49349</v>
          </cell>
          <cell r="C1069" t="str">
            <v>ELE-INT-022</v>
          </cell>
          <cell r="D1069" t="str">
            <v>INTERRUPTOR , UMA TECLA DUPLA BIPOLAR SIMPLES 10 A - 250 V</v>
          </cell>
          <cell r="E1069" t="str">
            <v>U</v>
          </cell>
          <cell r="F1069">
            <v>27.27</v>
          </cell>
        </row>
        <row r="1070">
          <cell r="B1070" t="str">
            <v>ED-49364</v>
          </cell>
          <cell r="C1070" t="str">
            <v>ELE-INT-105</v>
          </cell>
          <cell r="D1070" t="str">
            <v>INTERRUPTOR , UMA TECLA SIMPLES E DUAS TECLAS PARALELO 10 A - 250 V</v>
          </cell>
          <cell r="E1070" t="str">
            <v>U</v>
          </cell>
          <cell r="F1070">
            <v>38.44</v>
          </cell>
        </row>
        <row r="1071">
          <cell r="B1071" t="str">
            <v>ED-49365</v>
          </cell>
          <cell r="C1071" t="str">
            <v>ELE-INT-110</v>
          </cell>
          <cell r="D1071" t="str">
            <v>INTERRUPTOR , UMA TECLA SIMPLES E UMA TECLA PARALELO 10 A - 250 V</v>
          </cell>
          <cell r="E1071" t="str">
            <v>U</v>
          </cell>
          <cell r="F1071">
            <v>24.07</v>
          </cell>
        </row>
        <row r="1072">
          <cell r="B1072" t="str">
            <v>ED-49347</v>
          </cell>
          <cell r="C1072" t="str">
            <v>ELE-INT-020</v>
          </cell>
          <cell r="D1072" t="str">
            <v>INTERRUPTOR, BIPOLAR SIMPLES 10 A - 250 V, COM PLACA</v>
          </cell>
          <cell r="E1072" t="str">
            <v>U</v>
          </cell>
          <cell r="F1072">
            <v>30.94</v>
          </cell>
        </row>
        <row r="1073">
          <cell r="B1073" t="str">
            <v>ED-49369</v>
          </cell>
          <cell r="C1073" t="str">
            <v>ELE-INT-130</v>
          </cell>
          <cell r="D1073" t="str">
            <v>INTERRUPTOR DE CARGA 20 A COM SINALIZADOR 2 POLOS</v>
          </cell>
          <cell r="E1073" t="str">
            <v>U</v>
          </cell>
          <cell r="F1073">
            <v>34.97</v>
          </cell>
        </row>
        <row r="1074">
          <cell r="B1074" t="str">
            <v>ED-49345</v>
          </cell>
          <cell r="C1074" t="str">
            <v>ELE-INT-010</v>
          </cell>
          <cell r="D1074" t="str">
            <v>INTERRUPTOR, UMA TECLA PARALELO 10 A - 250 V, SEM PLACA</v>
          </cell>
          <cell r="E1074" t="str">
            <v>U</v>
          </cell>
          <cell r="F1074">
            <v>13.43</v>
          </cell>
        </row>
        <row r="1075">
          <cell r="B1075" t="str">
            <v>ED-49346</v>
          </cell>
          <cell r="C1075" t="str">
            <v>ELE-INT-015</v>
          </cell>
          <cell r="D1075" t="str">
            <v>INTERRUPTOR UMA TECLA SIMPLES 10 A - 250 V, COM PLACA</v>
          </cell>
          <cell r="E1075" t="str">
            <v>U</v>
          </cell>
          <cell r="F1075">
            <v>12.58</v>
          </cell>
        </row>
        <row r="1076">
          <cell r="B1076" t="str">
            <v>ED-49344</v>
          </cell>
          <cell r="C1076" t="str">
            <v>ELE-INT-005</v>
          </cell>
          <cell r="D1076" t="str">
            <v>INTERRUPTOR, UMA TECLA SIMPLES 10 A - 250 V, SEM PLACA</v>
          </cell>
          <cell r="E1076" t="str">
            <v>U</v>
          </cell>
          <cell r="F1076">
            <v>9.35</v>
          </cell>
        </row>
        <row r="1077">
          <cell r="B1077" t="str">
            <v>ED-49443</v>
          </cell>
          <cell r="C1077" t="str">
            <v>ELE-PAD-120</v>
          </cell>
          <cell r="D1077" t="str">
            <v>ISOLADOR ROLDANA</v>
          </cell>
          <cell r="E1077" t="str">
            <v>U</v>
          </cell>
          <cell r="F1077">
            <v>5.73</v>
          </cell>
        </row>
        <row r="1078">
          <cell r="B1078" t="str">
            <v>ED-49456</v>
          </cell>
          <cell r="C1078" t="str">
            <v>ELE-PER-055</v>
          </cell>
          <cell r="D1078" t="str">
            <v>JUNÇÃO ANGULAR DUPLA ALTA EM CHAPA DE AÇO PARA PERFILADO</v>
          </cell>
          <cell r="E1078" t="str">
            <v>U</v>
          </cell>
          <cell r="F1078">
            <v>7.71</v>
          </cell>
        </row>
        <row r="1079">
          <cell r="B1079" t="str">
            <v>ED-49482</v>
          </cell>
          <cell r="C1079" t="str">
            <v>ELE-PIS-090</v>
          </cell>
          <cell r="D1079" t="str">
            <v>JUNÇÃO EM CHAPA DE AÇO PARA DUTO DE PISO, DIMENSÕES 25 X 140 MM</v>
          </cell>
          <cell r="E1079" t="str">
            <v>U</v>
          </cell>
          <cell r="F1079">
            <v>20.91</v>
          </cell>
        </row>
        <row r="1080">
          <cell r="B1080" t="str">
            <v>ED-49481</v>
          </cell>
          <cell r="C1080" t="str">
            <v>ELE-PIS-085</v>
          </cell>
          <cell r="D1080" t="str">
            <v>JUNÇÃO EM CHAPA DE AÇO PARA DUTO DE PISO, DIMENSÕES 25 X 70 MM</v>
          </cell>
          <cell r="E1080" t="str">
            <v>U</v>
          </cell>
          <cell r="F1080">
            <v>18.79</v>
          </cell>
        </row>
        <row r="1081">
          <cell r="B1081" t="str">
            <v>ED-49371</v>
          </cell>
          <cell r="C1081" t="str">
            <v>ELE-LAM-025</v>
          </cell>
          <cell r="D1081" t="str">
            <v>LÂMPADA FLUORESCENTE COMPACTA PL 11W-127V-E27</v>
          </cell>
          <cell r="E1081" t="str">
            <v>U</v>
          </cell>
          <cell r="F1081">
            <v>11.88</v>
          </cell>
        </row>
        <row r="1082">
          <cell r="B1082" t="str">
            <v>ED-49370</v>
          </cell>
          <cell r="C1082" t="str">
            <v>ELE-LAM-020</v>
          </cell>
          <cell r="D1082" t="str">
            <v>LÂMPADA FLUORESCENTE COMPACTA PL 9W-127V-E27</v>
          </cell>
          <cell r="E1082" t="str">
            <v>U</v>
          </cell>
          <cell r="F1082">
            <v>11.96</v>
          </cell>
        </row>
        <row r="1083">
          <cell r="B1083" t="str">
            <v>ED-49372</v>
          </cell>
          <cell r="C1083" t="str">
            <v>ELE-LAM-030</v>
          </cell>
          <cell r="D1083" t="str">
            <v>LÂMPADA FLUORESCENTE COMPACTA PLE 15W-127V-E27</v>
          </cell>
          <cell r="E1083" t="str">
            <v>U</v>
          </cell>
          <cell r="F1083">
            <v>12.25</v>
          </cell>
        </row>
        <row r="1084">
          <cell r="B1084" t="str">
            <v>ED-49373</v>
          </cell>
          <cell r="C1084" t="str">
            <v>ELE-LAM-035</v>
          </cell>
          <cell r="D1084" t="str">
            <v>LÂMPADA FLUORESCENTE COMPACTA PLE 20W-127V-E27</v>
          </cell>
          <cell r="E1084" t="str">
            <v>U</v>
          </cell>
          <cell r="F1084">
            <v>13.9</v>
          </cell>
        </row>
        <row r="1085">
          <cell r="B1085" t="str">
            <v>ED-49374</v>
          </cell>
          <cell r="C1085" t="str">
            <v>ELE-LAM-040</v>
          </cell>
          <cell r="D1085" t="str">
            <v>LÂMPADA FLUORESCENTE COMPACTA PLE 23W-127V-E27</v>
          </cell>
          <cell r="E1085" t="str">
            <v>U</v>
          </cell>
          <cell r="F1085">
            <v>14.18</v>
          </cell>
        </row>
        <row r="1086">
          <cell r="B1086" t="str">
            <v>ED-49375</v>
          </cell>
          <cell r="C1086" t="str">
            <v>ELE-LAM-045</v>
          </cell>
          <cell r="D1086" t="str">
            <v>LÂMPADA FLUORESCENTE TLDRS 16/ 84 - 16 W - G13</v>
          </cell>
          <cell r="E1086" t="str">
            <v>U</v>
          </cell>
          <cell r="F1086">
            <v>8.82</v>
          </cell>
        </row>
        <row r="1087">
          <cell r="B1087" t="str">
            <v>ED-49377</v>
          </cell>
          <cell r="C1087" t="str">
            <v>ELE-LAM-055</v>
          </cell>
          <cell r="D1087" t="str">
            <v>LÂMPADA FLUORESCENTE TLDRS 20/ 84 - 20 W - G13</v>
          </cell>
          <cell r="E1087" t="str">
            <v>U</v>
          </cell>
          <cell r="F1087">
            <v>8.9499999999999993</v>
          </cell>
        </row>
        <row r="1088">
          <cell r="B1088" t="str">
            <v>ED-49378</v>
          </cell>
          <cell r="C1088" t="str">
            <v>ELE-LAM-056</v>
          </cell>
          <cell r="D1088" t="str">
            <v>LÂMPADA FLUORESCENTE TLDRS 20/ 84 - 40 W - G13</v>
          </cell>
          <cell r="E1088" t="str">
            <v>U</v>
          </cell>
          <cell r="F1088">
            <v>8.9499999999999993</v>
          </cell>
        </row>
        <row r="1089">
          <cell r="B1089" t="str">
            <v>ED-49376</v>
          </cell>
          <cell r="C1089" t="str">
            <v>ELE-LAM-050</v>
          </cell>
          <cell r="D1089" t="str">
            <v>LÂMPADA FLUORESCENTE TLDRS 32/ 84 - 32 W - G13</v>
          </cell>
          <cell r="E1089" t="str">
            <v>U</v>
          </cell>
          <cell r="F1089">
            <v>9.15</v>
          </cell>
        </row>
        <row r="1090">
          <cell r="B1090" t="str">
            <v>ED-49379</v>
          </cell>
          <cell r="C1090" t="str">
            <v>ELE-LAM-057</v>
          </cell>
          <cell r="D1090" t="str">
            <v>LÂMPADA MISTA DE 160W/220V</v>
          </cell>
          <cell r="E1090" t="str">
            <v>U</v>
          </cell>
          <cell r="F1090">
            <v>21.72</v>
          </cell>
        </row>
        <row r="1091">
          <cell r="B1091" t="str">
            <v>ED-49384</v>
          </cell>
          <cell r="C1091" t="str">
            <v>ELE-LUM-005</v>
          </cell>
          <cell r="D1091" t="str">
            <v>LUMINÁRIA CHANFRADA PARA LÂMPADA FLUORESCENTE 1 X 16 W OU 1 X 20 W</v>
          </cell>
          <cell r="E1091" t="str">
            <v>U</v>
          </cell>
          <cell r="F1091">
            <v>51.07</v>
          </cell>
        </row>
        <row r="1092">
          <cell r="B1092" t="str">
            <v>ED-49385</v>
          </cell>
          <cell r="C1092" t="str">
            <v>ELE-LUM-006</v>
          </cell>
          <cell r="D1092" t="str">
            <v>LUMINÁRIA CHANFRADA PARA LÂMPADA FLUORESCENTE 1 X 16 W OU 1 X 20 W, COMPLETA</v>
          </cell>
          <cell r="E1092" t="str">
            <v>U</v>
          </cell>
          <cell r="F1092">
            <v>109.23</v>
          </cell>
        </row>
        <row r="1093">
          <cell r="B1093" t="str">
            <v>ED-49390</v>
          </cell>
          <cell r="C1093" t="str">
            <v>ELE-LUM-020</v>
          </cell>
          <cell r="D1093" t="str">
            <v>LUMINÁRIA CHANFRADA PARA LÂMPADA FLUORESCENTE 1 X 32 W OU 1 X 40 W</v>
          </cell>
          <cell r="E1093" t="str">
            <v>U</v>
          </cell>
          <cell r="F1093">
            <v>54.98</v>
          </cell>
        </row>
        <row r="1094">
          <cell r="B1094" t="str">
            <v>ED-49391</v>
          </cell>
          <cell r="C1094" t="str">
            <v>ELE-LUM-021</v>
          </cell>
          <cell r="D1094" t="str">
            <v>LUMINÁRIA CHANFRADA PARA LÂMPADA FLUORESCENTE 1 X 32 W OU 1 X 40 W, COMPLETA</v>
          </cell>
          <cell r="E1094" t="str">
            <v>U</v>
          </cell>
          <cell r="F1094">
            <v>126.07</v>
          </cell>
        </row>
        <row r="1095">
          <cell r="B1095" t="str">
            <v>ED-49386</v>
          </cell>
          <cell r="C1095" t="str">
            <v>ELE-LUM-010</v>
          </cell>
          <cell r="D1095" t="str">
            <v>LUMINÁRIA CHANFRADA PARA LÂMPADA FLUORESCENTE 2 X 16 W OU 2 X 20 W</v>
          </cell>
          <cell r="E1095" t="str">
            <v>U</v>
          </cell>
          <cell r="F1095">
            <v>59.77</v>
          </cell>
        </row>
        <row r="1096">
          <cell r="B1096" t="str">
            <v>ED-49387</v>
          </cell>
          <cell r="C1096" t="str">
            <v>ELE-LUM-011</v>
          </cell>
          <cell r="D1096" t="str">
            <v>LUMINÁRIA CHANFRADA PARA LÂMPADA FLUORESCENTE 2 X 16 W OU 2 X 20 W, COMPLETA</v>
          </cell>
          <cell r="E1096" t="str">
            <v>U</v>
          </cell>
          <cell r="F1096">
            <v>141.1</v>
          </cell>
        </row>
        <row r="1097">
          <cell r="B1097" t="str">
            <v>ED-49392</v>
          </cell>
          <cell r="C1097" t="str">
            <v>ELE-LUM-025</v>
          </cell>
          <cell r="D1097" t="str">
            <v>LUMINÁRIA CHANFRADA PARA LÂMPADA FLUORESCENTE 2 X 32 W OU 2 X 40 W</v>
          </cell>
          <cell r="E1097" t="str">
            <v>U</v>
          </cell>
          <cell r="F1097">
            <v>67.849999999999994</v>
          </cell>
        </row>
        <row r="1098">
          <cell r="B1098" t="str">
            <v>ED-49393</v>
          </cell>
          <cell r="C1098" t="str">
            <v>ELE-LUM-026</v>
          </cell>
          <cell r="D1098" t="str">
            <v>LUMINÁRIA CHANFRADA PARA LÂMPADA FLUORESCENTE 2 X 32 W OU 2 X 40 W, COMPLETA</v>
          </cell>
          <cell r="E1098" t="str">
            <v>U</v>
          </cell>
          <cell r="F1098">
            <v>156.57</v>
          </cell>
        </row>
        <row r="1099">
          <cell r="B1099" t="str">
            <v>ED-49388</v>
          </cell>
          <cell r="C1099" t="str">
            <v>ELE-LUM-015</v>
          </cell>
          <cell r="D1099" t="str">
            <v>LUMINÁRIA CHANFRADA PARA LÂMPADA FLUORESCENTE 4 X 16 W OU 4 X 20 W</v>
          </cell>
          <cell r="E1099" t="str">
            <v>U</v>
          </cell>
          <cell r="F1099">
            <v>89.52</v>
          </cell>
        </row>
        <row r="1100">
          <cell r="B1100" t="str">
            <v>ED-49389</v>
          </cell>
          <cell r="C1100" t="str">
            <v>ELE-LUM-016</v>
          </cell>
          <cell r="D1100" t="str">
            <v>LUMINÁRIA CHANFRADA PARA LÂMPADA FLUORESCENTE 4 X 16 W OU 4 X 20 W, COMPLETA</v>
          </cell>
          <cell r="E1100" t="str">
            <v>U</v>
          </cell>
          <cell r="F1100">
            <v>252.18</v>
          </cell>
        </row>
        <row r="1101">
          <cell r="B1101" t="str">
            <v>ED-49394</v>
          </cell>
          <cell r="C1101" t="str">
            <v>ELE-LUM-030</v>
          </cell>
          <cell r="D1101" t="str">
            <v>LUMINÁRIA CHANFRADA PARA LÂMPADA FLUORESCENTE 4 X 32 W OU 4 X 40 W</v>
          </cell>
          <cell r="E1101" t="str">
            <v>U</v>
          </cell>
          <cell r="F1101">
            <v>103</v>
          </cell>
        </row>
        <row r="1102">
          <cell r="B1102" t="str">
            <v>ED-49395</v>
          </cell>
          <cell r="C1102" t="str">
            <v>ELE-LUM-031</v>
          </cell>
          <cell r="D1102" t="str">
            <v>LUMINÁRIA CHANFRADA PARA LÂMPADA FLUORESCENTE 4 X 32 W OU 4 X 40 W, COMPLETA</v>
          </cell>
          <cell r="E1102" t="str">
            <v>U</v>
          </cell>
          <cell r="F1102">
            <v>280.44</v>
          </cell>
        </row>
        <row r="1103">
          <cell r="B1103" t="str">
            <v>ED-49408</v>
          </cell>
          <cell r="C1103" t="str">
            <v>ELE-LUM-065</v>
          </cell>
          <cell r="D1103" t="str">
            <v>LUMINÁRIA REFLETORA PARA ILUMINAÇÃO PÚBLICA COM LÂMPADA VAPOR DE MERCÚRIO, 2 REFLETORES DE 250W EM POSTE DE CONCRETO COM 9 M DE ALTURA (COMPLETA)</v>
          </cell>
          <cell r="E1103" t="str">
            <v>U</v>
          </cell>
          <cell r="F1103">
            <v>1631.17</v>
          </cell>
        </row>
        <row r="1104">
          <cell r="B1104" t="str">
            <v>ED-49410</v>
          </cell>
          <cell r="C1104" t="str">
            <v>ELE-LUM-075</v>
          </cell>
          <cell r="D1104" t="str">
            <v>LUMINÁRIA REFLETORA PARA ILUMINAÇÃO PÚBLICA COM LÂMPADA VAPOR DE MERCÚRIO, 3 REFLETORES DE 400W EM POSTE DE CONCRETO COM 11 M DE ALTURA (COMPLETA)</v>
          </cell>
          <cell r="E1104" t="str">
            <v>U</v>
          </cell>
          <cell r="F1104">
            <v>2481.33</v>
          </cell>
        </row>
        <row r="1105">
          <cell r="B1105" t="str">
            <v>ED-49409</v>
          </cell>
          <cell r="C1105" t="str">
            <v>ELE-LUM-070</v>
          </cell>
          <cell r="D1105" t="str">
            <v>LUMINÁRIA REFLETORA PARA ILUMINAÇÃO PÚBLICA COM LÂMPADA VAPOR DE MERCÚRIO, 6 REFLETORES DE 400W EM POSTE DE CONCRETO COM 9 M DE ALTURA (COMPLETA)</v>
          </cell>
          <cell r="E1105" t="str">
            <v>U</v>
          </cell>
          <cell r="F1105">
            <v>1657.79</v>
          </cell>
        </row>
        <row r="1106">
          <cell r="B1106" t="str">
            <v>ED-49406</v>
          </cell>
          <cell r="C1106" t="str">
            <v>ELE-LUM-055</v>
          </cell>
          <cell r="D1106" t="str">
            <v>LUMINÁRIA REFLETORA PARA ILUMINAÇÃO PÚBLICA PARA LÂMPADA VAPOR DE MERCÚRIO, SÓDIO E METÁLICA, 1 PÉTALA, POSTE DE AÇO GALVANIZADO COM 10 M DE ALTURA LIVRE (COMPLETA)</v>
          </cell>
          <cell r="E1106" t="str">
            <v>U</v>
          </cell>
          <cell r="F1106">
            <v>2057.58</v>
          </cell>
        </row>
        <row r="1107">
          <cell r="B1107" t="str">
            <v>ED-49407</v>
          </cell>
          <cell r="C1107" t="str">
            <v>ELE-LUM-060</v>
          </cell>
          <cell r="D1107" t="str">
            <v>LUMINÁRIA REFLETORA PARA ILUMINAÇÃO PÚBLICA PARA LÂMPADA VAPOR DE MERCÚRIO, SÓDIO E METÁLICA, 2 PÉTALAS, POSTE DE AÇO GALVANIZADO COM 10 M DE ALTURA LIVRE (COMPLETA)</v>
          </cell>
          <cell r="E1107" t="str">
            <v>U</v>
          </cell>
          <cell r="F1107">
            <v>2498.59</v>
          </cell>
        </row>
        <row r="1108">
          <cell r="B1108" t="str">
            <v>ED-49400</v>
          </cell>
          <cell r="C1108" t="str">
            <v>ELE-LUM-045</v>
          </cell>
          <cell r="D1108" t="str">
            <v>LUMINÁRIA TIPO DROPS COM BASE E GLOBO LEITOSO</v>
          </cell>
          <cell r="E1108" t="str">
            <v>U</v>
          </cell>
          <cell r="F1108">
            <v>55.42</v>
          </cell>
        </row>
        <row r="1109">
          <cell r="B1109" t="str">
            <v>ED-49401</v>
          </cell>
          <cell r="C1109" t="str">
            <v>ELE-LUM-046</v>
          </cell>
          <cell r="D1109" t="str">
            <v>LUMINÁRIA TIPO DROPS COM BASE E GLOBO LEITOSO COM PARA LÂMPADA FLUORESCENTE COMPACTA DE 20 W</v>
          </cell>
          <cell r="E1109" t="str">
            <v>U</v>
          </cell>
          <cell r="F1109">
            <v>82.09</v>
          </cell>
        </row>
        <row r="1110">
          <cell r="B1110" t="str">
            <v>ED-49402</v>
          </cell>
          <cell r="C1110" t="str">
            <v>ELE-LUM-050</v>
          </cell>
          <cell r="D1110" t="str">
            <v>LUMINÁRIA TIPO TARTARUGA</v>
          </cell>
          <cell r="E1110" t="str">
            <v>U</v>
          </cell>
          <cell r="F1110">
            <v>56.6</v>
          </cell>
        </row>
        <row r="1111">
          <cell r="B1111" t="str">
            <v>ED-49404</v>
          </cell>
          <cell r="C1111" t="str">
            <v>ELE-LUM-052</v>
          </cell>
          <cell r="D1111" t="str">
            <v>LUMINÁRIA TIPO TARTARUGA BLINDADA</v>
          </cell>
          <cell r="E1111" t="str">
            <v>U</v>
          </cell>
          <cell r="F1111">
            <v>80.459999999999994</v>
          </cell>
        </row>
        <row r="1112">
          <cell r="B1112" t="str">
            <v>ED-49405</v>
          </cell>
          <cell r="C1112" t="str">
            <v>ELE-LUM-053</v>
          </cell>
          <cell r="D1112" t="str">
            <v>LUMINÁRIA TIPO TARTARUGA BLINDADA PARA LÂMPADA FLUORESCENTE COMPACTA DE 20</v>
          </cell>
          <cell r="E1112" t="str">
            <v>U</v>
          </cell>
          <cell r="F1112">
            <v>83.27</v>
          </cell>
        </row>
        <row r="1113">
          <cell r="B1113" t="str">
            <v>ED-49403</v>
          </cell>
          <cell r="C1113" t="str">
            <v>ELE-LUM-051</v>
          </cell>
          <cell r="D1113" t="str">
            <v>LUMINÁRIA TIPO TARTARUGA PARA LÂMPADA IFLUORESCENTE COMPACTA DE 20 W</v>
          </cell>
          <cell r="E1113" t="str">
            <v>U</v>
          </cell>
          <cell r="F1113">
            <v>83.27</v>
          </cell>
        </row>
        <row r="1114">
          <cell r="B1114" t="str">
            <v>ED-49396</v>
          </cell>
          <cell r="C1114" t="str">
            <v>ELE-LUM-035</v>
          </cell>
          <cell r="D1114" t="str">
            <v>LUMINÁRIA TUBULAR CONTINUA PARA LÂMPADA FLUORESCENTE 1 X 16 W</v>
          </cell>
          <cell r="E1114" t="str">
            <v>U</v>
          </cell>
          <cell r="F1114">
            <v>65.81</v>
          </cell>
        </row>
        <row r="1115">
          <cell r="B1115" t="str">
            <v>ED-49397</v>
          </cell>
          <cell r="C1115" t="str">
            <v>ELE-LUM-036</v>
          </cell>
          <cell r="D1115" t="str">
            <v>LUMINÁRIA TUBULAR CONTINUA PARA LÂMPADA FLUORESCENTE 1 X 16 W, COMPLETA</v>
          </cell>
          <cell r="E1115" t="str">
            <v>U</v>
          </cell>
          <cell r="F1115">
            <v>123.97</v>
          </cell>
        </row>
        <row r="1116">
          <cell r="B1116" t="str">
            <v>ED-49398</v>
          </cell>
          <cell r="C1116" t="str">
            <v>ELE-LUM-040</v>
          </cell>
          <cell r="D1116" t="str">
            <v>LUMINÁRIA TUBULAR CONTINUA PARA LÂMPADA FLUORESCENTE 1 X 32 W</v>
          </cell>
          <cell r="E1116" t="str">
            <v>U</v>
          </cell>
          <cell r="F1116">
            <v>77.09</v>
          </cell>
        </row>
        <row r="1117">
          <cell r="B1117" t="str">
            <v>ED-49399</v>
          </cell>
          <cell r="C1117" t="str">
            <v>ELE-LUM-041</v>
          </cell>
          <cell r="D1117" t="str">
            <v>LUMINÁRIA TUBULAR CONTINUA PARA LÂMPADA FLUORESCENTE 1 X 32 W, COMPLETA</v>
          </cell>
          <cell r="E1117" t="str">
            <v>U</v>
          </cell>
          <cell r="F1117">
            <v>148.18</v>
          </cell>
        </row>
        <row r="1118">
          <cell r="B1118" t="str">
            <v>ED-49415</v>
          </cell>
          <cell r="C1118" t="str">
            <v>ELE-MAN-025</v>
          </cell>
          <cell r="D1118" t="str">
            <v>MANGUEIRA PVC FLEXÍVEL CORRUGADO ANTI-CHAMA DN 40 MM (1.1/4")</v>
          </cell>
          <cell r="E1118" t="str">
            <v>M</v>
          </cell>
          <cell r="F1118">
            <v>6.86</v>
          </cell>
        </row>
        <row r="1119">
          <cell r="B1119" t="str">
            <v>ED-49416</v>
          </cell>
          <cell r="C1119" t="str">
            <v>ELE-MAN-030</v>
          </cell>
          <cell r="D1119" t="str">
            <v>MANGUEIRA PVC FLEXÍVEL CORRUGADO ANTI-CHAMA DN 50 MM (1.1/2")</v>
          </cell>
          <cell r="E1119" t="str">
            <v>M</v>
          </cell>
          <cell r="F1119">
            <v>9.44</v>
          </cell>
        </row>
        <row r="1120">
          <cell r="B1120" t="str">
            <v>ED-49417</v>
          </cell>
          <cell r="C1120" t="str">
            <v>ELE-MAN-035</v>
          </cell>
          <cell r="D1120" t="str">
            <v>MANGUEIRA PVC FLEXÍVEL CORRUGADO ANTI-CHAMA DN 60 MM (2")</v>
          </cell>
          <cell r="E1120" t="str">
            <v>M</v>
          </cell>
          <cell r="F1120">
            <v>10.74</v>
          </cell>
        </row>
        <row r="1121">
          <cell r="B1121" t="str">
            <v>ED-49418</v>
          </cell>
          <cell r="C1121" t="str">
            <v>ELE-MAN-040</v>
          </cell>
          <cell r="D1121" t="str">
            <v>MANGUEIRA PVC FLEXÍVEL CORRUGADO ANTI-CHAMA DN 85 MM (3")</v>
          </cell>
          <cell r="E1121" t="str">
            <v>M</v>
          </cell>
          <cell r="F1121">
            <v>15.12</v>
          </cell>
        </row>
        <row r="1122">
          <cell r="B1122" t="str">
            <v>ED-49419</v>
          </cell>
          <cell r="C1122" t="str">
            <v>ELE-PAD-005</v>
          </cell>
          <cell r="D1122" t="str">
            <v>PADRÃO CEMIG AÉREO TIPO D1, DEMANDA ATÉ 15 KA,TRIFÁSICO</v>
          </cell>
          <cell r="E1122" t="str">
            <v>U</v>
          </cell>
          <cell r="F1122">
            <v>1077.8599999999999</v>
          </cell>
        </row>
        <row r="1123">
          <cell r="B1123" t="str">
            <v>ED-49420</v>
          </cell>
          <cell r="C1123" t="str">
            <v>ELE-PAD-010</v>
          </cell>
          <cell r="D1123" t="str">
            <v>PADRÃO CEMIG AÉREO TIPO D2 ,15, 1 &lt;= DEMANDA &lt;= 23 KVA, TRIFÁSICO</v>
          </cell>
          <cell r="E1123" t="str">
            <v>U</v>
          </cell>
          <cell r="F1123">
            <v>1406.87</v>
          </cell>
        </row>
        <row r="1124">
          <cell r="B1124" t="str">
            <v>ED-49421</v>
          </cell>
          <cell r="C1124" t="str">
            <v>ELE-PAD-015</v>
          </cell>
          <cell r="D1124" t="str">
            <v>PADRÃO CEMIG AÉREO TIPO D3, 23, 1 &lt;= DEMANDA &lt;= 27 KVA, TRIFÁSICO</v>
          </cell>
          <cell r="E1124" t="str">
            <v>U</v>
          </cell>
          <cell r="F1124">
            <v>1498.75</v>
          </cell>
        </row>
        <row r="1125">
          <cell r="B1125" t="str">
            <v>ED-49422</v>
          </cell>
          <cell r="C1125" t="str">
            <v>ELE-PAD-020</v>
          </cell>
          <cell r="D1125" t="str">
            <v>PADRÃO CEMIG AÉREO TIPO D4, 27,1 &lt;= DEMANDA &lt;= 38 KVA, TRIFÁSICO</v>
          </cell>
          <cell r="E1125" t="str">
            <v>U</v>
          </cell>
          <cell r="F1125">
            <v>1892.19</v>
          </cell>
        </row>
        <row r="1126">
          <cell r="B1126" t="str">
            <v>ED-49423</v>
          </cell>
          <cell r="C1126" t="str">
            <v>ELE-PAD-025</v>
          </cell>
          <cell r="D1126" t="str">
            <v>PADRÃO CEMIG AÉREO TIPO D5, 38,1 &lt;= DEMANDA &lt;= 47 KVA, TRIFÁSICO</v>
          </cell>
          <cell r="E1126" t="str">
            <v>U</v>
          </cell>
          <cell r="F1126">
            <v>2466.54</v>
          </cell>
        </row>
        <row r="1127">
          <cell r="B1127" t="str">
            <v>ED-49424</v>
          </cell>
          <cell r="C1127" t="str">
            <v>ELE-PAD-030</v>
          </cell>
          <cell r="D1127" t="str">
            <v>PADRÃO CEMIG AÉREO TIPO D6, 47,1 &lt;= DEMANDA &lt;= 57 KVA, TRIFÁSICO</v>
          </cell>
          <cell r="E1127" t="str">
            <v>U</v>
          </cell>
          <cell r="F1127">
            <v>3252.9</v>
          </cell>
        </row>
        <row r="1128">
          <cell r="B1128" t="str">
            <v>ED-49425</v>
          </cell>
          <cell r="C1128" t="str">
            <v>ELE-PAD-035</v>
          </cell>
          <cell r="D1128" t="str">
            <v>PADRÃO CEMIG AÉREO TIPO D7, 57,1 &lt;= DEMANDA &lt;= 66 KVA, TRIFÁSICO</v>
          </cell>
          <cell r="E1128" t="str">
            <v>U</v>
          </cell>
          <cell r="F1128">
            <v>3566.01</v>
          </cell>
        </row>
        <row r="1129">
          <cell r="B1129" t="str">
            <v>ED-49426</v>
          </cell>
          <cell r="C1129" t="str">
            <v>ELE-PAD-040</v>
          </cell>
          <cell r="D1129" t="str">
            <v>PADRÃO CEMIG AÉREO TIPO D8, 66,1 &lt;= DEMANDA &lt;= 75 KVA, TRIFÁSICO</v>
          </cell>
          <cell r="E1129" t="str">
            <v>U</v>
          </cell>
          <cell r="F1129">
            <v>3578.41</v>
          </cell>
        </row>
        <row r="1130">
          <cell r="B1130" t="str">
            <v>ED-49427</v>
          </cell>
          <cell r="C1130" t="str">
            <v>ELE-PAD-045</v>
          </cell>
          <cell r="D1130" t="str">
            <v>PADRÃO CEMIG AÉREO TIPO H1, CARGA INSTALADA ATÉ 5 KW,</v>
          </cell>
          <cell r="E1130" t="str">
            <v>U</v>
          </cell>
          <cell r="F1130">
            <v>961.82</v>
          </cell>
        </row>
        <row r="1131">
          <cell r="B1131" t="str">
            <v>ED-49428</v>
          </cell>
          <cell r="C1131" t="str">
            <v>ELE-PAD-050</v>
          </cell>
          <cell r="D1131" t="str">
            <v>PADRÃO CEMIG AÉREO TIPO H2, 5,1 &lt;= CARGA INSTALADA &lt;= 10 KW, BIFÁSICO</v>
          </cell>
          <cell r="E1131" t="str">
            <v>U</v>
          </cell>
          <cell r="F1131">
            <v>999.66</v>
          </cell>
        </row>
        <row r="1132">
          <cell r="B1132" t="str">
            <v>ED-49429</v>
          </cell>
          <cell r="C1132" t="str">
            <v>ELE-PAD-055</v>
          </cell>
          <cell r="D1132" t="str">
            <v>PADRÃO CEMIG SUBTERRÂNEO TIPO C1 DEMANDA ATE 15 KVA, BIFÁSICO</v>
          </cell>
          <cell r="E1132" t="str">
            <v>U</v>
          </cell>
          <cell r="F1132">
            <v>1227.17</v>
          </cell>
        </row>
        <row r="1133">
          <cell r="B1133" t="str">
            <v>ED-49430</v>
          </cell>
          <cell r="C1133" t="str">
            <v>ELE-PAD-060</v>
          </cell>
          <cell r="D1133" t="str">
            <v>PADRÃO CEMIG SUBTERRÂNEO TIPO C2, 15,1 &lt;= DEMANDA &lt;= 23 KVA, TRIFÁSICO</v>
          </cell>
          <cell r="E1133" t="str">
            <v>U</v>
          </cell>
          <cell r="F1133">
            <v>1516.04</v>
          </cell>
        </row>
        <row r="1134">
          <cell r="B1134" t="str">
            <v>ED-49431</v>
          </cell>
          <cell r="C1134" t="str">
            <v>ELE-PAD-065</v>
          </cell>
          <cell r="D1134" t="str">
            <v>PADRÃO CEMIG SUBTERRÂNEO TIPO C3, 23,1 &lt;= DEMANDA &lt;= 27 KVA, TRIFÁSICO</v>
          </cell>
          <cell r="E1134" t="str">
            <v>U</v>
          </cell>
          <cell r="F1134">
            <v>1768.43</v>
          </cell>
        </row>
        <row r="1135">
          <cell r="B1135" t="str">
            <v>ED-49432</v>
          </cell>
          <cell r="C1135" t="str">
            <v>ELE-PAD-070</v>
          </cell>
          <cell r="D1135" t="str">
            <v>PADRÃO CEMIG SUBTERRÂNEO TIPO C4, 27,1 &lt;= DEMANDA &lt;= 38 KVA, TRIFÁSICO</v>
          </cell>
          <cell r="E1135" t="str">
            <v>U</v>
          </cell>
          <cell r="F1135">
            <v>2229.61</v>
          </cell>
        </row>
        <row r="1136">
          <cell r="B1136" t="str">
            <v>ED-49433</v>
          </cell>
          <cell r="C1136" t="str">
            <v>ELE-PAD-075</v>
          </cell>
          <cell r="D1136" t="str">
            <v>PADRÃO CEMIG SUBTERRÂNEO TIPO C5, 38,1 &lt;= DEMANDA &lt;= 47 KVA, TRIFÁSICO</v>
          </cell>
          <cell r="E1136" t="str">
            <v>U</v>
          </cell>
          <cell r="F1136">
            <v>2578.02</v>
          </cell>
        </row>
        <row r="1137">
          <cell r="B1137" t="str">
            <v>ED-49434</v>
          </cell>
          <cell r="C1137" t="str">
            <v>ELE-PAD-080</v>
          </cell>
          <cell r="D1137" t="str">
            <v>PADRÃO CEMIG SUBTERRÂNEO TIPO C6, 47,1 &lt;= DEMANDA &lt;= 57 KVA, TRIFÁSICO</v>
          </cell>
          <cell r="E1137" t="str">
            <v>U</v>
          </cell>
          <cell r="F1137">
            <v>3446.96</v>
          </cell>
        </row>
        <row r="1138">
          <cell r="B1138" t="str">
            <v>ED-49435</v>
          </cell>
          <cell r="C1138" t="str">
            <v>ELE-PAD-085</v>
          </cell>
          <cell r="D1138" t="str">
            <v>PADRÃO CEMIG SUBTERRÂNEO TIPO C7, 57,1 &lt;= DEMANDA &lt;= 66 KVA, TRIFÁSICO</v>
          </cell>
          <cell r="E1138" t="str">
            <v>U</v>
          </cell>
          <cell r="F1138">
            <v>3744.92</v>
          </cell>
        </row>
        <row r="1139">
          <cell r="B1139" t="str">
            <v>ED-49436</v>
          </cell>
          <cell r="C1139" t="str">
            <v>ELE-PAD-090</v>
          </cell>
          <cell r="D1139" t="str">
            <v>PADRÃO CEMIG SUBTERRÂNEO TIPO C8, 66,1 &lt;= DEMANDA &lt;= 75 KVA, TRIFÁSICO</v>
          </cell>
          <cell r="E1139" t="str">
            <v>U</v>
          </cell>
          <cell r="F1139">
            <v>3815.38</v>
          </cell>
        </row>
        <row r="1140">
          <cell r="B1140" t="str">
            <v>ED-49438</v>
          </cell>
          <cell r="C1140" t="str">
            <v>ELE-PAD-100</v>
          </cell>
          <cell r="D1140" t="str">
            <v>PADRÃO CEMIG SUBTERRÂNEO TIPO H2, 5, 1 &lt;=,CARGA INSTALADA &lt;= 10KW, BIFÁSICO</v>
          </cell>
          <cell r="E1140" t="str">
            <v>U</v>
          </cell>
          <cell r="F1140">
            <v>1165.3699999999999</v>
          </cell>
        </row>
        <row r="1141">
          <cell r="B1141" t="str">
            <v>ED-49446</v>
          </cell>
          <cell r="C1141" t="str">
            <v>ELE-PER-005</v>
          </cell>
          <cell r="D1141" t="str">
            <v>PERFILADO LISO EM CHAPA DE AÇO , DIMENSÕES 19 X 38 MM</v>
          </cell>
          <cell r="E1141" t="str">
            <v>M</v>
          </cell>
          <cell r="F1141">
            <v>19.82</v>
          </cell>
        </row>
        <row r="1142">
          <cell r="B1142" t="str">
            <v>ED-49447</v>
          </cell>
          <cell r="C1142" t="str">
            <v>ELE-PER-010</v>
          </cell>
          <cell r="D1142" t="str">
            <v>PERFILADO LISO EM CHAPA DE AÇO , DIMENSÕES 38 X 38 MM</v>
          </cell>
          <cell r="E1142" t="str">
            <v>M</v>
          </cell>
          <cell r="F1142">
            <v>21.43</v>
          </cell>
        </row>
        <row r="1143">
          <cell r="B1143" t="str">
            <v>ED-49448</v>
          </cell>
          <cell r="C1143" t="str">
            <v>ELE-PER-015</v>
          </cell>
          <cell r="D1143" t="str">
            <v>PERFILADO LISO EM CHAPA DE AÇO COM TAMPA, DIMENSÕES 38 X 38 MM</v>
          </cell>
          <cell r="E1143" t="str">
            <v>M</v>
          </cell>
          <cell r="F1143">
            <v>30.02</v>
          </cell>
        </row>
        <row r="1144">
          <cell r="B1144" t="str">
            <v>ED-49449</v>
          </cell>
          <cell r="C1144" t="str">
            <v>ELE-PER-020</v>
          </cell>
          <cell r="D1144" t="str">
            <v>PERFILADO LISO EM CHAPA DE AÇO 2 FUROS NA PONTA, DIMENSÕES 38 X 38 MM</v>
          </cell>
          <cell r="E1144" t="str">
            <v>M</v>
          </cell>
          <cell r="F1144">
            <v>29.58</v>
          </cell>
        </row>
        <row r="1145">
          <cell r="B1145" t="str">
            <v>ED-49451</v>
          </cell>
          <cell r="C1145" t="str">
            <v>ELE-PER-030</v>
          </cell>
          <cell r="D1145" t="str">
            <v>PERFILADO PERFURADO EM CHAPA DE AÇO , DIMENSÕES 38 X 38 MM</v>
          </cell>
          <cell r="E1145" t="str">
            <v>M</v>
          </cell>
          <cell r="F1145">
            <v>19.55</v>
          </cell>
        </row>
        <row r="1146">
          <cell r="B1146" t="str">
            <v>ED-49450</v>
          </cell>
          <cell r="C1146" t="str">
            <v>ELE-PER-025</v>
          </cell>
          <cell r="D1146" t="str">
            <v>PERFILADO PERFURADO EM CHAPA DE AÇO COM TAMPA, DIMENSÕES 38 X 38 MM</v>
          </cell>
          <cell r="E1146" t="str">
            <v>M</v>
          </cell>
          <cell r="F1146">
            <v>30.1</v>
          </cell>
        </row>
        <row r="1147">
          <cell r="B1147" t="str">
            <v>ED-49486</v>
          </cell>
          <cell r="C1147" t="str">
            <v>ELE-PLA-020</v>
          </cell>
          <cell r="D1147" t="str">
            <v>PLACA CEGA PARA CAIXA , 2" X 4"</v>
          </cell>
          <cell r="E1147" t="str">
            <v>U</v>
          </cell>
          <cell r="F1147">
            <v>5.22</v>
          </cell>
        </row>
        <row r="1148">
          <cell r="B1148" t="str">
            <v>ED-49487</v>
          </cell>
          <cell r="C1148" t="str">
            <v>ELE-PLA-025</v>
          </cell>
          <cell r="D1148" t="str">
            <v>PLACA CEGA PARA CAIXA , 4" X 4"</v>
          </cell>
          <cell r="E1148" t="str">
            <v>U</v>
          </cell>
          <cell r="F1148">
            <v>9.99</v>
          </cell>
        </row>
        <row r="1149">
          <cell r="B1149" t="str">
            <v>ED-49484</v>
          </cell>
          <cell r="C1149" t="str">
            <v>ELE-PLA-010</v>
          </cell>
          <cell r="D1149" t="str">
            <v>PLACA (ESPELHO) PARA CAIXA , 2" X 4"</v>
          </cell>
          <cell r="E1149" t="str">
            <v>U</v>
          </cell>
          <cell r="F1149">
            <v>3.27</v>
          </cell>
        </row>
        <row r="1150">
          <cell r="B1150" t="str">
            <v>ED-49483</v>
          </cell>
          <cell r="C1150" t="str">
            <v>ELE-PLA-005</v>
          </cell>
          <cell r="D1150" t="str">
            <v>PLACA (ESPELHO) PARA CAIXA , 3" X 3"</v>
          </cell>
          <cell r="E1150" t="str">
            <v>U</v>
          </cell>
          <cell r="F1150">
            <v>4.8600000000000003</v>
          </cell>
        </row>
        <row r="1151">
          <cell r="B1151" t="str">
            <v>ED-49485</v>
          </cell>
          <cell r="C1151" t="str">
            <v>ELE-PLA-015</v>
          </cell>
          <cell r="D1151" t="str">
            <v>PLACA (ESPELHO) PARA CAIXA , 4" X 4"</v>
          </cell>
          <cell r="E1151" t="str">
            <v>U</v>
          </cell>
          <cell r="F1151">
            <v>5.72</v>
          </cell>
        </row>
        <row r="1152">
          <cell r="B1152" t="str">
            <v>ED-49495</v>
          </cell>
          <cell r="C1152" t="str">
            <v>ELE-PLA-065</v>
          </cell>
          <cell r="D1152" t="str">
            <v>PLACA PARA CAIXA 2" X 4", COM FURO CENTRAL</v>
          </cell>
          <cell r="E1152" t="str">
            <v>U</v>
          </cell>
          <cell r="F1152">
            <v>3.18</v>
          </cell>
        </row>
        <row r="1153">
          <cell r="B1153" t="str">
            <v>ED-49488</v>
          </cell>
          <cell r="C1153" t="str">
            <v>ELE-PLA-030</v>
          </cell>
          <cell r="D1153" t="str">
            <v>PLACA PARA CAIXA 2" X 4" PARA SAÍDA DE FIO</v>
          </cell>
          <cell r="E1153" t="str">
            <v>U</v>
          </cell>
          <cell r="F1153">
            <v>8.16</v>
          </cell>
        </row>
        <row r="1154">
          <cell r="B1154" t="str">
            <v>ED-49490</v>
          </cell>
          <cell r="C1154" t="str">
            <v>ELE-PLA-040</v>
          </cell>
          <cell r="D1154" t="str">
            <v>PLACA PARA CAIXA 2" X 4", 1 POSTO</v>
          </cell>
          <cell r="E1154" t="str">
            <v>U</v>
          </cell>
          <cell r="F1154">
            <v>3.2</v>
          </cell>
        </row>
        <row r="1155">
          <cell r="B1155" t="str">
            <v>ED-49494</v>
          </cell>
          <cell r="C1155" t="str">
            <v>ELE-PLA-060</v>
          </cell>
          <cell r="D1155" t="str">
            <v>PLACA PARA CAIXA 2" X 4", 3 POSTOS</v>
          </cell>
          <cell r="E1155" t="str">
            <v>U</v>
          </cell>
          <cell r="F1155">
            <v>3.18</v>
          </cell>
        </row>
        <row r="1156">
          <cell r="B1156" t="str">
            <v>ED-49491</v>
          </cell>
          <cell r="C1156" t="str">
            <v>ELE-PLA-045</v>
          </cell>
          <cell r="D1156" t="str">
            <v>PLACA PARA CAIXA 4" X 4", 1 + 1 POSTO</v>
          </cell>
          <cell r="E1156" t="str">
            <v>U</v>
          </cell>
          <cell r="F1156">
            <v>6.11</v>
          </cell>
        </row>
        <row r="1157">
          <cell r="B1157" t="str">
            <v>ED-49493</v>
          </cell>
          <cell r="C1157" t="str">
            <v>ELE-PLA-055</v>
          </cell>
          <cell r="D1157" t="str">
            <v>PLACA PARA CAIXA 4" X 4", 2 + 2 POSTOS REDONDOS</v>
          </cell>
          <cell r="E1157" t="str">
            <v>U</v>
          </cell>
          <cell r="F1157">
            <v>6.11</v>
          </cell>
        </row>
        <row r="1158">
          <cell r="B1158" t="str">
            <v>ED-49489</v>
          </cell>
          <cell r="C1158" t="str">
            <v>ELE-PLA-035</v>
          </cell>
          <cell r="D1158" t="str">
            <v>PLACA PARA CAIXA 4" X 4", 2 POSTOS REDONDOS</v>
          </cell>
          <cell r="E1158" t="str">
            <v>U</v>
          </cell>
          <cell r="F1158">
            <v>5.15</v>
          </cell>
        </row>
        <row r="1159">
          <cell r="B1159" t="str">
            <v>ED-49492</v>
          </cell>
          <cell r="C1159" t="str">
            <v>ELE-PLA-050</v>
          </cell>
          <cell r="D1159" t="str">
            <v>PLACA PARA CAIXA 4" X 4", 2 POSTOS SEPARADOS</v>
          </cell>
          <cell r="E1159" t="str">
            <v>U</v>
          </cell>
          <cell r="F1159">
            <v>6.11</v>
          </cell>
        </row>
        <row r="1160">
          <cell r="B1160" t="str">
            <v>ED-49460</v>
          </cell>
          <cell r="C1160" t="str">
            <v>ELE-PER-075</v>
          </cell>
          <cell r="D1160" t="str">
            <v>PORTA PERFIL COM PINO PARA PERFILADO Ø 3/8"</v>
          </cell>
          <cell r="E1160" t="str">
            <v>U</v>
          </cell>
          <cell r="F1160">
            <v>4.33</v>
          </cell>
        </row>
        <row r="1161">
          <cell r="B1161" t="str">
            <v>ED-49442</v>
          </cell>
          <cell r="C1161" t="str">
            <v>ELE-PAD-115D</v>
          </cell>
          <cell r="D1161" t="str">
            <v>POSTE DE AÇO PARA ENTRADA DE ENERGIA H = 4,50 M</v>
          </cell>
          <cell r="E1161" t="str">
            <v>U</v>
          </cell>
          <cell r="F1161">
            <v>1110.68</v>
          </cell>
        </row>
        <row r="1162">
          <cell r="B1162" t="str">
            <v>ED-49441</v>
          </cell>
          <cell r="C1162" t="str">
            <v>ELE-PAD-115</v>
          </cell>
          <cell r="D1162" t="str">
            <v>POSTE DE AÇO PARA ENTRADA DE ENERGIA H = 7,00 M</v>
          </cell>
          <cell r="E1162" t="str">
            <v>U</v>
          </cell>
          <cell r="F1162">
            <v>564.92999999999995</v>
          </cell>
        </row>
        <row r="1163">
          <cell r="B1163" t="str">
            <v>ED-49497</v>
          </cell>
          <cell r="C1163" t="str">
            <v>ELE-PRO-010</v>
          </cell>
          <cell r="D1163" t="str">
            <v>POSTE TELECÔNICO RETO, H = 9,00 M EM AÇO GALVANIZADO , (LIVRE)</v>
          </cell>
          <cell r="E1163" t="str">
            <v>U</v>
          </cell>
          <cell r="F1163">
            <v>1627.7</v>
          </cell>
        </row>
        <row r="1164">
          <cell r="B1164" t="str">
            <v>ED-49496</v>
          </cell>
          <cell r="C1164" t="str">
            <v>ELE-PRO-005</v>
          </cell>
          <cell r="D1164" t="str">
            <v>PROJETOR EXTERNO PARA LÂMPADA A VAPOR DE MERCÚRIO , DE IODETO METÁLICO OU DE SÓDIO, COM ÂNGULO REGULÁVEL, COM ALOJAMENTO PARA REATOR, COMPLETO</v>
          </cell>
          <cell r="E1164" t="str">
            <v>U</v>
          </cell>
          <cell r="F1164">
            <v>419.79</v>
          </cell>
        </row>
        <row r="1165">
          <cell r="B1165" t="str">
            <v>ED-49059</v>
          </cell>
          <cell r="C1165" t="str">
            <v>ELE-CAM-016</v>
          </cell>
          <cell r="D1165" t="str">
            <v>PULSADOR PARA CAMPAINHA 2A - 250V</v>
          </cell>
          <cell r="E1165" t="str">
            <v>U</v>
          </cell>
          <cell r="F1165">
            <v>14.87</v>
          </cell>
        </row>
        <row r="1166">
          <cell r="B1166" t="str">
            <v>ED-49507</v>
          </cell>
          <cell r="C1166" t="str">
            <v>ELE-QUA-035</v>
          </cell>
          <cell r="D1166" t="str">
            <v>QUADRO DE COMANDO PARA BOMBA P = 0,5 CV, RECALQUE</v>
          </cell>
          <cell r="E1166" t="str">
            <v>U</v>
          </cell>
          <cell r="F1166">
            <v>198.73</v>
          </cell>
        </row>
        <row r="1167">
          <cell r="B1167" t="str">
            <v>ED-49508</v>
          </cell>
          <cell r="C1167" t="str">
            <v>ELE-QUA-040</v>
          </cell>
          <cell r="D1167" t="str">
            <v>QUADRO DE COMANDO PARA BOMBA P = 1,0 CV, RECALQUE</v>
          </cell>
          <cell r="E1167" t="str">
            <v>U</v>
          </cell>
          <cell r="F1167">
            <v>206.9</v>
          </cell>
        </row>
        <row r="1168">
          <cell r="B1168" t="str">
            <v>ED-49509</v>
          </cell>
          <cell r="C1168" t="str">
            <v>ELE-QUA-045</v>
          </cell>
          <cell r="D1168" t="str">
            <v>QUADRO DE COMANDO PARA BOMBA P = 1,5 CV, RECALQUE</v>
          </cell>
          <cell r="E1168" t="str">
            <v>U</v>
          </cell>
          <cell r="F1168">
            <v>210.43</v>
          </cell>
        </row>
        <row r="1169">
          <cell r="B1169" t="str">
            <v>ED-49510</v>
          </cell>
          <cell r="C1169" t="str">
            <v>ELE-QUA-050</v>
          </cell>
          <cell r="D1169" t="str">
            <v>QUADRO DE COMANDO PARA BOMBA P = 2,0 CV, RECALQUE</v>
          </cell>
          <cell r="E1169" t="str">
            <v>U</v>
          </cell>
          <cell r="F1169">
            <v>248.17</v>
          </cell>
        </row>
        <row r="1170">
          <cell r="B1170" t="str">
            <v>ED-49511</v>
          </cell>
          <cell r="C1170" t="str">
            <v>ELE-QUA-055</v>
          </cell>
          <cell r="D1170" t="str">
            <v>QUADRO DE COMANDO PARA BOMBA P = 2,5 CV, RECALQUE</v>
          </cell>
          <cell r="E1170" t="str">
            <v>U</v>
          </cell>
          <cell r="F1170">
            <v>251.37</v>
          </cell>
        </row>
        <row r="1171">
          <cell r="B1171" t="str">
            <v>ED-49512</v>
          </cell>
          <cell r="C1171" t="str">
            <v>ELE-QUA-060</v>
          </cell>
          <cell r="D1171" t="str">
            <v>QUADRO DE COMANDO PARA BOMBA P = 3,0 CV, RECALQUE</v>
          </cell>
          <cell r="E1171" t="str">
            <v>U</v>
          </cell>
          <cell r="F1171">
            <v>254.44</v>
          </cell>
        </row>
        <row r="1172">
          <cell r="B1172" t="str">
            <v>ED-49506</v>
          </cell>
          <cell r="C1172" t="str">
            <v>ELE-QUA-032</v>
          </cell>
          <cell r="D1172" t="str">
            <v>QUADRO DE DISTRIBUIÇÃO DE LUZ EM PVC DE EMBUTIR, ATÉ 16 DIVISÕES MODULARES, DIMENSÕES EXTERNAS 260 X 310 X 85 MM</v>
          </cell>
          <cell r="E1172" t="str">
            <v>U</v>
          </cell>
          <cell r="F1172">
            <v>342.58</v>
          </cell>
        </row>
        <row r="1173">
          <cell r="B1173" t="str">
            <v>ED-49505</v>
          </cell>
          <cell r="C1173" t="str">
            <v>ELE-QUA-031</v>
          </cell>
          <cell r="D1173" t="str">
            <v>QUADRO DE DISTRIBUIÇÃO DE LUZ EM PVC DE EMBUTIR, ATÉ 8 DIVISÕES MODULARES, DIMENSÕES EXTERNAS 160 X 240 X 89 MM</v>
          </cell>
          <cell r="E1173" t="str">
            <v>U</v>
          </cell>
          <cell r="F1173">
            <v>154.55000000000001</v>
          </cell>
        </row>
        <row r="1174">
          <cell r="B1174" t="str">
            <v>ED-49499</v>
          </cell>
          <cell r="C1174" t="str">
            <v>ELE-QUA-006</v>
          </cell>
          <cell r="D1174" t="str">
            <v>QUADRO DE DISTRIBUIÇÃO PARA 12 MÓDULOS COM BARRAMENTO E CHAVE</v>
          </cell>
          <cell r="E1174" t="str">
            <v>U</v>
          </cell>
          <cell r="F1174">
            <v>153.51</v>
          </cell>
        </row>
        <row r="1175">
          <cell r="B1175" t="str">
            <v>ED-49500</v>
          </cell>
          <cell r="C1175" t="str">
            <v>ELE-QUA-010</v>
          </cell>
          <cell r="D1175" t="str">
            <v>QUADRO DE DISTRIBUIÇÃO PARA 20 MÓDULOS COM BARRAMENTO 100 A</v>
          </cell>
          <cell r="E1175" t="str">
            <v>U</v>
          </cell>
          <cell r="F1175">
            <v>221.85</v>
          </cell>
        </row>
        <row r="1176">
          <cell r="B1176" t="str">
            <v>ED-49501</v>
          </cell>
          <cell r="C1176" t="str">
            <v>ELE-QUA-015</v>
          </cell>
          <cell r="D1176" t="str">
            <v>QUADRO DE DISTRIBUIÇÃO PARA 24 MÓDULOS COM BARRAMENTO 100 A</v>
          </cell>
          <cell r="E1176" t="str">
            <v>U</v>
          </cell>
          <cell r="F1176">
            <v>299.42</v>
          </cell>
        </row>
        <row r="1177">
          <cell r="B1177" t="str">
            <v>ED-49502</v>
          </cell>
          <cell r="C1177" t="str">
            <v>ELE-QUA-020</v>
          </cell>
          <cell r="D1177" t="str">
            <v>QUADRO DE DISTRIBUIÇÃO PARA 36 MÓDULOS COM BARRAMENTO 100 A</v>
          </cell>
          <cell r="E1177" t="str">
            <v>U</v>
          </cell>
          <cell r="F1177">
            <v>382.07</v>
          </cell>
        </row>
        <row r="1178">
          <cell r="B1178" t="str">
            <v>ED-49503</v>
          </cell>
          <cell r="C1178" t="str">
            <v>ELE-QUA-025</v>
          </cell>
          <cell r="D1178" t="str">
            <v>QUADRO DE DISTRIBUIÇÃO PARA 42 MÓDULOS COM BARRAMENTO 100 A</v>
          </cell>
          <cell r="E1178" t="str">
            <v>U</v>
          </cell>
          <cell r="F1178">
            <v>667.69</v>
          </cell>
        </row>
        <row r="1179">
          <cell r="B1179" t="str">
            <v>ED-49504</v>
          </cell>
          <cell r="C1179" t="str">
            <v>ELE-QUA-030</v>
          </cell>
          <cell r="D1179" t="str">
            <v>QUADRO DE DISTRIBUIÇÃO PARA 50 MÓDULOS COM BARRAMENTO 100 A</v>
          </cell>
          <cell r="E1179" t="str">
            <v>U</v>
          </cell>
          <cell r="F1179">
            <v>900.73</v>
          </cell>
        </row>
        <row r="1180">
          <cell r="B1180" t="str">
            <v>ED-49498</v>
          </cell>
          <cell r="C1180" t="str">
            <v>ELE-QUA-005</v>
          </cell>
          <cell r="D1180" t="str">
            <v>QUADRO DE DISTRIBUIÇÃO PARA 8 MÓDULOS COM BARRAMENTO E CHAVE</v>
          </cell>
          <cell r="E1180" t="str">
            <v>U</v>
          </cell>
          <cell r="F1180">
            <v>120.84</v>
          </cell>
        </row>
        <row r="1181">
          <cell r="B1181" t="str">
            <v>ED-49514</v>
          </cell>
          <cell r="C1181" t="str">
            <v>ELE-REA-010</v>
          </cell>
          <cell r="D1181" t="str">
            <v>REATOR DUPLO, A.F.P PARTIDA RÁPIDA 2 X 16 W - 127 V</v>
          </cell>
          <cell r="E1181" t="str">
            <v>U</v>
          </cell>
          <cell r="F1181">
            <v>38.21</v>
          </cell>
        </row>
        <row r="1182">
          <cell r="B1182" t="str">
            <v>ED-49518</v>
          </cell>
          <cell r="C1182" t="str">
            <v>ELE-REA-030</v>
          </cell>
          <cell r="D1182" t="str">
            <v>REATOR DUPLO, A.F.P PARTIDA RÁPIDA 2 X 20 W - 127 V</v>
          </cell>
          <cell r="E1182" t="str">
            <v>U</v>
          </cell>
          <cell r="F1182">
            <v>30.79</v>
          </cell>
        </row>
        <row r="1183">
          <cell r="B1183" t="str">
            <v>ED-49516</v>
          </cell>
          <cell r="C1183" t="str">
            <v>ELE-REA-020</v>
          </cell>
          <cell r="D1183" t="str">
            <v>REATOR DUPLO, A.F.P PARTIDA RÁPIDA 2 X 32 W - 127 V</v>
          </cell>
          <cell r="E1183" t="str">
            <v>U</v>
          </cell>
          <cell r="F1183">
            <v>44.94</v>
          </cell>
        </row>
        <row r="1184">
          <cell r="B1184" t="str">
            <v>ED-49520</v>
          </cell>
          <cell r="C1184" t="str">
            <v>ELE-REA-040</v>
          </cell>
          <cell r="D1184" t="str">
            <v>REATOR DUPLO, A.F.P PARTIDA RÁPIDA 2 X 40 W - 127 V</v>
          </cell>
          <cell r="E1184" t="str">
            <v>U</v>
          </cell>
          <cell r="F1184">
            <v>33.01</v>
          </cell>
        </row>
        <row r="1185">
          <cell r="B1185" t="str">
            <v>ED-49521</v>
          </cell>
          <cell r="C1185" t="str">
            <v>ELE-REA-045</v>
          </cell>
          <cell r="D1185" t="str">
            <v>REATOR ELETRÔNICO, A.F.P PARTIDA RÁPIDA 2 X 16 W - 127/220 V</v>
          </cell>
          <cell r="E1185" t="str">
            <v>U</v>
          </cell>
          <cell r="F1185">
            <v>38.21</v>
          </cell>
        </row>
        <row r="1186">
          <cell r="B1186" t="str">
            <v>ED-49522</v>
          </cell>
          <cell r="C1186" t="str">
            <v>ELE-REA-050</v>
          </cell>
          <cell r="D1186" t="str">
            <v>REATOR ELETRÔNICO, A.F.P PARTIDA RÁPIDA 2 X 32 W - 127/220 V</v>
          </cell>
          <cell r="E1186" t="str">
            <v>U</v>
          </cell>
          <cell r="F1186">
            <v>44.94</v>
          </cell>
        </row>
        <row r="1187">
          <cell r="B1187" t="str">
            <v>ED-49513</v>
          </cell>
          <cell r="C1187" t="str">
            <v>ELE-REA-005</v>
          </cell>
          <cell r="D1187" t="str">
            <v>REATOR SIMPLES, A.F.P PARTIDA RÁPIDA 1 X 16 W - 127 V</v>
          </cell>
          <cell r="E1187" t="str">
            <v>U</v>
          </cell>
          <cell r="F1187">
            <v>36.6</v>
          </cell>
        </row>
        <row r="1188">
          <cell r="B1188" t="str">
            <v>ED-49517</v>
          </cell>
          <cell r="C1188" t="str">
            <v>ELE-REA-025</v>
          </cell>
          <cell r="D1188" t="str">
            <v>REATOR SIMPLES, A.F.P PARTIDA RÁPIDA 1 X 20 W - 127 V</v>
          </cell>
          <cell r="E1188" t="str">
            <v>U</v>
          </cell>
          <cell r="F1188">
            <v>35.01</v>
          </cell>
        </row>
        <row r="1189">
          <cell r="B1189" t="str">
            <v>ED-49519</v>
          </cell>
          <cell r="C1189" t="str">
            <v>ELE-REA-035</v>
          </cell>
          <cell r="D1189" t="str">
            <v>REATOR SIMPLES, A.F.P PARTIDA RÁPIDA 1 X 40 W - 127 V</v>
          </cell>
          <cell r="E1189" t="str">
            <v>U</v>
          </cell>
          <cell r="F1189">
            <v>35.01</v>
          </cell>
        </row>
        <row r="1190">
          <cell r="B1190" t="str">
            <v>ED-49380</v>
          </cell>
          <cell r="C1190" t="str">
            <v>ELE-LAM-060</v>
          </cell>
          <cell r="D1190" t="str">
            <v>RECEPTÁCULO DE PORCELANA COM ROSCA E-27</v>
          </cell>
          <cell r="E1190" t="str">
            <v>U</v>
          </cell>
          <cell r="F1190">
            <v>12.77</v>
          </cell>
        </row>
        <row r="1191">
          <cell r="B1191" t="str">
            <v>ED-49523</v>
          </cell>
          <cell r="C1191" t="str">
            <v>ELE-REL-005</v>
          </cell>
          <cell r="D1191" t="str">
            <v>RELÉ FOTOELÉTRICO RM 10 120 V, 1200 VA COM BASE</v>
          </cell>
          <cell r="E1191" t="str">
            <v>U</v>
          </cell>
          <cell r="F1191">
            <v>48.2</v>
          </cell>
        </row>
        <row r="1192">
          <cell r="B1192" t="str">
            <v>ED-49524</v>
          </cell>
          <cell r="C1192" t="str">
            <v>ELE-REL-010</v>
          </cell>
          <cell r="D1192" t="str">
            <v>RELÉ FOTOELÉTRICO RM 10 220 V, 1800 VA COM BASE</v>
          </cell>
          <cell r="E1192" t="str">
            <v>U</v>
          </cell>
          <cell r="F1192">
            <v>52.13</v>
          </cell>
        </row>
        <row r="1193">
          <cell r="B1193" t="str">
            <v>ED-49526</v>
          </cell>
          <cell r="C1193" t="str">
            <v>ELE-SIR-010</v>
          </cell>
          <cell r="D1193" t="str">
            <v>SIRENE DE ALTA POTÊNCIA, TIMBRE Ø 150MM, 100DCB</v>
          </cell>
          <cell r="E1193" t="str">
            <v>U</v>
          </cell>
          <cell r="F1193">
            <v>386.55</v>
          </cell>
        </row>
        <row r="1194">
          <cell r="B1194" t="str">
            <v>ED-49525</v>
          </cell>
          <cell r="C1194" t="str">
            <v>ELE-SIR-005</v>
          </cell>
          <cell r="D1194" t="str">
            <v>SIRENE PARA ALCANCE ATÉ 500 M REF. RT-10</v>
          </cell>
          <cell r="E1194" t="str">
            <v>U</v>
          </cell>
          <cell r="F1194">
            <v>456.35</v>
          </cell>
        </row>
        <row r="1195">
          <cell r="B1195" t="str">
            <v>ED-49382</v>
          </cell>
          <cell r="C1195" t="str">
            <v>ELE-LAM-075</v>
          </cell>
          <cell r="D1195" t="str">
            <v>SOQUETE ANTIVIBRATÓRIO PARA LÂMPADA FLUORESCENTE COM PORTA-STARTER</v>
          </cell>
          <cell r="E1195" t="str">
            <v>U</v>
          </cell>
          <cell r="F1195">
            <v>12.74</v>
          </cell>
        </row>
        <row r="1196">
          <cell r="B1196" t="str">
            <v>ED-49381</v>
          </cell>
          <cell r="C1196" t="str">
            <v>ELE-LAM-070</v>
          </cell>
          <cell r="D1196" t="str">
            <v>SOQUETE ANTIVIBRATÓRIO PARA LÂMPADA FLUORESCENTE SEM PORTA-STARTER</v>
          </cell>
          <cell r="E1196" t="str">
            <v>U</v>
          </cell>
          <cell r="F1196">
            <v>12.74</v>
          </cell>
        </row>
        <row r="1197">
          <cell r="B1197" t="str">
            <v>ED-49383</v>
          </cell>
          <cell r="C1197" t="str">
            <v>ELE-LAM-080</v>
          </cell>
          <cell r="D1197" t="str">
            <v>STARTER PARA LÂMPADA FLUORESCENTE - 20/40 W</v>
          </cell>
          <cell r="E1197" t="str">
            <v>U</v>
          </cell>
          <cell r="F1197">
            <v>7.37</v>
          </cell>
        </row>
        <row r="1198">
          <cell r="B1198" t="str">
            <v>ED-49459</v>
          </cell>
          <cell r="C1198" t="str">
            <v>ELE-PER-070</v>
          </cell>
          <cell r="D1198" t="str">
            <v>SUPORTE EM CHAPA DE AÇO PARA PERFILADO</v>
          </cell>
          <cell r="E1198" t="str">
            <v>U</v>
          </cell>
          <cell r="F1198">
            <v>7.73</v>
          </cell>
        </row>
        <row r="1199">
          <cell r="B1199" t="str">
            <v>ED-49457</v>
          </cell>
          <cell r="C1199" t="str">
            <v>ELE-PER-060</v>
          </cell>
          <cell r="D1199" t="str">
            <v>SUPORTE PARA LUMINÁRIA EM CHAPA DE AÇO CURTO, PARA PERFILADO</v>
          </cell>
          <cell r="E1199" t="str">
            <v>U</v>
          </cell>
          <cell r="F1199">
            <v>6.22</v>
          </cell>
        </row>
        <row r="1200">
          <cell r="B1200" t="str">
            <v>ED-49458</v>
          </cell>
          <cell r="C1200" t="str">
            <v>ELE-PER-065</v>
          </cell>
          <cell r="D1200" t="str">
            <v>SUPORTE PARA LUMINÁRIA EM CHAPA DE AÇO LONGO, PARA PERFILADO</v>
          </cell>
          <cell r="E1200" t="str">
            <v>U</v>
          </cell>
          <cell r="F1200">
            <v>8.1300000000000008</v>
          </cell>
        </row>
        <row r="1201">
          <cell r="B1201" t="str">
            <v>ED-49528</v>
          </cell>
          <cell r="C1201" t="str">
            <v>ELE-SUP-010</v>
          </cell>
          <cell r="D1201" t="str">
            <v>SUPRESSOR DE SURTO PARA PROTEÇÃO DE CENTRAL DE TELECOMUNICAÇÕES</v>
          </cell>
          <cell r="E1201" t="str">
            <v>U</v>
          </cell>
          <cell r="F1201">
            <v>217.35</v>
          </cell>
        </row>
        <row r="1202">
          <cell r="B1202" t="str">
            <v>ED-49527</v>
          </cell>
          <cell r="C1202" t="str">
            <v>ELE-SUP-005</v>
          </cell>
          <cell r="D1202" t="str">
            <v>SUPRESSOR DE SURTO PARA PROTEÇÃO PRIMÁRIA EM QGD, ATÉ 1,5 KV - 5 KA</v>
          </cell>
          <cell r="E1202" t="str">
            <v>U</v>
          </cell>
          <cell r="F1202">
            <v>226.42</v>
          </cell>
        </row>
        <row r="1203">
          <cell r="B1203" t="str">
            <v>ED-49539</v>
          </cell>
          <cell r="C1203" t="str">
            <v>ELE-TPO-005</v>
          </cell>
          <cell r="D1203" t="str">
            <v>TAMPÃO DE ALUMÍNIO</v>
          </cell>
          <cell r="E1203" t="str">
            <v>U</v>
          </cell>
          <cell r="F1203">
            <v>5</v>
          </cell>
        </row>
        <row r="1204">
          <cell r="B1204" t="str">
            <v>ED-49480</v>
          </cell>
          <cell r="C1204" t="str">
            <v>ELE-PIS-080</v>
          </cell>
          <cell r="D1204" t="str">
            <v>TAMPÃO FINAL EM CHAPA DE AÇO PARA DUTO DE PISO, DIMENSÕES 25 X 140 MM</v>
          </cell>
          <cell r="E1204" t="str">
            <v>U</v>
          </cell>
          <cell r="F1204">
            <v>7.77</v>
          </cell>
        </row>
        <row r="1205">
          <cell r="B1205" t="str">
            <v>ED-49479</v>
          </cell>
          <cell r="C1205" t="str">
            <v>ELE-PIS-075</v>
          </cell>
          <cell r="D1205" t="str">
            <v>TAMPÃO FINAL EM CHAPA DE AÇO PARA DUTO DE PISO, DIMENSÕES 25 X 70 MM</v>
          </cell>
          <cell r="E1205" t="str">
            <v>U</v>
          </cell>
          <cell r="F1205">
            <v>7.49</v>
          </cell>
        </row>
        <row r="1206">
          <cell r="B1206" t="str">
            <v>ED-49439</v>
          </cell>
          <cell r="C1206" t="str">
            <v>ELE-PAD-105</v>
          </cell>
          <cell r="D1206" t="str">
            <v>TAMPÃO PARA POSTE DE AÇO</v>
          </cell>
          <cell r="E1206" t="str">
            <v>U</v>
          </cell>
          <cell r="F1206">
            <v>9.74</v>
          </cell>
        </row>
        <row r="1207">
          <cell r="B1207" t="str">
            <v>ED-49145</v>
          </cell>
          <cell r="C1207" t="str">
            <v>ELE-CTC-025</v>
          </cell>
          <cell r="D1207" t="str">
            <v>TERMINAL DE PRESSÃO EM CRUZ # 35 MM²</v>
          </cell>
          <cell r="E1207" t="str">
            <v>U</v>
          </cell>
          <cell r="F1207">
            <v>3.77</v>
          </cell>
        </row>
        <row r="1208">
          <cell r="B1208" t="str">
            <v>ED-48701</v>
          </cell>
          <cell r="C1208" t="str">
            <v>ELE-ATE-010</v>
          </cell>
          <cell r="D1208" t="str">
            <v>TERMINAL PARA ATERRAMENTO, COM PARAFUSO DE APERTO, ESTANHADO</v>
          </cell>
          <cell r="E1208" t="str">
            <v>U</v>
          </cell>
          <cell r="F1208">
            <v>2.93</v>
          </cell>
        </row>
        <row r="1209">
          <cell r="B1209" t="str">
            <v>ED-49533</v>
          </cell>
          <cell r="C1209" t="str">
            <v>ELE-TOM-025</v>
          </cell>
          <cell r="D1209" t="str">
            <v>TOMADA DUPLA - 2P + T - 20A COM PLACA</v>
          </cell>
          <cell r="E1209" t="str">
            <v>CJ</v>
          </cell>
          <cell r="F1209">
            <v>22.36</v>
          </cell>
        </row>
        <row r="1210">
          <cell r="B1210" t="str">
            <v>ED-49534</v>
          </cell>
          <cell r="C1210" t="str">
            <v>ELE-TOM-030</v>
          </cell>
          <cell r="D1210" t="str">
            <v>TOMADA DUPLA - 2P + T - 20A SEM PLACA</v>
          </cell>
          <cell r="E1210" t="str">
            <v>CJ</v>
          </cell>
          <cell r="F1210">
            <v>21.56</v>
          </cell>
        </row>
        <row r="1211">
          <cell r="B1211" t="str">
            <v>ED-49537</v>
          </cell>
          <cell r="C1211" t="str">
            <v>ELE-TOM-045</v>
          </cell>
          <cell r="D1211" t="str">
            <v>TOMADA PARA PINO JACK 1/4, SOM E TV COM PLACA 4" X 2"</v>
          </cell>
          <cell r="E1211" t="str">
            <v>U</v>
          </cell>
          <cell r="F1211">
            <v>23.88</v>
          </cell>
        </row>
        <row r="1212">
          <cell r="B1212" t="str">
            <v>ED-49538</v>
          </cell>
          <cell r="C1212" t="str">
            <v>ELE-TOM-050</v>
          </cell>
          <cell r="D1212" t="str">
            <v>TOMADA PARA TELEFONE, PADRÃO TELEBRÁS 4P SEM PLACA</v>
          </cell>
          <cell r="E1212" t="str">
            <v>U</v>
          </cell>
          <cell r="F1212">
            <v>25.08</v>
          </cell>
        </row>
        <row r="1213">
          <cell r="B1213" t="str">
            <v>ED-49529</v>
          </cell>
          <cell r="C1213" t="str">
            <v>ELE-TOM-005</v>
          </cell>
          <cell r="D1213" t="str">
            <v>TOMADA SIMPLES - 2P + T - 10A COM PLACA</v>
          </cell>
          <cell r="E1213" t="str">
            <v>U</v>
          </cell>
          <cell r="F1213">
            <v>21.84</v>
          </cell>
        </row>
        <row r="1214">
          <cell r="B1214" t="str">
            <v>ED-49530</v>
          </cell>
          <cell r="C1214" t="str">
            <v>ELE-TOM-010</v>
          </cell>
          <cell r="D1214" t="str">
            <v>TOMADA SIMPLES - 2P + T - 10A SEM PLACA</v>
          </cell>
          <cell r="E1214" t="str">
            <v>U</v>
          </cell>
          <cell r="F1214">
            <v>17.829999999999998</v>
          </cell>
        </row>
        <row r="1215">
          <cell r="B1215" t="str">
            <v>ED-49531</v>
          </cell>
          <cell r="C1215" t="str">
            <v>ELE-TOM-015</v>
          </cell>
          <cell r="D1215" t="str">
            <v>TOMADA SIMPLES - 2P + T - 20A COM PLACA</v>
          </cell>
          <cell r="E1215" t="str">
            <v>U</v>
          </cell>
          <cell r="F1215">
            <v>21.84</v>
          </cell>
        </row>
        <row r="1216">
          <cell r="B1216" t="str">
            <v>ED-49532</v>
          </cell>
          <cell r="C1216" t="str">
            <v>ELE-TOM-020</v>
          </cell>
          <cell r="D1216" t="str">
            <v>TOMADA SIMPLES - 2P + T - 20A SEM PLACA</v>
          </cell>
          <cell r="E1216" t="str">
            <v>U</v>
          </cell>
          <cell r="F1216">
            <v>17.850000000000001</v>
          </cell>
        </row>
        <row r="1217">
          <cell r="B1217" t="str">
            <v>ED-49461</v>
          </cell>
          <cell r="C1217" t="str">
            <v>ELE-PER-080</v>
          </cell>
          <cell r="D1217" t="str">
            <v>VERGALHÃO DE AÇO COM ROSCA TOTAL PARA PERFILADO (DIÂMETRO: 1/4")</v>
          </cell>
          <cell r="E1217" t="str">
            <v>M</v>
          </cell>
          <cell r="F1217">
            <v>11.62</v>
          </cell>
        </row>
        <row r="1218">
          <cell r="B1218" t="str">
            <v>319.01</v>
          </cell>
          <cell r="C1218" t="str">
            <v>-</v>
          </cell>
          <cell r="D1218" t="str">
            <v>ELETRODUTOS RÍGIDOS</v>
          </cell>
          <cell r="E1218" t="str">
            <v/>
          </cell>
        </row>
        <row r="1219">
          <cell r="B1219" t="str">
            <v>ED-49316</v>
          </cell>
          <cell r="C1219" t="str">
            <v>ELE-ELE-050</v>
          </cell>
          <cell r="D1219" t="str">
            <v>ELETRODUTO DE AÇO GALVANIZADO LEVE, INCLUSIVE CONEXÕES, SUPORTES E FIXAÇÃO DN 15 (1/2")</v>
          </cell>
          <cell r="E1219" t="str">
            <v>M</v>
          </cell>
          <cell r="F1219">
            <v>13.95</v>
          </cell>
        </row>
        <row r="1220">
          <cell r="B1220" t="str">
            <v>ED-49317</v>
          </cell>
          <cell r="C1220" t="str">
            <v>ELE-ELE-055</v>
          </cell>
          <cell r="D1220" t="str">
            <v>ELETRODUTO DE AÇO GALVANIZADO LEVE, INCLUSIVE CONEXÕES, SUPORTES E FIXAÇÃO DN 20 (3/4")</v>
          </cell>
          <cell r="E1220" t="str">
            <v>M</v>
          </cell>
          <cell r="F1220">
            <v>15.13</v>
          </cell>
        </row>
        <row r="1221">
          <cell r="B1221" t="str">
            <v>ED-49318</v>
          </cell>
          <cell r="C1221" t="str">
            <v>ELE-ELE-060</v>
          </cell>
          <cell r="D1221" t="str">
            <v>ELETRODUTO DE AÇO GALVANIZADO LEVE, INCLUSIVE CONEXÕES, SUPORTES E FIXAÇÃO DN 25 (1")</v>
          </cell>
          <cell r="E1221" t="str">
            <v>M</v>
          </cell>
          <cell r="F1221">
            <v>20.81</v>
          </cell>
        </row>
        <row r="1222">
          <cell r="B1222" t="str">
            <v>ED-49324</v>
          </cell>
          <cell r="C1222" t="str">
            <v>ELE-ELE-090</v>
          </cell>
          <cell r="D1222" t="str">
            <v>ELETRODUTO DE AÇO GALVANIZADO MÉDIO, INCLUSIVE CONEXÕES, SUPORTES E FIXAÇÃO DN 100 (4")</v>
          </cell>
          <cell r="E1222" t="str">
            <v>M</v>
          </cell>
          <cell r="F1222">
            <v>93.77</v>
          </cell>
        </row>
        <row r="1223">
          <cell r="B1223" t="str">
            <v>ED-49319</v>
          </cell>
          <cell r="C1223" t="str">
            <v>ELE-ELE-065</v>
          </cell>
          <cell r="D1223" t="str">
            <v>ELETRODUTO DE AÇO GALVANIZADO MÉDIO, INCLUSIVE CONEXÕES, SUPORTES E FIXAÇÃO DN 32 (1.1/4")</v>
          </cell>
          <cell r="E1223" t="str">
            <v>M</v>
          </cell>
          <cell r="F1223">
            <v>27.96</v>
          </cell>
        </row>
        <row r="1224">
          <cell r="B1224" t="str">
            <v>ED-49320</v>
          </cell>
          <cell r="C1224" t="str">
            <v>ELE-ELE-070</v>
          </cell>
          <cell r="D1224" t="str">
            <v>ELETRODUTO DE AÇO GALVANIZADO MÉDIO, INCLUSIVE CONEXÕES, SUPORTES E FIXAÇÃO DN 40 (1.1/2")</v>
          </cell>
          <cell r="E1224" t="str">
            <v>M</v>
          </cell>
          <cell r="F1224">
            <v>30.28</v>
          </cell>
        </row>
        <row r="1225">
          <cell r="B1225" t="str">
            <v>ED-49321</v>
          </cell>
          <cell r="C1225" t="str">
            <v>ELE-ELE-075</v>
          </cell>
          <cell r="D1225" t="str">
            <v>ELETRODUTO DE AÇO GALVANIZADO MÉDIO, INCLUSIVE CONEXÕES, SUPORTES E FIXAÇÃO DN 50 (2")</v>
          </cell>
          <cell r="E1225" t="str">
            <v>M</v>
          </cell>
          <cell r="F1225">
            <v>33.72</v>
          </cell>
        </row>
        <row r="1226">
          <cell r="B1226" t="str">
            <v>ED-49322</v>
          </cell>
          <cell r="C1226" t="str">
            <v>ELE-ELE-080</v>
          </cell>
          <cell r="D1226" t="str">
            <v>ELETRODUTO DE AÇO GALVANIZADO MÉDIO, INCLUSIVE CONEXÕES, SUPORTES E FIXAÇÃO DN 65 (2.1/2")</v>
          </cell>
          <cell r="E1226" t="str">
            <v>M</v>
          </cell>
          <cell r="F1226">
            <v>54.83</v>
          </cell>
        </row>
        <row r="1227">
          <cell r="B1227" t="str">
            <v>ED-49323</v>
          </cell>
          <cell r="C1227" t="str">
            <v>ELE-ELE-085</v>
          </cell>
          <cell r="D1227" t="str">
            <v>ELETRODUTO DE AÇO GALVANIZADO MÉDIO, INCLUSIVE CONEXÕES, SUPORTES E FIXAÇÃO DN 80 (3")</v>
          </cell>
          <cell r="E1227" t="str">
            <v>M</v>
          </cell>
          <cell r="F1227">
            <v>68.59</v>
          </cell>
        </row>
        <row r="1228">
          <cell r="B1228" t="str">
            <v>ED-49333</v>
          </cell>
          <cell r="C1228" t="str">
            <v>ELE-ELE-135</v>
          </cell>
          <cell r="D1228" t="str">
            <v>ELETRODUTO DE AÇO GALVANIZADO PESADO, INCLUSIVE CONEXÕES, SUPORTES E FIXAÇÃO DN 100 (4")</v>
          </cell>
          <cell r="E1228" t="str">
            <v>M</v>
          </cell>
          <cell r="F1228">
            <v>97.9</v>
          </cell>
        </row>
        <row r="1229">
          <cell r="B1229" t="str">
            <v>ED-49325</v>
          </cell>
          <cell r="C1229" t="str">
            <v>ELE-ELE-095</v>
          </cell>
          <cell r="D1229" t="str">
            <v>ELETRODUTO DE AÇO GALVANIZADO PESADO, INCLUSIVE CONEXÕES, SUPORTES E FIXAÇÃO DN 15 (1/2")</v>
          </cell>
          <cell r="E1229" t="str">
            <v>M</v>
          </cell>
          <cell r="F1229">
            <v>17.18</v>
          </cell>
        </row>
        <row r="1230">
          <cell r="B1230" t="str">
            <v>ED-49326</v>
          </cell>
          <cell r="C1230" t="str">
            <v>ELE-ELE-100</v>
          </cell>
          <cell r="D1230" t="str">
            <v>ELETRODUTO DE AÇO GALVANIZADO PESADO, INCLUSIVE CONEXÕES, SUPORTES E FIXAÇÃO DN 20 (3/4")</v>
          </cell>
          <cell r="E1230" t="str">
            <v>M</v>
          </cell>
          <cell r="F1230">
            <v>24.58</v>
          </cell>
        </row>
        <row r="1231">
          <cell r="B1231" t="str">
            <v>ED-49327</v>
          </cell>
          <cell r="C1231" t="str">
            <v>ELE-ELE-105</v>
          </cell>
          <cell r="D1231" t="str">
            <v>ELETRODUTO DE AÇO GALVANIZADO PESADO, INCLUSIVE CONEXÕES, SUPORTES E FIXAÇÃO DN 25 (1")</v>
          </cell>
          <cell r="E1231" t="str">
            <v>M</v>
          </cell>
          <cell r="F1231">
            <v>34.33</v>
          </cell>
        </row>
        <row r="1232">
          <cell r="B1232" t="str">
            <v>ED-49328</v>
          </cell>
          <cell r="C1232" t="str">
            <v>ELE-ELE-110</v>
          </cell>
          <cell r="D1232" t="str">
            <v>ELETRODUTO DE AÇO GALVANIZADO PESADO, INCLUSIVE CONEXÕES, SUPORTES E FIXAÇÃO DN 32 (1.1/4")</v>
          </cell>
          <cell r="E1232" t="str">
            <v>M</v>
          </cell>
          <cell r="F1232">
            <v>27.96</v>
          </cell>
        </row>
        <row r="1233">
          <cell r="B1233" t="str">
            <v>ED-49329</v>
          </cell>
          <cell r="C1233" t="str">
            <v>ELE-ELE-115</v>
          </cell>
          <cell r="D1233" t="str">
            <v>ELETRODUTO DE AÇO GALVANIZADO PESADO, INCLUSIVE CONEXÕES, SUPORTES E FIXAÇÃO DN 40 (1.1/2")</v>
          </cell>
          <cell r="E1233" t="str">
            <v>M</v>
          </cell>
          <cell r="F1233">
            <v>48.24</v>
          </cell>
        </row>
        <row r="1234">
          <cell r="B1234" t="str">
            <v>ED-49330</v>
          </cell>
          <cell r="C1234" t="str">
            <v>ELE-ELE-120</v>
          </cell>
          <cell r="D1234" t="str">
            <v>ELETRODUTO DE AÇO GALVANIZADO PESADO, INCLUSIVE CONEXÕES, SUPORTES E FIXAÇÃO DN 50 (2")</v>
          </cell>
          <cell r="E1234" t="str">
            <v>M</v>
          </cell>
          <cell r="F1234">
            <v>64.650000000000006</v>
          </cell>
        </row>
        <row r="1235">
          <cell r="B1235" t="str">
            <v>ED-49331</v>
          </cell>
          <cell r="C1235" t="str">
            <v>ELE-ELE-125</v>
          </cell>
          <cell r="D1235" t="str">
            <v>ELETRODUTO DE AÇO GALVANIZADO PESADO, INCLUSIVE CONEXÕES, SUPORTES E FIXAÇÃO DN 65 (2.1/2")</v>
          </cell>
          <cell r="E1235" t="str">
            <v>M</v>
          </cell>
          <cell r="F1235">
            <v>87.96</v>
          </cell>
        </row>
        <row r="1236">
          <cell r="B1236" t="str">
            <v>ED-49332</v>
          </cell>
          <cell r="C1236" t="str">
            <v>ELE-ELE-130</v>
          </cell>
          <cell r="D1236" t="str">
            <v>ELETRODUTO DE AÇO GALVANIZADO PESADO, INCLUSIVE CONEXÕES, SUPORTES E FIXAÇÃO DN 80 (3")</v>
          </cell>
          <cell r="E1236" t="str">
            <v>M</v>
          </cell>
          <cell r="F1236">
            <v>120.19</v>
          </cell>
        </row>
        <row r="1237">
          <cell r="B1237" t="str">
            <v>ED-49315</v>
          </cell>
          <cell r="C1237" t="str">
            <v>ELE-ELE-045</v>
          </cell>
          <cell r="D1237" t="str">
            <v>ELETRODUTO DE PVC RÍGIDO ROSCÁVEL, DN 100 MM (4"), INCLUSIVE CONEXÕES, SUPORTES E FIXAÇÃO</v>
          </cell>
          <cell r="E1237" t="str">
            <v>M</v>
          </cell>
          <cell r="F1237">
            <v>46.15</v>
          </cell>
        </row>
        <row r="1238">
          <cell r="B1238" t="str">
            <v>ED-49307</v>
          </cell>
          <cell r="C1238" t="str">
            <v>ELE-ELE-005</v>
          </cell>
          <cell r="D1238" t="str">
            <v>ELETRODUTO DE PVC RÍGIDO ROSCÁVEL, DN 16 MM (1/2"), INCLUSIVE CONEXÕES, SUPORTES E FIXAÇÃO</v>
          </cell>
          <cell r="E1238" t="str">
            <v>M</v>
          </cell>
          <cell r="F1238">
            <v>11.77</v>
          </cell>
        </row>
        <row r="1239">
          <cell r="B1239" t="str">
            <v>ED-49308</v>
          </cell>
          <cell r="C1239" t="str">
            <v>ELE-ELE-010</v>
          </cell>
          <cell r="D1239" t="str">
            <v>ELETRODUTO DE PVC RÍGIDO ROSCÁVEL, DN 20 MM (3/4"), INCLUSIVE CONEXÕES, SUPORTES E FIXAÇÃO</v>
          </cell>
          <cell r="E1239" t="str">
            <v>M</v>
          </cell>
          <cell r="F1239">
            <v>12.25</v>
          </cell>
        </row>
        <row r="1240">
          <cell r="B1240" t="str">
            <v>ED-49309</v>
          </cell>
          <cell r="C1240" t="str">
            <v>ELE-ELE-015</v>
          </cell>
          <cell r="D1240" t="str">
            <v>ELETRODUTO DE PVC RÍGIDO ROSCÁVEL, DN 25 MM (1"), INCLUSIVE CONEXÕES, SUPORTES E FIXAÇÃO</v>
          </cell>
          <cell r="E1240" t="str">
            <v>M</v>
          </cell>
          <cell r="F1240">
            <v>13.64</v>
          </cell>
        </row>
        <row r="1241">
          <cell r="B1241" t="str">
            <v>ED-49310</v>
          </cell>
          <cell r="C1241" t="str">
            <v>ELE-ELE-020</v>
          </cell>
          <cell r="D1241" t="str">
            <v>ELETRODUTO DE PVC RÍGIDO ROSCÁVEL, DN 32 MM (1.1/4"), INCLUSIVE CONEXÕES, SUPORTES E FIXAÇÃO</v>
          </cell>
          <cell r="E1241" t="str">
            <v>M</v>
          </cell>
          <cell r="F1241">
            <v>19.809999999999999</v>
          </cell>
        </row>
        <row r="1242">
          <cell r="B1242" t="str">
            <v>ED-49311</v>
          </cell>
          <cell r="C1242" t="str">
            <v>ELE-ELE-025</v>
          </cell>
          <cell r="D1242" t="str">
            <v>ELETRODUTO DE PVC RÍGIDO ROSCÁVEL, DN 40 MM (1.1/2"), INCLUSIVE CONEXÕES, SUPORTES E FIXAÇÃO</v>
          </cell>
          <cell r="E1242" t="str">
            <v>M</v>
          </cell>
          <cell r="F1242">
            <v>20.32</v>
          </cell>
        </row>
        <row r="1243">
          <cell r="B1243" t="str">
            <v>ED-49312</v>
          </cell>
          <cell r="C1243" t="str">
            <v>ELE-ELE-030</v>
          </cell>
          <cell r="D1243" t="str">
            <v>ELETRODUTO DE PVC RÍGIDO ROSCÁVEL, DN 50 MM (2"), INCLUSIVE CONEXÕES, SUPORTES E FIXAÇÃO</v>
          </cell>
          <cell r="E1243" t="str">
            <v>M</v>
          </cell>
          <cell r="F1243">
            <v>23.89</v>
          </cell>
        </row>
        <row r="1244">
          <cell r="B1244" t="str">
            <v>ED-49313</v>
          </cell>
          <cell r="C1244" t="str">
            <v>ELE-ELE-035</v>
          </cell>
          <cell r="D1244" t="str">
            <v>ELETRODUTO DE PVC RÍGIDO ROSCÁVEL, DN 60 MM (2.1/2"), INCLUSIVE CONEXÕES, SUPORTES E FIXAÇÃO</v>
          </cell>
          <cell r="E1244" t="str">
            <v>M</v>
          </cell>
          <cell r="F1244">
            <v>33.04</v>
          </cell>
        </row>
        <row r="1245">
          <cell r="B1245" t="str">
            <v>ED-49314</v>
          </cell>
          <cell r="C1245" t="str">
            <v>ELE-ELE-040</v>
          </cell>
          <cell r="D1245" t="str">
            <v>ELETRODUTO DE PVC RÍGIDO ROSCÁVEL, DN 75 MM (3"), INCLUSIVE CONEXÕES, SUPORTES E FIXAÇÃO</v>
          </cell>
          <cell r="E1245" t="str">
            <v>M</v>
          </cell>
          <cell r="F1245">
            <v>36.450000000000003</v>
          </cell>
        </row>
        <row r="1246">
          <cell r="B1246" t="str">
            <v>319.02</v>
          </cell>
          <cell r="C1246" t="str">
            <v>-</v>
          </cell>
          <cell r="D1246" t="str">
            <v>ELETRODUTOS FLEXÍVEIS</v>
          </cell>
          <cell r="E1246" t="str">
            <v/>
          </cell>
        </row>
        <row r="1247">
          <cell r="B1247" t="str">
            <v>ED-49411</v>
          </cell>
          <cell r="C1247" t="str">
            <v>ELE-MAN-005</v>
          </cell>
          <cell r="D1247" t="str">
            <v>ELETRODUTO FLEXÍVEL CORRUGADO, PVC, ANTI-CHAMA DN 16 MM (1/2") - APLICAÇÃO EM ALVENARIA</v>
          </cell>
          <cell r="E1247" t="str">
            <v>M</v>
          </cell>
          <cell r="F1247">
            <v>6.07</v>
          </cell>
        </row>
        <row r="1248">
          <cell r="B1248" t="str">
            <v>ED-49412</v>
          </cell>
          <cell r="C1248" t="str">
            <v>ELE-MAN-010</v>
          </cell>
          <cell r="D1248" t="str">
            <v>ELETRODUTO FLEXÍVEL CORRUGADO, PVC, ANTI-CHAMA DN 20 MM (5/8") - APLICAÇÃO EM ALVENARIA</v>
          </cell>
          <cell r="E1248" t="str">
            <v>M</v>
          </cell>
          <cell r="F1248">
            <v>5.86</v>
          </cell>
        </row>
        <row r="1249">
          <cell r="B1249" t="str">
            <v>ED-49413</v>
          </cell>
          <cell r="C1249" t="str">
            <v>ELE-MAN-015</v>
          </cell>
          <cell r="D1249" t="str">
            <v>ELETRODUTO FLEXÍVEL CORRUGADO, PVC, ANTI-CHAMA DN 25 MM (3/4") - APLICAÇÃO EM ALVENARIA</v>
          </cell>
          <cell r="E1249" t="str">
            <v>M</v>
          </cell>
          <cell r="F1249">
            <v>6.18</v>
          </cell>
        </row>
        <row r="1250">
          <cell r="B1250" t="str">
            <v>ED-49414</v>
          </cell>
          <cell r="C1250" t="str">
            <v>ELE-MAN-020</v>
          </cell>
          <cell r="D1250" t="str">
            <v>ELETRODUTO FLEXÍVEL CORRUGADO, PVC, ANTI-CHAMA DN 32 MM (1") - APLICAÇÃO EM ALVENARIA</v>
          </cell>
          <cell r="E1250" t="str">
            <v>M</v>
          </cell>
          <cell r="F1250">
            <v>7.09</v>
          </cell>
        </row>
        <row r="1251">
          <cell r="B1251" t="str">
            <v>ED-7249</v>
          </cell>
          <cell r="C1251" t="str">
            <v>-</v>
          </cell>
          <cell r="D1251" t="str">
            <v>ELETRODUTO FLEXÍVEL, EM AÇO GALVANIZADO, REVESTIDO EXTERNAMENTE COM PVC PRETO (1"), INCLUSIVE CONEXÕES, SUPORTES E FIXAÇÃO</v>
          </cell>
          <cell r="E1251" t="str">
            <v>M</v>
          </cell>
          <cell r="F1251">
            <v>10.42</v>
          </cell>
        </row>
        <row r="1252">
          <cell r="B1252" t="str">
            <v>ED-7251</v>
          </cell>
          <cell r="C1252" t="str">
            <v>-</v>
          </cell>
          <cell r="D1252" t="str">
            <v>ELETRODUTO FLEXÍVEL, EM AÇO GALVANIZADO, REVESTIDO EXTERNAMENTE COM PVC PRETO (1.1/2"), INCLUSIVE CONEXÕES, SUPORTES E FIXAÇÃO</v>
          </cell>
          <cell r="E1252" t="str">
            <v>M</v>
          </cell>
          <cell r="F1252">
            <v>18.41</v>
          </cell>
        </row>
        <row r="1253">
          <cell r="B1253" t="str">
            <v>ED-7250</v>
          </cell>
          <cell r="C1253" t="str">
            <v>-</v>
          </cell>
          <cell r="D1253" t="str">
            <v>ELETRODUTO FLEXÍVEL, EM AÇO GALVANIZADO, REVESTIDO EXTERNAMENTE COM PVC PRETO (1.1/4"), INCLUSIVE CONEXÕES, SUPORTES E FIXAÇÃO</v>
          </cell>
          <cell r="E1253" t="str">
            <v>M</v>
          </cell>
          <cell r="F1253">
            <v>15.92</v>
          </cell>
        </row>
        <row r="1254">
          <cell r="B1254" t="str">
            <v>ED-7252</v>
          </cell>
          <cell r="C1254" t="str">
            <v>-</v>
          </cell>
          <cell r="D1254" t="str">
            <v>ELETRODUTO FLEXÍVEL, EM AÇO GALVANIZADO, REVESTIDO EXTERNAMENTE COM PVC PRETO (2"), INCLUSIVE CONEXÕES, SUPORTES E FIXAÇÃO</v>
          </cell>
          <cell r="E1254" t="str">
            <v>M</v>
          </cell>
          <cell r="F1254">
            <v>25.11</v>
          </cell>
        </row>
        <row r="1255">
          <cell r="B1255" t="str">
            <v>ED-7253</v>
          </cell>
          <cell r="C1255" t="str">
            <v>-</v>
          </cell>
          <cell r="D1255" t="str">
            <v>ELETRODUTO FLEXÍVEL, EM AÇO GALVANIZADO, REVESTIDO EXTERNAMENTE COM PVC PRETO (2.1/2"), INCLUSIVE CONEXÕES, SUPORTES E FIXAÇÃO</v>
          </cell>
          <cell r="E1255" t="str">
            <v>M</v>
          </cell>
          <cell r="F1255">
            <v>37.18</v>
          </cell>
        </row>
        <row r="1256">
          <cell r="B1256" t="str">
            <v>ED-7248</v>
          </cell>
          <cell r="C1256" t="str">
            <v>-</v>
          </cell>
          <cell r="D1256" t="str">
            <v>ELETRODUTO FLEXÍVEL, EM AÇO GALVANIZADO, REVESTIDO EXTERNAMENTE COM PVC PRETO (3/4"), INCLUSIVE CONEXÕES, SUPORTES E FIXAÇÃO</v>
          </cell>
          <cell r="E1256" t="str">
            <v>M</v>
          </cell>
          <cell r="F1256">
            <v>8.16</v>
          </cell>
        </row>
        <row r="1257">
          <cell r="B1257" t="str">
            <v>319.03</v>
          </cell>
          <cell r="C1257" t="str">
            <v>-</v>
          </cell>
          <cell r="D1257" t="str">
            <v>DUTOS CORRUGADOS (PEAD)</v>
          </cell>
          <cell r="E1257" t="str">
            <v/>
          </cell>
        </row>
        <row r="1258">
          <cell r="B1258" t="str">
            <v>ED-49298</v>
          </cell>
          <cell r="C1258" t="str">
            <v>ELE-DUT-020</v>
          </cell>
          <cell r="D1258" t="str">
            <v>DUTO CORRUGADO EM PEAD (POLIETILENO DE ALTA DENSIDADE), PARA PROTEÇÃO DE CABOS SUBTERRÂNEOS DN 100 MM (4")</v>
          </cell>
          <cell r="E1258" t="str">
            <v>M</v>
          </cell>
          <cell r="F1258">
            <v>42.01</v>
          </cell>
        </row>
        <row r="1259">
          <cell r="B1259" t="str">
            <v>ED-49299</v>
          </cell>
          <cell r="C1259" t="str">
            <v>ELE-DUT-025</v>
          </cell>
          <cell r="D1259" t="str">
            <v>DUTO CORRUGADO EM PEAD (POLIETILENO DE ALTA DENSIDADE), PARA PROTEÇÃO DE CABOS SUBTERRÂNEOS DN 125 MM (5")</v>
          </cell>
          <cell r="E1259" t="str">
            <v>M</v>
          </cell>
          <cell r="F1259">
            <v>62.75</v>
          </cell>
        </row>
        <row r="1260">
          <cell r="B1260" t="str">
            <v>ED-49300</v>
          </cell>
          <cell r="C1260" t="str">
            <v>ELE-DUT-030</v>
          </cell>
          <cell r="D1260" t="str">
            <v>DUTO CORRUGADO EM PEAD (POLIETILENO DE ALTA DENSIDADE), PARA PROTEÇÃO DE CABOS SUBTERRÂNEOS DN 150 MM (6")</v>
          </cell>
          <cell r="E1260" t="str">
            <v>M</v>
          </cell>
          <cell r="F1260">
            <v>82.85</v>
          </cell>
        </row>
        <row r="1261">
          <cell r="B1261" t="str">
            <v>ED-49295</v>
          </cell>
          <cell r="C1261" t="str">
            <v>ELE-DUT-005</v>
          </cell>
          <cell r="D1261" t="str">
            <v>DUTO CORRUGADO EM PEAD (POLIETILENO DE ALTA DENSIDADE), PARA PROTEÇÃO DE CABOS SUBTERRÂNEOS DN 40 MM (1.1/2")</v>
          </cell>
          <cell r="E1261" t="str">
            <v>M</v>
          </cell>
          <cell r="F1261">
            <v>18.399999999999999</v>
          </cell>
        </row>
        <row r="1262">
          <cell r="B1262" t="str">
            <v>ED-49296</v>
          </cell>
          <cell r="C1262" t="str">
            <v>ELE-DUT-010</v>
          </cell>
          <cell r="D1262" t="str">
            <v>DUTO CORRUGADO EM PEAD (POLIETILENO DE ALTA DENSIDADE), PARA PROTEÇÃO DE CABOS SUBTERRÂNEOS DN 50 MM (2")</v>
          </cell>
          <cell r="E1262" t="str">
            <v>M</v>
          </cell>
          <cell r="F1262">
            <v>19.5</v>
          </cell>
        </row>
        <row r="1263">
          <cell r="B1263" t="str">
            <v>ED-49297</v>
          </cell>
          <cell r="C1263" t="str">
            <v>ELE-DUT-015</v>
          </cell>
          <cell r="D1263" t="str">
            <v>DUTO CORRUGADO EM PEAD (POLIETILENO DE ALTA DENSIDADE), PARA PROTEÇÃO DE CABOS SUBTERRÂNEOS DN 75 MM (3")</v>
          </cell>
          <cell r="E1263" t="str">
            <v>M</v>
          </cell>
          <cell r="F1263">
            <v>30.48</v>
          </cell>
        </row>
        <row r="1264">
          <cell r="B1264">
            <v>320</v>
          </cell>
          <cell r="C1264" t="str">
            <v>-</v>
          </cell>
          <cell r="D1264" t="str">
            <v>ENR-001  - ENROCAMENTO</v>
          </cell>
          <cell r="E1264" t="str">
            <v/>
          </cell>
        </row>
        <row r="1265">
          <cell r="B1265" t="str">
            <v>ED-49541</v>
          </cell>
          <cell r="C1265" t="str">
            <v>ENR-PED-010</v>
          </cell>
          <cell r="D1265" t="str">
            <v>ENROCAMENTO COM PEDRA DE MÃO ARRUMADA, INCLUSIVE FORNECIMENTO</v>
          </cell>
          <cell r="E1265" t="str">
            <v>M3</v>
          </cell>
          <cell r="F1265">
            <v>142.30000000000001</v>
          </cell>
        </row>
        <row r="1266">
          <cell r="B1266" t="str">
            <v>ED-49540</v>
          </cell>
          <cell r="C1266" t="str">
            <v>ENR-PED-005</v>
          </cell>
          <cell r="D1266" t="str">
            <v>ENROCAMENTO COM PEDRA DE MÃO JOGADA, INCLUSIVE FORNECIMENTO</v>
          </cell>
          <cell r="E1266" t="str">
            <v>M3</v>
          </cell>
          <cell r="F1266">
            <v>96.4</v>
          </cell>
        </row>
        <row r="1267">
          <cell r="B1267" t="str">
            <v>ED-49543</v>
          </cell>
          <cell r="C1267" t="str">
            <v>ENS-AÇO-010</v>
          </cell>
          <cell r="D1267" t="str">
            <v>ENSAIO DE TRAÇÃO, DOBRAMENTO E VERIFICAÇÃO DE BITOLAS EM BARRAS DE AÇO ACIMA DE 1"</v>
          </cell>
          <cell r="E1267" t="str">
            <v>U</v>
          </cell>
          <cell r="F1267">
            <v>63</v>
          </cell>
        </row>
        <row r="1268">
          <cell r="B1268" t="str">
            <v>ED-49542</v>
          </cell>
          <cell r="C1268" t="str">
            <v>ENS-AÇO-005</v>
          </cell>
          <cell r="D1268" t="str">
            <v>ENSAIO DE TRAÇÃO, DOBRAMENTO E VERIFICAÇÃO DE BITOLAS EM BARRAS DE AÇO ATÉ 1"</v>
          </cell>
          <cell r="E1268" t="str">
            <v>U</v>
          </cell>
          <cell r="F1268">
            <v>55</v>
          </cell>
        </row>
        <row r="1269">
          <cell r="B1269">
            <v>321</v>
          </cell>
          <cell r="C1269" t="str">
            <v>-</v>
          </cell>
          <cell r="D1269" t="str">
            <v>ENS-001  - ENSAIO DE CONCRETO E AÇO</v>
          </cell>
          <cell r="E1269" t="str">
            <v/>
          </cell>
        </row>
        <row r="1270">
          <cell r="B1270" t="str">
            <v>ED-49545</v>
          </cell>
          <cell r="C1270" t="str">
            <v>ENS-CON-015</v>
          </cell>
          <cell r="D1270" t="str">
            <v>DETERMINAÇÃO E ANÁLISE DE RESULTADO DE RESISTÊNCIA A COMPRESSÃO DO CONCRETO MOLDADO</v>
          </cell>
          <cell r="E1270" t="str">
            <v>U</v>
          </cell>
          <cell r="F1270">
            <v>160</v>
          </cell>
        </row>
        <row r="1271">
          <cell r="B1271" t="str">
            <v>ED-49556</v>
          </cell>
          <cell r="C1271" t="str">
            <v>ENS-SOL-040</v>
          </cell>
          <cell r="D1271" t="str">
            <v>ENSAIO DE COMPACTACAO - AMOSTRAS NAO TRABALHADAS - ENERGIA INTERMEDIARIA - SOLOS</v>
          </cell>
          <cell r="E1271" t="str">
            <v>U</v>
          </cell>
          <cell r="F1271">
            <v>145.12</v>
          </cell>
        </row>
        <row r="1272">
          <cell r="B1272" t="str">
            <v>ED-49557</v>
          </cell>
          <cell r="C1272" t="str">
            <v>ENS-SOL-045</v>
          </cell>
          <cell r="D1272" t="str">
            <v>ENSAIO DE COMPACTACAO - AMOSTRAS NAO TRABALHADAS - ENERGIA MODIFICADA - SOLOS</v>
          </cell>
          <cell r="E1272" t="str">
            <v>U</v>
          </cell>
          <cell r="F1272">
            <v>190.16</v>
          </cell>
        </row>
        <row r="1273">
          <cell r="B1273" t="str">
            <v>ED-49555</v>
          </cell>
          <cell r="C1273" t="str">
            <v>ENS-SOL-035</v>
          </cell>
          <cell r="D1273" t="str">
            <v>ENSAIO DE COMPACTACAO - AMOSTRAS NAO TRABALHADAS - ENERGIA NORMAL - SOLOS</v>
          </cell>
          <cell r="E1273" t="str">
            <v>U</v>
          </cell>
          <cell r="F1273">
            <v>95.08</v>
          </cell>
        </row>
        <row r="1274">
          <cell r="B1274" t="str">
            <v>ED-49558</v>
          </cell>
          <cell r="C1274" t="str">
            <v>ENS-SOL-050</v>
          </cell>
          <cell r="D1274" t="str">
            <v>ENSAIO DE COMPACTACAO - AMOSTRAS TRABALHADAS - SOLOS</v>
          </cell>
          <cell r="E1274" t="str">
            <v>U</v>
          </cell>
          <cell r="F1274">
            <v>100.08</v>
          </cell>
        </row>
        <row r="1275">
          <cell r="B1275" t="str">
            <v>ED-49544</v>
          </cell>
          <cell r="C1275" t="str">
            <v>ENS-CON-005</v>
          </cell>
          <cell r="D1275" t="str">
            <v>ENSAIO DE CONCRETO: CURA, FACEAMENTO, RUPTURA, EMISSÃO DE CERTIFICADOS - ATE 6 UNIDADES</v>
          </cell>
          <cell r="E1275" t="str">
            <v>U</v>
          </cell>
          <cell r="F1275">
            <v>96</v>
          </cell>
        </row>
        <row r="1276">
          <cell r="B1276" t="str">
            <v>ED-49561</v>
          </cell>
          <cell r="C1276" t="str">
            <v>ENS-SOL-065</v>
          </cell>
          <cell r="D1276" t="str">
            <v>ENSAIO DE DENSIDADE REAL - SOLOS</v>
          </cell>
          <cell r="E1276" t="str">
            <v>U</v>
          </cell>
          <cell r="F1276">
            <v>45.03</v>
          </cell>
        </row>
        <row r="1277">
          <cell r="B1277" t="str">
            <v>ED-49567</v>
          </cell>
          <cell r="C1277" t="str">
            <v>ENS-SOL-095</v>
          </cell>
          <cell r="D1277" t="str">
            <v>ENSAIO DE EXPANSIBILIDADE - SOLOS</v>
          </cell>
          <cell r="E1277" t="str">
            <v>U</v>
          </cell>
          <cell r="F1277">
            <v>72.56</v>
          </cell>
        </row>
        <row r="1278">
          <cell r="B1278" t="str">
            <v>ED-49551</v>
          </cell>
          <cell r="C1278" t="str">
            <v>ENS-SOL-015</v>
          </cell>
          <cell r="D1278" t="str">
            <v>ENSAIO DE GRANULOMETRIA POR PENEIRAMENTO - SOLOS</v>
          </cell>
          <cell r="E1278" t="str">
            <v>U</v>
          </cell>
          <cell r="F1278">
            <v>80.06</v>
          </cell>
        </row>
        <row r="1279">
          <cell r="B1279" t="str">
            <v>ED-49552</v>
          </cell>
          <cell r="C1279" t="str">
            <v>ENS-SOL-020</v>
          </cell>
          <cell r="D1279" t="str">
            <v>ENSAIO DE GRANULOMETRIA POR PENEIRAMENTO E SEDIMENTACAO - SOLOS</v>
          </cell>
          <cell r="E1279" t="str">
            <v>U</v>
          </cell>
          <cell r="F1279">
            <v>95.08</v>
          </cell>
        </row>
        <row r="1280">
          <cell r="B1280" t="str">
            <v>ED-49553</v>
          </cell>
          <cell r="C1280" t="str">
            <v>ENS-SOL-025</v>
          </cell>
          <cell r="D1280" t="str">
            <v>ENSAIO DE LIMITE DE LIQUIDEZ - SOLOS</v>
          </cell>
          <cell r="E1280" t="str">
            <v>U</v>
          </cell>
          <cell r="F1280">
            <v>50.04</v>
          </cell>
        </row>
        <row r="1281">
          <cell r="B1281" t="str">
            <v>ED-49554</v>
          </cell>
          <cell r="C1281" t="str">
            <v>ENS-SOL-030</v>
          </cell>
          <cell r="D1281" t="str">
            <v>ENSAIO DE LIMITE DE PLASTICIDADE - SOLOS</v>
          </cell>
          <cell r="E1281" t="str">
            <v>U</v>
          </cell>
          <cell r="F1281">
            <v>45.03</v>
          </cell>
        </row>
        <row r="1282">
          <cell r="B1282" t="str">
            <v>ED-49562</v>
          </cell>
          <cell r="C1282" t="str">
            <v>ENS-SOL-070</v>
          </cell>
          <cell r="D1282" t="str">
            <v>ENSAIO DE MASSA ESPECIFICA - IN SITU - EMPREGO DO OLEO - SOLOS</v>
          </cell>
          <cell r="E1282" t="str">
            <v>U</v>
          </cell>
          <cell r="F1282">
            <v>55.04</v>
          </cell>
        </row>
        <row r="1283">
          <cell r="B1283" t="str">
            <v>ED-49560</v>
          </cell>
          <cell r="C1283" t="str">
            <v>ENS-SOL-060</v>
          </cell>
          <cell r="D1283" t="str">
            <v>ENSAIO DE MASSA ESPECIFICA - IN SITU - METODO BALAO DE BORRACHA - SOLOS</v>
          </cell>
          <cell r="E1283" t="str">
            <v>U</v>
          </cell>
          <cell r="F1283">
            <v>40.03</v>
          </cell>
        </row>
        <row r="1284">
          <cell r="B1284" t="str">
            <v>ED-49559</v>
          </cell>
          <cell r="C1284" t="str">
            <v>ENS-SOL-055</v>
          </cell>
          <cell r="D1284" t="str">
            <v>ENSAIO DE MASSA ESPECIFICA - IN SITU - METODO FRASCO DE AREIA - SOLOS</v>
          </cell>
          <cell r="E1284" t="str">
            <v>U</v>
          </cell>
          <cell r="F1284">
            <v>35.03</v>
          </cell>
        </row>
        <row r="1285">
          <cell r="B1285" t="str">
            <v>ED-49566</v>
          </cell>
          <cell r="C1285" t="str">
            <v>ENS-SOL-090</v>
          </cell>
          <cell r="D1285" t="str">
            <v>ENSAIO DE RESILIENCIA - SOLOS</v>
          </cell>
          <cell r="E1285" t="str">
            <v>U</v>
          </cell>
          <cell r="F1285">
            <v>645.54999999999995</v>
          </cell>
        </row>
        <row r="1286">
          <cell r="B1286" t="str">
            <v>ED-49546</v>
          </cell>
          <cell r="C1286" t="str">
            <v>ENS-CON-045</v>
          </cell>
          <cell r="D1286" t="str">
            <v>ENSAIO DE RESISTENCIA A COMPRESSAO SIMPLES - CONCRETO</v>
          </cell>
          <cell r="E1286" t="str">
            <v>U</v>
          </cell>
          <cell r="F1286">
            <v>90.07</v>
          </cell>
        </row>
        <row r="1287">
          <cell r="B1287" t="str">
            <v>ED-49548</v>
          </cell>
          <cell r="C1287" t="str">
            <v>ENS-CON-055</v>
          </cell>
          <cell r="D1287" t="str">
            <v>ENSAIO DE RESISTENCIA A TRACAO NA FLEXAO DE CONCRETO</v>
          </cell>
          <cell r="E1287" t="str">
            <v>U</v>
          </cell>
          <cell r="F1287">
            <v>100.08</v>
          </cell>
        </row>
        <row r="1288">
          <cell r="B1288" t="str">
            <v>ED-49547</v>
          </cell>
          <cell r="C1288" t="str">
            <v>ENS-CON-050</v>
          </cell>
          <cell r="D1288" t="str">
            <v>ENSAIO DE RESISTENCIA A TRACAO POR COMPRESSAO DIAMETRAL - CONCRETO</v>
          </cell>
          <cell r="E1288" t="str">
            <v>U</v>
          </cell>
          <cell r="F1288">
            <v>90.07</v>
          </cell>
        </row>
        <row r="1289">
          <cell r="B1289" t="str">
            <v>ED-49565</v>
          </cell>
          <cell r="C1289" t="str">
            <v>ENS-SOL-085</v>
          </cell>
          <cell r="D1289" t="str">
            <v>ENSAIO DE TEOR DE UMIDADE - EM LABORATORIO - SOLOS</v>
          </cell>
          <cell r="E1289" t="str">
            <v>U</v>
          </cell>
          <cell r="F1289">
            <v>40.03</v>
          </cell>
        </row>
        <row r="1290">
          <cell r="B1290" t="str">
            <v>ED-49563</v>
          </cell>
          <cell r="C1290" t="str">
            <v>ENS-SOL-075</v>
          </cell>
          <cell r="D1290" t="str">
            <v>ENSAIO DE TEOR DE UMIDADE - METODO EXPEDITO DO ALCOOL - SOLOS</v>
          </cell>
          <cell r="E1290" t="str">
            <v>U</v>
          </cell>
          <cell r="F1290">
            <v>30.02</v>
          </cell>
        </row>
        <row r="1291">
          <cell r="B1291" t="str">
            <v>ED-49564</v>
          </cell>
          <cell r="C1291" t="str">
            <v>ENS-SOL-080</v>
          </cell>
          <cell r="D1291" t="str">
            <v>ENSAIO DE TEOR DE UMIDADE - PROCESSO SPEEDY - SOLOS E AGREGADOS MIUDOS</v>
          </cell>
          <cell r="E1291" t="str">
            <v>U</v>
          </cell>
          <cell r="F1291">
            <v>30.02</v>
          </cell>
        </row>
        <row r="1292">
          <cell r="B1292" t="str">
            <v>ED-49550</v>
          </cell>
          <cell r="C1292" t="str">
            <v>ENS-SOL-010</v>
          </cell>
          <cell r="D1292" t="str">
            <v>ENSAIO DE TERRAPLENAGEM - CAMADA FINAL DO ATERRO</v>
          </cell>
          <cell r="E1292" t="str">
            <v>M3</v>
          </cell>
          <cell r="F1292">
            <v>1.19</v>
          </cell>
        </row>
        <row r="1293">
          <cell r="B1293" t="str">
            <v>ED-49549</v>
          </cell>
          <cell r="C1293" t="str">
            <v>ENS-SOL-005</v>
          </cell>
          <cell r="D1293" t="str">
            <v>ENSAIOS DE TERRAPLENAGEM - CORPO DO ATERRO</v>
          </cell>
          <cell r="E1293" t="str">
            <v>M3</v>
          </cell>
          <cell r="F1293">
            <v>0.37</v>
          </cell>
        </row>
        <row r="1294">
          <cell r="B1294" t="str">
            <v>ED-49568</v>
          </cell>
          <cell r="C1294" t="str">
            <v>ENS-SOL-100</v>
          </cell>
          <cell r="D1294" t="str">
            <v>PREPARACAO DE AMOSTRAS PARA ENSAIO DE CARACTERIZACAO - SOLOS</v>
          </cell>
          <cell r="E1294" t="str">
            <v>U</v>
          </cell>
          <cell r="F1294">
            <v>55.04</v>
          </cell>
        </row>
        <row r="1295">
          <cell r="B1295">
            <v>322</v>
          </cell>
          <cell r="C1295" t="str">
            <v>-</v>
          </cell>
          <cell r="D1295" t="str">
            <v>EQP-001  - EQUIPAMENTOS ESPORTIVOS</v>
          </cell>
          <cell r="E1295" t="str">
            <v/>
          </cell>
        </row>
        <row r="1296">
          <cell r="B1296" t="str">
            <v>ED-49573</v>
          </cell>
          <cell r="C1296" t="str">
            <v>EQP-ESP-025</v>
          </cell>
          <cell r="D1296" t="str">
            <v>REDE DE PETECA COM MASTROS EM TUBO AÇO GALVANIZADO D = 76 MM</v>
          </cell>
          <cell r="E1296" t="str">
            <v>CJ</v>
          </cell>
          <cell r="F1296">
            <v>495</v>
          </cell>
        </row>
        <row r="1297">
          <cell r="B1297" t="str">
            <v>ED-49572</v>
          </cell>
          <cell r="C1297" t="str">
            <v>EQP-ESP-020</v>
          </cell>
          <cell r="D1297" t="str">
            <v>REDE DE VÔLEI COM MASTRO EM TUBO GALVANIZADO SEM PEDESTAL</v>
          </cell>
          <cell r="E1297" t="str">
            <v>CJ</v>
          </cell>
          <cell r="F1297">
            <v>495</v>
          </cell>
        </row>
        <row r="1298">
          <cell r="B1298" t="str">
            <v>ED-49571</v>
          </cell>
          <cell r="C1298" t="str">
            <v>EQP-ESP-015</v>
          </cell>
          <cell r="D1298" t="str">
            <v>REDE DE VÔLEI COM PEDESTAL PARA JUIZ</v>
          </cell>
          <cell r="E1298" t="str">
            <v>CJ</v>
          </cell>
          <cell r="F1298">
            <v>654</v>
          </cell>
        </row>
        <row r="1299">
          <cell r="B1299" t="str">
            <v>ED-49574</v>
          </cell>
          <cell r="C1299" t="str">
            <v>EQP-ESP-030</v>
          </cell>
          <cell r="D1299" t="str">
            <v>TABELA DE BASQUETE EM POSTE METÁLICO E SUPORTE DE PISO</v>
          </cell>
          <cell r="E1299" t="str">
            <v>U</v>
          </cell>
          <cell r="F1299">
            <v>1329.31</v>
          </cell>
        </row>
        <row r="1300">
          <cell r="B1300" t="str">
            <v>ED-49569</v>
          </cell>
          <cell r="C1300" t="str">
            <v>EQP-ESP-005</v>
          </cell>
          <cell r="D1300" t="str">
            <v>TRAVE DE GOL EM TUBO GALVANIZADO PARA QUADRA, INCLUSIVE REDE E PINTURA</v>
          </cell>
          <cell r="E1300" t="str">
            <v>U</v>
          </cell>
          <cell r="F1300">
            <v>611.25</v>
          </cell>
        </row>
        <row r="1301">
          <cell r="B1301" t="str">
            <v>ED-49570</v>
          </cell>
          <cell r="C1301" t="str">
            <v>EQP-ESP-010</v>
          </cell>
          <cell r="D1301" t="str">
            <v>TRAVE DE GOL PARA CAMPO DE FUTEBOL , INCLUSIVE REDE E PINTURA</v>
          </cell>
          <cell r="E1301" t="str">
            <v>U</v>
          </cell>
          <cell r="F1301">
            <v>1552.75</v>
          </cell>
        </row>
        <row r="1302">
          <cell r="B1302">
            <v>323</v>
          </cell>
          <cell r="C1302" t="str">
            <v>-</v>
          </cell>
          <cell r="D1302" t="str">
            <v>EQP-002  - EQUIPAMENTOS PARA PLAYGROUND METÁLICOS</v>
          </cell>
          <cell r="E1302" t="str">
            <v/>
          </cell>
        </row>
        <row r="1303">
          <cell r="B1303" t="str">
            <v>ED-49581</v>
          </cell>
          <cell r="C1303" t="str">
            <v>EQP-PLA-035</v>
          </cell>
          <cell r="D1303" t="str">
            <v>BALANCIM COM CINCO LUGARES METÁLICO PARA PLAYGROUND</v>
          </cell>
          <cell r="E1303" t="str">
            <v>U</v>
          </cell>
          <cell r="F1303">
            <v>1252.32</v>
          </cell>
        </row>
        <row r="1304">
          <cell r="B1304" t="str">
            <v>ED-49578</v>
          </cell>
          <cell r="C1304" t="str">
            <v>EQP-PLA-020</v>
          </cell>
          <cell r="D1304" t="str">
            <v>BARRA FIXA METÁLICA PARA PLAYGROUND</v>
          </cell>
          <cell r="E1304" t="str">
            <v>U</v>
          </cell>
          <cell r="F1304">
            <v>1153.3499999999999</v>
          </cell>
        </row>
        <row r="1305">
          <cell r="B1305" t="str">
            <v>ED-49580</v>
          </cell>
          <cell r="C1305" t="str">
            <v>EQP-PLA-030</v>
          </cell>
          <cell r="D1305" t="str">
            <v>BARRAS DE ALONGAMENTO METÁLICO PARA PLAYGROUND</v>
          </cell>
          <cell r="E1305" t="str">
            <v>U</v>
          </cell>
          <cell r="F1305">
            <v>1112.6600000000001</v>
          </cell>
        </row>
        <row r="1306">
          <cell r="B1306" t="str">
            <v>ED-49579</v>
          </cell>
          <cell r="C1306" t="str">
            <v>EQP-PLA-025</v>
          </cell>
          <cell r="D1306" t="str">
            <v>ESCADA HORIZONTAL METÁLICA PARA PLAYGROUND</v>
          </cell>
          <cell r="E1306" t="str">
            <v>U</v>
          </cell>
          <cell r="F1306">
            <v>1140.01</v>
          </cell>
        </row>
        <row r="1307">
          <cell r="B1307" t="str">
            <v>ED-49575</v>
          </cell>
          <cell r="C1307" t="str">
            <v>EQP-PLA-005</v>
          </cell>
          <cell r="D1307" t="str">
            <v>ESCORREGADOR MÉDIO METÁLICO PARA PLAYGROUND</v>
          </cell>
          <cell r="E1307" t="str">
            <v>U</v>
          </cell>
          <cell r="F1307">
            <v>666.25</v>
          </cell>
        </row>
        <row r="1308">
          <cell r="B1308" t="str">
            <v>ED-49576</v>
          </cell>
          <cell r="C1308" t="str">
            <v>EQP-PLA-010</v>
          </cell>
          <cell r="D1308" t="str">
            <v>GANGORRA METÁLICA COM DOIS LUGARES</v>
          </cell>
          <cell r="E1308" t="str">
            <v>U</v>
          </cell>
          <cell r="F1308">
            <v>1032.58</v>
          </cell>
        </row>
        <row r="1309">
          <cell r="B1309" t="str">
            <v>ED-49577</v>
          </cell>
          <cell r="C1309" t="str">
            <v>EQP-PLA-015</v>
          </cell>
          <cell r="D1309" t="str">
            <v>ZANGA BURRINHO METÁLICO COM DUAS PRANCHAS</v>
          </cell>
          <cell r="E1309" t="str">
            <v>U</v>
          </cell>
          <cell r="F1309">
            <v>803.23</v>
          </cell>
        </row>
        <row r="1310">
          <cell r="B1310">
            <v>324</v>
          </cell>
          <cell r="C1310" t="str">
            <v>-</v>
          </cell>
          <cell r="D1310" t="str">
            <v>ESQ-001  - ESQUADRIA DE MADEIRA</v>
          </cell>
          <cell r="E1310" t="str">
            <v/>
          </cell>
        </row>
        <row r="1311">
          <cell r="B1311" t="str">
            <v>ED-49582</v>
          </cell>
          <cell r="C1311" t="str">
            <v>ESQ-BAT-005</v>
          </cell>
          <cell r="D1311" t="str">
            <v>BATE MACA DE MADEIRA DE LEI, INCLUSIVE APLICAÇÃO DE VERNIZ SINTÉTICO MARÍTIMO, DUAS (2) DEMÃOS, ACABAMENTO TIPO FOSCO</v>
          </cell>
          <cell r="E1311" t="str">
            <v>M</v>
          </cell>
          <cell r="F1311">
            <v>40.33</v>
          </cell>
        </row>
        <row r="1312">
          <cell r="B1312" t="str">
            <v>ED-49584</v>
          </cell>
          <cell r="C1312" t="str">
            <v>ESQ-FOL-005</v>
          </cell>
          <cell r="D1312" t="str">
            <v>FOLHA DE PORTA MADEIRA DE LEI PRANCHETA PARA PINTURA L &lt;= 60 CM, H &lt;= 180 CM</v>
          </cell>
          <cell r="E1312" t="str">
            <v>U</v>
          </cell>
          <cell r="F1312">
            <v>128.85</v>
          </cell>
        </row>
        <row r="1313">
          <cell r="B1313" t="str">
            <v>ED-49585</v>
          </cell>
          <cell r="C1313" t="str">
            <v>ESQ-FOL-010</v>
          </cell>
          <cell r="D1313" t="str">
            <v>FOLHA DE PORTA MADEIRA DE LEI PRANCHETA PARA PINTURA 60 X 210 CM</v>
          </cell>
          <cell r="E1313" t="str">
            <v>U</v>
          </cell>
          <cell r="F1313">
            <v>160.53</v>
          </cell>
        </row>
        <row r="1314">
          <cell r="B1314" t="str">
            <v>ED-49586</v>
          </cell>
          <cell r="C1314" t="str">
            <v>ESQ-FOL-015</v>
          </cell>
          <cell r="D1314" t="str">
            <v>FOLHA DE PORTA MADEIRA DE LEI PRANCHETA PARA PINTURA 70 X 210 CM</v>
          </cell>
          <cell r="E1314" t="str">
            <v>U</v>
          </cell>
          <cell r="F1314">
            <v>162.69999999999999</v>
          </cell>
        </row>
        <row r="1315">
          <cell r="B1315" t="str">
            <v>ED-49587</v>
          </cell>
          <cell r="C1315" t="str">
            <v>ESQ-FOL-020</v>
          </cell>
          <cell r="D1315" t="str">
            <v>FOLHA DE PORTA MADEIRA DE LEI PRANCHETA PARA PINTURA 80 X 210 CM</v>
          </cell>
          <cell r="E1315" t="str">
            <v>U</v>
          </cell>
          <cell r="F1315">
            <v>164.87</v>
          </cell>
        </row>
        <row r="1316">
          <cell r="B1316" t="str">
            <v>ED-49588</v>
          </cell>
          <cell r="C1316" t="str">
            <v>ESQ-FOL-025</v>
          </cell>
          <cell r="D1316" t="str">
            <v>FOLHA DE PORTA MADEIRA DE LEI PRANCHETA PARA PINTURA 90 X 210 CM</v>
          </cell>
          <cell r="E1316" t="str">
            <v>U</v>
          </cell>
          <cell r="F1316">
            <v>174.66</v>
          </cell>
        </row>
        <row r="1317">
          <cell r="B1317" t="str">
            <v>ED-7066</v>
          </cell>
          <cell r="C1317" t="str">
            <v>-</v>
          </cell>
          <cell r="D1317" t="str">
            <v>FORNECIMENTO DE VISOR 30X20 CM DE VIDRO EM CRISTAL INCOLOR FIXO E=4 MM COM MOLDURA DE MADEIRA, INSTALADO EM PORTA DE MADEIRA</v>
          </cell>
          <cell r="E1317" t="str">
            <v>UN</v>
          </cell>
          <cell r="F1317">
            <v>72.28</v>
          </cell>
        </row>
        <row r="1318">
          <cell r="B1318" t="str">
            <v>ED-49589</v>
          </cell>
          <cell r="C1318" t="str">
            <v>ESQ-MAR-005</v>
          </cell>
          <cell r="D1318" t="str">
            <v>MARCO DE MADEIRA DE LEI PARA PINTURA, L = 14 CM, 60 X 210 CM</v>
          </cell>
          <cell r="E1318" t="str">
            <v>U</v>
          </cell>
          <cell r="F1318">
            <v>136.78</v>
          </cell>
        </row>
        <row r="1319">
          <cell r="B1319" t="str">
            <v>ED-49590</v>
          </cell>
          <cell r="C1319" t="str">
            <v>ESQ-MAR-010</v>
          </cell>
          <cell r="D1319" t="str">
            <v>MARCO EM MADEIRA DE LEI PARA PINTURA, L = 14 CM, 70 X 210 CM</v>
          </cell>
          <cell r="E1319" t="str">
            <v>U</v>
          </cell>
          <cell r="F1319">
            <v>136.78</v>
          </cell>
        </row>
        <row r="1320">
          <cell r="B1320" t="str">
            <v>ED-49591</v>
          </cell>
          <cell r="C1320" t="str">
            <v>ESQ-MAR-015</v>
          </cell>
          <cell r="D1320" t="str">
            <v>MARCO EM MADEIRA DE LEI PARA PINTURA, L = 14 CM, 80 X 210 CM</v>
          </cell>
          <cell r="E1320" t="str">
            <v>U</v>
          </cell>
          <cell r="F1320">
            <v>136.78</v>
          </cell>
        </row>
        <row r="1321">
          <cell r="B1321" t="str">
            <v>ED-49592</v>
          </cell>
          <cell r="C1321" t="str">
            <v>ESQ-MAR-020</v>
          </cell>
          <cell r="D1321" t="str">
            <v>MARCO EM MADEIRA DE LEI PARA PINTURA, L = 14 CM, 90 X 210 CM</v>
          </cell>
          <cell r="E1321" t="str">
            <v>U</v>
          </cell>
          <cell r="F1321">
            <v>136.78</v>
          </cell>
        </row>
        <row r="1322">
          <cell r="B1322" t="str">
            <v>ED-49600</v>
          </cell>
          <cell r="C1322" t="str">
            <v>ESQ-POR-040</v>
          </cell>
          <cell r="D1322" t="str">
            <v>PORTA DE ABRIR, MADEIRA DE LEI PRANCHETA PARA PINTURA COMPLETA 60 X 210 CM,COM FERRAGENS EM FERRO LATONADO</v>
          </cell>
          <cell r="E1322" t="str">
            <v>U</v>
          </cell>
          <cell r="F1322">
            <v>516.12</v>
          </cell>
        </row>
        <row r="1323">
          <cell r="B1323" t="str">
            <v>ED-49601</v>
          </cell>
          <cell r="C1323" t="str">
            <v>ESQ-POR-045</v>
          </cell>
          <cell r="D1323" t="str">
            <v>PORTA DE ABRIR, MADEIRA DE LEI PRANCHETA PARA PINTURA COMPLETA 70 X 210 CM,COM FERRAGENS EM FERRO LATONADO</v>
          </cell>
          <cell r="E1323" t="str">
            <v>U</v>
          </cell>
          <cell r="F1323">
            <v>519.83000000000004</v>
          </cell>
        </row>
        <row r="1324">
          <cell r="B1324" t="str">
            <v>ED-49602</v>
          </cell>
          <cell r="C1324" t="str">
            <v>ESQ-POR-050</v>
          </cell>
          <cell r="D1324" t="str">
            <v>PORTA DE ABRIR, MADEIRA DE LEI PRANCHETA PARA PINTURA COMPLETA 80 X 210 CM,COM FERRAGENS EM FERRO LATONADO</v>
          </cell>
          <cell r="E1324" t="str">
            <v>U</v>
          </cell>
          <cell r="F1324">
            <v>519.83000000000004</v>
          </cell>
        </row>
        <row r="1325">
          <cell r="B1325" t="str">
            <v>ED-49603</v>
          </cell>
          <cell r="C1325" t="str">
            <v>ESQ-POR-055</v>
          </cell>
          <cell r="D1325" t="str">
            <v>PORTA DE ABRIR, MADEIRA DE LEI PRANCHETA PARA PINTURA COMPLETA 90 X 210 CM,COM FERRAGENS EM FERRO LATONADO</v>
          </cell>
          <cell r="E1325" t="str">
            <v>U</v>
          </cell>
          <cell r="F1325">
            <v>544.86</v>
          </cell>
        </row>
        <row r="1326">
          <cell r="B1326" t="str">
            <v>ED-49610</v>
          </cell>
          <cell r="C1326" t="str">
            <v>ESQ-POR-082</v>
          </cell>
          <cell r="D1326" t="str">
            <v>PORTA DE MADEIRA DE LEI ESPECIAL 70 X 210 CM REVESTIDA COM CHUMBO 2MMPB (FACE INTERNA) E VISOR, PARA PINTURA, INCLUSIVE FERRAGENS</v>
          </cell>
          <cell r="E1326" t="str">
            <v>U</v>
          </cell>
          <cell r="F1326">
            <v>3454.32</v>
          </cell>
        </row>
        <row r="1327">
          <cell r="B1327" t="str">
            <v>ED-49609</v>
          </cell>
          <cell r="C1327" t="str">
            <v>ESQ-POR-081</v>
          </cell>
          <cell r="D1327" t="str">
            <v>PORTA DE MADEIRA DE LEI ESPECIAL 80 X 210 CM REVESTIDA COM CHUMBO 2MMPB (FACE INTERNA) E VISOR , PARA PINTURA, INCLUSIVE FERRAGENS</v>
          </cell>
          <cell r="E1327" t="str">
            <v>U</v>
          </cell>
          <cell r="F1327">
            <v>3624.82</v>
          </cell>
        </row>
        <row r="1328">
          <cell r="B1328" t="str">
            <v>ED-49608</v>
          </cell>
          <cell r="C1328" t="str">
            <v>ESQ-POR-080</v>
          </cell>
          <cell r="D1328" t="str">
            <v>PORTA DE MADEIRA DE LEI ESPECIAL 90 X 210 CM REVESTIDA COM CHUMBO 2MMPB (FACE INTERNA) E VISOR, PARA PINTURA, INCLUSIVE FERRAGENS</v>
          </cell>
          <cell r="E1328" t="str">
            <v>U</v>
          </cell>
          <cell r="F1328">
            <v>3795.32</v>
          </cell>
        </row>
        <row r="1329">
          <cell r="B1329" t="str">
            <v>ED-49597</v>
          </cell>
          <cell r="C1329" t="str">
            <v>ESQ-POR-030</v>
          </cell>
          <cell r="D1329" t="str">
            <v>PORTA DE MADEIRA, TIPO PRANCHETA, COM MARCO FERRO "L" 1 1/4 X 1/8", TARJETA E DOBRADIÇAS - 100 X 160 CM</v>
          </cell>
          <cell r="E1329" t="str">
            <v>U</v>
          </cell>
          <cell r="F1329">
            <v>296.13</v>
          </cell>
        </row>
        <row r="1330">
          <cell r="B1330" t="str">
            <v>ED-49594</v>
          </cell>
          <cell r="C1330" t="str">
            <v>ESQ-POR-015</v>
          </cell>
          <cell r="D1330" t="str">
            <v>PORTA DE MADEIRA, TIPO PRANCHETA, COM MARCO FERRO "L" 1 1/4 X 1/8", TARJETA E DOBRADIÇAS - 55 X 180 CM</v>
          </cell>
          <cell r="E1330" t="str">
            <v>U</v>
          </cell>
          <cell r="F1330">
            <v>259.11</v>
          </cell>
        </row>
        <row r="1331">
          <cell r="B1331" t="str">
            <v>ED-49598</v>
          </cell>
          <cell r="C1331" t="str">
            <v>ESQ-POR-035</v>
          </cell>
          <cell r="D1331" t="str">
            <v>PORTA DE MADEIRA, TIPO PRANCHETA, COM MARCO FERRO "L" 1 1/4 X 1/8", TARJETA LIVRE/OCUPADO E DOBRADIÇAS - 100 X 160 CM</v>
          </cell>
          <cell r="E1331" t="str">
            <v>U</v>
          </cell>
          <cell r="F1331">
            <v>314.13</v>
          </cell>
        </row>
        <row r="1332">
          <cell r="B1332" t="str">
            <v>ED-49593</v>
          </cell>
          <cell r="C1332" t="str">
            <v>ESQ-POR-010</v>
          </cell>
          <cell r="D1332" t="str">
            <v>PORTA DE MADEIRA, TIPO PRANCHETA, COM MARCO FERRO "L" 1 1/4 X 1/8", TARJETA LIVRE/OCUPADO E DOBRADIÇAS - 55 X 160 CM</v>
          </cell>
          <cell r="E1332" t="str">
            <v>U</v>
          </cell>
          <cell r="F1332">
            <v>277.11</v>
          </cell>
        </row>
        <row r="1333">
          <cell r="B1333" t="str">
            <v>ED-49595</v>
          </cell>
          <cell r="C1333" t="str">
            <v>ESQ-POR-020</v>
          </cell>
          <cell r="D1333" t="str">
            <v>PORTA DE MADEIRA, TIPO PRANCHETA, COM MARCO FERRO "L" 1 1/4 X 1/8", TARJETA LIVRE/OCUPADO E DOBRADIÇAS - 55 X 180 CM</v>
          </cell>
          <cell r="E1333" t="str">
            <v>U</v>
          </cell>
          <cell r="F1333">
            <v>277.11</v>
          </cell>
        </row>
        <row r="1334">
          <cell r="B1334" t="str">
            <v>ED-49596</v>
          </cell>
          <cell r="C1334" t="str">
            <v>ESQ-POR-025</v>
          </cell>
          <cell r="D1334" t="str">
            <v>PORTA DE MADEIRA, TIPO PRANCHETA, COM MARCO FERRO "L" 1 1/4 X 1/8", TARJETA LIVRE/OCUPADO E DOBRADIÇAS - 60 X 165 CM</v>
          </cell>
          <cell r="E1334" t="str">
            <v>U</v>
          </cell>
          <cell r="F1334">
            <v>280</v>
          </cell>
        </row>
        <row r="1335">
          <cell r="B1335" t="str">
            <v>ED-49607</v>
          </cell>
          <cell r="C1335" t="str">
            <v>ESQ-POR-075</v>
          </cell>
          <cell r="D1335" t="str">
            <v>PORTA EM MADEIRA DE LEI ESPECIAL COMPLETA 60 X 210 CM, COM REVESTIMENTO EM LAMINADO MELAMÍNICO NAS DUAS FACES, INCLUSIVE FERRAGENS E MAÇANETA TIPO ALAVANCA</v>
          </cell>
          <cell r="E1335" t="str">
            <v>U</v>
          </cell>
          <cell r="F1335">
            <v>660.12</v>
          </cell>
        </row>
        <row r="1336">
          <cell r="B1336" t="str">
            <v>ED-49606</v>
          </cell>
          <cell r="C1336" t="str">
            <v>ESQ-POR-070</v>
          </cell>
          <cell r="D1336" t="str">
            <v>PORTA EM MADEIRA DE LEI ESPECIAL COMPLETA 70 X 210 CM, COM REVESTIMENTO EM LAMINADO MELAMÍNICO NAS DUAS FACES, INCLUSIVE FERRAGENS E MAÇANETA TIPO ALAVANCA</v>
          </cell>
          <cell r="E1336" t="str">
            <v>U</v>
          </cell>
          <cell r="F1336">
            <v>663.83</v>
          </cell>
        </row>
        <row r="1337">
          <cell r="B1337" t="str">
            <v>ED-49605</v>
          </cell>
          <cell r="C1337" t="str">
            <v>ESQ-POR-065</v>
          </cell>
          <cell r="D1337" t="str">
            <v>PORTA EM MADEIRA DE LEI ESPECIAL COMPLETA 80 X 210 CM, COM REVESTIMENTO EM LAMINADO MELAMÍNICO NAS DUAS FACES, INCLUSIVE FERRAGENS E MAÇANETA TIPO ALAVANCA</v>
          </cell>
          <cell r="E1337" t="str">
            <v>U</v>
          </cell>
          <cell r="F1337">
            <v>663.83</v>
          </cell>
        </row>
        <row r="1338">
          <cell r="B1338" t="str">
            <v>ED-49604</v>
          </cell>
          <cell r="C1338" t="str">
            <v>ESQ-POR-060</v>
          </cell>
          <cell r="D1338" t="str">
            <v>PORTA EM MADEIRA DE LEI ESPECIAL COMPLETA 90 X 210 CM, PARA PINTURA, PARA P.N.E., COM PROTEÇÃO INFERIOR EM LAMINADO MELAMÍNICO, INCLUSIVE FERRAGENS E MAÇANETA TIPO ALAVANCA (P2)</v>
          </cell>
          <cell r="E1338" t="str">
            <v>U</v>
          </cell>
          <cell r="F1338">
            <v>553.76</v>
          </cell>
        </row>
        <row r="1339">
          <cell r="B1339" t="str">
            <v>ED-49599</v>
          </cell>
          <cell r="C1339" t="str">
            <v>ESQ-POR-036</v>
          </cell>
          <cell r="D1339" t="str">
            <v>PORTA EM MADEIRA DE LEI REVESTIDA EM LAMINADO MELAMÍNICO, COM MARCO EM ALUMÍNIO ANODIZADO NATURAL, TARJETA LIVRE/OCUPADO E DOBRADIÇAS - 60 X 165 CM</v>
          </cell>
          <cell r="E1339" t="str">
            <v>U</v>
          </cell>
          <cell r="F1339">
            <v>428.02</v>
          </cell>
        </row>
        <row r="1340">
          <cell r="B1340" t="str">
            <v>ED-49583</v>
          </cell>
          <cell r="C1340" t="str">
            <v>ESQ-BAT-010</v>
          </cell>
          <cell r="D1340" t="str">
            <v>PROTETOR DE PAREDE BATE MACA EM PVC RÍGIDO DE ALTO IMPACTO, BASE DE FIXAÇÃO, TERMINAIS DE ACABAMENTO E ADAPTADORES L = 200 MM</v>
          </cell>
          <cell r="E1340" t="str">
            <v>M</v>
          </cell>
          <cell r="F1340">
            <v>63.2</v>
          </cell>
        </row>
        <row r="1341">
          <cell r="B1341" t="str">
            <v>ED-49611</v>
          </cell>
          <cell r="C1341" t="str">
            <v>ESQ-REG-005</v>
          </cell>
          <cell r="D1341" t="str">
            <v>RÉGUA PARA ALISARES DE 5 X 1 CM DE MADEIRA DE LEI PARA PINTURA COLOCADO</v>
          </cell>
          <cell r="E1341" t="str">
            <v>CJ</v>
          </cell>
          <cell r="F1341">
            <v>32.04</v>
          </cell>
        </row>
        <row r="1342">
          <cell r="B1342" t="str">
            <v>ED-49612</v>
          </cell>
          <cell r="C1342" t="str">
            <v>ESQ-REG-010</v>
          </cell>
          <cell r="D1342" t="str">
            <v>RÉGUA PARA ALISARES DE 7 X 1 CM DE MADEIRA DE LEI PARA PINTURA COLOCADO</v>
          </cell>
          <cell r="E1342" t="str">
            <v>CJ</v>
          </cell>
          <cell r="F1342">
            <v>34.58</v>
          </cell>
        </row>
        <row r="1343">
          <cell r="B1343">
            <v>325</v>
          </cell>
          <cell r="C1343" t="str">
            <v>-</v>
          </cell>
          <cell r="D1343" t="str">
            <v>EST-001  - ESTRUTURA DE CONCRETO</v>
          </cell>
          <cell r="E1343" t="str">
            <v/>
          </cell>
        </row>
        <row r="1344">
          <cell r="B1344" t="str">
            <v>ED-9058</v>
          </cell>
          <cell r="C1344" t="str">
            <v>-</v>
          </cell>
          <cell r="D1344" t="str">
            <v>APLICAÇÃO DE CONCRETO AUTO-ADENSÁVEL EM ESTRUTURA, INCLUSIVE ESPALHAMENTO, ADENSAMENTO E ACABAMENTO</v>
          </cell>
          <cell r="E1344" t="str">
            <v>M3</v>
          </cell>
          <cell r="F1344">
            <v>9.91</v>
          </cell>
        </row>
        <row r="1345">
          <cell r="B1345" t="str">
            <v>ED-49653</v>
          </cell>
          <cell r="C1345" t="str">
            <v>EST-FOR-045</v>
          </cell>
          <cell r="D1345" t="str">
            <v>CIMBRAMENTO DE MADEIRA</v>
          </cell>
          <cell r="E1345" t="str">
            <v>M3</v>
          </cell>
          <cell r="F1345">
            <v>27.29</v>
          </cell>
        </row>
        <row r="1346">
          <cell r="B1346" t="str">
            <v>ED-49652</v>
          </cell>
          <cell r="C1346" t="str">
            <v>EST-FOR-041</v>
          </cell>
          <cell r="D1346" t="str">
            <v>DESCARGA, MONTAGEM, DESMONTAGEM E CARGA DE ESCORAMENTO METÁLICO TIPOS A E B PARA VIGAS E LAJES</v>
          </cell>
          <cell r="E1346" t="str">
            <v>M3</v>
          </cell>
          <cell r="F1346">
            <v>8.25</v>
          </cell>
        </row>
        <row r="1347">
          <cell r="B1347" t="str">
            <v>ED-49650</v>
          </cell>
          <cell r="C1347" t="str">
            <v>EST-FOR-035</v>
          </cell>
          <cell r="D1347" t="str">
            <v>ESCORAMENTO METÁLICO TUBULAR CONVENCIONAL (H = 1,80 À 3,20 M) COM ACESSÓRIOS PARA LAJES E VIGAS MACIÇAS, EXCLUSIVE TRANSPORTE E MONTAGEM (ALUGUEL MENSAL)</v>
          </cell>
          <cell r="E1347" t="str">
            <v>M3*MÊS</v>
          </cell>
          <cell r="F1347">
            <v>2</v>
          </cell>
        </row>
        <row r="1348">
          <cell r="B1348" t="str">
            <v>ED-49651</v>
          </cell>
          <cell r="C1348" t="str">
            <v>EST-FOR-040</v>
          </cell>
          <cell r="D1348" t="str">
            <v>ESCORAMENTO METÁLICO TUBULAR CONVENCIONAL (H = 3,21 À 4,50 M) COM ACESSÓRIOS PARA LAJES E VIGAS MACIÇAS, EXCLUSIVE TRANSPORTE E MONTAGEM (ALUGUEL MENSAL)</v>
          </cell>
          <cell r="E1348" t="str">
            <v>M3*MÊS</v>
          </cell>
          <cell r="F1348">
            <v>1.7</v>
          </cell>
        </row>
        <row r="1349">
          <cell r="B1349" t="str">
            <v>ED-8398</v>
          </cell>
          <cell r="C1349" t="str">
            <v>-</v>
          </cell>
          <cell r="D1349" t="str">
            <v>FORMA E DESFORMA DE COMPENSADO PLASTIFICADO, ESP. 12MM, REAPROVEITAMENTO (3X), EXCLUSIVE ESCORAMENTO</v>
          </cell>
          <cell r="E1349" t="str">
            <v>M2</v>
          </cell>
          <cell r="F1349">
            <v>41.45</v>
          </cell>
        </row>
        <row r="1350">
          <cell r="B1350" t="str">
            <v>ED-49647</v>
          </cell>
          <cell r="C1350" t="str">
            <v>EST-FOR-025</v>
          </cell>
          <cell r="D1350" t="str">
            <v>FORMA E DESFORMA DE COMPENSADO PLASTIFICADO, ESP. 12MM, REAPROVEITAMENTO (5X), EXCLUSIVE ESCORAMENTO</v>
          </cell>
          <cell r="E1350" t="str">
            <v>M2</v>
          </cell>
          <cell r="F1350">
            <v>30.57</v>
          </cell>
        </row>
        <row r="1351">
          <cell r="B1351" t="str">
            <v>ED-49648</v>
          </cell>
          <cell r="C1351" t="str">
            <v>EST-FOR-030</v>
          </cell>
          <cell r="D1351" t="str">
            <v>FORMA E DESFORMA DE COMPENSADO PLASTIFICADO, ESP. 14MM, REAPROVEITAMENTO (5X), EXCLUSIVE ESCORAMENTO</v>
          </cell>
          <cell r="E1351" t="str">
            <v>M2</v>
          </cell>
          <cell r="F1351">
            <v>34.25</v>
          </cell>
        </row>
        <row r="1352">
          <cell r="B1352" t="str">
            <v>ED-49644</v>
          </cell>
          <cell r="C1352" t="str">
            <v>EST-FOR-010</v>
          </cell>
          <cell r="D1352" t="str">
            <v>FORMA E DESFORMA DE COMPENSADO RESINADO, ESP. 10MM, REAPROVEITAMENTO (3X), EXCLUSIVE ESCORAMENTO</v>
          </cell>
          <cell r="E1352" t="str">
            <v>M2</v>
          </cell>
          <cell r="F1352">
            <v>37.770000000000003</v>
          </cell>
        </row>
        <row r="1353">
          <cell r="B1353" t="str">
            <v>ED-49645</v>
          </cell>
          <cell r="C1353" t="str">
            <v>EST-FOR-015</v>
          </cell>
          <cell r="D1353" t="str">
            <v>FORMA E DESFORMA DE COMPENSADO RESINADO, ESP. 12MM, REAPROVEITAMENTO (3X), EXCLUSIVE ESCORAMENTO</v>
          </cell>
          <cell r="E1353" t="str">
            <v>M2</v>
          </cell>
          <cell r="F1353">
            <v>38.97</v>
          </cell>
        </row>
        <row r="1354">
          <cell r="B1354" t="str">
            <v>ED-49646</v>
          </cell>
          <cell r="C1354" t="str">
            <v>EST-FOR-020</v>
          </cell>
          <cell r="D1354" t="str">
            <v>FORMA E DESFORMA DE COMPENSADO RESINADO, ESP. 14MM, REAPROVEITAMENTO (3X), EXCLUSIVE ESCORAMENTO</v>
          </cell>
          <cell r="E1354" t="str">
            <v>M2</v>
          </cell>
          <cell r="F1354">
            <v>39.619999999999997</v>
          </cell>
        </row>
        <row r="1355">
          <cell r="B1355" t="str">
            <v>ED-49649</v>
          </cell>
          <cell r="C1355" t="str">
            <v>EST-FOR-031</v>
          </cell>
          <cell r="D1355" t="str">
            <v>FORMA E DESFORMA DE MADEIRA PARA ESTRUTURA EM CURVA COM TÁBUA, SARRAFO E COMPENSADO RESINADO NAVAL, ESP. 6MM, REAPROVEITAMENTO (2X), EXCLUSIVE ESCORAMENTO</v>
          </cell>
          <cell r="E1355" t="str">
            <v>M2</v>
          </cell>
          <cell r="F1355">
            <v>84.85</v>
          </cell>
        </row>
        <row r="1356">
          <cell r="B1356" t="str">
            <v>ED-8457</v>
          </cell>
          <cell r="C1356" t="str">
            <v>-</v>
          </cell>
          <cell r="D1356" t="str">
            <v>FORMA E DESFORMA DE MADEIRA PARA ESTRUTURA EM CURVA COM TÁBUA, SARRAFO E COMPENSADO RESINADO NAVAL, ESP. 6MM, REAPROVEITAMENTO (3X), EXCLUSIVE ESCORAMENTO</v>
          </cell>
          <cell r="E1356" t="str">
            <v>M2</v>
          </cell>
          <cell r="F1356">
            <v>70.63</v>
          </cell>
        </row>
        <row r="1357">
          <cell r="B1357" t="str">
            <v>ED-8458</v>
          </cell>
          <cell r="C1357" t="str">
            <v>-</v>
          </cell>
          <cell r="D1357" t="str">
            <v>FORMA E DESFORMA DE MADEIRA PARA ESTRUTURA EM CURVA COM TÁBUA, SARRAFO E COMPENSADO RESINADO NAVAL, ESP. 6MM, REAPROVEITAMENTO (5X), EXCLUSIVE ESCORAMENTO</v>
          </cell>
          <cell r="E1357" t="str">
            <v>M2</v>
          </cell>
          <cell r="F1357">
            <v>59.26</v>
          </cell>
        </row>
        <row r="1358">
          <cell r="B1358" t="str">
            <v>ED-49643</v>
          </cell>
          <cell r="C1358" t="str">
            <v>EST-FOR-005</v>
          </cell>
          <cell r="D1358" t="str">
            <v>FORMA E DESFORMA DE TÁBUA E SARRAFO, REAPROVEITAMENTO (3X), EXCLUSIVE ESCORAMENTO</v>
          </cell>
          <cell r="E1358" t="str">
            <v>M2</v>
          </cell>
          <cell r="F1358">
            <v>38.840000000000003</v>
          </cell>
        </row>
        <row r="1359">
          <cell r="B1359" t="str">
            <v>ED-49618</v>
          </cell>
          <cell r="C1359" t="str">
            <v>EST-CON-030</v>
          </cell>
          <cell r="D1359" t="str">
            <v>FORNECIMENTO DE CONCRETO ESTRUTURAL, PREPARADO EM OBRA, COM FCK 20 MPA, INCLUSIVE LANÇAMENTO, ADENSAMENTO E ACABAMENTO</v>
          </cell>
          <cell r="E1359" t="str">
            <v>M3</v>
          </cell>
          <cell r="F1359">
            <v>413.81</v>
          </cell>
        </row>
        <row r="1360">
          <cell r="B1360" t="str">
            <v>ED-49619</v>
          </cell>
          <cell r="C1360" t="str">
            <v>EST-CON-035</v>
          </cell>
          <cell r="D1360" t="str">
            <v>FORNECIMENTO DE CONCRETO ESTRUTURAL, PREPARADO EM OBRA, COM FCK 25 MPA, INCLUSIVE LANÇAMENTO, ADENSAMENTO E ACABAMENTO</v>
          </cell>
          <cell r="E1360" t="str">
            <v>M3</v>
          </cell>
          <cell r="F1360">
            <v>427.06</v>
          </cell>
        </row>
        <row r="1361">
          <cell r="B1361" t="str">
            <v>ED-49620</v>
          </cell>
          <cell r="C1361" t="str">
            <v>EST-CON-040</v>
          </cell>
          <cell r="D1361" t="str">
            <v>FORNECIMENTO DE CONCRETO ESTRUTURAL, PREPARADO EM OBRA, COM FCK 30 MPA, INCLUSIVE LANÇAMENTO, ADENSAMENTO E ACABAMENTO</v>
          </cell>
          <cell r="E1361" t="str">
            <v>M3</v>
          </cell>
          <cell r="F1361">
            <v>448.99</v>
          </cell>
        </row>
        <row r="1362">
          <cell r="B1362" t="str">
            <v>ED-49621</v>
          </cell>
          <cell r="C1362" t="str">
            <v>EST-CON-041</v>
          </cell>
          <cell r="D1362" t="str">
            <v>FORNECIMENTO DE CONCRETO ESTRUTURAL, PREPARADO EM OBRA, COM FCK 35 MPA, INCLUSIVE LANÇAMENTO, ADENSAMENTO E ACABAMENTO</v>
          </cell>
          <cell r="E1362" t="str">
            <v>M3</v>
          </cell>
          <cell r="F1362">
            <v>457.44</v>
          </cell>
        </row>
        <row r="1363">
          <cell r="B1363" t="str">
            <v>ED-49622</v>
          </cell>
          <cell r="C1363" t="str">
            <v>EST-CON-045</v>
          </cell>
          <cell r="D1363" t="str">
            <v>FORNECIMENTO DE CONCRETO ESTRUTURAL, PREPARADO EM OBRA, COM FCK 40 MPA, INCLUSIVE LANÇAMENTO, ADENSAMENTO E ACABAMENTO</v>
          </cell>
          <cell r="E1363" t="str">
            <v>M3</v>
          </cell>
          <cell r="F1363">
            <v>475.51</v>
          </cell>
        </row>
        <row r="1364">
          <cell r="B1364" t="str">
            <v>ED-9052</v>
          </cell>
          <cell r="C1364" t="str">
            <v>-</v>
          </cell>
          <cell r="D1364" t="str">
            <v>FORNECIMENTO DE CONCRETO ESTRUTURAL, USINADO BOMBEADO, AUTO-ADENSÁVEL, COM FCK 20 MPA, INCLUSIVE LANÇAMENTO E ACABAMENTO</v>
          </cell>
          <cell r="E1364" t="str">
            <v>M3</v>
          </cell>
          <cell r="F1364">
            <v>306.70999999999998</v>
          </cell>
        </row>
        <row r="1365">
          <cell r="B1365" t="str">
            <v>ED-9053</v>
          </cell>
          <cell r="C1365" t="str">
            <v>-</v>
          </cell>
          <cell r="D1365" t="str">
            <v>FORNECIMENTO DE CONCRETO ESTRUTURAL, USINADO BOMBEADO, AUTO-ADENSÁVEL, COM FCK 25 MPA, INCLUSIVE LANÇAMENTO E ACABAMENTO</v>
          </cell>
          <cell r="E1365" t="str">
            <v>M3</v>
          </cell>
          <cell r="F1365">
            <v>312.49</v>
          </cell>
        </row>
        <row r="1366">
          <cell r="B1366" t="str">
            <v>ED-9054</v>
          </cell>
          <cell r="C1366" t="str">
            <v>-</v>
          </cell>
          <cell r="D1366" t="str">
            <v>FORNECIMENTO DE CONCRETO ESTRUTURAL, USINADO BOMBEADO, AUTO-ADENSÁVEL, COM FCK 30 MPA, INCLUSIVE LANÇAMENTO E ACABAMENTO</v>
          </cell>
          <cell r="E1366" t="str">
            <v>M3</v>
          </cell>
          <cell r="F1366">
            <v>332.12</v>
          </cell>
        </row>
        <row r="1367">
          <cell r="B1367" t="str">
            <v>ED-9055</v>
          </cell>
          <cell r="C1367" t="str">
            <v>-</v>
          </cell>
          <cell r="D1367" t="str">
            <v>FORNECIMENTO DE CONCRETO ESTRUTURAL, USINADO BOMBEADO, AUTO-ADENSÁVEL, COM FCK 35 MPA, INCLUSIVE LANÇAMENTO E ACABAMENTO</v>
          </cell>
          <cell r="E1367" t="str">
            <v>M3</v>
          </cell>
          <cell r="F1367">
            <v>353.49</v>
          </cell>
        </row>
        <row r="1368">
          <cell r="B1368" t="str">
            <v>ED-9056</v>
          </cell>
          <cell r="C1368" t="str">
            <v>-</v>
          </cell>
          <cell r="D1368" t="str">
            <v>FORNECIMENTO DE CONCRETO ESTRUTURAL, USINADO BOMBEADO, AUTO-ADENSÁVEL, COM FCK 40 MPA, INCLUSIVE LANÇAMENTO E ACABAMENTO</v>
          </cell>
          <cell r="E1368" t="str">
            <v>M3</v>
          </cell>
          <cell r="F1368">
            <v>367.93</v>
          </cell>
        </row>
        <row r="1369">
          <cell r="B1369" t="str">
            <v>ED-9057</v>
          </cell>
          <cell r="C1369" t="str">
            <v>-</v>
          </cell>
          <cell r="D1369" t="str">
            <v>FORNECIMENTO DE CONCRETO ESTRUTURAL, USINADO BOMBEADO, AUTO-ADENSÁVEL, COM FCK 45 MPA, INCLUSIVE LANÇAMENTO E ACABAMENTO</v>
          </cell>
          <cell r="E1369" t="str">
            <v>M3</v>
          </cell>
          <cell r="F1369">
            <v>378.9</v>
          </cell>
        </row>
        <row r="1370">
          <cell r="B1370" t="str">
            <v>ED-49637</v>
          </cell>
          <cell r="C1370" t="str">
            <v>EST-CON-110</v>
          </cell>
          <cell r="D1370" t="str">
            <v>FORNECIMENTO DE CONCRETO ESTRUTURAL, USINADO BOMBEADO, COM FCK 20 MPA, INCLUSIVE LANÇAMENTO, ADENSAMENTO E ACABAMENTO</v>
          </cell>
          <cell r="E1370" t="str">
            <v>M3</v>
          </cell>
          <cell r="F1370">
            <v>330.19</v>
          </cell>
        </row>
        <row r="1371">
          <cell r="B1371" t="str">
            <v>ED-49638</v>
          </cell>
          <cell r="C1371" t="str">
            <v>EST-CON-115</v>
          </cell>
          <cell r="D1371" t="str">
            <v>FORNECIMENTO DE CONCRETO ESTRUTURAL, USINADO BOMBEADO, COM FCK 25 MPA, INCLUSIVE LANÇAMENTO, ADENSAMENTO E ACABAMENTO</v>
          </cell>
          <cell r="E1371" t="str">
            <v>M3</v>
          </cell>
          <cell r="F1371">
            <v>336.07</v>
          </cell>
        </row>
        <row r="1372">
          <cell r="B1372" t="str">
            <v>ED-49639</v>
          </cell>
          <cell r="C1372" t="str">
            <v>EST-CON-120</v>
          </cell>
          <cell r="D1372" t="str">
            <v>FORNECIMENTO DE CONCRETO ESTRUTURAL, USINADO BOMBEADO, COM FCK 30 MPA, INCLUSIVE LANÇAMENTO, ADENSAMENTO E ACABAMENTO</v>
          </cell>
          <cell r="E1372" t="str">
            <v>M3</v>
          </cell>
          <cell r="F1372">
            <v>356.06</v>
          </cell>
        </row>
        <row r="1373">
          <cell r="B1373" t="str">
            <v>ED-49640</v>
          </cell>
          <cell r="C1373" t="str">
            <v>EST-CON-121</v>
          </cell>
          <cell r="D1373" t="str">
            <v>FORNECIMENTO DE CONCRETO ESTRUTURAL, USINADO BOMBEADO, COM FCK 35 MPA, INCLUSIVE LANÇAMENTO, ADENSAMENTO E ACABAMENTO</v>
          </cell>
          <cell r="E1373" t="str">
            <v>M3</v>
          </cell>
          <cell r="F1373">
            <v>377.82</v>
          </cell>
        </row>
        <row r="1374">
          <cell r="B1374" t="str">
            <v>ED-49641</v>
          </cell>
          <cell r="C1374" t="str">
            <v>EST-CON-125</v>
          </cell>
          <cell r="D1374" t="str">
            <v>FORNECIMENTO DE CONCRETO ESTRUTURAL, USINADO BOMBEADO, COM FCK 40 MPA, INCLUSIVE LANÇAMENTO, ADENSAMENTO E ACABAMENTO</v>
          </cell>
          <cell r="E1374" t="str">
            <v>M3</v>
          </cell>
          <cell r="F1374">
            <v>392.52</v>
          </cell>
        </row>
        <row r="1375">
          <cell r="B1375" t="str">
            <v>ED-49642</v>
          </cell>
          <cell r="C1375" t="str">
            <v>EST-CON-130</v>
          </cell>
          <cell r="D1375" t="str">
            <v>FORNECIMENTO DE CONCRETO ESTRUTURAL, USINADO BOMBEADO, COM FCK 45 MPA, INCLUSIVE LANÇAMENTO, ADENSAMENTO E ACABAMENTO</v>
          </cell>
          <cell r="E1375" t="str">
            <v>M3</v>
          </cell>
          <cell r="F1375">
            <v>403.69</v>
          </cell>
        </row>
        <row r="1376">
          <cell r="B1376" t="str">
            <v>ED-49629</v>
          </cell>
          <cell r="C1376" t="str">
            <v>EST-CON-080</v>
          </cell>
          <cell r="D1376" t="str">
            <v>FORNECIMENTO DE CONCRETO ESTRUTURAL, USINADO, COM FCK 20 MPA, INCLUSIVE LANÇAMENTO, ADENSAMENTO E ACABAMENTO</v>
          </cell>
          <cell r="E1376" t="str">
            <v>M3</v>
          </cell>
          <cell r="F1376">
            <v>350.31</v>
          </cell>
        </row>
        <row r="1377">
          <cell r="B1377" t="str">
            <v>ED-49630</v>
          </cell>
          <cell r="C1377" t="str">
            <v>EST-CON-085</v>
          </cell>
          <cell r="D1377" t="str">
            <v>FORNECIMENTO DE CONCRETO ESTRUTURAL, USINADO, COM FCK 25 MPA, INCLUSIVE LANÇAMENTO, ADENSAMENTO E ACABAMENTO</v>
          </cell>
          <cell r="E1377" t="str">
            <v>M3</v>
          </cell>
          <cell r="F1377">
            <v>355.98</v>
          </cell>
        </row>
        <row r="1378">
          <cell r="B1378" t="str">
            <v>ED-49631</v>
          </cell>
          <cell r="C1378" t="str">
            <v>EST-CON-090</v>
          </cell>
          <cell r="D1378" t="str">
            <v>FORNECIMENTO DE CONCRETO ESTRUTURAL, USINADO, COM FCK 30 MPA, INCLUSIVE LANÇAMENTO, ADENSAMENTO E ACABAMENTO</v>
          </cell>
          <cell r="E1378" t="str">
            <v>M3</v>
          </cell>
          <cell r="F1378">
            <v>375.26</v>
          </cell>
        </row>
        <row r="1379">
          <cell r="B1379" t="str">
            <v>ED-49632</v>
          </cell>
          <cell r="C1379" t="str">
            <v>EST-CON-091</v>
          </cell>
          <cell r="D1379" t="str">
            <v>FORNECIMENTO DE CONCRETO ESTRUTURAL, USINADO, COM FCK 35 MPA, INCLUSIVE LANÇAMENTO, ADENSAMENTO E ACABAMENTO</v>
          </cell>
          <cell r="E1379" t="str">
            <v>M3</v>
          </cell>
          <cell r="F1379">
            <v>396.24</v>
          </cell>
        </row>
        <row r="1380">
          <cell r="B1380" t="str">
            <v>ED-49633</v>
          </cell>
          <cell r="C1380" t="str">
            <v>EST-CON-095</v>
          </cell>
          <cell r="D1380" t="str">
            <v>FORNECIMENTO DE CONCRETO ESTRUTURAL, USINADO, COM FCK 40 MPA, INCLUSIVE LANÇAMENTO, ADENSAMENTO E ACABAMENTO</v>
          </cell>
          <cell r="E1380" t="str">
            <v>M3</v>
          </cell>
          <cell r="F1380">
            <v>410.41</v>
          </cell>
        </row>
        <row r="1381">
          <cell r="B1381" t="str">
            <v>ED-49634</v>
          </cell>
          <cell r="C1381" t="str">
            <v>EST-CON-096</v>
          </cell>
          <cell r="D1381" t="str">
            <v>FORNECIMENTO DE CONCRETO ESTRUTURAL, USINADO, COM FCK 45 MPA, INCLUSIVE LANÇAMENTO, ADENSAMENTO E ACABAMENTO</v>
          </cell>
          <cell r="E1381" t="str">
            <v>M3</v>
          </cell>
          <cell r="F1381">
            <v>410.22</v>
          </cell>
        </row>
        <row r="1382">
          <cell r="B1382" t="str">
            <v>ED-49614</v>
          </cell>
          <cell r="C1382" t="str">
            <v>EST-CON-010</v>
          </cell>
          <cell r="D1382" t="str">
            <v>FORNECIMENTO DE CONCRETO NÃO ESTRUTURAL, PREPARADO EM OBRA COM BETONEIRA, COM FCK 10 MPA, INCLUSIVE LANÇAMENTO, ADENSAMENTO E ACABAMENTO</v>
          </cell>
          <cell r="E1382" t="str">
            <v>M3</v>
          </cell>
          <cell r="F1382">
            <v>392.45</v>
          </cell>
        </row>
        <row r="1383">
          <cell r="B1383" t="str">
            <v>ED-49615</v>
          </cell>
          <cell r="C1383" t="str">
            <v>EST-CON-015</v>
          </cell>
          <cell r="D1383" t="str">
            <v>FORNECIMENTO DE CONCRETO NÃO ESTRUTURAL, PREPARADO EM OBRA COM BETONEIRA, COM FCK 13,5 MPA, INCLUSIVE LANÇAMENTO, ADENSAMENTO E ACABAMENTO</v>
          </cell>
          <cell r="E1383" t="str">
            <v>M3</v>
          </cell>
          <cell r="F1383">
            <v>402.37</v>
          </cell>
        </row>
        <row r="1384">
          <cell r="B1384" t="str">
            <v>ED-49616</v>
          </cell>
          <cell r="C1384" t="str">
            <v>EST-CON-020</v>
          </cell>
          <cell r="D1384" t="str">
            <v>FORNECIMENTO DE CONCRETO NÃO ESTRUTURAL, PREPARADO EM OBRA COM BETONEIRA, COM FCK 15 MPA, INCLUSIVE LANÇAMENTO, ADENSAMENTO E ACABAMENTO</v>
          </cell>
          <cell r="E1384" t="str">
            <v>M3</v>
          </cell>
          <cell r="F1384">
            <v>405.91</v>
          </cell>
        </row>
        <row r="1385">
          <cell r="B1385" t="str">
            <v>ED-49617</v>
          </cell>
          <cell r="C1385" t="str">
            <v>EST-CON-025</v>
          </cell>
          <cell r="D1385" t="str">
            <v>FORNECIMENTO DE CONCRETO NÃO ESTRUTURAL, PREPARADO EM OBRA COM BETONEIRA, COM FCK 18 MPA, INCLUSIVE LANÇAMENTO, ADENSAMENTO E ACABAMENTO</v>
          </cell>
          <cell r="E1385" t="str">
            <v>M3</v>
          </cell>
          <cell r="F1385">
            <v>413.35</v>
          </cell>
        </row>
        <row r="1386">
          <cell r="B1386" t="str">
            <v>ED-49613</v>
          </cell>
          <cell r="C1386" t="str">
            <v>EST-CON-005</v>
          </cell>
          <cell r="D1386" t="str">
            <v>FORNECIMENTO DE CONCRETO NÃO ESTRUTURAL, PREPARADO EM OBRA COM BETONEIRA, COM FCK 9 MPA, INCLUSIVE LANÇAMENTO, ADENSAMENTO E ACABAMENTO</v>
          </cell>
          <cell r="E1386" t="str">
            <v>M3</v>
          </cell>
          <cell r="F1386">
            <v>390.29</v>
          </cell>
        </row>
        <row r="1387">
          <cell r="B1387" t="str">
            <v>ED-49625</v>
          </cell>
          <cell r="C1387" t="str">
            <v>EST-CON-060</v>
          </cell>
          <cell r="D1387" t="str">
            <v>FORNECIMENTO DE CONCRETO NÃO ESTRUTURAL, USINADO, COM FCK 10 MPA, INCLUSIVE LANÇAMENTO, ADENSAMENTO E ACABAMENTO</v>
          </cell>
          <cell r="E1387" t="str">
            <v>M3</v>
          </cell>
          <cell r="F1387">
            <v>326.5</v>
          </cell>
        </row>
        <row r="1388">
          <cell r="B1388" t="str">
            <v>ED-49627</v>
          </cell>
          <cell r="C1388" t="str">
            <v>EST-CON-070</v>
          </cell>
          <cell r="D1388" t="str">
            <v>FORNECIMENTO DE CONCRETO NÃO ESTRUTURAL, USINADO, COM FCK 15 MPA, INCLUSIVE LANÇAMENTO, ADENSAMENTO E ACABAMENTO</v>
          </cell>
          <cell r="E1388" t="str">
            <v>M3</v>
          </cell>
          <cell r="F1388">
            <v>338.97</v>
          </cell>
        </row>
        <row r="1389">
          <cell r="B1389" t="str">
            <v>ED-49654</v>
          </cell>
          <cell r="C1389" t="str">
            <v>EST-FOR-055</v>
          </cell>
          <cell r="D1389" t="str">
            <v>LOCAÇÃO, MONTAGEM E DESMONTAGEM DE MOLDES PLÁSTICOS PARA CONCRETAGEM DE LAJES NERVURADAS 600 X 425 CM, INCLUSIVE CIMBRAMENTO H = 3,00 M</v>
          </cell>
          <cell r="E1389" t="str">
            <v>M2</v>
          </cell>
          <cell r="F1389">
            <v>69.89</v>
          </cell>
        </row>
        <row r="1390">
          <cell r="B1390">
            <v>326</v>
          </cell>
          <cell r="C1390" t="str">
            <v>-</v>
          </cell>
          <cell r="D1390" t="str">
            <v>EST-002  - ESTRUTURA DE CONCRETO</v>
          </cell>
          <cell r="E1390" t="str">
            <v/>
          </cell>
        </row>
        <row r="1391">
          <cell r="B1391" t="str">
            <v>ED-49655</v>
          </cell>
          <cell r="C1391" t="str">
            <v>EST-ANC-005</v>
          </cell>
          <cell r="D1391" t="str">
            <v>ANCORAGEM DE BARRAS DE AÇO , COM RESINA BASE DE POLIÉSTER</v>
          </cell>
          <cell r="E1391" t="str">
            <v>DM3</v>
          </cell>
          <cell r="F1391">
            <v>51.1</v>
          </cell>
        </row>
        <row r="1392">
          <cell r="B1392" t="str">
            <v>ED-49660</v>
          </cell>
          <cell r="C1392" t="str">
            <v>EST-ESC-005</v>
          </cell>
          <cell r="D1392" t="str">
            <v>ESCARIFICAÇÃO MANUAL , CORTE DE CONCRETO ATÉ 3 CM DE PROFUNDIDADE</v>
          </cell>
          <cell r="E1392" t="str">
            <v>M2</v>
          </cell>
          <cell r="F1392">
            <v>132.6</v>
          </cell>
        </row>
        <row r="1393">
          <cell r="B1393" t="str">
            <v>ED-49662</v>
          </cell>
          <cell r="C1393" t="str">
            <v>EST-GRO-010</v>
          </cell>
          <cell r="D1393" t="str">
            <v>FORNECIMENTO E APLICAÇÃO DE GROUT PARA ANCORAGENS, RECUPERAÇÕES ESTRUTURAIS E USO EM GERAL</v>
          </cell>
          <cell r="E1393" t="str">
            <v>M3</v>
          </cell>
          <cell r="F1393">
            <v>2819.99</v>
          </cell>
        </row>
        <row r="1394">
          <cell r="B1394" t="str">
            <v>ED-49663</v>
          </cell>
          <cell r="C1394" t="str">
            <v>EST-GRO-015</v>
          </cell>
          <cell r="D1394" t="str">
            <v>GROUT - PREPARO COM ARGAMASSA DE CIMENTO, AREIA SEM PENEIRAR E PEDRISCO TRAÇO 1:3:2</v>
          </cell>
          <cell r="E1394" t="str">
            <v>M3</v>
          </cell>
          <cell r="F1394">
            <v>315.45999999999998</v>
          </cell>
        </row>
        <row r="1395">
          <cell r="B1395" t="str">
            <v>ED-49661</v>
          </cell>
          <cell r="C1395" t="str">
            <v>EST-GRO-005</v>
          </cell>
          <cell r="D1395" t="str">
            <v>GROUT - PREPARO E LANÇAMENTO COM ARGAMASSA DE CIMENTO, CAL HIDRATADA, AREIA SEM PENEIRAR E PEDRICO TRAÇO 1:0,1:3:2</v>
          </cell>
          <cell r="E1395" t="str">
            <v>M3</v>
          </cell>
          <cell r="F1395">
            <v>524.19000000000005</v>
          </cell>
        </row>
        <row r="1396">
          <cell r="B1396" t="str">
            <v>ED-49656</v>
          </cell>
          <cell r="C1396" t="str">
            <v>EST-ARM-005</v>
          </cell>
          <cell r="D1396" t="str">
            <v>LIXAMENTO MECANIZADO DA ARMADURA COM ESCOVA CIRCULAR</v>
          </cell>
          <cell r="E1396" t="str">
            <v>M</v>
          </cell>
          <cell r="F1396">
            <v>6.6</v>
          </cell>
        </row>
        <row r="1397">
          <cell r="B1397" t="str">
            <v>ED-49657</v>
          </cell>
          <cell r="C1397" t="str">
            <v>EST-ARM-010</v>
          </cell>
          <cell r="D1397" t="str">
            <v>PROTEÇÃO DE ARMADURA CORROÍDA POR AÇÃO DE CLORETOS, COM TINTA DE ALTO TEOR DE ZINCO</v>
          </cell>
          <cell r="E1397" t="str">
            <v>M</v>
          </cell>
          <cell r="F1397">
            <v>3.72</v>
          </cell>
        </row>
        <row r="1398">
          <cell r="B1398" t="str">
            <v>ED-49658</v>
          </cell>
          <cell r="C1398" t="str">
            <v>EST-ARM-015</v>
          </cell>
          <cell r="D1398" t="str">
            <v>REFORÇO ESTRUTURAL COM EMENDA POR SOLDA , PARA RECONSTITUIÇÃO DA SEÇÃO DA ARMADURA</v>
          </cell>
          <cell r="E1398" t="str">
            <v>U</v>
          </cell>
          <cell r="F1398">
            <v>8.93</v>
          </cell>
        </row>
        <row r="1399">
          <cell r="B1399" t="str">
            <v>ED-49659</v>
          </cell>
          <cell r="C1399" t="str">
            <v>EST-ARM-020</v>
          </cell>
          <cell r="D1399" t="str">
            <v>REFORÇO ESTRUTURAL COM EMENDA POR TRANSPASSE , PARA RECONSTITUIÇÃO DA SEÇÃO DA ARMADURA</v>
          </cell>
          <cell r="E1399" t="str">
            <v>KG</v>
          </cell>
          <cell r="F1399">
            <v>9.44</v>
          </cell>
        </row>
        <row r="1400">
          <cell r="B1400">
            <v>327</v>
          </cell>
          <cell r="C1400" t="str">
            <v>-</v>
          </cell>
          <cell r="D1400" t="str">
            <v>EST-003  - ESTRUTURA METÁLICA</v>
          </cell>
          <cell r="E1400" t="str">
            <v/>
          </cell>
        </row>
        <row r="1401">
          <cell r="B1401" t="str">
            <v>ED-49678</v>
          </cell>
          <cell r="C1401" t="str">
            <v>EST-MET-085</v>
          </cell>
          <cell r="D1401" t="str">
            <v>ESTRUTURA DE AÇO PARA COBERTURA DUAS ÁGUAS COM LANTERNIM, ESPAÇAMENTO ENTRE TESOURAS 4 M, VÃO 15 M</v>
          </cell>
          <cell r="E1401" t="str">
            <v>M2</v>
          </cell>
          <cell r="F1401">
            <v>196</v>
          </cell>
        </row>
        <row r="1402">
          <cell r="B1402" t="str">
            <v>ED-49679</v>
          </cell>
          <cell r="C1402" t="str">
            <v>EST-MET-090</v>
          </cell>
          <cell r="D1402" t="str">
            <v>ESTRUTURA DE AÇO PARA COBERTURA DUAS ÁGUAS COM LANTERNIM, ESPAÇAMENTO ENTRE TESOURAS 5 M, VÃO 25 M</v>
          </cell>
          <cell r="E1402" t="str">
            <v>M2</v>
          </cell>
          <cell r="F1402">
            <v>224</v>
          </cell>
        </row>
        <row r="1403">
          <cell r="B1403" t="str">
            <v>ED-49680</v>
          </cell>
          <cell r="C1403" t="str">
            <v>EST-MET-095</v>
          </cell>
          <cell r="D1403" t="str">
            <v>ESTRUTURA DE AÇO PARA COBERTURA DUAS ÁGUAS COM LANTERNIM, ESPAÇAMENTO ENTRE TESOURAS 5 M, VÃO 30 M</v>
          </cell>
          <cell r="E1403" t="str">
            <v>M2</v>
          </cell>
          <cell r="F1403">
            <v>252</v>
          </cell>
        </row>
        <row r="1404">
          <cell r="B1404" t="str">
            <v>ED-49670</v>
          </cell>
          <cell r="C1404" t="str">
            <v>EST-MET-045</v>
          </cell>
          <cell r="D1404" t="str">
            <v>ESTRUTURA DE AÇO PARA COBERTURA EM ARCO , ESPAÇAMENTO ENTRE ARCOS 4 M, VÃO 15 M</v>
          </cell>
          <cell r="E1404" t="str">
            <v>M2</v>
          </cell>
          <cell r="F1404">
            <v>135.80000000000001</v>
          </cell>
        </row>
        <row r="1405">
          <cell r="B1405" t="str">
            <v>ED-49671</v>
          </cell>
          <cell r="C1405" t="str">
            <v>EST-MET-050</v>
          </cell>
          <cell r="D1405" t="str">
            <v>ESTRUTURA DE AÇO PARA COBERTURA EM ARCO , ESPAÇAMENTO ENTRE ARCOS 5 M, VÃO 20 M</v>
          </cell>
          <cell r="E1405" t="str">
            <v>M2</v>
          </cell>
          <cell r="F1405">
            <v>144.19999999999999</v>
          </cell>
        </row>
        <row r="1406">
          <cell r="B1406" t="str">
            <v>ED-49672</v>
          </cell>
          <cell r="C1406" t="str">
            <v>EST-MET-055</v>
          </cell>
          <cell r="D1406" t="str">
            <v>ESTRUTURA DE AÇO PARA COBERTURA EM ARCO , ESPAÇAMENTO ENTRE ARCOS 6 M, VÃO 25 M</v>
          </cell>
          <cell r="E1406" t="str">
            <v>M2</v>
          </cell>
          <cell r="F1406">
            <v>154</v>
          </cell>
        </row>
        <row r="1407">
          <cell r="B1407" t="str">
            <v>ED-49673</v>
          </cell>
          <cell r="C1407" t="str">
            <v>EST-MET-060</v>
          </cell>
          <cell r="D1407" t="str">
            <v>ESTRUTURA DE AÇO PARA COBERTURA EM ARCO , ESPAÇAMENTO ENTRE ARCOS 6 M, VÃO 30 M</v>
          </cell>
          <cell r="E1407" t="str">
            <v>M2</v>
          </cell>
          <cell r="F1407">
            <v>159.6</v>
          </cell>
        </row>
        <row r="1408">
          <cell r="B1408" t="str">
            <v>ED-49675</v>
          </cell>
          <cell r="C1408" t="str">
            <v>EST-MET-070</v>
          </cell>
          <cell r="D1408" t="str">
            <v>ESTRUTURA DE AÇO PARA COBERTURA EM SHED , ESPAÇAMENTO ENTRE TESOURAS 10 M, VÃO 20 M</v>
          </cell>
          <cell r="E1408" t="str">
            <v>M2</v>
          </cell>
          <cell r="F1408">
            <v>210</v>
          </cell>
        </row>
        <row r="1409">
          <cell r="B1409" t="str">
            <v>ED-49676</v>
          </cell>
          <cell r="C1409" t="str">
            <v>EST-MET-075</v>
          </cell>
          <cell r="D1409" t="str">
            <v>ESTRUTURA DE AÇO PARA COBERTURA EM SHED , ESPAÇAMENTO ENTRE TESOURAS 10 M, VÃO 25 M</v>
          </cell>
          <cell r="E1409" t="str">
            <v>M2</v>
          </cell>
          <cell r="F1409">
            <v>224</v>
          </cell>
        </row>
        <row r="1410">
          <cell r="B1410" t="str">
            <v>ED-49677</v>
          </cell>
          <cell r="C1410" t="str">
            <v>EST-MET-080</v>
          </cell>
          <cell r="D1410" t="str">
            <v>ESTRUTURA DE AÇO PARA COBERTURA EM SHED , ESPAÇAMENTO ENTRE TESOURAS 12 M, VÃO 30 M</v>
          </cell>
          <cell r="E1410" t="str">
            <v>M2</v>
          </cell>
          <cell r="F1410">
            <v>238</v>
          </cell>
        </row>
        <row r="1411">
          <cell r="B1411" t="str">
            <v>ED-49674</v>
          </cell>
          <cell r="C1411" t="str">
            <v>EST-MET-065</v>
          </cell>
          <cell r="D1411" t="str">
            <v>ESTRUTURA DE AÇO PARA COBERTURA EM SHED , ESPAÇAMENTO ENTRE TESOURAS 7 M, VÃO 15</v>
          </cell>
          <cell r="E1411" t="str">
            <v>M2</v>
          </cell>
          <cell r="F1411">
            <v>196</v>
          </cell>
        </row>
        <row r="1412">
          <cell r="B1412" t="str">
            <v>ED-49681</v>
          </cell>
          <cell r="C1412" t="str">
            <v>EST-MET-100</v>
          </cell>
          <cell r="D1412" t="str">
            <v>ESTRUTURA DE ALUMÍNIO EM DUAS ÁGUAS , ESPAÇAMENTO ENTRE TESOURAS DE 3 A 6 M, VÃO DE 20 M</v>
          </cell>
          <cell r="E1412" t="str">
            <v>M2</v>
          </cell>
          <cell r="F1412">
            <v>246.6</v>
          </cell>
        </row>
        <row r="1413">
          <cell r="B1413" t="str">
            <v>ED-49682</v>
          </cell>
          <cell r="C1413" t="str">
            <v>EST-MET-105</v>
          </cell>
          <cell r="D1413" t="str">
            <v>ESTRUTURA DE ALUMÍNIO EM DUAS ÁGUAS , ESPAÇAMENTO ENTRE TESOURAS DE 3 A 6 M, VÃO DE 25 M</v>
          </cell>
          <cell r="E1413" t="str">
            <v>M2</v>
          </cell>
          <cell r="F1413">
            <v>271.27</v>
          </cell>
        </row>
        <row r="1414">
          <cell r="B1414" t="str">
            <v>ED-49683</v>
          </cell>
          <cell r="C1414" t="str">
            <v>EST-MET-110</v>
          </cell>
          <cell r="D1414" t="str">
            <v>ESTRUTURA DE ALUMÍNIO EM DUAS ÁGUAS , ESPAÇAMENTO ENTRE TESOURAS DE 3 A 6 M, VÃO DE 30 M</v>
          </cell>
          <cell r="E1414" t="str">
            <v>M2</v>
          </cell>
          <cell r="F1414">
            <v>295.95</v>
          </cell>
        </row>
        <row r="1415">
          <cell r="B1415" t="str">
            <v>ED-49684</v>
          </cell>
          <cell r="C1415" t="str">
            <v>EST-MET-115</v>
          </cell>
          <cell r="D1415" t="str">
            <v>ESTRUTURA DE ALUMÍNIO EM DUAS ÁGUAS , ESPAÇAMENTO ENTRE TESOURAS DE 3 A 6 M, VÃO DE 40 M</v>
          </cell>
          <cell r="E1415" t="str">
            <v>M2</v>
          </cell>
          <cell r="F1415">
            <v>337.07</v>
          </cell>
        </row>
        <row r="1416">
          <cell r="B1416" t="str">
            <v>ED-49664</v>
          </cell>
          <cell r="C1416" t="str">
            <v>EST-MET-005</v>
          </cell>
          <cell r="D1416" t="str">
            <v>FORNECIMENTO, FABRICAÇÃO, TRANSPORTE E MONTAGEM DE ESTRUTURA METÁLICA EM PERFIS LAMINADOS, INCLUSIVE PINTURA PRIMER</v>
          </cell>
          <cell r="E1416" t="str">
            <v>KG</v>
          </cell>
          <cell r="F1416">
            <v>10.5</v>
          </cell>
        </row>
        <row r="1417">
          <cell r="B1417" t="str">
            <v>ED-49665</v>
          </cell>
          <cell r="C1417" t="str">
            <v>EST-MET-010</v>
          </cell>
          <cell r="D1417" t="str">
            <v>FORNECIMENTO, FABRICAÇÃO, TRANSPORTE E MONTAGEM DE ESTRUTURA METÁLICA EM PERFIS SOLDADOS, INCLUSIVE PINTURA PRIMER</v>
          </cell>
          <cell r="E1417" t="str">
            <v>KG</v>
          </cell>
          <cell r="F1417">
            <v>10.5</v>
          </cell>
        </row>
        <row r="1418">
          <cell r="B1418" t="str">
            <v>ED-49666</v>
          </cell>
          <cell r="C1418" t="str">
            <v>EST-MET-015</v>
          </cell>
          <cell r="D1418" t="str">
            <v>FORNECIMENTO, FABRICAÇÃO, TRANSPORTE E MONTAGEM DE ESTRUTURA METÁLICA EM PERFIS TUBULARES, INCLUSIVE PINTURA PRIMER</v>
          </cell>
          <cell r="E1418" t="str">
            <v>KG</v>
          </cell>
          <cell r="F1418">
            <v>10.5</v>
          </cell>
        </row>
        <row r="1419">
          <cell r="B1419" t="str">
            <v>ED-49667</v>
          </cell>
          <cell r="C1419" t="str">
            <v>EST-MET-030</v>
          </cell>
          <cell r="D1419" t="str">
            <v>FORNECIMENTO, FABRICAÇÃO, TRANSPORTE E MONTAGEM DE ESTRUTURA METÁLICA PARA TELHADO DE QUADRA POLI ESPORTIVA EM AÇO SAC-41, PINTADA</v>
          </cell>
          <cell r="E1419" t="str">
            <v>M2</v>
          </cell>
          <cell r="F1419">
            <v>99.64</v>
          </cell>
        </row>
        <row r="1420">
          <cell r="B1420" t="str">
            <v>ED-49669</v>
          </cell>
          <cell r="C1420" t="str">
            <v>EST-MET-040</v>
          </cell>
          <cell r="D1420" t="str">
            <v>FORNECIMENTO, FABRICAÇÃO, TRANSPORTE E MONTAGEM DE ESTRUTURA METÁLICA PARA TELHADO SOBRE LAJE PARA TELHAS CERÂMICAS, INCLUSIVE PINTURA PRIMER</v>
          </cell>
          <cell r="E1420" t="str">
            <v>M2</v>
          </cell>
          <cell r="F1420">
            <v>76.05</v>
          </cell>
        </row>
        <row r="1421">
          <cell r="B1421" t="str">
            <v>ED-49668</v>
          </cell>
          <cell r="C1421" t="str">
            <v>EST-MET-035</v>
          </cell>
          <cell r="D1421" t="str">
            <v>FORNECIMENTO, FABRICAÇÃO, TRANSPORTE E MONTAGEM DE ESTRUTURA METÁLICA PARA TELHADO SOBRE LAJE PARA TELHAS METÁLICAS, INCLUSIVE PINTURA PRIMER</v>
          </cell>
          <cell r="E1421" t="str">
            <v>M2</v>
          </cell>
          <cell r="F1421">
            <v>50.7</v>
          </cell>
        </row>
        <row r="1422">
          <cell r="B1422">
            <v>328</v>
          </cell>
          <cell r="C1422" t="str">
            <v>-</v>
          </cell>
          <cell r="D1422" t="str">
            <v>FOR-001  - FORROS</v>
          </cell>
          <cell r="E1422" t="str">
            <v/>
          </cell>
        </row>
        <row r="1423">
          <cell r="B1423" t="str">
            <v>ED-49691</v>
          </cell>
          <cell r="C1423" t="str">
            <v>FOR-MAD-015</v>
          </cell>
          <cell r="D1423" t="str">
            <v>CIMALHA DE MADEIRA PARA FORRO DE MADEIRA</v>
          </cell>
          <cell r="E1423" t="str">
            <v>M</v>
          </cell>
          <cell r="F1423">
            <v>12.32</v>
          </cell>
        </row>
        <row r="1424">
          <cell r="B1424" t="str">
            <v>ED-49688</v>
          </cell>
          <cell r="C1424" t="str">
            <v>FOR-GES-020</v>
          </cell>
          <cell r="D1424" t="str">
            <v>COLOCAÇÃO DE MOLDURA DE GESSO</v>
          </cell>
          <cell r="E1424" t="str">
            <v>M</v>
          </cell>
          <cell r="F1424">
            <v>8.5</v>
          </cell>
        </row>
        <row r="1425">
          <cell r="B1425" t="str">
            <v>ED-49692</v>
          </cell>
          <cell r="C1425" t="str">
            <v>FOR-MAD-020</v>
          </cell>
          <cell r="D1425" t="str">
            <v>EMPENAS DE MADEIRA (RÉGUAS)</v>
          </cell>
          <cell r="E1425" t="str">
            <v>M2</v>
          </cell>
          <cell r="F1425">
            <v>116.26</v>
          </cell>
        </row>
        <row r="1426">
          <cell r="B1426" t="str">
            <v>ED-49687</v>
          </cell>
          <cell r="C1426" t="str">
            <v>FOR-GES-015</v>
          </cell>
          <cell r="D1426" t="str">
            <v>FORRO DE GESSO EM PLACAS ACARTONADAS - FGA</v>
          </cell>
          <cell r="E1426" t="str">
            <v>M2</v>
          </cell>
          <cell r="F1426">
            <v>33.450000000000003</v>
          </cell>
        </row>
        <row r="1427">
          <cell r="B1427" t="str">
            <v>ED-49686</v>
          </cell>
          <cell r="C1427" t="str">
            <v>FOR-GES-010</v>
          </cell>
          <cell r="D1427" t="str">
            <v>FORRO DE GESSO EM PLACAS ACARTONADAS - FGE</v>
          </cell>
          <cell r="E1427" t="str">
            <v>M2</v>
          </cell>
          <cell r="F1427">
            <v>39.9</v>
          </cell>
        </row>
        <row r="1428">
          <cell r="B1428" t="str">
            <v>ED-49685</v>
          </cell>
          <cell r="C1428" t="str">
            <v>FOR-GES-005</v>
          </cell>
          <cell r="D1428" t="str">
            <v>FORRO DE GESSO EM PLACAS 60 X 60 CM LISO</v>
          </cell>
          <cell r="E1428" t="str">
            <v>M2</v>
          </cell>
          <cell r="F1428">
            <v>30.22</v>
          </cell>
        </row>
        <row r="1429">
          <cell r="B1429" t="str">
            <v>ED-49690</v>
          </cell>
          <cell r="C1429" t="str">
            <v>FOR-MAD-010</v>
          </cell>
          <cell r="D1429" t="str">
            <v>FORRO DE MADEIRA DE PINUS</v>
          </cell>
          <cell r="E1429" t="str">
            <v>M2</v>
          </cell>
          <cell r="F1429">
            <v>54.39</v>
          </cell>
        </row>
        <row r="1430">
          <cell r="B1430" t="str">
            <v>ED-49689</v>
          </cell>
          <cell r="C1430" t="str">
            <v>FOR-MAD-005</v>
          </cell>
          <cell r="D1430" t="str">
            <v>FORRO DE MADEIRA EM ANGELIM</v>
          </cell>
          <cell r="E1430" t="str">
            <v>M2</v>
          </cell>
          <cell r="F1430">
            <v>70.23</v>
          </cell>
        </row>
        <row r="1431">
          <cell r="B1431" t="str">
            <v>ED-49694</v>
          </cell>
          <cell r="C1431" t="str">
            <v>FOR-PVC-005</v>
          </cell>
          <cell r="D1431" t="str">
            <v>FORRO EM PVC BRANCO DE L = 10 CM</v>
          </cell>
          <cell r="E1431" t="str">
            <v>M2</v>
          </cell>
          <cell r="F1431">
            <v>41</v>
          </cell>
        </row>
        <row r="1432">
          <cell r="B1432" t="str">
            <v>ED-49695</v>
          </cell>
          <cell r="C1432" t="str">
            <v>FOR-PVC-010</v>
          </cell>
          <cell r="D1432" t="str">
            <v>FORRO EM PVC BRANCO DE L = 20 CM</v>
          </cell>
          <cell r="E1432" t="str">
            <v>M2</v>
          </cell>
          <cell r="F1432">
            <v>41</v>
          </cell>
        </row>
        <row r="1433">
          <cell r="B1433" t="str">
            <v>ED-52311</v>
          </cell>
          <cell r="C1433" t="str">
            <v>-</v>
          </cell>
          <cell r="D1433" t="str">
            <v>MANTA ISOLANTE PARA TELHADOS</v>
          </cell>
          <cell r="E1433" t="str">
            <v>M2</v>
          </cell>
          <cell r="F1433">
            <v>11.64</v>
          </cell>
        </row>
        <row r="1434">
          <cell r="B1434">
            <v>329</v>
          </cell>
          <cell r="C1434" t="str">
            <v>-</v>
          </cell>
          <cell r="D1434" t="str">
            <v>FRG-001  - FERRAGENS</v>
          </cell>
          <cell r="E1434" t="str">
            <v/>
          </cell>
        </row>
        <row r="1435">
          <cell r="B1435" t="str">
            <v>ED-49697</v>
          </cell>
          <cell r="C1435" t="str">
            <v>FRG-DOB-010</v>
          </cell>
          <cell r="D1435" t="str">
            <v>DOBRADIÇA DE FERRO CROMADA 3" X 2 1/2"</v>
          </cell>
          <cell r="E1435" t="str">
            <v>U</v>
          </cell>
          <cell r="F1435">
            <v>9.09</v>
          </cell>
        </row>
        <row r="1436">
          <cell r="B1436" t="str">
            <v>ED-49698</v>
          </cell>
          <cell r="C1436" t="str">
            <v>FRG-DOB-015</v>
          </cell>
          <cell r="D1436" t="str">
            <v>DOBRADIÇA DE FERRO CROMADA 3 1/2" X 2 1/2"</v>
          </cell>
          <cell r="E1436" t="str">
            <v>U</v>
          </cell>
          <cell r="F1436">
            <v>8.8699999999999992</v>
          </cell>
        </row>
        <row r="1437">
          <cell r="B1437" t="str">
            <v>ED-49696</v>
          </cell>
          <cell r="C1437" t="str">
            <v>FRG-DOB-005</v>
          </cell>
          <cell r="D1437" t="str">
            <v>DOBRADIÇA DE FERRO CROMADO 3" X 2"</v>
          </cell>
          <cell r="E1437" t="str">
            <v>U</v>
          </cell>
          <cell r="F1437">
            <v>9.09</v>
          </cell>
        </row>
        <row r="1438">
          <cell r="B1438" t="str">
            <v>ED-49699</v>
          </cell>
          <cell r="C1438" t="str">
            <v>FRG-FEC-005</v>
          </cell>
          <cell r="D1438" t="str">
            <v>FECHADURA 357-(E49) E282 - ML600 CROMADA</v>
          </cell>
          <cell r="E1438" t="str">
            <v>U</v>
          </cell>
          <cell r="F1438">
            <v>234.32</v>
          </cell>
        </row>
        <row r="1439">
          <cell r="B1439" t="str">
            <v>ED-49700</v>
          </cell>
          <cell r="C1439" t="str">
            <v>FRG-FEC-010</v>
          </cell>
          <cell r="D1439" t="str">
            <v>FECHADURA 457-(E49) E283 - ML600 CROMADA</v>
          </cell>
          <cell r="E1439" t="str">
            <v>U</v>
          </cell>
          <cell r="F1439">
            <v>183.32</v>
          </cell>
        </row>
        <row r="1440">
          <cell r="B1440" t="str">
            <v>ED-49701</v>
          </cell>
          <cell r="C1440" t="str">
            <v>FRG-FEC-015</v>
          </cell>
          <cell r="D1440" t="str">
            <v>FECHADURA 557-(E49) E285 - ML600 CROMADA</v>
          </cell>
          <cell r="E1440" t="str">
            <v>U</v>
          </cell>
          <cell r="F1440">
            <v>183.32</v>
          </cell>
        </row>
        <row r="1441">
          <cell r="B1441" t="str">
            <v>ED-49702</v>
          </cell>
          <cell r="C1441" t="str">
            <v>FRG-MOL-005</v>
          </cell>
          <cell r="D1441" t="str">
            <v>MOLA HIDRÁULICA NORMAL</v>
          </cell>
          <cell r="E1441" t="str">
            <v>U</v>
          </cell>
          <cell r="F1441">
            <v>130.24</v>
          </cell>
        </row>
        <row r="1442">
          <cell r="B1442" t="str">
            <v>ED-49703</v>
          </cell>
          <cell r="C1442" t="str">
            <v>FRG-MOL-010</v>
          </cell>
          <cell r="D1442" t="str">
            <v>MOLA HIDRÁULICA PARA PORTA DE CHUMBO</v>
          </cell>
          <cell r="E1442" t="str">
            <v>U</v>
          </cell>
          <cell r="F1442">
            <v>1160.58</v>
          </cell>
        </row>
        <row r="1443">
          <cell r="B1443" t="str">
            <v>ED-49704</v>
          </cell>
          <cell r="C1443" t="str">
            <v>FRG-TAR-005</v>
          </cell>
          <cell r="D1443" t="str">
            <v>TARJETA CROMADA, INSTALADA PORTAS DE SANITÁRIOS</v>
          </cell>
          <cell r="E1443" t="str">
            <v>U</v>
          </cell>
          <cell r="F1443">
            <v>51.76</v>
          </cell>
        </row>
        <row r="1444">
          <cell r="B1444" t="str">
            <v>ED-49705</v>
          </cell>
          <cell r="C1444" t="str">
            <v>FRG-TAR-010</v>
          </cell>
          <cell r="D1444" t="str">
            <v>TARJETA CROMADA, INSTALADA PORTAS DE SANITÁRIOS-LIVRE/OCUPADO</v>
          </cell>
          <cell r="E1444" t="str">
            <v>U</v>
          </cell>
          <cell r="F1444">
            <v>69.760000000000005</v>
          </cell>
        </row>
        <row r="1445">
          <cell r="B1445">
            <v>330</v>
          </cell>
          <cell r="C1445" t="str">
            <v>-</v>
          </cell>
          <cell r="D1445" t="str">
            <v>FUN-001 - FUNDAÇÕES PROFUNDAS - EXCETO ARMAÇÃO</v>
          </cell>
          <cell r="E1445" t="str">
            <v/>
          </cell>
        </row>
        <row r="1446">
          <cell r="B1446" t="str">
            <v>ED-49773</v>
          </cell>
          <cell r="C1446" t="str">
            <v>FUN-TRI-060</v>
          </cell>
          <cell r="D1446" t="str">
            <v>CORTE DE ESTACA TIPO TRILHO TR 25/32 DUPLO</v>
          </cell>
          <cell r="E1446" t="str">
            <v>U</v>
          </cell>
          <cell r="F1446">
            <v>140</v>
          </cell>
        </row>
        <row r="1447">
          <cell r="B1447" t="str">
            <v>ED-49771</v>
          </cell>
          <cell r="C1447" t="str">
            <v>FUN-TRI-050</v>
          </cell>
          <cell r="D1447" t="str">
            <v>CORTE DE ESTACA TIPO TRILHO TR 25/32 SIMPLES</v>
          </cell>
          <cell r="E1447" t="str">
            <v>U</v>
          </cell>
          <cell r="F1447">
            <v>95</v>
          </cell>
        </row>
        <row r="1448">
          <cell r="B1448" t="str">
            <v>ED-49774</v>
          </cell>
          <cell r="C1448" t="str">
            <v>FUN-TRI-065</v>
          </cell>
          <cell r="D1448" t="str">
            <v>CORTE DE ESTACA TIPO TRILHO TR 37/45/57 DUPLO</v>
          </cell>
          <cell r="E1448" t="str">
            <v>U</v>
          </cell>
          <cell r="F1448">
            <v>140</v>
          </cell>
        </row>
        <row r="1449">
          <cell r="B1449" t="str">
            <v>ED-49772</v>
          </cell>
          <cell r="C1449" t="str">
            <v>FUN-TRI-055</v>
          </cell>
          <cell r="D1449" t="str">
            <v>CORTE DE ESTACA TIPO TRILHO TR 37/45/57 SIMPLES</v>
          </cell>
          <cell r="E1449" t="str">
            <v>U</v>
          </cell>
          <cell r="F1449">
            <v>95</v>
          </cell>
        </row>
        <row r="1450">
          <cell r="B1450" t="str">
            <v>ED-49738</v>
          </cell>
          <cell r="C1450" t="str">
            <v>FUN-PRE-075</v>
          </cell>
          <cell r="D1450" t="str">
            <v>CORTE E PREPARO DE CABEÇA DE ESTACAS</v>
          </cell>
          <cell r="E1450" t="str">
            <v>U</v>
          </cell>
          <cell r="F1450">
            <v>37.74</v>
          </cell>
        </row>
        <row r="1451">
          <cell r="B1451" t="str">
            <v>ED-49711</v>
          </cell>
          <cell r="C1451" t="str">
            <v>FUN-FRA-025</v>
          </cell>
          <cell r="D1451" t="str">
            <v>CRAVAÇÃO E CONCRETAGEM ESTACA TIPO FRANKI MOLDADA "IN LOCO" 130 TON D = 520 MM</v>
          </cell>
          <cell r="E1451" t="str">
            <v>M</v>
          </cell>
          <cell r="F1451">
            <v>246.06</v>
          </cell>
        </row>
        <row r="1452">
          <cell r="B1452" t="str">
            <v>ED-49712</v>
          </cell>
          <cell r="C1452" t="str">
            <v>FUN-FRA-035</v>
          </cell>
          <cell r="D1452" t="str">
            <v>CRAVAÇÃO E CONCRETAGEM ESTACA TIPO FRANKI MOLDADA "IN LOCO" 170 TON D = 600 MM</v>
          </cell>
          <cell r="E1452" t="str">
            <v>M</v>
          </cell>
          <cell r="F1452">
            <v>319.11</v>
          </cell>
        </row>
        <row r="1453">
          <cell r="B1453" t="str">
            <v>ED-49708</v>
          </cell>
          <cell r="C1453" t="str">
            <v>FUN-FRA-010</v>
          </cell>
          <cell r="D1453" t="str">
            <v>CRAVAÇÃO E CONCRETAGEM ESTACA TIPO FRANKI MOLDADA "IN LOCO" 55 TON D = 350 MM</v>
          </cell>
          <cell r="E1453" t="str">
            <v>M</v>
          </cell>
          <cell r="F1453">
            <v>152.04</v>
          </cell>
        </row>
        <row r="1454">
          <cell r="B1454" t="str">
            <v>ED-49709</v>
          </cell>
          <cell r="C1454" t="str">
            <v>FUN-FRA-015</v>
          </cell>
          <cell r="D1454" t="str">
            <v>CRAVAÇÃO E CONCRETAGEM ESTACA TIPO FRANKI MOLDADA "IN LOCO" 70 TON D = 400 MM</v>
          </cell>
          <cell r="E1454" t="str">
            <v>M</v>
          </cell>
          <cell r="F1454">
            <v>174.57</v>
          </cell>
        </row>
        <row r="1455">
          <cell r="B1455" t="str">
            <v>ED-49710</v>
          </cell>
          <cell r="C1455" t="str">
            <v>FUN-FRA-020</v>
          </cell>
          <cell r="D1455" t="str">
            <v>CRAVAÇÃO E CONCRETAGEM ESTACA TIPO FRANKI MOLDADA "IN LOCO" 95 TON D = 450 MM</v>
          </cell>
          <cell r="E1455" t="str">
            <v>M</v>
          </cell>
          <cell r="F1455">
            <v>215.31</v>
          </cell>
        </row>
        <row r="1456">
          <cell r="B1456" t="str">
            <v>ED-49737</v>
          </cell>
          <cell r="C1456" t="str">
            <v>FUN-PRE-070</v>
          </cell>
          <cell r="D1456" t="str">
            <v>EMENDA DE ESTACA PRÉ MOLDADA ACIMA DE 95T</v>
          </cell>
          <cell r="E1456" t="str">
            <v>U</v>
          </cell>
          <cell r="F1456">
            <v>84.83</v>
          </cell>
        </row>
        <row r="1457">
          <cell r="B1457" t="str">
            <v>ED-49735</v>
          </cell>
          <cell r="C1457" t="str">
            <v>FUN-PRE-060</v>
          </cell>
          <cell r="D1457" t="str">
            <v>EMENDA DE ESTACA PRÉ-MOLDADA ATÉ 65T</v>
          </cell>
          <cell r="E1457" t="str">
            <v>U</v>
          </cell>
          <cell r="F1457">
            <v>65</v>
          </cell>
        </row>
        <row r="1458">
          <cell r="B1458" t="str">
            <v>ED-49736</v>
          </cell>
          <cell r="C1458" t="str">
            <v>FUN-PRE-065</v>
          </cell>
          <cell r="D1458" t="str">
            <v>EMENDA DE ESTACA PRÉ-MOLDADA DE 65T A 95T</v>
          </cell>
          <cell r="E1458" t="str">
            <v>U</v>
          </cell>
          <cell r="F1458">
            <v>74.5</v>
          </cell>
        </row>
        <row r="1459">
          <cell r="B1459" t="str">
            <v>ED-49741</v>
          </cell>
          <cell r="C1459" t="str">
            <v>FUN-STR-010</v>
          </cell>
          <cell r="D1459" t="str">
            <v>ESCAVAÇÃO E CONCRETAGEM ESTACA TIPO STRAUSS MOLDADA "IN LOCO" D = 250 MM</v>
          </cell>
          <cell r="E1459" t="str">
            <v>M</v>
          </cell>
          <cell r="F1459">
            <v>78.78</v>
          </cell>
        </row>
        <row r="1460">
          <cell r="B1460" t="str">
            <v>ED-49742</v>
          </cell>
          <cell r="C1460" t="str">
            <v>FUN-STR-015</v>
          </cell>
          <cell r="D1460" t="str">
            <v>ESCAVAÇÃO E CONCRETAGEM ESTACA TIPO STRAUSS MOLDADA "IN LOCO" D = 320 MM</v>
          </cell>
          <cell r="E1460" t="str">
            <v>M</v>
          </cell>
          <cell r="F1460">
            <v>85.9</v>
          </cell>
        </row>
        <row r="1461">
          <cell r="B1461" t="str">
            <v>ED-49743</v>
          </cell>
          <cell r="C1461" t="str">
            <v>FUN-STR-016</v>
          </cell>
          <cell r="D1461" t="str">
            <v>ESCAVAÇÃO E CONCRETAGEM ESTACA TIPO STRAUSS MOLDADA "IN LOCO" D = 380 MM</v>
          </cell>
          <cell r="E1461" t="str">
            <v>M</v>
          </cell>
          <cell r="F1461">
            <v>103.49</v>
          </cell>
        </row>
        <row r="1462">
          <cell r="B1462" t="str">
            <v>ED-49744</v>
          </cell>
          <cell r="C1462" t="str">
            <v>FUN-STR-020</v>
          </cell>
          <cell r="D1462" t="str">
            <v>ESCAVAÇÃO E CONCRETAGEM ESTACA TIPO STRAUSS MOLDADA "IN LOCO" D = 420 MM</v>
          </cell>
          <cell r="E1462" t="str">
            <v>M</v>
          </cell>
          <cell r="F1462">
            <v>109.68</v>
          </cell>
        </row>
        <row r="1463">
          <cell r="B1463" t="str">
            <v>ED-49745</v>
          </cell>
          <cell r="C1463" t="str">
            <v>FUN-STR-025</v>
          </cell>
          <cell r="D1463" t="str">
            <v>ESCAVAÇÃO E CONCRETAGEM ESTACA TIPO STRAUSS MOLDADA "IN LOCO" D = 520 MM</v>
          </cell>
          <cell r="E1463" t="str">
            <v>M</v>
          </cell>
          <cell r="F1463">
            <v>146.71</v>
          </cell>
        </row>
        <row r="1464">
          <cell r="B1464" t="str">
            <v>ED-49777</v>
          </cell>
          <cell r="C1464" t="str">
            <v>FUN-TUB-005</v>
          </cell>
          <cell r="D1464" t="str">
            <v>ESCAVAÇÃO MANUAL DE TUBULÃO A CÉU ABERTO</v>
          </cell>
          <cell r="E1464" t="str">
            <v>M3</v>
          </cell>
          <cell r="F1464">
            <v>228.45</v>
          </cell>
        </row>
        <row r="1465">
          <cell r="B1465" t="str">
            <v>ED-49721</v>
          </cell>
          <cell r="C1465" t="str">
            <v>FUN-PRE-010</v>
          </cell>
          <cell r="D1465" t="str">
            <v>ESTACA PRÉ-MOLDADA DE CONCRETO ARMADO CRAVADA D = 180 MM/35T</v>
          </cell>
          <cell r="E1465" t="str">
            <v>M</v>
          </cell>
          <cell r="F1465">
            <v>97.3</v>
          </cell>
        </row>
        <row r="1466">
          <cell r="B1466" t="str">
            <v>ED-49722</v>
          </cell>
          <cell r="C1466" t="str">
            <v>FUN-PRE-015</v>
          </cell>
          <cell r="D1466" t="str">
            <v>ESTACA PRÉ-MOLDADA DE CONCRETO ARMADO CRAVADA D = 230 MM/55T</v>
          </cell>
          <cell r="E1466" t="str">
            <v>M</v>
          </cell>
          <cell r="F1466">
            <v>119.3</v>
          </cell>
        </row>
        <row r="1467">
          <cell r="B1467" t="str">
            <v>ED-49723</v>
          </cell>
          <cell r="C1467" t="str">
            <v>FUN-PRE-020</v>
          </cell>
          <cell r="D1467" t="str">
            <v>ESTACA PRÉ-MOLDADA DE CONCRETO ARMADO CRAVADA D = 260 MM/70T</v>
          </cell>
          <cell r="E1467" t="str">
            <v>M</v>
          </cell>
          <cell r="F1467">
            <v>136.69999999999999</v>
          </cell>
        </row>
        <row r="1468">
          <cell r="B1468" t="str">
            <v>ED-49724</v>
          </cell>
          <cell r="C1468" t="str">
            <v>FUN-PRE-025</v>
          </cell>
          <cell r="D1468" t="str">
            <v>ESTACA PRÉ-MOLDADA DE CONCRETO ARMADO CRAVADA D = 330 MM/90T</v>
          </cell>
          <cell r="E1468" t="str">
            <v>M</v>
          </cell>
          <cell r="F1468">
            <v>153.80000000000001</v>
          </cell>
        </row>
        <row r="1469">
          <cell r="B1469" t="str">
            <v>ED-49725</v>
          </cell>
          <cell r="C1469" t="str">
            <v>FUN-PRE-026</v>
          </cell>
          <cell r="D1469" t="str">
            <v>ESTACA PRÉ-MOLDADA DE CONCRETO ARMADO CRAVADA D = 380 MM/105T</v>
          </cell>
          <cell r="E1469" t="str">
            <v>M</v>
          </cell>
          <cell r="F1469">
            <v>162.6</v>
          </cell>
        </row>
        <row r="1470">
          <cell r="B1470" t="str">
            <v>ED-49726</v>
          </cell>
          <cell r="C1470" t="str">
            <v>FUN-PRE-027</v>
          </cell>
          <cell r="D1470" t="str">
            <v>ESTACA PRÉ-MOLDADA DE CONCRETO ARMADO CRAVADA D = 420 MM/130T</v>
          </cell>
          <cell r="E1470" t="str">
            <v>M</v>
          </cell>
          <cell r="F1470">
            <v>181.3</v>
          </cell>
        </row>
        <row r="1471">
          <cell r="B1471" t="str">
            <v>ED-49727</v>
          </cell>
          <cell r="C1471" t="str">
            <v>FUN-PRE-028</v>
          </cell>
          <cell r="D1471" t="str">
            <v>ESTACA PRÉ-MOLDADA DE CONCRETO ARMADO CRAVADA D = 500 MM/150T</v>
          </cell>
          <cell r="E1471" t="str">
            <v>M</v>
          </cell>
          <cell r="F1471">
            <v>234.3</v>
          </cell>
        </row>
        <row r="1472">
          <cell r="B1472" t="str">
            <v>ED-49728</v>
          </cell>
          <cell r="C1472" t="str">
            <v>FUN-PRE-030</v>
          </cell>
          <cell r="D1472" t="str">
            <v>ESTACA PRÉ-MOLDADA DE CONCRETO ARMADO CRAVADA 15 X 15 CM/25T</v>
          </cell>
          <cell r="E1472" t="str">
            <v>M</v>
          </cell>
          <cell r="F1472">
            <v>89.47</v>
          </cell>
        </row>
        <row r="1473">
          <cell r="B1473" t="str">
            <v>ED-49729</v>
          </cell>
          <cell r="C1473" t="str">
            <v>FUN-PRE-035</v>
          </cell>
          <cell r="D1473" t="str">
            <v>ESTACA PRÉ-MOLDADA DE CONCRETO ARMADO CRAVADA 17 X 17 CM/35T</v>
          </cell>
          <cell r="E1473" t="str">
            <v>M</v>
          </cell>
          <cell r="F1473">
            <v>93.87</v>
          </cell>
        </row>
        <row r="1474">
          <cell r="B1474" t="str">
            <v>ED-49730</v>
          </cell>
          <cell r="C1474" t="str">
            <v>FUN-PRE-040</v>
          </cell>
          <cell r="D1474" t="str">
            <v>ESTACA PRÉ-MOLDADA DE CONCRETO ARMADO CRAVADA 20 X 20 CM/50T</v>
          </cell>
          <cell r="E1474" t="str">
            <v>M</v>
          </cell>
          <cell r="F1474">
            <v>104.87</v>
          </cell>
        </row>
        <row r="1475">
          <cell r="B1475" t="str">
            <v>ED-49731</v>
          </cell>
          <cell r="C1475" t="str">
            <v>FUN-PRE-045</v>
          </cell>
          <cell r="D1475" t="str">
            <v>ESTACA PRÉ-MOLDADA DE CONCRETO ARMADO CRAVADA 21,5 X 21,5 CM/60T</v>
          </cell>
          <cell r="E1475" t="str">
            <v>M</v>
          </cell>
          <cell r="F1475">
            <v>111.47</v>
          </cell>
        </row>
        <row r="1476">
          <cell r="B1476" t="str">
            <v>ED-49732</v>
          </cell>
          <cell r="C1476" t="str">
            <v>FUN-PRE-050</v>
          </cell>
          <cell r="D1476" t="str">
            <v>ESTACA PRÉ-MOLDADA DE CONCRETO ARMADO CRAVADA 23 X 23 CM/70T</v>
          </cell>
          <cell r="E1476" t="str">
            <v>M</v>
          </cell>
          <cell r="F1476">
            <v>124.03</v>
          </cell>
        </row>
        <row r="1477">
          <cell r="B1477" t="str">
            <v>ED-49733</v>
          </cell>
          <cell r="C1477" t="str">
            <v>FUN-PRE-055</v>
          </cell>
          <cell r="D1477" t="str">
            <v>ESTACA PRÉ-MOLDADA DE CONCRETO ARMADO CRAVADA 25,5 X 25,5 CM/85T</v>
          </cell>
          <cell r="E1477" t="str">
            <v>M</v>
          </cell>
          <cell r="F1477">
            <v>140.53</v>
          </cell>
        </row>
        <row r="1478">
          <cell r="B1478" t="str">
            <v>ED-49734</v>
          </cell>
          <cell r="C1478" t="str">
            <v>FUN-PRE-056</v>
          </cell>
          <cell r="D1478" t="str">
            <v>ESTACA PRÉ-MOLDADA DE CONCRETO ARMADO CRAVADA 28 X 28 CM/105T</v>
          </cell>
          <cell r="E1478" t="str">
            <v>M</v>
          </cell>
          <cell r="F1478">
            <v>157.80000000000001</v>
          </cell>
        </row>
        <row r="1479">
          <cell r="B1479" t="str">
            <v>ED-49766</v>
          </cell>
          <cell r="C1479" t="str">
            <v>FUN-TRI-030</v>
          </cell>
          <cell r="D1479" t="str">
            <v>ESTACA TIPO TRILHO TR-25 DUPLO</v>
          </cell>
          <cell r="E1479" t="str">
            <v>M</v>
          </cell>
          <cell r="F1479">
            <v>225.58</v>
          </cell>
        </row>
        <row r="1480">
          <cell r="B1480" t="str">
            <v>ED-49761</v>
          </cell>
          <cell r="C1480" t="str">
            <v>FUN-TRI-010</v>
          </cell>
          <cell r="D1480" t="str">
            <v>ESTACA TIPO TRILHO TR-25 SIMPLES</v>
          </cell>
          <cell r="E1480" t="str">
            <v>M</v>
          </cell>
          <cell r="F1480">
            <v>107.33</v>
          </cell>
        </row>
        <row r="1481">
          <cell r="B1481" t="str">
            <v>ED-49767</v>
          </cell>
          <cell r="C1481" t="str">
            <v>FUN-TRI-035</v>
          </cell>
          <cell r="D1481" t="str">
            <v>ESTACA TIPO TRILHO TR-32 DUPLO</v>
          </cell>
          <cell r="E1481" t="str">
            <v>M</v>
          </cell>
          <cell r="F1481">
            <v>254.84</v>
          </cell>
        </row>
        <row r="1482">
          <cell r="B1482" t="str">
            <v>ED-49762</v>
          </cell>
          <cell r="C1482" t="str">
            <v>FUN-TRI-015</v>
          </cell>
          <cell r="D1482" t="str">
            <v>ESTACA TIPO TRILHO TR-32 SIMPLES</v>
          </cell>
          <cell r="E1482" t="str">
            <v>M</v>
          </cell>
          <cell r="F1482">
            <v>121.96</v>
          </cell>
        </row>
        <row r="1483">
          <cell r="B1483" t="str">
            <v>ED-49768</v>
          </cell>
          <cell r="C1483" t="str">
            <v>FUN-TRI-040</v>
          </cell>
          <cell r="D1483" t="str">
            <v>ESTACA TIPO TRILHO TR-37 DUPLO</v>
          </cell>
          <cell r="E1483" t="str">
            <v>M</v>
          </cell>
          <cell r="F1483">
            <v>275.74</v>
          </cell>
        </row>
        <row r="1484">
          <cell r="B1484" t="str">
            <v>ED-49763</v>
          </cell>
          <cell r="C1484" t="str">
            <v>FUN-TRI-020</v>
          </cell>
          <cell r="D1484" t="str">
            <v>ESTACA TIPO TRILHO TR-37 SIMPLES</v>
          </cell>
          <cell r="E1484" t="str">
            <v>M</v>
          </cell>
          <cell r="F1484">
            <v>132.41</v>
          </cell>
        </row>
        <row r="1485">
          <cell r="B1485" t="str">
            <v>ED-49769</v>
          </cell>
          <cell r="C1485" t="str">
            <v>FUN-TRI-045</v>
          </cell>
          <cell r="D1485" t="str">
            <v>ESTACA TIPO TRILHO TR-45 DUPLO</v>
          </cell>
          <cell r="E1485" t="str">
            <v>M</v>
          </cell>
          <cell r="F1485">
            <v>309.18</v>
          </cell>
        </row>
        <row r="1486">
          <cell r="B1486" t="str">
            <v>ED-49764</v>
          </cell>
          <cell r="C1486" t="str">
            <v>FUN-TRI-025</v>
          </cell>
          <cell r="D1486" t="str">
            <v>ESTACA TIPO TRILHO TR-45 SIMPLES</v>
          </cell>
          <cell r="E1486" t="str">
            <v>M</v>
          </cell>
          <cell r="F1486">
            <v>149.13</v>
          </cell>
        </row>
        <row r="1487">
          <cell r="B1487" t="str">
            <v>ED-49770</v>
          </cell>
          <cell r="C1487" t="str">
            <v>FUN-TRI-046</v>
          </cell>
          <cell r="D1487" t="str">
            <v>ESTACA TIPO TRILHO TR-57 DUPLO</v>
          </cell>
          <cell r="E1487" t="str">
            <v>M</v>
          </cell>
          <cell r="F1487">
            <v>359.34</v>
          </cell>
        </row>
        <row r="1488">
          <cell r="B1488" t="str">
            <v>ED-49765</v>
          </cell>
          <cell r="C1488" t="str">
            <v>FUN-TRI-026</v>
          </cell>
          <cell r="D1488" t="str">
            <v>ESTACA TIPO TRILHO TR-57 SIMPLES</v>
          </cell>
          <cell r="E1488" t="str">
            <v>M</v>
          </cell>
          <cell r="F1488">
            <v>174.21</v>
          </cell>
        </row>
        <row r="1489">
          <cell r="B1489" t="str">
            <v>ED-49715</v>
          </cell>
          <cell r="C1489" t="str">
            <v>FUN-HEL-010</v>
          </cell>
          <cell r="D1489" t="str">
            <v>EXECUÇÃO DE ESTACA TIPO HÉLICE CONTÍNUA D = 400 MM, EXCETO CONCRETO</v>
          </cell>
          <cell r="E1489" t="str">
            <v>M</v>
          </cell>
          <cell r="F1489">
            <v>40</v>
          </cell>
        </row>
        <row r="1490">
          <cell r="B1490" t="str">
            <v>ED-49716</v>
          </cell>
          <cell r="C1490" t="str">
            <v>FUN-HEL-015</v>
          </cell>
          <cell r="D1490" t="str">
            <v>EXECUÇÃO DE ESTACA TIPO HÉLICE CONTÍNUA D = 500 MM, EXCETO CONCRETO</v>
          </cell>
          <cell r="E1490" t="str">
            <v>M</v>
          </cell>
          <cell r="F1490">
            <v>50</v>
          </cell>
        </row>
        <row r="1491">
          <cell r="B1491" t="str">
            <v>ED-49717</v>
          </cell>
          <cell r="C1491" t="str">
            <v>FUN-HEL-020</v>
          </cell>
          <cell r="D1491" t="str">
            <v>EXECUÇÃO DE ESTACA TIPO HÉLICE CONTÍNUA D = 600 MM, EXCETO CONCRETO</v>
          </cell>
          <cell r="E1491" t="str">
            <v>M</v>
          </cell>
          <cell r="F1491">
            <v>60</v>
          </cell>
        </row>
        <row r="1492">
          <cell r="B1492" t="str">
            <v>ED-49718</v>
          </cell>
          <cell r="C1492" t="str">
            <v>FUN-HEL-025</v>
          </cell>
          <cell r="D1492" t="str">
            <v>EXECUÇÃO DE ESTACA TIPO HÉLICE CONTÍNUA D = 800 MM, EXCETO CONCRETO</v>
          </cell>
          <cell r="E1492" t="str">
            <v>M</v>
          </cell>
          <cell r="F1492">
            <v>80</v>
          </cell>
        </row>
        <row r="1493">
          <cell r="B1493" t="str">
            <v>ED-49750</v>
          </cell>
          <cell r="C1493" t="str">
            <v>FUN-TRA-025</v>
          </cell>
          <cell r="D1493" t="str">
            <v>MOBILIZAÇÃO E DESMOBILIZAÇÃO DE EQUIPAMENTO PARA BROCA TRADO DMT ATÉ 50 KM</v>
          </cell>
          <cell r="E1493" t="str">
            <v>VB</v>
          </cell>
          <cell r="F1493">
            <v>1000</v>
          </cell>
        </row>
        <row r="1494">
          <cell r="B1494" t="str">
            <v>ED-49751</v>
          </cell>
          <cell r="C1494" t="str">
            <v>FUN-TRA-026</v>
          </cell>
          <cell r="D1494" t="str">
            <v>MOBILIZAÇÃO E DESMOBILIZAÇÃO DE EQUIPAMENTO PARA BROCA TRADO DMT DE 50,1 A 100 KM</v>
          </cell>
          <cell r="E1494" t="str">
            <v>VB</v>
          </cell>
          <cell r="F1494">
            <v>1500</v>
          </cell>
        </row>
        <row r="1495">
          <cell r="B1495" t="str">
            <v>ED-49719</v>
          </cell>
          <cell r="C1495" t="str">
            <v>FUN-PRE-005</v>
          </cell>
          <cell r="D1495" t="str">
            <v>MOBILIZAÇÃO E DESMOBILIZAÇÃO DE EQUIPAMENTO PARA ESTACA CRAVADA DMT ATÉ 50 KM</v>
          </cell>
          <cell r="E1495" t="str">
            <v>VB</v>
          </cell>
          <cell r="F1495">
            <v>6500</v>
          </cell>
        </row>
        <row r="1496">
          <cell r="B1496" t="str">
            <v>ED-49720</v>
          </cell>
          <cell r="C1496" t="str">
            <v>FUN-PRE-006</v>
          </cell>
          <cell r="D1496" t="str">
            <v>MOBILIZAÇÃO E DESMOBILIZAÇÃO DE EQUIPAMENTO PARA ESTACA CRAVADA DMT DE 50,1 A 100 KM</v>
          </cell>
          <cell r="E1496" t="str">
            <v>VB</v>
          </cell>
          <cell r="F1496">
            <v>9000</v>
          </cell>
        </row>
        <row r="1497">
          <cell r="B1497" t="str">
            <v>ED-49739</v>
          </cell>
          <cell r="C1497" t="str">
            <v>FUN-STR-005</v>
          </cell>
          <cell r="D1497" t="str">
            <v>MOBILIZAÇÃO E DESMOBILIZAÇÃO DE EQUIPAMENTO PARA ESTACA STRAUSS DMT ATÉ 50 KM</v>
          </cell>
          <cell r="E1497" t="str">
            <v>VB</v>
          </cell>
          <cell r="F1497">
            <v>5000</v>
          </cell>
        </row>
        <row r="1498">
          <cell r="B1498" t="str">
            <v>ED-49740</v>
          </cell>
          <cell r="C1498" t="str">
            <v>FUN-STR-006</v>
          </cell>
          <cell r="D1498" t="str">
            <v>MOBILIZAÇÃO E DESMOBILIZAÇÃO DE EQUIPAMENTO PARA ESTACA STRAUSS DMT DE 50,1 A 100 KM</v>
          </cell>
          <cell r="E1498" t="str">
            <v>VB</v>
          </cell>
          <cell r="F1498">
            <v>6500</v>
          </cell>
        </row>
        <row r="1499">
          <cell r="B1499" t="str">
            <v>ED-49706</v>
          </cell>
          <cell r="C1499" t="str">
            <v>FUN-FRA-005</v>
          </cell>
          <cell r="D1499" t="str">
            <v>MOBILIZAÇÃO E DESMOBILIZAÇÃO DE EQUIPAMENTO PARA ESTACA TIPO FRANKI DMT ATÉ 50 KM</v>
          </cell>
          <cell r="E1499" t="str">
            <v>VB</v>
          </cell>
          <cell r="F1499">
            <v>10000</v>
          </cell>
        </row>
        <row r="1500">
          <cell r="B1500" t="str">
            <v>ED-49707</v>
          </cell>
          <cell r="C1500" t="str">
            <v>FUN-FRA-006</v>
          </cell>
          <cell r="D1500" t="str">
            <v>MOBILIZAÇÃO E DESMOBILIZAÇÃO DE EQUIPAMENTO PARA ESTACA TIPO FRANKI DMT DE 50,1 A 100 KM</v>
          </cell>
          <cell r="E1500" t="str">
            <v>VB</v>
          </cell>
          <cell r="F1500">
            <v>13500</v>
          </cell>
        </row>
        <row r="1501">
          <cell r="B1501" t="str">
            <v>ED-49713</v>
          </cell>
          <cell r="C1501" t="str">
            <v>FUN-HEL-005</v>
          </cell>
          <cell r="D1501" t="str">
            <v>MOBILIZAÇÃO E DESMOBILIZAÇÃO DE EQUIPAMENTO PARA ESTACA TIPO HÉLICE CONTÍNUA DMT ATÉ 50 KM</v>
          </cell>
          <cell r="E1501" t="str">
            <v>VB</v>
          </cell>
          <cell r="F1501">
            <v>9000</v>
          </cell>
        </row>
        <row r="1502">
          <cell r="B1502" t="str">
            <v>ED-49714</v>
          </cell>
          <cell r="C1502" t="str">
            <v>FUN-HEL-006</v>
          </cell>
          <cell r="D1502" t="str">
            <v>MOBILIZAÇÃO E DESMOBILIZAÇÃO DE EQUIPAMENTO PARA ESTACA TIPO HÉLICE CONTÍNUA DMT DE 50,1 A 100 KM</v>
          </cell>
          <cell r="E1502" t="str">
            <v>VB</v>
          </cell>
          <cell r="F1502">
            <v>12000</v>
          </cell>
        </row>
        <row r="1503">
          <cell r="B1503" t="str">
            <v>ED-49759</v>
          </cell>
          <cell r="C1503" t="str">
            <v>FUN-TRI-005</v>
          </cell>
          <cell r="D1503" t="str">
            <v>MOBILIZAÇÃO E DESMOBILIZAÇÃO DE EQUIPAMENTO PARA ESTACA TRILHO DMT ATÉ 50 KM</v>
          </cell>
          <cell r="E1503" t="str">
            <v>VB</v>
          </cell>
          <cell r="F1503">
            <v>6500</v>
          </cell>
        </row>
        <row r="1504">
          <cell r="B1504" t="str">
            <v>ED-49760</v>
          </cell>
          <cell r="C1504" t="str">
            <v>FUN-TRI-006</v>
          </cell>
          <cell r="D1504" t="str">
            <v>MOBILIZAÇÃO E DESMOBILIZAÇÃO DE EQUIPAMENTO PARA ESTACA TRILHO DMT DE 50,1 A 100 KM</v>
          </cell>
          <cell r="E1504" t="str">
            <v>VB</v>
          </cell>
          <cell r="F1504">
            <v>9000</v>
          </cell>
        </row>
        <row r="1505">
          <cell r="B1505" t="str">
            <v>ED-49746</v>
          </cell>
          <cell r="C1505" t="str">
            <v>FUN-TRA-005</v>
          </cell>
          <cell r="D1505" t="str">
            <v>PERFURAÇÃO DE ESTACA BROCA A TRADO MANUAL D = 150 MM</v>
          </cell>
          <cell r="E1505" t="str">
            <v>M</v>
          </cell>
          <cell r="F1505">
            <v>15.24</v>
          </cell>
        </row>
        <row r="1506">
          <cell r="B1506" t="str">
            <v>ED-49747</v>
          </cell>
          <cell r="C1506" t="str">
            <v>FUN-TRA-010</v>
          </cell>
          <cell r="D1506" t="str">
            <v>PERFURAÇÃO DE ESTACA BROCA A TRADO MANUAL D = 200 MM</v>
          </cell>
          <cell r="E1506" t="str">
            <v>M</v>
          </cell>
          <cell r="F1506">
            <v>19.89</v>
          </cell>
        </row>
        <row r="1507">
          <cell r="B1507" t="str">
            <v>ED-49748</v>
          </cell>
          <cell r="C1507" t="str">
            <v>FUN-TRA-015</v>
          </cell>
          <cell r="D1507" t="str">
            <v>PERFURAÇÃO DE ESTACA BROCA A TRADO MANUAL D = 250 MM</v>
          </cell>
          <cell r="E1507" t="str">
            <v>M</v>
          </cell>
          <cell r="F1507">
            <v>26.52</v>
          </cell>
        </row>
        <row r="1508">
          <cell r="B1508" t="str">
            <v>ED-49749</v>
          </cell>
          <cell r="C1508" t="str">
            <v>FUN-TRA-020</v>
          </cell>
          <cell r="D1508" t="str">
            <v>PERFURAÇÃO DE ESTACA BROCA A TRADO MANUAL D = 300 M</v>
          </cell>
          <cell r="E1508" t="str">
            <v>M</v>
          </cell>
          <cell r="F1508">
            <v>39.78</v>
          </cell>
        </row>
        <row r="1509">
          <cell r="B1509" t="str">
            <v>ED-49752</v>
          </cell>
          <cell r="C1509" t="str">
            <v>FUN-TRA-030</v>
          </cell>
          <cell r="D1509" t="str">
            <v>PERFURAÇÃO DE ESTACA BROCA A TRADO MECANIZADO D = 250 MM</v>
          </cell>
          <cell r="E1509" t="str">
            <v>M</v>
          </cell>
          <cell r="F1509">
            <v>20</v>
          </cell>
        </row>
        <row r="1510">
          <cell r="B1510" t="str">
            <v>ED-49753</v>
          </cell>
          <cell r="C1510" t="str">
            <v>FUN-TRA-035</v>
          </cell>
          <cell r="D1510" t="str">
            <v>PERFURAÇÃO DE ESTACA BROCA A TRADO MECANIZADO D = 300 MM</v>
          </cell>
          <cell r="E1510" t="str">
            <v>M</v>
          </cell>
          <cell r="F1510">
            <v>27.5</v>
          </cell>
        </row>
        <row r="1511">
          <cell r="B1511" t="str">
            <v>ED-49754</v>
          </cell>
          <cell r="C1511" t="str">
            <v>FUN-TRA-040</v>
          </cell>
          <cell r="D1511" t="str">
            <v>PERFURAÇÃO DE ESTACA BROCA A TRADO MECANIZADO D = 350 MM</v>
          </cell>
          <cell r="E1511" t="str">
            <v>M</v>
          </cell>
          <cell r="F1511">
            <v>31.5</v>
          </cell>
        </row>
        <row r="1512">
          <cell r="B1512" t="str">
            <v>ED-49755</v>
          </cell>
          <cell r="C1512" t="str">
            <v>FUN-TRA-045</v>
          </cell>
          <cell r="D1512" t="str">
            <v>PERFURAÇÃO DE ESTACA BROCA A TRADO MECANIZADO D = 400 MM</v>
          </cell>
          <cell r="E1512" t="str">
            <v>M</v>
          </cell>
          <cell r="F1512">
            <v>37.5</v>
          </cell>
        </row>
        <row r="1513">
          <cell r="B1513" t="str">
            <v>ED-49756</v>
          </cell>
          <cell r="C1513" t="str">
            <v>FUN-TRA-050</v>
          </cell>
          <cell r="D1513" t="str">
            <v>PERFURAÇÃO DE ESTACA BROCA A TRADO MECANIZADO D = 450 MM</v>
          </cell>
          <cell r="E1513" t="str">
            <v>M</v>
          </cell>
          <cell r="F1513">
            <v>40</v>
          </cell>
        </row>
        <row r="1514">
          <cell r="B1514" t="str">
            <v>ED-49757</v>
          </cell>
          <cell r="C1514" t="str">
            <v>FUN-TRA-055</v>
          </cell>
          <cell r="D1514" t="str">
            <v>PERFURAÇÃO DE ESTACA BROCA A TRADO MECANIZADO D = 500 MM</v>
          </cell>
          <cell r="E1514" t="str">
            <v>M</v>
          </cell>
          <cell r="F1514">
            <v>47.5</v>
          </cell>
        </row>
        <row r="1515">
          <cell r="B1515" t="str">
            <v>ED-49776</v>
          </cell>
          <cell r="C1515" t="str">
            <v>FUN-TRI-075</v>
          </cell>
          <cell r="D1515" t="str">
            <v>SOLDA DE TOPO PERFIL METÁLICO DUPLO</v>
          </cell>
          <cell r="E1515" t="str">
            <v>U</v>
          </cell>
          <cell r="F1515">
            <v>230</v>
          </cell>
        </row>
        <row r="1516">
          <cell r="B1516" t="str">
            <v>ED-49775</v>
          </cell>
          <cell r="C1516" t="str">
            <v>FUN-TRI-070</v>
          </cell>
          <cell r="D1516" t="str">
            <v>SOLDA DE TOPO PERFIL METÁLICO SIMPLES</v>
          </cell>
          <cell r="E1516" t="str">
            <v>U</v>
          </cell>
          <cell r="F1516">
            <v>165</v>
          </cell>
        </row>
        <row r="1517">
          <cell r="B1517">
            <v>331</v>
          </cell>
          <cell r="C1517" t="str">
            <v>-</v>
          </cell>
          <cell r="D1517" t="str">
            <v>FUN-002  - FUNDAÇÃO SUPERFICIAL</v>
          </cell>
          <cell r="E1517" t="str">
            <v/>
          </cell>
        </row>
        <row r="1518">
          <cell r="B1518" t="str">
            <v>ED-49780</v>
          </cell>
          <cell r="C1518" t="str">
            <v>FUN-CON-015</v>
          </cell>
          <cell r="D1518" t="str">
            <v>CONCRETO CICLÓPICO, FCK 15 MPA,  PREPARADO EM OBRA COM BETONEIRA, COM 30% DE PEDRA DE MÃO, INCLUSIVE LANÇAMENTO, ADENSAMENTO E ACABAMENTO</v>
          </cell>
          <cell r="E1518" t="str">
            <v>M3</v>
          </cell>
          <cell r="F1518">
            <v>298.44</v>
          </cell>
        </row>
        <row r="1519">
          <cell r="B1519" t="str">
            <v>ED-49779</v>
          </cell>
          <cell r="C1519" t="str">
            <v>FUN-CON-010</v>
          </cell>
          <cell r="D1519" t="str">
            <v>CONCRETO CICLÓPICO, TRAÇO 1:3:6,  PREPARADO EM OBRA COM BETONEIRA, COM 30% DE PEDRA DE MÃO, INCLUSIVE LANÇAMENTO, ADENSAMENTO E ACABAMENTO</v>
          </cell>
          <cell r="E1519" t="str">
            <v>M3</v>
          </cell>
          <cell r="F1519">
            <v>263.85000000000002</v>
          </cell>
        </row>
        <row r="1520">
          <cell r="B1520" t="str">
            <v>ED-49778</v>
          </cell>
          <cell r="C1520" t="str">
            <v>FUN-CON-005</v>
          </cell>
          <cell r="D1520" t="str">
            <v>CONCRETO CICLÓPICO, TRAÇO 1:4:8,  PREPARADO EM OBRA COM BETONEIRA, COM 30% DE PEDRA DE MÃO, INCLUSIVE LANÇAMENTO, ADENSAMENTO E ACABAMENTO</v>
          </cell>
          <cell r="E1520" t="str">
            <v>M3</v>
          </cell>
          <cell r="F1520">
            <v>256.27999999999997</v>
          </cell>
        </row>
        <row r="1521">
          <cell r="B1521" t="str">
            <v>ED-49811</v>
          </cell>
          <cell r="C1521" t="str">
            <v>FUN-FOR-010</v>
          </cell>
          <cell r="D1521" t="str">
            <v>FORMA E DESFORMA DE COMPENSADO RESINADO, ESP. 12MM, REAPROVEITAMENTO (3X) (FUNDAÇÃO)</v>
          </cell>
          <cell r="E1521" t="str">
            <v>M2</v>
          </cell>
          <cell r="F1521">
            <v>38.21</v>
          </cell>
        </row>
        <row r="1522">
          <cell r="B1522" t="str">
            <v>ED-49810</v>
          </cell>
          <cell r="C1522" t="str">
            <v>FUN-FOR-005</v>
          </cell>
          <cell r="D1522" t="str">
            <v>FORMA E DESFORMA DE TÁBUA E SARRAFO, REAPROVEITAMENTO (3X) (FUNDAÇÃO)</v>
          </cell>
          <cell r="E1522" t="str">
            <v>M2</v>
          </cell>
          <cell r="F1522">
            <v>38.76</v>
          </cell>
        </row>
        <row r="1523">
          <cell r="B1523" t="str">
            <v>ED-49786</v>
          </cell>
          <cell r="C1523" t="str">
            <v>FUN-CON-045</v>
          </cell>
          <cell r="D1523" t="str">
            <v>FORNECIMENTO DE CONCRETO ESTRUTURAL, PREPARADO EM OBRA COM BETONEIRA, COM FCK 20 MPA, INCLUSIVE LANÇAMENTO, ADENSAMENTO E ACABAMENTO (FUNDAÇÃO)</v>
          </cell>
          <cell r="E1523" t="str">
            <v>M3</v>
          </cell>
          <cell r="F1523">
            <v>396.15</v>
          </cell>
        </row>
        <row r="1524">
          <cell r="B1524" t="str">
            <v>ED-49787</v>
          </cell>
          <cell r="C1524" t="str">
            <v>FUN-CON-050</v>
          </cell>
          <cell r="D1524" t="str">
            <v>FORNECIMENTO DE CONCRETO ESTRUTURAL, PREPARADO EM OBRA COM BETONEIRA, COM FCK 25 MPA, INCLUSIVE LANÇAMENTO, ADENSAMENTO E ACABAMENTO (FUNDAÇÃO)</v>
          </cell>
          <cell r="E1524" t="str">
            <v>M3</v>
          </cell>
          <cell r="F1524">
            <v>405.3</v>
          </cell>
        </row>
        <row r="1525">
          <cell r="B1525" t="str">
            <v>ED-49788</v>
          </cell>
          <cell r="C1525" t="str">
            <v>FUN-CON-055</v>
          </cell>
          <cell r="D1525" t="str">
            <v>FORNECIMENTO DE CONCRETO ESTRUTURAL, PREPARADO EM OBRA COM BETONEIRA, COM FCK 30 MPA, INCLUSIVE LANÇAMENTO, ADENSAMENTO E ACABAMENTO (FUNDAÇÃO)</v>
          </cell>
          <cell r="E1525" t="str">
            <v>M3</v>
          </cell>
          <cell r="F1525">
            <v>426.66</v>
          </cell>
        </row>
        <row r="1526">
          <cell r="B1526" t="str">
            <v>ED-49789</v>
          </cell>
          <cell r="C1526" t="str">
            <v>FUN-CON-056</v>
          </cell>
          <cell r="D1526" t="str">
            <v>FORNECIMENTO DE CONCRETO ESTRUTURAL, PREPARADO EM OBRA COM BETONEIRA, COM FCK 35 MPA, INCLUSIVE LANÇAMENTO, ADENSAMENTO E ACABAMENTO (FUNDAÇÃO)</v>
          </cell>
          <cell r="E1526" t="str">
            <v>M3</v>
          </cell>
          <cell r="F1526">
            <v>435.11</v>
          </cell>
        </row>
        <row r="1527">
          <cell r="B1527" t="str">
            <v>ED-49790</v>
          </cell>
          <cell r="C1527" t="str">
            <v>FUN-CON-060</v>
          </cell>
          <cell r="D1527" t="str">
            <v>FORNECIMENTO DE CONCRETO ESTRUTURAL, PREPARADO EM OBRA COM BETONEIRA, COM FCK 40 MPA, INCLUSIVE LANÇAMENTO, ADENSAMENTO E ACABAMENTO (FUNDAÇÃO)</v>
          </cell>
          <cell r="E1527" t="str">
            <v>M3</v>
          </cell>
          <cell r="F1527">
            <v>453.18</v>
          </cell>
        </row>
        <row r="1528">
          <cell r="B1528" t="str">
            <v>ED-49804</v>
          </cell>
          <cell r="C1528" t="str">
            <v>FUN-CON-130</v>
          </cell>
          <cell r="D1528" t="str">
            <v>FORNECIMENTO DE CONCRETO ESTRUTURAL, USINADO BOMBEADO, COM FCK 20 MPA, INCLUSIVE LANÇAMENTO, ADENSAMENTO E ACABAMENTO (FUNDAÇÃO)</v>
          </cell>
          <cell r="E1528" t="str">
            <v>M3</v>
          </cell>
          <cell r="F1528">
            <v>320.67</v>
          </cell>
        </row>
        <row r="1529">
          <cell r="B1529" t="str">
            <v>ED-49809</v>
          </cell>
          <cell r="C1529" t="str">
            <v>FUN-CON-155</v>
          </cell>
          <cell r="D1529" t="str">
            <v>FORNECIMENTO DE CONCRETO ESTRUTURAL, USINADO BOMBEADO, COM FCK 20 MPA, SLUMP 20 +/- 2 (SLUMPFLOW 48 A 53 CM, COM AGREGADOS PEDRISCO E AREIA, CONSUMO MÍNIMO DE CIMENTO DE 400 KG/M3), INCLUSIVE LANÇAMENTO, ADENSAMENTO E ACABAMENTO (FUNDAÇÃO)</v>
          </cell>
          <cell r="E1529" t="str">
            <v>M3</v>
          </cell>
          <cell r="F1529">
            <v>358.48</v>
          </cell>
        </row>
        <row r="1530">
          <cell r="B1530" t="str">
            <v>ED-49805</v>
          </cell>
          <cell r="C1530" t="str">
            <v>FUN-CON-135</v>
          </cell>
          <cell r="D1530" t="str">
            <v>FORNECIMENTO DE CONCRETO ESTRUTURAL, USINADO BOMBEADO, COM FCK 25 MPA, INCLUSIVE LANÇAMENTO, ADENSAMENTO E ACABAMENTO (FUNDAÇÃO)</v>
          </cell>
          <cell r="E1530" t="str">
            <v>M3</v>
          </cell>
          <cell r="F1530">
            <v>326.55</v>
          </cell>
        </row>
        <row r="1531">
          <cell r="B1531" t="str">
            <v>ED-49806</v>
          </cell>
          <cell r="C1531" t="str">
            <v>FUN-CON-140</v>
          </cell>
          <cell r="D1531" t="str">
            <v>FORNECIMENTO DE CONCRETO ESTRUTURAL, USINADO BOMBEADO, COM FCK 30 MPA, INCLUSIVE LANÇAMENTO, ADENSAMENTO E ACABAMENTO (FUNDAÇÃO)</v>
          </cell>
          <cell r="E1531" t="str">
            <v>M3</v>
          </cell>
          <cell r="F1531">
            <v>346.54</v>
          </cell>
        </row>
        <row r="1532">
          <cell r="B1532" t="str">
            <v>ED-49807</v>
          </cell>
          <cell r="C1532" t="str">
            <v>FUN-CON-141</v>
          </cell>
          <cell r="D1532" t="str">
            <v>FORNECIMENTO DE CONCRETO ESTRUTURAL, USINADO BOMBEADO, COM FCK 35 MPA, INCLUSIVE LANÇAMENTO, ADENSAMENTO E ACABAMENTO (FUNDAÇÃO)</v>
          </cell>
          <cell r="E1532" t="str">
            <v>M3</v>
          </cell>
          <cell r="F1532">
            <v>368.3</v>
          </cell>
        </row>
        <row r="1533">
          <cell r="B1533" t="str">
            <v>ED-49808</v>
          </cell>
          <cell r="C1533" t="str">
            <v>FUN-CON-150</v>
          </cell>
          <cell r="D1533" t="str">
            <v>FORNECIMENTO DE CONCRETO ESTRUTURAL, USINADO BOMBEADO, COM FCK 40 MPA, INCLUSIVE LANÇAMENTO, ADENSAMENTO E ACABAMENTO (FUNDAÇÃO)</v>
          </cell>
          <cell r="E1533" t="str">
            <v>M3</v>
          </cell>
          <cell r="F1533">
            <v>383</v>
          </cell>
        </row>
        <row r="1534">
          <cell r="B1534" t="str">
            <v>ED-49797</v>
          </cell>
          <cell r="C1534" t="str">
            <v>FUN-CON-095</v>
          </cell>
          <cell r="D1534" t="str">
            <v>FORNECIMENTO DE CONCRETO ESTRUTURAL, USINADO, COM FCK 20 MPA, INCLUSIVE LANÇAMENTO, ADENSAMENTO E ACABAMENTO (FUNDAÇÃO)</v>
          </cell>
          <cell r="E1534" t="str">
            <v>M3</v>
          </cell>
          <cell r="F1534">
            <v>327.98</v>
          </cell>
        </row>
        <row r="1535">
          <cell r="B1535" t="str">
            <v>ED-49798</v>
          </cell>
          <cell r="C1535" t="str">
            <v>FUN-CON-100</v>
          </cell>
          <cell r="D1535" t="str">
            <v>FORNECIMENTO DE CONCRETO ESTRUTURAL, USINADO, COM FCK 25 MPA, INCLUSIVE LANÇAMENTO, ADENSAMENTO E ACABAMENTO (FUNDAÇÃO)</v>
          </cell>
          <cell r="E1535" t="str">
            <v>M3</v>
          </cell>
          <cell r="F1535">
            <v>333.65</v>
          </cell>
        </row>
        <row r="1536">
          <cell r="B1536" t="str">
            <v>ED-49799</v>
          </cell>
          <cell r="C1536" t="str">
            <v>FUN-CON-105</v>
          </cell>
          <cell r="D1536" t="str">
            <v>FORNECIMENTO DE CONCRETO ESTRUTURAL, USINADO, COM FCK 30 MPA, INCLUSIVE LANÇAMENTO, ADENSAMENTO E ACABAMENTO (FUNDAÇÃO)</v>
          </cell>
          <cell r="E1536" t="str">
            <v>M3</v>
          </cell>
          <cell r="F1536">
            <v>352.93</v>
          </cell>
        </row>
        <row r="1537">
          <cell r="B1537" t="str">
            <v>ED-49800</v>
          </cell>
          <cell r="C1537" t="str">
            <v>FUN-CON-106</v>
          </cell>
          <cell r="D1537" t="str">
            <v>FORNECIMENTO DE CONCRETO ESTRUTURAL, USINADO, COM FCK 35 MPA, INCLUSIVE LANÇAMENTO, ADENSAMENTO E ACABAMENTO (FUNDAÇÃO)</v>
          </cell>
          <cell r="E1537" t="str">
            <v>M3</v>
          </cell>
          <cell r="F1537">
            <v>373.91</v>
          </cell>
        </row>
        <row r="1538">
          <cell r="B1538" t="str">
            <v>ED-49801</v>
          </cell>
          <cell r="C1538" t="str">
            <v>FUN-CON-110</v>
          </cell>
          <cell r="D1538" t="str">
            <v>FORNECIMENTO DE CONCRETO ESTRUTURAL, USINADO, COM FCK 40 MPA, INCLUSIVE LANÇAMENTO, ADENSAMENTO E ACABAMENTO (FUNDAÇÃO)</v>
          </cell>
          <cell r="E1538" t="str">
            <v>M3</v>
          </cell>
          <cell r="F1538">
            <v>388.08</v>
          </cell>
        </row>
        <row r="1539">
          <cell r="B1539" t="str">
            <v>ED-49782</v>
          </cell>
          <cell r="C1539" t="str">
            <v>FUN-CON-025</v>
          </cell>
          <cell r="D1539" t="str">
            <v>FORNECIMENTO DE CONCRETO NÃO ESTRUTURAL, PREPARADO EM OBRA COM BETONEIRA, COM FCK 10 MPA, INCLUSIVE LANÇAMENTO, ADENSAMENTO E ACABAMENTO (FUNDAÇÃO)</v>
          </cell>
          <cell r="E1539" t="str">
            <v>M3</v>
          </cell>
          <cell r="F1539">
            <v>370.12</v>
          </cell>
        </row>
        <row r="1540">
          <cell r="B1540" t="str">
            <v>ED-49783</v>
          </cell>
          <cell r="C1540" t="str">
            <v>FUN-CON-030</v>
          </cell>
          <cell r="D1540" t="str">
            <v>FORNECIMENTO DE CONCRETO NÃO ESTRUTURAL, PREPARADO EM OBRA COM BETONEIRA, COM FCK 13,5 MPA, INCLUSIVE LANÇAMENTO, ADENSAMENTO E ACABAMENTO (FUNDAÇÃO)</v>
          </cell>
          <cell r="E1540" t="str">
            <v>M3</v>
          </cell>
          <cell r="F1540">
            <v>380.04</v>
          </cell>
        </row>
        <row r="1541">
          <cell r="B1541" t="str">
            <v>ED-49784</v>
          </cell>
          <cell r="C1541" t="str">
            <v>FUN-CON-035</v>
          </cell>
          <cell r="D1541" t="str">
            <v>FORNECIMENTO DE CONCRETO NÃO ESTRUTURAL, PREPARADO EM OBRA COM BETONEIRA, COM FCK 15 MPA, INCLUSIVE LANÇAMENTO, ADENSAMENTO E ACABAMENTO (FUNDAÇÃO)</v>
          </cell>
          <cell r="E1541" t="str">
            <v>M3</v>
          </cell>
          <cell r="F1541">
            <v>379.63</v>
          </cell>
        </row>
        <row r="1542">
          <cell r="B1542" t="str">
            <v>ED-49785</v>
          </cell>
          <cell r="C1542" t="str">
            <v>FUN-CON-040</v>
          </cell>
          <cell r="D1542" t="str">
            <v>FORNECIMENTO DE CONCRETO NÃO ESTRUTURAL, PREPARADO EM OBRA COM BETONEIRA, COM FCK 18 MPA, INCLUSIVE LANÇAMENTO, ADENSAMENTO E ACABAMENTO (FUNDAÇÃO)</v>
          </cell>
          <cell r="E1542" t="str">
            <v>M3</v>
          </cell>
          <cell r="F1542">
            <v>391.02</v>
          </cell>
        </row>
        <row r="1543">
          <cell r="B1543" t="str">
            <v>ED-49781</v>
          </cell>
          <cell r="C1543" t="str">
            <v>FUN-CON-020</v>
          </cell>
          <cell r="D1543" t="str">
            <v>FORNECIMENTO DE CONCRETO NÃO ESTRUTURAL, PREPARADO EM OBRA COM BETONEIRA, COM FCK 9 MPA, INCLUSIVE LANÇAMENTO, ADENSAMENTO E ACABAMENTO (FUNDAÇÃO)</v>
          </cell>
          <cell r="E1543" t="str">
            <v>M3</v>
          </cell>
          <cell r="F1543">
            <v>377.48</v>
          </cell>
        </row>
        <row r="1544">
          <cell r="B1544" t="str">
            <v>ED-49793</v>
          </cell>
          <cell r="C1544" t="str">
            <v>FUN-CON-075</v>
          </cell>
          <cell r="D1544" t="str">
            <v>FORNECIMENTO DE CONCRETO NÃO ESTRUTURAL, USINADO, COM FCK 10 MPA, INCLUSIVE LANÇAMENTO, ADENSAMENTO E ACABAMENTO (FUNDAÇÃO)</v>
          </cell>
          <cell r="E1544" t="str">
            <v>M3</v>
          </cell>
          <cell r="F1544">
            <v>304.17</v>
          </cell>
        </row>
        <row r="1545">
          <cell r="B1545" t="str">
            <v>ED-49795</v>
          </cell>
          <cell r="C1545" t="str">
            <v>FUN-CON-085</v>
          </cell>
          <cell r="D1545" t="str">
            <v>FORNECIMENTO DE CONCRETO NÃO ESTRUTURAL, USINADO, COM FCK 15 MPA, INCLUSIVE LANÇAMENTO, ADENSAMENTO E ACABAMENTO (FUNDAÇÃO)</v>
          </cell>
          <cell r="E1545" t="str">
            <v>M3</v>
          </cell>
          <cell r="F1545">
            <v>316.64</v>
          </cell>
        </row>
        <row r="1546">
          <cell r="B1546" t="str">
            <v>ED-49814</v>
          </cell>
          <cell r="C1546" t="str">
            <v>FUN-LAS-015</v>
          </cell>
          <cell r="D1546" t="str">
            <v>LASTRO DE AREIA</v>
          </cell>
          <cell r="E1546" t="str">
            <v>M3</v>
          </cell>
          <cell r="F1546">
            <v>100.79</v>
          </cell>
        </row>
        <row r="1547">
          <cell r="B1547" t="str">
            <v>ED-49813</v>
          </cell>
          <cell r="C1547" t="str">
            <v>FUN-LAS-010</v>
          </cell>
          <cell r="D1547" t="str">
            <v>LASTRO DE BRITA 2 OU 3 APILOADO MANUALMENTE</v>
          </cell>
          <cell r="E1547" t="str">
            <v>M3</v>
          </cell>
          <cell r="F1547">
            <v>108.63</v>
          </cell>
        </row>
        <row r="1548">
          <cell r="B1548" t="str">
            <v>ED-49812</v>
          </cell>
          <cell r="C1548" t="str">
            <v>FUN-LAS-005</v>
          </cell>
          <cell r="D1548" t="str">
            <v xml:space="preserve">LASTRO DE CONCRETO MAGRO, INCLUSIVE TRANSPORTE, LANÇAMENTO E ADENSAMENTO </v>
          </cell>
          <cell r="E1548" t="str">
            <v>M3</v>
          </cell>
          <cell r="F1548">
            <v>320.61</v>
          </cell>
        </row>
        <row r="1549">
          <cell r="B1549">
            <v>332</v>
          </cell>
          <cell r="C1549" t="str">
            <v>-</v>
          </cell>
          <cell r="D1549" t="str">
            <v>GAS-001  - INSTALAÇÃO DE GÁS</v>
          </cell>
          <cell r="E1549" t="str">
            <v/>
          </cell>
        </row>
        <row r="1550">
          <cell r="B1550" t="str">
            <v>ED-49815</v>
          </cell>
          <cell r="C1550" t="str">
            <v>GAS-BIS-005</v>
          </cell>
          <cell r="D1550" t="str">
            <v>BICO DE BUSEN</v>
          </cell>
          <cell r="E1550" t="str">
            <v>U</v>
          </cell>
          <cell r="F1550">
            <v>64.41</v>
          </cell>
        </row>
        <row r="1551">
          <cell r="B1551" t="str">
            <v>ED-49816</v>
          </cell>
          <cell r="C1551" t="str">
            <v>GAS-CAPS-005</v>
          </cell>
          <cell r="D1551" t="str">
            <v>CAPS FORJADO SOLDA SCH 40 S/COST A234 WPB 3/4"</v>
          </cell>
          <cell r="E1551" t="str">
            <v>U</v>
          </cell>
          <cell r="F1551">
            <v>15.58</v>
          </cell>
        </row>
        <row r="1552">
          <cell r="B1552" t="str">
            <v>ED-49817</v>
          </cell>
          <cell r="C1552" t="str">
            <v>GAS-CIL-005</v>
          </cell>
          <cell r="D1552" t="str">
            <v>CILINDRO DE AÇO COM GÁS GLP CAPACIDADE 45 KG</v>
          </cell>
          <cell r="E1552" t="str">
            <v>U</v>
          </cell>
          <cell r="F1552">
            <v>302.72000000000003</v>
          </cell>
        </row>
        <row r="1553">
          <cell r="B1553" t="str">
            <v>ED-49818</v>
          </cell>
          <cell r="C1553" t="str">
            <v>GAS-COL-005</v>
          </cell>
          <cell r="D1553" t="str">
            <v>COLETOR MÓDULO CENTRAL</v>
          </cell>
          <cell r="E1553" t="str">
            <v>U</v>
          </cell>
          <cell r="F1553">
            <v>119.82</v>
          </cell>
        </row>
        <row r="1554">
          <cell r="B1554" t="str">
            <v>ED-49819</v>
          </cell>
          <cell r="C1554" t="str">
            <v>GAS-COL-010</v>
          </cell>
          <cell r="D1554" t="str">
            <v>COLETOR MÓDULO II SIMPLES P-45</v>
          </cell>
          <cell r="E1554" t="str">
            <v>U</v>
          </cell>
          <cell r="F1554">
            <v>119.82</v>
          </cell>
        </row>
        <row r="1555">
          <cell r="B1555" t="str">
            <v>ED-49820</v>
          </cell>
          <cell r="C1555" t="str">
            <v>GAS-DEP-005</v>
          </cell>
          <cell r="D1555" t="str">
            <v>DEPÓSITO PARA CILINDRO DE GÁS (GLP) - PADRÃO DEER-MG</v>
          </cell>
          <cell r="E1555" t="str">
            <v>U</v>
          </cell>
          <cell r="F1555">
            <v>2641.71</v>
          </cell>
        </row>
        <row r="1556">
          <cell r="B1556" t="str">
            <v>ED-49821</v>
          </cell>
          <cell r="C1556" t="str">
            <v>GAS-MAN-005</v>
          </cell>
          <cell r="D1556" t="str">
            <v>MANGUEIRA PLÁSTICA PARA GÁS D = 3/8" X 1,50 M</v>
          </cell>
          <cell r="E1556" t="str">
            <v>U</v>
          </cell>
          <cell r="F1556">
            <v>16.84</v>
          </cell>
        </row>
        <row r="1557">
          <cell r="B1557" t="str">
            <v>ED-49822</v>
          </cell>
          <cell r="C1557" t="str">
            <v>GAS-NIP-005</v>
          </cell>
          <cell r="D1557" t="str">
            <v>NIPLE DE REDUÇÃO DE LATÃO 1/2" NPT X 1/8" NPT</v>
          </cell>
          <cell r="E1557" t="str">
            <v>U</v>
          </cell>
          <cell r="F1557">
            <v>10.96</v>
          </cell>
        </row>
        <row r="1558">
          <cell r="B1558" t="str">
            <v>ED-49823</v>
          </cell>
          <cell r="C1558" t="str">
            <v>GAS-NIP-010</v>
          </cell>
          <cell r="D1558" t="str">
            <v>NIPLE DE REDUÇÃO DE LATÃO 1/2" NPT X 3/8" NPT</v>
          </cell>
          <cell r="E1558" t="str">
            <v>U</v>
          </cell>
          <cell r="F1558">
            <v>10.96</v>
          </cell>
        </row>
        <row r="1559">
          <cell r="B1559" t="str">
            <v>ED-49824</v>
          </cell>
          <cell r="C1559" t="str">
            <v>GAS-NIP-015</v>
          </cell>
          <cell r="D1559" t="str">
            <v>NIPLE DUPLO FERRO MALEÁVEL 300# 1/2" NPT</v>
          </cell>
          <cell r="E1559" t="str">
            <v>U</v>
          </cell>
          <cell r="F1559">
            <v>10.96</v>
          </cell>
        </row>
        <row r="1560">
          <cell r="B1560" t="str">
            <v>ED-49825</v>
          </cell>
          <cell r="C1560" t="str">
            <v>GAS-PIG-005</v>
          </cell>
          <cell r="D1560" t="str">
            <v>PIG-TAIL DE BORRACHA P-45/P-90 - 500MM</v>
          </cell>
          <cell r="E1560" t="str">
            <v>U</v>
          </cell>
          <cell r="F1560">
            <v>19.75</v>
          </cell>
        </row>
        <row r="1561">
          <cell r="B1561" t="str">
            <v>ED-49826</v>
          </cell>
          <cell r="C1561" t="str">
            <v>GAS-REG-005</v>
          </cell>
          <cell r="D1561" t="str">
            <v>REGISTRO BICO INJETOR D = 3/8"</v>
          </cell>
          <cell r="E1561" t="str">
            <v>U</v>
          </cell>
          <cell r="F1561">
            <v>37.4</v>
          </cell>
        </row>
        <row r="1562">
          <cell r="B1562" t="str">
            <v>ED-49827</v>
          </cell>
          <cell r="C1562" t="str">
            <v>GAS-REG-010</v>
          </cell>
          <cell r="D1562" t="str">
            <v>REGISTRO DE GÁS D = 1/2"</v>
          </cell>
          <cell r="E1562" t="str">
            <v>U</v>
          </cell>
          <cell r="F1562">
            <v>46.36</v>
          </cell>
        </row>
        <row r="1563">
          <cell r="B1563" t="str">
            <v>ED-49828</v>
          </cell>
          <cell r="C1563" t="str">
            <v>GAS-REG-015</v>
          </cell>
          <cell r="D1563" t="str">
            <v>REGISTRO DE LATÃO 1/2" NPT X 1/2" NPT</v>
          </cell>
          <cell r="E1563" t="str">
            <v>U</v>
          </cell>
          <cell r="F1563">
            <v>35.04</v>
          </cell>
        </row>
        <row r="1564">
          <cell r="B1564" t="str">
            <v>ED-49829</v>
          </cell>
          <cell r="C1564" t="str">
            <v>GAS-REP-005</v>
          </cell>
          <cell r="D1564" t="str">
            <v>REGULADOR PRESSÃO ALIANÇA 76506/3 ENTRA 1/8" - 7KG/H - EST. ÚNICO</v>
          </cell>
          <cell r="E1564" t="str">
            <v>U</v>
          </cell>
          <cell r="F1564">
            <v>103.99</v>
          </cell>
        </row>
        <row r="1565">
          <cell r="B1565" t="str">
            <v>ED-49830</v>
          </cell>
          <cell r="C1565" t="str">
            <v>GAS-TAM-005</v>
          </cell>
          <cell r="D1565" t="str">
            <v>TAMPÃO (CAP) FERRO MALEÁVEL NPT 300# 1/2"</v>
          </cell>
          <cell r="E1565" t="str">
            <v>U</v>
          </cell>
          <cell r="F1565">
            <v>15.24</v>
          </cell>
        </row>
        <row r="1566">
          <cell r="B1566" t="str">
            <v>ED-49832</v>
          </cell>
          <cell r="C1566" t="str">
            <v>GAS-TUB-010</v>
          </cell>
          <cell r="D1566" t="str">
            <v>TUBO AÇO PRETO SCH-40, D = 1/2" SEM COSTURA</v>
          </cell>
          <cell r="E1566" t="str">
            <v>M</v>
          </cell>
          <cell r="F1566">
            <v>33.83</v>
          </cell>
        </row>
        <row r="1567">
          <cell r="B1567" t="str">
            <v>ED-49833</v>
          </cell>
          <cell r="C1567" t="str">
            <v>GAS-TUB-015</v>
          </cell>
          <cell r="D1567" t="str">
            <v>TUBO AÇO PRETO SCH-40, D = 3/4" SEM COSTURA</v>
          </cell>
          <cell r="E1567" t="str">
            <v>M</v>
          </cell>
          <cell r="F1567">
            <v>41.9</v>
          </cell>
        </row>
        <row r="1568">
          <cell r="B1568" t="str">
            <v>ED-49831</v>
          </cell>
          <cell r="C1568" t="str">
            <v>GAS-TUB-005</v>
          </cell>
          <cell r="D1568" t="str">
            <v>TUBO AÇO PRETO SCH-40, D = 3/8" SEM COSTURA</v>
          </cell>
          <cell r="E1568" t="str">
            <v>M</v>
          </cell>
          <cell r="F1568">
            <v>29.33</v>
          </cell>
        </row>
        <row r="1569">
          <cell r="B1569" t="str">
            <v>ED-49841</v>
          </cell>
          <cell r="C1569" t="str">
            <v>GAS-VAL-005</v>
          </cell>
          <cell r="D1569" t="str">
            <v>VÁLVULA DE ESFERA TRIPARTIDA COM ROSCA NPT, CLASSE 300LBS - 1/2"</v>
          </cell>
          <cell r="E1569" t="str">
            <v>U</v>
          </cell>
          <cell r="F1569">
            <v>68.819999999999993</v>
          </cell>
        </row>
        <row r="1570">
          <cell r="B1570" t="str">
            <v>ED-49842</v>
          </cell>
          <cell r="C1570" t="str">
            <v>GAS-VAL-010</v>
          </cell>
          <cell r="D1570" t="str">
            <v>VÁLVULA DE ESFERA TRIPARTIDA COM ROSCA NPT, CLASSE 300LBS - 3/4"</v>
          </cell>
          <cell r="E1570" t="str">
            <v>U</v>
          </cell>
          <cell r="F1570">
            <v>75.7</v>
          </cell>
        </row>
        <row r="1571">
          <cell r="B1571" t="str">
            <v>ED-49843</v>
          </cell>
          <cell r="C1571" t="str">
            <v>GAS-VAL-015</v>
          </cell>
          <cell r="D1571" t="str">
            <v>VÁLVULA DE REGISTRO PARA GÁS COM TÊ REVERSÍVEL PARA 2 BOTIJÕES</v>
          </cell>
          <cell r="E1571" t="str">
            <v>U</v>
          </cell>
          <cell r="F1571">
            <v>83.01</v>
          </cell>
        </row>
        <row r="1572">
          <cell r="B1572">
            <v>333</v>
          </cell>
          <cell r="C1572" t="str">
            <v>-</v>
          </cell>
          <cell r="D1572" t="str">
            <v>HID-001  - INSTALAÇÃO HIDRO-SANITÁRIA</v>
          </cell>
          <cell r="E1572" t="str">
            <v/>
          </cell>
        </row>
        <row r="1573">
          <cell r="B1573" t="str">
            <v>ED-49844</v>
          </cell>
          <cell r="C1573" t="str">
            <v>HID-ADP-005</v>
          </cell>
          <cell r="D1573" t="str">
            <v>ADAPTADOR SOLDÁVEL DE PVC MARROM COM FLANGES E ANEL PARA CAIXA DÁGUA Ø 20 MM X 1/2"</v>
          </cell>
          <cell r="E1573" t="str">
            <v>U</v>
          </cell>
          <cell r="F1573">
            <v>12.93</v>
          </cell>
        </row>
        <row r="1574">
          <cell r="B1574" t="str">
            <v>ED-49845</v>
          </cell>
          <cell r="C1574" t="str">
            <v>HID-ADP-010</v>
          </cell>
          <cell r="D1574" t="str">
            <v>ADAPTADOR SOLDÁVEL DE PVC MARROM COM FLANGES E ANEL PARA CAIXA DÁGUA Ø 25 MM X 3/4"</v>
          </cell>
          <cell r="E1574" t="str">
            <v>U</v>
          </cell>
          <cell r="F1574">
            <v>15.87</v>
          </cell>
        </row>
        <row r="1575">
          <cell r="B1575" t="str">
            <v>ED-49846</v>
          </cell>
          <cell r="C1575" t="str">
            <v>HID-ADP-015</v>
          </cell>
          <cell r="D1575" t="str">
            <v>ADAPTADOR SOLDÁVEL DE PVC MARROM COM FLANGES E ANEL PARA CAIXA DÁGUA Ø 32 MM X 1"</v>
          </cell>
          <cell r="E1575" t="str">
            <v>U</v>
          </cell>
          <cell r="F1575">
            <v>19.25</v>
          </cell>
        </row>
        <row r="1576">
          <cell r="B1576" t="str">
            <v>ED-49847</v>
          </cell>
          <cell r="C1576" t="str">
            <v>HID-ADP-020</v>
          </cell>
          <cell r="D1576" t="str">
            <v>ADAPTADOR SOLDÁVEL DE PVC MARROM COM FLANGES E ANEL PARA CAIXA DÁGUA Ø 40 MM X 1 1/4"</v>
          </cell>
          <cell r="E1576" t="str">
            <v>U</v>
          </cell>
          <cell r="F1576">
            <v>30.9</v>
          </cell>
        </row>
        <row r="1577">
          <cell r="B1577" t="str">
            <v>ED-49848</v>
          </cell>
          <cell r="C1577" t="str">
            <v>HID-ADP-025</v>
          </cell>
          <cell r="D1577" t="str">
            <v>ADAPTADOR SOLDÁVEL DE PVC MARROM COM FLANGES E ANEL PARA CAIXA DÁGUA Ø 50 MM X 1 1/2"</v>
          </cell>
          <cell r="E1577" t="str">
            <v>U</v>
          </cell>
          <cell r="F1577">
            <v>35.08</v>
          </cell>
        </row>
        <row r="1578">
          <cell r="B1578" t="str">
            <v>ED-49849</v>
          </cell>
          <cell r="C1578" t="str">
            <v>HID-ADP-030</v>
          </cell>
          <cell r="D1578" t="str">
            <v>ADAPTADOR SOLDÁVEL DE PVC MARROM COM FLANGES E ANEL PARA CAIXA DÁGUA Ø 60 MM X 2"</v>
          </cell>
          <cell r="E1578" t="str">
            <v>U</v>
          </cell>
          <cell r="F1578">
            <v>41.75</v>
          </cell>
        </row>
        <row r="1579">
          <cell r="B1579" t="str">
            <v>ED-49857</v>
          </cell>
          <cell r="C1579" t="str">
            <v>HID-ADP-070</v>
          </cell>
          <cell r="D1579" t="str">
            <v>ADAPTADOR SOLDÁVEL DE PVC MARROM COM FLANGES LIVRES PARA CAIXA DÁGUA Ø 110 MM X 4"</v>
          </cell>
          <cell r="E1579" t="str">
            <v>U</v>
          </cell>
          <cell r="F1579">
            <v>283.01</v>
          </cell>
        </row>
        <row r="1580">
          <cell r="B1580" t="str">
            <v>ED-49850</v>
          </cell>
          <cell r="C1580" t="str">
            <v>HID-ADP-035</v>
          </cell>
          <cell r="D1580" t="str">
            <v>ADAPTADOR SOLDÁVEL DE PVC MARROM COM FLANGES LIVRES PARA CAIXA DÁGUA Ø 25 MM X 3/4"</v>
          </cell>
          <cell r="E1580" t="str">
            <v>U</v>
          </cell>
          <cell r="F1580">
            <v>14</v>
          </cell>
        </row>
        <row r="1581">
          <cell r="B1581" t="str">
            <v>ED-49851</v>
          </cell>
          <cell r="C1581" t="str">
            <v>HID-ADP-040</v>
          </cell>
          <cell r="D1581" t="str">
            <v>ADAPTADOR SOLDÁVEL DE PVC MARROM COM FLANGES LIVRES PARA CAIXA DÁGUA Ø 32 MM X 1"</v>
          </cell>
          <cell r="E1581" t="str">
            <v>U</v>
          </cell>
          <cell r="F1581">
            <v>17.79</v>
          </cell>
        </row>
        <row r="1582">
          <cell r="B1582" t="str">
            <v>ED-49852</v>
          </cell>
          <cell r="C1582" t="str">
            <v>HID-ADP-045</v>
          </cell>
          <cell r="D1582" t="str">
            <v>ADAPTADOR SOLDÁVEL DE PVC MARROM COM FLANGES LIVRES PARA CAIXA DÁGUA Ø 40 MM X 1 1/4"</v>
          </cell>
          <cell r="E1582" t="str">
            <v>U</v>
          </cell>
          <cell r="F1582">
            <v>26.48</v>
          </cell>
        </row>
        <row r="1583">
          <cell r="B1583" t="str">
            <v>ED-49853</v>
          </cell>
          <cell r="C1583" t="str">
            <v>HID-ADP-050</v>
          </cell>
          <cell r="D1583" t="str">
            <v>ADAPTADOR SOLDÁVEL DE PVC MARROM COM FLANGES LIVRES PARA CAIXA DÁGUA Ø 50 MM X 1 1/2"</v>
          </cell>
          <cell r="E1583" t="str">
            <v>U</v>
          </cell>
          <cell r="F1583">
            <v>29.9</v>
          </cell>
        </row>
        <row r="1584">
          <cell r="B1584" t="str">
            <v>ED-49854</v>
          </cell>
          <cell r="C1584" t="str">
            <v>HID-ADP-055</v>
          </cell>
          <cell r="D1584" t="str">
            <v>ADAPTADOR SOLDÁVEL DE PVC MARROM COM FLANGES LIVRES PARA CAIXA DÁGUA Ø 60 MM X 2"</v>
          </cell>
          <cell r="E1584" t="str">
            <v>U</v>
          </cell>
          <cell r="F1584">
            <v>42</v>
          </cell>
        </row>
        <row r="1585">
          <cell r="B1585" t="str">
            <v>ED-49855</v>
          </cell>
          <cell r="C1585" t="str">
            <v>HID-ADP-060</v>
          </cell>
          <cell r="D1585" t="str">
            <v>ADAPTADOR SOLDÁVEL DE PVC MARROM COM FLANGES LIVRES PARA CAIXA DÁGUA Ø 75 MM X 2 1/2"</v>
          </cell>
          <cell r="E1585" t="str">
            <v>U</v>
          </cell>
          <cell r="F1585">
            <v>149.15</v>
          </cell>
        </row>
        <row r="1586">
          <cell r="B1586" t="str">
            <v>ED-49856</v>
          </cell>
          <cell r="C1586" t="str">
            <v>HID-ADP-065</v>
          </cell>
          <cell r="D1586" t="str">
            <v>ADAPTADOR SOLDÁVEL DE PVC MARROM COM FLANGES LIVRES PARA CAIXA DÁGUA Ø 85 MM X 3"</v>
          </cell>
          <cell r="E1586" t="str">
            <v>U</v>
          </cell>
          <cell r="F1586">
            <v>198.49</v>
          </cell>
        </row>
        <row r="1587">
          <cell r="B1587" t="str">
            <v>ED-49858</v>
          </cell>
          <cell r="C1587" t="str">
            <v>HID-BOM-005</v>
          </cell>
          <cell r="D1587" t="str">
            <v>BOMBA CENTRÍFUGA DE SUCÇÃO E RECALQUE 1/2 HP D = 2"</v>
          </cell>
          <cell r="E1587" t="str">
            <v>U</v>
          </cell>
          <cell r="F1587">
            <v>2638.37</v>
          </cell>
        </row>
        <row r="1588">
          <cell r="B1588" t="str">
            <v>ED-49859</v>
          </cell>
          <cell r="C1588" t="str">
            <v>HID-BOM-010</v>
          </cell>
          <cell r="D1588" t="str">
            <v>BOMBA CENTRÍFUGA DE SUCÇÃO E RECALQUE 1/2 HP D = 3"</v>
          </cell>
          <cell r="E1588" t="str">
            <v>U</v>
          </cell>
          <cell r="F1588">
            <v>2919.29</v>
          </cell>
        </row>
        <row r="1589">
          <cell r="B1589" t="str">
            <v>ED-49903</v>
          </cell>
          <cell r="C1589" t="str">
            <v>HID-CXS-140</v>
          </cell>
          <cell r="D1589" t="str">
            <v>CAIXA ALVENARIA 100 X 100 X 50 CM, TAMPA EM CONCRETO-INSPEÇÃO /PASSAGEM, INCLUSIVE ESCAVAÇÃO, REATERRO E BOTA-FORA</v>
          </cell>
          <cell r="E1589" t="str">
            <v>U</v>
          </cell>
          <cell r="F1589">
            <v>453.68</v>
          </cell>
        </row>
        <row r="1590">
          <cell r="B1590" t="str">
            <v>ED-49931</v>
          </cell>
          <cell r="C1590" t="str">
            <v>HID-CXS-290</v>
          </cell>
          <cell r="D1590" t="str">
            <v>CAIXA ALVENARIA 100 X 100 X 50 CM, TAMPA EM GRELHA DE AÇO-PASSAGEM, INCLUSIVE ESCAVAÇÃO, REATERRO E BOTA-FORA</v>
          </cell>
          <cell r="E1590" t="str">
            <v>U</v>
          </cell>
          <cell r="F1590">
            <v>1060.3900000000001</v>
          </cell>
        </row>
        <row r="1591">
          <cell r="B1591" t="str">
            <v>ED-49904</v>
          </cell>
          <cell r="C1591" t="str">
            <v>HID-CXS-145</v>
          </cell>
          <cell r="D1591" t="str">
            <v>CAIXA ALVENARIA 100 X 100 X 80 CM, TAMPA EM CONCRETO-INSPEÇÃO /PASSAGEM, INCLUSIVE ESCAVAÇÃO, REATERRO E BOTA-FORA</v>
          </cell>
          <cell r="E1591" t="str">
            <v>U</v>
          </cell>
          <cell r="F1591">
            <v>614.96</v>
          </cell>
        </row>
        <row r="1592">
          <cell r="B1592" t="str">
            <v>ED-49932</v>
          </cell>
          <cell r="C1592" t="str">
            <v>HID-CXS-295</v>
          </cell>
          <cell r="D1592" t="str">
            <v>CAIXA ALVENARIA 100 X 100 X 80 CM, TAMPA EM GRELHA DE AÇO-PASSAGEM, INCLUSIVE ESCAVAÇÃO, REATERRO E BOTA-FORA</v>
          </cell>
          <cell r="E1592" t="str">
            <v>U</v>
          </cell>
          <cell r="F1592">
            <v>1221.67</v>
          </cell>
        </row>
        <row r="1593">
          <cell r="B1593" t="str">
            <v>ED-49870</v>
          </cell>
          <cell r="C1593" t="str">
            <v>HID-CXS-005</v>
          </cell>
          <cell r="D1593" t="str">
            <v>CAIXA ALVENARIA 30 X 30 X 30 CM, TAMPA EM CONCRETO-INSPEÇÃO /PASSAGEM, INCLUSIVE ESCAVAÇÃO, REATERRO E BOTA-FORA</v>
          </cell>
          <cell r="E1593" t="str">
            <v>U</v>
          </cell>
          <cell r="F1593">
            <v>88.33</v>
          </cell>
        </row>
        <row r="1594">
          <cell r="B1594" t="str">
            <v>ED-49905</v>
          </cell>
          <cell r="C1594" t="str">
            <v>HID-CXS-150</v>
          </cell>
          <cell r="D1594" t="str">
            <v>CAIXA ALVENARIA 30 X 30 X 30 CM, TAMPA EM GRELHA DE AÇO-PASSAGEM, INCLUSIVE ESCAVAÇÃO, REATERRO E BOTA-FORA</v>
          </cell>
          <cell r="E1594" t="str">
            <v>U</v>
          </cell>
          <cell r="F1594">
            <v>190.04</v>
          </cell>
        </row>
        <row r="1595">
          <cell r="B1595" t="str">
            <v>ED-49871</v>
          </cell>
          <cell r="C1595" t="str">
            <v>HID-CXS-010</v>
          </cell>
          <cell r="D1595" t="str">
            <v>CAIXA ALVENARIA 30 X 30 X 40 CM, TAMPA EM CONCRETO-INSPEÇÃO /PASSAGEM, INCLUSIVE ESCAVAÇÃO, REATERRO E BOTA-FORA</v>
          </cell>
          <cell r="E1595" t="str">
            <v>U</v>
          </cell>
          <cell r="F1595">
            <v>105.44</v>
          </cell>
        </row>
        <row r="1596">
          <cell r="B1596" t="str">
            <v>ED-49906</v>
          </cell>
          <cell r="C1596" t="str">
            <v>HID-CXS-155</v>
          </cell>
          <cell r="D1596" t="str">
            <v>CAIXA ALVENARIA 30 X 30 X 40 CM, TAMPA EM GRELHA DE AÇO-PASSAGEM, INCLUSIVE ESCAVAÇÃO, REATERRO E BOTA-FORA</v>
          </cell>
          <cell r="E1596" t="str">
            <v>U</v>
          </cell>
          <cell r="F1596">
            <v>207.15</v>
          </cell>
        </row>
        <row r="1597">
          <cell r="B1597" t="str">
            <v>ED-49872</v>
          </cell>
          <cell r="C1597" t="str">
            <v>HID-CXS-015</v>
          </cell>
          <cell r="D1597" t="str">
            <v>CAIXA ALVENARIA 30 X 30 X 60 CM, TAMPA EM CONCRETO-INSPEÇÃO /PASSAGEM, INCLUSIVE ESCAVAÇÃO, REATERRO E BOTA-FORA</v>
          </cell>
          <cell r="E1597" t="str">
            <v>U</v>
          </cell>
          <cell r="F1597">
            <v>143.78</v>
          </cell>
        </row>
        <row r="1598">
          <cell r="B1598" t="str">
            <v>ED-49907</v>
          </cell>
          <cell r="C1598" t="str">
            <v>HID-CXS-160</v>
          </cell>
          <cell r="D1598" t="str">
            <v>CAIXA ALVENARIA 30 X 30 X 60 CM, TAMPA EM GRELHA DE AÇO-PASSAGEM, INCLUSIVE ESCAVAÇÃO, REATERRO E BOTA-FORA</v>
          </cell>
          <cell r="E1598" t="str">
            <v>U</v>
          </cell>
          <cell r="F1598">
            <v>241.36</v>
          </cell>
        </row>
        <row r="1599">
          <cell r="B1599" t="str">
            <v>ED-49876</v>
          </cell>
          <cell r="C1599" t="str">
            <v>HID-CXS-031</v>
          </cell>
          <cell r="D1599" t="str">
            <v>CAIXA ALVENARIA 40 X 40 X 100 CM, TAMPA EM CONCRETO-INSPEÇÃO /PASSAGEM, INCLUSIVE ESCAVAÇÃO, REATERRO E BOTA-FORA</v>
          </cell>
          <cell r="E1599" t="str">
            <v>U</v>
          </cell>
          <cell r="F1599">
            <v>270.74</v>
          </cell>
        </row>
        <row r="1600">
          <cell r="B1600" t="str">
            <v>ED-49873</v>
          </cell>
          <cell r="C1600" t="str">
            <v>HID-CXS-020</v>
          </cell>
          <cell r="D1600" t="str">
            <v>CAIXA ALVENARIA 40 X 40 X 40 CM, TAMPA EM CONCRETO-INSPEÇÃO /PASSAGEM, INCLUSIVE ESCAVAÇÃO, REATERRO E BOTA-FORA</v>
          </cell>
          <cell r="E1600" t="str">
            <v>U</v>
          </cell>
          <cell r="F1600">
            <v>139.05000000000001</v>
          </cell>
        </row>
        <row r="1601">
          <cell r="B1601" t="str">
            <v>ED-49908</v>
          </cell>
          <cell r="C1601" t="str">
            <v>HID-CXS-165</v>
          </cell>
          <cell r="D1601" t="str">
            <v>CAIXA ALVENARIA 40 X 40 X 40 CM, TAMPA EM GRELHA DE AÇO-PASSAGEM, INCLUSIVE ESCAVAÇÃO, REATERRO E BOTA-FORA</v>
          </cell>
          <cell r="E1601" t="str">
            <v>U</v>
          </cell>
          <cell r="F1601">
            <v>287</v>
          </cell>
        </row>
        <row r="1602">
          <cell r="B1602" t="str">
            <v>ED-49874</v>
          </cell>
          <cell r="C1602" t="str">
            <v>HID-CXS-025</v>
          </cell>
          <cell r="D1602" t="str">
            <v>CAIXA ALVENARIA 40 X 40 X 60 CM, TAMPA EM CONCRETO-INSPEÇÃO /PASSAGEM, INCLUSIVE ESCAVAÇÃO, REATERRO E BOTA-FORA</v>
          </cell>
          <cell r="E1602" t="str">
            <v>U</v>
          </cell>
          <cell r="F1602">
            <v>182.94</v>
          </cell>
        </row>
        <row r="1603">
          <cell r="B1603" t="str">
            <v>ED-49909</v>
          </cell>
          <cell r="C1603" t="str">
            <v>HID-CXS-170</v>
          </cell>
          <cell r="D1603" t="str">
            <v>CAIXA ALVENARIA 40 X 40 X 60 CM, TAMPA EM GRELHA DE AÇO-PASSAGEM, INCLUSIVE ESCAVAÇÃO, REATERRO E BOTA-FORA</v>
          </cell>
          <cell r="E1603" t="str">
            <v>U</v>
          </cell>
          <cell r="F1603">
            <v>330.89</v>
          </cell>
        </row>
        <row r="1604">
          <cell r="B1604" t="str">
            <v>ED-49875</v>
          </cell>
          <cell r="C1604" t="str">
            <v>HID-CXS-030</v>
          </cell>
          <cell r="D1604" t="str">
            <v>CAIXA ALVENARIA 40 X 40 X 80 CM, TAMPA EM CONCRETO-INSPEÇÃO /PASSAGEM, INCLUSIVE ESCAVAÇÃO, REATERRO E BOTA-FORA</v>
          </cell>
          <cell r="E1604" t="str">
            <v>U</v>
          </cell>
          <cell r="F1604">
            <v>226.84</v>
          </cell>
        </row>
        <row r="1605">
          <cell r="B1605" t="str">
            <v>ED-49910</v>
          </cell>
          <cell r="C1605" t="str">
            <v>HID-CXS-175</v>
          </cell>
          <cell r="D1605" t="str">
            <v>CAIXA ALVENARIA 40 X 40 X 80 CM, TAMPA EM GRELHA DE AÇO-PASSAGEM, INCLUSIVE ESCAVAÇÃO, REATERRO E BOTA-FORA</v>
          </cell>
          <cell r="E1605" t="str">
            <v>U</v>
          </cell>
          <cell r="F1605">
            <v>374.79</v>
          </cell>
        </row>
        <row r="1606">
          <cell r="B1606" t="str">
            <v>ED-49881</v>
          </cell>
          <cell r="C1606" t="str">
            <v>HID-CXS-050</v>
          </cell>
          <cell r="D1606" t="str">
            <v>CAIXA ALVENARIA 50 X 50 X 100 CM, TAMPA EM CONCRETO-INSPEÇÃO /PASSAGEM, INCLUSIVE ESCAVAÇÃO, REATERRO E BOTA-FORA</v>
          </cell>
          <cell r="E1606" t="str">
            <v>U</v>
          </cell>
          <cell r="F1606">
            <v>337.03</v>
          </cell>
        </row>
        <row r="1607">
          <cell r="B1607" t="str">
            <v>ED-49913</v>
          </cell>
          <cell r="C1607" t="str">
            <v>HID-CXS-190</v>
          </cell>
          <cell r="D1607" t="str">
            <v>CAIXA ALVENARIA 50 X 50 X 100 CM, TAMPA EM GRELHA DE AÇO-PASSAGEM, INCLUSIVE ESCAVAÇÃO, REATERRO E BOTA-FORA</v>
          </cell>
          <cell r="E1607" t="str">
            <v>U</v>
          </cell>
          <cell r="F1607">
            <v>486.02</v>
          </cell>
        </row>
        <row r="1608">
          <cell r="B1608" t="str">
            <v>ED-49877</v>
          </cell>
          <cell r="C1608" t="str">
            <v>HID-CXS-035</v>
          </cell>
          <cell r="D1608" t="str">
            <v>CAIXA ALVENARIA 50 X 50 X 40 CM, TAMPA EM CONCRETO-INSPEÇÃO /PASSAGEM, INCLUSIVE ESCAVAÇÃO, REATERRO E BOTA-FORA</v>
          </cell>
          <cell r="E1608" t="str">
            <v>U</v>
          </cell>
          <cell r="F1608">
            <v>175.47</v>
          </cell>
        </row>
        <row r="1609">
          <cell r="B1609" t="str">
            <v>ED-49911</v>
          </cell>
          <cell r="C1609" t="str">
            <v>HID-CXS-180</v>
          </cell>
          <cell r="D1609" t="str">
            <v>CAIXA ALVENARIA 50 X 50 X 40 CM, TAMPA EM GRELHA DE AÇO-PASSAGEM, INCLUSIVE ESCAVAÇÃO, REATERRO E BOTA-FORA</v>
          </cell>
          <cell r="E1609" t="str">
            <v>U</v>
          </cell>
          <cell r="F1609">
            <v>378.31</v>
          </cell>
        </row>
        <row r="1610">
          <cell r="B1610" t="str">
            <v>ED-49879</v>
          </cell>
          <cell r="C1610" t="str">
            <v>HID-CXS-040</v>
          </cell>
          <cell r="D1610" t="str">
            <v>CAIXA ALVENARIA 50 X 50 X 60 CM, TAMPA EM CONCRETO-INSPEÇÃO /PASSAGEM, INCLUSIVE ESCAVAÇÃO, REATERRO E BOTA-FORA</v>
          </cell>
          <cell r="E1610" t="str">
            <v>U</v>
          </cell>
          <cell r="F1610">
            <v>229.33</v>
          </cell>
        </row>
        <row r="1611">
          <cell r="B1611" t="str">
            <v>ED-49912</v>
          </cell>
          <cell r="C1611" t="str">
            <v>HID-CXS-185</v>
          </cell>
          <cell r="D1611" t="str">
            <v>CAIXA ALVENARIA 50 X 50 X 60 CM, TAMPA EM GRELHA DE AÇO-PASSAGEM, INCLUSIVE ESCAVAÇÃO, REATERRO E BOTA-FORA</v>
          </cell>
          <cell r="E1611" t="str">
            <v>U</v>
          </cell>
          <cell r="F1611">
            <v>432.17</v>
          </cell>
        </row>
        <row r="1612">
          <cell r="B1612" t="str">
            <v>ED-49880</v>
          </cell>
          <cell r="C1612" t="str">
            <v>HID-CXS-045</v>
          </cell>
          <cell r="D1612" t="str">
            <v>CAIXA ALVENARIA 50 X 50 X 80 CM, TAMPA EM CONCRETO-INSPEÇÃO /PASSAGEM, INCLUSIVE ESCAVAÇÃO, REATERRO E BOTA-FORA</v>
          </cell>
          <cell r="E1612" t="str">
            <v>U</v>
          </cell>
          <cell r="F1612">
            <v>283.18</v>
          </cell>
        </row>
        <row r="1613">
          <cell r="B1613" t="str">
            <v>ED-49878</v>
          </cell>
          <cell r="C1613" t="str">
            <v>HID-CXS-036</v>
          </cell>
          <cell r="D1613" t="str">
            <v>CAIXA ALVENARIA 55 X 50 X 45 CM, TAMPA EM CONCRETO-INSPEÇÃO /PASSAGEM, INCLUSIVE ESCAVAÇÃO, REATERRO E BOTA-FORA</v>
          </cell>
          <cell r="E1613" t="str">
            <v>U</v>
          </cell>
          <cell r="F1613">
            <v>167.46</v>
          </cell>
        </row>
        <row r="1614">
          <cell r="B1614" t="str">
            <v>ED-49889</v>
          </cell>
          <cell r="C1614" t="str">
            <v>HID-CXS-070</v>
          </cell>
          <cell r="D1614" t="str">
            <v>CAIXA ALVENARIA 60 X 60 X 100 CM, TAMPA EM CONCRETO-INSPEÇÃO /PASSAGEM, INCLUSIVE ESCAVAÇÃO, REATERRO E BOTA-FORA</v>
          </cell>
          <cell r="E1614" t="str">
            <v>U</v>
          </cell>
          <cell r="F1614">
            <v>406.92</v>
          </cell>
        </row>
        <row r="1615">
          <cell r="B1615" t="str">
            <v>ED-49917</v>
          </cell>
          <cell r="C1615" t="str">
            <v>HID-CXS-210</v>
          </cell>
          <cell r="D1615" t="str">
            <v>CAIXA ALVENARIA 60 X 60 X 100 CM, TAMPA EM GRELHA DE AÇO-PASSAGEM, INCLUSIVE ESCAVAÇÃO, REATERRO E BOTA-FORA</v>
          </cell>
          <cell r="E1615" t="str">
            <v>U</v>
          </cell>
          <cell r="F1615">
            <v>673.27</v>
          </cell>
        </row>
        <row r="1616">
          <cell r="B1616" t="str">
            <v>ED-49882</v>
          </cell>
          <cell r="C1616" t="str">
            <v>HID-CXS-055</v>
          </cell>
          <cell r="D1616" t="str">
            <v>CAIXA ALVENARIA 60 X 60 X 40 CM, TAMPA EM CONCRETO-INSPEÇÃO /PASSAGEM, INCLUSIVE ESCAVAÇÃO, REATERRO E BOTA-FORA</v>
          </cell>
          <cell r="E1616" t="str">
            <v>U</v>
          </cell>
          <cell r="F1616">
            <v>214.74</v>
          </cell>
        </row>
        <row r="1617">
          <cell r="B1617" t="str">
            <v>ED-49914</v>
          </cell>
          <cell r="C1617" t="str">
            <v>HID-CXS-195</v>
          </cell>
          <cell r="D1617" t="str">
            <v>CAIXA ALVENARIA 60 X 60 X 40 CM, TAMPA EM GRELHA DE AÇO-PASSAGEM, INCLUSIVE ESCAVAÇÃO, REATERRO E BOTA-FORA</v>
          </cell>
          <cell r="E1617" t="str">
            <v>U</v>
          </cell>
          <cell r="F1617">
            <v>481.09</v>
          </cell>
        </row>
        <row r="1618">
          <cell r="B1618" t="str">
            <v>ED-49883</v>
          </cell>
          <cell r="C1618" t="str">
            <v>HID-CXS-060</v>
          </cell>
          <cell r="D1618" t="str">
            <v>CAIXA ALVENARIA 60 X 60 X 60 CM, TAMPA EM CONCRETO-INSPEÇÃO /PASSAGEM, INCLUSIVE ESCAVAÇÃO, REATERRO E BOTA-FORA</v>
          </cell>
          <cell r="E1618" t="str">
            <v>U</v>
          </cell>
          <cell r="F1618">
            <v>278.81</v>
          </cell>
        </row>
        <row r="1619">
          <cell r="B1619" t="str">
            <v>ED-49915</v>
          </cell>
          <cell r="C1619" t="str">
            <v>HID-CXS-200</v>
          </cell>
          <cell r="D1619" t="str">
            <v>CAIXA ALVENARIA 60 X 60 X 60 CM, TAMPA EM GRELHA DE AÇO-PASSAGEM, INCLUSIVE ESCAVAÇÃO, REATERRO E BOTA-FORA</v>
          </cell>
          <cell r="E1619" t="str">
            <v>U</v>
          </cell>
          <cell r="F1619">
            <v>545.16</v>
          </cell>
        </row>
        <row r="1620">
          <cell r="B1620" t="str">
            <v>ED-49884</v>
          </cell>
          <cell r="C1620" t="str">
            <v>HID-CXS-061</v>
          </cell>
          <cell r="D1620" t="str">
            <v>CAIXA ALVENARIA 60 X 60 X 65 CM, TAMPA EM CONCRETO-INSPEÇÃO /PASSAGEM, INCLUSIVE ESCAVAÇÃO, REATERRO E BOTA-FORA</v>
          </cell>
          <cell r="E1620" t="str">
            <v>U</v>
          </cell>
          <cell r="F1620">
            <v>294.81</v>
          </cell>
        </row>
        <row r="1621">
          <cell r="B1621" t="str">
            <v>ED-49885</v>
          </cell>
          <cell r="C1621" t="str">
            <v>HID-CXS-062</v>
          </cell>
          <cell r="D1621" t="str">
            <v>CAIXA ALVENARIA 60 X 60 X 70 CM, TAMPA EM CONCRETO-INSPEÇÃO /PASSAGEM, INCLUSIVE ESCAVAÇÃO, REATERRO E BOTA-FORA</v>
          </cell>
          <cell r="E1621" t="str">
            <v>U</v>
          </cell>
          <cell r="F1621">
            <v>310.8</v>
          </cell>
        </row>
        <row r="1622">
          <cell r="B1622" t="str">
            <v>ED-49886</v>
          </cell>
          <cell r="C1622" t="str">
            <v>HID-CXS-063</v>
          </cell>
          <cell r="D1622" t="str">
            <v>CAIXA ALVENARIA 60 X 60 X 75 CM, TAMPA EM CONCRETO-INSPEÇÃO /PASSAGEM, INCLUSIVE ESCAVAÇÃO, REATERRO E BOTA-FORA</v>
          </cell>
          <cell r="E1622" t="str">
            <v>U</v>
          </cell>
          <cell r="F1622">
            <v>326.76</v>
          </cell>
        </row>
        <row r="1623">
          <cell r="B1623" t="str">
            <v>ED-49887</v>
          </cell>
          <cell r="C1623" t="str">
            <v>HID-CXS-065</v>
          </cell>
          <cell r="D1623" t="str">
            <v>CAIXA ALVENARIA 60 X 60 X 80 CM, TAMPA EM CONCRETO-INSPEÇÃO /PASSAGEM, INCLUSIVE ESCAVAÇÃO, REATERRO E BOTA-FORA</v>
          </cell>
          <cell r="E1623" t="str">
            <v>U</v>
          </cell>
          <cell r="F1623">
            <v>342.86</v>
          </cell>
        </row>
        <row r="1624">
          <cell r="B1624" t="str">
            <v>ED-49916</v>
          </cell>
          <cell r="C1624" t="str">
            <v>HID-CXS-205</v>
          </cell>
          <cell r="D1624" t="str">
            <v>CAIXA ALVENARIA 60 X 60 X 80 CM, TAMPA EM GRELHA DE AÇO-PASSAGEM, INCLUSIVE ESCAVAÇÃO, REATERRO E BOTA-FORA</v>
          </cell>
          <cell r="E1624" t="str">
            <v>U</v>
          </cell>
          <cell r="F1624">
            <v>609.21</v>
          </cell>
        </row>
        <row r="1625">
          <cell r="B1625" t="str">
            <v>ED-49888</v>
          </cell>
          <cell r="C1625" t="str">
            <v>HID-CXS-066</v>
          </cell>
          <cell r="D1625" t="str">
            <v>CAIXA ALVENARIA 60 X 60 X 85 CM, TAMPA EM CONCRETO-INSPEÇÃO /PASSAGEM, INCLUSIVE ESCAVAÇÃO, REATERRO E BOTA-FORA</v>
          </cell>
          <cell r="E1625" t="str">
            <v>U</v>
          </cell>
          <cell r="F1625">
            <v>358.91</v>
          </cell>
        </row>
        <row r="1626">
          <cell r="B1626" t="str">
            <v>ED-49893</v>
          </cell>
          <cell r="C1626" t="str">
            <v>HID-CXS-090</v>
          </cell>
          <cell r="D1626" t="str">
            <v>CAIXA ALVENARIA 70 X 70 X 110 CM, TAMPA EM CONCRETO-INSPEÇÃO /PASSAGEM, INCLUSIVE ESCAVAÇÃO, REATERRO E BOTA-FORA</v>
          </cell>
          <cell r="E1626" t="str">
            <v>U</v>
          </cell>
          <cell r="F1626">
            <v>517.69000000000005</v>
          </cell>
        </row>
        <row r="1627">
          <cell r="B1627" t="str">
            <v>ED-49921</v>
          </cell>
          <cell r="C1627" t="str">
            <v>HID-CXS-240</v>
          </cell>
          <cell r="D1627" t="str">
            <v>CAIXA ALVENARIA 70 X 70 X 110 CM, TAMPA EM GRELHA DE AÇO-PASSAGEM, INCLUSIVE ESCAVAÇÃO, REATERRO E BOTA-FORA</v>
          </cell>
          <cell r="E1627" t="str">
            <v>U</v>
          </cell>
          <cell r="F1627">
            <v>856.18</v>
          </cell>
        </row>
        <row r="1628">
          <cell r="B1628" t="str">
            <v>ED-49890</v>
          </cell>
          <cell r="C1628" t="str">
            <v>HID-CXS-075</v>
          </cell>
          <cell r="D1628" t="str">
            <v>CAIXA ALVENARIA 70 X 70 X 40 CM, TAMPA EM CONCRETO-INSPEÇÃO /PASSAGEM, INCLUSIVE ESCAVAÇÃO, REATERRO E BOTA-FORA</v>
          </cell>
          <cell r="E1628" t="str">
            <v>U</v>
          </cell>
          <cell r="F1628">
            <v>256.8</v>
          </cell>
        </row>
        <row r="1629">
          <cell r="B1629" t="str">
            <v>ED-49918</v>
          </cell>
          <cell r="C1629" t="str">
            <v>HID-CXS-215</v>
          </cell>
          <cell r="D1629" t="str">
            <v>CAIXA ALVENARIA 70 X 70 X 40 CM, TAMPA EM GRELHA DE AÇO-PASSAGEM, INCLUSIVE ESCAVAÇÃO, REATERRO E BOTA-FORA</v>
          </cell>
          <cell r="E1629" t="str">
            <v>U</v>
          </cell>
          <cell r="F1629">
            <v>595.29</v>
          </cell>
        </row>
        <row r="1630">
          <cell r="B1630" t="str">
            <v>ED-49891</v>
          </cell>
          <cell r="C1630" t="str">
            <v>HID-CXS-080</v>
          </cell>
          <cell r="D1630" t="str">
            <v>CAIXA ALVENARIA 70 X 70 X 60 CM, TAMPA EM CONCRETO-INSPEÇÃO /PASSAGEM, INCLUSIVE ESCAVAÇÃO, REATERRO E BOTA-FORA</v>
          </cell>
          <cell r="E1630" t="str">
            <v>U</v>
          </cell>
          <cell r="F1630">
            <v>331.34</v>
          </cell>
        </row>
        <row r="1631">
          <cell r="B1631" t="str">
            <v>ED-49919</v>
          </cell>
          <cell r="C1631" t="str">
            <v>HID-CXS-220</v>
          </cell>
          <cell r="D1631" t="str">
            <v>CAIXA ALVENARIA 70 X 70 X 60 CM, TAMPA EM GRELHA DE AÇO-PASSAGEM, INCLUSIVE ESCAVAÇÃO, REATERRO E BOTA-FORA</v>
          </cell>
          <cell r="E1631" t="str">
            <v>U</v>
          </cell>
          <cell r="F1631">
            <v>669.83</v>
          </cell>
        </row>
        <row r="1632">
          <cell r="B1632" t="str">
            <v>ED-49892</v>
          </cell>
          <cell r="C1632" t="str">
            <v>HID-CXS-085</v>
          </cell>
          <cell r="D1632" t="str">
            <v>CAIXA ALVENARIA 70 X 70 X 80 CM, TAMPA EM CONCRETO-INSPEÇÃO /PASSAGEM, INCLUSIVE ESCAVAÇÃO, REATERRO E BOTA-FORA</v>
          </cell>
          <cell r="E1632" t="str">
            <v>U</v>
          </cell>
          <cell r="F1632">
            <v>405.88</v>
          </cell>
        </row>
        <row r="1633">
          <cell r="B1633" t="str">
            <v>ED-49920</v>
          </cell>
          <cell r="C1633" t="str">
            <v>HID-CXS-230</v>
          </cell>
          <cell r="D1633" t="str">
            <v>CAIXA ALVENARIA 70 X 70 X 80 CM, TAMPA EM GRELHA DE AÇO-PASSAGEM, INCLUSIVE ESCAVAÇÃO, REATERRO E BOTA-FORA</v>
          </cell>
          <cell r="E1633" t="str">
            <v>U</v>
          </cell>
          <cell r="F1633">
            <v>744.37</v>
          </cell>
        </row>
        <row r="1634">
          <cell r="B1634" t="str">
            <v>ED-49897</v>
          </cell>
          <cell r="C1634" t="str">
            <v>HID-CXS-110</v>
          </cell>
          <cell r="D1634" t="str">
            <v>CAIXA ALVENARIA 80 X 80 X 100 CM, TAMPA EM CONCRETO-INSPEÇÃO /PASSAGEM, INCLUSIVE ESCAVAÇÃO, REATERRO E BOTA-FORA</v>
          </cell>
          <cell r="E1634" t="str">
            <v>U</v>
          </cell>
          <cell r="F1634">
            <v>557.52</v>
          </cell>
        </row>
        <row r="1635">
          <cell r="B1635" t="str">
            <v>ED-49925</v>
          </cell>
          <cell r="C1635" t="str">
            <v>HID-CXS-260</v>
          </cell>
          <cell r="D1635" t="str">
            <v>CAIXA ALVENARIA 80 X 80 X 100 CM, TAMPA EM GRELHA DE AÇO-PASSAGEM, INCLUSIVE ESCAVAÇÃO, REATERRO E BOTA-FORA</v>
          </cell>
          <cell r="E1635" t="str">
            <v>U</v>
          </cell>
          <cell r="F1635">
            <v>976.78</v>
          </cell>
        </row>
        <row r="1636">
          <cell r="B1636" t="str">
            <v>ED-49898</v>
          </cell>
          <cell r="C1636" t="str">
            <v>HID-CXS-115</v>
          </cell>
          <cell r="D1636" t="str">
            <v>CAIXA ALVENARIA 80 X 80 X 140 CM, TAMPA EM CONCRETO-INSPEÇÃO /PASSAGEM, INCLUSIVE ESCAVAÇÃO, REATERRO E BOTA-FORA</v>
          </cell>
          <cell r="E1636" t="str">
            <v>U</v>
          </cell>
          <cell r="F1636">
            <v>728.07</v>
          </cell>
        </row>
        <row r="1637">
          <cell r="B1637" t="str">
            <v>ED-49926</v>
          </cell>
          <cell r="C1637" t="str">
            <v>HID-CXS-265</v>
          </cell>
          <cell r="D1637" t="str">
            <v>CAIXA ALVENARIA 80 X 80 X 140 CM, TAMPA EM GRELHA DE AÇO-PASSAGEM, INCLUSIVE ESCAVAÇÃO, REATERRO E BOTA-FORA</v>
          </cell>
          <cell r="E1637" t="str">
            <v>U</v>
          </cell>
          <cell r="F1637">
            <v>1147.33</v>
          </cell>
        </row>
        <row r="1638">
          <cell r="B1638" t="str">
            <v>ED-49894</v>
          </cell>
          <cell r="C1638" t="str">
            <v>HID-CXS-095</v>
          </cell>
          <cell r="D1638" t="str">
            <v>CAIXA ALVENARIA 80 X 80 X 40 CM, TAMPA EM CONCRETO-INSPEÇÃO /PASSAGEM, INCLUSIVE ESCAVAÇÃO, REATERRO E BOTA-FORA</v>
          </cell>
          <cell r="E1638" t="str">
            <v>U</v>
          </cell>
          <cell r="F1638">
            <v>301.69</v>
          </cell>
        </row>
        <row r="1639">
          <cell r="B1639" t="str">
            <v>ED-49922</v>
          </cell>
          <cell r="C1639" t="str">
            <v>HID-CXS-245</v>
          </cell>
          <cell r="D1639" t="str">
            <v>CAIXA ALVENARIA 80 X 80 X 40 CM, TAMPA EM GRELHA DE AÇO-PASSAGEM, INCLUSIVE ESCAVAÇÃO, REATERRO E BOTA-FORA</v>
          </cell>
          <cell r="E1639" t="str">
            <v>U</v>
          </cell>
          <cell r="F1639">
            <v>720.95</v>
          </cell>
        </row>
        <row r="1640">
          <cell r="B1640" t="str">
            <v>ED-49895</v>
          </cell>
          <cell r="C1640" t="str">
            <v>HID-CXS-100</v>
          </cell>
          <cell r="D1640" t="str">
            <v>CAIXA ALVENARIA 80 X 80 X 60 CM, TAMPA EM CONCRETO-INSPEÇÃO /PASSAGEM, INCLUSIVE ESCAVAÇÃO, REATERRO E BOTA-FORA</v>
          </cell>
          <cell r="E1640" t="str">
            <v>U</v>
          </cell>
          <cell r="F1640">
            <v>386.98</v>
          </cell>
        </row>
        <row r="1641">
          <cell r="B1641" t="str">
            <v>ED-49923</v>
          </cell>
          <cell r="C1641" t="str">
            <v>HID-CXS-250</v>
          </cell>
          <cell r="D1641" t="str">
            <v>CAIXA ALVENARIA 80 X 80 X 60 CM, TAMPA EM GRELHA DE AÇO-PASSAGEM, INCLUSIVE ESCAVAÇÃO, REATERRO E BOTA-FORA</v>
          </cell>
          <cell r="E1641" t="str">
            <v>U</v>
          </cell>
          <cell r="F1641">
            <v>806.24</v>
          </cell>
        </row>
        <row r="1642">
          <cell r="B1642" t="str">
            <v>ED-49896</v>
          </cell>
          <cell r="C1642" t="str">
            <v>HID-CXS-105</v>
          </cell>
          <cell r="D1642" t="str">
            <v>CAIXA ALVENARIA 80 X 80 X 80 CM, TAMPA EM CONCRETO-INSPEÇÃO /PASSAGEM, INCLUSIVE ESCAVAÇÃO, REATERRO E BOTA-FORA</v>
          </cell>
          <cell r="E1642" t="str">
            <v>U</v>
          </cell>
          <cell r="F1642">
            <v>472.24</v>
          </cell>
        </row>
        <row r="1643">
          <cell r="B1643" t="str">
            <v>ED-49924</v>
          </cell>
          <cell r="C1643" t="str">
            <v>HID-CXS-255</v>
          </cell>
          <cell r="D1643" t="str">
            <v>CAIXA ALVENARIA 80 X 80 X 80 CM, TAMPA EM GRELHA DE AÇO-PASSAGEM, INCLUSIVE ESCAVAÇÃO, REATERRO E BOTA-FORA</v>
          </cell>
          <cell r="E1643" t="str">
            <v>U</v>
          </cell>
          <cell r="F1643">
            <v>891.5</v>
          </cell>
        </row>
        <row r="1644">
          <cell r="B1644" t="str">
            <v>ED-49901</v>
          </cell>
          <cell r="C1644" t="str">
            <v>HID-CXS-130</v>
          </cell>
          <cell r="D1644" t="str">
            <v>CAIXA ALVENARIA 90 X 90 X 100 CM, TAMPA EM CONCRETO-INSPEÇÃO /PASSAGEM, INCLUSIVE ESCAVAÇÃO, REATERRO E BOTA-FORA</v>
          </cell>
          <cell r="E1644" t="str">
            <v>U</v>
          </cell>
          <cell r="F1644">
            <v>638.20000000000005</v>
          </cell>
        </row>
        <row r="1645">
          <cell r="B1645" t="str">
            <v>ED-49929</v>
          </cell>
          <cell r="C1645" t="str">
            <v>HID-CXS-280</v>
          </cell>
          <cell r="D1645" t="str">
            <v>CAIXA ALVENARIA 90 X 90 X 100 CM, TAMPA EM GRELHA DE AÇO-PASSAGEM, INCLUSIVE ESCAVAÇÃO, REATERRO E BOTA-FORA</v>
          </cell>
          <cell r="E1645" t="str">
            <v>U</v>
          </cell>
          <cell r="F1645">
            <v>1146.8699999999999</v>
          </cell>
        </row>
        <row r="1646">
          <cell r="B1646" t="str">
            <v>ED-49902</v>
          </cell>
          <cell r="C1646" t="str">
            <v>HID-CXS-135</v>
          </cell>
          <cell r="D1646" t="str">
            <v>CAIXA ALVENARIA 90 X 90 X 140 CM, TAMPA EM CONCRETO-INSPEÇÃO /PASSAGEM, INCLUSIVE ESCAVAÇÃO, REATERRO E BOTA-FORA</v>
          </cell>
          <cell r="E1646" t="str">
            <v>U</v>
          </cell>
          <cell r="F1646">
            <v>830.72</v>
          </cell>
        </row>
        <row r="1647">
          <cell r="B1647" t="str">
            <v>ED-49930</v>
          </cell>
          <cell r="C1647" t="str">
            <v>HID-CXS-285</v>
          </cell>
          <cell r="D1647" t="str">
            <v>CAIXA ALVENARIA 90 X 90 X 140 CM, TAMPA EM GRELHA DE AÇO-PASSAGEM, INCLUSIVE ESCAVAÇÃO, REATERRO E BOTA-FORA</v>
          </cell>
          <cell r="E1647" t="str">
            <v>U</v>
          </cell>
          <cell r="F1647">
            <v>1339.39</v>
          </cell>
        </row>
        <row r="1648">
          <cell r="B1648" t="str">
            <v>ED-49899</v>
          </cell>
          <cell r="C1648" t="str">
            <v>HID-CXS-120</v>
          </cell>
          <cell r="D1648" t="str">
            <v>CAIXA ALVENARIA 90 X 90 X 60 CM, TAMPA EM CONCRETO-INSPEÇÃO /PASSAGEM, INCLUSIVE ESCAVAÇÃO, REATERRO E BOTA-FORA</v>
          </cell>
          <cell r="E1648" t="str">
            <v>U</v>
          </cell>
          <cell r="F1648">
            <v>445.65</v>
          </cell>
        </row>
        <row r="1649">
          <cell r="B1649" t="str">
            <v>ED-49927</v>
          </cell>
          <cell r="C1649" t="str">
            <v>HID-CXS-270</v>
          </cell>
          <cell r="D1649" t="str">
            <v>CAIXA ALVENARIA 90 X 90 X 60 CM, TAMPA EM GRELHA DE AÇO-PASSAGEM, INCLUSIVE ESCAVAÇÃO, REATERRO E BOTA-FORA</v>
          </cell>
          <cell r="E1649" t="str">
            <v>U</v>
          </cell>
          <cell r="F1649">
            <v>954.32</v>
          </cell>
        </row>
        <row r="1650">
          <cell r="B1650" t="str">
            <v>ED-49900</v>
          </cell>
          <cell r="C1650" t="str">
            <v>HID-CXS-125</v>
          </cell>
          <cell r="D1650" t="str">
            <v>CAIXA ALVENARIA 90 X 90 X 80 CM, TAMPA EM CONCRETO-INSPEÇÃO /PASSAGEM, INCLUSIVE ESCAVAÇÃO, REATERRO E BOTA-FORA</v>
          </cell>
          <cell r="E1650" t="str">
            <v>U</v>
          </cell>
          <cell r="F1650">
            <v>541.92999999999995</v>
          </cell>
        </row>
        <row r="1651">
          <cell r="B1651" t="str">
            <v>ED-49928</v>
          </cell>
          <cell r="C1651" t="str">
            <v>HID-CXS-275</v>
          </cell>
          <cell r="D1651" t="str">
            <v>CAIXA ALVENARIA 90 X 90 X 80 CM, TAMPA EM GRELHA DE AÇO-PASSAGEM, INCLUSIVE ESCAVAÇÃO, REATERRO E BOTA-FORA</v>
          </cell>
          <cell r="E1651" t="str">
            <v>U</v>
          </cell>
          <cell r="F1651">
            <v>1050.5999999999999</v>
          </cell>
        </row>
        <row r="1652">
          <cell r="B1652" t="str">
            <v>ED-49936</v>
          </cell>
          <cell r="C1652" t="str">
            <v>HID-DAG-015</v>
          </cell>
          <cell r="D1652" t="str">
            <v>CAIXA DÁGUA DE POLIETILENO COM TAMPA 1000 L</v>
          </cell>
          <cell r="E1652" t="str">
            <v>U</v>
          </cell>
          <cell r="F1652">
            <v>495.94</v>
          </cell>
        </row>
        <row r="1653">
          <cell r="B1653" t="str">
            <v>ED-49937</v>
          </cell>
          <cell r="C1653" t="str">
            <v>HID-DAG-020</v>
          </cell>
          <cell r="D1653" t="str">
            <v>CAIXA DÁGUA DE POLIETILENO COM TAMPA 1500 L</v>
          </cell>
          <cell r="E1653" t="str">
            <v>U</v>
          </cell>
          <cell r="F1653">
            <v>685.95</v>
          </cell>
        </row>
        <row r="1654">
          <cell r="B1654" t="str">
            <v>ED-49934</v>
          </cell>
          <cell r="C1654" t="str">
            <v>HID-DAG-005</v>
          </cell>
          <cell r="D1654" t="str">
            <v>CAIXA DÁGUA DE POLIETILENO COM TAMPA 250 L</v>
          </cell>
          <cell r="E1654" t="str">
            <v>U</v>
          </cell>
          <cell r="F1654">
            <v>360.27</v>
          </cell>
        </row>
        <row r="1655">
          <cell r="B1655" t="str">
            <v>ED-49935</v>
          </cell>
          <cell r="C1655" t="str">
            <v>HID-DAG-010</v>
          </cell>
          <cell r="D1655" t="str">
            <v>CAIXA DÁGUA DE POLIETILENO COM TAMPA 500 L</v>
          </cell>
          <cell r="E1655" t="str">
            <v>U</v>
          </cell>
          <cell r="F1655">
            <v>422.71</v>
          </cell>
        </row>
        <row r="1656">
          <cell r="B1656" t="str">
            <v>ED-49933</v>
          </cell>
          <cell r="C1656" t="str">
            <v>HID-CXS-300</v>
          </cell>
          <cell r="D1656" t="str">
            <v>CAIXA DÁGUA SUBTERRÂNEA, CAPACIDADE 15.000 L, EM CONCRETO E CASAS DE BOMBAS</v>
          </cell>
          <cell r="E1656" t="str">
            <v>U</v>
          </cell>
          <cell r="F1656">
            <v>10034.76</v>
          </cell>
        </row>
        <row r="1657">
          <cell r="B1657" t="str">
            <v>ED-49938</v>
          </cell>
          <cell r="C1657" t="str">
            <v>HID-DES-005</v>
          </cell>
          <cell r="D1657" t="str">
            <v>CAIXA DE DESCARGA PLÁSTICA EXTERNA 12 LTS INSTALADA COM ACESSÓRIOS</v>
          </cell>
          <cell r="E1657" t="str">
            <v>U</v>
          </cell>
          <cell r="F1657">
            <v>118.31</v>
          </cell>
        </row>
        <row r="1658">
          <cell r="B1658" t="str">
            <v>ED-49941</v>
          </cell>
          <cell r="C1658" t="str">
            <v>HID-GOR-040</v>
          </cell>
          <cell r="D1658" t="str">
            <v>CAIXA DE GORDURA ESPECIAL VOL. ACIMA DE 120 LITROS, EM ALVENARIA DE 1/2 TIJOLO REQUEIMADO REVESTIDA E IMPERMEABILIZADA, COM TAMPA DE CONCRETO, INCLUSIVE ESCAVAÇÃO, REATERRO E BOTA-FORA</v>
          </cell>
          <cell r="E1658" t="str">
            <v>U</v>
          </cell>
          <cell r="F1658">
            <v>215.24</v>
          </cell>
        </row>
        <row r="1659">
          <cell r="B1659" t="str">
            <v>ED-49940</v>
          </cell>
          <cell r="C1659" t="str">
            <v>HID-GOR-035</v>
          </cell>
          <cell r="D1659" t="str">
            <v>CAIXA DE GORDURA PRÉ FABRICADA SIMPLES VOL. 120 LITROS</v>
          </cell>
          <cell r="E1659" t="str">
            <v>U</v>
          </cell>
          <cell r="F1659">
            <v>71.64</v>
          </cell>
        </row>
        <row r="1660">
          <cell r="B1660" t="str">
            <v>ED-49939</v>
          </cell>
          <cell r="C1660" t="str">
            <v>HID-GOR-030</v>
          </cell>
          <cell r="D1660" t="str">
            <v>CAIXA DE GORDURA PRÉ-FABRICADA SIMPLES VOL. 31 LITROS</v>
          </cell>
          <cell r="E1660" t="str">
            <v>U</v>
          </cell>
          <cell r="F1660">
            <v>55.98</v>
          </cell>
        </row>
        <row r="1661">
          <cell r="B1661" t="str">
            <v>ED-49950</v>
          </cell>
          <cell r="C1661" t="str">
            <v>HID-INS-005</v>
          </cell>
          <cell r="D1661" t="str">
            <v>CAIXA DE INSPEÇÃO DE POLIETILENO , Ø 100 MM</v>
          </cell>
          <cell r="E1661" t="str">
            <v>U</v>
          </cell>
          <cell r="F1661">
            <v>142.36000000000001</v>
          </cell>
        </row>
        <row r="1662">
          <cell r="B1662" t="str">
            <v>ED-50006</v>
          </cell>
          <cell r="C1662" t="str">
            <v>HID-SEC-005</v>
          </cell>
          <cell r="D1662" t="str">
            <v>CAIXA SECA DE PVC RÍGIDO , 100 X 100 X 40 MM</v>
          </cell>
          <cell r="E1662" t="str">
            <v>U</v>
          </cell>
          <cell r="F1662">
            <v>38.26</v>
          </cell>
        </row>
        <row r="1663">
          <cell r="B1663" t="str">
            <v>ED-50009</v>
          </cell>
          <cell r="C1663" t="str">
            <v>HID-SIF-010</v>
          </cell>
          <cell r="D1663" t="str">
            <v>CAIXA SIFONADA EM PVC COM GRELHA QUADRADA/REDONDA 150 X 185 X 75 MM</v>
          </cell>
          <cell r="E1663" t="str">
            <v>U</v>
          </cell>
          <cell r="F1663">
            <v>56.45</v>
          </cell>
        </row>
        <row r="1664">
          <cell r="B1664" t="str">
            <v>ED-50007</v>
          </cell>
          <cell r="C1664" t="str">
            <v>HID-SIF-005</v>
          </cell>
          <cell r="D1664" t="str">
            <v>CAIXA SIFONADA EM PVC COM GRELHA QUADRADA150 X 150 X 50 MM</v>
          </cell>
          <cell r="E1664" t="str">
            <v>U</v>
          </cell>
          <cell r="F1664">
            <v>52.18</v>
          </cell>
        </row>
        <row r="1665">
          <cell r="B1665" t="str">
            <v>ED-50010</v>
          </cell>
          <cell r="C1665" t="str">
            <v>HID-SIF-011</v>
          </cell>
          <cell r="D1665" t="str">
            <v>CAIXA SIFONADA EM PVC COM GRELHA REDONDA 100 X 100 X 40 MM</v>
          </cell>
          <cell r="E1665" t="str">
            <v>U</v>
          </cell>
          <cell r="F1665">
            <v>41.74</v>
          </cell>
        </row>
        <row r="1666">
          <cell r="B1666" t="str">
            <v>ED-50011</v>
          </cell>
          <cell r="C1666" t="str">
            <v>HID-SIF-015</v>
          </cell>
          <cell r="D1666" t="str">
            <v>CAIXA SIFONADA EM PVC COM GRELHA REDONDA 100 X 100 X 50 MM</v>
          </cell>
          <cell r="E1666" t="str">
            <v>U</v>
          </cell>
          <cell r="F1666">
            <v>42.65</v>
          </cell>
        </row>
        <row r="1667">
          <cell r="B1667" t="str">
            <v>ED-50008</v>
          </cell>
          <cell r="C1667" t="str">
            <v>HID-SIF-006</v>
          </cell>
          <cell r="D1667" t="str">
            <v>CAIXA SIFONADA EM PVC COM GRELHA REDONDA 150 X 150 X 50 MM</v>
          </cell>
          <cell r="E1667" t="str">
            <v>U</v>
          </cell>
          <cell r="F1667">
            <v>52.18</v>
          </cell>
        </row>
        <row r="1668">
          <cell r="B1668" t="str">
            <v>ED-50014</v>
          </cell>
          <cell r="C1668" t="str">
            <v>HID-SIF-030</v>
          </cell>
          <cell r="D1668" t="str">
            <v>CAIXA SIFONADA EM PVC COM TAMPA CEGA 150 X 150 X 50 MM</v>
          </cell>
          <cell r="E1668" t="str">
            <v>U</v>
          </cell>
          <cell r="F1668">
            <v>53.37</v>
          </cell>
        </row>
        <row r="1669">
          <cell r="B1669" t="str">
            <v>ED-50015</v>
          </cell>
          <cell r="C1669" t="str">
            <v>HID-SIF-035</v>
          </cell>
          <cell r="D1669" t="str">
            <v>CAIXA SIFONADA EM PVC COM TAMPA CEGA 150 X 185 X 75 MM</v>
          </cell>
          <cell r="E1669" t="str">
            <v>U</v>
          </cell>
          <cell r="F1669">
            <v>59.61</v>
          </cell>
        </row>
        <row r="1670">
          <cell r="B1670" t="str">
            <v>ED-50012</v>
          </cell>
          <cell r="C1670" t="str">
            <v>HID-SIF-020</v>
          </cell>
          <cell r="D1670" t="str">
            <v>CAIXA SIFONADA EM PVC COM TAMPA CEGA 250 X 172 X 50 MM</v>
          </cell>
          <cell r="E1670" t="str">
            <v>U</v>
          </cell>
          <cell r="F1670">
            <v>62.67</v>
          </cell>
        </row>
        <row r="1671">
          <cell r="B1671" t="str">
            <v>ED-50013</v>
          </cell>
          <cell r="C1671" t="str">
            <v>HID-SIF-025</v>
          </cell>
          <cell r="D1671" t="str">
            <v>CAIXA SIFONADA EM PVC COM TAMPA CEGA 250 X 230 X 75 MM</v>
          </cell>
          <cell r="E1671" t="str">
            <v>U</v>
          </cell>
          <cell r="F1671">
            <v>68.28</v>
          </cell>
        </row>
        <row r="1672">
          <cell r="B1672" t="str">
            <v>ED-49869</v>
          </cell>
          <cell r="C1672" t="str">
            <v>HID-BOM-050</v>
          </cell>
          <cell r="D1672" t="str">
            <v>CONJUNTO ELEVATÓRIO MOTOR-BOMBA (CENTRÍFUGA) DE 10 HP</v>
          </cell>
          <cell r="E1672" t="str">
            <v>U</v>
          </cell>
          <cell r="F1672">
            <v>3109.48</v>
          </cell>
        </row>
        <row r="1673">
          <cell r="B1673" t="str">
            <v>ED-49863</v>
          </cell>
          <cell r="C1673" t="str">
            <v>HID-BOM-024</v>
          </cell>
          <cell r="D1673" t="str">
            <v>CONJUNTO ELEVATÓRIO MOTOR-BOMBA (CENTRÍFUGA) DE 1/2 HP</v>
          </cell>
          <cell r="E1673" t="str">
            <v>U</v>
          </cell>
          <cell r="F1673">
            <v>703.84</v>
          </cell>
        </row>
        <row r="1674">
          <cell r="B1674" t="str">
            <v>ED-49862</v>
          </cell>
          <cell r="C1674" t="str">
            <v>HID-BOM-023</v>
          </cell>
          <cell r="D1674" t="str">
            <v>CONJUNTO ELEVATÓRIO MOTOR-BOMBA (CENTRÍFUGA) DE 1/3 HP</v>
          </cell>
          <cell r="E1674" t="str">
            <v>U</v>
          </cell>
          <cell r="F1674">
            <v>675.28</v>
          </cell>
        </row>
        <row r="1675">
          <cell r="B1675" t="str">
            <v>ED-49865</v>
          </cell>
          <cell r="C1675" t="str">
            <v>HID-BOM-030</v>
          </cell>
          <cell r="D1675" t="str">
            <v>CONJUNTO ELEVATÓRIO MOTOR-BOMBA (CENTRÍFUGA) DE 2 HP</v>
          </cell>
          <cell r="E1675" t="str">
            <v>U</v>
          </cell>
          <cell r="F1675">
            <v>1267.6400000000001</v>
          </cell>
        </row>
        <row r="1676">
          <cell r="B1676" t="str">
            <v>ED-49866</v>
          </cell>
          <cell r="C1676" t="str">
            <v>HID-BOM-035</v>
          </cell>
          <cell r="D1676" t="str">
            <v>CONJUNTO ELEVATÓRIO MOTOR-BOMBA (CENTRÍFUGA) DE 3 HP</v>
          </cell>
          <cell r="E1676" t="str">
            <v>U</v>
          </cell>
          <cell r="F1676">
            <v>1082.06</v>
          </cell>
        </row>
        <row r="1677">
          <cell r="B1677" t="str">
            <v>ED-49867</v>
          </cell>
          <cell r="C1677" t="str">
            <v>HID-BOM-040</v>
          </cell>
          <cell r="D1677" t="str">
            <v>CONJUNTO ELEVATÓRIO MOTOR-BOMBA (CENTRÍFUGA) DE 5 HP</v>
          </cell>
          <cell r="E1677" t="str">
            <v>U</v>
          </cell>
          <cell r="F1677">
            <v>2106.85</v>
          </cell>
        </row>
        <row r="1678">
          <cell r="B1678" t="str">
            <v>ED-49868</v>
          </cell>
          <cell r="C1678" t="str">
            <v>HID-BOM-045</v>
          </cell>
          <cell r="D1678" t="str">
            <v>CONJUNTO ELEVATÓRIO MOTOR-BOMBA (CENTRÍFUGA) DE 7,5 HP</v>
          </cell>
          <cell r="E1678" t="str">
            <v>U</v>
          </cell>
          <cell r="F1678">
            <v>2554.6</v>
          </cell>
        </row>
        <row r="1679">
          <cell r="B1679" t="str">
            <v>ED-49864</v>
          </cell>
          <cell r="C1679" t="str">
            <v>HID-BOM-025</v>
          </cell>
          <cell r="D1679" t="str">
            <v>CONJUNTO MOTO BOMBA 3/4" CV MONOFÁSICA, CENTRÍFUGA, 1 ESTAGIO</v>
          </cell>
          <cell r="E1679" t="str">
            <v>CJ</v>
          </cell>
          <cell r="F1679">
            <v>1169.6500000000001</v>
          </cell>
        </row>
        <row r="1680">
          <cell r="B1680" t="str">
            <v>ED-50120</v>
          </cell>
          <cell r="C1680" t="str">
            <v>HID-TUB-580</v>
          </cell>
          <cell r="D1680" t="str">
            <v>FORNECIMENTO E ASSENTAMENTO DE TUBO CPVC SOLDÁVEL, ÁGUA QUENTE, DN 114 MM (4"), INCLUSIVE CONEXÕES</v>
          </cell>
          <cell r="E1680" t="str">
            <v>M</v>
          </cell>
          <cell r="F1680">
            <v>183.53</v>
          </cell>
        </row>
        <row r="1681">
          <cell r="B1681" t="str">
            <v>ED-50112</v>
          </cell>
          <cell r="C1681" t="str">
            <v>HID-TUB-540</v>
          </cell>
          <cell r="D1681" t="str">
            <v>FORNECIMENTO E ASSENTAMENTO DE TUBO CPVC SOLDÁVEL, ÁGUA QUENTE, DN 15 MM (1/2"), INCLUSIVE CONEXÕES</v>
          </cell>
          <cell r="E1681" t="str">
            <v>M</v>
          </cell>
          <cell r="F1681">
            <v>13.35</v>
          </cell>
        </row>
        <row r="1682">
          <cell r="B1682" t="str">
            <v>ED-50113</v>
          </cell>
          <cell r="C1682" t="str">
            <v>HID-TUB-545</v>
          </cell>
          <cell r="D1682" t="str">
            <v>FORNECIMENTO E ASSENTAMENTO DE TUBO CPVC SOLDÁVEL, ÁGUA QUENTE, DN 22 MM (3/4"), INCLUSIVE CONEXÕES</v>
          </cell>
          <cell r="E1682" t="str">
            <v>M</v>
          </cell>
          <cell r="F1682">
            <v>24.54</v>
          </cell>
        </row>
        <row r="1683">
          <cell r="B1683" t="str">
            <v>ED-50114</v>
          </cell>
          <cell r="C1683" t="str">
            <v>HID-TUB-550</v>
          </cell>
          <cell r="D1683" t="str">
            <v>FORNECIMENTO E ASSENTAMENTO DE TUBO CPVC SOLDÁVEL, ÁGUA QUENTE, DN 28 MM (1"), INCLUSIVE CONEXÕES</v>
          </cell>
          <cell r="E1683" t="str">
            <v>M</v>
          </cell>
          <cell r="F1683">
            <v>35.31</v>
          </cell>
        </row>
        <row r="1684">
          <cell r="B1684" t="str">
            <v>ED-50115</v>
          </cell>
          <cell r="C1684" t="str">
            <v>HID-TUB-555</v>
          </cell>
          <cell r="D1684" t="str">
            <v>FORNECIMENTO E ASSENTAMENTO DE TUBO CPVC SOLDÁVEL, ÁGUA QUENTE, DN 35 MM (1.1/4"), INCLUSIVE CONEXÕES</v>
          </cell>
          <cell r="E1684" t="str">
            <v>M</v>
          </cell>
          <cell r="F1684">
            <v>30.92</v>
          </cell>
        </row>
        <row r="1685">
          <cell r="B1685" t="str">
            <v>ED-50116</v>
          </cell>
          <cell r="C1685" t="str">
            <v>HID-TUB-560</v>
          </cell>
          <cell r="D1685" t="str">
            <v>FORNECIMENTO E ASSENTAMENTO DE TUBO CPVC SOLDÁVEL, ÁGUA QUENTE, DN 42 MM (1.1/2"), INCLUSIVE CONEXÕES</v>
          </cell>
          <cell r="E1685" t="str">
            <v>M</v>
          </cell>
          <cell r="F1685">
            <v>38.86</v>
          </cell>
        </row>
        <row r="1686">
          <cell r="B1686" t="str">
            <v>ED-50117</v>
          </cell>
          <cell r="C1686" t="str">
            <v>HID-TUB-565</v>
          </cell>
          <cell r="D1686" t="str">
            <v>FORNECIMENTO E ASSENTAMENTO DE TUBO CPVC SOLDÁVEL, ÁGUA QUENTE, DN 54 MM (2"), INCLUSIVE CONEXÕES</v>
          </cell>
          <cell r="E1686" t="str">
            <v>M</v>
          </cell>
          <cell r="F1686">
            <v>58.46</v>
          </cell>
        </row>
        <row r="1687">
          <cell r="B1687" t="str">
            <v>ED-50118</v>
          </cell>
          <cell r="C1687" t="str">
            <v>HID-TUB-570</v>
          </cell>
          <cell r="D1687" t="str">
            <v>FORNECIMENTO E ASSENTAMENTO DE TUBO CPVC SOLDÁVEL, ÁGUA QUENTE, DN 73 MM (2.1/2"), INCLUSIVE CONEXÕES</v>
          </cell>
          <cell r="E1687" t="str">
            <v>M</v>
          </cell>
          <cell r="F1687">
            <v>86.57</v>
          </cell>
        </row>
        <row r="1688">
          <cell r="B1688" t="str">
            <v>ED-50119</v>
          </cell>
          <cell r="C1688" t="str">
            <v>HID-TUB-575</v>
          </cell>
          <cell r="D1688" t="str">
            <v>FORNECIMENTO E ASSENTAMENTO DE TUBO CPVC SOLDÁVEL, ÁGUA QUENTE, DN 89 MM (3"), INCLUSIVE CONEXÕES</v>
          </cell>
          <cell r="E1688" t="str">
            <v>M</v>
          </cell>
          <cell r="F1688">
            <v>121.19</v>
          </cell>
        </row>
        <row r="1689">
          <cell r="B1689" t="str">
            <v>ED-50042</v>
          </cell>
          <cell r="C1689" t="str">
            <v>HID-TUB-105</v>
          </cell>
          <cell r="D1689" t="str">
            <v>FORNECIMENTO E ASSENTAMENTO DE TUBO DE AÇO GALVANIZADO COM COSTURA , INCLUSIVE CONEXÕES E SUPORTES, D = 1"</v>
          </cell>
          <cell r="E1689" t="str">
            <v>M</v>
          </cell>
          <cell r="F1689">
            <v>74.33</v>
          </cell>
        </row>
        <row r="1690">
          <cell r="B1690" t="str">
            <v>ED-50044</v>
          </cell>
          <cell r="C1690" t="str">
            <v>HID-TUB-115</v>
          </cell>
          <cell r="D1690" t="str">
            <v>FORNECIMENTO E ASSENTAMENTO DE TUBO DE AÇO GALVANIZADO COM COSTURA , INCLUSIVE CONEXÕES E SUPORTES, D = 1 1/2"</v>
          </cell>
          <cell r="E1690" t="str">
            <v>M</v>
          </cell>
          <cell r="F1690">
            <v>95.63</v>
          </cell>
        </row>
        <row r="1691">
          <cell r="B1691" t="str">
            <v>ED-50043</v>
          </cell>
          <cell r="C1691" t="str">
            <v>HID-TUB-110</v>
          </cell>
          <cell r="D1691" t="str">
            <v>FORNECIMENTO E ASSENTAMENTO DE TUBO DE AÇO GALVANIZADO COM COSTURA , INCLUSIVE CONEXÕES E SUPORTES, D = 1 1/4"</v>
          </cell>
          <cell r="E1691" t="str">
            <v>M</v>
          </cell>
          <cell r="F1691">
            <v>90.71</v>
          </cell>
        </row>
        <row r="1692">
          <cell r="B1692" t="str">
            <v>ED-50040</v>
          </cell>
          <cell r="C1692" t="str">
            <v>HID-TUB-095</v>
          </cell>
          <cell r="D1692" t="str">
            <v>FORNECIMENTO E ASSENTAMENTO DE TUBO DE AÇO GALVANIZADO COM COSTURA , INCLUSIVE CONEXÕES E SUPORTES, D = 1/2"</v>
          </cell>
          <cell r="E1692" t="str">
            <v>M</v>
          </cell>
          <cell r="F1692">
            <v>48.26</v>
          </cell>
        </row>
        <row r="1693">
          <cell r="B1693" t="str">
            <v>ED-50045</v>
          </cell>
          <cell r="C1693" t="str">
            <v>HID-TUB-120</v>
          </cell>
          <cell r="D1693" t="str">
            <v>FORNECIMENTO E ASSENTAMENTO DE TUBO DE AÇO GALVANIZADO COM COSTURA , INCLUSIVE CONEXÕES E SUPORTES, D = 2"</v>
          </cell>
          <cell r="E1693" t="str">
            <v>M</v>
          </cell>
          <cell r="F1693">
            <v>113.51</v>
          </cell>
        </row>
        <row r="1694">
          <cell r="B1694" t="str">
            <v>ED-50046</v>
          </cell>
          <cell r="C1694" t="str">
            <v>HID-TUB-125</v>
          </cell>
          <cell r="D1694" t="str">
            <v>FORNECIMENTO E ASSENTAMENTO DE TUBO DE AÇO GALVANIZADO COM COSTURA , INCLUSIVE CONEXÕES E SUPORTES, D = 2 1/2"</v>
          </cell>
          <cell r="E1694" t="str">
            <v>M</v>
          </cell>
          <cell r="F1694">
            <v>158.19</v>
          </cell>
        </row>
        <row r="1695">
          <cell r="B1695" t="str">
            <v>ED-50041</v>
          </cell>
          <cell r="C1695" t="str">
            <v>HID-TUB-100</v>
          </cell>
          <cell r="D1695" t="str">
            <v>FORNECIMENTO E ASSENTAMENTO DE TUBO DE AÇO GALVANIZADO COM COSTURA , INCLUSIVE CONEXÕES E SUPORTES, D = 3/4"</v>
          </cell>
          <cell r="E1695" t="str">
            <v>M</v>
          </cell>
          <cell r="F1695">
            <v>60.82</v>
          </cell>
        </row>
        <row r="1696">
          <cell r="B1696" t="str">
            <v>ED-50095</v>
          </cell>
          <cell r="C1696" t="str">
            <v>HID-TUB-445</v>
          </cell>
          <cell r="D1696" t="str">
            <v>FORNECIMENTO E ASSENTAMENTO DE TUBO DE COBRE CLASSE "A" SEM COSTURA SOLDÁVEL, INCLUSIVE CONEXÕES E SUPORTES, D = 104 MM (4")</v>
          </cell>
          <cell r="E1696" t="str">
            <v>M</v>
          </cell>
          <cell r="F1696">
            <v>357.58</v>
          </cell>
        </row>
        <row r="1697">
          <cell r="B1697" t="str">
            <v>ED-50087</v>
          </cell>
          <cell r="C1697" t="str">
            <v>HID-TUB-405</v>
          </cell>
          <cell r="D1697" t="str">
            <v>FORNECIMENTO E ASSENTAMENTO DE TUBO DE COBRE CLASSE "A" SEM COSTURA SOLDÁVEL, INCLUSIVE CONEXÕES E SUPORTES, D = 1/2"</v>
          </cell>
          <cell r="E1697" t="str">
            <v>M</v>
          </cell>
          <cell r="F1697">
            <v>52.04</v>
          </cell>
        </row>
        <row r="1698">
          <cell r="B1698" t="str">
            <v>ED-50088</v>
          </cell>
          <cell r="C1698" t="str">
            <v>HID-TUB-410</v>
          </cell>
          <cell r="D1698" t="str">
            <v>FORNECIMENTO E ASSENTAMENTO DE TUBO DE COBRE CLASSE "A" SEM COSTURA SOLDÁVEL, INCLUSIVE CONEXÕES E SUPORTES, D = 22 MM (3/4")</v>
          </cell>
          <cell r="E1698" t="str">
            <v>M</v>
          </cell>
          <cell r="F1698">
            <v>71.8</v>
          </cell>
        </row>
        <row r="1699">
          <cell r="B1699" t="str">
            <v>ED-50089</v>
          </cell>
          <cell r="C1699" t="str">
            <v>HID-TUB-415</v>
          </cell>
          <cell r="D1699" t="str">
            <v>FORNECIMENTO E ASSENTAMENTO DE TUBO DE COBRE CLASSE "A" SEM COSTURA SOLDÁVEL, INCLUSIVE CONEXÕES E SUPORTES, D = 28 MM (1")</v>
          </cell>
          <cell r="E1699" t="str">
            <v>M</v>
          </cell>
          <cell r="F1699">
            <v>87.04</v>
          </cell>
        </row>
        <row r="1700">
          <cell r="B1700" t="str">
            <v>ED-50090</v>
          </cell>
          <cell r="C1700" t="str">
            <v>HID-TUB-420</v>
          </cell>
          <cell r="D1700" t="str">
            <v>FORNECIMENTO E ASSENTAMENTO DE TUBO DE COBRE CLASSE "A" SEM COSTURA SOLDÁVEL, INCLUSIVE CONEXÕES E SUPORTES, D = 35 MM (1 1/4")</v>
          </cell>
          <cell r="E1700" t="str">
            <v>M</v>
          </cell>
          <cell r="F1700">
            <v>122.21</v>
          </cell>
        </row>
        <row r="1701">
          <cell r="B1701" t="str">
            <v>ED-50091</v>
          </cell>
          <cell r="C1701" t="str">
            <v>HID-TUB-425</v>
          </cell>
          <cell r="D1701" t="str">
            <v>FORNECIMENTO E ASSENTAMENTO DE TUBO DE COBRE CLASSE "A" SEM COSTURA SOLDÁVEL, INCLUSIVE CONEXÕES E SUPORTES, D = 42 MM (1 1/2")</v>
          </cell>
          <cell r="E1701" t="str">
            <v>M</v>
          </cell>
          <cell r="F1701">
            <v>134.75</v>
          </cell>
        </row>
        <row r="1702">
          <cell r="B1702" t="str">
            <v>ED-50092</v>
          </cell>
          <cell r="C1702" t="str">
            <v>HID-TUB-430</v>
          </cell>
          <cell r="D1702" t="str">
            <v>FORNECIMENTO E ASSENTAMENTO DE TUBO DE COBRE CLASSE "A" SEM COSTURA SOLDÁVEL, INCLUSIVE CONEXÕES E SUPORTES, D = 54 MM (2")</v>
          </cell>
          <cell r="E1702" t="str">
            <v>M</v>
          </cell>
          <cell r="F1702">
            <v>189.78</v>
          </cell>
        </row>
        <row r="1703">
          <cell r="B1703" t="str">
            <v>ED-50093</v>
          </cell>
          <cell r="C1703" t="str">
            <v>HID-TUB-435</v>
          </cell>
          <cell r="D1703" t="str">
            <v>FORNECIMENTO E ASSENTAMENTO DE TUBO DE COBRE CLASSE "A" SEM COSTURA SOLDÁVEL, INCLUSIVE CONEXÕES E SUPORTES, D = 66 MM (2 1/2")</v>
          </cell>
          <cell r="E1703" t="str">
            <v>M</v>
          </cell>
          <cell r="F1703">
            <v>241.05</v>
          </cell>
        </row>
        <row r="1704">
          <cell r="B1704" t="str">
            <v>ED-50094</v>
          </cell>
          <cell r="C1704" t="str">
            <v>HID-TUB-440</v>
          </cell>
          <cell r="D1704" t="str">
            <v>FORNECIMENTO E ASSENTAMENTO DE TUBO DE COBRE CLASSE "A" SEM COSTURA SOLDÁVEL, INCLUSIVE CONEXÕES E SUPORTES, D = 79 MM (3")</v>
          </cell>
          <cell r="E1704" t="str">
            <v>M</v>
          </cell>
          <cell r="F1704">
            <v>249.19</v>
          </cell>
        </row>
        <row r="1705">
          <cell r="B1705" t="str">
            <v>ED-50104</v>
          </cell>
          <cell r="C1705" t="str">
            <v>HID-TUB-490</v>
          </cell>
          <cell r="D1705" t="str">
            <v>FORNECIMENTO E ASSENTAMENTO DE TUBO DE COBRE CLASSE "E" SEM COSTURA SOLDÁVEL, INCLUSIVE CONEXÕES E SUPORTES, D = 104 MM (4")</v>
          </cell>
          <cell r="E1705" t="str">
            <v>M</v>
          </cell>
          <cell r="F1705">
            <v>357.58</v>
          </cell>
        </row>
        <row r="1706">
          <cell r="B1706" t="str">
            <v>ED-50096</v>
          </cell>
          <cell r="C1706" t="str">
            <v>HID-TUB-450</v>
          </cell>
          <cell r="D1706" t="str">
            <v>FORNECIMENTO E ASSENTAMENTO DE TUBO DE COBRE CLASSE "E" SEM COSTURA SOLDÁVEL, INCLUSIVE CONEXÕES E SUPORTES, D = 15 MM (1/2")</v>
          </cell>
          <cell r="E1706" t="str">
            <v>M</v>
          </cell>
          <cell r="F1706">
            <v>39.97</v>
          </cell>
        </row>
        <row r="1707">
          <cell r="B1707" t="str">
            <v>ED-50097</v>
          </cell>
          <cell r="C1707" t="str">
            <v>HID-TUB-455</v>
          </cell>
          <cell r="D1707" t="str">
            <v>FORNECIMENTO E ASSENTAMENTO DE TUBO DE COBRE CLASSE "E" SEM COSTURA SOLDÁVEL, INCLUSIVE CONEXÕES E SUPORTES, D = 22 MM (3/4")</v>
          </cell>
          <cell r="E1707" t="str">
            <v>M</v>
          </cell>
          <cell r="F1707">
            <v>55.46</v>
          </cell>
        </row>
        <row r="1708">
          <cell r="B1708" t="str">
            <v>ED-50098</v>
          </cell>
          <cell r="C1708" t="str">
            <v>HID-TUB-460</v>
          </cell>
          <cell r="D1708" t="str">
            <v>FORNECIMENTO E ASSENTAMENTO DE TUBO DE COBRE CLASSE "E" SEM COSTURA SOLDÁVEL, INCLUSIVE CONEXÕES E SUPORTES, D = 28 MM (1")</v>
          </cell>
          <cell r="E1708" t="str">
            <v>M</v>
          </cell>
          <cell r="F1708">
            <v>67.36</v>
          </cell>
        </row>
        <row r="1709">
          <cell r="B1709" t="str">
            <v>ED-50099</v>
          </cell>
          <cell r="C1709" t="str">
            <v>HID-TUB-465</v>
          </cell>
          <cell r="D1709" t="str">
            <v>FORNECIMENTO E ASSENTAMENTO DE TUBO DE COBRE CLASSE "E" SEM COSTURA SOLDÁVEL, INCLUSIVE CONEXÕES E SUPORTES, D = 35 MM (1 1/4")</v>
          </cell>
          <cell r="E1709" t="str">
            <v>M</v>
          </cell>
          <cell r="F1709">
            <v>90</v>
          </cell>
        </row>
        <row r="1710">
          <cell r="B1710" t="str">
            <v>ED-50100</v>
          </cell>
          <cell r="C1710" t="str">
            <v>HID-TUB-470</v>
          </cell>
          <cell r="D1710" t="str">
            <v>FORNECIMENTO E ASSENTAMENTO DE TUBO DE COBRE CLASSE "E" SEM COSTURA SOLDÁVEL, INCLUSIVE CONEXÕES E SUPORTES, D = 42 MM (1 1/2")</v>
          </cell>
          <cell r="E1710" t="str">
            <v>M</v>
          </cell>
          <cell r="F1710">
            <v>107</v>
          </cell>
        </row>
        <row r="1711">
          <cell r="B1711" t="str">
            <v>ED-50101</v>
          </cell>
          <cell r="C1711" t="str">
            <v>HID-TUB-475</v>
          </cell>
          <cell r="D1711" t="str">
            <v>FORNECIMENTO E ASSENTAMENTO DE TUBO DE COBRE CLASSE "E" SEM COSTURA SOLDÁVEL, INCLUSIVE CONEXÕES E SUPORTES, D = 54 MM (2")</v>
          </cell>
          <cell r="E1711" t="str">
            <v>M</v>
          </cell>
          <cell r="F1711">
            <v>152.44</v>
          </cell>
        </row>
        <row r="1712">
          <cell r="B1712" t="str">
            <v>ED-50102</v>
          </cell>
          <cell r="C1712" t="str">
            <v>HID-TUB-480</v>
          </cell>
          <cell r="D1712" t="str">
            <v>FORNECIMENTO E ASSENTAMENTO DE TUBO DE COBRE CLASSE "E" SEM COSTURA SOLDÁVEL, INCLUSIVE CONEXÕES E SUPORTES, D = 66 MM (2 1/2")</v>
          </cell>
          <cell r="E1712" t="str">
            <v>M</v>
          </cell>
          <cell r="F1712">
            <v>205.9</v>
          </cell>
        </row>
        <row r="1713">
          <cell r="B1713" t="str">
            <v>ED-50103</v>
          </cell>
          <cell r="C1713" t="str">
            <v>HID-TUB-485</v>
          </cell>
          <cell r="D1713" t="str">
            <v>FORNECIMENTO E ASSENTAMENTO DE TUBO DE COBRE CLASSE "E" SEM COSTURA SOLDÁVEL, INCLUSIVE CONEXÕES E SUPORTES, D = 79 MM (3")</v>
          </cell>
          <cell r="E1713" t="str">
            <v>M</v>
          </cell>
          <cell r="F1713">
            <v>249.19</v>
          </cell>
        </row>
        <row r="1714">
          <cell r="B1714" t="str">
            <v>ED-50053</v>
          </cell>
          <cell r="C1714" t="str">
            <v>HID-TUB-190</v>
          </cell>
          <cell r="D1714" t="str">
            <v>FORNECIMENTO E ASSENTAMENTO DE TUBO DE POLIPROPILENO (PPR), PRESSÃO DE 12 GF/CM², INCLUSIVE CONEXÕES E SUPORTES, D = 20 MM (NBR 15813)</v>
          </cell>
          <cell r="E1714" t="str">
            <v>M</v>
          </cell>
          <cell r="F1714">
            <v>11.06</v>
          </cell>
        </row>
        <row r="1715">
          <cell r="B1715" t="str">
            <v>ED-50061</v>
          </cell>
          <cell r="C1715" t="str">
            <v>HID-TUB-230</v>
          </cell>
          <cell r="D1715" t="str">
            <v>FORNECIMENTO E ASSENTAMENTO DE TUBO DE POLIPROPILENO (PPR), PRESSÃO DE 12 KGF/CM², INCLUSIVE CONEXÕES E SUPORTES, D = 110 MM (NBR 15813)</v>
          </cell>
          <cell r="E1715" t="str">
            <v>M</v>
          </cell>
          <cell r="F1715">
            <v>108.84</v>
          </cell>
        </row>
        <row r="1716">
          <cell r="B1716" t="str">
            <v>ED-50054</v>
          </cell>
          <cell r="C1716" t="str">
            <v>HID-TUB-195</v>
          </cell>
          <cell r="D1716" t="str">
            <v>FORNECIMENTO E ASSENTAMENTO DE TUBO DE POLIPROPILENO (PPR), PRESSÃO DE 12 KGF/CM², INCLUSIVE CONEXÕES E SUPORTES, D = 25 MM (NBR 15813)</v>
          </cell>
          <cell r="E1716" t="str">
            <v>M</v>
          </cell>
          <cell r="F1716">
            <v>13.72</v>
          </cell>
        </row>
        <row r="1717">
          <cell r="B1717" t="str">
            <v>ED-50055</v>
          </cell>
          <cell r="C1717" t="str">
            <v>HID-TUB-200</v>
          </cell>
          <cell r="D1717" t="str">
            <v>FORNECIMENTO E ASSENTAMENTO DE TUBO DE POLIPROPILENO (PPR), PRESSÃO DE 12 KGF/CM², INCLUSIVE CONEXÕES E SUPORTES, D = 32 MM (NBR 15813)</v>
          </cell>
          <cell r="E1717" t="str">
            <v>M</v>
          </cell>
          <cell r="F1717">
            <v>14.1</v>
          </cell>
        </row>
        <row r="1718">
          <cell r="B1718" t="str">
            <v>ED-50056</v>
          </cell>
          <cell r="C1718" t="str">
            <v>HID-TUB-205</v>
          </cell>
          <cell r="D1718" t="str">
            <v>FORNECIMENTO E ASSENTAMENTO DE TUBO DE POLIPROPILENO (PPR), PRESSÃO DE 12 KGF/CM², INCLUSIVE CONEXÕES E SUPORTES, D = 40 MM (NBR 15813)</v>
          </cell>
          <cell r="E1718" t="str">
            <v>M</v>
          </cell>
          <cell r="F1718">
            <v>21.58</v>
          </cell>
        </row>
        <row r="1719">
          <cell r="B1719" t="str">
            <v>ED-50057</v>
          </cell>
          <cell r="C1719" t="str">
            <v>HID-TUB-210</v>
          </cell>
          <cell r="D1719" t="str">
            <v>FORNECIMENTO E ASSENTAMENTO DE TUBO DE POLIPROPILENO (PPR), PRESSÃO DE 12 KGF/CM², INCLUSIVE CONEXÕES E SUPORTES, D = 50 MM (NBR 15813)</v>
          </cell>
          <cell r="E1719" t="str">
            <v>M</v>
          </cell>
          <cell r="F1719">
            <v>29.16</v>
          </cell>
        </row>
        <row r="1720">
          <cell r="B1720" t="str">
            <v>ED-50058</v>
          </cell>
          <cell r="C1720" t="str">
            <v>HID-TUB-215</v>
          </cell>
          <cell r="D1720" t="str">
            <v>FORNECIMENTO E ASSENTAMENTO DE TUBO DE POLIPROPILENO (PPR), PRESSÃO DE 12 KGF/CM², INCLUSIVE CONEXÕES E SUPORTES, D = 63 MM (NBR 15813)</v>
          </cell>
          <cell r="E1720" t="str">
            <v>M</v>
          </cell>
          <cell r="F1720">
            <v>39.03</v>
          </cell>
        </row>
        <row r="1721">
          <cell r="B1721" t="str">
            <v>ED-50059</v>
          </cell>
          <cell r="C1721" t="str">
            <v>HID-TUB-220</v>
          </cell>
          <cell r="D1721" t="str">
            <v>FORNECIMENTO E ASSENTAMENTO DE TUBO DE POLIPROPILENO (PPR), PRESSÃO DE 12 KGF/CM², INCLUSIVE CONEXÕES E SUPORTES, D = 75 MM (NBR 15813)</v>
          </cell>
          <cell r="E1721" t="str">
            <v>M</v>
          </cell>
          <cell r="F1721">
            <v>53</v>
          </cell>
        </row>
        <row r="1722">
          <cell r="B1722" t="str">
            <v>ED-50060</v>
          </cell>
          <cell r="C1722" t="str">
            <v>HID-TUB-225</v>
          </cell>
          <cell r="D1722" t="str">
            <v>FORNECIMENTO E ASSENTAMENTO DE TUBO DE POLIPROPILENO (PPR), PRESSÃO DE 12 KGF/CM², INCLUSIVE CONEXÕES E SUPORTES, D = 90 MM (NBR 15813)</v>
          </cell>
          <cell r="E1722" t="str">
            <v>M</v>
          </cell>
          <cell r="F1722">
            <v>69.31</v>
          </cell>
        </row>
        <row r="1723">
          <cell r="B1723" t="str">
            <v>ED-50069</v>
          </cell>
          <cell r="C1723" t="str">
            <v>HID-TUB-270</v>
          </cell>
          <cell r="D1723" t="str">
            <v>FORNECIMENTO E ASSENTAMENTO DE TUBO DE POLIPROPILENO (PPR), PRESSÃO DE 20 KGF/CM², INCLUSIVE CONEXÕES E SUPORTES, D = 110 MM (NBR 15813)</v>
          </cell>
          <cell r="E1723" t="str">
            <v>M</v>
          </cell>
          <cell r="F1723">
            <v>154.43</v>
          </cell>
        </row>
        <row r="1724">
          <cell r="B1724" t="str">
            <v>ED-50062</v>
          </cell>
          <cell r="C1724" t="str">
            <v>HID-TUB-235</v>
          </cell>
          <cell r="D1724" t="str">
            <v>FORNECIMENTO E ASSENTAMENTO DE TUBO DE POLIPROPILENO (PPR), PRESSÃO DE 20 KGF/CM², INCLUSIVE CONEXÕES E SUPORTES, D = 25 MM (NBR 15813)</v>
          </cell>
          <cell r="E1724" t="str">
            <v>M</v>
          </cell>
          <cell r="F1724">
            <v>15.93</v>
          </cell>
        </row>
        <row r="1725">
          <cell r="B1725" t="str">
            <v>ED-50063</v>
          </cell>
          <cell r="C1725" t="str">
            <v>HID-TUB-240</v>
          </cell>
          <cell r="D1725" t="str">
            <v>FORNECIMENTO E ASSENTAMENTO DE TUBO DE POLIPROPILENO (PPR), PRESSÃO DE 20 KGF/CM², INCLUSIVE CONEXÕES E SUPORTES, D = 32 MM (NBR 15813)</v>
          </cell>
          <cell r="E1725" t="str">
            <v>M</v>
          </cell>
          <cell r="F1725">
            <v>17.940000000000001</v>
          </cell>
        </row>
        <row r="1726">
          <cell r="B1726" t="str">
            <v>ED-50064</v>
          </cell>
          <cell r="C1726" t="str">
            <v>HID-TUB-245</v>
          </cell>
          <cell r="D1726" t="str">
            <v>FORNECIMENTO E ASSENTAMENTO DE TUBO DE POLIPROPILENO (PPR), PRESSÃO DE 20 KGF/CM², INCLUSIVE CONEXÕES E SUPORTES, D = 40 MM (NBR 15813)</v>
          </cell>
          <cell r="E1726" t="str">
            <v>M</v>
          </cell>
          <cell r="F1726">
            <v>27.07</v>
          </cell>
        </row>
        <row r="1727">
          <cell r="B1727" t="str">
            <v>ED-50065</v>
          </cell>
          <cell r="C1727" t="str">
            <v>HID-TUB-250</v>
          </cell>
          <cell r="D1727" t="str">
            <v>FORNECIMENTO E ASSENTAMENTO DE TUBO DE POLIPROPILENO (PPR), PRESSÃO DE 20 KGF/CM², INCLUSIVE CONEXÕES E SUPORTES, D = 50 MM (NBR 15813)</v>
          </cell>
          <cell r="E1727" t="str">
            <v>M</v>
          </cell>
          <cell r="F1727">
            <v>31.26</v>
          </cell>
        </row>
        <row r="1728">
          <cell r="B1728" t="str">
            <v>ED-50066</v>
          </cell>
          <cell r="C1728" t="str">
            <v>HID-TUB-255</v>
          </cell>
          <cell r="D1728" t="str">
            <v>FORNECIMENTO E ASSENTAMENTO DE TUBO DE POLIPROPILENO (PPR), PRESSÃO DE 20 KGF/CM², INCLUSIVE CONEXÕES E SUPORTES, D = 63 MM (NBR 15813)</v>
          </cell>
          <cell r="E1728" t="str">
            <v>M</v>
          </cell>
          <cell r="F1728">
            <v>43.85</v>
          </cell>
        </row>
        <row r="1729">
          <cell r="B1729" t="str">
            <v>ED-50067</v>
          </cell>
          <cell r="C1729" t="str">
            <v>HID-TUB-260</v>
          </cell>
          <cell r="D1729" t="str">
            <v>FORNECIMENTO E ASSENTAMENTO DE TUBO DE POLIPROPILENO (PPR), PRESSÃO DE 20 KGF/CM², INCLUSIVE CONEXÕES E SUPORTES, D = 75 MM (NBR 15813)</v>
          </cell>
          <cell r="E1729" t="str">
            <v>M</v>
          </cell>
          <cell r="F1729">
            <v>77.03</v>
          </cell>
        </row>
        <row r="1730">
          <cell r="B1730" t="str">
            <v>ED-50068</v>
          </cell>
          <cell r="C1730" t="str">
            <v>HID-TUB-265</v>
          </cell>
          <cell r="D1730" t="str">
            <v>FORNECIMENTO E ASSENTAMENTO DE TUBO DE POLIPROPILENO (PPR), PRESSÃO DE 20 KGF/CM², INCLUSIVE CONEXÕES E SUPORTES, D = 90 MM (NBR 15813)</v>
          </cell>
          <cell r="E1730" t="str">
            <v>M</v>
          </cell>
          <cell r="F1730">
            <v>105.58</v>
          </cell>
        </row>
        <row r="1731">
          <cell r="B1731" t="str">
            <v>ED-50077</v>
          </cell>
          <cell r="C1731" t="str">
            <v>HID-TUB-310</v>
          </cell>
          <cell r="D1731" t="str">
            <v>FORNECIMENTO E ASSENTAMENTO DE TUBO DE POLIPROPILENO (PPR), PRESSÃO DE 25 KGF/CM², INCLUSIVE CONEXÕES E SUPORTES, D = 110 MM (NBR 15813)</v>
          </cell>
          <cell r="E1731" t="str">
            <v>M</v>
          </cell>
          <cell r="F1731">
            <v>167.57</v>
          </cell>
        </row>
        <row r="1732">
          <cell r="B1732" t="str">
            <v>ED-50070</v>
          </cell>
          <cell r="C1732" t="str">
            <v>HID-TUB-275</v>
          </cell>
          <cell r="D1732" t="str">
            <v>FORNECIMENTO E ASSENTAMENTO DE TUBO DE POLIPROPILENO (PPR), PRESSÃO DE 25 KGF/CM², INCLUSIVE CONEXÕES E SUPORTES, D = 25 MM (NBR 15813)</v>
          </cell>
          <cell r="E1732" t="str">
            <v>M</v>
          </cell>
          <cell r="F1732">
            <v>17.91</v>
          </cell>
        </row>
        <row r="1733">
          <cell r="B1733" t="str">
            <v>ED-50071</v>
          </cell>
          <cell r="C1733" t="str">
            <v>HID-TUB-280</v>
          </cell>
          <cell r="D1733" t="str">
            <v>FORNECIMENTO E ASSENTAMENTO DE TUBO DE POLIPROPILENO (PPR), PRESSÃO DE 25 KGF/CM², INCLUSIVE CONEXÕES E SUPORTES, D = 32 MM (NBR 15813)</v>
          </cell>
          <cell r="E1733" t="str">
            <v>M</v>
          </cell>
          <cell r="F1733">
            <v>19.23</v>
          </cell>
        </row>
        <row r="1734">
          <cell r="B1734" t="str">
            <v>ED-50072</v>
          </cell>
          <cell r="C1734" t="str">
            <v>HID-TUB-285</v>
          </cell>
          <cell r="D1734" t="str">
            <v>FORNECIMENTO E ASSENTAMENTO DE TUBO DE POLIPROPILENO (PPR), PRESSÃO DE 25 KGF/CM², INCLUSIVE CONEXÕES E SUPORTES, D = 40 MM (NBR 15813)</v>
          </cell>
          <cell r="E1734" t="str">
            <v>M</v>
          </cell>
          <cell r="F1734">
            <v>30.75</v>
          </cell>
        </row>
        <row r="1735">
          <cell r="B1735" t="str">
            <v>ED-50073</v>
          </cell>
          <cell r="C1735" t="str">
            <v>HID-TUB-290</v>
          </cell>
          <cell r="D1735" t="str">
            <v>FORNECIMENTO E ASSENTAMENTO DE TUBO DE POLIPROPILENO (PPR), PRESSÃO DE 25 KGF/CM², INCLUSIVE CONEXÕES E SUPORTES, D = 50 MM (NBR 15813)</v>
          </cell>
          <cell r="E1735" t="str">
            <v>M</v>
          </cell>
          <cell r="F1735">
            <v>38.47</v>
          </cell>
        </row>
        <row r="1736">
          <cell r="B1736" t="str">
            <v>ED-50074</v>
          </cell>
          <cell r="C1736" t="str">
            <v>HID-TUB-295</v>
          </cell>
          <cell r="D1736" t="str">
            <v>FORNECIMENTO E ASSENTAMENTO DE TUBO DE POLIPROPILENO (PPR), PRESSÃO DE 25 KGF/CM², INCLUSIVE CONEXÕES E SUPORTES, D = 63 MM (NBR 15813)</v>
          </cell>
          <cell r="E1736" t="str">
            <v>M</v>
          </cell>
          <cell r="F1736">
            <v>51</v>
          </cell>
        </row>
        <row r="1737">
          <cell r="B1737" t="str">
            <v>ED-50075</v>
          </cell>
          <cell r="C1737" t="str">
            <v>HID-TUB-300</v>
          </cell>
          <cell r="D1737" t="str">
            <v>FORNECIMENTO E ASSENTAMENTO DE TUBO DE POLIPROPILENO (PPR), PRESSÃO DE 25 KGF/CM², INCLUSIVE CONEXÕES E SUPORTES, D = 75 MM (NBR 15813)</v>
          </cell>
          <cell r="E1737" t="str">
            <v>M</v>
          </cell>
          <cell r="F1737">
            <v>89.06</v>
          </cell>
        </row>
        <row r="1738">
          <cell r="B1738" t="str">
            <v>ED-50076</v>
          </cell>
          <cell r="C1738" t="str">
            <v>HID-TUB-305</v>
          </cell>
          <cell r="D1738" t="str">
            <v>FORNECIMENTO E ASSENTAMENTO DE TUBO DE POLIPROPILENO (PPR), PRESSÃO DE 25 KGF/CM², INCLUSIVE CONEXÕES E SUPORTES, D = 90 MM (NBR 15813)</v>
          </cell>
          <cell r="E1738" t="str">
            <v>M</v>
          </cell>
          <cell r="F1738">
            <v>127.8</v>
          </cell>
        </row>
        <row r="1739">
          <cell r="B1739" t="str">
            <v>ED-50121</v>
          </cell>
          <cell r="C1739" t="str">
            <v>HID-TUB-585</v>
          </cell>
          <cell r="D1739" t="str">
            <v>FORNECIMENTO E ASSENTAMENTO DE TUBO DE TUBOS DE POLIETILENO RETICULADO FLEXÍVE (PEX), INCLUSIVE CONEXÕES METÁLICAS E SUPORTES, D = 16 MM (NBR 15939)</v>
          </cell>
          <cell r="E1739" t="str">
            <v>M</v>
          </cell>
          <cell r="F1739">
            <v>15.71</v>
          </cell>
        </row>
        <row r="1740">
          <cell r="B1740" t="str">
            <v>ED-50122</v>
          </cell>
          <cell r="C1740" t="str">
            <v>HID-TUB-590</v>
          </cell>
          <cell r="D1740" t="str">
            <v>FORNECIMENTO E ASSENTAMENTO DE TUBO DE TUBOS DE POLIETILENO RETICULADO FLEXÍVE (PEX), INCLUSIVE CONEXÕES METÁLICAS E SUPORTES, D = 20 MM (NBR 15939)</v>
          </cell>
          <cell r="E1740" t="str">
            <v>M</v>
          </cell>
          <cell r="F1740">
            <v>20.02</v>
          </cell>
        </row>
        <row r="1741">
          <cell r="B1741" t="str">
            <v>ED-50123</v>
          </cell>
          <cell r="C1741" t="str">
            <v>HID-TUB-595</v>
          </cell>
          <cell r="D1741" t="str">
            <v>FORNECIMENTO E ASSENTAMENTO DE TUBO DE TUBOS DE POLIETILENO RETICULADO FLEXÍVE (PEX), INCLUSIVE CONEXÕES METÁLICAS E SUPORTES, D = 25 MM (NBR 15939)</v>
          </cell>
          <cell r="E1741" t="str">
            <v>M</v>
          </cell>
          <cell r="F1741">
            <v>15.81</v>
          </cell>
        </row>
        <row r="1742">
          <cell r="B1742" t="str">
            <v>ED-50124</v>
          </cell>
          <cell r="C1742" t="str">
            <v>HID-TUB-600</v>
          </cell>
          <cell r="D1742" t="str">
            <v>FORNECIMENTO E ASSENTAMENTO DE TUBO DE TUBOS DE POLIETILENO RETICULADO FLEXÍVE (PEX), INCLUSIVE CONEXÕES METÁLICAS E SUPORTES, D = 32 MM (NBR 15939)</v>
          </cell>
          <cell r="E1742" t="str">
            <v>M</v>
          </cell>
          <cell r="F1742">
            <v>22</v>
          </cell>
        </row>
        <row r="1743">
          <cell r="B1743" t="str">
            <v>ED-50105</v>
          </cell>
          <cell r="C1743" t="str">
            <v>HID-TUB-500</v>
          </cell>
          <cell r="D1743" t="str">
            <v>FORNECIMENTO E ASSENTAMENTO DE TUBO PVC RÍGIDO, COLETOR DE ESGOTO LISO (JEI), DN 100 MM (4"), INCLUSIVE CONEXÕES</v>
          </cell>
          <cell r="E1743" t="str">
            <v>M</v>
          </cell>
          <cell r="F1743">
            <v>17.91</v>
          </cell>
        </row>
        <row r="1744">
          <cell r="B1744" t="str">
            <v>ED-50106</v>
          </cell>
          <cell r="C1744" t="str">
            <v>HID-TUB-505</v>
          </cell>
          <cell r="D1744" t="str">
            <v>FORNECIMENTO E ASSENTAMENTO DE TUBO PVC RÍGIDO, COLETOR DE ESGOTO LISO (JEI), DN 150 MM (6"), INCLUSIVE CONEXÕES</v>
          </cell>
          <cell r="E1744" t="str">
            <v>M</v>
          </cell>
          <cell r="F1744">
            <v>34.31</v>
          </cell>
        </row>
        <row r="1745">
          <cell r="B1745" t="str">
            <v>ED-50107</v>
          </cell>
          <cell r="C1745" t="str">
            <v>HID-TUB-510</v>
          </cell>
          <cell r="D1745" t="str">
            <v>FORNECIMENTO E ASSENTAMENTO DE TUBO PVC RÍGIDO, COLETOR DE ESGOTO LISO (JEI), DN 200 MM (8"), INCLUSIVE CONEXÕES</v>
          </cell>
          <cell r="E1745" t="str">
            <v>M</v>
          </cell>
          <cell r="F1745">
            <v>51.09</v>
          </cell>
        </row>
        <row r="1746">
          <cell r="B1746" t="str">
            <v>ED-50108</v>
          </cell>
          <cell r="C1746" t="str">
            <v>HID-TUB-515</v>
          </cell>
          <cell r="D1746" t="str">
            <v>FORNECIMENTO E ASSENTAMENTO DE TUBO PVC RÍGIDO, COLETOR DE ESGOTO LISO (JEI), DN 250 MM (10"), INCLUSIVE CONEXÕES</v>
          </cell>
          <cell r="E1746" t="str">
            <v>M</v>
          </cell>
          <cell r="F1746">
            <v>84.43</v>
          </cell>
        </row>
        <row r="1747">
          <cell r="B1747" t="str">
            <v>ED-50109</v>
          </cell>
          <cell r="C1747" t="str">
            <v>HID-TUB-520</v>
          </cell>
          <cell r="D1747" t="str">
            <v>FORNECIMENTO E ASSENTAMENTO DE TUBO PVC RÍGIDO, COLETOR DE ESGOTO LISO (JEI), DN 300 MM (12"), INCLUSIVE CONEXÕES</v>
          </cell>
          <cell r="E1747" t="str">
            <v>M</v>
          </cell>
          <cell r="F1747">
            <v>129.88</v>
          </cell>
        </row>
        <row r="1748">
          <cell r="B1748" t="str">
            <v>ED-50110</v>
          </cell>
          <cell r="C1748" t="str">
            <v>HID-TUB-525</v>
          </cell>
          <cell r="D1748" t="str">
            <v>FORNECIMENTO E ASSENTAMENTO DE TUBO PVC RÍGIDO, COLETOR DE ESGOTO LISO (JEI), DN 350 MM (14"), INCLUSIVE CONEXÕES</v>
          </cell>
          <cell r="E1748" t="str">
            <v>M</v>
          </cell>
          <cell r="F1748">
            <v>165.61</v>
          </cell>
        </row>
        <row r="1749">
          <cell r="B1749" t="str">
            <v>ED-50111</v>
          </cell>
          <cell r="C1749" t="str">
            <v>HID-TUB-530</v>
          </cell>
          <cell r="D1749" t="str">
            <v>FORNECIMENTO E ASSENTAMENTO DE TUBO PVC RÍGIDO, COLETOR DE ESGOTO LISO (JEI), DN 400 MM (16"), INCLUSIVE CONEXÕES</v>
          </cell>
          <cell r="E1749" t="str">
            <v>M</v>
          </cell>
          <cell r="F1749">
            <v>210.13</v>
          </cell>
        </row>
        <row r="1750">
          <cell r="B1750" t="str">
            <v>ED-50029</v>
          </cell>
          <cell r="C1750" t="str">
            <v>HID-TUB-055</v>
          </cell>
          <cell r="D1750" t="str">
            <v>FORNECIMENTO E ASSENTAMENTO DE TUBO PVC RÍGIDO, ESGOTO, PBV - SÉRIE NORMAL, DN 100 MM (4"), INCLUSIVE CONEXÕES</v>
          </cell>
          <cell r="E1750" t="str">
            <v>M</v>
          </cell>
          <cell r="F1750">
            <v>25.42</v>
          </cell>
        </row>
        <row r="1751">
          <cell r="B1751" t="str">
            <v>ED-50030</v>
          </cell>
          <cell r="C1751" t="str">
            <v>HID-TUB-060</v>
          </cell>
          <cell r="D1751" t="str">
            <v>FORNECIMENTO E ASSENTAMENTO DE TUBO PVC RÍGIDO, ESGOTO, PBV - SÉRIE NORMAL, DN 150 MM (6"), INCLUSIVE CONEXÕES</v>
          </cell>
          <cell r="E1751" t="str">
            <v>M</v>
          </cell>
          <cell r="F1751">
            <v>35.44</v>
          </cell>
        </row>
        <row r="1752">
          <cell r="B1752" t="str">
            <v>ED-50031</v>
          </cell>
          <cell r="C1752" t="str">
            <v>HID-TUB-065</v>
          </cell>
          <cell r="D1752" t="str">
            <v>FORNECIMENTO E ASSENTAMENTO DE TUBO PVC RÍGIDO, ESGOTO, PBV - SÉRIE NORMAL, DN 200 MM (8"), INCLUSIVE CONEXÕES</v>
          </cell>
          <cell r="E1752" t="str">
            <v>M</v>
          </cell>
          <cell r="F1752">
            <v>53.79</v>
          </cell>
        </row>
        <row r="1753">
          <cell r="B1753" t="str">
            <v>ED-50034</v>
          </cell>
          <cell r="C1753" t="str">
            <v>HID-TUB-075</v>
          </cell>
          <cell r="D1753" t="str">
            <v>FORNECIMENTO E ASSENTAMENTO DE TUBO PVC RÍGIDO, ESGOTO, PBV - SÉRIE NORMAL, DN 40 MM (1.1/2"), INCLUSIVE CONEXÕES</v>
          </cell>
          <cell r="E1753" t="str">
            <v>M</v>
          </cell>
          <cell r="F1753">
            <v>13.46</v>
          </cell>
        </row>
        <row r="1754">
          <cell r="B1754" t="str">
            <v>ED-50027</v>
          </cell>
          <cell r="C1754" t="str">
            <v>HID-TUB-045</v>
          </cell>
          <cell r="D1754" t="str">
            <v>FORNECIMENTO E ASSENTAMENTO DE TUBO PVC RÍGIDO, ESGOTO, PBV - SÉRIE NORMAL, DN 50 MM (2"), INCLUSIVE CONEXÕES</v>
          </cell>
          <cell r="E1754" t="str">
            <v>M</v>
          </cell>
          <cell r="F1754">
            <v>17.48</v>
          </cell>
        </row>
        <row r="1755">
          <cell r="B1755" t="str">
            <v>ED-50028</v>
          </cell>
          <cell r="C1755" t="str">
            <v>HID-TUB-050</v>
          </cell>
          <cell r="D1755" t="str">
            <v>FORNECIMENTO E ASSENTAMENTO DE TUBO PVC RÍGIDO, ESGOTO, PBV - SÉRIE NORMAL, DN 75 MM (3"), INCLUSIVE CONEXÕES</v>
          </cell>
          <cell r="E1755" t="str">
            <v>M</v>
          </cell>
          <cell r="F1755">
            <v>21.59</v>
          </cell>
        </row>
        <row r="1756">
          <cell r="B1756" t="str">
            <v>ED-50038</v>
          </cell>
          <cell r="C1756" t="str">
            <v>HID-TUB-085</v>
          </cell>
          <cell r="D1756" t="str">
            <v>FORNECIMENTO E ASSENTAMENTO DE TUBO PVC RÍGIDO, ESGOTO, PBV - SÉRIE REFORÇADO, DN 100 MM (4"), INCLUSIVE CONEXÕES</v>
          </cell>
          <cell r="E1756" t="str">
            <v>M</v>
          </cell>
          <cell r="F1756">
            <v>36.450000000000003</v>
          </cell>
        </row>
        <row r="1757">
          <cell r="B1757" t="str">
            <v>ED-50039</v>
          </cell>
          <cell r="C1757" t="str">
            <v>HID-TUB-090</v>
          </cell>
          <cell r="D1757" t="str">
            <v>FORNECIMENTO E ASSENTAMENTO DE TUBO PVC RÍGIDO, ESGOTO, PBV - SÉRIE REFORÇADO, DN 150 MM (6"), INCLUSIVE CONEXÕES</v>
          </cell>
          <cell r="E1757" t="str">
            <v>M</v>
          </cell>
          <cell r="F1757">
            <v>55.08</v>
          </cell>
        </row>
        <row r="1758">
          <cell r="B1758" t="str">
            <v>ED-50035</v>
          </cell>
          <cell r="C1758" t="str">
            <v>HID-TUB-078</v>
          </cell>
          <cell r="D1758" t="str">
            <v>FORNECIMENTO E ASSENTAMENTO DE TUBO PVC RÍGIDO, ESGOTO, PBV - SÉRIE REFORÇADO, DN 40 MM (1.1/2"), INCLUSIVE CONEXÕES</v>
          </cell>
          <cell r="E1758" t="str">
            <v>M</v>
          </cell>
          <cell r="F1758">
            <v>18.63</v>
          </cell>
        </row>
        <row r="1759">
          <cell r="B1759" t="str">
            <v>ED-50036</v>
          </cell>
          <cell r="C1759" t="str">
            <v>HID-TUB-079</v>
          </cell>
          <cell r="D1759" t="str">
            <v>FORNECIMENTO E ASSENTAMENTO DE TUBO PVC RÍGIDO, ESGOTO, PBV - SÉRIE REFORÇADO, DN 50 MM (2"), INCLUSIVE CONEXÕES</v>
          </cell>
          <cell r="E1759" t="str">
            <v>M</v>
          </cell>
          <cell r="F1759">
            <v>22.93</v>
          </cell>
        </row>
        <row r="1760">
          <cell r="B1760" t="str">
            <v>ED-50037</v>
          </cell>
          <cell r="C1760" t="str">
            <v>HID-TUB-080</v>
          </cell>
          <cell r="D1760" t="str">
            <v>FORNECIMENTO E ASSENTAMENTO DE TUBO PVC RÍGIDO, ESGOTO, PBV - SÉRIE REFORÇADO, DN 75 MM (3"), INCLUSIVE CONEXÕES</v>
          </cell>
          <cell r="E1760" t="str">
            <v>M</v>
          </cell>
          <cell r="F1760">
            <v>25.63</v>
          </cell>
        </row>
        <row r="1761">
          <cell r="B1761" t="str">
            <v>ED-50080</v>
          </cell>
          <cell r="C1761" t="str">
            <v>HID-TUB-370</v>
          </cell>
          <cell r="D1761" t="str">
            <v>FORNECIMENTO E ASSENTAMENTO DE TUBO PVC RÍGIDO ROSCÁVEL, ÁGUA FRIA, DN 1" (32 MM), INCLUSIVE CONEXÕES</v>
          </cell>
          <cell r="E1761" t="str">
            <v>M</v>
          </cell>
          <cell r="F1761">
            <v>24.78</v>
          </cell>
        </row>
        <row r="1762">
          <cell r="B1762" t="str">
            <v>ED-50082</v>
          </cell>
          <cell r="C1762" t="str">
            <v>HID-TUB-380</v>
          </cell>
          <cell r="D1762" t="str">
            <v>FORNECIMENTO E ASSENTAMENTO DE TUBO PVC RÍGIDO ROSCÁVEL, ÁGUA FRIA, DN 1.1/2" (50 MM), INCLUSIVE CONEXÕES</v>
          </cell>
          <cell r="E1762" t="str">
            <v>M</v>
          </cell>
          <cell r="F1762">
            <v>33.93</v>
          </cell>
        </row>
        <row r="1763">
          <cell r="B1763" t="str">
            <v>ED-50081</v>
          </cell>
          <cell r="C1763" t="str">
            <v>HID-TUB-375</v>
          </cell>
          <cell r="D1763" t="str">
            <v>FORNECIMENTO E ASSENTAMENTO DE TUBO PVC RÍGIDO ROSCÁVEL, ÁGUA FRIA, DN 1.1/4" (40 MM), INCLUSIVE CONEXÕES</v>
          </cell>
          <cell r="E1763" t="str">
            <v>M</v>
          </cell>
          <cell r="F1763">
            <v>29.18</v>
          </cell>
        </row>
        <row r="1764">
          <cell r="B1764" t="str">
            <v>ED-50078</v>
          </cell>
          <cell r="C1764" t="str">
            <v>HID-TUB-360</v>
          </cell>
          <cell r="D1764" t="str">
            <v xml:space="preserve">FORNECIMENTO E ASSENTAMENTO DE TUBO PVC RÍGIDO ROSCÁVEL, ÁGUA FRIA, DN 1/2" (20 MM), INCLUSIVE CONEXÕES </v>
          </cell>
          <cell r="E1764" t="str">
            <v>M</v>
          </cell>
          <cell r="F1764">
            <v>16.38</v>
          </cell>
        </row>
        <row r="1765">
          <cell r="B1765" t="str">
            <v>ED-50083</v>
          </cell>
          <cell r="C1765" t="str">
            <v>HID-TUB-385</v>
          </cell>
          <cell r="D1765" t="str">
            <v>FORNECIMENTO E ASSENTAMENTO DE TUBO PVC RÍGIDO ROSCÁVEL, ÁGUA FRIA, DN 2" (60 MM), INCLUSIVE CONEXÕES</v>
          </cell>
          <cell r="E1765" t="str">
            <v>M</v>
          </cell>
          <cell r="F1765">
            <v>40.47</v>
          </cell>
        </row>
        <row r="1766">
          <cell r="B1766" t="str">
            <v>ED-50084</v>
          </cell>
          <cell r="C1766" t="str">
            <v>HID-TUB-390</v>
          </cell>
          <cell r="D1766" t="str">
            <v>FORNECIMENTO E ASSENTAMENTO DE TUBO PVC RÍGIDO ROSCÁVEL, ÁGUA FRIA, DN 2.1/2" (75 MM), INCLUSIVE CONEXÕES</v>
          </cell>
          <cell r="E1766" t="str">
            <v>M</v>
          </cell>
          <cell r="F1766">
            <v>59.35</v>
          </cell>
        </row>
        <row r="1767">
          <cell r="B1767" t="str">
            <v>ED-50085</v>
          </cell>
          <cell r="C1767" t="str">
            <v>HID-TUB-395</v>
          </cell>
          <cell r="D1767" t="str">
            <v>FORNECIMENTO E ASSENTAMENTO DE TUBO PVC RÍGIDO ROSCÁVEL, ÁGUA FRIA, DN 3" (85 MM), INCLUSIVE CONEXÕES</v>
          </cell>
          <cell r="E1767" t="str">
            <v>M</v>
          </cell>
          <cell r="F1767">
            <v>72.02</v>
          </cell>
        </row>
        <row r="1768">
          <cell r="B1768" t="str">
            <v>ED-50079</v>
          </cell>
          <cell r="C1768" t="str">
            <v>HID-TUB-365</v>
          </cell>
          <cell r="D1768" t="str">
            <v>FORNECIMENTO E ASSENTAMENTO DE TUBO PVC RÍGIDO ROSCÁVEL, ÁGUA FRIA, DN 3/4" (25 MM), INCLUSIVE CONEXÕES</v>
          </cell>
          <cell r="E1768" t="str">
            <v>M</v>
          </cell>
          <cell r="F1768">
            <v>19.489999999999998</v>
          </cell>
        </row>
        <row r="1769">
          <cell r="B1769" t="str">
            <v>ED-50086</v>
          </cell>
          <cell r="C1769" t="str">
            <v>HID-TUB-400</v>
          </cell>
          <cell r="D1769" t="str">
            <v>FORNECIMENTO E ASSENTAMENTO DE TUBO PVC RÍGIDO ROSCÁVEL, ÁGUA FRIA, DN 4" (110 MM), INCLUSIVE CONEXÕES</v>
          </cell>
          <cell r="E1769" t="str">
            <v>M</v>
          </cell>
          <cell r="F1769">
            <v>87.59</v>
          </cell>
        </row>
        <row r="1770">
          <cell r="B1770" t="str">
            <v>ED-50026</v>
          </cell>
          <cell r="C1770" t="str">
            <v>HID-TUB-041</v>
          </cell>
          <cell r="D1770" t="str">
            <v>FORNECIMENTO E ASSENTAMENTO DE TUBO PVC RÍGIDO SOLDÁVEL, ÁGUA FRIA, DN 110 MM (4"), INCLUSIVE CONEXÕES</v>
          </cell>
          <cell r="E1770" t="str">
            <v>M</v>
          </cell>
          <cell r="F1770">
            <v>74.28</v>
          </cell>
        </row>
        <row r="1771">
          <cell r="B1771" t="str">
            <v>ED-50018</v>
          </cell>
          <cell r="C1771" t="str">
            <v>HID-TUB-005</v>
          </cell>
          <cell r="D1771" t="str">
            <v>FORNECIMENTO E ASSENTAMENTO DE TUBO PVC RÍGIDO SOLDÁVEL, ÁGUA FRIA, DN 20 MM (1/2"), INCLUSIVE CONEXÕES</v>
          </cell>
          <cell r="E1771" t="str">
            <v>M</v>
          </cell>
          <cell r="F1771">
            <v>12.88</v>
          </cell>
        </row>
        <row r="1772">
          <cell r="B1772" t="str">
            <v>ED-50019</v>
          </cell>
          <cell r="C1772" t="str">
            <v>HID-TUB-010</v>
          </cell>
          <cell r="D1772" t="str">
            <v>FORNECIMENTO E ASSENTAMENTO DE TUBO PVC RÍGIDO SOLDÁVEL, ÁGUA FRIA, DN 25 MM (3/4") , INCLUSIVE CONEXÕES</v>
          </cell>
          <cell r="E1772" t="str">
            <v>M</v>
          </cell>
          <cell r="F1772">
            <v>14.95</v>
          </cell>
        </row>
        <row r="1773">
          <cell r="B1773" t="str">
            <v>ED-50020</v>
          </cell>
          <cell r="C1773" t="str">
            <v>HID-TUB-015</v>
          </cell>
          <cell r="D1773" t="str">
            <v>FORNECIMENTO E ASSENTAMENTO DE TUBO PVC RÍGIDO SOLDÁVEL, ÁGUA FRIA, DN 32 MM (1") , INCLUSIVE CONEXÕES</v>
          </cell>
          <cell r="E1773" t="str">
            <v>M</v>
          </cell>
          <cell r="F1773">
            <v>18.559999999999999</v>
          </cell>
        </row>
        <row r="1774">
          <cell r="B1774" t="str">
            <v>ED-50021</v>
          </cell>
          <cell r="C1774" t="str">
            <v>HID-TUB-020</v>
          </cell>
          <cell r="D1774" t="str">
            <v>FORNECIMENTO E ASSENTAMENTO DE TUBO PVC RÍGIDO SOLDÁVEL, ÁGUA FRIA, DN 40 MM (1.1/4"), INCLUSIVE CONEXÕES</v>
          </cell>
          <cell r="E1774" t="str">
            <v>M</v>
          </cell>
          <cell r="F1774">
            <v>21.9</v>
          </cell>
        </row>
        <row r="1775">
          <cell r="B1775" t="str">
            <v>ED-50022</v>
          </cell>
          <cell r="C1775" t="str">
            <v>HID-TUB-025</v>
          </cell>
          <cell r="D1775" t="str">
            <v>FORNECIMENTO E ASSENTAMENTO DE TUBO PVC RÍGIDO SOLDÁVEL, ÁGUA FRIA, DN 50 MM (1.1/2"), INCLUSIVE CONEXÕES</v>
          </cell>
          <cell r="E1775" t="str">
            <v>M</v>
          </cell>
          <cell r="F1775">
            <v>23.73</v>
          </cell>
        </row>
        <row r="1776">
          <cell r="B1776" t="str">
            <v>ED-50023</v>
          </cell>
          <cell r="C1776" t="str">
            <v>HID-TUB-030</v>
          </cell>
          <cell r="D1776" t="str">
            <v>FORNECIMENTO E ASSENTAMENTO DE TUBO PVC RÍGIDO SOLDÁVEL, ÁGUA FRIA, DN 60 MM (2"), INCLUSIVE CONEXÕES</v>
          </cell>
          <cell r="E1776" t="str">
            <v>M</v>
          </cell>
          <cell r="F1776">
            <v>29.92</v>
          </cell>
        </row>
        <row r="1777">
          <cell r="B1777" t="str">
            <v>ED-50024</v>
          </cell>
          <cell r="C1777" t="str">
            <v>HID-TUB-035</v>
          </cell>
          <cell r="D1777" t="str">
            <v>FORNECIMENTO E ASSENTAMENTO DE TUBO PVC RÍGIDO SOLDÁVEL, ÁGUA FRIA, DN 75 MM (2.1/2"), INCLUSIVE CONEXÕES</v>
          </cell>
          <cell r="E1777" t="str">
            <v>M</v>
          </cell>
          <cell r="F1777">
            <v>40.53</v>
          </cell>
        </row>
        <row r="1778">
          <cell r="B1778" t="str">
            <v>ED-50025</v>
          </cell>
          <cell r="C1778" t="str">
            <v>HID-TUB-040</v>
          </cell>
          <cell r="D1778" t="str">
            <v>FORNECIMENTO E ASSENTAMENTO DE TUBO PVC RÍGIDO SOLDÁVEL, ÁGUA FRIA, DN 85 MM (3"), INCLUSIVE CONEXÕES</v>
          </cell>
          <cell r="E1778" t="str">
            <v>M</v>
          </cell>
          <cell r="F1778">
            <v>47.2</v>
          </cell>
        </row>
        <row r="1779">
          <cell r="B1779" t="str">
            <v>ED-8847</v>
          </cell>
          <cell r="C1779" t="str">
            <v>-</v>
          </cell>
          <cell r="D1779" t="str">
            <v>FORNECIMENTO E ASSENTAMENTO DE TUBO PVC RÍGIDO, VENTILAÇÃO, PBV - SÉRIE NORMAL, DN 100 MM (4"), INCLUSIVE CONEXÕES</v>
          </cell>
          <cell r="E1779" t="str">
            <v>M</v>
          </cell>
          <cell r="F1779">
            <v>18.829999999999998</v>
          </cell>
        </row>
        <row r="1780">
          <cell r="B1780" t="str">
            <v>ED-8845</v>
          </cell>
          <cell r="C1780" t="str">
            <v>-</v>
          </cell>
          <cell r="D1780" t="str">
            <v>FORNECIMENTO E ASSENTAMENTO DE TUBO PVC RÍGIDO, VENTILAÇÃO, PBV - SÉRIE NORMAL, DN 50 MM (2"), INCLUSIVE CONEXÕES</v>
          </cell>
          <cell r="E1780" t="str">
            <v>M</v>
          </cell>
          <cell r="F1780">
            <v>13.9</v>
          </cell>
        </row>
        <row r="1781">
          <cell r="B1781" t="str">
            <v>ED-8846</v>
          </cell>
          <cell r="C1781" t="str">
            <v>-</v>
          </cell>
          <cell r="D1781" t="str">
            <v>FORNECIMENTO E ASSENTAMENTO DE TUBO PVC RÍGIDO, VENTILAÇÃO, PBV - SÉRIE NORMAL, DN 75 MM (3"), INCLUSIVE CONEXÕES</v>
          </cell>
          <cell r="E1781" t="str">
            <v>M</v>
          </cell>
          <cell r="F1781">
            <v>17.62</v>
          </cell>
        </row>
        <row r="1782">
          <cell r="B1782" t="str">
            <v>ED-49944</v>
          </cell>
          <cell r="C1782" t="str">
            <v>HID-GRE-011</v>
          </cell>
          <cell r="D1782" t="str">
            <v>GRELHA DE FERRO FUNDIDO 30 X 30 CM</v>
          </cell>
          <cell r="E1782" t="str">
            <v>U</v>
          </cell>
          <cell r="F1782">
            <v>82.35</v>
          </cell>
        </row>
        <row r="1783">
          <cell r="B1783" t="str">
            <v>ED-49942</v>
          </cell>
          <cell r="C1783" t="str">
            <v>HID-GRE-005</v>
          </cell>
          <cell r="D1783" t="str">
            <v>GRELHA FUNDIDA 571-C, 10 X 10 CM</v>
          </cell>
          <cell r="E1783" t="str">
            <v>U</v>
          </cell>
          <cell r="F1783">
            <v>34.409999999999997</v>
          </cell>
        </row>
        <row r="1784">
          <cell r="B1784" t="str">
            <v>ED-49943</v>
          </cell>
          <cell r="C1784" t="str">
            <v>HID-GRE-010</v>
          </cell>
          <cell r="D1784" t="str">
            <v>GRELHA FUNDIDA 571-C, 15 X 15 CM</v>
          </cell>
          <cell r="E1784" t="str">
            <v>U</v>
          </cell>
          <cell r="F1784">
            <v>38.83</v>
          </cell>
        </row>
        <row r="1785">
          <cell r="B1785" t="str">
            <v>ED-49945</v>
          </cell>
          <cell r="C1785" t="str">
            <v>HID-GRE-015</v>
          </cell>
          <cell r="D1785" t="str">
            <v>GRELHA/PORTA GRELHA AÇO INOX, FECHO GIRATÓRIO 100 X 100 MM</v>
          </cell>
          <cell r="E1785" t="str">
            <v>U</v>
          </cell>
          <cell r="F1785">
            <v>24.47</v>
          </cell>
        </row>
        <row r="1786">
          <cell r="B1786" t="str">
            <v>ED-49946</v>
          </cell>
          <cell r="C1786" t="str">
            <v>HID-GRE-020</v>
          </cell>
          <cell r="D1786" t="str">
            <v>GRELHA/PORTA GRELHA AÇO INOX, FECHO GIRATÓRIO 150 X 150 MM</v>
          </cell>
          <cell r="E1786" t="str">
            <v>U</v>
          </cell>
          <cell r="F1786">
            <v>33.659999999999997</v>
          </cell>
        </row>
        <row r="1787">
          <cell r="B1787" t="str">
            <v>ED-49949</v>
          </cell>
          <cell r="C1787" t="str">
            <v>HID-HID-030</v>
          </cell>
          <cell r="D1787" t="str">
            <v>HIDRÔMETRO COM CAVALETE E REGISTRO D = 1" COPASA</v>
          </cell>
          <cell r="E1787" t="str">
            <v>U</v>
          </cell>
          <cell r="F1787">
            <v>379.12</v>
          </cell>
        </row>
        <row r="1788">
          <cell r="B1788" t="str">
            <v>ED-49947</v>
          </cell>
          <cell r="C1788" t="str">
            <v>HID-HID-020</v>
          </cell>
          <cell r="D1788" t="str">
            <v>HIDRÔMETRO COM CAVALETE E REGISTRO D = 1/2" COPASA</v>
          </cell>
          <cell r="E1788" t="str">
            <v>U</v>
          </cell>
          <cell r="F1788">
            <v>109.89</v>
          </cell>
        </row>
        <row r="1789">
          <cell r="B1789" t="str">
            <v>ED-49948</v>
          </cell>
          <cell r="C1789" t="str">
            <v>HID-HID-025</v>
          </cell>
          <cell r="D1789" t="str">
            <v>HIDRÔMETRO COM CAVALETE E REGISTRO D = 3/4" COPASA</v>
          </cell>
          <cell r="E1789" t="str">
            <v>U</v>
          </cell>
          <cell r="F1789">
            <v>184.65</v>
          </cell>
        </row>
        <row r="1790">
          <cell r="B1790" t="str">
            <v>ED-49951</v>
          </cell>
          <cell r="C1790" t="str">
            <v>HID-MIT-005</v>
          </cell>
          <cell r="D1790" t="str">
            <v>MITRA PVC RÍGIDO (TERMINAL DE VENTILAÇÃO TIPO) 75 MM</v>
          </cell>
          <cell r="E1790" t="str">
            <v>U</v>
          </cell>
          <cell r="F1790">
            <v>6.59</v>
          </cell>
        </row>
        <row r="1791">
          <cell r="B1791" t="str">
            <v>ED-49860</v>
          </cell>
          <cell r="C1791" t="str">
            <v>HID-BOM-015</v>
          </cell>
          <cell r="D1791" t="str">
            <v>MOTO-BOMBA 0,5 CV VM = 5M3/H 1 1/2" R = 1 1/2", TRIFÁSICA</v>
          </cell>
          <cell r="E1791" t="str">
            <v>U</v>
          </cell>
          <cell r="F1791">
            <v>1199.6099999999999</v>
          </cell>
        </row>
        <row r="1792">
          <cell r="B1792" t="str">
            <v>ED-49861</v>
          </cell>
          <cell r="C1792" t="str">
            <v>HID-BOM-020</v>
          </cell>
          <cell r="D1792" t="str">
            <v>MOTO-BOMBA 1 CV SUCÇÃO = 1 1/2" R = 1 1/4", VM = 5M3/H, HM = 16 M</v>
          </cell>
          <cell r="E1792" t="str">
            <v>U</v>
          </cell>
          <cell r="F1792">
            <v>1307.52</v>
          </cell>
        </row>
        <row r="1793">
          <cell r="B1793" t="str">
            <v>ED-49955</v>
          </cell>
          <cell r="C1793" t="str">
            <v>HID-RAL-010</v>
          </cell>
          <cell r="D1793" t="str">
            <v>RALO SECO PVC CÔNICO 100 X 40 MM COM GRELHA QUADRADA</v>
          </cell>
          <cell r="E1793" t="str">
            <v>U</v>
          </cell>
          <cell r="F1793">
            <v>23.26</v>
          </cell>
        </row>
        <row r="1794">
          <cell r="B1794" t="str">
            <v>ED-49958</v>
          </cell>
          <cell r="C1794" t="str">
            <v>HID-RAL-013</v>
          </cell>
          <cell r="D1794" t="str">
            <v>RALO SECO PVC CÔNICO 100 X 40 MM COM GRELHA REDONDA</v>
          </cell>
          <cell r="E1794" t="str">
            <v>U</v>
          </cell>
          <cell r="F1794">
            <v>23.26</v>
          </cell>
        </row>
        <row r="1795">
          <cell r="B1795" t="str">
            <v>ED-49959</v>
          </cell>
          <cell r="C1795" t="str">
            <v>HID-RAL-014</v>
          </cell>
          <cell r="D1795" t="str">
            <v>RALO SECO PVC QUADRADO 100 X 53 X 40 MM COM GRELHA BRANCA</v>
          </cell>
          <cell r="E1795" t="str">
            <v>U</v>
          </cell>
          <cell r="F1795">
            <v>18.54</v>
          </cell>
        </row>
        <row r="1796">
          <cell r="B1796" t="str">
            <v>ED-49962</v>
          </cell>
          <cell r="C1796" t="str">
            <v>HID-RAL-025</v>
          </cell>
          <cell r="D1796" t="str">
            <v>RALO SEMI- HEMISFÉRICO TIPO ABACAXI D = 100 MM</v>
          </cell>
          <cell r="E1796" t="str">
            <v>U</v>
          </cell>
          <cell r="F1796">
            <v>33.36</v>
          </cell>
        </row>
        <row r="1797">
          <cell r="B1797" t="str">
            <v>ED-49960</v>
          </cell>
          <cell r="C1797" t="str">
            <v>HID-RAL-015</v>
          </cell>
          <cell r="D1797" t="str">
            <v>RALO SEMI- HEMISFÉRICO TIPO ABACAXI D = 50 MM</v>
          </cell>
          <cell r="E1797" t="str">
            <v>U</v>
          </cell>
          <cell r="F1797">
            <v>26.48</v>
          </cell>
        </row>
        <row r="1798">
          <cell r="B1798" t="str">
            <v>ED-49961</v>
          </cell>
          <cell r="C1798" t="str">
            <v>HID-RAL-020</v>
          </cell>
          <cell r="D1798" t="str">
            <v>RALO SEMI- HEMISFÉRICO TIPO ABACAXI D = 75 MM</v>
          </cell>
          <cell r="E1798" t="str">
            <v>U</v>
          </cell>
          <cell r="F1798">
            <v>31.68</v>
          </cell>
        </row>
        <row r="1799">
          <cell r="B1799" t="str">
            <v>ED-49957</v>
          </cell>
          <cell r="C1799" t="str">
            <v>HID-RAL-012</v>
          </cell>
          <cell r="D1799" t="str">
            <v>RALO SIFONADO PVC CILINDRICO 100 X 70 X 40 MM COM GRELHA QUADRADA</v>
          </cell>
          <cell r="E1799" t="str">
            <v>U</v>
          </cell>
          <cell r="F1799">
            <v>19.43</v>
          </cell>
        </row>
        <row r="1800">
          <cell r="B1800" t="str">
            <v>ED-49956</v>
          </cell>
          <cell r="C1800" t="str">
            <v>HID-RAL-011</v>
          </cell>
          <cell r="D1800" t="str">
            <v>RALO SIFONADO PVC CILINDRÍCO 100 X 70 X 40 MM COM GRELHA REDONDA</v>
          </cell>
          <cell r="E1800" t="str">
            <v>U</v>
          </cell>
          <cell r="F1800">
            <v>19.43</v>
          </cell>
        </row>
        <row r="1801">
          <cell r="B1801" t="str">
            <v>ED-49952</v>
          </cell>
          <cell r="C1801" t="str">
            <v>HID-RAL-005</v>
          </cell>
          <cell r="D1801" t="str">
            <v>RALO SIFONADO PVC CÔNICO ALTURA REGULÁVEL 100 X 40 MM COM GRELHA METÁLICA</v>
          </cell>
          <cell r="E1801" t="str">
            <v>U</v>
          </cell>
          <cell r="F1801">
            <v>41.78</v>
          </cell>
        </row>
        <row r="1802">
          <cell r="B1802" t="str">
            <v>ED-49954</v>
          </cell>
          <cell r="C1802" t="str">
            <v>HID-RAL-007</v>
          </cell>
          <cell r="D1802" t="str">
            <v>RALO SIFONADO PVC CÔNICO 100 X 40 MM COM GRELHA REDONDA</v>
          </cell>
          <cell r="E1802" t="str">
            <v>U</v>
          </cell>
          <cell r="F1802">
            <v>17.66</v>
          </cell>
        </row>
        <row r="1803">
          <cell r="B1803" t="str">
            <v>ED-49953</v>
          </cell>
          <cell r="C1803" t="str">
            <v>HID-RAL-006</v>
          </cell>
          <cell r="D1803" t="str">
            <v>RALO SIFONADO PVC QUADRADO 100 X 53 X 40 MM COM GRELHA BRANCA</v>
          </cell>
          <cell r="E1803" t="str">
            <v>U</v>
          </cell>
          <cell r="F1803">
            <v>19.82</v>
          </cell>
        </row>
        <row r="1804">
          <cell r="B1804" t="str">
            <v>ED-49999</v>
          </cell>
          <cell r="C1804" t="str">
            <v>HID-REG-095</v>
          </cell>
          <cell r="D1804" t="str">
            <v>REGISTRO DE ESFERA EM PVC SOLDÁVEL, Ø 20 MM</v>
          </cell>
          <cell r="E1804" t="str">
            <v>U</v>
          </cell>
          <cell r="F1804">
            <v>15.79</v>
          </cell>
        </row>
        <row r="1805">
          <cell r="B1805" t="str">
            <v>ED-50000</v>
          </cell>
          <cell r="C1805" t="str">
            <v>HID-REG-100</v>
          </cell>
          <cell r="D1805" t="str">
            <v>REGISTRO DE ESFERA EM PVC SOLDÁVEL, Ø 25 MM</v>
          </cell>
          <cell r="E1805" t="str">
            <v>U</v>
          </cell>
          <cell r="F1805">
            <v>18.75</v>
          </cell>
        </row>
        <row r="1806">
          <cell r="B1806" t="str">
            <v>ED-50001</v>
          </cell>
          <cell r="C1806" t="str">
            <v>HID-REG-105</v>
          </cell>
          <cell r="D1806" t="str">
            <v>REGISTRO DE ESFERA EM PVC SOLDÁVEL, Ø 32 MM</v>
          </cell>
          <cell r="E1806" t="str">
            <v>U</v>
          </cell>
          <cell r="F1806">
            <v>26.44</v>
          </cell>
        </row>
        <row r="1807">
          <cell r="B1807" t="str">
            <v>ED-50002</v>
          </cell>
          <cell r="C1807" t="str">
            <v>HID-REG-110</v>
          </cell>
          <cell r="D1807" t="str">
            <v>REGISTRO DE ESFERA EM PVC SOLDÁVEL, Ø 40 MM</v>
          </cell>
          <cell r="E1807" t="str">
            <v>U</v>
          </cell>
          <cell r="F1807">
            <v>33.47</v>
          </cell>
        </row>
        <row r="1808">
          <cell r="B1808" t="str">
            <v>ED-50003</v>
          </cell>
          <cell r="C1808" t="str">
            <v>HID-REG-120</v>
          </cell>
          <cell r="D1808" t="str">
            <v>REGISTRO DE ESFERA EM PVC SOLDÁVEL, Ø 50 MM</v>
          </cell>
          <cell r="E1808" t="str">
            <v>U</v>
          </cell>
          <cell r="F1808">
            <v>34.799999999999997</v>
          </cell>
        </row>
        <row r="1809">
          <cell r="B1809" t="str">
            <v>ED-50004</v>
          </cell>
          <cell r="C1809" t="str">
            <v>HID-REG-125</v>
          </cell>
          <cell r="D1809" t="str">
            <v>REGISTRO DE ESFERA EM PVC SOLDÁVEL, Ø 60 MM</v>
          </cell>
          <cell r="E1809" t="str">
            <v>U</v>
          </cell>
          <cell r="F1809">
            <v>58.57</v>
          </cell>
        </row>
        <row r="1810">
          <cell r="B1810" t="str">
            <v>ED-49985</v>
          </cell>
          <cell r="C1810" t="str">
            <v>HID-REG-055</v>
          </cell>
          <cell r="D1810" t="str">
            <v>REGISTRO DE GAVETA BRUTO D = 100 MM (4") - PADRÃO MÉDIO</v>
          </cell>
          <cell r="E1810" t="str">
            <v>U</v>
          </cell>
          <cell r="F1810">
            <v>671.16</v>
          </cell>
        </row>
        <row r="1811">
          <cell r="B1811" t="str">
            <v>ED-49986</v>
          </cell>
          <cell r="C1811" t="str">
            <v>HID-REG-056</v>
          </cell>
          <cell r="D1811" t="str">
            <v>REGISTRO DE GAVETA BRUTO D = 100 MM (4") - PADRÃO POPULAR</v>
          </cell>
          <cell r="E1811" t="str">
            <v>U</v>
          </cell>
          <cell r="F1811">
            <v>393.13</v>
          </cell>
        </row>
        <row r="1812">
          <cell r="B1812" t="str">
            <v>ED-49969</v>
          </cell>
          <cell r="C1812" t="str">
            <v>HID-REG-015</v>
          </cell>
          <cell r="D1812" t="str">
            <v>REGISTRO DE GAVETA BRUTO D = 15 MM (1/2") - PADRÃO MÉDIO</v>
          </cell>
          <cell r="E1812" t="str">
            <v>U</v>
          </cell>
          <cell r="F1812">
            <v>37.909999999999997</v>
          </cell>
        </row>
        <row r="1813">
          <cell r="B1813" t="str">
            <v>ED-49970</v>
          </cell>
          <cell r="C1813" t="str">
            <v>HID-REG-016</v>
          </cell>
          <cell r="D1813" t="str">
            <v>REGISTRO DE GAVETA BRUTO D = 15 MM (1/2") - PADRÃO POPULAR</v>
          </cell>
          <cell r="E1813" t="str">
            <v>U</v>
          </cell>
          <cell r="F1813">
            <v>32.81</v>
          </cell>
        </row>
        <row r="1814">
          <cell r="B1814" t="str">
            <v>ED-49971</v>
          </cell>
          <cell r="C1814" t="str">
            <v>HID-REG-020</v>
          </cell>
          <cell r="D1814" t="str">
            <v>REGISTRO DE GAVETA BRUTO D = 20 MM (3/4") - PADRÃO MÉDIO</v>
          </cell>
          <cell r="E1814" t="str">
            <v>U</v>
          </cell>
          <cell r="F1814">
            <v>41.36</v>
          </cell>
        </row>
        <row r="1815">
          <cell r="B1815" t="str">
            <v>ED-49972</v>
          </cell>
          <cell r="C1815" t="str">
            <v>HID-REG-021</v>
          </cell>
          <cell r="D1815" t="str">
            <v>REGISTRO DE GAVETA BRUTO D = 20 MM (3/4") - PADRÃO POPULAR</v>
          </cell>
          <cell r="E1815" t="str">
            <v>U</v>
          </cell>
          <cell r="F1815">
            <v>33.6</v>
          </cell>
        </row>
        <row r="1816">
          <cell r="B1816" t="str">
            <v>ED-49973</v>
          </cell>
          <cell r="C1816" t="str">
            <v>HID-REG-025</v>
          </cell>
          <cell r="D1816" t="str">
            <v>REGISTRO DE GAVETA BRUTO D = 25 MM (1") - PADRÃO MÉDIO</v>
          </cell>
          <cell r="E1816" t="str">
            <v>U</v>
          </cell>
          <cell r="F1816">
            <v>49.16</v>
          </cell>
        </row>
        <row r="1817">
          <cell r="B1817" t="str">
            <v>ED-49974</v>
          </cell>
          <cell r="C1817" t="str">
            <v>HID-REG-026</v>
          </cell>
          <cell r="D1817" t="str">
            <v>REGISTRO DE GAVETA BRUTO D = 25 MM (1") - PADRÃO POPULAR</v>
          </cell>
          <cell r="E1817" t="str">
            <v>U</v>
          </cell>
          <cell r="F1817">
            <v>41.57</v>
          </cell>
        </row>
        <row r="1818">
          <cell r="B1818" t="str">
            <v>ED-49975</v>
          </cell>
          <cell r="C1818" t="str">
            <v>HID-REG-030</v>
          </cell>
          <cell r="D1818" t="str">
            <v>REGISTRO DE GAVETA BRUTO D = 32 MM (1 1/4") - PADRÃO MÉDIO</v>
          </cell>
          <cell r="E1818" t="str">
            <v>U</v>
          </cell>
          <cell r="F1818">
            <v>67.849999999999994</v>
          </cell>
        </row>
        <row r="1819">
          <cell r="B1819" t="str">
            <v>ED-49976</v>
          </cell>
          <cell r="C1819" t="str">
            <v>HID-REG-031</v>
          </cell>
          <cell r="D1819" t="str">
            <v>REGISTRO DE GAVETA BRUTO D = 32 MM (1 1/4") - PADRÃO POPULAR</v>
          </cell>
          <cell r="E1819" t="str">
            <v>U</v>
          </cell>
          <cell r="F1819">
            <v>60.48</v>
          </cell>
        </row>
        <row r="1820">
          <cell r="B1820" t="str">
            <v>ED-49977</v>
          </cell>
          <cell r="C1820" t="str">
            <v>HID-REG-035</v>
          </cell>
          <cell r="D1820" t="str">
            <v>REGISTRO DE GAVETA BRUTO D = 40 MM (1 1/2") - PADRÃO MÉDIO</v>
          </cell>
          <cell r="E1820" t="str">
            <v>U</v>
          </cell>
          <cell r="F1820">
            <v>81.86</v>
          </cell>
        </row>
        <row r="1821">
          <cell r="B1821" t="str">
            <v>ED-49978</v>
          </cell>
          <cell r="C1821" t="str">
            <v>HID-REG-036</v>
          </cell>
          <cell r="D1821" t="str">
            <v>REGISTRO DE GAVETA BRUTO D = 40 MM (1 1/2") - PADRÃO POPULAR</v>
          </cell>
          <cell r="E1821" t="str">
            <v>U</v>
          </cell>
          <cell r="F1821">
            <v>68.28</v>
          </cell>
        </row>
        <row r="1822">
          <cell r="B1822" t="str">
            <v>ED-49979</v>
          </cell>
          <cell r="C1822" t="str">
            <v>HID-REG-040</v>
          </cell>
          <cell r="D1822" t="str">
            <v>REGISTRO DE GAVETA BRUTO D = 50 MM (2") - PADRÃO MÉDIO</v>
          </cell>
          <cell r="E1822" t="str">
            <v>U</v>
          </cell>
          <cell r="F1822">
            <v>118.67</v>
          </cell>
        </row>
        <row r="1823">
          <cell r="B1823" t="str">
            <v>ED-49980</v>
          </cell>
          <cell r="C1823" t="str">
            <v>HID-REG-041</v>
          </cell>
          <cell r="D1823" t="str">
            <v>REGISTRO DE GAVETA BRUTO D = 50 MM (2") - PADRÃO POPULAR</v>
          </cell>
          <cell r="E1823" t="str">
            <v>U</v>
          </cell>
          <cell r="F1823">
            <v>82.97</v>
          </cell>
        </row>
        <row r="1824">
          <cell r="B1824" t="str">
            <v>ED-49981</v>
          </cell>
          <cell r="C1824" t="str">
            <v>HID-REG-045</v>
          </cell>
          <cell r="D1824" t="str">
            <v>REGISTRO DE GAVETA BRUTO D = 65 MM (2 1/2") - PADRÃO MÉDIO</v>
          </cell>
          <cell r="E1824" t="str">
            <v>U</v>
          </cell>
          <cell r="F1824">
            <v>305.94</v>
          </cell>
        </row>
        <row r="1825">
          <cell r="B1825" t="str">
            <v>ED-49982</v>
          </cell>
          <cell r="C1825" t="str">
            <v>HID-REG-046</v>
          </cell>
          <cell r="D1825" t="str">
            <v>REGISTRO DE GAVETA BRUTO D = 65 MM (2 1/2") - PADRÃO POPULAR</v>
          </cell>
          <cell r="E1825" t="str">
            <v>U</v>
          </cell>
          <cell r="F1825">
            <v>145.19999999999999</v>
          </cell>
        </row>
        <row r="1826">
          <cell r="B1826" t="str">
            <v>ED-50005</v>
          </cell>
          <cell r="C1826" t="str">
            <v>HID-REG-130</v>
          </cell>
          <cell r="D1826" t="str">
            <v>REGISTRO DE GAVETA BRUTO D = 75 MM (2 1/2"), COM VOLANTE</v>
          </cell>
          <cell r="E1826" t="str">
            <v>U</v>
          </cell>
          <cell r="F1826">
            <v>127.48</v>
          </cell>
        </row>
        <row r="1827">
          <cell r="B1827" t="str">
            <v>ED-49983</v>
          </cell>
          <cell r="C1827" t="str">
            <v>HID-REG-050</v>
          </cell>
          <cell r="D1827" t="str">
            <v>REGISTRO DE GAVETA BRUTO D = 80 MM (3") - PADRÃO MÉDIO</v>
          </cell>
          <cell r="E1827" t="str">
            <v>U</v>
          </cell>
          <cell r="F1827">
            <v>433.83</v>
          </cell>
        </row>
        <row r="1828">
          <cell r="B1828" t="str">
            <v>ED-49984</v>
          </cell>
          <cell r="C1828" t="str">
            <v>HID-REG-050D</v>
          </cell>
          <cell r="D1828" t="str">
            <v>REGISTRO DE GAVETA BRUTO D = 80 MM (3") - PADRÃO POPULAR</v>
          </cell>
          <cell r="E1828" t="str">
            <v>U</v>
          </cell>
          <cell r="F1828">
            <v>242.34</v>
          </cell>
        </row>
        <row r="1829">
          <cell r="B1829" t="str">
            <v>ED-49987</v>
          </cell>
          <cell r="C1829" t="str">
            <v>HID-REG-070</v>
          </cell>
          <cell r="D1829" t="str">
            <v>REGISTRO DE GAVETA COM CANOPLA D = 15 MM (1/2") - PADRÃO MÉDIO</v>
          </cell>
          <cell r="E1829" t="str">
            <v>U</v>
          </cell>
          <cell r="F1829">
            <v>54.6</v>
          </cell>
        </row>
        <row r="1830">
          <cell r="B1830" t="str">
            <v>ED-49988</v>
          </cell>
          <cell r="C1830" t="str">
            <v>HID-REG-071</v>
          </cell>
          <cell r="D1830" t="str">
            <v>REGISTRO DE GAVETA COM CANOPLA D = 15 MM (1/2") - PADRÃO POPULAR</v>
          </cell>
          <cell r="E1830" t="str">
            <v>U</v>
          </cell>
          <cell r="F1830">
            <v>49.45</v>
          </cell>
        </row>
        <row r="1831">
          <cell r="B1831" t="str">
            <v>ED-49989</v>
          </cell>
          <cell r="C1831" t="str">
            <v>HID-REG-075</v>
          </cell>
          <cell r="D1831" t="str">
            <v>REGISTRO DE GAVETA COM CANOPLA D = 20 MM (3/4") - PADRÃO MÉDIO</v>
          </cell>
          <cell r="E1831" t="str">
            <v>U</v>
          </cell>
          <cell r="F1831">
            <v>59.13</v>
          </cell>
        </row>
        <row r="1832">
          <cell r="B1832" t="str">
            <v>ED-49990</v>
          </cell>
          <cell r="C1832" t="str">
            <v>HID-REG-076</v>
          </cell>
          <cell r="D1832" t="str">
            <v>REGISTRO DE GAVETA COM CANOPLA D = 20 MM (3/4") - PADRÃO POPULAR</v>
          </cell>
          <cell r="E1832" t="str">
            <v>U</v>
          </cell>
          <cell r="F1832">
            <v>53.32</v>
          </cell>
        </row>
        <row r="1833">
          <cell r="B1833" t="str">
            <v>ED-49991</v>
          </cell>
          <cell r="C1833" t="str">
            <v>HID-REG-080</v>
          </cell>
          <cell r="D1833" t="str">
            <v>REGISTRO DE GAVETA COM CANOPLA D = 25 MM (1") - PADRÃO MÉDIO</v>
          </cell>
          <cell r="E1833" t="str">
            <v>U</v>
          </cell>
          <cell r="F1833">
            <v>67.44</v>
          </cell>
        </row>
        <row r="1834">
          <cell r="B1834" t="str">
            <v>ED-49992</v>
          </cell>
          <cell r="C1834" t="str">
            <v>HID-REG-081</v>
          </cell>
          <cell r="D1834" t="str">
            <v>REGISTRO DE GAVETA COM CANOPLA D = 25 MM (1") - PADRÃO POPULAR</v>
          </cell>
          <cell r="E1834" t="str">
            <v>U</v>
          </cell>
          <cell r="F1834">
            <v>60.86</v>
          </cell>
        </row>
        <row r="1835">
          <cell r="B1835" t="str">
            <v>ED-49993</v>
          </cell>
          <cell r="C1835" t="str">
            <v>HID-REG-085</v>
          </cell>
          <cell r="D1835" t="str">
            <v>REGISTRO DE GAVETA COM CANOPLA D = 32 MM (1 1/4") - PADRÃO MÉDIO</v>
          </cell>
          <cell r="E1835" t="str">
            <v>U</v>
          </cell>
          <cell r="F1835">
            <v>114.44</v>
          </cell>
        </row>
        <row r="1836">
          <cell r="B1836" t="str">
            <v>ED-49994</v>
          </cell>
          <cell r="C1836" t="str">
            <v>HID-REG-086</v>
          </cell>
          <cell r="D1836" t="str">
            <v>REGISTRO DE GAVETA COM CANOPLA D = 32 MM (1 1/4") - PADRÃO POPULAR</v>
          </cell>
          <cell r="E1836" t="str">
            <v>U</v>
          </cell>
          <cell r="F1836">
            <v>87.96</v>
          </cell>
        </row>
        <row r="1837">
          <cell r="B1837" t="str">
            <v>ED-49995</v>
          </cell>
          <cell r="C1837" t="str">
            <v>HID-REG-090</v>
          </cell>
          <cell r="D1837" t="str">
            <v>REGISTRO DE GAVETA COM CANOPLA D = 40 MM (1 1/2") - PADRÃO MÉDIO</v>
          </cell>
          <cell r="E1837" t="str">
            <v>U</v>
          </cell>
          <cell r="F1837">
            <v>113.22</v>
          </cell>
        </row>
        <row r="1838">
          <cell r="B1838" t="str">
            <v>ED-49996</v>
          </cell>
          <cell r="C1838" t="str">
            <v>HID-REG-091</v>
          </cell>
          <cell r="D1838" t="str">
            <v>REGISTRO DE GAVETA COM CANOPLA D = 40 MM (1 1/2") - PADRÃO POPULAR</v>
          </cell>
          <cell r="E1838" t="str">
            <v>U</v>
          </cell>
          <cell r="F1838">
            <v>90.5</v>
          </cell>
        </row>
        <row r="1839">
          <cell r="B1839" t="str">
            <v>ED-49997</v>
          </cell>
          <cell r="C1839" t="str">
            <v>HID-REG-092</v>
          </cell>
          <cell r="D1839" t="str">
            <v>REGISTRO DE GAVETA COM CANOPLA D = 50 MM (2") - PADRÃO MÉDIO</v>
          </cell>
          <cell r="E1839" t="str">
            <v>U</v>
          </cell>
          <cell r="F1839">
            <v>138.01</v>
          </cell>
        </row>
        <row r="1840">
          <cell r="B1840" t="str">
            <v>ED-49998</v>
          </cell>
          <cell r="C1840" t="str">
            <v>HID-REG-093</v>
          </cell>
          <cell r="D1840" t="str">
            <v>REGISTRO DE GAVETA COM CANOPLA D = 50 MM (2") - PADRÃO POPULAR</v>
          </cell>
          <cell r="E1840" t="str">
            <v>U</v>
          </cell>
          <cell r="F1840">
            <v>82.83</v>
          </cell>
        </row>
        <row r="1841">
          <cell r="B1841" t="str">
            <v>ED-49963</v>
          </cell>
          <cell r="C1841" t="str">
            <v>HID-REG-005</v>
          </cell>
          <cell r="D1841" t="str">
            <v>REGISTRO PRESSÃO COM CANOPLA CROMADO D = 15 MM (1/2") - PADRÃO MÉDIO</v>
          </cell>
          <cell r="E1841" t="str">
            <v>U</v>
          </cell>
          <cell r="F1841">
            <v>55.62</v>
          </cell>
        </row>
        <row r="1842">
          <cell r="B1842" t="str">
            <v>ED-49964</v>
          </cell>
          <cell r="C1842" t="str">
            <v>HID-REG-006</v>
          </cell>
          <cell r="D1842" t="str">
            <v>REGISTRO PRESSÃO COM CANOPLA CROMADO D = 15 MM (1/2") - PADRÃO POPULAR</v>
          </cell>
          <cell r="E1842" t="str">
            <v>U</v>
          </cell>
          <cell r="F1842">
            <v>50.32</v>
          </cell>
        </row>
        <row r="1843">
          <cell r="B1843" t="str">
            <v>ED-49965</v>
          </cell>
          <cell r="C1843" t="str">
            <v>HID-REG-010</v>
          </cell>
          <cell r="D1843" t="str">
            <v>REGISTRO PRESSÃO COM CANOPLA CROMADO D = 20 MM (3/4") - PADRÃO MÉDIO</v>
          </cell>
          <cell r="E1843" t="str">
            <v>U</v>
          </cell>
          <cell r="F1843">
            <v>56.9</v>
          </cell>
        </row>
        <row r="1844">
          <cell r="B1844" t="str">
            <v>ED-49966</v>
          </cell>
          <cell r="C1844" t="str">
            <v>HID-REG-011</v>
          </cell>
          <cell r="D1844" t="str">
            <v>REGISTRO PRESSÃO COM CANOPLA CROMADO D = 20 MM (3/4") - PADRÃO POPULAR</v>
          </cell>
          <cell r="E1844" t="str">
            <v>U</v>
          </cell>
          <cell r="F1844">
            <v>51.42</v>
          </cell>
        </row>
        <row r="1845">
          <cell r="B1845" t="str">
            <v>ED-50016</v>
          </cell>
          <cell r="C1845" t="str">
            <v>HID-TAM-005</v>
          </cell>
          <cell r="D1845" t="str">
            <v>TAMPA INSPEÇÃO PARA CAIXA 580 - C 10 X 10 CM</v>
          </cell>
          <cell r="E1845" t="str">
            <v>U</v>
          </cell>
          <cell r="F1845">
            <v>76</v>
          </cell>
        </row>
        <row r="1846">
          <cell r="B1846" t="str">
            <v>ED-50017</v>
          </cell>
          <cell r="C1846" t="str">
            <v>HID-TAM-010</v>
          </cell>
          <cell r="D1846" t="str">
            <v>TAMPA INSPEÇÃO PARA CAIXA 580 - C 15 X 15 CM</v>
          </cell>
          <cell r="E1846" t="str">
            <v>U</v>
          </cell>
          <cell r="F1846">
            <v>96.38</v>
          </cell>
        </row>
        <row r="1847">
          <cell r="B1847">
            <v>334</v>
          </cell>
          <cell r="C1847" t="str">
            <v>-</v>
          </cell>
          <cell r="D1847" t="str">
            <v>IIO-001  - INSTALAÇÕES INICIAIS DA OBRA</v>
          </cell>
          <cell r="E1847" t="str">
            <v/>
          </cell>
        </row>
        <row r="1848">
          <cell r="B1848" t="str">
            <v>ED-50125</v>
          </cell>
          <cell r="C1848" t="str">
            <v>IIO-ARE-070</v>
          </cell>
          <cell r="D1848" t="str">
            <v>ÁREA COBERTA EM TELHA FIBROCIMENTO PARA BANCAS - PADRÃO DEER-MG</v>
          </cell>
          <cell r="E1848" t="str">
            <v>M2</v>
          </cell>
          <cell r="F1848">
            <v>147.19</v>
          </cell>
        </row>
        <row r="1849">
          <cell r="B1849" t="str">
            <v>ED-50155</v>
          </cell>
          <cell r="C1849" t="str">
            <v>IIO-SAN-005</v>
          </cell>
          <cell r="D1849" t="str">
            <v>BANHEIRO QUÍMICO 110 X 120 X 230 CM COM MANUTENÇÃO</v>
          </cell>
          <cell r="E1849" t="str">
            <v>MÊS</v>
          </cell>
          <cell r="F1849">
            <v>515</v>
          </cell>
        </row>
        <row r="1850">
          <cell r="B1850" t="str">
            <v>ED-50135</v>
          </cell>
          <cell r="C1850" t="str">
            <v>IIO-BAR-046</v>
          </cell>
          <cell r="D1850" t="str">
            <v>BARRACÃO DE OBRA, INCLUSIVE SANITÁRIOS</v>
          </cell>
          <cell r="E1850" t="str">
            <v>M2</v>
          </cell>
          <cell r="F1850">
            <v>428.49</v>
          </cell>
        </row>
        <row r="1851">
          <cell r="B1851" t="str">
            <v>ED-50128</v>
          </cell>
          <cell r="C1851" t="str">
            <v>IIO-BAR-015</v>
          </cell>
          <cell r="D1851" t="str">
            <v>BARRACÃO DEPÓSITO E FERRAMENTARIA TIPO I, A = 14,52 M2 (OBRA DE PEQUENO PORTE, EFETIVO ATÉ 30 HOMENS), INCLUSIVE MOBILIÁRIO - PADRÃO DEER-MG</v>
          </cell>
          <cell r="E1851" t="str">
            <v>U</v>
          </cell>
          <cell r="F1851">
            <v>5467.75</v>
          </cell>
        </row>
        <row r="1852">
          <cell r="B1852" t="str">
            <v>ED-50129</v>
          </cell>
          <cell r="C1852" t="str">
            <v>IIO-BAR-020</v>
          </cell>
          <cell r="D1852" t="str">
            <v>BARRACÃO DEPÓSITO E FERRAMENTARIA TIPO II, A = 25,41 M2 (OBRA DE MÉDIO PORTE, EFETIVO DE 30 A 60 HOMENS), INCLUSIVE MOBILIÁRIO - PADRÃO DEER-MG</v>
          </cell>
          <cell r="E1852" t="str">
            <v>U</v>
          </cell>
          <cell r="F1852">
            <v>9121.7199999999993</v>
          </cell>
        </row>
        <row r="1853">
          <cell r="B1853" t="str">
            <v>ED-50130</v>
          </cell>
          <cell r="C1853" t="str">
            <v>IIO-BAR-025</v>
          </cell>
          <cell r="D1853" t="str">
            <v>BARRACÃO INSTALAÇÃO SANITÁRIA TIPO I, A = 14,52 M2 (OBRA DE PEQUENO PORTE, EFETIVO ATÉ 30 HOMENS) - PADRÃO DEER-MG</v>
          </cell>
          <cell r="E1853" t="str">
            <v>U</v>
          </cell>
          <cell r="F1853">
            <v>7618.96</v>
          </cell>
        </row>
        <row r="1854">
          <cell r="B1854" t="str">
            <v>ED-50131</v>
          </cell>
          <cell r="C1854" t="str">
            <v>IIO-BAR-030</v>
          </cell>
          <cell r="D1854" t="str">
            <v>BARRACÃO INSTALAÇÃO SANITÁRIA TIPO II, A = 18,15 M2 (OBRA DE MÉDIO PORTE, EFETIVO DE 30 A 60 HOMENS) - PADRÃO DEER-MG</v>
          </cell>
          <cell r="E1854" t="str">
            <v>U</v>
          </cell>
          <cell r="F1854">
            <v>9340.8799999999992</v>
          </cell>
        </row>
        <row r="1855">
          <cell r="B1855" t="str">
            <v>ED-50132</v>
          </cell>
          <cell r="C1855" t="str">
            <v>IIO-BAR-035</v>
          </cell>
          <cell r="D1855" t="str">
            <v>BARRACÃO INSTALAÇÃO SANITÁRIA TIPO III, A = 25,41 M2 (OBRA DE GRANDE PORTE, EFETIVO ACIMA DE 60 HOMENS) - PADRÃO DEER-MG</v>
          </cell>
          <cell r="E1855" t="str">
            <v>U</v>
          </cell>
          <cell r="F1855">
            <v>12715.35</v>
          </cell>
        </row>
        <row r="1856">
          <cell r="B1856" t="str">
            <v>ED-50126</v>
          </cell>
          <cell r="C1856" t="str">
            <v>IIO-BAR-005</v>
          </cell>
          <cell r="D1856" t="str">
            <v>BARRACÃO PESSOAL - VESTÁRIO TIPO I, A = 25,41 M2, INCLUSIVE MOBILIÁRIO (OBRA DE PEQUENO PORTE, EFETIVO ATÉ 30 HOMENS) - PADRÃO DEER-MG</v>
          </cell>
          <cell r="E1856" t="str">
            <v>U</v>
          </cell>
          <cell r="F1856">
            <v>9028.82</v>
          </cell>
        </row>
        <row r="1857">
          <cell r="B1857" t="str">
            <v>ED-50127</v>
          </cell>
          <cell r="C1857" t="str">
            <v>IIO-BAR-010</v>
          </cell>
          <cell r="D1857" t="str">
            <v>BARRACÃO PESSOAL - VESTIÁRIO TIPO II, A = 67,76 M2, INCLUSIVE MOBILIÁRIO (OBRA DE MÉDIO PORTE, EFETIVO DE 30 A 60 HOMENS) - PADRÃO DEER-MG</v>
          </cell>
          <cell r="E1857" t="str">
            <v>U</v>
          </cell>
          <cell r="F1857">
            <v>19191.62</v>
          </cell>
        </row>
        <row r="1858">
          <cell r="B1858" t="str">
            <v>ED-50133</v>
          </cell>
          <cell r="C1858" t="str">
            <v>IIO-BAR-040</v>
          </cell>
          <cell r="D1858" t="str">
            <v>BARRACÃO REFEITÓRIO TIPO I, A = 18,15 M2 (OBRA DE MÉDIO PORTE, EFETIVO DE 30 A 60 HOMENS) - PADRÃO DEER-MG</v>
          </cell>
          <cell r="E1858" t="str">
            <v>U</v>
          </cell>
          <cell r="F1858">
            <v>6665.08</v>
          </cell>
        </row>
        <row r="1859">
          <cell r="B1859" t="str">
            <v>ED-50134</v>
          </cell>
          <cell r="C1859" t="str">
            <v>IIO-BAR-045</v>
          </cell>
          <cell r="D1859" t="str">
            <v>BARRACÃO REFEITÓRIO TIPO II, A = 25,41 M2 (OBRA DE GRANDE PORTE, EFETIVO ACIMA DE 60 HOMENS) - PADRÃO DEER-MG</v>
          </cell>
          <cell r="E1859" t="str">
            <v>U</v>
          </cell>
          <cell r="F1859">
            <v>8975.64</v>
          </cell>
        </row>
        <row r="1860">
          <cell r="B1860" t="str">
            <v>ED-50136</v>
          </cell>
          <cell r="C1860" t="str">
            <v>IIO-CER-025</v>
          </cell>
          <cell r="D1860" t="str">
            <v>CERCA DE 5 FIOS DE ARAME FARPA DO E MOURÕES DE EUCALIPTO</v>
          </cell>
          <cell r="E1860" t="str">
            <v>M</v>
          </cell>
          <cell r="F1860">
            <v>22.83</v>
          </cell>
        </row>
        <row r="1861">
          <cell r="B1861" t="str">
            <v>ED-50158</v>
          </cell>
          <cell r="C1861" t="str">
            <v>IIO-SIN-015</v>
          </cell>
          <cell r="D1861" t="str">
            <v>CONE EM PVC H = 75 CM</v>
          </cell>
          <cell r="E1861" t="str">
            <v>M</v>
          </cell>
          <cell r="F1861">
            <v>36.32</v>
          </cell>
        </row>
        <row r="1862">
          <cell r="B1862" t="str">
            <v>ED-50145</v>
          </cell>
          <cell r="C1862" t="str">
            <v>IIO-CON-045</v>
          </cell>
          <cell r="D1862" t="str">
            <v>CONTAINER (6,0X2,3X2,5M) COM ISOLAMENTO TÉRMICO - DEPÓSITO E FERRAMENTARIA COM LAVATÓRIO</v>
          </cell>
          <cell r="E1862" t="str">
            <v>MÊS</v>
          </cell>
          <cell r="F1862">
            <v>756.56</v>
          </cell>
        </row>
        <row r="1863">
          <cell r="B1863" t="str">
            <v>ED-50138</v>
          </cell>
          <cell r="C1863" t="str">
            <v>IIO-CON-010</v>
          </cell>
          <cell r="D1863" t="str">
            <v>CONTAINER (6,0X2,3X2,5M) COM ISOLAMENTO TÉRMICO - ESCRITÓRIO COM AR CONDICIONADO</v>
          </cell>
          <cell r="E1863" t="str">
            <v>MÊS</v>
          </cell>
          <cell r="F1863">
            <v>802.85</v>
          </cell>
        </row>
        <row r="1864">
          <cell r="B1864" t="str">
            <v>ED-50139</v>
          </cell>
          <cell r="C1864" t="str">
            <v>IIO-CON-015</v>
          </cell>
          <cell r="D1864" t="str">
            <v>CONTAINER (6,0X2,3X2,5M) COM ISOLAMENTO TÉRMICO - ESCRITÓRIO COM AR CONDICIONADO E SANITÁRIO COMPLETO</v>
          </cell>
          <cell r="E1864" t="str">
            <v>MÊS</v>
          </cell>
          <cell r="F1864">
            <v>792.72</v>
          </cell>
        </row>
        <row r="1865">
          <cell r="B1865" t="str">
            <v>ED-50144</v>
          </cell>
          <cell r="C1865" t="str">
            <v>IIO-CON-040</v>
          </cell>
          <cell r="D1865" t="str">
            <v>CONTAINER (6,0X2,3X2,5M) COM ISOLAMENTO TÉRMICO - REFEITÓRIO COMPLETO</v>
          </cell>
          <cell r="E1865" t="str">
            <v>MÊS</v>
          </cell>
          <cell r="F1865">
            <v>652.14</v>
          </cell>
        </row>
        <row r="1866">
          <cell r="B1866" t="str">
            <v>ED-50141</v>
          </cell>
          <cell r="C1866" t="str">
            <v>IIO-CON-025</v>
          </cell>
          <cell r="D1866" t="str">
            <v>CONTAINER (6,0X2,3X2,5M) COM ISOLAMENTO TÉRMICO - VESTIÁRIO BOX COM SETE (7) CHUVEIROS, DOIS (2) LAVATÓRIOS COMPLETOS E UM (1) MICTÓRIO COMPLETO</v>
          </cell>
          <cell r="E1866" t="str">
            <v>MÊS</v>
          </cell>
          <cell r="F1866">
            <v>896.99</v>
          </cell>
        </row>
        <row r="1867">
          <cell r="B1867" t="str">
            <v>ED-50143</v>
          </cell>
          <cell r="C1867" t="str">
            <v>IIO-CON-035</v>
          </cell>
          <cell r="D1867" t="str">
            <v>CONTAINER (6,0X2,3X2,5M) COM ISOLAMENTO TÉRMICO - VESTIÁRIO COM BANCO E ARMÁRIO</v>
          </cell>
          <cell r="E1867" t="str">
            <v>MÊS</v>
          </cell>
          <cell r="F1867">
            <v>625.23</v>
          </cell>
        </row>
        <row r="1868">
          <cell r="B1868" t="str">
            <v>ED-50142</v>
          </cell>
          <cell r="C1868" t="str">
            <v>IIO-CON-030</v>
          </cell>
          <cell r="D1868" t="str">
            <v>CONTAINER (6,0X2,3X2,5M) COM ISOLAMENTO TÉRMICO - VESTIÁRIO COM QUATRO (4) CHUVEIROS, TRÊS (3) SANITÁRIOS, UM (1) LAVATÓRIO E UM (1) MICTÓRIO COMPLETO</v>
          </cell>
          <cell r="E1868" t="str">
            <v>MÊS</v>
          </cell>
          <cell r="F1868">
            <v>896.99</v>
          </cell>
        </row>
        <row r="1869">
          <cell r="B1869" t="str">
            <v>ED-50140</v>
          </cell>
          <cell r="C1869" t="str">
            <v>IIO-CON-020</v>
          </cell>
          <cell r="D1869" t="str">
            <v>CONTAINER (6,0X2,3X2,5M) COM ISOLAMENTO TÉRMICO - VESTIÁRIO COM SETE (7) CHUVEIROS E DOIS (2) LAVATÓRIOS COMPLETOS</v>
          </cell>
          <cell r="E1869" t="str">
            <v>MÊS</v>
          </cell>
          <cell r="F1869">
            <v>896.99</v>
          </cell>
        </row>
        <row r="1870">
          <cell r="B1870" t="str">
            <v>ED-50148</v>
          </cell>
          <cell r="C1870" t="str">
            <v>IIO-ESC-015</v>
          </cell>
          <cell r="D1870" t="str">
            <v>ESCRITÓRIO DA EMPREITEIRA TIPO I, A = 18,15 M2, INCLUSIVE MOBILIÁRIO (OBRA DE PEQUENO A MÉDIO PORTE, EFETIVO ATÉ 60 HOMENS, DE CURTA A MÉDIA DURAÇÃO) - PADRÃO DEER-MG</v>
          </cell>
          <cell r="E1870" t="str">
            <v>U</v>
          </cell>
          <cell r="F1870">
            <v>7902.83</v>
          </cell>
        </row>
        <row r="1871">
          <cell r="B1871" t="str">
            <v>ED-50149</v>
          </cell>
          <cell r="C1871" t="str">
            <v>IIO-ESC-020</v>
          </cell>
          <cell r="D1871" t="str">
            <v>ESCRITÓRIO DA EMPREITEIRA TIPO II,A = 21,78 M2, INCLUSIVE MOBILIÁRIO (OBRA DE GRANDE PORTE, EFETIVO ACIMA 60 HOMENS, DE LONGA DURAÇÃO) - PADRÃO DEER-MG</v>
          </cell>
          <cell r="E1871" t="str">
            <v>U</v>
          </cell>
          <cell r="F1871">
            <v>9539.33</v>
          </cell>
        </row>
        <row r="1872">
          <cell r="B1872" t="str">
            <v>ED-50146</v>
          </cell>
          <cell r="C1872" t="str">
            <v>IIO-ESC-005</v>
          </cell>
          <cell r="D1872" t="str">
            <v>ESCRITÓRIO DA FISCALIZAÇÃO TIPO I, A = 18,15 M2, INCLUSIVE MOBILIÁRIO (OBRA DE PEQUENO A MÉDIO PORTE, EFETIVO ATÉ 60 HOMENS, DE CURTA A MÉDIA DURAÇÃO) - PADRÃO DEER-MG</v>
          </cell>
          <cell r="E1872" t="str">
            <v>U</v>
          </cell>
          <cell r="F1872">
            <v>7875.59</v>
          </cell>
        </row>
        <row r="1873">
          <cell r="B1873" t="str">
            <v>ED-50147</v>
          </cell>
          <cell r="C1873" t="str">
            <v>IIO-ESC-010</v>
          </cell>
          <cell r="D1873" t="str">
            <v>ESCRITÓRIO DA FISCALIZAÇÃO TIPO II, A = 21,78 M2, INCLUSIVE MOBILIÁRIO (OBRA DE GRANDE PORTE, EFETIVO ACIMA 60 HOMENS, DE LONGA DURAÇÃO) - PADRÃO DEER-MG</v>
          </cell>
          <cell r="E1873" t="str">
            <v>U</v>
          </cell>
          <cell r="F1873">
            <v>9510.08</v>
          </cell>
        </row>
        <row r="1874">
          <cell r="B1874" t="str">
            <v>ED-50157</v>
          </cell>
          <cell r="C1874" t="str">
            <v>IIO-SIN-010</v>
          </cell>
          <cell r="D1874" t="str">
            <v>FITA ZEBRADA AMARELA PARA SINALIZAÇÃO L = 7 M</v>
          </cell>
          <cell r="E1874" t="str">
            <v>M</v>
          </cell>
          <cell r="F1874">
            <v>2.59</v>
          </cell>
        </row>
        <row r="1875">
          <cell r="B1875" t="str">
            <v>ED-50152</v>
          </cell>
          <cell r="C1875" t="str">
            <v>IIO-PLA-005</v>
          </cell>
          <cell r="D1875" t="str">
            <v>FORNECIMENTO E COLOCAÇÃO DE PLACA DE OBRA EM CHAPA GALVANIZADA (3,00 X 1,5 0 M) - EM CHAPA GALVANIZADA 0,26 AFIXADAS COM REBITES 540 E PARAFUSOS 3/8, EM ESTRUTURA METÁLICA VIGA U 2" ENRIJECIDA COM METALON 20 X 20, SUPORTE EM EUCALIPTO AUTOCLAVADO PINTADAS</v>
          </cell>
          <cell r="E1875" t="str">
            <v>U</v>
          </cell>
          <cell r="F1875">
            <v>1088.6400000000001</v>
          </cell>
        </row>
        <row r="1876">
          <cell r="B1876" t="str">
            <v>ED-50153</v>
          </cell>
          <cell r="C1876" t="str">
            <v>IIO-PLA-010</v>
          </cell>
          <cell r="D1876" t="str">
            <v>FORNECIMENTO E COLOCAÇÃO DE PLACA DE OBRA EM CHAPA GALVANIZADA (6,00 X 3,00 M) - EM CHAPA GALVANIZADA 0,26 AFIXADAS COM REBITES 540 E PARAFUSOS 3/8, EM ESTRUTURA METÁLICA VIGA U 2" ENRIJECIDA COM METALON 20 X 20, SUPORTE EM EUCALIPTO AUTOCLAVADO PINTADAS</v>
          </cell>
          <cell r="E1876" t="str">
            <v>U</v>
          </cell>
          <cell r="F1876">
            <v>2708.64</v>
          </cell>
        </row>
        <row r="1877">
          <cell r="B1877" t="str">
            <v>ED-50154</v>
          </cell>
          <cell r="C1877" t="str">
            <v>IIO-PLA-015</v>
          </cell>
          <cell r="D1877" t="str">
            <v>FORNECIMENTO E COLOCAÇÃO DE PLACAS DE OBRAS EM CHAPA GALVANIZADA (4,00 X 2,00 M ) SÃO CONFECCIONADAS EM CHAPA GALVANIZADA 26. AS CHAPAS SERÃO AFIXADAS COM REBITES 410 E PARAFUSOS 3/8, EM UMA ESTRUTURA METÁLICA COM VIGA U 2" ENRIJECIDA E METALON 20MMX20MM,334</v>
          </cell>
          <cell r="E1877" t="str">
            <v>U</v>
          </cell>
          <cell r="F1877">
            <v>1616.64</v>
          </cell>
        </row>
        <row r="1878">
          <cell r="B1878" t="str">
            <v>ED-50150</v>
          </cell>
          <cell r="C1878" t="str">
            <v>IIO-LIG-005</v>
          </cell>
          <cell r="D1878" t="str">
            <v>LIGAÇÃO PREDIAL DE ÁGUA 1/2" CAVALETE SIMPLES - COPASA</v>
          </cell>
          <cell r="E1878" t="str">
            <v>U</v>
          </cell>
          <cell r="F1878">
            <v>214.39</v>
          </cell>
        </row>
        <row r="1879">
          <cell r="B1879" t="str">
            <v>ED-50151</v>
          </cell>
          <cell r="C1879" t="str">
            <v>IIO-LIG-010</v>
          </cell>
          <cell r="D1879" t="str">
            <v>LIGAÇÃO PROVISÓRIA DE LUZ E FORÇA-PADRÃO PROVISÓRIO 30KVA</v>
          </cell>
          <cell r="E1879" t="str">
            <v>U</v>
          </cell>
          <cell r="F1879">
            <v>519.85</v>
          </cell>
        </row>
        <row r="1880">
          <cell r="B1880" t="str">
            <v>ED-50137</v>
          </cell>
          <cell r="C1880" t="str">
            <v>IIO-CON-005</v>
          </cell>
          <cell r="D1880" t="str">
            <v>MOBILIZAÇÃO E DESMOBILIZAÇÃO DE CONTAINER, INCLUSIVE INSTALAÇÃO E TRANSPORTE COM CAMINHÃO GUINDAUTO (MUNCK)</v>
          </cell>
          <cell r="E1880" t="str">
            <v>UN</v>
          </cell>
          <cell r="F1880">
            <v>680</v>
          </cell>
        </row>
        <row r="1881">
          <cell r="B1881" t="str">
            <v>ED-50156</v>
          </cell>
          <cell r="C1881" t="str">
            <v>IIO-SIN-005</v>
          </cell>
          <cell r="D1881" t="str">
            <v>PROTEÇÃO COM FITA ZEBRADA AMARELA L = 7 M E PEÇA 7 X 7 CM</v>
          </cell>
          <cell r="E1881" t="str">
            <v>M</v>
          </cell>
          <cell r="F1881">
            <v>5.65</v>
          </cell>
        </row>
        <row r="1882">
          <cell r="B1882" t="str">
            <v>ED-50166</v>
          </cell>
          <cell r="C1882" t="str">
            <v>IIO-TAP-040</v>
          </cell>
          <cell r="D1882" t="str">
            <v>REMANEJAMENTO DE TAPUME</v>
          </cell>
          <cell r="E1882" t="str">
            <v>M2</v>
          </cell>
          <cell r="F1882">
            <v>6.67</v>
          </cell>
        </row>
        <row r="1883">
          <cell r="B1883" t="str">
            <v>ED-50163</v>
          </cell>
          <cell r="C1883" t="str">
            <v>IIO-TAP-026</v>
          </cell>
          <cell r="D1883" t="str">
            <v>TAPUME COM TELA DE POLIETILENO</v>
          </cell>
          <cell r="E1883" t="str">
            <v>M</v>
          </cell>
          <cell r="F1883">
            <v>11.63</v>
          </cell>
        </row>
        <row r="1884">
          <cell r="B1884" t="str">
            <v>ED-50162</v>
          </cell>
          <cell r="C1884" t="str">
            <v>IIO-TAP-020</v>
          </cell>
          <cell r="D1884" t="str">
            <v>TAPUME DE CHAPA DE MADEIRA 6 MM 2,20 X 1,22 M, H = 2,20 M, ABERTURA E PORTÃO</v>
          </cell>
          <cell r="E1884" t="str">
            <v>M2</v>
          </cell>
          <cell r="F1884">
            <v>90.07</v>
          </cell>
        </row>
        <row r="1885">
          <cell r="B1885" t="str">
            <v>ED-50165</v>
          </cell>
          <cell r="C1885" t="str">
            <v>IIO-TAP-035</v>
          </cell>
          <cell r="D1885" t="str">
            <v>TAPUME DE TELA GALVANIZAADA # 2, FIO 14 COM BASE DE CONCRETO</v>
          </cell>
          <cell r="E1885" t="str">
            <v>M2</v>
          </cell>
          <cell r="F1885">
            <v>47.9</v>
          </cell>
        </row>
        <row r="1886">
          <cell r="B1886" t="str">
            <v>ED-50164</v>
          </cell>
          <cell r="C1886" t="str">
            <v>IIO-TAP-030</v>
          </cell>
          <cell r="D1886" t="str">
            <v>TAPUME DE TELA GALVANIZAADA # 2, FIO 14 COM FIXAÇÃO ENTERRADA</v>
          </cell>
          <cell r="E1886" t="str">
            <v>M2</v>
          </cell>
          <cell r="F1886">
            <v>49.57</v>
          </cell>
        </row>
        <row r="1887">
          <cell r="B1887" t="str">
            <v>ED-50159</v>
          </cell>
          <cell r="C1887" t="str">
            <v>IIO-TAP-005</v>
          </cell>
          <cell r="D1887" t="str">
            <v>TAPUME EM CHAPA COMPENSADO DE 12 MM E PONTALETES H = 2,20 M</v>
          </cell>
          <cell r="E1887" t="str">
            <v>M</v>
          </cell>
          <cell r="F1887">
            <v>131.27000000000001</v>
          </cell>
        </row>
        <row r="1888">
          <cell r="B1888" t="str">
            <v>ED-50160</v>
          </cell>
          <cell r="C1888" t="str">
            <v>IIO-TAP-010</v>
          </cell>
          <cell r="D1888" t="str">
            <v>TAPUME REMOVÍVEL DE COMPENSADO TIPO A, H = 2,20 M (PADRÃO DEER-MG - COM REMOÇÃO)</v>
          </cell>
          <cell r="E1888" t="str">
            <v>M</v>
          </cell>
          <cell r="F1888">
            <v>156.66</v>
          </cell>
        </row>
        <row r="1889">
          <cell r="B1889" t="str">
            <v>ED-50161</v>
          </cell>
          <cell r="C1889" t="str">
            <v>IIO-TAP-015</v>
          </cell>
          <cell r="D1889" t="str">
            <v>TAPUME REMOVÍVEL DE COMPENSADO TIPO B, H = 2,20 M (PADRÃO DEER-MG - COM REMOÇÃO)</v>
          </cell>
          <cell r="E1889" t="str">
            <v>M</v>
          </cell>
          <cell r="F1889">
            <v>145.69</v>
          </cell>
        </row>
        <row r="1890">
          <cell r="B1890">
            <v>335</v>
          </cell>
          <cell r="C1890" t="str">
            <v>-</v>
          </cell>
          <cell r="D1890" t="str">
            <v>IMP-001  - IMPERMEABILIZAÇÕES E ISOLAMENTO</v>
          </cell>
          <cell r="E1890" t="str">
            <v/>
          </cell>
        </row>
        <row r="1891">
          <cell r="B1891" t="str">
            <v>ED-50170</v>
          </cell>
          <cell r="C1891" t="str">
            <v>IMP-CAM-005</v>
          </cell>
          <cell r="D1891" t="str">
            <v>CAMADA DE REGULARIZAÇÃO ARGAMASSA TRAÇO 1:3, ESPESSURA MÉDIA 3,0 CM</v>
          </cell>
          <cell r="E1891" t="str">
            <v>M2</v>
          </cell>
          <cell r="F1891">
            <v>27.29</v>
          </cell>
        </row>
        <row r="1892">
          <cell r="B1892" t="str">
            <v>ED-50172</v>
          </cell>
          <cell r="C1892" t="str">
            <v>IMP-MAN-005</v>
          </cell>
          <cell r="D1892" t="str">
            <v>COLOCAÇÃO DE MANTA GEOTÊXTIL</v>
          </cell>
          <cell r="E1892" t="str">
            <v>M2</v>
          </cell>
          <cell r="F1892">
            <v>8.74</v>
          </cell>
        </row>
        <row r="1893">
          <cell r="B1893" t="str">
            <v>ED-50167</v>
          </cell>
          <cell r="C1893" t="str">
            <v>IMP-ARG-005</v>
          </cell>
          <cell r="D1893" t="str">
            <v>IMPERMEABILIZAÇÃO COM ARGAMASSA TRAÇO 1:3, E = 2,50 CM COM ADITIVO</v>
          </cell>
          <cell r="E1893" t="str">
            <v>M2</v>
          </cell>
          <cell r="F1893">
            <v>28.08</v>
          </cell>
        </row>
        <row r="1894">
          <cell r="B1894" t="str">
            <v>ED-50168</v>
          </cell>
          <cell r="C1894" t="str">
            <v>IMP-ASF-005</v>
          </cell>
          <cell r="D1894" t="str">
            <v>IMPERMEABILIZAÇÃO COM MANTA ASFÁLTICA PRÉ-FABRICADA, E = 4 MM</v>
          </cell>
          <cell r="E1894" t="str">
            <v>M2</v>
          </cell>
          <cell r="F1894">
            <v>57.86</v>
          </cell>
        </row>
        <row r="1895">
          <cell r="B1895" t="str">
            <v>ED-50169</v>
          </cell>
          <cell r="C1895" t="str">
            <v>IMP-ASF-010</v>
          </cell>
          <cell r="D1895" t="str">
            <v>IMPERMEABILIZAÇÃO COM MANTA ASFÁLTICA PRÉ-FABRICADA, E = 4 MM - ANTI-RAIZ</v>
          </cell>
          <cell r="E1895" t="str">
            <v>M2</v>
          </cell>
          <cell r="F1895">
            <v>57.86</v>
          </cell>
        </row>
        <row r="1896">
          <cell r="B1896" t="str">
            <v>ED-50173</v>
          </cell>
          <cell r="C1896" t="str">
            <v>IMP-PAR-005</v>
          </cell>
          <cell r="D1896" t="str">
            <v>IMPERMEABILIZAÇÃO DE ALICERCE COM TINTA BETUMINOSA EM PAREDE DE 1 1/2 TIJOLO</v>
          </cell>
          <cell r="E1896" t="str">
            <v>M</v>
          </cell>
          <cell r="F1896">
            <v>8.41</v>
          </cell>
        </row>
        <row r="1897">
          <cell r="B1897" t="str">
            <v>ED-50171</v>
          </cell>
          <cell r="C1897" t="str">
            <v>IMP-CRI-006</v>
          </cell>
          <cell r="D1897" t="str">
            <v>IMPERMEABILIZAÇÃO POR CRISTALIZAÇÃO</v>
          </cell>
          <cell r="E1897" t="str">
            <v>M2</v>
          </cell>
          <cell r="F1897">
            <v>21.04</v>
          </cell>
        </row>
        <row r="1898">
          <cell r="B1898" t="str">
            <v>ED-50174</v>
          </cell>
          <cell r="C1898" t="str">
            <v>IMP-PIN-005</v>
          </cell>
          <cell r="D1898" t="str">
            <v>PINTURA COM EMULSÃO ASFÁLTICA, DUAS (2) DEMÃOS</v>
          </cell>
          <cell r="E1898" t="str">
            <v>M2</v>
          </cell>
          <cell r="F1898">
            <v>17.57</v>
          </cell>
        </row>
        <row r="1899">
          <cell r="B1899" t="str">
            <v>ED-50175</v>
          </cell>
          <cell r="C1899" t="str">
            <v>IMP-PIN-010</v>
          </cell>
          <cell r="D1899" t="str">
            <v>PINTURA IMPEREMABILIZANTE COM ARGAMASSA POLIMÉRICA</v>
          </cell>
          <cell r="E1899" t="str">
            <v>M2</v>
          </cell>
          <cell r="F1899">
            <v>17.12</v>
          </cell>
        </row>
        <row r="1900">
          <cell r="B1900" t="str">
            <v>ED-50176</v>
          </cell>
          <cell r="C1900" t="str">
            <v>IMP-PRO-005</v>
          </cell>
          <cell r="D1900" t="str">
            <v>PROTEÇÃO MECÂNICA COM AREIA E CIMENTO E = 1,50 CM</v>
          </cell>
          <cell r="E1900" t="str">
            <v>M2</v>
          </cell>
          <cell r="F1900">
            <v>18.440000000000001</v>
          </cell>
        </row>
        <row r="1901">
          <cell r="B1901">
            <v>336</v>
          </cell>
          <cell r="C1901" t="str">
            <v>-</v>
          </cell>
          <cell r="D1901" t="str">
            <v>INC-001  - PREVENÇÃO E COMBATE A INCÊNDIO</v>
          </cell>
          <cell r="E1901" t="str">
            <v/>
          </cell>
        </row>
        <row r="1902">
          <cell r="B1902" t="str">
            <v>ED-50178</v>
          </cell>
          <cell r="C1902" t="str">
            <v>INC-ABR-010</v>
          </cell>
          <cell r="D1902" t="str">
            <v>ABRIGO EM CHAPA TIPO EXTERNO 1 PORTA DE AÇO CARBONO, COMPLETO, VIDRO TRANSPARENTE, COM A INSCRIÇÃO "INCÊNDIO", SUPORTE BASCULANTE PARA MANGUEIRA PINTADO DE VERMELHO NAS DIMENSÕES 45 X 60 X 17 CM</v>
          </cell>
          <cell r="E1902" t="str">
            <v>U</v>
          </cell>
          <cell r="F1902">
            <v>226.79</v>
          </cell>
        </row>
        <row r="1903">
          <cell r="B1903" t="str">
            <v>ED-50179</v>
          </cell>
          <cell r="C1903" t="str">
            <v>INC-ABR-015</v>
          </cell>
          <cell r="D1903" t="str">
            <v>ABRIGO EM CHAPA TIPO EXTERNO 1 PORTA DE AÇO CARBONO, COMPLETO, VIDRO TRANSPARENTE, COM A INSCRIÇÃO "INCÊNDIO", SUPORTE BASCULANTE PARA MANGUEIRA PINTADO DE VERMELHO NAS DIMENSÕES 75 X 30 X 25 CM</v>
          </cell>
          <cell r="E1903" t="str">
            <v>U</v>
          </cell>
          <cell r="F1903">
            <v>194.47</v>
          </cell>
        </row>
        <row r="1904">
          <cell r="B1904" t="str">
            <v>ED-50177</v>
          </cell>
          <cell r="C1904" t="str">
            <v>INC-ABR-005</v>
          </cell>
          <cell r="D1904" t="str">
            <v>ABRIGO EM CHAPA TIPO EXTERNO 1 PORTA DE AÇO CARBONO, COMPLETO, VIDRO TRANSPARENTE, COM A INSCRIÇÃO "INCÊNDIO", SUPORTE BASCULANTE PARA MANGUEIRA PINTADO DE VERMELHO NAS DIMENSÕES 90 X 60 X 17 CM</v>
          </cell>
          <cell r="E1904" t="str">
            <v>U</v>
          </cell>
          <cell r="F1904">
            <v>298.8</v>
          </cell>
        </row>
        <row r="1905">
          <cell r="B1905" t="str">
            <v>ED-50180</v>
          </cell>
          <cell r="C1905" t="str">
            <v>INC-ACI-005</v>
          </cell>
          <cell r="D1905" t="str">
            <v>ACIONADOR MANUAL DE ALARME DE INCÊNDIO</v>
          </cell>
          <cell r="E1905" t="str">
            <v>UN</v>
          </cell>
          <cell r="F1905">
            <v>109.08</v>
          </cell>
        </row>
        <row r="1906">
          <cell r="B1906" t="str">
            <v>ED-50181</v>
          </cell>
          <cell r="C1906" t="str">
            <v>INC-ADP-005</v>
          </cell>
          <cell r="D1906" t="str">
            <v>ADAPTADOR EM LATAO P/ INSTALACAO PREDIAL DE COMBATE A INCENDIO ENGATE RAPIDO 1 1/2" X ROSCA INTERNA 5 FIOS 2 1/2"</v>
          </cell>
          <cell r="E1906" t="str">
            <v>U</v>
          </cell>
          <cell r="F1906">
            <v>49.78</v>
          </cell>
        </row>
        <row r="1907">
          <cell r="B1907" t="str">
            <v>ED-50182</v>
          </cell>
          <cell r="C1907" t="str">
            <v>INC-ADP-006</v>
          </cell>
          <cell r="D1907" t="str">
            <v>ADAPTADOR EM LATAO P/ INSTALACAO PREDIAL DE COMBATE A INCENDIO ENGATE RAPIDO 2 1/2" X ROSCA INTERNA 5 FIOS 2 1/2"</v>
          </cell>
          <cell r="E1907" t="str">
            <v>U</v>
          </cell>
          <cell r="F1907">
            <v>59.12</v>
          </cell>
        </row>
        <row r="1908">
          <cell r="B1908" t="str">
            <v>ED-50194</v>
          </cell>
          <cell r="C1908" t="str">
            <v>INC-EXT-020</v>
          </cell>
          <cell r="D1908" t="str">
            <v>BASE DECORATIVA PARA EXTINTORES</v>
          </cell>
          <cell r="E1908" t="str">
            <v>U</v>
          </cell>
          <cell r="F1908">
            <v>47.6</v>
          </cell>
        </row>
        <row r="1909">
          <cell r="B1909" t="str">
            <v>ED-50218</v>
          </cell>
          <cell r="C1909" t="str">
            <v>INC-SPR-035</v>
          </cell>
          <cell r="D1909" t="str">
            <v>CANOPLA PARA SPRINKLER</v>
          </cell>
          <cell r="E1909" t="str">
            <v>U</v>
          </cell>
          <cell r="F1909">
            <v>5.96</v>
          </cell>
        </row>
        <row r="1910">
          <cell r="B1910" t="str">
            <v>ED-50188</v>
          </cell>
          <cell r="C1910" t="str">
            <v>INC-CHA-005</v>
          </cell>
          <cell r="D1910" t="str">
            <v>CHAVE PARA CONEXÕES DE ENGATE RÁPIDO, (STORZ), 63 X 38 MM</v>
          </cell>
          <cell r="E1910" t="str">
            <v>U</v>
          </cell>
          <cell r="F1910">
            <v>15.01</v>
          </cell>
        </row>
        <row r="1911">
          <cell r="B1911" t="str">
            <v>ED-50186</v>
          </cell>
          <cell r="C1911" t="str">
            <v>INC-BOM-025</v>
          </cell>
          <cell r="D1911" t="str">
            <v>CILINDRO DE PRESSÃO OU MOLA PNEUMÁTICA DE DIÂMETRO 150MM, COMPRIMENTO DE 1,20M COM GARRAS PARA FIXAÇÃO NA PAREDE</v>
          </cell>
          <cell r="E1911" t="str">
            <v>U</v>
          </cell>
          <cell r="F1911">
            <v>320.18</v>
          </cell>
        </row>
        <row r="1912">
          <cell r="B1912" t="str">
            <v>ED-50183</v>
          </cell>
          <cell r="C1912" t="str">
            <v>INC-BOM-005</v>
          </cell>
          <cell r="D1912" t="str">
            <v>ELETROBOMBA MOTOR DE 3,0 CV, 220V, TRIFÁSICO COM CAPACIDADE DE VAZÃO DE 2501/MIN. A 18 MCA DE PRESSÃO</v>
          </cell>
          <cell r="E1912" t="str">
            <v>U</v>
          </cell>
          <cell r="F1912">
            <v>1027.5999999999999</v>
          </cell>
        </row>
        <row r="1913">
          <cell r="B1913" t="str">
            <v>ED-50189</v>
          </cell>
          <cell r="C1913" t="str">
            <v>INC-ESG-005</v>
          </cell>
          <cell r="D1913" t="str">
            <v>ESGUICHO TIPO AGULHETA, JUNTA DE UNIÃO ENGATE RÁPIDO D = 38 MM</v>
          </cell>
          <cell r="E1913" t="str">
            <v>U</v>
          </cell>
          <cell r="F1913">
            <v>87.02</v>
          </cell>
        </row>
        <row r="1914">
          <cell r="B1914" t="str">
            <v>ED-50190</v>
          </cell>
          <cell r="C1914" t="str">
            <v>INC-EXT-005</v>
          </cell>
          <cell r="D1914" t="str">
            <v>EXTINTOR DE GÁS CARBÔNICO 5-B:C, CAPACIDADE 6 KG</v>
          </cell>
          <cell r="E1914" t="str">
            <v>U</v>
          </cell>
          <cell r="F1914">
            <v>408.87</v>
          </cell>
        </row>
        <row r="1915">
          <cell r="B1915" t="str">
            <v>ED-50191</v>
          </cell>
          <cell r="C1915" t="str">
            <v>INC-EXT-010</v>
          </cell>
          <cell r="D1915" t="str">
            <v>EXTINTOR DE INCÊNDIO ÁGUA PRESSURIZADA 2-A, CAPACIDADE 10 L</v>
          </cell>
          <cell r="E1915" t="str">
            <v>U</v>
          </cell>
          <cell r="F1915">
            <v>141.33000000000001</v>
          </cell>
        </row>
        <row r="1916">
          <cell r="B1916" t="str">
            <v>ED-50193</v>
          </cell>
          <cell r="C1916" t="str">
            <v>INC-EXT-016</v>
          </cell>
          <cell r="D1916" t="str">
            <v>EXTINTOR DE INCÊNDIO TIPO PÓ QUÍMICO 2-A:20-B:C, CAPACIDADE 6 KG</v>
          </cell>
          <cell r="E1916" t="str">
            <v>U</v>
          </cell>
          <cell r="F1916">
            <v>152.72</v>
          </cell>
        </row>
        <row r="1917">
          <cell r="B1917" t="str">
            <v>ED-50192</v>
          </cell>
          <cell r="C1917" t="str">
            <v>INC-EXT-015</v>
          </cell>
          <cell r="D1917" t="str">
            <v>EXTINTOR DE INCÊNDIO TIPO PÓ QUÍMICO 20-B:C, CAPACIDADE 6 KG</v>
          </cell>
          <cell r="E1917" t="str">
            <v>U</v>
          </cell>
          <cell r="F1917">
            <v>157.07</v>
          </cell>
        </row>
        <row r="1918">
          <cell r="B1918" t="str">
            <v>ED-50195</v>
          </cell>
          <cell r="C1918" t="str">
            <v>INC-HID-005</v>
          </cell>
          <cell r="D1918" t="str">
            <v>HIDRANTE DE RECALQUE COMPLETO EM CAIXA DE ALVENARIA</v>
          </cell>
          <cell r="E1918" t="str">
            <v>U</v>
          </cell>
          <cell r="F1918">
            <v>575.70000000000005</v>
          </cell>
        </row>
        <row r="1919">
          <cell r="B1919" t="str">
            <v>ED-50196</v>
          </cell>
          <cell r="C1919" t="str">
            <v>INC-LUM-005</v>
          </cell>
          <cell r="D1919" t="str">
            <v>LUMINÁRIA DE EMERGÊNCIA AUTÔNOMA IE-16 COM LÂMPADA DE 8 W</v>
          </cell>
          <cell r="E1919" t="str">
            <v>U</v>
          </cell>
          <cell r="F1919">
            <v>67.88</v>
          </cell>
        </row>
        <row r="1920">
          <cell r="B1920" t="str">
            <v>ED-50197</v>
          </cell>
          <cell r="C1920" t="str">
            <v>INC-MAN-005</v>
          </cell>
          <cell r="D1920" t="str">
            <v>MANGUEIRA DE FIBRA SINTÉTICA E BORRACHA D = 38 MM, 15 M</v>
          </cell>
          <cell r="E1920" t="str">
            <v>U</v>
          </cell>
          <cell r="F1920">
            <v>242.03</v>
          </cell>
        </row>
        <row r="1921">
          <cell r="B1921" t="str">
            <v>ED-50198</v>
          </cell>
          <cell r="C1921" t="str">
            <v>INC-MAN-020</v>
          </cell>
          <cell r="D1921" t="str">
            <v>MANÔMETRO WILLY, MOD. 2 1/2", ESCALA DE LEITURA DE 0 A 100 PSI</v>
          </cell>
          <cell r="E1921" t="str">
            <v>U</v>
          </cell>
          <cell r="F1921">
            <v>59.98</v>
          </cell>
        </row>
        <row r="1922">
          <cell r="B1922" t="str">
            <v>ED-50206</v>
          </cell>
          <cell r="C1922" t="str">
            <v>INC-PLA-040</v>
          </cell>
          <cell r="D1922" t="str">
            <v>PLACA FOTOLUMINESCENTE "A2" - TRIÂNGULO 300 MM (RISCO INCÊNDIO)</v>
          </cell>
          <cell r="E1922" t="str">
            <v>U</v>
          </cell>
          <cell r="F1922">
            <v>28.86</v>
          </cell>
        </row>
        <row r="1923">
          <cell r="B1923" t="str">
            <v>ED-50199</v>
          </cell>
          <cell r="C1923" t="str">
            <v>INC-PLA-005</v>
          </cell>
          <cell r="D1923" t="str">
            <v>PLACA FOTOLUMINESCENTE "E5" - 300 X 300 MM</v>
          </cell>
          <cell r="E1923" t="str">
            <v>U</v>
          </cell>
          <cell r="F1923">
            <v>15.91</v>
          </cell>
        </row>
        <row r="1924">
          <cell r="B1924" t="str">
            <v>ED-50200</v>
          </cell>
          <cell r="C1924" t="str">
            <v>INC-PLA-010</v>
          </cell>
          <cell r="D1924" t="str">
            <v>PLACA FOTOLUMINESCENTE "E8" - 300 X 300 MM</v>
          </cell>
          <cell r="E1924" t="str">
            <v>U</v>
          </cell>
          <cell r="F1924">
            <v>15.91</v>
          </cell>
        </row>
        <row r="1925">
          <cell r="B1925" t="str">
            <v>ED-50207</v>
          </cell>
          <cell r="C1925" t="str">
            <v>INC-PLA-045</v>
          </cell>
          <cell r="D1925" t="str">
            <v>PLACA FOTOLUMINESCENTE "P2" - D = 300 MM (PROIBIDO PRODUZIR CHAMA)</v>
          </cell>
          <cell r="E1925" t="str">
            <v>U</v>
          </cell>
          <cell r="F1925">
            <v>15.76</v>
          </cell>
        </row>
        <row r="1926">
          <cell r="B1926" t="str">
            <v>ED-50201</v>
          </cell>
          <cell r="C1926" t="str">
            <v>INC-PLA-015</v>
          </cell>
          <cell r="D1926" t="str">
            <v>PLACA FOTOLUMINESCENTE "S1" OU "S2"- 380 X 190 MM (SAÍDA - DIREITA)</v>
          </cell>
          <cell r="E1926" t="str">
            <v>U</v>
          </cell>
          <cell r="F1926">
            <v>16.420000000000002</v>
          </cell>
        </row>
        <row r="1927">
          <cell r="B1927" t="str">
            <v>ED-50202</v>
          </cell>
          <cell r="C1927" t="str">
            <v>INC-PLA-020</v>
          </cell>
          <cell r="D1927" t="str">
            <v>PLACA FOTOLUMINESCENTE "S1" OU "S2"- 380 X 190 MM (SAÍDA - ESQUERDA)</v>
          </cell>
          <cell r="E1927" t="str">
            <v>U</v>
          </cell>
          <cell r="F1927">
            <v>16.420000000000002</v>
          </cell>
        </row>
        <row r="1928">
          <cell r="B1928" t="str">
            <v>ED-50204</v>
          </cell>
          <cell r="C1928" t="str">
            <v>INC-PLA-030</v>
          </cell>
          <cell r="D1928" t="str">
            <v>PLACA FOTOLUMINESCENTE "S10" - 380 X 190 MM (SAÍDA ESCADA SOBE)</v>
          </cell>
          <cell r="E1928" t="str">
            <v>U</v>
          </cell>
          <cell r="F1928">
            <v>16.420000000000002</v>
          </cell>
        </row>
        <row r="1929">
          <cell r="B1929" t="str">
            <v>ED-50205</v>
          </cell>
          <cell r="C1929" t="str">
            <v>INC-PLA-035</v>
          </cell>
          <cell r="D1929" t="str">
            <v>PLACA FOTOLUMINESCENTE "S12" - 380 X 190 MM (SAÍDA)</v>
          </cell>
          <cell r="E1929" t="str">
            <v>U</v>
          </cell>
          <cell r="F1929">
            <v>16.420000000000002</v>
          </cell>
        </row>
        <row r="1930">
          <cell r="B1930" t="str">
            <v>ED-50203</v>
          </cell>
          <cell r="C1930" t="str">
            <v>INC-PLA-025</v>
          </cell>
          <cell r="D1930" t="str">
            <v>PLACA FOTOLUMINESCENTE "S9" - 380 X 190 MM (SAÍDA ESCADA DESCE)</v>
          </cell>
          <cell r="E1930" t="str">
            <v>U</v>
          </cell>
          <cell r="F1930">
            <v>16.420000000000002</v>
          </cell>
        </row>
        <row r="1931">
          <cell r="B1931" t="str">
            <v>ED-50185</v>
          </cell>
          <cell r="C1931" t="str">
            <v>INC-BOM-015</v>
          </cell>
          <cell r="D1931" t="str">
            <v>PRESSOSTATO TELEMECANIQUE, MODELO XML B004 A2S11, COM ESCALA DE 3 A 58 PSI</v>
          </cell>
          <cell r="E1931" t="str">
            <v>U</v>
          </cell>
          <cell r="F1931">
            <v>880.67</v>
          </cell>
        </row>
        <row r="1932">
          <cell r="B1932" t="str">
            <v>ED-50184</v>
          </cell>
          <cell r="C1932" t="str">
            <v>INC-BOM-010</v>
          </cell>
          <cell r="D1932" t="str">
            <v>QUADRO DE FORÇA PARA MOTOR DE 3,0 CV, 220V, TRIFÁSICO, CONTENDO DISPOSITIVO PARA PARTIDA MANUAL E AUTOMÁTICA ATRAVÉS DE PRESSOSTATO E SAÍDA PARA ALARME DE BOMBA EM FUNCIONAMENTO</v>
          </cell>
          <cell r="E1932" t="str">
            <v>U</v>
          </cell>
          <cell r="F1932">
            <v>421.03</v>
          </cell>
        </row>
        <row r="1933">
          <cell r="B1933" t="str">
            <v>ED-50208</v>
          </cell>
          <cell r="C1933" t="str">
            <v>INC-REG-005</v>
          </cell>
          <cell r="D1933" t="str">
            <v>REGISTRO GLOBO ANGULAR 15º D = 63 MM PARA HIDRANTE INTERNO</v>
          </cell>
          <cell r="E1933" t="str">
            <v>U</v>
          </cell>
          <cell r="F1933">
            <v>181.82</v>
          </cell>
        </row>
        <row r="1934">
          <cell r="B1934" t="str">
            <v>ED-50209</v>
          </cell>
          <cell r="C1934" t="str">
            <v>INC-REG-010</v>
          </cell>
          <cell r="D1934" t="str">
            <v>REGISTRO GLOBO D = 15 MM (1/2")</v>
          </cell>
          <cell r="E1934" t="str">
            <v>U</v>
          </cell>
          <cell r="F1934">
            <v>87.77</v>
          </cell>
        </row>
        <row r="1935">
          <cell r="B1935" t="str">
            <v>ED-50210</v>
          </cell>
          <cell r="C1935" t="str">
            <v>INC-REG-015</v>
          </cell>
          <cell r="D1935" t="str">
            <v>REGISTRO GLOBO D = 25 MM (1")</v>
          </cell>
          <cell r="E1935" t="str">
            <v>U</v>
          </cell>
          <cell r="F1935">
            <v>149.55000000000001</v>
          </cell>
        </row>
        <row r="1936">
          <cell r="B1936" t="str">
            <v>ED-50211</v>
          </cell>
          <cell r="C1936" t="str">
            <v>INC-REG-020</v>
          </cell>
          <cell r="D1936" t="str">
            <v>REGISTRO GLOBO D = 63 MM (2 1/2"</v>
          </cell>
          <cell r="E1936" t="str">
            <v>U</v>
          </cell>
          <cell r="F1936">
            <v>120.62</v>
          </cell>
        </row>
        <row r="1937">
          <cell r="B1937" t="str">
            <v>ED-50187</v>
          </cell>
          <cell r="C1937" t="str">
            <v>INC-BOM-030</v>
          </cell>
          <cell r="D1937" t="str">
            <v>SIRENE PARA ALARME DE BOMBA EM FUNCIONAMENTO, 220V</v>
          </cell>
          <cell r="E1937" t="str">
            <v>U</v>
          </cell>
          <cell r="F1937">
            <v>53.48</v>
          </cell>
        </row>
        <row r="1938">
          <cell r="B1938" t="str">
            <v>ED-50215</v>
          </cell>
          <cell r="C1938" t="str">
            <v>INC-SPR-020</v>
          </cell>
          <cell r="D1938" t="str">
            <v>SPRINKLER PENDENTE 15 MM (1/2") 141º C</v>
          </cell>
          <cell r="E1938" t="str">
            <v>U</v>
          </cell>
          <cell r="F1938">
            <v>106.03</v>
          </cell>
        </row>
        <row r="1939">
          <cell r="B1939" t="str">
            <v>ED-50216</v>
          </cell>
          <cell r="C1939" t="str">
            <v>INC-SPR-025</v>
          </cell>
          <cell r="D1939" t="str">
            <v>SPRINKLER PENDENTE 15 MM (1/2") 182º C</v>
          </cell>
          <cell r="E1939" t="str">
            <v>U</v>
          </cell>
          <cell r="F1939">
            <v>90.57</v>
          </cell>
        </row>
        <row r="1940">
          <cell r="B1940" t="str">
            <v>ED-50217</v>
          </cell>
          <cell r="C1940" t="str">
            <v>INC-SPR-030</v>
          </cell>
          <cell r="D1940" t="str">
            <v>SPRINKLER PENDENTE 15 MM (1/2") 227º C</v>
          </cell>
          <cell r="E1940" t="str">
            <v>U</v>
          </cell>
          <cell r="F1940">
            <v>92.6</v>
          </cell>
        </row>
        <row r="1941">
          <cell r="B1941" t="str">
            <v>ED-50212</v>
          </cell>
          <cell r="C1941" t="str">
            <v>INC-SPR-005</v>
          </cell>
          <cell r="D1941" t="str">
            <v>SPRINKLER PENDENTE 15 MM (1/2") 68º C</v>
          </cell>
          <cell r="E1941" t="str">
            <v>U</v>
          </cell>
          <cell r="F1941">
            <v>88.73</v>
          </cell>
        </row>
        <row r="1942">
          <cell r="B1942" t="str">
            <v>ED-50213</v>
          </cell>
          <cell r="C1942" t="str">
            <v>INC-SPR-010</v>
          </cell>
          <cell r="D1942" t="str">
            <v>SPRINKLER PENDENTE 15 MM (1/2") 79º C</v>
          </cell>
          <cell r="E1942" t="str">
            <v>U</v>
          </cell>
          <cell r="F1942">
            <v>92.01</v>
          </cell>
        </row>
        <row r="1943">
          <cell r="B1943" t="str">
            <v>ED-50214</v>
          </cell>
          <cell r="C1943" t="str">
            <v>INC-SPR-015</v>
          </cell>
          <cell r="D1943" t="str">
            <v>SPRINKLER PENDENTE 15 MM (1/2") 93º C</v>
          </cell>
          <cell r="E1943" t="str">
            <v>U</v>
          </cell>
          <cell r="F1943">
            <v>106.03</v>
          </cell>
        </row>
        <row r="1944">
          <cell r="B1944" t="str">
            <v>ED-50219</v>
          </cell>
          <cell r="C1944" t="str">
            <v>INC-VAL-005</v>
          </cell>
          <cell r="D1944" t="str">
            <v>VÁLVULA RETENÇÃO HORIZONTAL D = 13 MM (1/2")</v>
          </cell>
          <cell r="E1944" t="str">
            <v>U</v>
          </cell>
          <cell r="F1944">
            <v>62.39</v>
          </cell>
        </row>
        <row r="1945">
          <cell r="B1945" t="str">
            <v>ED-50220</v>
          </cell>
          <cell r="C1945" t="str">
            <v>INC-VAL-010</v>
          </cell>
          <cell r="D1945" t="str">
            <v>VÁLVULA RETENÇÃO HORIZONTAL D = 63 MM (2 1/2")</v>
          </cell>
          <cell r="E1945" t="str">
            <v>U</v>
          </cell>
          <cell r="F1945">
            <v>237.14</v>
          </cell>
        </row>
        <row r="1946">
          <cell r="B1946">
            <v>337</v>
          </cell>
          <cell r="C1946" t="str">
            <v>-</v>
          </cell>
          <cell r="D1946" t="str">
            <v>INST-001  - PONTOS DE INSTALAÇÕES</v>
          </cell>
          <cell r="E1946" t="str">
            <v/>
          </cell>
        </row>
        <row r="1947">
          <cell r="B1947" t="str">
            <v>ED-50222</v>
          </cell>
          <cell r="C1947" t="str">
            <v>INST-AGU-010</v>
          </cell>
          <cell r="D1947" t="str">
            <v>PONTO DE ÁGUA FRIA EMBUTIDO, INCLUINDO TUBO DE PVC RÍGIDO ROSCÁVEL E CONEXÕES</v>
          </cell>
          <cell r="E1947" t="str">
            <v>U</v>
          </cell>
          <cell r="F1947">
            <v>125.05</v>
          </cell>
        </row>
        <row r="1948">
          <cell r="B1948" t="str">
            <v>ED-50221</v>
          </cell>
          <cell r="C1948" t="str">
            <v>INST-AGU-005</v>
          </cell>
          <cell r="D1948" t="str">
            <v>PONTO DE ÁGUA FRIA EMBUTIDO, INCLUINDO TUBO DE PVC RÍGIDO SOLDÁVEL E CONEXÕES</v>
          </cell>
          <cell r="E1948" t="str">
            <v>U</v>
          </cell>
          <cell r="F1948">
            <v>82.34</v>
          </cell>
        </row>
        <row r="1949">
          <cell r="B1949" t="str">
            <v>ED-50225</v>
          </cell>
          <cell r="C1949" t="str">
            <v>INST-ESG-015</v>
          </cell>
          <cell r="D1949" t="str">
            <v>PONTO DE ESGOTO, INCLUINDO TUBO DE PVC RÍGIDO SOLDÁVEL DE 100 MM E CONEXÕES (VASO SANITÁRIO)</v>
          </cell>
          <cell r="E1949" t="str">
            <v>U</v>
          </cell>
          <cell r="F1949">
            <v>65.790000000000006</v>
          </cell>
        </row>
        <row r="1950">
          <cell r="B1950" t="str">
            <v>ED-50223</v>
          </cell>
          <cell r="C1950" t="str">
            <v>INST-ESG-005</v>
          </cell>
          <cell r="D1950" t="str">
            <v>PONTO DE ESGOTO, INCLUINDO TUBO DE PVC RÍGIDO SOLDÁVEL DE 40 MM E CONEXÕES (LAVATÓRIOS, MICTÓRIOS, RALOS SIFONADOS, ETC.)</v>
          </cell>
          <cell r="E1950" t="str">
            <v>U</v>
          </cell>
          <cell r="F1950">
            <v>47.62</v>
          </cell>
        </row>
        <row r="1951">
          <cell r="B1951" t="str">
            <v>ED-50224</v>
          </cell>
          <cell r="C1951" t="str">
            <v>INST-ESG-010</v>
          </cell>
          <cell r="D1951" t="str">
            <v>PONTO DE ESGOTO, INCLUINDO TUBO DE PVC RÍGIDO SOLDÁVEL DE 50 MM E CONEXÕES (PIAS DE COZINHA, MÁQUINAS DE LAVAR, ETC.)</v>
          </cell>
          <cell r="E1951" t="str">
            <v>U</v>
          </cell>
          <cell r="F1951">
            <v>65.38</v>
          </cell>
        </row>
        <row r="1952">
          <cell r="B1952" t="str">
            <v>ED-50226</v>
          </cell>
          <cell r="C1952" t="str">
            <v>INST-GAS-005</v>
          </cell>
          <cell r="D1952" t="str">
            <v>PONTO DE GÁS, INCLUINDO TUBO DE AÇO GALVANIZADO E CONEXÃO, Ø 20 MM</v>
          </cell>
          <cell r="E1952" t="str">
            <v>U</v>
          </cell>
          <cell r="F1952">
            <v>310.13</v>
          </cell>
        </row>
        <row r="1953">
          <cell r="B1953" t="str">
            <v>ED-50227</v>
          </cell>
          <cell r="C1953" t="str">
            <v>INST-INT-005</v>
          </cell>
          <cell r="D1953" t="str">
            <v>PONTO DE INTERRUPTOR, INCLUINDO ELETRODUTO DE PVC RÍGIDO E CAIXA COM ESPELHO</v>
          </cell>
          <cell r="E1953" t="str">
            <v>U</v>
          </cell>
          <cell r="F1953">
            <v>193.17</v>
          </cell>
        </row>
        <row r="1954">
          <cell r="B1954" t="str">
            <v>ED-50228</v>
          </cell>
          <cell r="C1954" t="str">
            <v>INST-LUZ-005</v>
          </cell>
          <cell r="D1954" t="str">
            <v>PONTO DE LUZ EMBUTIDO, INCLUINDO ELETRODUTO DE PVC RÍGIDO E CAIXA COM ESPELHO (POR UNIDADE)</v>
          </cell>
          <cell r="E1954" t="str">
            <v>U</v>
          </cell>
          <cell r="F1954">
            <v>161.54</v>
          </cell>
        </row>
        <row r="1955">
          <cell r="B1955" t="str">
            <v>ED-50231</v>
          </cell>
          <cell r="C1955" t="str">
            <v>INST-TEL-005</v>
          </cell>
          <cell r="D1955" t="str">
            <v>PONTO DE TELEFONE, INCLUINDO ELETRODUTO DE PVC RÍGIDO E CAIXA COM ESPELHO</v>
          </cell>
          <cell r="E1955" t="str">
            <v>U</v>
          </cell>
          <cell r="F1955">
            <v>226.75</v>
          </cell>
        </row>
        <row r="1956">
          <cell r="B1956" t="str">
            <v>ED-50232</v>
          </cell>
          <cell r="C1956" t="str">
            <v>INST-TOM-005</v>
          </cell>
          <cell r="D1956" t="str">
            <v>PONTO DE TOMADA DE EMBUTIR, INCLUINDO ELETRODUTO DE PVC RÍGIDO E CAIXA COM ESPELHO</v>
          </cell>
          <cell r="E1956" t="str">
            <v>U</v>
          </cell>
          <cell r="F1956">
            <v>149.81</v>
          </cell>
        </row>
        <row r="1957">
          <cell r="B1957" t="str">
            <v>ED-50230</v>
          </cell>
          <cell r="C1957" t="str">
            <v>INST-STVAL-010</v>
          </cell>
          <cell r="D1957" t="str">
            <v>PONTO SECO PARA INSTALAÇÃO DE SOM, TV, ALARME E LÓGICA, INCLUINDO ELETRODUTO DE PVC FLEXÍVEL CORRUGADO E CAIXA COM ESPELHO</v>
          </cell>
          <cell r="E1957" t="str">
            <v>U</v>
          </cell>
          <cell r="F1957">
            <v>149.41</v>
          </cell>
        </row>
        <row r="1958">
          <cell r="B1958" t="str">
            <v>ED-50229</v>
          </cell>
          <cell r="C1958" t="str">
            <v>INST-STVAL-005</v>
          </cell>
          <cell r="D1958" t="str">
            <v>PONTO SECO PARA INSTALAÇÃO DE SOM, TV, ALARME E LÓGICA, INCLUINDO ELETRODUTO DE PVC RÍGIDO E CAIXA COM ESPELHO</v>
          </cell>
          <cell r="E1958" t="str">
            <v>U</v>
          </cell>
          <cell r="F1958">
            <v>126.05</v>
          </cell>
        </row>
        <row r="1959">
          <cell r="B1959">
            <v>338</v>
          </cell>
          <cell r="C1959" t="str">
            <v>-</v>
          </cell>
          <cell r="D1959" t="str">
            <v>JUN-001  - JUNTA DE DILATAÇÃO/TRINCA</v>
          </cell>
          <cell r="E1959" t="str">
            <v/>
          </cell>
        </row>
        <row r="1960">
          <cell r="B1960" t="str">
            <v>ED-8005</v>
          </cell>
          <cell r="C1960" t="str">
            <v>-</v>
          </cell>
          <cell r="D1960" t="str">
            <v>COSTURA DE TRINCA COM GRAMPO DE AÇO 4,2 MM, COMPRIMENTO TOTAL 40 CM COM ESPAÇAMENTO A CADA 10 CM</v>
          </cell>
          <cell r="E1960" t="str">
            <v>M</v>
          </cell>
          <cell r="F1960">
            <v>69.88</v>
          </cell>
        </row>
        <row r="1961">
          <cell r="B1961" t="str">
            <v>ED-8004</v>
          </cell>
          <cell r="C1961" t="str">
            <v>-</v>
          </cell>
          <cell r="D1961" t="str">
            <v>COSTURA DE TRINCA COM GRAMPO DE AÇO 4,2 MM, COMPRIMENTO TOTAL 40 CM COM ESPAÇAMENTO A CADA 15 CM</v>
          </cell>
          <cell r="E1961" t="str">
            <v>M</v>
          </cell>
          <cell r="F1961">
            <v>61.26</v>
          </cell>
        </row>
        <row r="1962">
          <cell r="B1962" t="str">
            <v>ED-8003</v>
          </cell>
          <cell r="C1962" t="str">
            <v>-</v>
          </cell>
          <cell r="D1962" t="str">
            <v>COSTURA DE TRINCA COM GRAMPO DE AÇO 4,2 MM, COMPRIMENTO TOTAL 40 CM COM ESPAÇAMENTO A CADA 20 CM</v>
          </cell>
          <cell r="E1962" t="str">
            <v>M</v>
          </cell>
          <cell r="F1962">
            <v>56.99</v>
          </cell>
        </row>
        <row r="1963">
          <cell r="B1963" t="str">
            <v>ED-50234</v>
          </cell>
          <cell r="C1963" t="str">
            <v>JUN-DIL-010</v>
          </cell>
          <cell r="D1963" t="str">
            <v>COSTURA DE TRINCA COM GRAMPO DE AÇO 4,2 MM, COMPRIMENTO TOTAL 40 CM COM ESPAÇAMENTO A CADA 30 CM</v>
          </cell>
          <cell r="E1963" t="str">
            <v>M</v>
          </cell>
          <cell r="F1963">
            <v>52.67</v>
          </cell>
        </row>
        <row r="1964">
          <cell r="B1964" t="str">
            <v>ED-50233</v>
          </cell>
          <cell r="C1964" t="str">
            <v>JUN-DIL-005</v>
          </cell>
          <cell r="D1964" t="str">
            <v>ENCHIMENTO DE JUNTA COM MASTIQUE E = 3 MM</v>
          </cell>
          <cell r="E1964" t="str">
            <v>M</v>
          </cell>
          <cell r="F1964">
            <v>22.06</v>
          </cell>
        </row>
        <row r="1965">
          <cell r="B1965" t="str">
            <v>ED-50236</v>
          </cell>
          <cell r="C1965" t="str">
            <v>JUN-ENT-005</v>
          </cell>
          <cell r="D1965" t="str">
            <v>ENTELAMENTO CORRETIVO DE SUPERFÍCIE COM TRINCA POR RETRAÇÃO OU DILATAÇÃO, REVESTIDA COM ARGAMASSA DE CAL HIDRATADA E AREIA SEM PENEIRAR TRAÇO 1:3, LARGURA DA TELA = 15 CM</v>
          </cell>
          <cell r="E1965" t="str">
            <v>M</v>
          </cell>
          <cell r="F1965">
            <v>12.92</v>
          </cell>
        </row>
        <row r="1966">
          <cell r="B1966" t="str">
            <v>ED-50237</v>
          </cell>
          <cell r="C1966" t="str">
            <v>JUN-ENT-010</v>
          </cell>
          <cell r="D1966" t="str">
            <v>ENTELAMENTO PREVENTIVO DE SUPERFÍCIE SUJEITA A TRINCA, LARGURA DA TELA ADESIVA 25 CM</v>
          </cell>
          <cell r="E1966" t="str">
            <v>M</v>
          </cell>
          <cell r="F1966">
            <v>2.75</v>
          </cell>
        </row>
        <row r="1967">
          <cell r="B1967" t="str">
            <v>ED-8145</v>
          </cell>
          <cell r="C1967" t="str">
            <v>-</v>
          </cell>
          <cell r="D1967" t="str">
            <v>JUNTA DE DILATAÇÃO COM ISOPOR 20 MM, EXCLUSIVE SELANTE</v>
          </cell>
          <cell r="E1967" t="str">
            <v>M2</v>
          </cell>
          <cell r="F1967">
            <v>6.76</v>
          </cell>
        </row>
        <row r="1968">
          <cell r="B1968" t="str">
            <v>ED-50240</v>
          </cell>
          <cell r="C1968" t="str">
            <v>JUN-ENT-025</v>
          </cell>
          <cell r="D1968" t="str">
            <v>TELA SOLDADA PARA PREVENÇÃO DE TRINCAS EM ALVENARIA/ESTRUTURA, LARGURA 10,5 CM</v>
          </cell>
          <cell r="E1968" t="str">
            <v>U</v>
          </cell>
          <cell r="F1968">
            <v>5.24</v>
          </cell>
        </row>
        <row r="1969">
          <cell r="B1969" t="str">
            <v>ED-50241</v>
          </cell>
          <cell r="C1969" t="str">
            <v>JUN-ENT-030</v>
          </cell>
          <cell r="D1969" t="str">
            <v>TELA SOLDADA PARA PREVENÇÃO DE TRINCAS EM ALVENARIA/ESTRUTURA, LARGURA 12 CM</v>
          </cell>
          <cell r="E1969" t="str">
            <v>U</v>
          </cell>
          <cell r="F1969">
            <v>5.87</v>
          </cell>
        </row>
        <row r="1970">
          <cell r="B1970" t="str">
            <v>ED-50238</v>
          </cell>
          <cell r="C1970" t="str">
            <v>JUN-ENT-015</v>
          </cell>
          <cell r="D1970" t="str">
            <v>TELA SOLDADA PARA PREVENÇÃO DE TRINCAS EM ALVENARIA/ESTRUTURA, LARGURA 6 CM</v>
          </cell>
          <cell r="E1970" t="str">
            <v>U</v>
          </cell>
          <cell r="F1970">
            <v>5.24</v>
          </cell>
        </row>
        <row r="1971">
          <cell r="B1971" t="str">
            <v>ED-50239</v>
          </cell>
          <cell r="C1971" t="str">
            <v>JUN-ENT-020</v>
          </cell>
          <cell r="D1971" t="str">
            <v>TELA SOLDADA PARA PREVENÇÃO DE TRINCAS EM ALVENARIA/ESTRUTURA, LARGURA 7,5 CM</v>
          </cell>
          <cell r="E1971" t="str">
            <v>U</v>
          </cell>
          <cell r="F1971">
            <v>5.17</v>
          </cell>
        </row>
        <row r="1972">
          <cell r="B1972" t="str">
            <v>ED-50235</v>
          </cell>
          <cell r="C1972" t="str">
            <v>JUN-DIL-015</v>
          </cell>
          <cell r="D1972" t="str">
            <v>TRATAMENTO DE JUNTA DE DILATAÇÃO COM ISOPOR,  ESP. 20 MM, PROFUNDIDADE DE 10-15CM, EXCLUSIVE SELANTE</v>
          </cell>
          <cell r="E1972" t="str">
            <v>M</v>
          </cell>
          <cell r="F1972">
            <v>0.85</v>
          </cell>
        </row>
        <row r="1973">
          <cell r="B1973">
            <v>339</v>
          </cell>
          <cell r="C1973" t="str">
            <v>-</v>
          </cell>
          <cell r="D1973" t="str">
            <v>LAJ-001  - LAJE PRÉ-MOLDADA</v>
          </cell>
          <cell r="E1973" t="str">
            <v/>
          </cell>
        </row>
        <row r="1974">
          <cell r="B1974" t="str">
            <v>ED-50251</v>
          </cell>
          <cell r="C1974" t="str">
            <v>LAJ-ESC-005</v>
          </cell>
          <cell r="D1974" t="str">
            <v>ESCORAMENTO PARA LAJE PRÉ MOLDADAS EM TABUAS DE PINHO, INCLUSIVE RETIRADA</v>
          </cell>
          <cell r="E1974" t="str">
            <v>M2</v>
          </cell>
          <cell r="F1974">
            <v>6.31</v>
          </cell>
        </row>
        <row r="1975">
          <cell r="B1975" t="str">
            <v>ED-50252</v>
          </cell>
          <cell r="C1975" t="str">
            <v>LAJ-REV-005</v>
          </cell>
          <cell r="D1975" t="str">
            <v>LAJE PRÉ-MOLDADA, A REVESTIR, INCLUSIVE CAPEAMENTO E = 4 CM, SC = 100 KG/M2, L = 3,00 M</v>
          </cell>
          <cell r="E1975" t="str">
            <v>M2</v>
          </cell>
          <cell r="F1975">
            <v>72.959999999999994</v>
          </cell>
        </row>
        <row r="1976">
          <cell r="B1976" t="str">
            <v>ED-50253</v>
          </cell>
          <cell r="C1976" t="str">
            <v>LAJ-REV-010</v>
          </cell>
          <cell r="D1976" t="str">
            <v>LAJE PRÉ-MOLDADA, A REVESTIR, INCLUSIVE CAPEAMENTO E = 4 CM, SC = 100 KG/M2, L = 4,00 M</v>
          </cell>
          <cell r="E1976" t="str">
            <v>M2</v>
          </cell>
          <cell r="F1976">
            <v>88.96</v>
          </cell>
        </row>
        <row r="1977">
          <cell r="B1977" t="str">
            <v>ED-50254</v>
          </cell>
          <cell r="C1977" t="str">
            <v>LAJ-REV-015</v>
          </cell>
          <cell r="D1977" t="str">
            <v>LAJE PRÉ-MOLDADA, A REVESTIR, INCLUSIVE CAPEAMENTO E = 4 CM, SC = 100 KG/M2, L = 5,00 M</v>
          </cell>
          <cell r="E1977" t="str">
            <v>M2</v>
          </cell>
          <cell r="F1977">
            <v>91.44</v>
          </cell>
        </row>
        <row r="1978">
          <cell r="B1978" t="str">
            <v>ED-50255</v>
          </cell>
          <cell r="C1978" t="str">
            <v>LAJ-REV-020</v>
          </cell>
          <cell r="D1978" t="str">
            <v>LAJE PRÉ-MOLDADA, A REVESTIR, INCLUSIVE CAPEAMENTO E = 4 CM, SC = 200 KG/M2, L = 3,00 M</v>
          </cell>
          <cell r="E1978" t="str">
            <v>M2</v>
          </cell>
          <cell r="F1978">
            <v>79.73</v>
          </cell>
        </row>
        <row r="1979">
          <cell r="B1979" t="str">
            <v>ED-50256</v>
          </cell>
          <cell r="C1979" t="str">
            <v>LAJ-REV-025</v>
          </cell>
          <cell r="D1979" t="str">
            <v>LAJE PRÉ-MOLDADA, A REVESTIR, INCLUSIVE CAPEAMENTO E = 4 CM, SC = 200 KG/M2, L = 4,00 M</v>
          </cell>
          <cell r="E1979" t="str">
            <v>M2</v>
          </cell>
          <cell r="F1979">
            <v>89.95</v>
          </cell>
        </row>
        <row r="1980">
          <cell r="B1980" t="str">
            <v>ED-50257</v>
          </cell>
          <cell r="C1980" t="str">
            <v>LAJ-REV-030</v>
          </cell>
          <cell r="D1980" t="str">
            <v>LAJE PRÉ-MOLDADA, A REVESTIR, INCLUSIVE CAPEAMENTO E = 4 CM, SC = 200 KG/M2, L = 5,00 M</v>
          </cell>
          <cell r="E1980" t="str">
            <v>M2</v>
          </cell>
          <cell r="F1980">
            <v>93.91</v>
          </cell>
        </row>
        <row r="1981">
          <cell r="B1981" t="str">
            <v>ED-50258</v>
          </cell>
          <cell r="C1981" t="str">
            <v>LAJ-REV-035</v>
          </cell>
          <cell r="D1981" t="str">
            <v>LAJE PRÉ-MOLDADA, A REVESTIR, INCLUSIVE CAPEAMENTO E = 4 CM, SC = 250 KG/M2, L = 5,00 M</v>
          </cell>
          <cell r="E1981" t="str">
            <v>M2</v>
          </cell>
          <cell r="F1981">
            <v>89.8</v>
          </cell>
        </row>
        <row r="1982">
          <cell r="B1982" t="str">
            <v>ED-50259</v>
          </cell>
          <cell r="C1982" t="str">
            <v>LAJ-REV-040</v>
          </cell>
          <cell r="D1982" t="str">
            <v>LAJE PRÉ-MOLDADA, A REVESTIR, INCLUSIVE CAPEAMENTO E = 4 CM, SC = 300 KG/M2, L = 3,00 M</v>
          </cell>
          <cell r="E1982" t="str">
            <v>M2</v>
          </cell>
          <cell r="F1982">
            <v>74.09</v>
          </cell>
        </row>
        <row r="1983">
          <cell r="B1983" t="str">
            <v>ED-50260</v>
          </cell>
          <cell r="C1983" t="str">
            <v>LAJ-REV-045</v>
          </cell>
          <cell r="D1983" t="str">
            <v>LAJE PRÉ-MOLDADA, A REVESTIR, INCLUSIVE CAPEAMENTO E = 4 CM, SC = 300 KG/M2, L = 4,00 M</v>
          </cell>
          <cell r="E1983" t="str">
            <v>M2</v>
          </cell>
          <cell r="F1983">
            <v>86.44</v>
          </cell>
        </row>
        <row r="1984">
          <cell r="B1984" t="str">
            <v>ED-50261</v>
          </cell>
          <cell r="C1984" t="str">
            <v>LAJ-REV-050</v>
          </cell>
          <cell r="D1984" t="str">
            <v>LAJE PRÉ-MOLDADA, A REVESTIR, INCLUSIVE CAPEAMENTO E = 4 CM, SC = 300 KG/M2, L = 5,00 M</v>
          </cell>
          <cell r="E1984" t="str">
            <v>M2</v>
          </cell>
          <cell r="F1984">
            <v>92.11</v>
          </cell>
        </row>
        <row r="1985">
          <cell r="B1985" t="str">
            <v>ED-50262</v>
          </cell>
          <cell r="C1985" t="str">
            <v>LAJ-REV-055</v>
          </cell>
          <cell r="D1985" t="str">
            <v>LAJE PRÉ-MOLDADA, A REVESTIR, INCLUSIVE CAPEAMENTO E = 4 CM, SC = 370 KG/M2</v>
          </cell>
          <cell r="E1985" t="str">
            <v>M2</v>
          </cell>
          <cell r="F1985">
            <v>85.07</v>
          </cell>
        </row>
        <row r="1986">
          <cell r="B1986" t="str">
            <v>ED-50242</v>
          </cell>
          <cell r="C1986" t="str">
            <v>LAJ-APA-005</v>
          </cell>
          <cell r="D1986" t="str">
            <v>LAJE PRÉ-MOLDADA, APARENTE, INCLUSIVE CAPEAMENTO E = 4 CM, SC = 100 KG/M2, L = 3,00 M</v>
          </cell>
          <cell r="E1986" t="str">
            <v>M2</v>
          </cell>
          <cell r="F1986">
            <v>72.75</v>
          </cell>
        </row>
        <row r="1987">
          <cell r="B1987" t="str">
            <v>ED-50243</v>
          </cell>
          <cell r="C1987" t="str">
            <v>LAJ-APA-010</v>
          </cell>
          <cell r="D1987" t="str">
            <v>LAJE PRÉ-MOLDADA, APARENTE, INCLUSIVE CAPEAMENTO E = 4 CM, SC = 100 KG/M2, L = 4,00 M</v>
          </cell>
          <cell r="E1987" t="str">
            <v>M2</v>
          </cell>
          <cell r="F1987">
            <v>84.94</v>
          </cell>
        </row>
        <row r="1988">
          <cell r="B1988" t="str">
            <v>ED-50244</v>
          </cell>
          <cell r="C1988" t="str">
            <v>LAJ-APA-015</v>
          </cell>
          <cell r="D1988" t="str">
            <v>LAJE PRÉ-MOLDADA, APARENTE, INCLUSIVE CAPEAMENTO E = 4 CM, SC = 100 KG/M2, L = 5,00 M</v>
          </cell>
          <cell r="E1988" t="str">
            <v>M2</v>
          </cell>
          <cell r="F1988">
            <v>92.84</v>
          </cell>
        </row>
        <row r="1989">
          <cell r="B1989" t="str">
            <v>ED-50245</v>
          </cell>
          <cell r="C1989" t="str">
            <v>LAJ-APA-020</v>
          </cell>
          <cell r="D1989" t="str">
            <v>LAJE PRÉ-MOLDADA, APARENTE, INCLUSIVE CAPEAMENTO E = 4 CM, SC = 200 KG/M2, L = 3,00 M</v>
          </cell>
          <cell r="E1989" t="str">
            <v>M2</v>
          </cell>
          <cell r="F1989">
            <v>75.900000000000006</v>
          </cell>
        </row>
        <row r="1990">
          <cell r="B1990" t="str">
            <v>ED-50246</v>
          </cell>
          <cell r="C1990" t="str">
            <v>LAJ-APA-025</v>
          </cell>
          <cell r="D1990" t="str">
            <v>LAJE PRÉ-MOLDADA, APARENTE, INCLUSIVE CAPEAMENTO E = 4 CM, SC = 200 KG/M2, L = 4,00 M</v>
          </cell>
          <cell r="E1990" t="str">
            <v>M2</v>
          </cell>
          <cell r="F1990">
            <v>86.54</v>
          </cell>
        </row>
        <row r="1991">
          <cell r="B1991" t="str">
            <v>ED-50247</v>
          </cell>
          <cell r="C1991" t="str">
            <v>LAJ-APA-030</v>
          </cell>
          <cell r="D1991" t="str">
            <v>LAJE PRÉ-MOLDADA, APARENTE, INCLUSIVE CAPEAMENTO E = 4 CM, SC = 200 KG/M2, L = 5,00 M</v>
          </cell>
          <cell r="E1991" t="str">
            <v>M2</v>
          </cell>
          <cell r="F1991">
            <v>93.89</v>
          </cell>
        </row>
        <row r="1992">
          <cell r="B1992" t="str">
            <v>ED-50248</v>
          </cell>
          <cell r="C1992" t="str">
            <v>LAJ-APA-035</v>
          </cell>
          <cell r="D1992" t="str">
            <v>LAJE PRÉ-MOLDADA, APARENTE, INCLUSIVE CAPEAMENTO E = 4 CM, SC = 300 KG/M2, L = 3,00 M</v>
          </cell>
          <cell r="E1992" t="str">
            <v>M2</v>
          </cell>
          <cell r="F1992">
            <v>79.260000000000005</v>
          </cell>
        </row>
        <row r="1993">
          <cell r="B1993" t="str">
            <v>ED-50249</v>
          </cell>
          <cell r="C1993" t="str">
            <v>LAJ-APA-040</v>
          </cell>
          <cell r="D1993" t="str">
            <v>LAJE PRÉ-MOLDADA, APARENTE, INCLUSIVE CAPEAMENTO E = 4 CM, SC = 300 KG/M2, L = 4,00 M</v>
          </cell>
          <cell r="E1993" t="str">
            <v>M2</v>
          </cell>
          <cell r="F1993">
            <v>90.32</v>
          </cell>
        </row>
        <row r="1994">
          <cell r="B1994" t="str">
            <v>ED-50250</v>
          </cell>
          <cell r="C1994" t="str">
            <v>LAJ-APA-045</v>
          </cell>
          <cell r="D1994" t="str">
            <v>LAJE PRÉ-MOLDADA, APARENTE, INCLUSIVE CAPEAMENTO E = 4 CM, SC = 300 KG/M2, L = 5,00 M</v>
          </cell>
          <cell r="E1994" t="str">
            <v>M2</v>
          </cell>
          <cell r="F1994">
            <v>98.4</v>
          </cell>
        </row>
        <row r="1995">
          <cell r="B1995">
            <v>340</v>
          </cell>
          <cell r="C1995" t="str">
            <v>-</v>
          </cell>
          <cell r="D1995" t="str">
            <v>LIM-001  - LIMPEZA GERAL</v>
          </cell>
          <cell r="E1995" t="str">
            <v/>
          </cell>
        </row>
        <row r="1996">
          <cell r="B1996" t="str">
            <v>ED-50265</v>
          </cell>
          <cell r="C1996" t="str">
            <v>LIM-FAC-005</v>
          </cell>
          <cell r="D1996" t="str">
            <v>LAVAGEM DE FACHADA COM HIDROJATEAMENTO</v>
          </cell>
          <cell r="E1996" t="str">
            <v>M2</v>
          </cell>
          <cell r="F1996">
            <v>3.84</v>
          </cell>
        </row>
        <row r="1997">
          <cell r="B1997" t="str">
            <v>ED-50264</v>
          </cell>
          <cell r="C1997" t="str">
            <v>LIM-CER-005</v>
          </cell>
          <cell r="D1997" t="str">
            <v>LIMPEZA DE MATERIAL CERÂMICO</v>
          </cell>
          <cell r="E1997" t="str">
            <v>M2</v>
          </cell>
          <cell r="F1997">
            <v>6.16</v>
          </cell>
        </row>
        <row r="1998">
          <cell r="B1998" t="str">
            <v>ED-50271</v>
          </cell>
          <cell r="C1998" t="str">
            <v>LIM-ROD-005</v>
          </cell>
          <cell r="D1998" t="str">
            <v>LIMPEZA DE RODAPÉ</v>
          </cell>
          <cell r="E1998" t="str">
            <v>M2</v>
          </cell>
          <cell r="F1998">
            <v>1.32</v>
          </cell>
        </row>
        <row r="1999">
          <cell r="B1999" t="str">
            <v>ED-50272</v>
          </cell>
          <cell r="C1999" t="str">
            <v>LIM-VID-005</v>
          </cell>
          <cell r="D1999" t="str">
            <v>LIMPEZA DE VIDROS E ESPELHOS</v>
          </cell>
          <cell r="E1999" t="str">
            <v>M2</v>
          </cell>
          <cell r="F1999">
            <v>4.6399999999999997</v>
          </cell>
        </row>
        <row r="2000">
          <cell r="B2000" t="str">
            <v>ED-50263</v>
          </cell>
          <cell r="C2000" t="str">
            <v>LIM-CAL-005</v>
          </cell>
          <cell r="D2000" t="str">
            <v>LIMPEZA (DESOBSTRUÇÃO) DE CALHAS</v>
          </cell>
          <cell r="E2000" t="str">
            <v>M</v>
          </cell>
          <cell r="F2000">
            <v>5.3</v>
          </cell>
        </row>
        <row r="2001">
          <cell r="B2001" t="str">
            <v>ED-50266</v>
          </cell>
          <cell r="C2001" t="str">
            <v>LIM-GER-005</v>
          </cell>
          <cell r="D2001" t="str">
            <v>LIMPEZA GERAL DE OBRA</v>
          </cell>
          <cell r="E2001" t="str">
            <v>M2</v>
          </cell>
          <cell r="F2001">
            <v>4.5599999999999996</v>
          </cell>
        </row>
        <row r="2002">
          <cell r="B2002" t="str">
            <v>ED-50270</v>
          </cell>
          <cell r="C2002" t="str">
            <v>LIM-PER-010</v>
          </cell>
          <cell r="D2002" t="str">
            <v>LIMPEZA PERMANENTE DA OBRA - 01 SERVENTEX 4 HORAS DIÁRIAS</v>
          </cell>
          <cell r="E2002" t="str">
            <v>MÊS</v>
          </cell>
          <cell r="F2002">
            <v>1458.6</v>
          </cell>
        </row>
        <row r="2003">
          <cell r="B2003" t="str">
            <v>ED-50269</v>
          </cell>
          <cell r="C2003" t="str">
            <v>LIM-PER-005</v>
          </cell>
          <cell r="D2003" t="str">
            <v>LIMPEZA PERMANENTE DA OBRA - 01 SERVENTEX 8 HORAS DIÁRIAS</v>
          </cell>
          <cell r="E2003" t="str">
            <v>MÊS</v>
          </cell>
          <cell r="F2003">
            <v>2917.2</v>
          </cell>
        </row>
        <row r="2004">
          <cell r="B2004">
            <v>341</v>
          </cell>
          <cell r="C2004" t="str">
            <v>-</v>
          </cell>
          <cell r="D2004" t="str">
            <v>LOC-001  - LOCAÇÃO DA OBRA</v>
          </cell>
          <cell r="E2004" t="str">
            <v/>
          </cell>
        </row>
        <row r="2005">
          <cell r="B2005" t="str">
            <v>ED-50273</v>
          </cell>
          <cell r="C2005" t="str">
            <v>LOC-OBR-005</v>
          </cell>
          <cell r="D2005" t="str">
            <v>LOCAÇÃO DA OBRA (GABARITO)</v>
          </cell>
          <cell r="E2005" t="str">
            <v>M2</v>
          </cell>
          <cell r="F2005">
            <v>6.83</v>
          </cell>
        </row>
        <row r="2006">
          <cell r="B2006" t="str">
            <v>ED-50276</v>
          </cell>
          <cell r="C2006" t="str">
            <v>LOC-TOP-015</v>
          </cell>
          <cell r="D2006" t="str">
            <v>LOCAÇÃO TOPOGRÁFICA ACIMA DE 50 PONTOS</v>
          </cell>
          <cell r="E2006" t="str">
            <v>U</v>
          </cell>
          <cell r="F2006">
            <v>74</v>
          </cell>
        </row>
        <row r="2007">
          <cell r="B2007" t="str">
            <v>ED-50274</v>
          </cell>
          <cell r="C2007" t="str">
            <v>LOC-TOP-005</v>
          </cell>
          <cell r="D2007" t="str">
            <v>LOCAÇÃO TOPOGRÁFICA ATE 20 PONTOS</v>
          </cell>
          <cell r="E2007" t="str">
            <v>U</v>
          </cell>
          <cell r="F2007">
            <v>82</v>
          </cell>
        </row>
        <row r="2008">
          <cell r="B2008" t="str">
            <v>ED-50275</v>
          </cell>
          <cell r="C2008" t="str">
            <v>LOC-TOP-010</v>
          </cell>
          <cell r="D2008" t="str">
            <v>LOCAÇÃO TOPOGRÁFICA DE 20 A 50 PONTOS</v>
          </cell>
          <cell r="E2008" t="str">
            <v>U</v>
          </cell>
          <cell r="F2008">
            <v>75</v>
          </cell>
        </row>
        <row r="2009">
          <cell r="B2009">
            <v>342</v>
          </cell>
          <cell r="C2009" t="str">
            <v>-</v>
          </cell>
          <cell r="D2009" t="str">
            <v>LOU-001  - LOUÇAS E METAIS</v>
          </cell>
          <cell r="E2009" t="str">
            <v/>
          </cell>
        </row>
        <row r="2010">
          <cell r="B2010" t="str">
            <v>ED-50300</v>
          </cell>
          <cell r="C2010" t="str">
            <v>LOU-VAS-030</v>
          </cell>
          <cell r="D2010" t="str">
            <v>BACIA DE LOUÇA TURCA CONVENCIONAL, COR BRANCA, INCLUSIVE ACESSÓRIOS, FORNECIMENTO, INSTALAÇÃO E REJUNTAMENTO</v>
          </cell>
          <cell r="E2010" t="str">
            <v>U</v>
          </cell>
          <cell r="F2010">
            <v>442.25</v>
          </cell>
        </row>
        <row r="2011">
          <cell r="B2011" t="str">
            <v>ED-50297</v>
          </cell>
          <cell r="C2011" t="str">
            <v>LOU-VAS-015</v>
          </cell>
          <cell r="D2011" t="str">
            <v>BACIA SANITÁRIA (VASO) DE LOUÇA COM CAIXA ACOPLADA, COR BRANCA, INCLUSIVE ACESSÓRIOS DE FIXAÇÃO/VEDAÇÃO, ENGATE FLEXÍVEL METÁLICO, FORNECIMENTO, INSTALAÇÃO E REJUNTAMENTO</v>
          </cell>
          <cell r="E2011" t="str">
            <v>U</v>
          </cell>
          <cell r="F2011">
            <v>412.73</v>
          </cell>
        </row>
        <row r="2012">
          <cell r="B2012" t="str">
            <v>ED-50301</v>
          </cell>
          <cell r="C2012" t="str">
            <v>LOU-VAS-035</v>
          </cell>
          <cell r="D2012"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E2012" t="str">
            <v>U</v>
          </cell>
          <cell r="F2012">
            <v>468.9</v>
          </cell>
        </row>
        <row r="2013">
          <cell r="B2013" t="str">
            <v>ED-50296</v>
          </cell>
          <cell r="C2013" t="str">
            <v>LOU-VAS-010</v>
          </cell>
          <cell r="D2013" t="str">
            <v>BACIA SANITÁRIA (VASO) DE LOUÇA CONVENCIONAL, COR BRANCA, INCLUSIVE ACESSÓRIOS DE FIXAÇÃO/VEDAÇÃO, FORNECIMENTO, INSTALAÇÃO E REJUNTAMENTO, EXCLUSIVE VÁLVULA DE DESCARGA E TUBO DE LIGAÇÃO</v>
          </cell>
          <cell r="E2013" t="str">
            <v>U</v>
          </cell>
          <cell r="F2013">
            <v>190.99</v>
          </cell>
        </row>
        <row r="2014">
          <cell r="B2014" t="str">
            <v>ED-50298</v>
          </cell>
          <cell r="C2014" t="str">
            <v>LOU-VAS-020</v>
          </cell>
          <cell r="D2014" t="str">
            <v>BACIA SANITÁRIA (VASO) DE LOUÇA CONVENCIONAL, COR BRANCA, INCLUSIVE ACESSÓRIOS DE FIXAÇÃO/VEDAÇÃO, VÁLVULA DE DESCARGA METÁLICA COM ACIONAMENTO DUPLO, TUBO DE LIGAÇÃO DE LATÃO COM CANOPLA, FORNECIMENTO, INSTALAÇÃO E REJUNTAMENTO</v>
          </cell>
          <cell r="E2014" t="str">
            <v>U</v>
          </cell>
          <cell r="F2014">
            <v>453.41</v>
          </cell>
        </row>
        <row r="2015">
          <cell r="B2015" t="str">
            <v>ED-9134</v>
          </cell>
          <cell r="C2015" t="str">
            <v>-</v>
          </cell>
          <cell r="D2015" t="str">
            <v>BACIA SANITÁRIA (VASO) DE LOUÇA CONVENCIONAL INFANTIL, COR BRANCA, INCLUSIVE ACESSÓRIOS DE FIXAÇÃO/VEDAÇÃO, FORNECIMENTO, INSTALAÇÃO E REJUNTAMENTO, EXCLUSIVE VÁLVULA DE DESCARGA E TUBO DE LIGAÇÃO</v>
          </cell>
          <cell r="E2015" t="str">
            <v>U</v>
          </cell>
          <cell r="F2015">
            <v>287.54000000000002</v>
          </cell>
        </row>
        <row r="2016">
          <cell r="B2016" t="str">
            <v>ED-50299</v>
          </cell>
          <cell r="C2016" t="str">
            <v>LOU-VAS-025</v>
          </cell>
          <cell r="D2016" t="str">
            <v>BACIA SANITÁRIA (VASO) DE LOUÇA CONVENCIONAL INFANTIL, COR BRANCA, INCLUSIVE ACESSÓRIOS DE FIXAÇÃO/VEDAÇÃO, VÁLVULA DE DESCARGA METÁLICA COM ACIONAMENTO DUPLO, TUBO DE LIGAÇÃO DE LATÃO COM CANOPLA, FORNECIMENTO, INSTALAÇÃO E REJUNTAMENTO</v>
          </cell>
          <cell r="E2016" t="str">
            <v>U</v>
          </cell>
          <cell r="F2016">
            <v>549.96</v>
          </cell>
        </row>
        <row r="2017">
          <cell r="B2017" t="str">
            <v>ED-50309</v>
          </cell>
          <cell r="C2017" t="str">
            <v>MET-BOL-005</v>
          </cell>
          <cell r="D2017" t="str">
            <v>BOLSA DE BORRACHA D = 1 1/2"</v>
          </cell>
          <cell r="E2017" t="str">
            <v>U</v>
          </cell>
          <cell r="F2017">
            <v>11.97</v>
          </cell>
        </row>
        <row r="2018">
          <cell r="B2018" t="str">
            <v>ED-50310</v>
          </cell>
          <cell r="C2018" t="str">
            <v>MET-CHU-005</v>
          </cell>
          <cell r="D2018" t="str">
            <v>BRAÇO PARA CHUVEIRO 510-C 1/2" X 40 CM</v>
          </cell>
          <cell r="E2018" t="str">
            <v>U</v>
          </cell>
          <cell r="F2018">
            <v>19.21</v>
          </cell>
        </row>
        <row r="2019">
          <cell r="B2019" t="str">
            <v>ED-50311</v>
          </cell>
          <cell r="C2019" t="str">
            <v>MET-CHU-015</v>
          </cell>
          <cell r="D2019" t="str">
            <v>CHUVEIRO COM ARTICULAÇÃO 517-C D = 1/2"</v>
          </cell>
          <cell r="E2019" t="str">
            <v>U</v>
          </cell>
          <cell r="F2019">
            <v>118.7</v>
          </cell>
        </row>
        <row r="2020">
          <cell r="B2020" t="str">
            <v>ED-50312</v>
          </cell>
          <cell r="C2020" t="str">
            <v>MET-CHU-020</v>
          </cell>
          <cell r="D2020" t="str">
            <v>CHUVEIRO COM ARTICULAÇÃO 517-C D = 3/4"</v>
          </cell>
          <cell r="E2020" t="str">
            <v>U</v>
          </cell>
          <cell r="F2020">
            <v>154.97999999999999</v>
          </cell>
        </row>
        <row r="2021">
          <cell r="B2021" t="str">
            <v>ED-50314</v>
          </cell>
          <cell r="C2021" t="str">
            <v>MET-CHU-030</v>
          </cell>
          <cell r="D2021" t="str">
            <v>CHUVEIRO ELÉTRICO COM RESISTÊNCIA BLINDADA</v>
          </cell>
          <cell r="E2021" t="str">
            <v>U</v>
          </cell>
          <cell r="F2021">
            <v>206.22</v>
          </cell>
        </row>
        <row r="2022">
          <cell r="B2022" t="str">
            <v>ED-50313</v>
          </cell>
          <cell r="C2022" t="str">
            <v>MET-CHU-025</v>
          </cell>
          <cell r="D2022" t="str">
            <v>CHUVEIRO-ELÉTRICO CROMADO 1/2"</v>
          </cell>
          <cell r="E2022" t="str">
            <v>U</v>
          </cell>
          <cell r="F2022">
            <v>59.49</v>
          </cell>
        </row>
        <row r="2023">
          <cell r="B2023" t="str">
            <v>ED-50359</v>
          </cell>
          <cell r="C2023" t="str">
            <v>MET-VAS-005</v>
          </cell>
          <cell r="D2023" t="str">
            <v>COBRE BOLSA CROMADA PARA VASO</v>
          </cell>
          <cell r="E2023" t="str">
            <v>U</v>
          </cell>
          <cell r="F2023">
            <v>22.69</v>
          </cell>
        </row>
        <row r="2024">
          <cell r="B2024" t="str">
            <v>ED-50315</v>
          </cell>
          <cell r="C2024" t="str">
            <v>MET-CRI-005</v>
          </cell>
          <cell r="D2024" t="str">
            <v>CRIVO PARA CHUVEIRO 526 D = 3" X 1/2"</v>
          </cell>
          <cell r="E2024" t="str">
            <v>U</v>
          </cell>
          <cell r="F2024">
            <v>14.74</v>
          </cell>
        </row>
        <row r="2025">
          <cell r="B2025" t="str">
            <v>ED-50279</v>
          </cell>
          <cell r="C2025" t="str">
            <v>LOU-CUB-005</v>
          </cell>
          <cell r="D2025" t="str">
            <v>CUBA DE LOUÇA BRANCA DE EMBUTIR, FORMATO OVAL, INCLUSIVE VÁLVULA DE ESCOAMENTO DE METAL COM ACABAMENTO CROMADO, SIFÃO DE METAL TIPO COPO COM ACABAMENTO CROMADO, FORNECIMENTO E INSTALAÇÃO</v>
          </cell>
          <cell r="E2025" t="str">
            <v>U</v>
          </cell>
          <cell r="F2025">
            <v>215.98</v>
          </cell>
        </row>
        <row r="2026">
          <cell r="B2026" t="str">
            <v>ED-50280</v>
          </cell>
          <cell r="C2026" t="str">
            <v>LOU-CUB-010</v>
          </cell>
          <cell r="D2026" t="str">
            <v>CUBA DE LOUÇA BRANCA DE SOBREPOR, FORMATO OVAL, INCLUSIVE VÁLVULA DE ESCOAMENTO DE METAL COM ACABAMENTO CROMADO, SIFÃO DE METAL TIPO COPO COM ACABAMENTO CROMADO, FORNECIMENTO E INSTALAÇÃO</v>
          </cell>
          <cell r="E2026" t="str">
            <v>U</v>
          </cell>
          <cell r="F2026">
            <v>271.49</v>
          </cell>
        </row>
        <row r="2027">
          <cell r="B2027" t="str">
            <v>ED-50277</v>
          </cell>
          <cell r="C2027" t="str">
            <v>LOU-BOJ-005</v>
          </cell>
          <cell r="D2027" t="str">
            <v>CUBA EM AÇO INOXIDÁVEL DE EMBUTIR, AISI 304, APLICAÇÃO PARA PIA (465X330X115MM), NÚMERO 1, ASSENTAMENTO EM BANCADA, INCLUSIVE VÁLVULA DE ESCOAMENTO DE METAL COM ACABAMENTO CROMADO, SIFÃO DE METAL TIPO COPO COM ACABAMENTO CROMADO, FORNECIMENTO E INSTALAÇÃO</v>
          </cell>
          <cell r="E2027" t="str">
            <v>U</v>
          </cell>
          <cell r="F2027">
            <v>274.92</v>
          </cell>
        </row>
        <row r="2028">
          <cell r="B2028" t="str">
            <v>ED-50278</v>
          </cell>
          <cell r="C2028" t="str">
            <v>LOU-BOJ-010</v>
          </cell>
          <cell r="D2028" t="str">
            <v>CUBA EM AÇO INOXIDÁVEL DE EMBUTIR, AISI 304, APLICAÇÃO PARA PIA (560X330X115MM), NÚMERO 2, ASSENTAMENTO EM BANCADA, INCLUSIVE VÁLVULA DE ESCOAMENTO DE METAL COM ACABAMENTO CROMADO, SIFÃO DE METAL TIPO COPO COM ACABAMENTO CROMADO, FORNECIMENTO E INSTALAÇÃO</v>
          </cell>
          <cell r="E2028" t="str">
            <v>U</v>
          </cell>
          <cell r="F2028">
            <v>300.12</v>
          </cell>
        </row>
        <row r="2029">
          <cell r="B2029" t="str">
            <v>ED-50287</v>
          </cell>
          <cell r="C2029" t="str">
            <v>LOU-TAN-005</v>
          </cell>
          <cell r="D2029" t="str">
            <v>CUBA EM AÇO INOXIDÁVEL DE EMBUTIR, AISI 304, APLICAÇÃO PARA TANQUE (600X600X400MM), ASSENTAMENTO EM BANCADA, INCLUSIVE VÁLVULA DE ESCOAMENTO DE METAL COM ACABAMENTO CROMADO, SIFÃO DE METAL TIPO COPO COM ACABAMENTO CROMADO, FORNECIMENTO E INSTALAÇÃO</v>
          </cell>
          <cell r="E2029" t="str">
            <v>U</v>
          </cell>
          <cell r="F2029">
            <v>574.14</v>
          </cell>
        </row>
        <row r="2030">
          <cell r="B2030" t="str">
            <v>ED-50288</v>
          </cell>
          <cell r="C2030" t="str">
            <v>LOU-TAN-010</v>
          </cell>
          <cell r="D2030" t="str">
            <v>CUBA EM AÇO INOXIDÁVEL DE SOBREPOR, AISI 304, APLICAÇÃO PARA TANQUE (630X515X260MM), ASSENTAMENTO EM BANCADA, INCLUSIVE VÁLVULA DE ESCOAMENTO DE METAL COM ACABAMENTO CROMADO, SIFÃO DE METAL TIPO COPO COM ACABAMENTO CROMADO, FORNECIMENTO E INSTALAÇÃO</v>
          </cell>
          <cell r="E2030" t="str">
            <v>U</v>
          </cell>
          <cell r="F2030">
            <v>518.15</v>
          </cell>
        </row>
        <row r="2031">
          <cell r="B2031" t="str">
            <v>ED-50316</v>
          </cell>
          <cell r="C2031" t="str">
            <v>MET-DUC-005</v>
          </cell>
          <cell r="D2031" t="str">
            <v>DUCHA HIGIÊNICA COM REGISTRO PARA CONTROLE DE FLUXO DE ÁGUA 1/2"</v>
          </cell>
          <cell r="E2031" t="str">
            <v>U</v>
          </cell>
          <cell r="F2031">
            <v>139.16</v>
          </cell>
        </row>
        <row r="2032">
          <cell r="B2032" t="str">
            <v>ED-50320</v>
          </cell>
          <cell r="C2032" t="str">
            <v>MET-SIF-005</v>
          </cell>
          <cell r="D2032" t="str">
            <v>INSTALAÇÃO DE SIFÃO DE METAL PARA LAVATÓRIO, TIPO COPO COM ACABAMENTO CROMADO, DIÂMETRO (1"X1.1/2"), INCLUSIVE FORNECIMENTO</v>
          </cell>
          <cell r="E2032" t="str">
            <v>U</v>
          </cell>
          <cell r="F2032">
            <v>109.62</v>
          </cell>
        </row>
        <row r="2033">
          <cell r="B2033" t="str">
            <v>ED-50321</v>
          </cell>
          <cell r="C2033" t="str">
            <v>MET-SIF-010</v>
          </cell>
          <cell r="D2033" t="str">
            <v>INSTALAÇÃO DE SIFÃO DE METAL PARA PIA, TIPO COPO COM ACABAMENTO CROMADO, DIÂMETRO (1.1/2"X1.1/2" OU 2"), INCLUSIVE FORNECIMENTO</v>
          </cell>
          <cell r="E2033" t="str">
            <v>U</v>
          </cell>
          <cell r="F2033">
            <v>135.78</v>
          </cell>
        </row>
        <row r="2034">
          <cell r="B2034" t="str">
            <v>ED-50349</v>
          </cell>
          <cell r="C2034" t="str">
            <v>MET-VAL-035</v>
          </cell>
          <cell r="D2034" t="str">
            <v>INSTALAÇÃO DE VÁLVULA DE ESCOAMENTO DE METAL PARA TANQUE,  DN (1.1/4"), ACABAMENTO CROMADO, INCLUSIVE FORNECIMENTO</v>
          </cell>
          <cell r="E2034" t="str">
            <v>U</v>
          </cell>
          <cell r="F2034">
            <v>23.97</v>
          </cell>
        </row>
        <row r="2035">
          <cell r="B2035" t="str">
            <v>ED-50282</v>
          </cell>
          <cell r="C2035" t="str">
            <v>LOU-LAV-010</v>
          </cell>
          <cell r="D2035"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E2035" t="str">
            <v>U</v>
          </cell>
          <cell r="F2035">
            <v>327.68</v>
          </cell>
        </row>
        <row r="2036">
          <cell r="B2036" t="str">
            <v>ED-50283</v>
          </cell>
          <cell r="C2036" t="str">
            <v>LOU-LAV-015</v>
          </cell>
          <cell r="D2036"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E2036" t="str">
            <v>U</v>
          </cell>
          <cell r="F2036">
            <v>249.41</v>
          </cell>
        </row>
        <row r="2037">
          <cell r="B2037" t="str">
            <v>ED-50281</v>
          </cell>
          <cell r="C2037" t="str">
            <v>LOU-LAV-005</v>
          </cell>
          <cell r="D2037"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E2037" t="str">
            <v>U</v>
          </cell>
          <cell r="F2037">
            <v>249.09</v>
          </cell>
        </row>
        <row r="2038">
          <cell r="B2038" t="str">
            <v>ED-50317</v>
          </cell>
          <cell r="C2038" t="str">
            <v>MET-LIG-005</v>
          </cell>
          <cell r="D2038" t="str">
            <v>LIGAÇÃO FLEXÍVEL PARA BIDÊ, LAVATÓRIO, MICTÓRIO 1/2"</v>
          </cell>
          <cell r="E2038" t="str">
            <v>U</v>
          </cell>
          <cell r="F2038">
            <v>43.54</v>
          </cell>
        </row>
        <row r="2039">
          <cell r="B2039" t="str">
            <v>ED-50318</v>
          </cell>
          <cell r="C2039" t="str">
            <v>MET-LIG-010</v>
          </cell>
          <cell r="D2039" t="str">
            <v>LIGAÇÃO PARA SAÍDA DE VASO SANITÁRIO PVC CROMADO</v>
          </cell>
          <cell r="E2039" t="str">
            <v>U</v>
          </cell>
          <cell r="F2039">
            <v>63.46</v>
          </cell>
        </row>
        <row r="2040">
          <cell r="B2040" t="str">
            <v>ED-50285</v>
          </cell>
          <cell r="C2040" t="str">
            <v>LOU-MIC-010</v>
          </cell>
          <cell r="D2040" t="str">
            <v>MICTÓRIO COLETIVO DE AÇO INOXIDÁVEL CHAPA 22 DESENVOLVIMENTO 1,00 M</v>
          </cell>
          <cell r="E2040" t="str">
            <v>U</v>
          </cell>
          <cell r="F2040">
            <v>558.63</v>
          </cell>
        </row>
        <row r="2041">
          <cell r="B2041" t="str">
            <v>ED-50284</v>
          </cell>
          <cell r="C2041" t="str">
            <v>LOU-MIC-005</v>
          </cell>
          <cell r="D2041" t="str">
            <v>MICTÓRIO COLETIVO DE AÇO INOXIDÁVEL CHAPA 22 DESENVOLVIMENTO 1,40 M</v>
          </cell>
          <cell r="E2041" t="str">
            <v>U</v>
          </cell>
          <cell r="F2041">
            <v>746.41</v>
          </cell>
        </row>
        <row r="2042">
          <cell r="B2042" t="str">
            <v>ED-50286</v>
          </cell>
          <cell r="C2042" t="str">
            <v>LOU-MIC-011</v>
          </cell>
          <cell r="D2042" t="str">
            <v>MICTÓRIO SIFONADO DE LOUÇA BRANCA, INCLUSIVE ENGATE FLEXÍVEL, EXCLUSIVE VÁLVULA DE DESCARGA</v>
          </cell>
          <cell r="E2042" t="str">
            <v>U</v>
          </cell>
          <cell r="F2042">
            <v>372.46</v>
          </cell>
        </row>
        <row r="2043">
          <cell r="B2043" t="str">
            <v>ED-50319</v>
          </cell>
          <cell r="C2043" t="str">
            <v>MET-PAR-005</v>
          </cell>
          <cell r="D2043" t="str">
            <v>PARAFUSO CASTELO COM BUCHA</v>
          </cell>
          <cell r="E2043" t="str">
            <v>U</v>
          </cell>
          <cell r="F2043">
            <v>7.32</v>
          </cell>
        </row>
        <row r="2044">
          <cell r="B2044" t="str">
            <v>ED-50289</v>
          </cell>
          <cell r="C2044" t="str">
            <v>LOU-TAN-015</v>
          </cell>
          <cell r="D2044" t="str">
            <v>TANQUE DE LOUÇA BRANCA COM COLUNA, CAPACIDADE 22 LITROS, INCLUSIVE ACESSÓRIOS DE FIXAÇÃO, FORNECIMENTO, INSTALAÇÃO E REJUNTAMENTO, EXCLUSIVE TORNEIRA, VÁLVULA DE ESCOAMENTO E SIFÃO</v>
          </cell>
          <cell r="E2044" t="str">
            <v>U</v>
          </cell>
          <cell r="F2044">
            <v>324.92</v>
          </cell>
        </row>
        <row r="2045">
          <cell r="B2045" t="str">
            <v>ED-50290</v>
          </cell>
          <cell r="C2045" t="str">
            <v>LOU-TAN-020</v>
          </cell>
          <cell r="D2045" t="str">
            <v>TANQUE DE LOUÇA BRANCA COM COLUNA, CAPACIDADE 22 LITROS, INCLUSIVE ACESSÓRIOS DE FIXAÇÃO, VÁLVULA DE ESCOAMENTO DE METAL COM ACABAMENTO CROMADO, SIFÃO DE METAL TIPO COPO COM ACABAMENTO CROMADO, FORNECIMENTO, INSTALAÇÃO E REJUNTAMENTO, EXCLUSIVE TORNEIRA</v>
          </cell>
          <cell r="E2045" t="str">
            <v>U</v>
          </cell>
          <cell r="F2045">
            <v>451.97</v>
          </cell>
        </row>
        <row r="2046">
          <cell r="B2046" t="str">
            <v>ED-9156</v>
          </cell>
          <cell r="C2046" t="str">
            <v>-</v>
          </cell>
          <cell r="D2046" t="str">
            <v>TANQUE DE MÁRMORE SINTÉTICO DUPLO, CAPACIDADE 37 LITROS, INCLUSIVE ACESSÓRIOS DE FIXAÇÃO, VÁLVULA DE ESCOAMENTO DE METAL COM ACABAMENTO CROMADO, SIFÃO DE METAL TIPO COPO COM ACABAMENTO CROMADO, FORNECIMENTO E INSTALAÇÃO, EXCLUSIVE TORNEIRA</v>
          </cell>
          <cell r="E2046" t="str">
            <v>U</v>
          </cell>
          <cell r="F2046">
            <v>411.9</v>
          </cell>
        </row>
        <row r="2047">
          <cell r="B2047" t="str">
            <v>ED-9155</v>
          </cell>
          <cell r="C2047" t="str">
            <v>-</v>
          </cell>
          <cell r="D2047" t="str">
            <v>TANQUE DE MÁRMORE SINTÉTICO SIMPLES, CAPACIDADE 20 LITROS, INCLUSIVE ACESSÓRIOS DE FIXAÇÃO, VÁLVULA DE ESCOAMENTO DE METAL COM ACABAMENTO CROMADO, SIFÃO DE METAL TIPO COPO COM ACABAMENTO CROMADO, FORNECIMENTO E INSTALAÇÃO, EXCLUSIVE TORNEIRA</v>
          </cell>
          <cell r="E2047" t="str">
            <v>U</v>
          </cell>
          <cell r="F2047">
            <v>311.7</v>
          </cell>
        </row>
        <row r="2048">
          <cell r="B2048" t="str">
            <v>ED-50293</v>
          </cell>
          <cell r="C2048" t="str">
            <v>LOU-TAN-035</v>
          </cell>
          <cell r="D2048" t="str">
            <v>TANQUE DE POLIPROPILENO, CAPACIDADE 15 LITROS, INCLUSIVE ACESSÓRIOS DE FIXAÇÃO, VÁLVULA DE ESCOAMENTO DE PLÁSTICO (PVC) NA COR BRANCA, SIFÃO DE PLÁSTICO (PVC) TIPO COPO NA COR BRANCA, FORNECIMENTO E INSTALAÇÃO, EXCLUSIVE TORNEIRA</v>
          </cell>
          <cell r="E2048" t="str">
            <v>U</v>
          </cell>
          <cell r="F2048">
            <v>110.25</v>
          </cell>
        </row>
        <row r="2049">
          <cell r="B2049" t="str">
            <v>ED-50294</v>
          </cell>
          <cell r="C2049" t="str">
            <v>LOU-TAN-040</v>
          </cell>
          <cell r="D2049" t="str">
            <v>TANQUE DE POLIPROPILENO, CAPACIDADE 24 LITROS, INCLUSIVE ACESSÓRIOS DE FIXAÇÃO, VÁLVULA DE ESCOAMENTO DE PLÁSTICO (PVC) NA COR BRANCA, SIFÃO DE PLÁSTICO (PVC) TIPO COPO NA COR BRANCA, FORNECIMENTO E INSTALAÇÃO, EXCLUSIVE TORNEIRA</v>
          </cell>
          <cell r="E2049" t="str">
            <v>U</v>
          </cell>
          <cell r="F2049">
            <v>133.86000000000001</v>
          </cell>
        </row>
        <row r="2050">
          <cell r="B2050" t="str">
            <v>ED-50302</v>
          </cell>
          <cell r="C2050" t="str">
            <v>MET-BOI-005</v>
          </cell>
          <cell r="D2050" t="str">
            <v>TORNEIRA CHAVE BÓIA AUTOMÁTICA PARA RESERVATÓRIO</v>
          </cell>
          <cell r="E2050" t="str">
            <v>U</v>
          </cell>
          <cell r="F2050">
            <v>73.739999999999995</v>
          </cell>
        </row>
        <row r="2051">
          <cell r="B2051" t="str">
            <v>ED-50303</v>
          </cell>
          <cell r="C2051" t="str">
            <v>MET-BOI-010</v>
          </cell>
          <cell r="D2051" t="str">
            <v>TORNEIRA DE BÓIA, D = 15 MM (1/2")</v>
          </cell>
          <cell r="E2051" t="str">
            <v>U</v>
          </cell>
          <cell r="F2051">
            <v>41.9</v>
          </cell>
        </row>
        <row r="2052">
          <cell r="B2052" t="str">
            <v>ED-50304</v>
          </cell>
          <cell r="C2052" t="str">
            <v>MET-BOI-015</v>
          </cell>
          <cell r="D2052" t="str">
            <v>TORNEIRA DE BÓIA, D = 20 MM (3/4")</v>
          </cell>
          <cell r="E2052" t="str">
            <v>U</v>
          </cell>
          <cell r="F2052">
            <v>44.52</v>
          </cell>
        </row>
        <row r="2053">
          <cell r="B2053" t="str">
            <v>ED-50305</v>
          </cell>
          <cell r="C2053" t="str">
            <v>MET-BOI-020</v>
          </cell>
          <cell r="D2053" t="str">
            <v>TORNEIRA DE BÓIA, D = 25 MM (1")</v>
          </cell>
          <cell r="E2053" t="str">
            <v>U</v>
          </cell>
          <cell r="F2053">
            <v>58.28</v>
          </cell>
        </row>
        <row r="2054">
          <cell r="B2054" t="str">
            <v>ED-50306</v>
          </cell>
          <cell r="C2054" t="str">
            <v>MET-BOI-021</v>
          </cell>
          <cell r="D2054" t="str">
            <v>TORNEIRA DE BÓIA, D = 32 MM (1 1/4")</v>
          </cell>
          <cell r="E2054" t="str">
            <v>U</v>
          </cell>
          <cell r="F2054">
            <v>87.16</v>
          </cell>
        </row>
        <row r="2055">
          <cell r="B2055" t="str">
            <v>ED-50307</v>
          </cell>
          <cell r="C2055" t="str">
            <v>MET-BOI-022</v>
          </cell>
          <cell r="D2055" t="str">
            <v>TORNEIRA DE BÓIA, D = 40 MM (1 1/2"</v>
          </cell>
          <cell r="E2055" t="str">
            <v>U</v>
          </cell>
          <cell r="F2055">
            <v>101.71</v>
          </cell>
        </row>
        <row r="2056">
          <cell r="B2056" t="str">
            <v>ED-50308</v>
          </cell>
          <cell r="C2056" t="str">
            <v>MET-BOI-023</v>
          </cell>
          <cell r="D2056" t="str">
            <v>TORNEIRA DE BÓIA, D = 50 MM (2")</v>
          </cell>
          <cell r="E2056" t="str">
            <v>U</v>
          </cell>
          <cell r="F2056">
            <v>121.06</v>
          </cell>
        </row>
        <row r="2057">
          <cell r="B2057" t="str">
            <v>ED-50328</v>
          </cell>
          <cell r="C2057" t="str">
            <v>MET-TOR-025</v>
          </cell>
          <cell r="D2057" t="str">
            <v>TORNEIRA METÁLICA PARA BEBEDOURO, ACABAMENTO CROMADO, COM AREJADOR, APLICAÇÃO DE PAREDE, INCLUSIVE FORNECIMENTO E INSTALAÇÃO</v>
          </cell>
          <cell r="E2057" t="str">
            <v>U</v>
          </cell>
          <cell r="F2057">
            <v>78.81</v>
          </cell>
        </row>
        <row r="2058">
          <cell r="B2058" t="str">
            <v>ED-50323</v>
          </cell>
          <cell r="C2058" t="str">
            <v>MET-TOR-010</v>
          </cell>
          <cell r="D2058" t="str">
            <v>TORNEIRA METÁLICA PARA IRRIGAÇÃO/JARDIM, ACABAMENTO CROMADO, APLICAÇÃO DE PAREDE, INCLUSIVE FORNECIMENTO E INSTALAÇÃO</v>
          </cell>
          <cell r="E2058" t="str">
            <v>U</v>
          </cell>
          <cell r="F2058">
            <v>34.450000000000003</v>
          </cell>
        </row>
        <row r="2059">
          <cell r="B2059" t="str">
            <v>ED-50330</v>
          </cell>
          <cell r="C2059" t="str">
            <v>MET-TOR-035</v>
          </cell>
          <cell r="D2059" t="str">
            <v>TORNEIRA METÁLICA PARA LAVATÓRIO, ACABAMENTO CROMADO, COM AREJADOR, APLICAÇÃO DE MESA, INCLUSIVE ENGATE FLEXÍVEL METÁLICO, FORNECIMENTO E INSTALAÇÃO</v>
          </cell>
          <cell r="E2059" t="str">
            <v>U</v>
          </cell>
          <cell r="F2059">
            <v>97.85</v>
          </cell>
        </row>
        <row r="2060">
          <cell r="B2060" t="str">
            <v>ED-50329</v>
          </cell>
          <cell r="C2060" t="str">
            <v>MET-TOR-030</v>
          </cell>
          <cell r="D2060" t="str">
            <v>TORNEIRA METÁLICA PARA LAVATÓRIO, FECHAMENTO AUTOMÁTICO, ACABAMENTO CROMADO, COM AREJADOR, APLICAÇÃO DE MESA, INCLUSIVE ENGATE FLEXÍVEL METÁLICO, FORNECIMENTO E INSTALAÇÃO</v>
          </cell>
          <cell r="E2060" t="str">
            <v>U</v>
          </cell>
          <cell r="F2060">
            <v>245.36</v>
          </cell>
        </row>
        <row r="2061">
          <cell r="B2061" t="str">
            <v>ED-50326</v>
          </cell>
          <cell r="C2061" t="str">
            <v>MET-TOR-021</v>
          </cell>
          <cell r="D2061" t="str">
            <v>TORNEIRA METÁLICA PARA PIA, ACABAMENTO CROMADO, COM AREJADOR, APLICAÇÃO DE PAREDE, INCLUSIVE FORNECIMENTO E INSTALAÇÃO</v>
          </cell>
          <cell r="E2061" t="str">
            <v>U</v>
          </cell>
          <cell r="F2061">
            <v>65.37</v>
          </cell>
        </row>
        <row r="2062">
          <cell r="B2062" t="str">
            <v>ED-50327</v>
          </cell>
          <cell r="C2062" t="str">
            <v>MET-TOR-022</v>
          </cell>
          <cell r="D2062" t="str">
            <v>TORNEIRA METÁLICA PARA PIA, ACABAMENTO CROMADO, SEM AREJADOR, APLICAÇÃO DE PAREDE, INCLUSIVE FORNECIMENTO E INSTALAÇÃ</v>
          </cell>
          <cell r="E2062" t="str">
            <v>U</v>
          </cell>
          <cell r="F2062">
            <v>56.37</v>
          </cell>
        </row>
        <row r="2063">
          <cell r="B2063" t="str">
            <v>ED-50324</v>
          </cell>
          <cell r="C2063" t="str">
            <v>MET-TOR-015</v>
          </cell>
          <cell r="D2063" t="str">
            <v>TORNEIRA METÁLICA PARA PIA, BICA MÓVEL, ACABAMENTO CROMADO, COM AREJADOR, APLICAÇÃO DE MESA, INCLUSIVE ENGATE FLEXÍVEL METÁLICO, FORNECIMENTO E INSTALAÇÃO</v>
          </cell>
          <cell r="E2063" t="str">
            <v>U</v>
          </cell>
          <cell r="F2063">
            <v>185.96</v>
          </cell>
        </row>
        <row r="2064">
          <cell r="B2064" t="str">
            <v>ED-50325</v>
          </cell>
          <cell r="C2064" t="str">
            <v>MET-TOR-020</v>
          </cell>
          <cell r="D2064" t="str">
            <v>TORNEIRA METÁLICA PARA PIA, BICA MÓVEL, ACABAMENTO CROMADO, COM AREJADOR, APLICAÇÃO DE PAREDE, INCLUSIVE FORNECIMENTO E INSTALAÇÃO</v>
          </cell>
          <cell r="E2064" t="str">
            <v>U</v>
          </cell>
          <cell r="F2064">
            <v>154.61000000000001</v>
          </cell>
        </row>
        <row r="2065">
          <cell r="B2065" t="str">
            <v>ED-50331</v>
          </cell>
          <cell r="C2065" t="str">
            <v>MET-TOR-040</v>
          </cell>
          <cell r="D2065" t="str">
            <v>TORNEIRA METÁLICA PARA TANQUE, ACABAMENTO CROMADO, INCLUSIVE ENGATE FLEXÍVEL METÁLICO, FORNECIMENTO E INSTALAÇÃO</v>
          </cell>
          <cell r="E2065" t="str">
            <v>U</v>
          </cell>
          <cell r="F2065">
            <v>46.08</v>
          </cell>
        </row>
        <row r="2066">
          <cell r="B2066" t="str">
            <v>ED-50332</v>
          </cell>
          <cell r="C2066" t="str">
            <v>MET-TUB-005</v>
          </cell>
          <cell r="D2066" t="str">
            <v>TUBO DE LIGAÇÃO DE ÁGUA PARA BACIA SANITÁRIA (VASO), DN 1.1/2", COMPRIMENTO 20CM, INCLUSIVE CANOPLA, SPUD, FORNECIMENTO E INSTALAÇÃO</v>
          </cell>
          <cell r="E2066" t="str">
            <v>U</v>
          </cell>
          <cell r="F2066">
            <v>41.77</v>
          </cell>
        </row>
        <row r="2067">
          <cell r="B2067" t="str">
            <v>ED-9135</v>
          </cell>
          <cell r="C2067" t="str">
            <v>-</v>
          </cell>
          <cell r="D2067" t="str">
            <v>TUBO DE LIGAÇÃO DE ÁGUA PARA BACIA SANITÁRIA (VASO), DN 1.1/2", COMPRIMENTO 25CM, INCLUSIVE CANOPLA, SPUD, FORNECIMENTO E INSTALAÇÃO</v>
          </cell>
          <cell r="E2067" t="str">
            <v>U</v>
          </cell>
          <cell r="F2067">
            <v>41.77</v>
          </cell>
        </row>
        <row r="2068">
          <cell r="B2068" t="str">
            <v>ED-50333</v>
          </cell>
          <cell r="C2068" t="str">
            <v>MET-TUB-010</v>
          </cell>
          <cell r="D2068" t="str">
            <v>TUBO LONGO DN 40MM (1.1/2"), PARA CAIXA DE DESCARGA, INCLUSIVE FORNECIMENTO E INSTALAÇÃO</v>
          </cell>
          <cell r="E2068" t="str">
            <v>U</v>
          </cell>
          <cell r="F2068">
            <v>18.579999999999998</v>
          </cell>
        </row>
        <row r="2069">
          <cell r="B2069" t="str">
            <v>ED-50334</v>
          </cell>
          <cell r="C2069" t="str">
            <v>MET-TUB-015</v>
          </cell>
          <cell r="D2069" t="str">
            <v>TUBO PARA VÁLVULA DE DESCARGA Nº. 18 COM ADAPTADOR D = 1 1/2"</v>
          </cell>
          <cell r="E2069" t="str">
            <v>U</v>
          </cell>
          <cell r="F2069">
            <v>37.56</v>
          </cell>
        </row>
        <row r="2070">
          <cell r="B2070" t="str">
            <v>ED-50335</v>
          </cell>
          <cell r="C2070" t="str">
            <v>MET-VAL-005</v>
          </cell>
          <cell r="D2070" t="str">
            <v>VÁLVULA AMERICANA PIA INOX 1 1/2" X 3/4"</v>
          </cell>
          <cell r="E2070" t="str">
            <v>U</v>
          </cell>
          <cell r="F2070">
            <v>54.41</v>
          </cell>
        </row>
        <row r="2071">
          <cell r="B2071" t="str">
            <v>ED-50336</v>
          </cell>
          <cell r="C2071" t="str">
            <v>MET-VAL-010</v>
          </cell>
          <cell r="D2071" t="str">
            <v>VÁLVULA AMERICANA PIA INOX 4" X 1 1/2"</v>
          </cell>
          <cell r="E2071" t="str">
            <v>U</v>
          </cell>
          <cell r="F2071">
            <v>67.06</v>
          </cell>
        </row>
        <row r="2072">
          <cell r="B2072" t="str">
            <v>ED-9133</v>
          </cell>
          <cell r="C2072" t="str">
            <v>-</v>
          </cell>
          <cell r="D2072" t="str">
            <v>VÁLVULA DE DESCARGA COM REGISTRO INTERNO, ACIONAMENTO DUPLO, DN 1.1/2" (50MM), INCLUSIVE ACABAMENTO DA VÁLVULA</v>
          </cell>
          <cell r="E2072" t="str">
            <v>UN</v>
          </cell>
          <cell r="F2072">
            <v>220.65</v>
          </cell>
        </row>
        <row r="2073">
          <cell r="B2073" t="str">
            <v>ED-50337</v>
          </cell>
          <cell r="C2073" t="str">
            <v>MET-VAL-015</v>
          </cell>
          <cell r="D2073" t="str">
            <v>VÁLVULA DE DESCARGA COM REGISTRO INTERNO, ACIONAMENTO SIMPLES, DN 1.1/2" (50MM), INCLUSIVE ACABAMENTO DA VÁLVULA</v>
          </cell>
          <cell r="E2073" t="str">
            <v>UN</v>
          </cell>
          <cell r="F2073">
            <v>191.65</v>
          </cell>
        </row>
        <row r="2074">
          <cell r="B2074" t="str">
            <v>ED-50346</v>
          </cell>
          <cell r="C2074" t="str">
            <v>MET-VAL-026</v>
          </cell>
          <cell r="D2074" t="str">
            <v>VÁLVULA DE RETENÇÃO DE PÉ COM CRIVO, D = 100 MM (4")</v>
          </cell>
          <cell r="E2074" t="str">
            <v>U</v>
          </cell>
          <cell r="F2074">
            <v>636.96</v>
          </cell>
        </row>
        <row r="2075">
          <cell r="B2075" t="str">
            <v>ED-50338</v>
          </cell>
          <cell r="C2075" t="str">
            <v>MET-VAL-018</v>
          </cell>
          <cell r="D2075" t="str">
            <v>VÁLVULA DE RETENÇÃO DE PÉ COM CRIVO, D = 15 MM (1/2")</v>
          </cell>
          <cell r="E2075" t="str">
            <v>U</v>
          </cell>
          <cell r="F2075">
            <v>50.95</v>
          </cell>
        </row>
        <row r="2076">
          <cell r="B2076" t="str">
            <v>ED-50339</v>
          </cell>
          <cell r="C2076" t="str">
            <v>MET-VAL-019</v>
          </cell>
          <cell r="D2076" t="str">
            <v>VÁLVULA DE RETENÇÃO DE PÉ COM CRIVO, D = 20 MM (3/4")</v>
          </cell>
          <cell r="E2076" t="str">
            <v>U</v>
          </cell>
          <cell r="F2076">
            <v>65.72</v>
          </cell>
        </row>
        <row r="2077">
          <cell r="B2077" t="str">
            <v>ED-50340</v>
          </cell>
          <cell r="C2077" t="str">
            <v>MET-VAL-020</v>
          </cell>
          <cell r="D2077" t="str">
            <v>VÁLVULA DE RETENÇÃO DE PÉ COM CRIVO D = 25 MM (1")</v>
          </cell>
          <cell r="E2077" t="str">
            <v>U</v>
          </cell>
          <cell r="F2077">
            <v>73.12</v>
          </cell>
        </row>
        <row r="2078">
          <cell r="B2078" t="str">
            <v>ED-50341</v>
          </cell>
          <cell r="C2078" t="str">
            <v>MET-VAL-021</v>
          </cell>
          <cell r="D2078" t="str">
            <v>VÁLVULA DE RETENÇÃO DE PÉ COM CRIVO, D = 32 MM (1 1/4")</v>
          </cell>
          <cell r="E2078" t="str">
            <v>U</v>
          </cell>
          <cell r="F2078">
            <v>111.92</v>
          </cell>
        </row>
        <row r="2079">
          <cell r="B2079" t="str">
            <v>ED-50342</v>
          </cell>
          <cell r="C2079" t="str">
            <v>MET-VAL-022</v>
          </cell>
          <cell r="D2079" t="str">
            <v>VÁLVULA DE RETENÇÃO DE PÉ COM CRIVO, D = 40 MM (1 1/2")</v>
          </cell>
          <cell r="E2079" t="str">
            <v>U</v>
          </cell>
          <cell r="F2079">
            <v>117.93</v>
          </cell>
        </row>
        <row r="2080">
          <cell r="B2080" t="str">
            <v>ED-50343</v>
          </cell>
          <cell r="C2080" t="str">
            <v>MET-VAL-023</v>
          </cell>
          <cell r="D2080" t="str">
            <v>VÁLVULA DE RETENÇÃO DE PÉ COM CRIVO, D = 50 MM (2")</v>
          </cell>
          <cell r="E2080" t="str">
            <v>U</v>
          </cell>
          <cell r="F2080">
            <v>163.37</v>
          </cell>
        </row>
        <row r="2081">
          <cell r="B2081" t="str">
            <v>ED-50344</v>
          </cell>
          <cell r="C2081" t="str">
            <v>MET-VAL-024</v>
          </cell>
          <cell r="D2081" t="str">
            <v>VÁLVULA DE RETENÇÃO DE PÉ COM CRIVO, D = 65 MM (2 1/2")</v>
          </cell>
          <cell r="E2081" t="str">
            <v>U</v>
          </cell>
          <cell r="F2081">
            <v>281.57</v>
          </cell>
        </row>
        <row r="2082">
          <cell r="B2082" t="str">
            <v>ED-50345</v>
          </cell>
          <cell r="C2082" t="str">
            <v>MET-VAL-025</v>
          </cell>
          <cell r="D2082" t="str">
            <v>VÁLVULA DE RETENÇÃO DE PÉ COM CRIVO, D = 80 MM (3")</v>
          </cell>
          <cell r="E2082" t="str">
            <v>U</v>
          </cell>
          <cell r="F2082">
            <v>372.08</v>
          </cell>
        </row>
        <row r="2083">
          <cell r="B2083" t="str">
            <v>ED-50358</v>
          </cell>
          <cell r="C2083" t="str">
            <v>MET-VAL-070</v>
          </cell>
          <cell r="D2083" t="str">
            <v>VÁLVULA DE RETENÇÃO HORIZONTAL OU VERTICAL, Ø 100 MM (4")</v>
          </cell>
          <cell r="E2083" t="str">
            <v>U</v>
          </cell>
          <cell r="F2083">
            <v>798.81</v>
          </cell>
        </row>
        <row r="2084">
          <cell r="B2084" t="str">
            <v>ED-50350</v>
          </cell>
          <cell r="C2084" t="str">
            <v>MET-VAL-038</v>
          </cell>
          <cell r="D2084" t="str">
            <v>VÁLVULA DE RETENÇÃO HORIZONTAL OU VERTICAL, Ø 15 MM (1/2")</v>
          </cell>
          <cell r="E2084" t="str">
            <v>U</v>
          </cell>
          <cell r="F2084">
            <v>80.98</v>
          </cell>
        </row>
        <row r="2085">
          <cell r="B2085" t="str">
            <v>ED-50351</v>
          </cell>
          <cell r="C2085" t="str">
            <v>MET-VAL-039</v>
          </cell>
          <cell r="D2085" t="str">
            <v>VÁLVULA DE RETENÇÃO HORIZONTAL OU VERTICAL, Ø 20 MM (3/4")</v>
          </cell>
          <cell r="E2085" t="str">
            <v>U</v>
          </cell>
          <cell r="F2085">
            <v>94.49</v>
          </cell>
        </row>
        <row r="2086">
          <cell r="B2086" t="str">
            <v>ED-50354</v>
          </cell>
          <cell r="C2086" t="str">
            <v>MET-VAL-050</v>
          </cell>
          <cell r="D2086" t="str">
            <v>VÁLVULA DE RETENÇÃO HORIZONTAL OU VERTICAL, Ø 25 MM (1")</v>
          </cell>
          <cell r="E2086" t="str">
            <v>U</v>
          </cell>
          <cell r="F2086">
            <v>122.15</v>
          </cell>
        </row>
        <row r="2087">
          <cell r="B2087" t="str">
            <v>ED-50352</v>
          </cell>
          <cell r="C2087" t="str">
            <v>MET-VAL-040</v>
          </cell>
          <cell r="D2087" t="str">
            <v>VÁLVULA DE RETENÇÃO HORIZONTAL OU VERTICAL, Ø 32 MM (1 1/4")</v>
          </cell>
          <cell r="E2087" t="str">
            <v>U</v>
          </cell>
          <cell r="F2087">
            <v>184.17</v>
          </cell>
        </row>
        <row r="2088">
          <cell r="B2088" t="str">
            <v>ED-50353</v>
          </cell>
          <cell r="C2088" t="str">
            <v>MET-VAL-045</v>
          </cell>
          <cell r="D2088" t="str">
            <v>VÁLVULA DE RETENÇÃO HORIZONTAL OU VERTICAL, Ø 40 MM (1 1/2")</v>
          </cell>
          <cell r="E2088" t="str">
            <v>U</v>
          </cell>
          <cell r="F2088">
            <v>202.63</v>
          </cell>
        </row>
        <row r="2089">
          <cell r="B2089" t="str">
            <v>ED-50355</v>
          </cell>
          <cell r="C2089" t="str">
            <v>MET-VAL-055</v>
          </cell>
          <cell r="D2089" t="str">
            <v>VÁLVULA DE RETENÇÃO HORIZONTAL OU VERTICAL, Ø 50 MM (2")</v>
          </cell>
          <cell r="E2089" t="str">
            <v>U</v>
          </cell>
          <cell r="F2089">
            <v>272.79000000000002</v>
          </cell>
        </row>
        <row r="2090">
          <cell r="B2090" t="str">
            <v>ED-50356</v>
          </cell>
          <cell r="C2090" t="str">
            <v>MET-VAL-060</v>
          </cell>
          <cell r="D2090" t="str">
            <v>VÁLVULA DE RETENÇÃO HORIZONTAL OU VERTICAL, Ø 65 MM (2 1/2")</v>
          </cell>
          <cell r="E2090" t="str">
            <v>U</v>
          </cell>
          <cell r="F2090">
            <v>387.9</v>
          </cell>
        </row>
        <row r="2091">
          <cell r="B2091" t="str">
            <v>ED-50357</v>
          </cell>
          <cell r="C2091" t="str">
            <v>MET-VAL-065</v>
          </cell>
          <cell r="D2091" t="str">
            <v>VÁLVULA DE RETENÇÃO HORIZONTAL OU VERTICAL, Ø 80 MM (3")</v>
          </cell>
          <cell r="E2091" t="str">
            <v>U</v>
          </cell>
          <cell r="F2091">
            <v>521.45000000000005</v>
          </cell>
        </row>
        <row r="2092">
          <cell r="B2092" t="str">
            <v>ED-50347</v>
          </cell>
          <cell r="C2092" t="str">
            <v>MET-VAL-029</v>
          </cell>
          <cell r="D2092" t="str">
            <v>VÁLVULA PARA LAVATÓRIO COM LADRÃO D = 2 1/4" X 1"</v>
          </cell>
          <cell r="E2092" t="str">
            <v>U</v>
          </cell>
          <cell r="F2092">
            <v>33.340000000000003</v>
          </cell>
        </row>
        <row r="2093">
          <cell r="B2093" t="str">
            <v>ED-50348</v>
          </cell>
          <cell r="C2093" t="str">
            <v>MET-VAL-030</v>
          </cell>
          <cell r="D2093" t="str">
            <v>VÁLVULA PARA MICTÓRIO COM FECHAMENTO AUTOMÁTICO D = 1/2"</v>
          </cell>
          <cell r="E2093" t="str">
            <v>U</v>
          </cell>
          <cell r="F2093">
            <v>74.540000000000006</v>
          </cell>
        </row>
        <row r="2094">
          <cell r="B2094" t="str">
            <v>ED-50295</v>
          </cell>
          <cell r="C2094" t="str">
            <v>LOU-VAS-005</v>
          </cell>
          <cell r="D2094" t="str">
            <v>VASO SANITÁRIO ENVELOPADO</v>
          </cell>
          <cell r="E2094" t="str">
            <v>U</v>
          </cell>
          <cell r="F2094">
            <v>561.84</v>
          </cell>
        </row>
        <row r="2095">
          <cell r="B2095">
            <v>343</v>
          </cell>
          <cell r="C2095" t="str">
            <v>-</v>
          </cell>
          <cell r="D2095" t="str">
            <v>MAO-001  - MÃO DE OBRA COM ENCARGOS COMPLEMENTARES</v>
          </cell>
          <cell r="E2095" t="str">
            <v/>
          </cell>
        </row>
        <row r="2096">
          <cell r="B2096" t="str">
            <v>ED-50360</v>
          </cell>
          <cell r="C2096" t="str">
            <v>MAO-AJD-005</v>
          </cell>
          <cell r="D2096" t="str">
            <v>AJUDANTE DE ARMADOR COM ENCARGOS COMPLEMENTARES</v>
          </cell>
          <cell r="E2096" t="str">
            <v>HORA</v>
          </cell>
          <cell r="F2096">
            <v>13.81</v>
          </cell>
        </row>
        <row r="2097">
          <cell r="B2097" t="str">
            <v>ED-50363</v>
          </cell>
          <cell r="C2097" t="str">
            <v>MAO-AJD-020</v>
          </cell>
          <cell r="D2097" t="str">
            <v>AJUDANTE DE BOMBEIRO/ENCANADOR COM ENCARGOS COMPLEMENTARES</v>
          </cell>
          <cell r="E2097" t="str">
            <v>HORA</v>
          </cell>
          <cell r="F2097">
            <v>14.03</v>
          </cell>
        </row>
        <row r="2098">
          <cell r="B2098" t="str">
            <v>ED-50361</v>
          </cell>
          <cell r="C2098" t="str">
            <v>MAO-AJD-010</v>
          </cell>
          <cell r="D2098" t="str">
            <v>AJUDANTE DE CARPINTEIRO COM ENCARGOS COMPLEMENTARES</v>
          </cell>
          <cell r="E2098" t="str">
            <v>HORA</v>
          </cell>
          <cell r="F2098">
            <v>15.17</v>
          </cell>
        </row>
        <row r="2099">
          <cell r="B2099" t="str">
            <v>ED-50362</v>
          </cell>
          <cell r="C2099" t="str">
            <v>MAO-AJD-015</v>
          </cell>
          <cell r="D2099" t="str">
            <v>AJUDANTE DE ELETRICISTA COM ENCARGOS COMPLEMENTARES</v>
          </cell>
          <cell r="E2099" t="str">
            <v>HORA</v>
          </cell>
          <cell r="F2099">
            <v>14.12</v>
          </cell>
        </row>
        <row r="2100">
          <cell r="B2100" t="str">
            <v>ED-50365</v>
          </cell>
          <cell r="C2100" t="str">
            <v>MAO-AJD-030</v>
          </cell>
          <cell r="D2100" t="str">
            <v>AJUDANTE DE PINTOR COM ENCARGOS COMPLEMENTARES</v>
          </cell>
          <cell r="E2100" t="str">
            <v>HORA</v>
          </cell>
          <cell r="F2100">
            <v>13.26</v>
          </cell>
        </row>
        <row r="2101">
          <cell r="B2101" t="str">
            <v>ED-50364</v>
          </cell>
          <cell r="C2101" t="str">
            <v>MAO-AJD-025</v>
          </cell>
          <cell r="D2101" t="str">
            <v>AJUDANTE DE TELHADISTA COM ENCARGOS COMPLEMENTARES</v>
          </cell>
          <cell r="E2101" t="str">
            <v>HORA</v>
          </cell>
          <cell r="F2101">
            <v>15.17</v>
          </cell>
        </row>
        <row r="2102">
          <cell r="B2102" t="str">
            <v>ED-50366</v>
          </cell>
          <cell r="C2102" t="str">
            <v>MAO-AJD-035</v>
          </cell>
          <cell r="D2102" t="str">
            <v>AJUDANTE ESPECIALIZADO COM ENCARGOS COMPLEMENTARES</v>
          </cell>
          <cell r="E2102" t="str">
            <v>HORA</v>
          </cell>
          <cell r="F2102">
            <v>16.03</v>
          </cell>
        </row>
        <row r="2103">
          <cell r="B2103" t="str">
            <v>ED-52306</v>
          </cell>
          <cell r="C2103" t="str">
            <v>-</v>
          </cell>
          <cell r="D2103" t="str">
            <v>AJUDANTE IMPERMEABILIZADOR COM ENCARGOS COMPLEMENTARES</v>
          </cell>
          <cell r="E2103" t="str">
            <v>HORA</v>
          </cell>
          <cell r="F2103">
            <v>13.26</v>
          </cell>
        </row>
        <row r="2104">
          <cell r="B2104" t="str">
            <v>ED-50375</v>
          </cell>
          <cell r="C2104" t="str">
            <v>MAO-OFC-045</v>
          </cell>
          <cell r="D2104" t="str">
            <v>ARMADOR COM ENCARGOS COMPLEMENTARES</v>
          </cell>
          <cell r="E2104" t="str">
            <v>HORA</v>
          </cell>
          <cell r="F2104">
            <v>18.23</v>
          </cell>
        </row>
        <row r="2105">
          <cell r="B2105" t="str">
            <v>ED-50369</v>
          </cell>
          <cell r="C2105" t="str">
            <v>MAO-OFC-005</v>
          </cell>
          <cell r="D2105" t="str">
            <v>AZULEJISTA COM ENCARGOS COMPLEMENTARES</v>
          </cell>
          <cell r="E2105" t="str">
            <v>HORA</v>
          </cell>
          <cell r="F2105">
            <v>20.059999999999999</v>
          </cell>
        </row>
        <row r="2106">
          <cell r="B2106" t="str">
            <v>ED-50374</v>
          </cell>
          <cell r="C2106" t="str">
            <v>MAO-OFC-040</v>
          </cell>
          <cell r="D2106" t="str">
            <v>BOMBEIRO/ENCANADOR COM ENCARGOS COMPLEMENTARES</v>
          </cell>
          <cell r="E2106" t="str">
            <v>HORA</v>
          </cell>
          <cell r="F2106">
            <v>18.329999999999998</v>
          </cell>
        </row>
        <row r="2107">
          <cell r="B2107" t="str">
            <v>ED-50370</v>
          </cell>
          <cell r="C2107" t="str">
            <v>MAO-OFC-010</v>
          </cell>
          <cell r="D2107" t="str">
            <v>CALCETEIRO COM ENCARGOS COMPLEMENTARES</v>
          </cell>
          <cell r="E2107" t="str">
            <v>HORA</v>
          </cell>
          <cell r="F2107">
            <v>13.85</v>
          </cell>
        </row>
        <row r="2108">
          <cell r="B2108" t="str">
            <v>ED-50371</v>
          </cell>
          <cell r="C2108" t="str">
            <v>MAO-OFC-015</v>
          </cell>
          <cell r="D2108" t="str">
            <v>CARPINTEIRO DE ESQUADRIA COM ENCARGOS COMPLEMENTARES</v>
          </cell>
          <cell r="E2108" t="str">
            <v>HORA</v>
          </cell>
          <cell r="F2108">
            <v>16.510000000000002</v>
          </cell>
        </row>
        <row r="2109">
          <cell r="B2109" t="str">
            <v>ED-50372</v>
          </cell>
          <cell r="C2109" t="str">
            <v>MAO-OFC-020</v>
          </cell>
          <cell r="D2109" t="str">
            <v>CARPINTEIRO DE FORMA COM ENCARGOS COMPLEMENTARES</v>
          </cell>
          <cell r="E2109" t="str">
            <v>HORA</v>
          </cell>
          <cell r="F2109">
            <v>18.25</v>
          </cell>
        </row>
        <row r="2110">
          <cell r="B2110" t="str">
            <v>ED-50373</v>
          </cell>
          <cell r="C2110" t="str">
            <v>MAO-OFC-035</v>
          </cell>
          <cell r="D2110" t="str">
            <v>ELETRICISTA COM ENCARGOS COMPLEMENTARES</v>
          </cell>
          <cell r="E2110" t="str">
            <v>HORA</v>
          </cell>
          <cell r="F2110">
            <v>18.55</v>
          </cell>
        </row>
        <row r="2111">
          <cell r="B2111" t="str">
            <v>ED-50387</v>
          </cell>
          <cell r="C2111" t="str">
            <v>MAO-OFC-110</v>
          </cell>
          <cell r="D2111" t="str">
            <v>ESTUCADOR COM ENCARGOS COMPLEMENTARES</v>
          </cell>
          <cell r="E2111" t="str">
            <v>HORA</v>
          </cell>
          <cell r="F2111">
            <v>18.96</v>
          </cell>
        </row>
        <row r="2112">
          <cell r="B2112" t="str">
            <v>ED-50376</v>
          </cell>
          <cell r="C2112" t="str">
            <v>MAO-OFC-050</v>
          </cell>
          <cell r="D2112" t="str">
            <v>GESSEIRO COM ENCARGOS COMPLEMENTARES</v>
          </cell>
          <cell r="E2112" t="str">
            <v>HORA</v>
          </cell>
          <cell r="F2112">
            <v>18.23</v>
          </cell>
        </row>
        <row r="2113">
          <cell r="B2113" t="str">
            <v>ED-50377</v>
          </cell>
          <cell r="C2113" t="str">
            <v>MAO-OFC-055</v>
          </cell>
          <cell r="D2113" t="str">
            <v>GRANITEIRO/MARMORISTA COM ENCARGOS COMPLEMENTARES</v>
          </cell>
          <cell r="E2113" t="str">
            <v>HORA</v>
          </cell>
          <cell r="F2113">
            <v>18.59</v>
          </cell>
        </row>
        <row r="2114">
          <cell r="B2114" t="str">
            <v>ED-52307</v>
          </cell>
          <cell r="C2114" t="str">
            <v>-</v>
          </cell>
          <cell r="D2114" t="str">
            <v>IMPERMEABILIZADOR COM ENCARGOS COMPLEMENTARES</v>
          </cell>
          <cell r="E2114" t="str">
            <v>HORA</v>
          </cell>
          <cell r="F2114">
            <v>18.34</v>
          </cell>
        </row>
        <row r="2115">
          <cell r="B2115" t="str">
            <v>ED-50378</v>
          </cell>
          <cell r="C2115" t="str">
            <v>MAO-OFC-060</v>
          </cell>
          <cell r="D2115" t="str">
            <v>JARDINEIRO COM ENCARGOS COMPLEMENTARES</v>
          </cell>
          <cell r="E2115" t="str">
            <v>HORA</v>
          </cell>
          <cell r="F2115">
            <v>17.7</v>
          </cell>
        </row>
        <row r="2116">
          <cell r="B2116" t="str">
            <v>ED-50379</v>
          </cell>
          <cell r="C2116" t="str">
            <v>MAO-OFC-065</v>
          </cell>
          <cell r="D2116" t="str">
            <v>LADRILHISTA COM ENCARGOS COMPLEMENTARES</v>
          </cell>
          <cell r="E2116" t="str">
            <v>HORA</v>
          </cell>
          <cell r="F2116">
            <v>20.059999999999999</v>
          </cell>
        </row>
        <row r="2117">
          <cell r="B2117" t="str">
            <v>ED-50388</v>
          </cell>
          <cell r="C2117" t="str">
            <v>MAO-OFC-115</v>
          </cell>
          <cell r="D2117" t="str">
            <v>MARCENEIRO COM ENCARGOS COMPLEMENTARES</v>
          </cell>
          <cell r="E2117" t="str">
            <v>HORA</v>
          </cell>
          <cell r="F2117">
            <v>18.61</v>
          </cell>
        </row>
        <row r="2118">
          <cell r="B2118" t="str">
            <v>ED-50380</v>
          </cell>
          <cell r="C2118" t="str">
            <v>MAO-OFC-070</v>
          </cell>
          <cell r="D2118" t="str">
            <v>MONTADOR COM ENCARGOS COMPLEMENTARES</v>
          </cell>
          <cell r="E2118" t="str">
            <v>HORA</v>
          </cell>
          <cell r="F2118">
            <v>18.07</v>
          </cell>
        </row>
        <row r="2119">
          <cell r="B2119" t="str">
            <v>ED-8501</v>
          </cell>
          <cell r="C2119" t="str">
            <v>-</v>
          </cell>
          <cell r="D2119" t="str">
            <v>OPERADOR DE BETONEIRA ESTACIONÁRIA COM ENCARGOS COMPLEMENTARES</v>
          </cell>
          <cell r="E2119" t="str">
            <v>HORA</v>
          </cell>
          <cell r="F2119">
            <v>15.97</v>
          </cell>
        </row>
        <row r="2120">
          <cell r="B2120" t="str">
            <v>ED-50381</v>
          </cell>
          <cell r="C2120" t="str">
            <v>MAO-OFC-075</v>
          </cell>
          <cell r="D2120" t="str">
            <v>PEDREIRO COM ENCARGOS COMPLEMENTARES</v>
          </cell>
          <cell r="E2120" t="str">
            <v>HORA</v>
          </cell>
          <cell r="F2120">
            <v>18.36</v>
          </cell>
        </row>
        <row r="2121">
          <cell r="B2121" t="str">
            <v>ED-50382</v>
          </cell>
          <cell r="C2121" t="str">
            <v>MAO-OFC-080</v>
          </cell>
          <cell r="D2121" t="str">
            <v>PINTOR COM ENCARGOS COMPLEMENTARES</v>
          </cell>
          <cell r="E2121" t="str">
            <v>HORA</v>
          </cell>
          <cell r="F2121">
            <v>18.29</v>
          </cell>
        </row>
        <row r="2122">
          <cell r="B2122" t="str">
            <v>ED-50383</v>
          </cell>
          <cell r="C2122" t="str">
            <v>MAO-OFC-085</v>
          </cell>
          <cell r="D2122" t="str">
            <v>POCEIRO COM ENCARGOS COMPLEMENTARES</v>
          </cell>
          <cell r="E2122" t="str">
            <v>HORA</v>
          </cell>
          <cell r="F2122">
            <v>17.2</v>
          </cell>
        </row>
        <row r="2123">
          <cell r="B2123" t="str">
            <v>ED-50384</v>
          </cell>
          <cell r="C2123" t="str">
            <v>MAO-OFC-090</v>
          </cell>
          <cell r="D2123" t="str">
            <v>RASPADOR COM ENCARGOS COMPLEMENTARES</v>
          </cell>
          <cell r="E2123" t="str">
            <v>HORA</v>
          </cell>
          <cell r="F2123">
            <v>21.57</v>
          </cell>
        </row>
        <row r="2124">
          <cell r="B2124" t="str">
            <v>ED-7607</v>
          </cell>
          <cell r="C2124" t="str">
            <v>-</v>
          </cell>
          <cell r="D2124" t="str">
            <v>RASTELEIRO COM ENCARGOS COMPLEMENTARES</v>
          </cell>
          <cell r="E2124" t="str">
            <v>HORA</v>
          </cell>
          <cell r="F2124">
            <v>15.15</v>
          </cell>
        </row>
        <row r="2125">
          <cell r="B2125" t="str">
            <v>ED-50368</v>
          </cell>
          <cell r="C2125" t="str">
            <v>MAO-AJD-045</v>
          </cell>
          <cell r="D2125" t="str">
            <v>REJUNTADOR COM ENCARGOS COMPLEMENTARES</v>
          </cell>
          <cell r="E2125" t="str">
            <v>HORA</v>
          </cell>
          <cell r="F2125">
            <v>13.26</v>
          </cell>
        </row>
        <row r="2126">
          <cell r="B2126" t="str">
            <v>ED-7830</v>
          </cell>
          <cell r="C2126" t="str">
            <v>-</v>
          </cell>
          <cell r="D2126" t="str">
            <v>SERRALHEIRO COM ENCARGOS COMPLEMENTARES</v>
          </cell>
          <cell r="E2126" t="str">
            <v>HORA</v>
          </cell>
          <cell r="F2126">
            <v>18.25</v>
          </cell>
        </row>
        <row r="2127">
          <cell r="B2127" t="str">
            <v>ED-50367</v>
          </cell>
          <cell r="C2127" t="str">
            <v>MAO-AJD-040</v>
          </cell>
          <cell r="D2127" t="str">
            <v>SERVENTE COM ENCARGOS COMPLEMENTARES</v>
          </cell>
          <cell r="E2127" t="str">
            <v>HORA</v>
          </cell>
          <cell r="F2127">
            <v>13.26</v>
          </cell>
        </row>
        <row r="2128">
          <cell r="B2128" t="str">
            <v>ED-50385</v>
          </cell>
          <cell r="C2128" t="str">
            <v>MAO-OFC-100</v>
          </cell>
          <cell r="D2128" t="str">
            <v>TAQUEIRO COM ENCARGOS COMPLEMENTARES</v>
          </cell>
          <cell r="E2128" t="str">
            <v>HORA</v>
          </cell>
          <cell r="F2128">
            <v>21.57</v>
          </cell>
        </row>
        <row r="2129">
          <cell r="B2129" t="str">
            <v>ED-50386</v>
          </cell>
          <cell r="C2129" t="str">
            <v>MAO-OFC-105</v>
          </cell>
          <cell r="D2129" t="str">
            <v>TELHADISTA COM ENCARGOS COMPLEMENTARES</v>
          </cell>
          <cell r="E2129" t="str">
            <v>HORA</v>
          </cell>
          <cell r="F2129">
            <v>20.02</v>
          </cell>
        </row>
        <row r="2130">
          <cell r="B2130" t="str">
            <v>ED-9199</v>
          </cell>
          <cell r="C2130" t="str">
            <v>-</v>
          </cell>
          <cell r="D2130" t="str">
            <v>VIDRACEIRO COM ENCARGOS COMPLEMENTARES</v>
          </cell>
          <cell r="E2130" t="str">
            <v>HORA</v>
          </cell>
          <cell r="F2130">
            <v>15.52</v>
          </cell>
        </row>
        <row r="2131">
          <cell r="B2131">
            <v>344</v>
          </cell>
          <cell r="C2131" t="str">
            <v>-</v>
          </cell>
          <cell r="D2131" t="str">
            <v>MOB-001  - MOBILIZAÇÃO E DESMOBILIZAÇÃO DE OBRA</v>
          </cell>
          <cell r="E2131" t="str">
            <v/>
          </cell>
        </row>
        <row r="2132">
          <cell r="B2132" t="str">
            <v>ED-50389</v>
          </cell>
          <cell r="C2132" t="str">
            <v>MOB-DES-005</v>
          </cell>
          <cell r="D2132" t="str">
            <v>OBRAS ATÉ O VALOR DE 1.000.000,00</v>
          </cell>
          <cell r="E2132" t="str">
            <v>%</v>
          </cell>
          <cell r="F2132">
            <v>1.5</v>
          </cell>
        </row>
        <row r="2133">
          <cell r="B2133" t="str">
            <v>ED-50390</v>
          </cell>
          <cell r="C2133" t="str">
            <v>MOB-DES-010</v>
          </cell>
          <cell r="D2133" t="str">
            <v>OBRAS COM VALOR ENTRE 1.000.000,01 E 3.000.000,00</v>
          </cell>
          <cell r="E2133" t="str">
            <v>%</v>
          </cell>
          <cell r="F2133">
            <v>1</v>
          </cell>
        </row>
        <row r="2134">
          <cell r="B2134" t="str">
            <v>ED-50391</v>
          </cell>
          <cell r="C2134" t="str">
            <v>MOB-DES-015</v>
          </cell>
          <cell r="D2134" t="str">
            <v>OBRAS COM VALORES ACIMA DE 3.000.000,01</v>
          </cell>
          <cell r="E2134" t="str">
            <v>%</v>
          </cell>
          <cell r="F2134">
            <v>2</v>
          </cell>
        </row>
        <row r="2135">
          <cell r="B2135">
            <v>345</v>
          </cell>
          <cell r="C2135" t="str">
            <v>-</v>
          </cell>
          <cell r="D2135" t="str">
            <v>MOB-002  - MOBILIZAÇÃO E DESMOBILIZAÇÃO DE OBRA</v>
          </cell>
          <cell r="E2135" t="str">
            <v/>
          </cell>
        </row>
        <row r="2136">
          <cell r="B2136" t="str">
            <v>ED-50392</v>
          </cell>
          <cell r="C2136" t="str">
            <v>MOB-DES-020</v>
          </cell>
          <cell r="D2136" t="str">
            <v>OBRAS ATÉ O VALOR DE 1.000.000,00</v>
          </cell>
          <cell r="E2136" t="str">
            <v>%</v>
          </cell>
          <cell r="F2136">
            <v>0.5</v>
          </cell>
        </row>
        <row r="2137">
          <cell r="B2137" t="str">
            <v>ED-50393</v>
          </cell>
          <cell r="C2137" t="str">
            <v>MOB-DES-025</v>
          </cell>
          <cell r="D2137" t="str">
            <v>OBRAS COM VALOR ENTRE 1.000.000,01 E 3.000.000,00</v>
          </cell>
          <cell r="E2137" t="str">
            <v>%</v>
          </cell>
          <cell r="F2137">
            <v>0.3</v>
          </cell>
        </row>
        <row r="2138">
          <cell r="B2138" t="str">
            <v>ED-50394</v>
          </cell>
          <cell r="C2138" t="str">
            <v>MOB-DES-030</v>
          </cell>
          <cell r="D2138" t="str">
            <v>OBRAS COM VALORES ACIMA DE 3.000.000,01</v>
          </cell>
          <cell r="E2138" t="str">
            <v>%</v>
          </cell>
          <cell r="F2138">
            <v>0.2</v>
          </cell>
        </row>
        <row r="2139">
          <cell r="B2139">
            <v>346</v>
          </cell>
          <cell r="C2139" t="str">
            <v>-</v>
          </cell>
          <cell r="D2139" t="str">
            <v>MUR-001  - MURO DE VEDAÇÃO DE CONCRETO PRÉ-MOLDADO</v>
          </cell>
          <cell r="E2139" t="str">
            <v/>
          </cell>
        </row>
        <row r="2140">
          <cell r="B2140" t="str">
            <v>ED-50404</v>
          </cell>
          <cell r="C2140" t="str">
            <v>MUR-DEF-005</v>
          </cell>
          <cell r="D2140" t="str">
            <v>COLOCAÇÃO DE DEFENSAS SOBRE O MURO FERRO CANTONEIRA L - 1" X 1/8" COMPRIMENTO = 85 CM, ESPAÇAMENTO 1,50 M E 5 FIADAS DE ARAME FARPADO</v>
          </cell>
          <cell r="E2140" t="str">
            <v>M</v>
          </cell>
          <cell r="F2140">
            <v>15.58</v>
          </cell>
        </row>
        <row r="2141">
          <cell r="B2141" t="str">
            <v>ED-50405</v>
          </cell>
          <cell r="C2141" t="str">
            <v>MUR-DEF-010</v>
          </cell>
          <cell r="D2141" t="str">
            <v>COLOCAÇÃO DE DEFENSAS SOBRE O MURO FERRO CANTONEIRA L - 1" X 1/8" COMPRIMENTO = 85 CM, ESPAÇAMENTO 1,50 M E 7 FIADAS DE ARAME FARPADO</v>
          </cell>
          <cell r="E2141" t="str">
            <v>M</v>
          </cell>
          <cell r="F2141">
            <v>16.62</v>
          </cell>
        </row>
        <row r="2142">
          <cell r="B2142" t="str">
            <v>ED-50400</v>
          </cell>
          <cell r="C2142" t="str">
            <v>MUR-COL-005</v>
          </cell>
          <cell r="D2142" t="str">
            <v>COLUNA DE ALVENARIA A VISTA DE SUPORTE DO PORTÃO (PARA CAIXA DE MEDIÇÃO DE ENERGIA OU PARA PLACA DO NOME DO PRÉDIO) 1,70 X 2,30 M</v>
          </cell>
          <cell r="E2142" t="str">
            <v>U</v>
          </cell>
          <cell r="F2142">
            <v>808.62</v>
          </cell>
        </row>
        <row r="2143">
          <cell r="B2143" t="str">
            <v>ED-50401</v>
          </cell>
          <cell r="C2143" t="str">
            <v>MUR-CON-005</v>
          </cell>
          <cell r="D2143" t="str">
            <v>CONCERTINA CLIPADA MODELO ESPIRAL HELICOIDAL DUPLA D = 450 MM</v>
          </cell>
          <cell r="E2143" t="str">
            <v>M</v>
          </cell>
          <cell r="F2143">
            <v>63.62</v>
          </cell>
        </row>
        <row r="2144">
          <cell r="B2144" t="str">
            <v>ED-50402</v>
          </cell>
          <cell r="C2144" t="str">
            <v>MUR-CON-010</v>
          </cell>
          <cell r="D2144" t="str">
            <v>CONCERTINA CLIPADA MODELO ESPIRAL HELICOIDAL DUPLA D = 610 MM</v>
          </cell>
          <cell r="E2144" t="str">
            <v>M</v>
          </cell>
          <cell r="F2144">
            <v>66.62</v>
          </cell>
        </row>
        <row r="2145">
          <cell r="B2145" t="str">
            <v>ED-50403</v>
          </cell>
          <cell r="C2145" t="str">
            <v>MUR-CON-015</v>
          </cell>
          <cell r="D2145" t="str">
            <v>CONCERTINA CLIPADA MODELO ESPIRAL HELICOIDAL DUPLA D = 730 MM</v>
          </cell>
          <cell r="E2145" t="str">
            <v>M</v>
          </cell>
          <cell r="F2145">
            <v>69.62</v>
          </cell>
        </row>
        <row r="2146">
          <cell r="B2146" t="str">
            <v>ED-50409</v>
          </cell>
          <cell r="C2146" t="str">
            <v>MUR-TIJ-020</v>
          </cell>
          <cell r="D2146" t="str">
            <v>MURETA DE TIJOLO COMUM ESP. = 15CM, H = 105 CM, A REVESTIR</v>
          </cell>
          <cell r="E2146" t="str">
            <v>M</v>
          </cell>
          <cell r="F2146">
            <v>202.25</v>
          </cell>
        </row>
        <row r="2147">
          <cell r="B2147" t="str">
            <v>ED-50410</v>
          </cell>
          <cell r="C2147" t="str">
            <v>MUR-TIJ-025</v>
          </cell>
          <cell r="D2147" t="str">
            <v>MURETA DE TIJOLO COMUM ESP. = 15CM, H = 130 CM, A REVESTIR</v>
          </cell>
          <cell r="E2147" t="str">
            <v>M</v>
          </cell>
          <cell r="F2147">
            <v>229.73</v>
          </cell>
        </row>
        <row r="2148">
          <cell r="B2148" t="str">
            <v>ED-50399</v>
          </cell>
          <cell r="C2148" t="str">
            <v>MUR-CAL-010</v>
          </cell>
          <cell r="D2148" t="str">
            <v>MURO DE VEDAÇÃO DE CONCRETO PRÉ-MOLDADO TIPO CALHA V ALTURA LIVRE = 2,50 M, SAPATA CONCRETO 1:3:6, 30 X 50 CM</v>
          </cell>
          <cell r="E2148" t="str">
            <v>M</v>
          </cell>
          <cell r="F2148">
            <v>275.01</v>
          </cell>
        </row>
        <row r="2149">
          <cell r="B2149" t="str">
            <v>ED-50398</v>
          </cell>
          <cell r="C2149" t="str">
            <v>MUR-CAL-005</v>
          </cell>
          <cell r="D2149" t="str">
            <v>MURO DE VEDAÇÃO DE CONCRETO PRÉ-MOLDADO TIPO CALHA V ALTURA LIVRE = 3,00 M, SAPATA CONCRETO 1:3:6, 30 X 50 CM</v>
          </cell>
          <cell r="E2149" t="str">
            <v>M</v>
          </cell>
          <cell r="F2149">
            <v>295.69</v>
          </cell>
        </row>
        <row r="2150">
          <cell r="B2150" t="str">
            <v>ED-50395</v>
          </cell>
          <cell r="C2150" t="str">
            <v>MUR-BLO-005</v>
          </cell>
          <cell r="D2150" t="str">
            <v>MURO DIVISÓRIO BLOCO DE CONCRETO APARENTE E = 15 CM, H = 1,80 M, INCLUSIVE SAPATA DE CONCRETO ARMADO FCK = 15 MPA, 50 X 55 CM</v>
          </cell>
          <cell r="E2150" t="str">
            <v>M</v>
          </cell>
          <cell r="F2150">
            <v>282.72000000000003</v>
          </cell>
        </row>
        <row r="2151">
          <cell r="B2151" t="str">
            <v>ED-50396</v>
          </cell>
          <cell r="C2151" t="str">
            <v>MUR-BLO-010</v>
          </cell>
          <cell r="D2151" t="str">
            <v>MURO DIVISÓRIO BLOCO DE CONCRETO APARENTE E = 15 CM, H = 2,20 M, INCLUSIVE SAPATA DE CONCRETO ARMADO FCK = 15 MPA, 50 X 55 CM</v>
          </cell>
          <cell r="E2151" t="str">
            <v>M</v>
          </cell>
          <cell r="F2151">
            <v>306.95999999999998</v>
          </cell>
        </row>
        <row r="2152">
          <cell r="B2152" t="str">
            <v>ED-50397</v>
          </cell>
          <cell r="C2152" t="str">
            <v>MUR-BLO-015</v>
          </cell>
          <cell r="D2152" t="str">
            <v>MURO DIVISÓRIO BLOCO DE CONCRETO REVESTIDO E = 15 CM, H = 2,20 M, INCLUSIVE SAPATA DE CONCRETO ARMADO FCK = 15 MPA, 50 X 55 CM</v>
          </cell>
          <cell r="E2152" t="str">
            <v>M</v>
          </cell>
          <cell r="F2152">
            <v>455.56</v>
          </cell>
        </row>
        <row r="2153">
          <cell r="B2153" t="str">
            <v>ED-50406</v>
          </cell>
          <cell r="C2153" t="str">
            <v>MUR-TIJ-005</v>
          </cell>
          <cell r="D2153" t="str">
            <v>MURO DIVISÓRIO TIJOLO FURADO E = 10 CM, REBOCADO E PINTADO A LATEX H = 1,80 M, INCLUSIVE SAPATA DE CONCRETO ARMADO FCK = 15 MPA, 50 X 55 CM</v>
          </cell>
          <cell r="E2153" t="str">
            <v>M</v>
          </cell>
          <cell r="F2153">
            <v>425.95</v>
          </cell>
        </row>
        <row r="2154">
          <cell r="B2154" t="str">
            <v>ED-50408</v>
          </cell>
          <cell r="C2154" t="str">
            <v>MUR-TIJ-015</v>
          </cell>
          <cell r="D2154" t="str">
            <v>MURO DIVISÓRIO TIJOLO FURADO E = 10 CM, REBOCADO E PINTADO A LATEX H = 2,20 A 2,50 M, INCLUSIVE SAPATA DE CONCRETO ARMADO FCK = 15 MPA, 50 X 55 CM</v>
          </cell>
          <cell r="E2154" t="str">
            <v>M</v>
          </cell>
          <cell r="F2154">
            <v>580.32000000000005</v>
          </cell>
        </row>
        <row r="2155">
          <cell r="B2155" t="str">
            <v>ED-50407</v>
          </cell>
          <cell r="C2155" t="str">
            <v>MUR-TIJ-010</v>
          </cell>
          <cell r="D2155" t="str">
            <v>MURO DIVISÓRIO TIJOLO FURADO E = 10 CM, REBOCADO E PINTADO A LATEX H = 2,20 M, INCLUSIVE SAPATA DE CONCRETO ARMADO FCK = 15 MPA, 50 X 55 CM</v>
          </cell>
          <cell r="E2155" t="str">
            <v>M</v>
          </cell>
          <cell r="F2155">
            <v>459.86</v>
          </cell>
        </row>
        <row r="2156">
          <cell r="B2156">
            <v>347</v>
          </cell>
          <cell r="C2156" t="str">
            <v>-</v>
          </cell>
          <cell r="D2156" t="str">
            <v>OBR-001  - OBRAS VIÁRIAS (PAVIMENTAÇÃO DE RUAS)</v>
          </cell>
          <cell r="E2156" t="str">
            <v/>
          </cell>
        </row>
        <row r="2157">
          <cell r="B2157" t="str">
            <v>ED-50413</v>
          </cell>
          <cell r="C2157" t="str">
            <v>OBR-VIA-207</v>
          </cell>
          <cell r="D2157" t="str">
            <v>ALVENARIA POLIÉDRICA, RETIRADA E REASSENTAMENTO SOBRE COXIM DE AREIA</v>
          </cell>
          <cell r="E2157" t="str">
            <v>M2</v>
          </cell>
          <cell r="F2157">
            <v>19.05</v>
          </cell>
        </row>
        <row r="2158">
          <cell r="B2158" t="str">
            <v>ED-50421</v>
          </cell>
          <cell r="C2158" t="str">
            <v>OBR-VIA-440</v>
          </cell>
          <cell r="D2158" t="str">
            <v>ASSENTAMENTO DE MATA-BURRO DE CONCRETO</v>
          </cell>
          <cell r="E2158" t="str">
            <v>U</v>
          </cell>
          <cell r="F2158">
            <v>622.32000000000005</v>
          </cell>
        </row>
        <row r="2159">
          <cell r="B2159" t="str">
            <v>ED-50414</v>
          </cell>
          <cell r="C2159" t="str">
            <v>OBR-VIA-208</v>
          </cell>
          <cell r="D2159" t="str">
            <v>CALÇAMENTO EM BLOQUETE, RETIRADA E REASSENTAMENTO SOBRE COXIM DE AREIA</v>
          </cell>
          <cell r="E2159" t="str">
            <v>M2</v>
          </cell>
          <cell r="F2159">
            <v>22.78</v>
          </cell>
        </row>
        <row r="2160">
          <cell r="B2160" t="str">
            <v>ED-50415</v>
          </cell>
          <cell r="C2160" t="str">
            <v>OBR-VIA-210</v>
          </cell>
          <cell r="D2160" t="str">
            <v>EXECUÇÃO DE CALÇAMENTO EM BLOQUETE - E = 6 CM - FCK = 25 MPA, INCLUINDO FORNECIMENTO E TRANSPORTE DE TODOS OS MATERIAIS, COLCHÃO DE ASSENTAMENTO E = 6 CM</v>
          </cell>
          <cell r="E2160" t="str">
            <v>M2</v>
          </cell>
          <cell r="F2160">
            <v>39.659999999999997</v>
          </cell>
        </row>
        <row r="2161">
          <cell r="B2161" t="str">
            <v>ED-50416</v>
          </cell>
          <cell r="C2161" t="str">
            <v>OBR-VIA-215</v>
          </cell>
          <cell r="D2161" t="str">
            <v>EXECUÇÃO DE CALÇAMENTO EM BLOQUETE - E = 8 CM - FCK = 35 MPA, INCLUINDO FORNECIMENTO E TRANSPORTE DE TODOS OS MATERIAIS, COLCHÃO DE ASSENTAMENTO E = 6 CM</v>
          </cell>
          <cell r="E2161" t="str">
            <v>M2</v>
          </cell>
          <cell r="F2161">
            <v>45.41</v>
          </cell>
        </row>
        <row r="2162">
          <cell r="B2162" t="str">
            <v>ED-7624</v>
          </cell>
          <cell r="C2162" t="str">
            <v>-</v>
          </cell>
          <cell r="D2162" t="str">
            <v>EXECUÇÃO E APLICAÇÃO DE CONCRETO ASFÁLTICO PRE-MISTURADO À FRIO (PMF), EM BETONEIRA, INCLUINDO FORNECIMENTO E TRANSPORTE DOS AGREGADOS E MATERIAL BETUMINOSO, INCLUSIVE TRANSPORTE DA MASSA ASFÁLTICA ATÉ A PISTA</v>
          </cell>
          <cell r="E2162" t="str">
            <v>M3</v>
          </cell>
          <cell r="F2162">
            <v>503.55</v>
          </cell>
        </row>
        <row r="2163">
          <cell r="B2163" t="str">
            <v>ED-7623</v>
          </cell>
          <cell r="C2163" t="str">
            <v>-</v>
          </cell>
          <cell r="D2163" t="str">
            <v>EXECUÇÃO E APLICAÇÃO DE CONCRETO BETUMINOSO USINADO A QUENTE (CBUQ), MASSA COMERCIAL, INCLUINDO FORNECIMENTO E TRANSPORTE DOS AGREGADOS E MATERIAL BETUMINOSO, EXCLUSIVE TRANSPORTE DA MASSA ASFÁLTICA ATÉ A PISTA</v>
          </cell>
          <cell r="E2163" t="str">
            <v>M3</v>
          </cell>
          <cell r="F2163">
            <v>800.95</v>
          </cell>
        </row>
        <row r="2164">
          <cell r="B2164" t="str">
            <v>ED-50411</v>
          </cell>
          <cell r="C2164" t="str">
            <v>ESS-SOL-050</v>
          </cell>
          <cell r="D2164" t="str">
            <v>GEOTÊXTIL NÃO TECIDO PARA ESTABILIZAÇÃO DE SOLOS</v>
          </cell>
          <cell r="E2164" t="str">
            <v>M2</v>
          </cell>
          <cell r="F2164">
            <v>7.68</v>
          </cell>
        </row>
        <row r="2165">
          <cell r="B2165" t="str">
            <v>ED-50412</v>
          </cell>
          <cell r="C2165" t="str">
            <v>OBR-VIA-206</v>
          </cell>
          <cell r="D2165" t="str">
            <v>PARALELEPÍPEDO, RETIRADA E REASSENTAMENTO SOBRE COXIM DE AREIA</v>
          </cell>
          <cell r="E2165" t="str">
            <v>M2</v>
          </cell>
          <cell r="F2165">
            <v>25.95</v>
          </cell>
        </row>
        <row r="2166">
          <cell r="B2166" t="str">
            <v>ED-50419</v>
          </cell>
          <cell r="C2166" t="str">
            <v>OBR-VIA-218</v>
          </cell>
          <cell r="D2166" t="str">
            <v>PISO DE CONCRETO PRÉ-MOLDADO INTERTRAVADO E = 10 CM - FCK = 35 MPA, INCLUINDO FORNECIMENTO E TRANSPORTE DE TODOS OS MATERIAIS, COLCHÃO DE ASSENTAMENTO E = 6 CM</v>
          </cell>
          <cell r="E2166" t="str">
            <v>M2</v>
          </cell>
          <cell r="F2166">
            <v>60.59</v>
          </cell>
        </row>
        <row r="2167">
          <cell r="B2167" t="str">
            <v>ED-50420</v>
          </cell>
          <cell r="C2167" t="str">
            <v>OBR-VIA-219</v>
          </cell>
          <cell r="D2167" t="str">
            <v>PISO DE CONCRETO PRÉ-MOLDADO INTERTRAVADO E = 10 CM - FCK = 40 MPA, INCLUINDO FORNECIMENTO E TRANSPORTE DE TODOS OS MATERIAIS, COLCHÃO DE ASSENTAMENTO E = 6 CM</v>
          </cell>
          <cell r="E2167" t="str">
            <v>M2</v>
          </cell>
          <cell r="F2167">
            <v>60.59</v>
          </cell>
        </row>
        <row r="2168">
          <cell r="B2168" t="str">
            <v>ED-50417</v>
          </cell>
          <cell r="C2168" t="str">
            <v>OBR-VIA-216</v>
          </cell>
          <cell r="D2168" t="str">
            <v>PISO DE CONCRETO PRÉ-MOLDADO INTERTRAVADO E = 6 CM - FCK = 35 MPA, INCLUINDO FORNECIMENTO E TRANSPORTE DE TODOS OS MATERIAIS, COLCHÃO DE ASSENTAMENTO E = 6 CM</v>
          </cell>
          <cell r="E2168" t="str">
            <v>M2</v>
          </cell>
          <cell r="F2168">
            <v>51.82</v>
          </cell>
        </row>
        <row r="2169">
          <cell r="B2169" t="str">
            <v>ED-50418</v>
          </cell>
          <cell r="C2169" t="str">
            <v>OBR-VIA-217</v>
          </cell>
          <cell r="D2169" t="str">
            <v>PISO DE CONCRETO PRÉ-MOLDADO INTERTRAVADO E = 8 CM - FCK = 35 MPA, INCLUINDO FORNECIMENTO E TRANSPORTE DE TODOS OS MATERIAIS, COLCHÃO DE ASSENTAMENTO E = 6 CM</v>
          </cell>
          <cell r="E2169" t="str">
            <v>M2</v>
          </cell>
          <cell r="F2169">
            <v>57.67</v>
          </cell>
        </row>
        <row r="2170">
          <cell r="B2170">
            <v>348</v>
          </cell>
          <cell r="C2170" t="str">
            <v>-</v>
          </cell>
          <cell r="D2170" t="str">
            <v>OBR-002  - OBRAS DE ARTE ESPECIAIS - PONTES</v>
          </cell>
          <cell r="E2170" t="str">
            <v/>
          </cell>
        </row>
        <row r="2171">
          <cell r="B2171" t="str">
            <v>ED-50423</v>
          </cell>
          <cell r="C2171" t="str">
            <v>OBR-PON-075</v>
          </cell>
          <cell r="D2171" t="str">
            <v>ENSECADEIRA INCLUSIVE RETIRADA DO MADEIRAMENTO , PAREDE DUPLA</v>
          </cell>
          <cell r="E2171" t="str">
            <v>M2</v>
          </cell>
          <cell r="F2171">
            <v>278.19</v>
          </cell>
        </row>
        <row r="2172">
          <cell r="B2172" t="str">
            <v>ED-50422</v>
          </cell>
          <cell r="C2172" t="str">
            <v>OBR-PON-070</v>
          </cell>
          <cell r="D2172" t="str">
            <v>ENSECADEIRA INCLUSIVE RETIRADA DO MADEIRAMENTO , PAREDE SIMPLES</v>
          </cell>
          <cell r="E2172" t="str">
            <v>M2</v>
          </cell>
          <cell r="F2172">
            <v>111.41</v>
          </cell>
        </row>
        <row r="2173">
          <cell r="B2173" t="str">
            <v>ED-50430</v>
          </cell>
          <cell r="C2173" t="str">
            <v>OBR-PON-110</v>
          </cell>
          <cell r="D2173" t="str">
            <v>FORNECIMENTO E APLICAÇÃO DE GROUT PARA ANCORAGENS (VIGA METÁLICA/TABULEIRO PRÉ MOLDADO)</v>
          </cell>
          <cell r="E2173" t="str">
            <v>M3</v>
          </cell>
          <cell r="F2173">
            <v>265.11</v>
          </cell>
        </row>
        <row r="2174">
          <cell r="B2174" t="str">
            <v>ED-50429</v>
          </cell>
          <cell r="C2174" t="str">
            <v>OBR-PON-105</v>
          </cell>
          <cell r="D2174" t="str">
            <v>LANÇAMENTO DE TABULEIRO PRÉ MOLDADO</v>
          </cell>
          <cell r="E2174" t="str">
            <v>U</v>
          </cell>
          <cell r="F2174">
            <v>60.14</v>
          </cell>
        </row>
        <row r="2175">
          <cell r="B2175" t="str">
            <v>ED-50428</v>
          </cell>
          <cell r="C2175" t="str">
            <v>OBR-PON-100</v>
          </cell>
          <cell r="D2175" t="str">
            <v>LANÇAMENTO DE VIGA METÁLICA - PONTE DE 08 METROS: 2.97 TONELADAS (2 VIGAS) - PONTE DE 10 METROS: 3.72 TONELADAS (2 VIGAS) - PONTE DE 12 METROS: 4.46 TONELADAS (2 VIGAS) - PONTE DE 15 METROS: 6.26 TONELADAS (2 VIGAS) - PONTE DE 18 METROS: 10.8 TONELADAS (3</v>
          </cell>
          <cell r="E2175" t="str">
            <v>KG</v>
          </cell>
          <cell r="F2175">
            <v>0.91</v>
          </cell>
        </row>
        <row r="2176">
          <cell r="B2176" t="str">
            <v>ED-50427</v>
          </cell>
          <cell r="C2176" t="str">
            <v>OBR-PON-095</v>
          </cell>
          <cell r="D2176" t="str">
            <v>TRANSPORTE DE TABULEIROS DE CONCRETO - PONTE DE 08 METROS: 14.4 TONELADAS - PONTE DE 10 METROS: 16.8 TONELADAS - PONTE DE 12 METROS: 19.2 TONELADAS - PONTE DE 15 METROS: 24.0 TONELADAS - PONTE DE 18 METROS: 28.8 TONELADAS</v>
          </cell>
          <cell r="E2176" t="str">
            <v>TXKM</v>
          </cell>
          <cell r="F2176">
            <v>0.62</v>
          </cell>
        </row>
        <row r="2177">
          <cell r="B2177" t="str">
            <v>ED-50426</v>
          </cell>
          <cell r="C2177" t="str">
            <v>OBR-PON-090</v>
          </cell>
          <cell r="D2177" t="str">
            <v>TRANSPORTE DE VIGAS METÁLICAS - PONTE DE 08 METROS: 2.97 TONELADAS (2 VIGAS) - PONTE DE 10 METROS: 3.72 TONELADAS (2 VIGAS) - PONTE DE 12 METROS: 4.46 TONELADAS (2 VIGAS) - PONTE DE 15 METROS: 6.26 TONELADAS (2 VIGAS) - PONTE DE 18 METROS: 10.8 TONELADAS</v>
          </cell>
          <cell r="E2177" t="str">
            <v>TXKM</v>
          </cell>
          <cell r="F2177">
            <v>0.62</v>
          </cell>
        </row>
        <row r="2178">
          <cell r="B2178" t="str">
            <v>ED-50425</v>
          </cell>
          <cell r="C2178" t="str">
            <v>OBR-PON-085</v>
          </cell>
          <cell r="D2178" t="str">
            <v>TRAVESSIA DE CHAPA METÁLICA PARA VEÍCULOS</v>
          </cell>
          <cell r="E2178" t="str">
            <v>M2</v>
          </cell>
          <cell r="F2178">
            <v>351.99</v>
          </cell>
        </row>
        <row r="2179">
          <cell r="B2179" t="str">
            <v>ED-50424</v>
          </cell>
          <cell r="C2179" t="str">
            <v>OBR-PON-080</v>
          </cell>
          <cell r="D2179" t="str">
            <v>TRAVESSIA DE MADEIRA PARA VEÍCULOS</v>
          </cell>
          <cell r="E2179" t="str">
            <v>M2</v>
          </cell>
          <cell r="F2179">
            <v>60.69</v>
          </cell>
        </row>
        <row r="2180">
          <cell r="B2180">
            <v>349</v>
          </cell>
          <cell r="C2180" t="str">
            <v>-</v>
          </cell>
          <cell r="D2180" t="str">
            <v>PAI-001  - PAISAGISMO</v>
          </cell>
          <cell r="E2180" t="str">
            <v/>
          </cell>
        </row>
        <row r="2181">
          <cell r="B2181" t="str">
            <v>ED-50431</v>
          </cell>
          <cell r="C2181" t="str">
            <v>PAI-CER-005</v>
          </cell>
          <cell r="D2181" t="str">
            <v>CERCA EM FERRO, TRIANGULAR, PADRÃO PREFEITURA</v>
          </cell>
          <cell r="E2181" t="str">
            <v>U</v>
          </cell>
          <cell r="F2181">
            <v>74.91</v>
          </cell>
        </row>
        <row r="2182">
          <cell r="B2182" t="str">
            <v>ED-50446</v>
          </cell>
          <cell r="C2182" t="str">
            <v>PAI-MUD-045</v>
          </cell>
          <cell r="D2182" t="str">
            <v>FORNECIMENTO DE ARBUSTO - BELA EMÍLIA</v>
          </cell>
          <cell r="E2182" t="str">
            <v>U</v>
          </cell>
          <cell r="F2182">
            <v>2</v>
          </cell>
        </row>
        <row r="2183">
          <cell r="B2183" t="str">
            <v>ED-50447</v>
          </cell>
          <cell r="C2183" t="str">
            <v>PAI-MUD-050</v>
          </cell>
          <cell r="D2183" t="str">
            <v>FORNECIMENTO DE ARBUSTO - CAMARA</v>
          </cell>
          <cell r="E2183" t="str">
            <v>U</v>
          </cell>
          <cell r="F2183">
            <v>1.5</v>
          </cell>
        </row>
        <row r="2184">
          <cell r="B2184" t="str">
            <v>ED-50441</v>
          </cell>
          <cell r="C2184" t="str">
            <v>PAI-MUD-020</v>
          </cell>
          <cell r="D2184" t="str">
            <v>FORNECIMENTO DE ÁRVORE - CÁSSIA MIMOSA</v>
          </cell>
          <cell r="E2184" t="str">
            <v>U</v>
          </cell>
          <cell r="F2184">
            <v>77</v>
          </cell>
        </row>
        <row r="2185">
          <cell r="B2185" t="str">
            <v>ED-50439</v>
          </cell>
          <cell r="C2185" t="str">
            <v>PAI-MUD-010</v>
          </cell>
          <cell r="D2185" t="str">
            <v>FORNECIMENTO DE ÁRVORE - IPÊ ROSA</v>
          </cell>
          <cell r="E2185" t="str">
            <v>U</v>
          </cell>
          <cell r="F2185">
            <v>101.33</v>
          </cell>
        </row>
        <row r="2186">
          <cell r="B2186" t="str">
            <v>ED-50442</v>
          </cell>
          <cell r="C2186" t="str">
            <v>PAI-MUD-025</v>
          </cell>
          <cell r="D2186" t="str">
            <v>FORNECIMENTO DE ÁRVORE - JACARANDÁ MIMOSO</v>
          </cell>
          <cell r="E2186" t="str">
            <v>U</v>
          </cell>
          <cell r="F2186">
            <v>72</v>
          </cell>
        </row>
        <row r="2187">
          <cell r="B2187" t="str">
            <v>ED-50440</v>
          </cell>
          <cell r="C2187" t="str">
            <v>PAI-MUD-015</v>
          </cell>
          <cell r="D2187" t="str">
            <v>FORNECIMENTO DE ÁRVORE - PAU FERRO</v>
          </cell>
          <cell r="E2187" t="str">
            <v>U</v>
          </cell>
          <cell r="F2187">
            <v>79</v>
          </cell>
        </row>
        <row r="2188">
          <cell r="B2188" t="str">
            <v>ED-50438</v>
          </cell>
          <cell r="C2188" t="str">
            <v>PAI-MUD-005</v>
          </cell>
          <cell r="D2188" t="str">
            <v>FORNECIMENTO DE ÁRVORE - SIBIPURUNA</v>
          </cell>
          <cell r="E2188" t="str">
            <v>U</v>
          </cell>
          <cell r="F2188">
            <v>101.33</v>
          </cell>
        </row>
        <row r="2189">
          <cell r="B2189" t="str">
            <v>ED-50443</v>
          </cell>
          <cell r="C2189" t="str">
            <v>PAI-MUD-030</v>
          </cell>
          <cell r="D2189" t="str">
            <v>FORNECIMENTO DE FORRAÇÃO - ALCALYPHA</v>
          </cell>
          <cell r="E2189" t="str">
            <v>M2</v>
          </cell>
          <cell r="F2189">
            <v>2</v>
          </cell>
        </row>
        <row r="2190">
          <cell r="B2190" t="str">
            <v>ED-50445</v>
          </cell>
          <cell r="C2190" t="str">
            <v>PAI-MUD-040</v>
          </cell>
          <cell r="D2190" t="str">
            <v>FORNECIMENTO DE FORRAÇÃO - CLOROFITO</v>
          </cell>
          <cell r="E2190" t="str">
            <v>M2</v>
          </cell>
          <cell r="F2190">
            <v>0.8</v>
          </cell>
        </row>
        <row r="2191">
          <cell r="B2191" t="str">
            <v>ED-50444</v>
          </cell>
          <cell r="C2191" t="str">
            <v>PAI-MUD-035</v>
          </cell>
          <cell r="D2191" t="str">
            <v>FORNECIMENTO DE FORRAÇÃO - WEDELIA</v>
          </cell>
          <cell r="E2191" t="str">
            <v>M2</v>
          </cell>
          <cell r="F2191">
            <v>0.8</v>
          </cell>
        </row>
        <row r="2192">
          <cell r="B2192" t="str">
            <v>ED-50448</v>
          </cell>
          <cell r="C2192" t="str">
            <v>PAI-MUD-055</v>
          </cell>
          <cell r="D2192" t="str">
            <v>FORNECIMENTO DE PALMEIRA - LICURI</v>
          </cell>
          <cell r="E2192" t="str">
            <v>U</v>
          </cell>
          <cell r="F2192">
            <v>40</v>
          </cell>
        </row>
        <row r="2193">
          <cell r="B2193" t="str">
            <v>ED-50449</v>
          </cell>
          <cell r="C2193" t="str">
            <v>PAI-MUD-060</v>
          </cell>
          <cell r="D2193" t="str">
            <v>FORNECIMENTO DE PALMEIRA ARECA LUTESCENS</v>
          </cell>
          <cell r="E2193" t="str">
            <v>U</v>
          </cell>
          <cell r="F2193">
            <v>22.8</v>
          </cell>
        </row>
        <row r="2194">
          <cell r="B2194" t="str">
            <v>ED-50450</v>
          </cell>
          <cell r="C2194" t="str">
            <v>PAI-SEI-005</v>
          </cell>
          <cell r="D2194" t="str">
            <v>LASTRO DE SEIXO, INCLUSIVE LANÇAMENTO</v>
          </cell>
          <cell r="E2194" t="str">
            <v>M2</v>
          </cell>
          <cell r="F2194">
            <v>112.7</v>
          </cell>
        </row>
        <row r="2195">
          <cell r="B2195" t="str">
            <v>ED-50435</v>
          </cell>
          <cell r="C2195" t="str">
            <v>PAI-GRA-005</v>
          </cell>
          <cell r="D2195" t="str">
            <v>PLANTIO DE GRAMA BATATAIS EM PLACAS, INCLUSIVE TERRA VEGETAL E CONSERVAÇÃO POR 30 DIAS</v>
          </cell>
          <cell r="E2195" t="str">
            <v>M2</v>
          </cell>
          <cell r="F2195">
            <v>15.06</v>
          </cell>
        </row>
        <row r="2196">
          <cell r="B2196" t="str">
            <v>ED-50437</v>
          </cell>
          <cell r="C2196" t="str">
            <v>PAI-GRA-015</v>
          </cell>
          <cell r="D2196" t="str">
            <v>PLANTIO DE GRAMA ESMERALDA EM PLACAS, INCLUSIVE TERRA VEGETAL E CONSERVAÇÃO POR 30 DIAS</v>
          </cell>
          <cell r="E2196" t="str">
            <v>M2</v>
          </cell>
          <cell r="F2196">
            <v>16.88</v>
          </cell>
        </row>
        <row r="2197">
          <cell r="B2197" t="str">
            <v>ED-50436</v>
          </cell>
          <cell r="C2197" t="str">
            <v>PAI-GRA-010</v>
          </cell>
          <cell r="D2197" t="str">
            <v>PLANTIO DE GRAMA SÃO CARLOS EM PLACAS, INCLUSIVE TERRA VEGETAL E CONSERVAÇÃO POR 30 DIAS</v>
          </cell>
          <cell r="E2197" t="str">
            <v>M2</v>
          </cell>
          <cell r="F2197">
            <v>16.88</v>
          </cell>
        </row>
        <row r="2198">
          <cell r="B2198" t="str">
            <v>ED-50433</v>
          </cell>
          <cell r="C2198" t="str">
            <v>PAI-COV-010</v>
          </cell>
          <cell r="D2198" t="str">
            <v>PLANTIO E PREPARO DE COVAS DE ARBUSTOS ORNAMENTAIS EM GERAL, EXCETO FORNECIMENTO DAS MUDAS</v>
          </cell>
          <cell r="E2198" t="str">
            <v>U</v>
          </cell>
          <cell r="F2198">
            <v>7.96</v>
          </cell>
        </row>
        <row r="2199">
          <cell r="B2199" t="str">
            <v>ED-50432</v>
          </cell>
          <cell r="C2199" t="str">
            <v>PAI-COV-005</v>
          </cell>
          <cell r="D2199" t="str">
            <v>PLANTIO E PREPARO DE COVAS DE ÁRVORES H MÍN. = 1,80 M COM COVA 60 X 60 X 60 CM, EXCETO FORNECIMENTO DAS MUDAS</v>
          </cell>
          <cell r="E2199" t="str">
            <v>U</v>
          </cell>
          <cell r="F2199">
            <v>8.85</v>
          </cell>
        </row>
        <row r="2200">
          <cell r="B2200" t="str">
            <v>ED-50434</v>
          </cell>
          <cell r="C2200" t="str">
            <v>PAI-COV-015</v>
          </cell>
          <cell r="D2200" t="str">
            <v>PLANTIO E PREPARO DE COVAS DE FORRAÇÃO, EXCETO FORNECIMENTO DAS MUDAS</v>
          </cell>
          <cell r="E2200" t="str">
            <v>M2</v>
          </cell>
          <cell r="F2200">
            <v>21.24</v>
          </cell>
        </row>
        <row r="2201">
          <cell r="B2201">
            <v>350</v>
          </cell>
          <cell r="C2201" t="str">
            <v>-</v>
          </cell>
          <cell r="D2201" t="str">
            <v>PIN-001  - PINTURA</v>
          </cell>
          <cell r="E2201" t="str">
            <v/>
          </cell>
        </row>
        <row r="2202">
          <cell r="B2202" t="str">
            <v>ED-50471</v>
          </cell>
          <cell r="C2202" t="str">
            <v>PIN-CER-005</v>
          </cell>
          <cell r="D2202" t="str">
            <v>APLICAÇÃO DE CERA EM  ESQUADRIAS DE MADEIRA, TRÊS (3) DEMÃOS, INCLUSIVE APLICAÇÃO DE SELADOR PARA MADEIRA</v>
          </cell>
          <cell r="E2202" t="str">
            <v>M2</v>
          </cell>
          <cell r="F2202">
            <v>17.18</v>
          </cell>
        </row>
        <row r="2203">
          <cell r="B2203" t="str">
            <v>ED-50472</v>
          </cell>
          <cell r="C2203" t="str">
            <v>PIN-CER-010</v>
          </cell>
          <cell r="D2203" t="str">
            <v>APLICAÇÃO DE CERA EM  RODAPÉS COM ALTURA DE 10 CM, TRÊS (3) DEMÃOS, INCLUSIVE APLICAÇÃO DE SELADOR PARA MADEIRA</v>
          </cell>
          <cell r="E2203" t="str">
            <v>M</v>
          </cell>
          <cell r="F2203">
            <v>5.14</v>
          </cell>
        </row>
        <row r="2204">
          <cell r="B2204" t="str">
            <v>ED-50481</v>
          </cell>
          <cell r="C2204" t="str">
            <v>PIN-EMA-015</v>
          </cell>
          <cell r="D2204" t="str">
            <v>EMASSAMENTO A ÓLEO SOBRE MADEIRA, UMA (1) DEMÃO, INCLUSIVE LIXAMENTO PARA PINTURA</v>
          </cell>
          <cell r="E2204" t="str">
            <v>M2</v>
          </cell>
          <cell r="F2204">
            <v>14.69</v>
          </cell>
        </row>
        <row r="2205">
          <cell r="B2205" t="str">
            <v>ED-50482</v>
          </cell>
          <cell r="C2205" t="str">
            <v>PIN-EMA-020</v>
          </cell>
          <cell r="D2205" t="str">
            <v>EMASSAMENTO EM ESQUADRIA DE MADEIRA COM MASSA A ÓLEO, DUAS (2) DEMÃOS, INCLUSIVE LIXAMENTO PARA PINTURA  A ÓLEO OU ESMALTE</v>
          </cell>
          <cell r="E2205" t="str">
            <v>M2</v>
          </cell>
          <cell r="F2205">
            <v>17.71</v>
          </cell>
        </row>
        <row r="2206">
          <cell r="B2206" t="str">
            <v>ED-50485</v>
          </cell>
          <cell r="C2206" t="str">
            <v>PIN-EMA-030</v>
          </cell>
          <cell r="D2206" t="str">
            <v>EMASSAMENTO EM FORRO DE GESSO COM MASSA ACRÍLICA, UMA (1) DEMÃO, INCLUSIVE LIXAMENTO PARA PINTURA</v>
          </cell>
          <cell r="E2206" t="str">
            <v>M2</v>
          </cell>
          <cell r="F2206">
            <v>10.67</v>
          </cell>
        </row>
        <row r="2207">
          <cell r="B2207" t="str">
            <v>ED-50486</v>
          </cell>
          <cell r="C2207" t="str">
            <v>PIN-EMA-031</v>
          </cell>
          <cell r="D2207" t="str">
            <v>EMASSAMENTO EM FORRO DE GESSO COM MASSA CORRIDA (PVA), UMA (1) DEMÃO, INCLUSIVE LIXAMENTO PARA PINTURA</v>
          </cell>
          <cell r="E2207" t="str">
            <v>M2</v>
          </cell>
          <cell r="F2207">
            <v>10.029999999999999</v>
          </cell>
        </row>
        <row r="2208">
          <cell r="B2208" t="str">
            <v>ED-50474</v>
          </cell>
          <cell r="C2208" t="str">
            <v>PIN-EMA-006</v>
          </cell>
          <cell r="D2208" t="str">
            <v>EMASSAMENTO EM PAREDE COM MASSA ACRÍLICA, DUAS (2) DEMÃOS, INCLUSIVE LIXAMENTO PARA PINTURA</v>
          </cell>
          <cell r="E2208" t="str">
            <v>M2</v>
          </cell>
          <cell r="F2208">
            <v>12.33</v>
          </cell>
        </row>
        <row r="2209">
          <cell r="B2209" t="str">
            <v>ED-50473</v>
          </cell>
          <cell r="C2209" t="str">
            <v>PIN-EMA-005</v>
          </cell>
          <cell r="D2209" t="str">
            <v>EMASSAMENTO EM PAREDE COM MASSA ACRÍLICA, UMA (1) DEMÃO, INCLUSIVE LIXAMENTO PARA PINTURA</v>
          </cell>
          <cell r="E2209" t="str">
            <v>M2</v>
          </cell>
          <cell r="F2209">
            <v>8.93</v>
          </cell>
        </row>
        <row r="2210">
          <cell r="B2210" t="str">
            <v>ED-50478</v>
          </cell>
          <cell r="C2210" t="str">
            <v>PIN-EMA-011</v>
          </cell>
          <cell r="D2210" t="str">
            <v>EMASSAMENTO EM PAREDE COM MASSA CORRIDA (PVA), DUAS (2) DEMÃOS, INCLUSIVE LIXAMENTO PARA PINTURA</v>
          </cell>
          <cell r="E2210" t="str">
            <v>M2</v>
          </cell>
          <cell r="F2210">
            <v>11.14</v>
          </cell>
        </row>
        <row r="2211">
          <cell r="B2211" t="str">
            <v>ED-50477</v>
          </cell>
          <cell r="C2211" t="str">
            <v>PIN-EMA-010</v>
          </cell>
          <cell r="D2211" t="str">
            <v>EMASSAMENTO EM PAREDE COM MASSA CORRIDA (PVA), UMA (1) DEMÃO, INCLUSIVE LIXAMENTO PARA PINTURA</v>
          </cell>
          <cell r="E2211" t="str">
            <v>M2</v>
          </cell>
          <cell r="F2211">
            <v>8.14</v>
          </cell>
        </row>
        <row r="2212">
          <cell r="B2212" t="str">
            <v>ED-50483</v>
          </cell>
          <cell r="C2212" t="str">
            <v>PIN-EMA-025</v>
          </cell>
          <cell r="D2212" t="str">
            <v>EMASSAMENTO EM PAREDE DE GESSO ACARTONADO (DRY-WALL) COM MASSA ACRÍLICA, UMA (1) DEMÃO, INCLUSIVE LIXAMENTO PARA PINTURA</v>
          </cell>
          <cell r="E2212" t="str">
            <v>M2</v>
          </cell>
          <cell r="F2212">
            <v>8.5</v>
          </cell>
        </row>
        <row r="2213">
          <cell r="B2213" t="str">
            <v>ED-50484</v>
          </cell>
          <cell r="C2213" t="str">
            <v>PIN-EMA-026</v>
          </cell>
          <cell r="D2213" t="str">
            <v>EMASSAMENTO EM PAREDE DE GESSO ACARTONADO (DRY-WALL) COM MASSA CORRIDA (PVA), UMA (1) DEMÃO, INCLUSIVE LIXAMENTO PARA PINTURA</v>
          </cell>
          <cell r="E2213" t="str">
            <v>M2</v>
          </cell>
          <cell r="F2213">
            <v>7.86</v>
          </cell>
        </row>
        <row r="2214">
          <cell r="B2214" t="str">
            <v>ED-50476</v>
          </cell>
          <cell r="C2214" t="str">
            <v>PIN-EMA-008</v>
          </cell>
          <cell r="D2214" t="str">
            <v>EMASSAMENTO EM TETO COM MASSA ACRÍLICA, DUAS (2) DEMÃOS, INCLUSIVE LIXAMENTO PARA PINTURA</v>
          </cell>
          <cell r="E2214" t="str">
            <v>M2</v>
          </cell>
          <cell r="F2214">
            <v>19.88</v>
          </cell>
        </row>
        <row r="2215">
          <cell r="B2215" t="str">
            <v>ED-50475</v>
          </cell>
          <cell r="C2215" t="str">
            <v>PIN-EMA-007</v>
          </cell>
          <cell r="D2215" t="str">
            <v>EMASSAMENTO EM TETO COM MASSA ACRÍLICA, UMA (1) DEMÃO, INCLUSIVE LIXAMENTO PARA PINTURA</v>
          </cell>
          <cell r="E2215" t="str">
            <v>M2</v>
          </cell>
          <cell r="F2215">
            <v>14.59</v>
          </cell>
        </row>
        <row r="2216">
          <cell r="B2216" t="str">
            <v>ED-50480</v>
          </cell>
          <cell r="C2216" t="str">
            <v>PIN-EMA-013</v>
          </cell>
          <cell r="D2216" t="str">
            <v>EMASSAMENTO EM TETO COM MASSA CORRIDA (PVA), DUAS (2) DEMÃOS, INCLUSIVE LIXAMENTO PARA PINTURA</v>
          </cell>
          <cell r="E2216" t="str">
            <v>M2</v>
          </cell>
          <cell r="F2216">
            <v>18.690000000000001</v>
          </cell>
        </row>
        <row r="2217">
          <cell r="B2217" t="str">
            <v>ED-50479</v>
          </cell>
          <cell r="C2217" t="str">
            <v>PIN-EMA-012</v>
          </cell>
          <cell r="D2217" t="str">
            <v>EMASSAMENTO EM TETO COM MASSA CORRIDA (PVA), UMA (1) DEMÃO, INCLUSIVE LIXAMENTO PARA PINTURA</v>
          </cell>
          <cell r="E2217" t="str">
            <v>M2</v>
          </cell>
          <cell r="F2217">
            <v>13.8</v>
          </cell>
        </row>
        <row r="2218">
          <cell r="B2218" t="str">
            <v>ED-50505</v>
          </cell>
          <cell r="C2218" t="str">
            <v>PIN-LIX-005</v>
          </cell>
          <cell r="D2218" t="str">
            <v>LIXAMENTO MANUAL EM PAREDE PARA REMOÇÃO DE TINTA</v>
          </cell>
          <cell r="E2218" t="str">
            <v>M2</v>
          </cell>
          <cell r="F2218">
            <v>2.2200000000000002</v>
          </cell>
        </row>
        <row r="2219">
          <cell r="B2219" t="str">
            <v>ED-50507</v>
          </cell>
          <cell r="C2219" t="str">
            <v>PIN-LIX-010</v>
          </cell>
          <cell r="D2219" t="str">
            <v>LIXAMENTO MANUAL EM SUPERFÍCIE DE MADEIRA PARA REMOÇÃO DE TINTA</v>
          </cell>
          <cell r="E2219" t="str">
            <v>M2</v>
          </cell>
          <cell r="F2219">
            <v>3.11</v>
          </cell>
        </row>
        <row r="2220">
          <cell r="B2220" t="str">
            <v>ED-50508</v>
          </cell>
          <cell r="C2220" t="str">
            <v>PIN-LIX-015</v>
          </cell>
          <cell r="D2220" t="str">
            <v>LIXAMENTO MANUAL EM SUPERFÍCIE METÁLICA PARA REMOÇÃO DE TINTA</v>
          </cell>
          <cell r="E2220" t="str">
            <v>M2</v>
          </cell>
          <cell r="F2220">
            <v>3.12</v>
          </cell>
        </row>
        <row r="2221">
          <cell r="B2221" t="str">
            <v>ED-50506</v>
          </cell>
          <cell r="C2221" t="str">
            <v>PIN-LIX-006</v>
          </cell>
          <cell r="D2221" t="str">
            <v>LIXAMENTO MANUAL EM TETO PARA REMOÇÃO DE TINTA</v>
          </cell>
          <cell r="E2221" t="str">
            <v>M2</v>
          </cell>
          <cell r="F2221">
            <v>2.4900000000000002</v>
          </cell>
        </row>
        <row r="2222">
          <cell r="B2222" t="str">
            <v>ED-50517</v>
          </cell>
          <cell r="C2222" t="str">
            <v>PIN-SIL-005</v>
          </cell>
          <cell r="D2222" t="str">
            <v>PINTURA A BASE DE RESINA DE SILICONE EM CONCRETO OU ALVENARIA APARENTE, DUAS (2) DEMÃOS</v>
          </cell>
          <cell r="E2222" t="str">
            <v>M2</v>
          </cell>
          <cell r="F2222">
            <v>15.18</v>
          </cell>
        </row>
        <row r="2223">
          <cell r="B2223" t="str">
            <v>ED-50451</v>
          </cell>
          <cell r="C2223" t="str">
            <v>PIN-ACR-005</v>
          </cell>
          <cell r="D2223" t="str">
            <v>PINTURA ACRÍLICA EM PAREDE, DUAS (2) DEMÃOS, EXCLUSIVE SELADOR ACRÍLICO E MASSA ACRÍLICA/CORRIDA (PVA)</v>
          </cell>
          <cell r="E2223" t="str">
            <v>M2</v>
          </cell>
          <cell r="F2223">
            <v>7.55</v>
          </cell>
        </row>
        <row r="2224">
          <cell r="B2224" t="str">
            <v>ED-50455</v>
          </cell>
          <cell r="C2224" t="str">
            <v>PIN-ACR-015</v>
          </cell>
          <cell r="D2224" t="str">
            <v>PINTURA ACRÍLICA EM PAREDE, DUAS (2) DEMÃOS, INCLUSIVE UMA (1) DEMÃO DE MASSA CORRIDA (PVA), EXCLUSIVE SELADOR ACRÍLICO</v>
          </cell>
          <cell r="E2224" t="str">
            <v>M2</v>
          </cell>
          <cell r="F2224">
            <v>15.69</v>
          </cell>
        </row>
        <row r="2225">
          <cell r="B2225" t="str">
            <v>ED-50453</v>
          </cell>
          <cell r="C2225" t="str">
            <v>PIN-ACR-010</v>
          </cell>
          <cell r="D2225" t="str">
            <v>PINTURA ACRÍLICA EM PAREDE, TRÊS (3) DEMÃOS, EXCLUSIVE SELADOR ACRÍLICO E MASSA ACRÍLICA/CORRIDA (PVA)</v>
          </cell>
          <cell r="E2225" t="str">
            <v>M2</v>
          </cell>
          <cell r="F2225">
            <v>9.5399999999999991</v>
          </cell>
        </row>
        <row r="2226">
          <cell r="B2226" t="str">
            <v>ED-50452</v>
          </cell>
          <cell r="C2226" t="str">
            <v>PIN-ACR-006</v>
          </cell>
          <cell r="D2226" t="str">
            <v>PINTURA ACRÍLICA EM TETO, DUAS (2) DEMÃOS, EXCLUSIVE SELADOR ACRÍLICO E MASSA ACRÍLICA/CORRIDA (PVA)</v>
          </cell>
          <cell r="E2226" t="str">
            <v>M2</v>
          </cell>
          <cell r="F2226">
            <v>9.15</v>
          </cell>
        </row>
        <row r="2227">
          <cell r="B2227" t="str">
            <v>ED-50456</v>
          </cell>
          <cell r="C2227" t="str">
            <v>PIN-ACR-016</v>
          </cell>
          <cell r="D2227" t="str">
            <v>PINTURA ACRÍLICA EM TETO, DUAS (2) DEMÃOS, INCLUSIVE UMA (1) DEMÃO DE MASSA CORRIDA (PVA), EXCLUSIVE SELADOR ACRÍLICO</v>
          </cell>
          <cell r="E2227" t="str">
            <v>M2</v>
          </cell>
          <cell r="F2227">
            <v>22.95</v>
          </cell>
        </row>
        <row r="2228">
          <cell r="B2228" t="str">
            <v>ED-50454</v>
          </cell>
          <cell r="C2228" t="str">
            <v>PIN-ACR-011</v>
          </cell>
          <cell r="D2228" t="str">
            <v>PINTURA ACRÍLICA EM TETO, TRÊS (3) DEMÃOS, EXCLUSIVE SELADOR ACRÍLICO E MASSA ACRÍLICA/CORRIDA (PVA)</v>
          </cell>
          <cell r="E2228" t="str">
            <v>M2</v>
          </cell>
          <cell r="F2228">
            <v>11.91</v>
          </cell>
        </row>
        <row r="2229">
          <cell r="B2229" t="str">
            <v>ED-50460</v>
          </cell>
          <cell r="C2229" t="str">
            <v>PIN-ACR-030</v>
          </cell>
          <cell r="D2229" t="str">
            <v>PINTURA ACRÍLICA PARA PISO EM FAIXA DE DEMARCAÇÃO DE QUADRA, DUAS (2) DEMÃOS, FAIXA COM LARGURA DE 5 CM</v>
          </cell>
          <cell r="E2229" t="str">
            <v>M</v>
          </cell>
          <cell r="F2229">
            <v>1.91</v>
          </cell>
        </row>
        <row r="2230">
          <cell r="B2230" t="str">
            <v>ED-50462</v>
          </cell>
          <cell r="C2230" t="str">
            <v>PIN-ACR-040</v>
          </cell>
          <cell r="D2230" t="str">
            <v>PINTURA ACRÍLICA PARA PISO EM FAIXA DE DEMARCAÇÃO DE QUADRA, QUATRO (4) DEMÃOS, FAIXA COM LARGURA DE 5 CM</v>
          </cell>
          <cell r="E2230" t="str">
            <v>M</v>
          </cell>
          <cell r="F2230">
            <v>2.83</v>
          </cell>
        </row>
        <row r="2231">
          <cell r="B2231" t="str">
            <v>ED-50459</v>
          </cell>
          <cell r="C2231" t="str">
            <v>PIN-ACR-025</v>
          </cell>
          <cell r="D2231" t="str">
            <v>PINTURA ACRÍLICA PARA PISO EM PASSEIO/SUPERFÍCIE CIMENTADA, DUAS (2) DEMÃOS</v>
          </cell>
          <cell r="E2231" t="str">
            <v>M2</v>
          </cell>
          <cell r="F2231">
            <v>6.96</v>
          </cell>
        </row>
        <row r="2232">
          <cell r="B2232" t="str">
            <v>ED-50461</v>
          </cell>
          <cell r="C2232" t="str">
            <v>PIN-ACR-035</v>
          </cell>
          <cell r="D2232" t="str">
            <v>PINTURA ACRÍLICA PARA PISO EM QUADRAS ESPORTIVA, DUAS (2) DEMÃOS</v>
          </cell>
          <cell r="E2232" t="str">
            <v>M2</v>
          </cell>
          <cell r="F2232">
            <v>6.96</v>
          </cell>
        </row>
        <row r="2233">
          <cell r="B2233" t="str">
            <v>ED-50463</v>
          </cell>
          <cell r="C2233" t="str">
            <v>PIN-ACR-045</v>
          </cell>
          <cell r="D2233" t="str">
            <v>PINTURA ACRÍLICA PARA PISO EM QUADRAS ESPORTIVA, QUATRO (4) DEMÃOS</v>
          </cell>
          <cell r="E2233" t="str">
            <v>M2</v>
          </cell>
          <cell r="F2233">
            <v>14.14</v>
          </cell>
        </row>
        <row r="2234">
          <cell r="B2234" t="str">
            <v>ED-50532</v>
          </cell>
          <cell r="C2234" t="str">
            <v>PIN-ZAR-006</v>
          </cell>
          <cell r="D2234" t="str">
            <v>PINTURA ANTICORROSIVA A BASE DE OXIDO DE FERRO (ZARCÃO) EM ESQUADRIA E SUPERFÍCIE METÁLICA, UMA (1) DEMÃO</v>
          </cell>
          <cell r="E2234" t="str">
            <v>M2</v>
          </cell>
          <cell r="F2234">
            <v>8.17</v>
          </cell>
        </row>
        <row r="2235">
          <cell r="B2235" t="str">
            <v>ED-50465</v>
          </cell>
          <cell r="C2235" t="str">
            <v>PIN-BOR-005</v>
          </cell>
          <cell r="D2235" t="str">
            <v>PINTURA COM  TINTA A BASE DE BORRACHA CLORADA EM FAIXAS DE DEMARCAÇÃO DE PISO, DUAS (2) DEMÃOS, FAIXA COM LARGURA DE 5 CM, APLICAÇÃO MECÂNICA</v>
          </cell>
          <cell r="E2235" t="str">
            <v>M</v>
          </cell>
          <cell r="F2235">
            <v>7.4</v>
          </cell>
        </row>
        <row r="2236">
          <cell r="B2236" t="str">
            <v>ED-50468</v>
          </cell>
          <cell r="C2236" t="str">
            <v>PIN-BOR-020</v>
          </cell>
          <cell r="D2236" t="str">
            <v>PINTURA COM  TINTA A BASE DE BORRACHA CLORADA EM FAIXAS DE DEMARCAÇÃO DE QUADRA, DUAS (2) DEMÃOS, FAIXA COM LARGURA DE 5 CM, APLICAÇÃO MECÂNICA</v>
          </cell>
          <cell r="E2236" t="str">
            <v>M</v>
          </cell>
          <cell r="F2236">
            <v>7.4</v>
          </cell>
        </row>
        <row r="2237">
          <cell r="B2237" t="str">
            <v>ED-50467</v>
          </cell>
          <cell r="C2237" t="str">
            <v>PIN-BOR-015</v>
          </cell>
          <cell r="D2237" t="str">
            <v>PINTURA COM  TINTA A BASE DE BORRACHA CLORADA EM REVESTIMENTO CIMENTÍCIO OU CONCRETO, DUAS (2) DEMÃOS</v>
          </cell>
          <cell r="E2237" t="str">
            <v>M2</v>
          </cell>
          <cell r="F2237">
            <v>21.73</v>
          </cell>
        </row>
        <row r="2238">
          <cell r="B2238" t="str">
            <v>ED-50466</v>
          </cell>
          <cell r="C2238" t="str">
            <v>PIN-BOR-010</v>
          </cell>
          <cell r="D2238" t="str">
            <v>PINTURA COM  TINTA A BASE DE BORRACHA CLORADA EM TELHAS DE FIBROCIMENTO, DUAS (2) DEMÃOS</v>
          </cell>
          <cell r="E2238" t="str">
            <v>M2</v>
          </cell>
          <cell r="F2238">
            <v>34.33</v>
          </cell>
        </row>
        <row r="2239">
          <cell r="B2239" t="str">
            <v>ED-50513</v>
          </cell>
          <cell r="C2239" t="str">
            <v>PIN-RES-005</v>
          </cell>
          <cell r="D2239" t="str">
            <v>PINTURA COM RESINA ACRÍLICA EM CONCRETO, DUAS (2) DEMÃOS, INCLUSIVE UMA (1) DEMÃO DE SELADOR ACRÍLICO</v>
          </cell>
          <cell r="E2239" t="str">
            <v>M2</v>
          </cell>
          <cell r="F2239">
            <v>22.48</v>
          </cell>
        </row>
        <row r="2240">
          <cell r="B2240" t="str">
            <v>ED-50464</v>
          </cell>
          <cell r="C2240" t="str">
            <v>PIN-ACR-050</v>
          </cell>
          <cell r="D2240" t="str">
            <v>PINTURA COM RESINA ACRÍLICA EM PISOS CIMENTADOS, DUAS (2) DEMÃOS, INCLUSIVE LIMPEZA DA SUPERFÍCIE A SER APLICADO MATERIAL</v>
          </cell>
          <cell r="E2240" t="str">
            <v>M2</v>
          </cell>
          <cell r="F2240">
            <v>7.64</v>
          </cell>
        </row>
        <row r="2241">
          <cell r="B2241" t="str">
            <v>ED-9013</v>
          </cell>
          <cell r="C2241" t="str">
            <v>-</v>
          </cell>
          <cell r="D2241" t="str">
            <v>PINTURA COM TEXTURA ACRÍLICA COM DESEMPENADEIRA DE AÇO, EXCLUSIVE SELADOR ACRÍLICO/FUNDO PREPARADOR</v>
          </cell>
          <cell r="E2241" t="str">
            <v>M2</v>
          </cell>
          <cell r="F2241">
            <v>16.21</v>
          </cell>
        </row>
        <row r="2242">
          <cell r="B2242" t="str">
            <v>ED-50519</v>
          </cell>
          <cell r="C2242" t="str">
            <v>PIN-TEX-010</v>
          </cell>
          <cell r="D2242" t="str">
            <v>PINTURA COM TEXTURA ACRÍLICA COM DESEMPENADEIRA DE AÇO, INCLUSIVE UMA (1) DEMÃO DE SELADOR ACRÍLICO</v>
          </cell>
          <cell r="E2242" t="str">
            <v>M2</v>
          </cell>
          <cell r="F2242">
            <v>18.48</v>
          </cell>
        </row>
        <row r="2243">
          <cell r="B2243" t="str">
            <v>ED-50520</v>
          </cell>
          <cell r="C2243" t="str">
            <v>PIN-TEX-015</v>
          </cell>
          <cell r="D2243" t="str">
            <v>PINTURA COM TEXTURA ACRÍLICA COM ROLO, EXCLUSIVE SELADOR ACRÍLICO/FUNDO PREPARADOR</v>
          </cell>
          <cell r="E2243" t="str">
            <v>M2</v>
          </cell>
          <cell r="F2243">
            <v>13.7</v>
          </cell>
        </row>
        <row r="2244">
          <cell r="B2244" t="str">
            <v>ED-50521</v>
          </cell>
          <cell r="C2244" t="str">
            <v>PIN-TEX-015D</v>
          </cell>
          <cell r="D2244" t="str">
            <v>PINTURA COM TEXTURA ACRÍLICA COM ROLO, INCLUSIVE UMA (1) DEMÃO DE SELADOR ACRÍLICO</v>
          </cell>
          <cell r="E2244" t="str">
            <v>M2</v>
          </cell>
          <cell r="F2244">
            <v>15.76</v>
          </cell>
        </row>
        <row r="2245">
          <cell r="B2245" t="str">
            <v>ED-50525</v>
          </cell>
          <cell r="C2245" t="str">
            <v>PIN-VER-005</v>
          </cell>
          <cell r="D2245" t="str">
            <v>PINTURA COM VERNIZ ACRÍLICO EM ALVENARIA OU CONCRETO, DUAS (2) DEMÃOS</v>
          </cell>
          <cell r="E2245" t="str">
            <v>M2</v>
          </cell>
          <cell r="F2245">
            <v>11.46</v>
          </cell>
        </row>
        <row r="2246">
          <cell r="B2246" t="str">
            <v>ED-50529</v>
          </cell>
          <cell r="C2246" t="str">
            <v>PIN-VER-025</v>
          </cell>
          <cell r="D2246" t="str">
            <v>PINTURA COM VERNIZ POLIURETANO COM FILTRO SOLAR EM MADEIRA, DUAS (2) DEMÃOS, ACABAMENTO TIPO BRILHANTE</v>
          </cell>
          <cell r="E2246" t="str">
            <v>M2</v>
          </cell>
          <cell r="F2246">
            <v>17.89</v>
          </cell>
        </row>
        <row r="2247">
          <cell r="B2247" t="str">
            <v>ED-50530</v>
          </cell>
          <cell r="C2247" t="str">
            <v>PIN-VER-030</v>
          </cell>
          <cell r="D2247" t="str">
            <v>PINTURA COM VERNIZ POLIURETANO COM FILTRO SOLAR EM MADEIRA, DUAS (2) DEMÃOS, ACABAMENTO TIPO FOSCO</v>
          </cell>
          <cell r="E2247" t="str">
            <v>M2</v>
          </cell>
          <cell r="F2247">
            <v>18.489999999999998</v>
          </cell>
        </row>
        <row r="2248">
          <cell r="B2248" t="str">
            <v>ED-9026</v>
          </cell>
          <cell r="C2248" t="str">
            <v>-</v>
          </cell>
          <cell r="D2248" t="str">
            <v>PINTURA COM VERNIZ SINTÉTICO MARÍTIMO EM BATE MACA DE MADEIRA SEM CORRIMÃO, COM LARGURA DE 15CM E ESP. 2CM, DUAS (2) DEMÃOS, ACABAMENTO TIPO FOSCO</v>
          </cell>
          <cell r="E2248" t="str">
            <v>M</v>
          </cell>
          <cell r="F2248">
            <v>5.27</v>
          </cell>
        </row>
        <row r="2249">
          <cell r="B2249" t="str">
            <v>ED-50527</v>
          </cell>
          <cell r="C2249" t="str">
            <v>PIN-VER-015</v>
          </cell>
          <cell r="D2249" t="str">
            <v>PINTURA COM VERNIZ SINTÉTICO MARÍTIMO EM ESQUADRIAS DE MADEIRA, DUAS (2) DEMÃOS, ACABAMENTO TIPO ACETINADO (BRILHO SÚTIL)</v>
          </cell>
          <cell r="E2249" t="str">
            <v>M2</v>
          </cell>
          <cell r="F2249">
            <v>14.07</v>
          </cell>
        </row>
        <row r="2250">
          <cell r="B2250" t="str">
            <v>ED-50526</v>
          </cell>
          <cell r="C2250" t="str">
            <v>PIN-VER-010</v>
          </cell>
          <cell r="D2250" t="str">
            <v>PINTURA COM VERNIZ SINTÉTICO MARÍTIMO EM ESQUADRIAS DE MADEIRA, DUAS (2) DEMÃOS, ACABAMENTO TIPO BRILHANTE</v>
          </cell>
          <cell r="E2250" t="str">
            <v>M2</v>
          </cell>
          <cell r="F2250">
            <v>14.07</v>
          </cell>
        </row>
        <row r="2251">
          <cell r="B2251" t="str">
            <v>ED-50528</v>
          </cell>
          <cell r="C2251" t="str">
            <v>PIN-VER-020</v>
          </cell>
          <cell r="D2251" t="str">
            <v>PINTURA COM VERNIZ SINTÉTICO MARÍTIMO EM ESQUADRIAS DE MADEIRA, DUAS (2) DEMÃOS, ACABAMENTO TIPO FOSCO</v>
          </cell>
          <cell r="E2251" t="str">
            <v>M2</v>
          </cell>
          <cell r="F2251">
            <v>14.91</v>
          </cell>
        </row>
        <row r="2252">
          <cell r="B2252" t="str">
            <v>ED-50531</v>
          </cell>
          <cell r="C2252" t="str">
            <v>PIN-VER-035</v>
          </cell>
          <cell r="D2252" t="str">
            <v>PINTURA COM VERNIZ SINTÉTICO MARÍTIMO EM RÉGUAS PARA FIXAÇÃO CARTAZES E PROTEÇÃO DE CARTEIRAS, COM LARGURA DE 10CM E ESP. 2CM, DUAS (2) DEMÃOS, ACABAMENTO TIPO FOSCO</v>
          </cell>
          <cell r="E2252" t="str">
            <v>M</v>
          </cell>
          <cell r="F2252">
            <v>4.8</v>
          </cell>
        </row>
        <row r="2253">
          <cell r="B2253" t="str">
            <v>ED-50470</v>
          </cell>
          <cell r="C2253" t="str">
            <v>PIN-CAI-010</v>
          </cell>
          <cell r="D2253" t="str">
            <v>PINTURA EM CAIAÇÃO PARA AMBIENTE EXTERNO,TRÊS (3) DEMÃOS, INCLUSIVE PIGMENTO E FIXADOR DE CAL</v>
          </cell>
          <cell r="E2253" t="str">
            <v>M2</v>
          </cell>
          <cell r="F2253">
            <v>8.99</v>
          </cell>
        </row>
        <row r="2254">
          <cell r="B2254" t="str">
            <v>ED-50469</v>
          </cell>
          <cell r="C2254" t="str">
            <v>PIN-CAI-005</v>
          </cell>
          <cell r="D2254" t="str">
            <v>PINTURA EM CAIAÇÃO PARA AMBIENTE INTERNO,TRÊS (3) DEMÃOS, INCLUSIVE PIGMENTO E FIXADOR DE CAL</v>
          </cell>
          <cell r="E2254" t="str">
            <v>M2</v>
          </cell>
          <cell r="F2254">
            <v>10.66</v>
          </cell>
        </row>
        <row r="2255">
          <cell r="B2255" t="str">
            <v>ED-50490</v>
          </cell>
          <cell r="C2255" t="str">
            <v>PIN-EPO-020</v>
          </cell>
          <cell r="D2255" t="str">
            <v>PINTURA EPÓXI EM FAIXAS DE DEMARCAÇÃO DE PISO, DUAS (2) DEMÃOS, FAIXA COM LARGURA DE 5 CM</v>
          </cell>
          <cell r="E2255" t="str">
            <v>M</v>
          </cell>
          <cell r="F2255">
            <v>12.4</v>
          </cell>
        </row>
        <row r="2256">
          <cell r="B2256" t="str">
            <v>ED-50487</v>
          </cell>
          <cell r="C2256" t="str">
            <v>PIN-EPO-005</v>
          </cell>
          <cell r="D2256" t="str">
            <v>PINTURA EPÓXI EM SUPERFÍCIES DE AÇO CARBONO, DUAS (2) DEMÃOS</v>
          </cell>
          <cell r="E2256" t="str">
            <v>M2</v>
          </cell>
          <cell r="F2256">
            <v>18.559999999999999</v>
          </cell>
        </row>
        <row r="2257">
          <cell r="B2257" t="str">
            <v>ED-50488</v>
          </cell>
          <cell r="C2257" t="str">
            <v>PIN-EPO-010</v>
          </cell>
          <cell r="D2257" t="str">
            <v>PINTURA EPÓXI EM SUPERFÍCIES DE AÇO CARBONO, DUAS (2) DEMÃOS, APLICAÇÃO MECÂNICA</v>
          </cell>
          <cell r="E2257" t="str">
            <v>M2</v>
          </cell>
          <cell r="F2257">
            <v>12.05</v>
          </cell>
        </row>
        <row r="2258">
          <cell r="B2258" t="str">
            <v>ED-50509</v>
          </cell>
          <cell r="C2258" t="str">
            <v>PIN-OLE-005</v>
          </cell>
          <cell r="D2258" t="str">
            <v>PINTURA ESMALTE EM ALVENARIA COM REBOCO, DUAS (2) DEMÃOS, EXCLUSIVE SELADOR ACRÍLICO E MASSA ACRÍLICA/CORRIDA (PVA)</v>
          </cell>
          <cell r="E2258" t="str">
            <v>M2</v>
          </cell>
          <cell r="F2258">
            <v>13.98</v>
          </cell>
        </row>
        <row r="2259">
          <cell r="B2259" t="str">
            <v>ED-50510</v>
          </cell>
          <cell r="C2259" t="str">
            <v>PIN-OLE-015</v>
          </cell>
          <cell r="D2259" t="str">
            <v>PINTURA ESMALTE EM ALVENARIA COM REBOCO, TRÊS (3) DEMÃOS, EXCLUSIVE SELADOR ACRÍLICO E MASSA ACRÍLICA/CORRIDA (PVA)</v>
          </cell>
          <cell r="E2259" t="str">
            <v>M2</v>
          </cell>
          <cell r="F2259">
            <v>17.86</v>
          </cell>
        </row>
        <row r="2260">
          <cell r="B2260" t="str">
            <v>ED-50493</v>
          </cell>
          <cell r="C2260" t="str">
            <v>PIN-ESM-015</v>
          </cell>
          <cell r="D2260" t="str">
            <v>PINTURA ESMALTE EM ESQUADRIA DE MADEIRA, DUAS (2) DEMÃOS, INCLUSIVE UMA (1) DEMÃO DE FUNDO NIVELADOR, EXCLUSIVE MASSA A ÓLEO</v>
          </cell>
          <cell r="E2260" t="str">
            <v>M2</v>
          </cell>
          <cell r="F2260">
            <v>15.74</v>
          </cell>
        </row>
        <row r="2261">
          <cell r="B2261" t="str">
            <v>ED-50491</v>
          </cell>
          <cell r="C2261" t="str">
            <v>PIN-ESM-005</v>
          </cell>
          <cell r="D2261" t="str">
            <v>PINTURA ESMALTE EM ESQUADRIAS DE FERRO, DUAS (2) DEMÃOS, INCLUSIVE UMA (1) DEMÃO DE FUNDO ANTICORROSIVO</v>
          </cell>
          <cell r="E2261" t="str">
            <v>M2</v>
          </cell>
          <cell r="F2261">
            <v>22.12</v>
          </cell>
        </row>
        <row r="2262">
          <cell r="B2262" t="str">
            <v>ED-50492</v>
          </cell>
          <cell r="C2262" t="str">
            <v>PIN-ESM-010</v>
          </cell>
          <cell r="D2262" t="str">
            <v>PINTURA ESMALTE EM ESTRUTURA DE AÇO CARBONO, DUAS (2) DEMÃOS, EXCLUSIVE FUNDO ANTICORROSIVO</v>
          </cell>
          <cell r="E2262" t="str">
            <v>M2</v>
          </cell>
          <cell r="F2262">
            <v>15.11</v>
          </cell>
        </row>
        <row r="2263">
          <cell r="B2263" t="str">
            <v>ED-50497</v>
          </cell>
          <cell r="C2263" t="str">
            <v>PIN-ESM-035</v>
          </cell>
          <cell r="D2263" t="str">
            <v>PINTURA ESMALTE EM ESTRUTURA METÁLICA, DUAS (2) DEMÃOS, INCLUSIVE UMA (1) DEMÃO FUNDO ANTICORROSIVO</v>
          </cell>
          <cell r="E2263" t="str">
            <v>M2</v>
          </cell>
          <cell r="F2263">
            <v>23.2</v>
          </cell>
        </row>
        <row r="2264">
          <cell r="B2264" t="str">
            <v>ED-50496</v>
          </cell>
          <cell r="C2264" t="str">
            <v>PIN-ESM-030</v>
          </cell>
          <cell r="D2264" t="str">
            <v>PINTURA ESMALTE EM TUBO GALVANIZADO, DUAS (2) DEMÃOS, INCLUSIVE UMA (1) DEMÃO DE FUNDO ANTICORROSIVO</v>
          </cell>
          <cell r="E2264" t="str">
            <v>M</v>
          </cell>
          <cell r="F2264">
            <v>14.3</v>
          </cell>
        </row>
        <row r="2265">
          <cell r="B2265" t="str">
            <v>ED-50495</v>
          </cell>
          <cell r="C2265" t="str">
            <v>PIN-ESM-025</v>
          </cell>
          <cell r="D2265" t="str">
            <v>PINTURA ESMALTE SINTÉTICO EM SUPERFÍCIES GALVANIZADAS, DUAS (2) DEMÃOS, INCLUSIVE UMA (1) DEMÃO DE FUNDO ANTIOXIDANTE</v>
          </cell>
          <cell r="E2265" t="str">
            <v>M2</v>
          </cell>
          <cell r="F2265">
            <v>22.12</v>
          </cell>
        </row>
        <row r="2266">
          <cell r="B2266" t="str">
            <v>ED-50498</v>
          </cell>
          <cell r="C2266" t="str">
            <v>PIN-LAT-005</v>
          </cell>
          <cell r="D2266" t="str">
            <v>PINTURA LÁTEX (PVA) EM PAREDE, DUAS (2) DEMÃOS, EXCLUSIVE SELADOR ACRÍLICO E MASSA ACRÍLICA/CORRIDA (PVA)</v>
          </cell>
          <cell r="E2266" t="str">
            <v>M2</v>
          </cell>
          <cell r="F2266">
            <v>7.73</v>
          </cell>
        </row>
        <row r="2267">
          <cell r="B2267" t="str">
            <v>ED-50502</v>
          </cell>
          <cell r="C2267" t="str">
            <v>PIN-LAT-015</v>
          </cell>
          <cell r="D2267" t="str">
            <v>PINTURA LÁTEX (PVA) EM PAREDE, DUAS (2) DEMÃOS, INCLUSIVE UMA (1) DEMÃO DE MASSA CORRIDA (PVA), EXCLUSIVE SELADOR ACRÍLICO</v>
          </cell>
          <cell r="E2267" t="str">
            <v>M2</v>
          </cell>
          <cell r="F2267">
            <v>15.87</v>
          </cell>
        </row>
        <row r="2268">
          <cell r="B2268" t="str">
            <v>ED-50500</v>
          </cell>
          <cell r="C2268" t="str">
            <v>PIN-LAT-010</v>
          </cell>
          <cell r="D2268" t="str">
            <v>PINTURA LÁTEX (PVA) EM PAREDE, TRÊS (3) DEMÃOS, EXCLUSIVE SELADOR ACRÍLICO E MASSA ACRÍLICA/CORRIDA (PVA)</v>
          </cell>
          <cell r="E2268" t="str">
            <v>M2</v>
          </cell>
          <cell r="F2268">
            <v>9.81</v>
          </cell>
        </row>
        <row r="2269">
          <cell r="B2269" t="str">
            <v>ED-50504</v>
          </cell>
          <cell r="C2269" t="str">
            <v>PIN-LAT-020</v>
          </cell>
          <cell r="D2269" t="str">
            <v>PINTURA LÁTEX (PVA) EM RODAPÉ OU MOLDURAS (ALTURA DE 5 CM A 7C M), EXCLUSIVE SELADOR ACRÍLICO</v>
          </cell>
          <cell r="E2269" t="str">
            <v>M</v>
          </cell>
          <cell r="F2269">
            <v>3.5</v>
          </cell>
        </row>
        <row r="2270">
          <cell r="B2270" t="str">
            <v>ED-50499</v>
          </cell>
          <cell r="C2270" t="str">
            <v>PIN-LAT-006</v>
          </cell>
          <cell r="D2270" t="str">
            <v>PINTURA LÁTEX (PVA) EM TETO, DUAS (2) DEMÃOS, EXCLUSIVE SELADOR ACRÍLICO E MASSA ACRÍLICA/CORRIDA (PVA)</v>
          </cell>
          <cell r="E2270" t="str">
            <v>M2</v>
          </cell>
          <cell r="F2270">
            <v>9.33</v>
          </cell>
        </row>
        <row r="2271">
          <cell r="B2271" t="str">
            <v>ED-50503</v>
          </cell>
          <cell r="C2271" t="str">
            <v>PIN-LAT-016</v>
          </cell>
          <cell r="D2271" t="str">
            <v>PINTURA LÁTEX (PVA) EM TETO, DUAS (2) DEMÃOS, INCLUSIVE UMA (1) DEMÃO DE MASSA CORRIDA (PVA), EXCLUSIVE SELADOR ACRÍLICO</v>
          </cell>
          <cell r="E2271" t="str">
            <v>M2</v>
          </cell>
          <cell r="F2271">
            <v>23.13</v>
          </cell>
        </row>
        <row r="2272">
          <cell r="B2272" t="str">
            <v>ED-50501</v>
          </cell>
          <cell r="C2272" t="str">
            <v>PIN-LAT-011</v>
          </cell>
          <cell r="D2272" t="str">
            <v>PINTURA LÁTEX (PVA) EM TETO, TRÊS (3) DEMÃOS, EXCLUSIVE SELADOR ACRÍLICO E MASSA ACRÍLICA/CORRIDA (PVA)</v>
          </cell>
          <cell r="E2272" t="str">
            <v>M2</v>
          </cell>
          <cell r="F2272">
            <v>12.18</v>
          </cell>
        </row>
        <row r="2273">
          <cell r="B2273" t="str">
            <v>ED-50518</v>
          </cell>
          <cell r="C2273" t="str">
            <v>PIN-SIN-010</v>
          </cell>
          <cell r="D2273" t="str">
            <v>PINTURA PARA SINALIZAÇÃO DE VAGA DE ESTACIONAMENTO PARA PORTADORES DE NECESSIDADES ESPECIAIS SOBRE PAVIMENTAÇÃO URBANA</v>
          </cell>
          <cell r="E2273" t="str">
            <v>U</v>
          </cell>
          <cell r="F2273">
            <v>164.02</v>
          </cell>
        </row>
        <row r="2274">
          <cell r="B2274" t="str">
            <v>ED-50512</v>
          </cell>
          <cell r="C2274" t="str">
            <v>PIN-PER-010</v>
          </cell>
          <cell r="D2274" t="str">
            <v>PINTURA PRESERVATIVA COM CUPINICIDA EM MADEIRA SECA, DUAS (2) DEMÃOS</v>
          </cell>
          <cell r="E2274" t="str">
            <v>M2</v>
          </cell>
          <cell r="F2274">
            <v>12.88</v>
          </cell>
        </row>
        <row r="2275">
          <cell r="B2275" t="str">
            <v>ED-50511</v>
          </cell>
          <cell r="C2275" t="str">
            <v>PIN-PER-005</v>
          </cell>
          <cell r="D2275" t="str">
            <v>PINTURA PRESERVATIVA COM CUPINICIDA EM MADEIRA SECA, DUAS (2) DEMÃOS, INCLUSIVE DUAS (2) DEMÃOS DE VERNIZ SINTÉTICO MARÍTIMO, ACABAMENTO TIPO FOSCO</v>
          </cell>
          <cell r="E2275" t="str">
            <v>M2</v>
          </cell>
          <cell r="F2275">
            <v>19.37</v>
          </cell>
        </row>
        <row r="2276">
          <cell r="B2276" t="str">
            <v>ED-50516</v>
          </cell>
          <cell r="C2276" t="str">
            <v>PIN-SEL-015</v>
          </cell>
          <cell r="D2276" t="str">
            <v>PREPARAÇÃO PARA EMASSAMENTO OU PINTURA (LÁTEX/ACRÍLICA) EM PAREDE DE GESSO ACARTONADO (DRY-WALL) E FORRO DE GESSO, INCLUSIVE UMA (1) DEMÃO DE SELADOR ACRÍLICO</v>
          </cell>
          <cell r="E2276" t="str">
            <v>M2</v>
          </cell>
          <cell r="F2276">
            <v>3.74</v>
          </cell>
        </row>
        <row r="2277">
          <cell r="B2277" t="str">
            <v>ED-50514</v>
          </cell>
          <cell r="C2277" t="str">
            <v>PIN-SEL-005</v>
          </cell>
          <cell r="D2277" t="str">
            <v>PREPARAÇÃO PARA EMASSAMENTO OU PINTURA (LÁTEX/ACRÍLICA) EM PAREDE, INCLUSIVE UMA (1) DEMÃO DE SELADOR ACRÍLICO</v>
          </cell>
          <cell r="E2277" t="str">
            <v>M2</v>
          </cell>
          <cell r="F2277">
            <v>4.1399999999999997</v>
          </cell>
        </row>
        <row r="2278">
          <cell r="B2278" t="str">
            <v>ED-50515</v>
          </cell>
          <cell r="C2278" t="str">
            <v>PIN-SEL-010</v>
          </cell>
          <cell r="D2278" t="str">
            <v>PREPARAÇÃO PARA EMASSAMENTO OU PINTURA (LÁTEX/ACRÍLICA) EM TETO, INCLUSIVE UMA (1) DEMÃO DE SELADOR ACRÍLICO</v>
          </cell>
          <cell r="E2278" t="str">
            <v>M2</v>
          </cell>
          <cell r="F2278">
            <v>5.19</v>
          </cell>
        </row>
        <row r="2279">
          <cell r="B2279" t="str">
            <v>ED-50523</v>
          </cell>
          <cell r="C2279" t="str">
            <v>PIN-TRA-005</v>
          </cell>
          <cell r="D2279" t="str">
            <v>TRATAMENTO EM SUPERFÍCIE DE CONCRETO APARENTE, INCLUSIVE RASPAGEM, ESTUCAGEM E POLIMENTO COM DUAS (2) DEMÃOS DE RESINA ACRÍLICA</v>
          </cell>
          <cell r="E2279" t="str">
            <v>M2</v>
          </cell>
          <cell r="F2279">
            <v>32.29</v>
          </cell>
        </row>
        <row r="2280">
          <cell r="B2280" t="str">
            <v>ED-50524</v>
          </cell>
          <cell r="C2280" t="str">
            <v>PIN-TRA-006</v>
          </cell>
          <cell r="D2280" t="str">
            <v>TRATAMENTO EM SUPERFÍCIE DE CONCRETO APARENTE, INCLUSIVE RASPAGEM, ESTUCAGEM E POLIMENTO COM DUAS (2) DEMÃOS DE VERNIZ ACRÍLICO</v>
          </cell>
          <cell r="E2280" t="str">
            <v>M2</v>
          </cell>
          <cell r="F2280">
            <v>32.159999999999997</v>
          </cell>
        </row>
        <row r="2281">
          <cell r="B2281">
            <v>351</v>
          </cell>
          <cell r="C2281" t="str">
            <v>-</v>
          </cell>
          <cell r="D2281" t="str">
            <v>PIS-001  - PISOS</v>
          </cell>
          <cell r="E2281" t="str">
            <v/>
          </cell>
        </row>
        <row r="2282">
          <cell r="B2282" t="str">
            <v>ED-50533</v>
          </cell>
          <cell r="C2282" t="str">
            <v>PIS-API-005</v>
          </cell>
          <cell r="D2282" t="str">
            <v>APICOAMENTO DE PISO CIMENTADO - PROFUNDIDADE ATÉ 1 CM</v>
          </cell>
          <cell r="E2282" t="str">
            <v>M2</v>
          </cell>
          <cell r="F2282">
            <v>6.63</v>
          </cell>
        </row>
        <row r="2283">
          <cell r="B2283" t="str">
            <v>ED-50574</v>
          </cell>
          <cell r="C2283" t="str">
            <v>PIS-FAI-005</v>
          </cell>
          <cell r="D2283" t="str">
            <v>APLICAÇÃO DE FAIXA/FITA ADESIVA ANTIDERRAPANTE, LARGURA 50MM, EM DEGRAUS DE ESCADA, INCLUSIVE FORNECIMENTO</v>
          </cell>
          <cell r="E2283" t="str">
            <v>M</v>
          </cell>
          <cell r="F2283">
            <v>16.579999999999998</v>
          </cell>
        </row>
        <row r="2284">
          <cell r="B2284" t="str">
            <v>ED-50600</v>
          </cell>
          <cell r="C2284" t="str">
            <v>PIS-LON-005</v>
          </cell>
          <cell r="D2284" t="str">
            <v>APLICAÇÃO DE LONA PRETA, ESP. 150 MICRAS, INCLUSIVE FORNECIMENTO</v>
          </cell>
          <cell r="E2284" t="str">
            <v>M2</v>
          </cell>
          <cell r="F2284">
            <v>2.15</v>
          </cell>
        </row>
        <row r="2285">
          <cell r="B2285" t="str">
            <v>ED-50579</v>
          </cell>
          <cell r="C2285" t="str">
            <v>PIS-JUN-005</v>
          </cell>
          <cell r="D2285" t="str">
            <v>APLICAÇÃO DE SELANTE, MASTIQUE ELÁSTICO, EM JUNTA DE DILAÇÃO, DIMENSÃO 20X10 MM, FATOR DE FORMA 1:2, EXCLUSIVE DELIMITADOR DE PROFUNDIDADE</v>
          </cell>
          <cell r="E2285" t="str">
            <v>M</v>
          </cell>
          <cell r="F2285">
            <v>19.920000000000002</v>
          </cell>
        </row>
        <row r="2286">
          <cell r="B2286" t="str">
            <v>ED-50539</v>
          </cell>
          <cell r="C2286" t="str">
            <v>PIS-CAL-005</v>
          </cell>
          <cell r="D2286" t="str">
            <v>CALÇADA PORTUGUESA - FORNECIMENTO E ASSENTAMENTO, INCLUSIVE COLCHÃO</v>
          </cell>
          <cell r="E2286" t="str">
            <v>M2</v>
          </cell>
          <cell r="F2286">
            <v>53.88</v>
          </cell>
        </row>
        <row r="2287">
          <cell r="B2287" t="str">
            <v>ED-50566</v>
          </cell>
          <cell r="C2287" t="str">
            <v>PIS-CON-005</v>
          </cell>
          <cell r="D2287" t="str">
            <v>CONTRAPISO DESEMPENADO COM ARGAMASSA, TRAÇO 1:3 (CIMENTO E AREIA), ESP. 20MM</v>
          </cell>
          <cell r="E2287" t="str">
            <v>M2</v>
          </cell>
          <cell r="F2287">
            <v>21.97</v>
          </cell>
        </row>
        <row r="2288">
          <cell r="B2288" t="str">
            <v>ED-50567</v>
          </cell>
          <cell r="C2288" t="str">
            <v>PIS-CON-010</v>
          </cell>
          <cell r="D2288" t="str">
            <v>CONTRAPISO DESEMPENADO COM ARGAMASSA, TRAÇO 1:3 (CIMENTO E AREIA), ESP. 25MM</v>
          </cell>
          <cell r="E2288" t="str">
            <v>M2</v>
          </cell>
          <cell r="F2288">
            <v>23.71</v>
          </cell>
        </row>
        <row r="2289">
          <cell r="B2289" t="str">
            <v>ED-50568</v>
          </cell>
          <cell r="C2289" t="str">
            <v>PIS-CON-015</v>
          </cell>
          <cell r="D2289" t="str">
            <v>CONTRAPISO DESEMPENADO COM ARGAMASSA, TRAÇO 1:3 (CIMENTO E AREIA), ESP. 30MM</v>
          </cell>
          <cell r="E2289" t="str">
            <v>M2</v>
          </cell>
          <cell r="F2289">
            <v>25.46</v>
          </cell>
        </row>
        <row r="2290">
          <cell r="B2290" t="str">
            <v>ED-50569</v>
          </cell>
          <cell r="C2290" t="str">
            <v>PIS-CON-020</v>
          </cell>
          <cell r="D2290" t="str">
            <v>CONTRAPISO DESEMPENADO COM ARGAMASSA, TRAÇO 1:3 (CIMENTO E AREIA), ESP. 50MM</v>
          </cell>
          <cell r="E2290" t="str">
            <v>M2</v>
          </cell>
          <cell r="F2290">
            <v>34.96</v>
          </cell>
        </row>
        <row r="2291">
          <cell r="B2291" t="str">
            <v>ED-50537</v>
          </cell>
          <cell r="C2291" t="str">
            <v>PIS-ARD-020</v>
          </cell>
          <cell r="D2291" t="str">
            <v>DEGRAU DE PEDRA ARDÓSIA E = 20 MM, L = 30 CM, ASSENTADO COM ARGAMASSA DE CIMENTO E AREIA SEM PENEIRAR TRAÇO 1:4, INCLUSO ESPELHO E = 15 MM, H = 20 CM</v>
          </cell>
          <cell r="E2291" t="str">
            <v>M</v>
          </cell>
          <cell r="F2291">
            <v>99.05</v>
          </cell>
        </row>
        <row r="2292">
          <cell r="B2292" t="str">
            <v>ED-50575</v>
          </cell>
          <cell r="C2292" t="str">
            <v>PIS-FAI-010</v>
          </cell>
          <cell r="D2292" t="str">
            <v>FAIXA/FRISO ANTIDERRAPANTE EM PEDRA, LARGURA 50MM, EM DEGRAU DE ESCADA, EXECUÇÃO MECÂNICA</v>
          </cell>
          <cell r="E2292" t="str">
            <v>M</v>
          </cell>
          <cell r="F2292">
            <v>8.1300000000000008</v>
          </cell>
        </row>
        <row r="2293">
          <cell r="B2293" t="str">
            <v>ED-50593</v>
          </cell>
          <cell r="C2293" t="str">
            <v>PIS-LAJ-022</v>
          </cell>
          <cell r="D2293" t="str">
            <v>LAJE DE TRANSIÇÃO E = 10 CM, FCK = 15 MPA USINADO (MECANIZADO), INCLUSIVE TELA 0,97 KG/M2 E ACABAMENTO NIVEL ZERO</v>
          </cell>
          <cell r="E2293" t="str">
            <v>M2</v>
          </cell>
          <cell r="F2293">
            <v>75.11</v>
          </cell>
        </row>
        <row r="2294">
          <cell r="B2294" t="str">
            <v>ED-50597</v>
          </cell>
          <cell r="C2294" t="str">
            <v>PIS-LAJ-026</v>
          </cell>
          <cell r="D2294" t="str">
            <v>LAJE DE TRANSIÇÃO E = 10 CM, FCK = 18 MPA USINADO (MECANIZADO), INCLUSIVE TELA 0,97 KG/M2 E ACABAMENTO NIVEL ZERO</v>
          </cell>
          <cell r="E2294" t="str">
            <v>M2</v>
          </cell>
          <cell r="F2294">
            <v>79.33</v>
          </cell>
        </row>
        <row r="2295">
          <cell r="B2295" t="str">
            <v>ED-50594</v>
          </cell>
          <cell r="C2295" t="str">
            <v>PIS-LAJ-023</v>
          </cell>
          <cell r="D2295" t="str">
            <v>LAJE DE TRANSIÇÃO E = 11 CM, FCK = 15 MPA USINADO (MECANIZADO), INCLUSIVE TELA 0,97 KG/M2 E ACABAMENTO NIVEL ZERO</v>
          </cell>
          <cell r="E2295" t="str">
            <v>M2</v>
          </cell>
          <cell r="F2295">
            <v>82.01</v>
          </cell>
        </row>
        <row r="2296">
          <cell r="B2296" t="str">
            <v>ED-50595</v>
          </cell>
          <cell r="C2296" t="str">
            <v>PIS-LAJ-024</v>
          </cell>
          <cell r="D2296" t="str">
            <v>LAJE DE TRANSIÇÃO E = 12 CM, FCK = 15 MPA USINADO (MECANIZADO), INCLUSIVE TELA 0,97 KG/M2 E ACABAMENTO NIVEL ZERO</v>
          </cell>
          <cell r="E2296" t="str">
            <v>M2</v>
          </cell>
          <cell r="F2296">
            <v>85.46</v>
          </cell>
        </row>
        <row r="2297">
          <cell r="B2297" t="str">
            <v>ED-50598</v>
          </cell>
          <cell r="C2297" t="str">
            <v>PIS-LAJ-027</v>
          </cell>
          <cell r="D2297" t="str">
            <v>LAJE DE TRANSIÇÃO E = 12 CM, FCK = 18 MPA USINADO (MECANIZADO), INCLUSIVE TELA 0,97 KG/M2 E ACABAMENTO NIVEL ZERO</v>
          </cell>
          <cell r="E2297" t="str">
            <v>M2</v>
          </cell>
          <cell r="F2297">
            <v>86.38</v>
          </cell>
        </row>
        <row r="2298">
          <cell r="B2298" t="str">
            <v>ED-50588</v>
          </cell>
          <cell r="C2298" t="str">
            <v>PIS-LAJ-005</v>
          </cell>
          <cell r="D2298" t="str">
            <v>LAJE DE TRANSIÇÃO E = 5 CM, SEM JUNTA, FCK = 10 MPA (MANUAL)</v>
          </cell>
          <cell r="E2298" t="str">
            <v>M2</v>
          </cell>
          <cell r="F2298">
            <v>33.369999999999997</v>
          </cell>
        </row>
        <row r="2299">
          <cell r="B2299" t="str">
            <v>ED-50589</v>
          </cell>
          <cell r="C2299" t="str">
            <v>PIS-LAJ-010</v>
          </cell>
          <cell r="D2299" t="str">
            <v>LAJE DE TRANSIÇÃO E = 6 CM, SEM JUNTA, FCK = 10 MPA (MANUAL)</v>
          </cell>
          <cell r="E2299" t="str">
            <v>M2</v>
          </cell>
          <cell r="F2299">
            <v>36.979999999999997</v>
          </cell>
        </row>
        <row r="2300">
          <cell r="B2300" t="str">
            <v>ED-50591</v>
          </cell>
          <cell r="C2300" t="str">
            <v>PIS-LAJ-020</v>
          </cell>
          <cell r="D2300" t="str">
            <v>LAJE DE TRANSIÇÃO E = 8 CM, FCK = 15 MPA USINADO (MECANIZADO), INCLUSIVE TELA 0,97 KG/M2 E ACABAMENTO NIVEL ZERO</v>
          </cell>
          <cell r="E2300" t="str">
            <v>M2</v>
          </cell>
          <cell r="F2300">
            <v>71.650000000000006</v>
          </cell>
        </row>
        <row r="2301">
          <cell r="B2301" t="str">
            <v>ED-50596</v>
          </cell>
          <cell r="C2301" t="str">
            <v>PIS-LAJ-025</v>
          </cell>
          <cell r="D2301" t="str">
            <v>LAJE DE TRANSIÇÃO E = 8 CM, FCK = 18 MPA USINADO (MECANIZADO), INCLUSIVE TELA 0,97 KG/M2 E ACABAMENTO NIVEL ZERO</v>
          </cell>
          <cell r="E2301" t="str">
            <v>M2</v>
          </cell>
          <cell r="F2301">
            <v>72.27</v>
          </cell>
        </row>
        <row r="2302">
          <cell r="B2302" t="str">
            <v>ED-50599</v>
          </cell>
          <cell r="C2302" t="str">
            <v>PIS-LAJ-028</v>
          </cell>
          <cell r="D2302" t="str">
            <v>LAJE DE TRANSIÇÃO E = 8 CM, FCK = 20 MPA USINADO (MECANIZADO), INCLUSIVE TELA 0,97 KG/M2 E ACABAMENTO NIVEL ZERO</v>
          </cell>
          <cell r="E2302" t="str">
            <v>M2</v>
          </cell>
          <cell r="F2302">
            <v>72.53</v>
          </cell>
        </row>
        <row r="2303">
          <cell r="B2303" t="str">
            <v>ED-50590</v>
          </cell>
          <cell r="C2303" t="str">
            <v>PIS-LAJ-015</v>
          </cell>
          <cell r="D2303" t="str">
            <v>LAJE DE TRANSIÇÃO E = 8 CM, SEM JUNTA, FCK = 10 MPA (MANUAL)</v>
          </cell>
          <cell r="E2303" t="str">
            <v>M2</v>
          </cell>
          <cell r="F2303">
            <v>46.86</v>
          </cell>
        </row>
        <row r="2304">
          <cell r="B2304" t="str">
            <v>ED-50592</v>
          </cell>
          <cell r="C2304" t="str">
            <v>PIS-LAJ-021</v>
          </cell>
          <cell r="D2304" t="str">
            <v>LAJE DE TRANSIÇÃO E = 9 CM, FCK = 15 MPA USINADO (MECANIZADO), INCLUSIVE TELA 0,97 KG/M2 E ACABAMENTO NIVEL ZERO</v>
          </cell>
          <cell r="E2304" t="str">
            <v>M2</v>
          </cell>
          <cell r="F2304">
            <v>75.099999999999994</v>
          </cell>
        </row>
        <row r="2305">
          <cell r="B2305" t="str">
            <v>ED-50617</v>
          </cell>
          <cell r="C2305" t="str">
            <v>PIS-MIT-025</v>
          </cell>
          <cell r="D2305" t="str">
            <v>LIMPEZA E POLIMENTO DE PISO GRANILITE/MARMORITE, EXCLUSIVE RESINA</v>
          </cell>
          <cell r="E2305" t="str">
            <v>M2</v>
          </cell>
          <cell r="F2305">
            <v>23</v>
          </cell>
        </row>
        <row r="2306">
          <cell r="B2306" t="str">
            <v>ED-50541</v>
          </cell>
          <cell r="C2306" t="str">
            <v>PIS-CER-005</v>
          </cell>
          <cell r="D2306" t="str">
            <v>PISO CERÂMICO VERMELHO NATURAL 24 X 5,2 CM, ASSENTADO COM ARGAMASSA PRÉ-FABRICADA, INCLUSIVE REJUNTAMENTO</v>
          </cell>
          <cell r="E2306" t="str">
            <v>M2</v>
          </cell>
          <cell r="F2306">
            <v>80.39</v>
          </cell>
        </row>
        <row r="2307">
          <cell r="B2307" t="str">
            <v>ED-50563</v>
          </cell>
          <cell r="C2307" t="str">
            <v>PIS-CIM-100</v>
          </cell>
          <cell r="D2307" t="str">
            <v>PISO CIMENTADO COM ARGAMASSA, TRAÇO 1:3 (CIMENTO E AREIA), COM ADITIVO IMPERMEABILIZANTE, ESP. 25MM, ACABAMENTO DESEMPENADO E FELTRADO</v>
          </cell>
          <cell r="E2307" t="str">
            <v>M2</v>
          </cell>
          <cell r="F2307">
            <v>28.81</v>
          </cell>
        </row>
        <row r="2308">
          <cell r="B2308" t="str">
            <v>ED-50547</v>
          </cell>
          <cell r="C2308" t="str">
            <v>PIS-CIM-015</v>
          </cell>
          <cell r="D2308" t="str">
            <v>PISO CIMENTADO COM ARGAMASSA, TRAÇO 1:3 (CIMENTO E AREIA), ESP. 25MM, ACABAMENTO DESEMPENADO E FELTRADO, MODULAÇÃO DE 100X100CM, INCLUSIVE JUNTA PLÁSTICA</v>
          </cell>
          <cell r="E2308" t="str">
            <v>M2</v>
          </cell>
          <cell r="F2308">
            <v>33.799999999999997</v>
          </cell>
        </row>
        <row r="2309">
          <cell r="B2309" t="str">
            <v>ED-50545</v>
          </cell>
          <cell r="C2309" t="str">
            <v>PIS-CIM-005</v>
          </cell>
          <cell r="D2309" t="str">
            <v>PISO CIMENTADO COM ARGAMASSA, TRAÇO 1:3 (CIMENTO E AREIA), ESP. 25MM, ACABAMENTO DESEMPENADO E FELTRADO, MODULAÇÃO DE 200X200CM, INCLUSIVE JUNTA PLÁSTICA</v>
          </cell>
          <cell r="E2309" t="str">
            <v>M2</v>
          </cell>
          <cell r="F2309">
            <v>33.03</v>
          </cell>
        </row>
        <row r="2310">
          <cell r="B2310" t="str">
            <v>ED-50549</v>
          </cell>
          <cell r="C2310" t="str">
            <v>PIS-CIM-025</v>
          </cell>
          <cell r="D2310" t="str">
            <v>PISO CIMENTADO COM ARGAMASSA, TRAÇO 1:3 (CIMENTO E AREIA), ESP. 25MM, ACABAMETNO DESEMPENADO E FELTRADO, MODULAÇÃO DE 60X60CM, INCLUSIVE JUNTA PLÁSTICA</v>
          </cell>
          <cell r="E2310" t="str">
            <v>M2</v>
          </cell>
          <cell r="F2310">
            <v>34.92</v>
          </cell>
        </row>
        <row r="2311">
          <cell r="B2311" t="str">
            <v>ED-50548</v>
          </cell>
          <cell r="C2311" t="str">
            <v>PIS-CIM-020</v>
          </cell>
          <cell r="D2311" t="str">
            <v>PISO CIMENTADO COM ARGAMASSA, TRAÇO 1:3 (CIMENTO E AREIA), ESP. 30MM, ACABAMENTO DESEMPENADO E FELTRADO, MODULAÇÃO DE 100X100CM, INCLUSIVE JUNTA PLÁSTICA</v>
          </cell>
          <cell r="E2311" t="str">
            <v>M2</v>
          </cell>
          <cell r="F2311">
            <v>37.119999999999997</v>
          </cell>
        </row>
        <row r="2312">
          <cell r="B2312" t="str">
            <v>ED-50546</v>
          </cell>
          <cell r="C2312" t="str">
            <v>PIS-CIM-010</v>
          </cell>
          <cell r="D2312" t="str">
            <v>PISO CIMENTADO COM ARGAMASSA, TRAÇO 1:3 (CIMENTO E AREIA), ESP. 30MM, ACABAMENTO DESEMPENADO E FELTRADO, MODULAÇÃO DE 200X200CM, INCLUSIVE JUNTA PLÁSTICA</v>
          </cell>
          <cell r="E2312" t="str">
            <v>M2</v>
          </cell>
          <cell r="F2312">
            <v>36.35</v>
          </cell>
        </row>
        <row r="2313">
          <cell r="B2313" t="str">
            <v>ED-50550</v>
          </cell>
          <cell r="C2313" t="str">
            <v>PIS-CIM-030</v>
          </cell>
          <cell r="D2313" t="str">
            <v>PISO CIMENTADO COM ARGAMASSA, TRAÇO 1:3 (CIMENTO E AREIA), ESP. 30MM, ACABAMENTO DESEMPENADO E FELTRADO, MODULAÇÃO DE 60X60CM, INCLUSIVE JUNTA PLÁSTICA</v>
          </cell>
          <cell r="E2313" t="str">
            <v>M2</v>
          </cell>
          <cell r="F2313">
            <v>38.24</v>
          </cell>
        </row>
        <row r="2314">
          <cell r="B2314" t="str">
            <v>ED-50551</v>
          </cell>
          <cell r="C2314" t="str">
            <v>PIS-CIM-035</v>
          </cell>
          <cell r="D2314" t="str">
            <v>PISO CIMENTADO COM ARGAMASSA, TRAÇO 1:3 (CIMENTO E AREIA), ESP. 50MM, ACABAMENTO DESEMPENADO E FELTRADO, MODULAÇÃO DE 100X100CM, INCLUSIVE JUNTA PLÁSTICA</v>
          </cell>
          <cell r="E2314" t="str">
            <v>M2</v>
          </cell>
          <cell r="F2314">
            <v>47.28</v>
          </cell>
        </row>
        <row r="2315">
          <cell r="B2315" t="str">
            <v>ED-50564</v>
          </cell>
          <cell r="C2315" t="str">
            <v>PIS-CIM-105</v>
          </cell>
          <cell r="D2315" t="str">
            <v>PISO CIMENTADO COM PIGMENTAÇÃO COLORIDA, DESEMPENADO E FELTRADO COM ARGAMASSA, TRAÇO 1:3 (CIMENTO E AREIA), ESP. 30MM, ACABAMENTO DESEMPENADO E FELTRADO, SEM JUNTA DE DILATAÇÃO</v>
          </cell>
          <cell r="E2315" t="str">
            <v>M2</v>
          </cell>
          <cell r="F2315">
            <v>29.96</v>
          </cell>
        </row>
        <row r="2316">
          <cell r="B2316" t="str">
            <v>ED-50552</v>
          </cell>
          <cell r="C2316" t="str">
            <v>PIS-CIM-040</v>
          </cell>
          <cell r="D2316" t="str">
            <v>PISO CIMENTADO NATADO COM ARGAMASSA, TRAÇO 1:3 (CIMENTO E AREIA), ESP. 20MM, ACABAMENTO QUEIMADO, SEM JUNTA DE DILATAÇÃO</v>
          </cell>
          <cell r="E2316" t="str">
            <v>M2</v>
          </cell>
          <cell r="F2316">
            <v>25.73</v>
          </cell>
        </row>
        <row r="2317">
          <cell r="B2317" t="str">
            <v>ED-50558</v>
          </cell>
          <cell r="C2317" t="str">
            <v>PIS-CIM-075</v>
          </cell>
          <cell r="D2317" t="str">
            <v xml:space="preserve">PISO CIMENTADO NATADO COM ARGAMASSA, TRAÇO 1:3 (CIMENTO E AREIA), ESP. 25MM, ACABAMENTO QUEIMADO, MODULAÇÃO DE 100X100CM, INCLUSIVE JUNTA PLÁSTICA </v>
          </cell>
          <cell r="E2317" t="str">
            <v>M2</v>
          </cell>
          <cell r="F2317">
            <v>35.19</v>
          </cell>
        </row>
        <row r="2318">
          <cell r="B2318" t="str">
            <v>ED-50556</v>
          </cell>
          <cell r="C2318" t="str">
            <v>PIS-CIM-065</v>
          </cell>
          <cell r="D2318" t="str">
            <v xml:space="preserve">PISO CIMENTADO NATADO COM ARGAMASSA, TRAÇO 1:3 (CIMENTO E AREIA), ESP. 25MM, ACABAMENTO QUEIMADO, MODULAÇÃO DE 200X200CM, INCLUSIVE JUNTA PLÁSTICA </v>
          </cell>
          <cell r="E2318" t="str">
            <v>M2</v>
          </cell>
          <cell r="F2318">
            <v>34.42</v>
          </cell>
        </row>
        <row r="2319">
          <cell r="B2319" t="str">
            <v>ED-50560</v>
          </cell>
          <cell r="C2319" t="str">
            <v>PIS-CIM-085</v>
          </cell>
          <cell r="D2319" t="str">
            <v xml:space="preserve">PISO CIMENTADO NATADO COM ARGAMASSA, TRAÇO 1:3 (CIMENTO E AREIA), ESP. 25MM, ACABAMENTO QUEIMADO, MODULAÇÃO DE 60X60CM, INCLUSIVE JUNTA PLÁSTICA </v>
          </cell>
          <cell r="E2319" t="str">
            <v>M2</v>
          </cell>
          <cell r="F2319">
            <v>36.31</v>
          </cell>
        </row>
        <row r="2320">
          <cell r="B2320" t="str">
            <v>ED-50553</v>
          </cell>
          <cell r="C2320" t="str">
            <v>PIS-CIM-045</v>
          </cell>
          <cell r="D2320" t="str">
            <v>PISO CIMENTADO NATADO COM ARGAMASSA, TRAÇO 1:3 (CIMENTO E AREIA), ESP. 25MM, ACABAMENTO QUEIMADO, SEM JUNTA DE DILATAÇÃO</v>
          </cell>
          <cell r="E2320" t="str">
            <v>M2</v>
          </cell>
          <cell r="F2320">
            <v>27.47</v>
          </cell>
        </row>
        <row r="2321">
          <cell r="B2321" t="str">
            <v>ED-50559</v>
          </cell>
          <cell r="C2321" t="str">
            <v>PIS-CIM-080</v>
          </cell>
          <cell r="D2321" t="str">
            <v xml:space="preserve">PISO CIMENTADO NATADO COM ARGAMASSA, TRAÇO 1:3 (CIMENTO E AREIA), ESP. 30MM, ACABAMENTO QUEIMADO, MODULAÇÃO DE 100X100CM, INCLUSIVE JUNTA PLÁSTICA </v>
          </cell>
          <cell r="E2321" t="str">
            <v>M2</v>
          </cell>
          <cell r="F2321">
            <v>38.29</v>
          </cell>
        </row>
        <row r="2322">
          <cell r="B2322" t="str">
            <v>ED-50557</v>
          </cell>
          <cell r="C2322" t="str">
            <v>PIS-CIM-070</v>
          </cell>
          <cell r="D2322" t="str">
            <v xml:space="preserve">PISO CIMENTADO NATADO COM ARGAMASSA, TRAÇO 1:3 (CIMENTO E AREIA), ESP. 30MM, ACABAMENTO QUEIMADO, MODULAÇÃO DE 200X200CM, INCLUSIVE JUNTA PLÁSTICA </v>
          </cell>
          <cell r="E2322" t="str">
            <v>M2</v>
          </cell>
          <cell r="F2322">
            <v>37.520000000000003</v>
          </cell>
        </row>
        <row r="2323">
          <cell r="B2323" t="str">
            <v>ED-50561</v>
          </cell>
          <cell r="C2323" t="str">
            <v>PIS-CIM-090</v>
          </cell>
          <cell r="D2323" t="str">
            <v xml:space="preserve">PISO CIMENTADO NATADO COM ARGAMASSA, TRAÇO 1:3 (CIMENTO E AREIA), ESP. 30MM, ACABAMENTO QUEIMADO, MODULAÇÃO DE 60X60CM, INCLUSIVE JUNTA PLÁSTICA </v>
          </cell>
          <cell r="E2323" t="str">
            <v>M2</v>
          </cell>
          <cell r="F2323">
            <v>39.409999999999997</v>
          </cell>
        </row>
        <row r="2324">
          <cell r="B2324" t="str">
            <v>ED-50554</v>
          </cell>
          <cell r="C2324" t="str">
            <v>PIS-CIM-050</v>
          </cell>
          <cell r="D2324" t="str">
            <v>PISO CIMENTADO NATADO COM ARGAMASSA, TRAÇO 1:3 (CIMENTO E AREIA), ESP. 30MM, ACABAMENTO QUEIMADO, SEM JUNTA DE DILATAÇÃO</v>
          </cell>
          <cell r="E2324" t="str">
            <v>M2</v>
          </cell>
          <cell r="F2324">
            <v>29.22</v>
          </cell>
        </row>
        <row r="2325">
          <cell r="B2325" t="str">
            <v>ED-50562</v>
          </cell>
          <cell r="C2325" t="str">
            <v>PIS-CIM-095</v>
          </cell>
          <cell r="D2325" t="str">
            <v xml:space="preserve">PISO CIMENTADO NATADO COM ARGAMASSA, TRAÇO 1:3 (CIMENTO E AREIA), ESP. 50MM, ACABAMENTO QUEIMADO, MODULAÇÃO DE 60X60CM, INCLUSIVE JUNTA PLÁSTICA </v>
          </cell>
          <cell r="E2325" t="str">
            <v>M2</v>
          </cell>
          <cell r="F2325">
            <v>49.63</v>
          </cell>
        </row>
        <row r="2326">
          <cell r="B2326" t="str">
            <v>ED-50555</v>
          </cell>
          <cell r="C2326" t="str">
            <v>PIS-CIM-060</v>
          </cell>
          <cell r="D2326" t="str">
            <v>PISO CIMENTADO NATADO COM ARGAMASSA, TRAÇO 1:3 (CIMENTO E AREIA), ESP. 50MM, ACABAMENTO QUEIMADO, SEM JUNTA DE DILATAÇÃO</v>
          </cell>
          <cell r="E2326" t="str">
            <v>M2</v>
          </cell>
          <cell r="F2326">
            <v>40.01</v>
          </cell>
        </row>
        <row r="2327">
          <cell r="B2327" t="str">
            <v>ED-50631</v>
          </cell>
          <cell r="C2327" t="str">
            <v>PIS-TIJ-005</v>
          </cell>
          <cell r="D2327" t="str">
            <v>PISO COM TIJOLO CERÂMICO MACIÇO PRENSADO, ASSENTAMENTO COM ARGAMASSA SECA, TRAÇO 1:4 (CIMENTO E AREIA), INCLUSIVE REJUNTAMENTO COM ARGAMASSA SECA DE TRAÇO 1:4 (CIMENTO E AREIA), FORNECIMENTO E INSTALAÇÃO</v>
          </cell>
          <cell r="E2327" t="str">
            <v>M2</v>
          </cell>
          <cell r="F2327">
            <v>51.09</v>
          </cell>
        </row>
        <row r="2328">
          <cell r="B2328" t="str">
            <v>ED-50573</v>
          </cell>
          <cell r="C2328" t="str">
            <v>PIS-CON-035</v>
          </cell>
          <cell r="D2328" t="str">
            <v>PISO EM CONCRETO FCK = 20 MPA COM 25 KG DE DRAMIX/M3</v>
          </cell>
          <cell r="E2328" t="str">
            <v>M3</v>
          </cell>
          <cell r="F2328">
            <v>2226.0500000000002</v>
          </cell>
        </row>
        <row r="2329">
          <cell r="B2329" t="str">
            <v>ED-9317</v>
          </cell>
          <cell r="C2329" t="str">
            <v>-</v>
          </cell>
          <cell r="D2329" t="str">
            <v>PISO EM CONCRETO, PREPARADO EM OBRA COM BETONEIRA, FCK 10MPA, SEM ARMAÇÃO, ACABAMENTO RÚSTICO, ESP. 5CM, INCLUSIVE FORNECIMENTO, LANÇAMENTO, ADENSAMENTO, SARRAFEAMENTO, EXCLUSIVE JUNTA DE DILATAÇÃO</v>
          </cell>
          <cell r="E2329" t="str">
            <v>M2</v>
          </cell>
          <cell r="F2329">
            <v>33.369999999999997</v>
          </cell>
        </row>
        <row r="2330">
          <cell r="B2330" t="str">
            <v>ED-50571</v>
          </cell>
          <cell r="C2330" t="str">
            <v>PIS-CON-025</v>
          </cell>
          <cell r="D2330" t="str">
            <v>PISO EM CONCRETO, PREPARADO EM OBRA COM BETONEIRA, FCK 13,5MPA, SEM ARMAÇÃO, ACABAMENTO RÚSTICO, ESP. 8CM, INCLUSIVE FORNECIMENTO, LANÇAMENTO, ADENSAMENTO, SARRAFEAMENTO, EXCLUSIVE JUNTA DE DILATAÇÃO</v>
          </cell>
          <cell r="E2330" t="str">
            <v>M2</v>
          </cell>
          <cell r="F2330">
            <v>52.12</v>
          </cell>
        </row>
        <row r="2331">
          <cell r="B2331" t="str">
            <v>ED-9320</v>
          </cell>
          <cell r="C2331" t="str">
            <v>-</v>
          </cell>
          <cell r="D2331" t="str">
            <v>PISO EM CONCRETO, USINADO CONVENCIONAL, FCK 15MPA, COM TELA SOLDADA NERVURADA TIPO Q-138, ACABAMENTO POLÍDO EM NÍVEL ZERO, ESP. 10CM, INCLUSIVE FORNECIMENTO, LANÇAMENTO, ADENSAMENTO, EXCLUSIVE JUNTA DE DILATAÇÃO</v>
          </cell>
          <cell r="E2331" t="str">
            <v>M2</v>
          </cell>
          <cell r="F2331">
            <v>74.42</v>
          </cell>
        </row>
        <row r="2332">
          <cell r="B2332" t="str">
            <v>ED-9321</v>
          </cell>
          <cell r="C2332" t="str">
            <v>-</v>
          </cell>
          <cell r="D2332" t="str">
            <v>PISO EM CONCRETO, USINADO CONVENCIONAL, FCK 15MPA, COM TELA SOLDADA NERVURADA TIPO Q-138, ACABAMENTO POLÍDO EM NÍVEL ZERO, ESP. 12CM, INCLUSIVE FORNECIMENTO, LANÇAMENTO, ADENSAMENTO, EXCLUSIVE JUNTA DE DILATAÇÃO</v>
          </cell>
          <cell r="E2332" t="str">
            <v>M2</v>
          </cell>
          <cell r="F2332">
            <v>80.64</v>
          </cell>
        </row>
        <row r="2333">
          <cell r="B2333" t="str">
            <v>ED-9319</v>
          </cell>
          <cell r="C2333" t="str">
            <v>-</v>
          </cell>
          <cell r="D2333" t="str">
            <v>PISO EM CONCRETO, USINADO CONVENCIONAL, FCK 15MPA, COM TELA SOLDADA NERVURADA TIPO Q-61, ACABAMENTO POLIDO EM NÍVEL ZERO, ESP. 5CM, INCLUSIVE FORNECIMENTO, LANÇAMENTO, ADENSAMENTO, EXCLUSIVE JUNTA DE DILATAÇÃO</v>
          </cell>
          <cell r="E2333" t="str">
            <v>M2</v>
          </cell>
          <cell r="F2333">
            <v>58.99</v>
          </cell>
        </row>
        <row r="2334">
          <cell r="B2334" t="str">
            <v>ED-9318</v>
          </cell>
          <cell r="C2334" t="str">
            <v>-</v>
          </cell>
          <cell r="D2334" t="str">
            <v>PISO EM CONCRETO, USINADO CONVENCIONAL, FCK 15MPA, SEM ARMAÇÃO, ACABAMENTO RÚSTICO, ESP. 5CM, INCLUSIVE FORNECIMENTO, LANÇAMENTO, ADENSAMENTO, SARRAFEAMENTO, EXCLUSIVE JUNTA DE DILATAÇÃO</v>
          </cell>
          <cell r="E2334" t="str">
            <v>M2</v>
          </cell>
          <cell r="F2334">
            <v>37.97</v>
          </cell>
        </row>
        <row r="2335">
          <cell r="B2335" t="str">
            <v>ED-50572</v>
          </cell>
          <cell r="C2335" t="str">
            <v>PIS-CON-030</v>
          </cell>
          <cell r="D2335" t="str">
            <v>PISO EM CONCRETO, USINADO CONVENCIONAL, FCK 30MPA, COM AÇO CA-50 DIÂMETRO 6,3MM MALHA 10X10CM, ACABAMENTO RÚSTICO, ESP. 15CM, INCLUSIVE FORNECIMENTO, LANÇAMENTO, ADENSAMENTO, EXCLUSIVE JUNTA DE DILATAÇÃO</v>
          </cell>
          <cell r="E2335" t="str">
            <v>M2</v>
          </cell>
          <cell r="F2335">
            <v>113.34</v>
          </cell>
        </row>
        <row r="2336">
          <cell r="B2336" t="str">
            <v>ED-50616</v>
          </cell>
          <cell r="C2336" t="str">
            <v>PIS-MIT-020</v>
          </cell>
          <cell r="D2336" t="str">
            <v>PISO EM GRANILITE/MARMORITE, ESP. 8MM, ACABAMENTO LAVADO TIPO FULGET, COR NATURAL, MODULAÇÃO DE 1X1M, INCLUSO JUNTA PLÁSTICA</v>
          </cell>
          <cell r="E2336" t="str">
            <v>M2</v>
          </cell>
          <cell r="F2336">
            <v>60.55</v>
          </cell>
        </row>
        <row r="2337">
          <cell r="B2337" t="str">
            <v>ED-50615</v>
          </cell>
          <cell r="C2337" t="str">
            <v>PIS-MIT-015</v>
          </cell>
          <cell r="D2337" t="str">
            <v>PISO EM GRANILITE/MARMORITE, ESP. 8MM, ACABAMENTO LAVADO TIPO FULGET, COR VERMELHA, MODULAÇÃO DE 1X1M, INCLUSO JUNTA PLÁSTICA</v>
          </cell>
          <cell r="E2337" t="str">
            <v>M2</v>
          </cell>
          <cell r="F2337">
            <v>60.55</v>
          </cell>
        </row>
        <row r="2338">
          <cell r="B2338" t="str">
            <v>ED-50614</v>
          </cell>
          <cell r="C2338" t="str">
            <v>PIS-MIT-011</v>
          </cell>
          <cell r="D2338" t="str">
            <v>PISO EM GRANILITE/MARMORITE, ESP. 8MM, ACABAMENTO POLIDO, COR BRANCA, MODULAÇÃO DE 1X1M, INCLUSIVE JUNTA ALUMÍNIO, RESINA E POLIMENTO MECANIZADO</v>
          </cell>
          <cell r="E2338" t="str">
            <v>M2</v>
          </cell>
          <cell r="F2338">
            <v>88.68</v>
          </cell>
        </row>
        <row r="2339">
          <cell r="B2339" t="str">
            <v>ED-50613</v>
          </cell>
          <cell r="C2339" t="str">
            <v>PIS-MIT-010</v>
          </cell>
          <cell r="D2339" t="str">
            <v>PISO EM GRANILITE/MARMORITE, ESP. 8MM, ACABAMENTO POLIDO, COR BRANCA, MODULAÇÃO DE 1X1M, INCLUSIVE JUNTA PLÁSTICA, RESINA E POLIMENTO MECANIZADO</v>
          </cell>
          <cell r="E2339" t="str">
            <v>M2</v>
          </cell>
          <cell r="F2339">
            <v>86.99</v>
          </cell>
        </row>
        <row r="2340">
          <cell r="B2340" t="str">
            <v>ED-50612</v>
          </cell>
          <cell r="C2340" t="str">
            <v>PIS-MIT-006</v>
          </cell>
          <cell r="D2340" t="str">
            <v>PISO EM GRANILITE/MARMORITE, ESP. 8MM, ACABAMENTO POLIDO, COR CINZA, MODULAÇÃO DE 1X1M, INCLUSIVE JUNTA ALUMÍNIO, RESINA E POLIMENTO MECANIZADO</v>
          </cell>
          <cell r="E2340" t="str">
            <v>M2</v>
          </cell>
          <cell r="F2340">
            <v>75.239999999999995</v>
          </cell>
        </row>
        <row r="2341">
          <cell r="B2341" t="str">
            <v>ED-50611</v>
          </cell>
          <cell r="C2341" t="str">
            <v>PIS-MIT-005</v>
          </cell>
          <cell r="D2341" t="str">
            <v>PISO EM GRANILITE/MARMORITE, ESP. 8MM, ACABAMENTO POLIDO, COR CINZA, MODULAÇÃO DE 1X1M, INCLUSIVE JUNTA PLÁSTICA, RESINA E POLIMENTO MECANIZADO</v>
          </cell>
          <cell r="E2341" t="str">
            <v>M2</v>
          </cell>
          <cell r="F2341">
            <v>73.55</v>
          </cell>
        </row>
        <row r="2342">
          <cell r="B2342" t="str">
            <v>ED-50578</v>
          </cell>
          <cell r="C2342" t="str">
            <v>PIS-IAR-010</v>
          </cell>
          <cell r="D2342" t="str">
            <v>PISO INDUSTRIAL COM ARGAMASSA DE ALTA RESISTÊNCIA, COR BRANCA, ESP. 8MM, ACABAMENTO POLIDO, MODULAÇÃO  DE 1X1M, INCLUSIVE JUNTA PLÁSTICA E POLIMENTO MECANIZADO, EXCLUSIVE RESINA</v>
          </cell>
          <cell r="E2342" t="str">
            <v>M2</v>
          </cell>
          <cell r="F2342">
            <v>72.900000000000006</v>
          </cell>
        </row>
        <row r="2343">
          <cell r="B2343" t="str">
            <v>ED-50577</v>
          </cell>
          <cell r="C2343" t="str">
            <v>PIS-IAR-005</v>
          </cell>
          <cell r="D2343" t="str">
            <v>PISO INDUSTRIAL COM ARGAMASSA DE ALTA RESISTÊNCIA, COR CINZA, ESP. 8MM, ACABAMENTO POLIDO, MODULAÇÃO  DE 1X1M, INCLUSIVE JUNTA PLÁSTICA E POLIMENTO MECANIZADO, EXCLUSIVE RESINA</v>
          </cell>
          <cell r="E2343" t="str">
            <v>M2</v>
          </cell>
          <cell r="F2343">
            <v>64.78</v>
          </cell>
        </row>
        <row r="2344">
          <cell r="B2344" t="str">
            <v>ED-50629</v>
          </cell>
          <cell r="C2344" t="str">
            <v>PIS-TAT-017</v>
          </cell>
          <cell r="D2344" t="str">
            <v>PISO PODOTÁTIL DE BORRACHA, ALERTA, ESP. 12MM, COLORIDA, ASSENTAMENTO COM ARGAMASSA, TRAÇO 1:4 (CIMENTO E AREIA), INCLUSIVE FORNECIMENTO E INSTALAÇÃO</v>
          </cell>
          <cell r="E2344" t="str">
            <v>M2</v>
          </cell>
          <cell r="F2344">
            <v>188.83</v>
          </cell>
        </row>
        <row r="2345">
          <cell r="B2345" t="str">
            <v>ED-50630</v>
          </cell>
          <cell r="C2345" t="str">
            <v>PIS-TAT-08</v>
          </cell>
          <cell r="D2345" t="str">
            <v>PISO PODOTÁTIL DE BORRACHA, ALERTA, ESP. 12MM, COR PRETA, ASSENTAMENTO COM ARGAMASSA, TRAÇO 1:4 (CIMENTO E AREIA), INCLUSIVE FORNECIMENTO E INSTALAÇÃO</v>
          </cell>
          <cell r="E2345" t="str">
            <v>M2</v>
          </cell>
          <cell r="F2345">
            <v>188.83</v>
          </cell>
        </row>
        <row r="2346">
          <cell r="B2346" t="str">
            <v>ED-50627</v>
          </cell>
          <cell r="C2346" t="str">
            <v>PIS-TAT-015</v>
          </cell>
          <cell r="D2346" t="str">
            <v>PISO PODOTÁTIL DE BORRACHA, ALERTA, ESP. 5MM, COLORIDA, ASSENTAMENTO COM COLA DE CONTATO, INCLUSIVE FORNECIMENTO E INSTALAÇÃO</v>
          </cell>
          <cell r="E2346" t="str">
            <v>M2</v>
          </cell>
          <cell r="F2346">
            <v>123.9</v>
          </cell>
        </row>
        <row r="2347">
          <cell r="B2347" t="str">
            <v>ED-50628</v>
          </cell>
          <cell r="C2347" t="str">
            <v>PIS-TAT-016</v>
          </cell>
          <cell r="D2347" t="str">
            <v>PISO PODOTÁTIL DE BORRACHA, ALERTA, ESP. 5MM, COR PRETA, ASSENTAMENTO COM COLA DE CONTATO, INCLUSIVE FORNECIMENTO E INSTALAÇÃO</v>
          </cell>
          <cell r="E2347" t="str">
            <v>M2</v>
          </cell>
          <cell r="F2347">
            <v>123.9</v>
          </cell>
        </row>
        <row r="2348">
          <cell r="B2348" t="str">
            <v>ED-50626</v>
          </cell>
          <cell r="C2348" t="str">
            <v>PIS-TAT-008</v>
          </cell>
          <cell r="D2348" t="str">
            <v>PISO PODOTÁTIL DE BORRACHA, DIRECIONAL, ESP. 12MM, COLORIDA, ASSENTAMENTO COM ARGAMASSA, TRAÇO 1:4 (CIMENTO E AREIA), INCLUSIVE FORNECIMENTO E INSTALAÇÃO</v>
          </cell>
          <cell r="E2348" t="str">
            <v>M2</v>
          </cell>
          <cell r="F2348">
            <v>188.83</v>
          </cell>
        </row>
        <row r="2349">
          <cell r="B2349" t="str">
            <v>ED-50625</v>
          </cell>
          <cell r="C2349" t="str">
            <v>PIS-TAT-007</v>
          </cell>
          <cell r="D2349" t="str">
            <v>PISO PODOTÁTIL DE BORRACHA, DIRECIONAL, ESP. 12MM, COR PRETA, ASSENTAMENTO COM ARGAMASSA, TRAÇO 1:4 (CIMENTO E AREIA), INCLUSIVE FORNECIMENTO E INSTALAÇÃO</v>
          </cell>
          <cell r="E2349" t="str">
            <v>M2</v>
          </cell>
          <cell r="F2349">
            <v>188.83</v>
          </cell>
        </row>
        <row r="2350">
          <cell r="B2350" t="str">
            <v>ED-50624</v>
          </cell>
          <cell r="C2350" t="str">
            <v>PIS-TAT-006</v>
          </cell>
          <cell r="D2350" t="str">
            <v>PISO PODOTÁTIL DE BORRACHA, DIRECIONAL, ESP. 5MM, COLORIDA, ASSENTAMENTO COM COLA DE CONTATO, INCLUSIVE FORNECIMENTO E INSTALAÇÃO</v>
          </cell>
          <cell r="E2350" t="str">
            <v>M2</v>
          </cell>
          <cell r="F2350">
            <v>123.9</v>
          </cell>
        </row>
        <row r="2351">
          <cell r="B2351" t="str">
            <v>ED-50623</v>
          </cell>
          <cell r="C2351" t="str">
            <v>PIS-TAT-005</v>
          </cell>
          <cell r="D2351" t="str">
            <v>PISO PODOTÁTIL DE BORRACHA, DIRECIONAL, ESP. 5MM, COR PRETA, ASSENTAMENTO COM COLA DE CONTATO, INCLUSIVE FORNECIMENTO E INSTALAÇÃO</v>
          </cell>
          <cell r="E2351" t="str">
            <v>M2</v>
          </cell>
          <cell r="F2351">
            <v>123.9</v>
          </cell>
        </row>
        <row r="2352">
          <cell r="B2352" t="str">
            <v>ED-50586</v>
          </cell>
          <cell r="C2352" t="str">
            <v>PIS-LAD-035</v>
          </cell>
          <cell r="D2352" t="str">
            <v>PISO PODOTÁTIL DE CONCRETO, ALERTA, APLICADO EM PISO (40X40CM) COM JUNTA SECA, COR VERMELHO/AMARELO, ASSENTAMENTO COM ARGAMASSA INDUSTRIALIZADA, INCLUSIVE FORNECIMENTO E INSTALAÇÃO</v>
          </cell>
          <cell r="E2352" t="str">
            <v>M2</v>
          </cell>
          <cell r="F2352">
            <v>66.81</v>
          </cell>
        </row>
        <row r="2353">
          <cell r="B2353" t="str">
            <v>ED-50587</v>
          </cell>
          <cell r="C2353" t="str">
            <v>PIS-LAD-040</v>
          </cell>
          <cell r="D2353" t="str">
            <v>PISO PODOTÁTIL DE CONCRETO, DIRECIONAL, APLICADO EM PISO (40X40CM) COM JUNTA SECA, COR VERMELHO/AMARELO, ASSENTAMENTO COM ARGAMASSA INDUSTRIALIZADA, INCLUSIVE FORNECIMENTO E INSTALAÇÃO</v>
          </cell>
          <cell r="E2353" t="str">
            <v>M2</v>
          </cell>
          <cell r="F2353">
            <v>66.81</v>
          </cell>
        </row>
        <row r="2354">
          <cell r="B2354" t="str">
            <v>ED-50605</v>
          </cell>
          <cell r="C2354" t="str">
            <v>PIS-MAD-010</v>
          </cell>
          <cell r="D2354" t="str">
            <v>PISO TÁBUA CORRIDA DE MADEIRA SUCUPIRA OU IPÊ L = 10 CM</v>
          </cell>
          <cell r="E2354" t="str">
            <v>M2</v>
          </cell>
          <cell r="F2354">
            <v>206.49</v>
          </cell>
        </row>
        <row r="2355">
          <cell r="B2355" t="str">
            <v>ED-50538</v>
          </cell>
          <cell r="C2355" t="str">
            <v>PIS-BOR-005</v>
          </cell>
          <cell r="D2355" t="str">
            <v>PLACA DE BORRACHA 500 X 500 X 3,5 MM PASTILHADO PARA COLA PRETO</v>
          </cell>
          <cell r="E2355" t="str">
            <v>M2</v>
          </cell>
          <cell r="F2355">
            <v>48.02</v>
          </cell>
        </row>
        <row r="2356">
          <cell r="B2356" t="str">
            <v>ED-50632</v>
          </cell>
          <cell r="C2356" t="str">
            <v>PIS-VIN-005</v>
          </cell>
          <cell r="D2356" t="str">
            <v>PLACA VINÍLICA 30 X 30 CM E = 2 MM</v>
          </cell>
          <cell r="E2356" t="str">
            <v>M2</v>
          </cell>
          <cell r="F2356">
            <v>50.65</v>
          </cell>
        </row>
        <row r="2357">
          <cell r="B2357" t="str">
            <v>ED-50619</v>
          </cell>
          <cell r="C2357" t="str">
            <v>PIS-POL-010</v>
          </cell>
          <cell r="D2357" t="str">
            <v>POLIMENTO MECÂNICO DE PISO EM CONCRETO COM NIVELAMENTO A LASER (NÍVEL ZERO)</v>
          </cell>
          <cell r="E2357" t="str">
            <v>M2</v>
          </cell>
          <cell r="F2357">
            <v>14.5</v>
          </cell>
        </row>
        <row r="2358">
          <cell r="B2358" t="str">
            <v>ED-50608</v>
          </cell>
          <cell r="C2358" t="str">
            <v>PIS-MAD-025</v>
          </cell>
          <cell r="D2358" t="str">
            <v>RASPAÇÃO, CALAFETAÇÃO E APLICAÇÃO SINTECO A 3 DEMÃOS EM PISO DE MADEIRA</v>
          </cell>
          <cell r="E2358" t="str">
            <v>M2</v>
          </cell>
          <cell r="F2358">
            <v>30</v>
          </cell>
        </row>
        <row r="2359">
          <cell r="B2359" t="str">
            <v>ED-50607</v>
          </cell>
          <cell r="C2359" t="str">
            <v>PIS-MAD-020</v>
          </cell>
          <cell r="D2359" t="str">
            <v>RASPAÇÃO E APLICAÇÃO DE RESINA EM PISO DE MADEIRA</v>
          </cell>
          <cell r="E2359" t="str">
            <v>M2</v>
          </cell>
          <cell r="F2359">
            <v>23.97</v>
          </cell>
        </row>
        <row r="2360">
          <cell r="B2360" t="str">
            <v>ED-50606</v>
          </cell>
          <cell r="C2360" t="str">
            <v>PIS-MAD-015</v>
          </cell>
          <cell r="D2360" t="str">
            <v>RASPAÇÃO E APLICAÇÃO SINTECO EM PISO DE MADEIRA</v>
          </cell>
          <cell r="E2360" t="str">
            <v>M2</v>
          </cell>
          <cell r="F2360">
            <v>15.16</v>
          </cell>
        </row>
        <row r="2361">
          <cell r="B2361" t="str">
            <v>ED-50620</v>
          </cell>
          <cell r="C2361" t="str">
            <v>PIS-REJ-005</v>
          </cell>
          <cell r="D2361" t="str">
            <v>REJUNTAMENTO EPÓXI</v>
          </cell>
          <cell r="E2361" t="str">
            <v>M2</v>
          </cell>
          <cell r="F2361">
            <v>38.65</v>
          </cell>
        </row>
        <row r="2362">
          <cell r="B2362" t="str">
            <v>ED-50540</v>
          </cell>
          <cell r="C2362" t="str">
            <v>PIS-CAL-010</v>
          </cell>
          <cell r="D2362" t="str">
            <v>REMOÇÃO E REASSENTAMENTO DE CALÇADA PORTUGUESA</v>
          </cell>
          <cell r="E2362" t="str">
            <v>M2</v>
          </cell>
          <cell r="F2362">
            <v>26.9</v>
          </cell>
        </row>
        <row r="2363">
          <cell r="B2363" t="str">
            <v>ED-50534</v>
          </cell>
          <cell r="C2363" t="str">
            <v>PIS-ARD-005</v>
          </cell>
          <cell r="D2363" t="str">
            <v>REVESTIMENTO COM ARDÓSIA APLICADO EM PISO (20X20CM), ESP. 1CM, ACABAMENTO NATURAL, ASSENTAMENTO COM ARGAMASSA INDUSTRIALIZADA, INCLUSIVE REJUNTAMENTO</v>
          </cell>
          <cell r="E2363" t="str">
            <v>M2</v>
          </cell>
          <cell r="F2363">
            <v>36.57</v>
          </cell>
        </row>
        <row r="2364">
          <cell r="B2364" t="str">
            <v>ED-50535</v>
          </cell>
          <cell r="C2364" t="str">
            <v>PIS-ARD-010</v>
          </cell>
          <cell r="D2364" t="str">
            <v>REVESTIMENTO COM ARDÓSIA APLICADO EM PISO (30X30CM), ESP. 1CM, ACABAMENTO NATURAL, ASSENTAMENTO COM ARGAMASSA INDUSTRIALIZADA, INCLUSIVE REJUNTAMENTO</v>
          </cell>
          <cell r="E2364" t="str">
            <v>M2</v>
          </cell>
          <cell r="F2364">
            <v>37.31</v>
          </cell>
        </row>
        <row r="2365">
          <cell r="B2365" t="str">
            <v>ED-50536</v>
          </cell>
          <cell r="C2365" t="str">
            <v>PIS-ARD-015</v>
          </cell>
          <cell r="D2365" t="str">
            <v>REVESTIMENTO COM ARDÓSIA APLICADO EM PISO (40X40CM), ESP. 1CM, ACABAMENTO NATURAL, ASSENTAMENTO COM ARGAMASSA INDUSTRIALIZADA, INCLUSIVE REJUNTAMENTO</v>
          </cell>
          <cell r="E2365" t="str">
            <v>M2</v>
          </cell>
          <cell r="F2365">
            <v>38.36</v>
          </cell>
        </row>
        <row r="2366">
          <cell r="B2366" t="str">
            <v>ED-50544</v>
          </cell>
          <cell r="C2366" t="str">
            <v>PIS-CER-020</v>
          </cell>
          <cell r="D2366" t="str">
            <v>REVESTIMENTO COM CERÂMICA APLICADO EM PISO, ACABAMENTO ESMALTADO, AMBIENTE EXTERNO (ANTIDERRAPANTE), PADRÃO EXTRA, DIMENSÃO DA PEÇA ATÉ 2025 CM2, PEI IV, ASSENTAMENTO COM ARGAMASSA INDUSTRIALIZADA, INCLUSIVE REJUNTAMENTO</v>
          </cell>
          <cell r="E2366" t="str">
            <v>M2</v>
          </cell>
          <cell r="F2366">
            <v>44.33</v>
          </cell>
        </row>
        <row r="2367">
          <cell r="B2367" t="str">
            <v>ED-50543</v>
          </cell>
          <cell r="C2367" t="str">
            <v>PIS-CER-015</v>
          </cell>
          <cell r="D2367" t="str">
            <v>REVESTIMENTO COM CERÂMICA APLICADO EM PISO, ACABAMENTO ESMALTADO, AMBIENTE EXTERNO (ANTIDERRAPANTE), PADRÃO EXTRA, DIMENSÃO DA PEÇA ATÉ 2025 CM2, PEI V, ASSENTAMENTO COM ARGAMASSA INDUSTRIALIZADA, INCLUSIVE REJUNTAMENTO</v>
          </cell>
          <cell r="E2367" t="str">
            <v>M2</v>
          </cell>
          <cell r="F2367">
            <v>52.36</v>
          </cell>
        </row>
        <row r="2368">
          <cell r="B2368" t="str">
            <v>ED-50542</v>
          </cell>
          <cell r="C2368" t="str">
            <v>PIS-CER-010</v>
          </cell>
          <cell r="D2368" t="str">
            <v>REVESTIMENTO COM CERÂMICA APLICADO EM PISO, ACABAMENTO ESMALTADO, AMBIENTE INTERNO, PADRÃO EXTRA, DIMENSÃO DA PEÇA ATÉ 2025 CM2, PEI V, ASSENTAMENTO COM ARGAMASSA INDUSTRIALIZADA, INCLUSIVE REJUNTAMENTO</v>
          </cell>
          <cell r="E2368" t="str">
            <v>M2</v>
          </cell>
          <cell r="F2368">
            <v>69.66</v>
          </cell>
        </row>
        <row r="2369">
          <cell r="B2369" t="str">
            <v>ED-50576</v>
          </cell>
          <cell r="C2369" t="str">
            <v>PIS-GRA-005</v>
          </cell>
          <cell r="D2369" t="str">
            <v>REVESTIMENTO COM GRANITO, CINZA ANDORINHA, APLICADO EM PISO, ESP. 2CM, DIMENSÃO DA PEÇA ATÉ 1600 CM2, ASSENTAMENTO COM ARGAMASSA INDUSTRIALIZADA, INCLUSIVE REJUNTAMENTO</v>
          </cell>
          <cell r="E2369" t="str">
            <v>M2</v>
          </cell>
          <cell r="F2369">
            <v>200.87</v>
          </cell>
        </row>
        <row r="2370">
          <cell r="B2370" t="str">
            <v>ED-50582</v>
          </cell>
          <cell r="C2370" t="str">
            <v>PIS-LAD-015</v>
          </cell>
          <cell r="D2370" t="str">
            <v>REVESTIMENTO COM LADRILHO HIDRÁULICO APLICADO EM PISO (20X20CM) COM JUNTA SECA, COM DUAS (2) CORES, ASSENTAMENTO COM ARGAMASSA INDUSTRIALIZADA</v>
          </cell>
          <cell r="E2370" t="str">
            <v>M2</v>
          </cell>
          <cell r="F2370">
            <v>73.819999999999993</v>
          </cell>
        </row>
        <row r="2371">
          <cell r="B2371" t="str">
            <v>ED-50581</v>
          </cell>
          <cell r="C2371" t="str">
            <v>PIS-LAD-010</v>
          </cell>
          <cell r="D2371" t="str">
            <v>REVESTIMENTO COM LADRILHO HIDRÁULICO APLICADO EM PISO (20X20CM) COM JUNTA SECA, COM UMA (1) COR, ASSENTAMENTO COM ARGAMASSA INDUSTRIALIZADA</v>
          </cell>
          <cell r="E2371" t="str">
            <v>M2</v>
          </cell>
          <cell r="F2371">
            <v>71.72</v>
          </cell>
        </row>
        <row r="2372">
          <cell r="B2372" t="str">
            <v>ED-50580</v>
          </cell>
          <cell r="C2372" t="str">
            <v>PIS-LAD-005</v>
          </cell>
          <cell r="D2372" t="str">
            <v>REVESTIMENTO COM LADRILHO HIDRÁULICO APLICADO EM PISO (20X20CM) COM JUNTA SECA, NA COR NATURAL, ASSENTAMENTO COM ARGAMASSA INDUSTRIALIZADA</v>
          </cell>
          <cell r="E2372" t="str">
            <v>M2</v>
          </cell>
          <cell r="F2372">
            <v>54.4</v>
          </cell>
        </row>
        <row r="2373">
          <cell r="B2373" t="str">
            <v>ED-50585</v>
          </cell>
          <cell r="C2373" t="str">
            <v>PIS-LAD-030</v>
          </cell>
          <cell r="D2373" t="str">
            <v>REVESTIMENTO COM LADRILHO HIDRÁULICO APLICADO EM PISO (25X25CM) COM JUNTA SECA, COM DUAS (2) CORES, ASSENTAMENTO COM ARGAMASSA INDUSTRIALIZADA</v>
          </cell>
          <cell r="E2373" t="str">
            <v>M2</v>
          </cell>
          <cell r="F2373">
            <v>80.650000000000006</v>
          </cell>
        </row>
        <row r="2374">
          <cell r="B2374" t="str">
            <v>ED-50584</v>
          </cell>
          <cell r="C2374" t="str">
            <v>PIS-LAD-025</v>
          </cell>
          <cell r="D2374" t="str">
            <v>REVESTIMENTO COM LADRILHO HIDRÁULICO APLICADO EM PISO (25X25CM) COM JUNTA SECA, COM UMA (1) COR, ASSENTAMENTO COM ARGAMASSA INDUSTRIALIZADA</v>
          </cell>
          <cell r="E2374" t="str">
            <v>M2</v>
          </cell>
          <cell r="F2374">
            <v>75.400000000000006</v>
          </cell>
        </row>
        <row r="2375">
          <cell r="B2375" t="str">
            <v>ED-50583</v>
          </cell>
          <cell r="C2375" t="str">
            <v>PIS-LAD-020</v>
          </cell>
          <cell r="D2375" t="str">
            <v>REVESTIMENTO COM LADRILHO HIDRÁULICO APLICADO EM PISO (25X25CM) COM JUNTA SECA, NA COR NATURAL, ASSENTAMENTO COM ARGAMASSA INDUSTRIALIZADA</v>
          </cell>
          <cell r="E2375" t="str">
            <v>M2</v>
          </cell>
          <cell r="F2375">
            <v>57.02</v>
          </cell>
        </row>
        <row r="2376">
          <cell r="B2376" t="str">
            <v>ED-50609</v>
          </cell>
          <cell r="C2376" t="str">
            <v>PIS-MAR-005</v>
          </cell>
          <cell r="D2376" t="str">
            <v>REVESTIMENTO COM MÁRMORE BRANCO APLICADO EM PISO, ESP. 2CM, ASSENTAMENTO COM ARGAMASSA INDUSTRIALIZADA, INCLUSIVE REJUNTAMENTO</v>
          </cell>
          <cell r="E2376" t="str">
            <v>M2</v>
          </cell>
          <cell r="F2376">
            <v>183.67</v>
          </cell>
        </row>
        <row r="2377">
          <cell r="B2377" t="str">
            <v>ED-50610</v>
          </cell>
          <cell r="C2377" t="str">
            <v>PIS-MAR-010</v>
          </cell>
          <cell r="D2377" t="str">
            <v>REVESTIMENTO COM MÁRMORE BRANCO APLICADO EM PISO, ESP. 3CM, ASSENTAMENTO COM ARGAMASSA INDUSTRIALIZADA, INCLUSIVE REJUNTAMENTO</v>
          </cell>
          <cell r="E2377" t="str">
            <v>M2</v>
          </cell>
          <cell r="F2377">
            <v>235.84</v>
          </cell>
        </row>
        <row r="2378">
          <cell r="B2378" t="str">
            <v>ED-50621</v>
          </cell>
          <cell r="C2378" t="str">
            <v>PIS-SOC-005</v>
          </cell>
          <cell r="D2378" t="str">
            <v>SÓCULO COM ENCHIMENTO EM TIJOLOS MACIÇOS, ALTURA  DE 10CM À 12CM, INCLUSIVE ACABAMENTO FINAL EM ARGAMASSA, ESP. 20MM, APLICAÇÃO MANUAL</v>
          </cell>
          <cell r="E2378" t="str">
            <v>M2</v>
          </cell>
          <cell r="F2378">
            <v>54.69</v>
          </cell>
        </row>
        <row r="2379">
          <cell r="B2379" t="str">
            <v>ED-50622</v>
          </cell>
          <cell r="C2379" t="str">
            <v>PIS-SOL-006</v>
          </cell>
          <cell r="D2379" t="str">
            <v>SOLEIRA DE MARMORITE, COR CIMENTO NATURAL, E = 3 CM</v>
          </cell>
          <cell r="E2379" t="str">
            <v>M2</v>
          </cell>
          <cell r="F2379">
            <v>71.13</v>
          </cell>
        </row>
        <row r="2380">
          <cell r="B2380" t="str">
            <v>ED-50603</v>
          </cell>
          <cell r="C2380" t="str">
            <v>PIS-MAD-007</v>
          </cell>
          <cell r="D2380" t="str">
            <v>TACÃO DE MADEIRA IPÊ EXTRA 10 X 40 CM ASSENTADO COM ARGAMASSA DE CIMENTO E AREIA 1:4, COM ADITIVO IMPERMEABILIZANTE</v>
          </cell>
          <cell r="E2380" t="str">
            <v>M2</v>
          </cell>
          <cell r="F2380">
            <v>122.47</v>
          </cell>
        </row>
        <row r="2381">
          <cell r="B2381" t="str">
            <v>ED-50604</v>
          </cell>
          <cell r="C2381" t="str">
            <v>PIS-MAD-008</v>
          </cell>
          <cell r="D2381" t="str">
            <v>TACÃO DE MADEIRA IPÊ EXTRA 10 X 40 CM ASSENTADO COM COLA ESPECIAL A BASE DE PVA</v>
          </cell>
          <cell r="E2381" t="str">
            <v>M2</v>
          </cell>
          <cell r="F2381">
            <v>99.57</v>
          </cell>
        </row>
        <row r="2382">
          <cell r="B2382" t="str">
            <v>ED-50601</v>
          </cell>
          <cell r="C2382" t="str">
            <v>PIS-MAD-005</v>
          </cell>
          <cell r="D2382" t="str">
            <v>TACO DE MADEIRA IPÊ EXTRA 7 X 21 CM ASSENTADO COM ARGAMASSA DE CIMENTO E AREIA 1:4, COM ADITIVO IMPERMEABILIZANTE</v>
          </cell>
          <cell r="E2382" t="str">
            <v>M2</v>
          </cell>
          <cell r="F2382">
            <v>107.03</v>
          </cell>
        </row>
        <row r="2383">
          <cell r="B2383" t="str">
            <v>ED-50602</v>
          </cell>
          <cell r="C2383" t="str">
            <v>PIS-MAD-006</v>
          </cell>
          <cell r="D2383" t="str">
            <v>TACO DE MADEIRA IPÊ EXTRA 7 X 21 CM ASSENTADO COM COLA ESPECIAL A BASE DE PVA</v>
          </cell>
          <cell r="E2383" t="str">
            <v>M2</v>
          </cell>
          <cell r="F2383">
            <v>84.13</v>
          </cell>
        </row>
        <row r="2384">
          <cell r="B2384">
            <v>352</v>
          </cell>
          <cell r="C2384" t="str">
            <v>-</v>
          </cell>
          <cell r="D2384" t="str">
            <v>PLA-001  - PLACAS</v>
          </cell>
          <cell r="E2384" t="str">
            <v/>
          </cell>
        </row>
        <row r="2385">
          <cell r="B2385" t="str">
            <v>ED-50645</v>
          </cell>
          <cell r="C2385" t="str">
            <v>PLA-LAT-005</v>
          </cell>
          <cell r="D2385" t="str">
            <v>CHAPAS DE LATÃO PERFURADO PARA NUMERAÇÃO DE CHAVES</v>
          </cell>
          <cell r="E2385" t="str">
            <v>U</v>
          </cell>
          <cell r="F2385">
            <v>7.06</v>
          </cell>
        </row>
        <row r="2386">
          <cell r="B2386" t="str">
            <v>ED-50641</v>
          </cell>
          <cell r="C2386" t="str">
            <v>PLA-ALU-040</v>
          </cell>
          <cell r="D2386" t="str">
            <v>CHAPINHA DE ALUMÍNIO, D = 3 CM COM NÚMERO IMPRESSO E IDENTIFICAÇÃO DE CHAVE</v>
          </cell>
          <cell r="E2386" t="str">
            <v>U</v>
          </cell>
          <cell r="F2386">
            <v>7.43</v>
          </cell>
        </row>
        <row r="2387">
          <cell r="B2387" t="str">
            <v>ED-50642</v>
          </cell>
          <cell r="C2387" t="str">
            <v>PLA-ALU-045</v>
          </cell>
          <cell r="D2387" t="str">
            <v>PLACA DE ALUMÍNIO ANODIZADO 25 X 25 CM PARA IDENTIFICAÇÃO</v>
          </cell>
          <cell r="E2387" t="str">
            <v>U</v>
          </cell>
          <cell r="F2387">
            <v>41.58</v>
          </cell>
        </row>
        <row r="2388">
          <cell r="B2388" t="str">
            <v>ED-50636</v>
          </cell>
          <cell r="C2388" t="str">
            <v>PLA-ALU-015</v>
          </cell>
          <cell r="D2388" t="str">
            <v>PLACA DE ALUMÍNIO FUNDIDO COM DENOMINAÇÃO DE CÔMODOS, 20 X 5 CM</v>
          </cell>
          <cell r="E2388" t="str">
            <v>U</v>
          </cell>
          <cell r="F2388">
            <v>45.82</v>
          </cell>
        </row>
        <row r="2389">
          <cell r="B2389" t="str">
            <v>ED-50637</v>
          </cell>
          <cell r="C2389" t="str">
            <v>PLA-ALU-020</v>
          </cell>
          <cell r="D2389" t="str">
            <v>PLACA DE ALUMÍNIO FUNDIDO COM DENOMINAÇÃO DE CÔMODOS, 21 X 4 CM</v>
          </cell>
          <cell r="E2389" t="str">
            <v>U</v>
          </cell>
          <cell r="F2389">
            <v>44.2</v>
          </cell>
        </row>
        <row r="2390">
          <cell r="B2390" t="str">
            <v>ED-50638</v>
          </cell>
          <cell r="C2390" t="str">
            <v>PLA-ALU-025</v>
          </cell>
          <cell r="D2390" t="str">
            <v>PLACA DE ALUMÍNIO FUNDIDO COM NOME DO PRÉDIO, AFIXADA EM PAREDE (0,39 M2)</v>
          </cell>
          <cell r="E2390" t="str">
            <v>U</v>
          </cell>
          <cell r="F2390">
            <v>735.85</v>
          </cell>
        </row>
        <row r="2391">
          <cell r="B2391" t="str">
            <v>ED-50639</v>
          </cell>
          <cell r="C2391" t="str">
            <v>PLA-ALU-030</v>
          </cell>
          <cell r="D2391" t="str">
            <v>PLACA DE ALUMÍNIO FUNDIDO DE NUMERAÇÃO DE PORTAS, 3 X 3 CM</v>
          </cell>
          <cell r="E2391" t="str">
            <v>U</v>
          </cell>
          <cell r="F2391">
            <v>13.67</v>
          </cell>
        </row>
        <row r="2392">
          <cell r="B2392" t="str">
            <v>ED-50640</v>
          </cell>
          <cell r="C2392" t="str">
            <v>PLA-ALU-035</v>
          </cell>
          <cell r="D2392" t="str">
            <v>PLACA DE ALUMÍNIO FUNDIDO DE NUMERAÇÃO DE PORTAS, 5 X 5 CM</v>
          </cell>
          <cell r="E2392" t="str">
            <v>U</v>
          </cell>
          <cell r="F2392">
            <v>13.67</v>
          </cell>
        </row>
        <row r="2393">
          <cell r="B2393" t="str">
            <v>ED-50634</v>
          </cell>
          <cell r="C2393" t="str">
            <v>PLA-ALU-005</v>
          </cell>
          <cell r="D2393" t="str">
            <v>PLACA DE INAUGURAÇÃO EM ALUMÍNIO FUNDIDO, 60 X 40 CM</v>
          </cell>
          <cell r="E2393" t="str">
            <v>U</v>
          </cell>
          <cell r="F2393">
            <v>594.66</v>
          </cell>
        </row>
        <row r="2394">
          <cell r="B2394" t="str">
            <v>ED-50635</v>
          </cell>
          <cell r="C2394" t="str">
            <v>PLA-ALU-010</v>
          </cell>
          <cell r="D2394" t="str">
            <v>PLACA DE INAUGURAÇÃO EM ALUMÍNIO FUNDIDO 85 X 50 CM</v>
          </cell>
          <cell r="E2394" t="str">
            <v>CJ</v>
          </cell>
          <cell r="F2394">
            <v>841.54</v>
          </cell>
        </row>
        <row r="2395">
          <cell r="B2395" t="str">
            <v>ED-50643</v>
          </cell>
          <cell r="C2395" t="str">
            <v>PLA-ALU-050</v>
          </cell>
          <cell r="D2395" t="str">
            <v>PLACA EM ALUMÍNIO ANODIZADO 70 X 61 CM, FIXADA TUBO DE METALON</v>
          </cell>
          <cell r="E2395" t="str">
            <v>U</v>
          </cell>
          <cell r="F2395">
            <v>181.62</v>
          </cell>
        </row>
        <row r="2396">
          <cell r="B2396" t="str">
            <v>ED-50644</v>
          </cell>
          <cell r="C2396" t="str">
            <v>PLA-ALU-055</v>
          </cell>
          <cell r="D2396" t="str">
            <v>PLACA EM ALUMÍNIO 15 X 15 CM, COM PICTOGRAMA EM PELÍCULA ADESIVA</v>
          </cell>
          <cell r="E2396" t="str">
            <v>U</v>
          </cell>
          <cell r="F2396">
            <v>53.58</v>
          </cell>
        </row>
        <row r="2397">
          <cell r="B2397" t="str">
            <v>ED-50633</v>
          </cell>
          <cell r="C2397" t="str">
            <v>PLA-ACO-005</v>
          </cell>
          <cell r="D2397" t="str">
            <v>PLACA EM CHAPA DE AÇO ESCOVADO 25 X 12 CM, E = 1 MM</v>
          </cell>
          <cell r="E2397" t="str">
            <v>U</v>
          </cell>
          <cell r="F2397">
            <v>62.94</v>
          </cell>
        </row>
        <row r="2398">
          <cell r="B2398" t="str">
            <v>ED-50646</v>
          </cell>
          <cell r="C2398" t="str">
            <v>PLA-TUB-005</v>
          </cell>
          <cell r="D2398" t="str">
            <v>PLACA 1,20 X 0,50 M, COM MOLDURA DE TUBO D = 50 MM</v>
          </cell>
          <cell r="E2398" t="str">
            <v>UN</v>
          </cell>
          <cell r="F2398">
            <v>432.54</v>
          </cell>
        </row>
        <row r="2399">
          <cell r="B2399" t="str">
            <v>ED-50647</v>
          </cell>
          <cell r="C2399" t="str">
            <v>PLA-TUB-010</v>
          </cell>
          <cell r="D2399" t="str">
            <v>PLACA 1,20 X 0,90 M, COM MOLDURA DE TUBO D = 50 MM</v>
          </cell>
          <cell r="E2399" t="str">
            <v>U</v>
          </cell>
          <cell r="F2399">
            <v>432.54</v>
          </cell>
        </row>
        <row r="2400">
          <cell r="B2400">
            <v>353</v>
          </cell>
          <cell r="C2400" t="str">
            <v>-</v>
          </cell>
          <cell r="D2400" t="str">
            <v>PLU-001  - ÁGUAS PLUVIAIS</v>
          </cell>
          <cell r="E2400" t="str">
            <v/>
          </cell>
        </row>
        <row r="2401">
          <cell r="B2401" t="str">
            <v>ED-50671</v>
          </cell>
          <cell r="C2401" t="str">
            <v>PLU-DRE-005</v>
          </cell>
          <cell r="D2401" t="str">
            <v>BUZINOTE PARA LAJES - DRENO COM TUBO DE 2" EMBUTIDO NO CONCRETO</v>
          </cell>
          <cell r="E2401" t="str">
            <v>M</v>
          </cell>
          <cell r="F2401">
            <v>18.559999999999999</v>
          </cell>
        </row>
        <row r="2402">
          <cell r="B2402" t="str">
            <v>ED-50653</v>
          </cell>
          <cell r="C2402" t="str">
            <v>PLU-CAL-030</v>
          </cell>
          <cell r="D2402" t="str">
            <v>CALHA DE CHAPA GALVANIZADA Nº. 22 GSG, DESENVOLVIMENTO = 100 CM</v>
          </cell>
          <cell r="E2402" t="str">
            <v>M</v>
          </cell>
          <cell r="F2402">
            <v>95.54</v>
          </cell>
        </row>
        <row r="2403">
          <cell r="B2403" t="str">
            <v>ED-50648</v>
          </cell>
          <cell r="C2403" t="str">
            <v>PLU-CAL-005</v>
          </cell>
          <cell r="D2403" t="str">
            <v>CALHA DE CHAPA GALVANIZADA Nº. 22 GSG, DESENVOLVIMENTO = 33 CM</v>
          </cell>
          <cell r="E2403" t="str">
            <v>M</v>
          </cell>
          <cell r="F2403">
            <v>49.59</v>
          </cell>
        </row>
        <row r="2404">
          <cell r="B2404" t="str">
            <v>ED-50649</v>
          </cell>
          <cell r="C2404" t="str">
            <v>PLU-CAL-010</v>
          </cell>
          <cell r="D2404" t="str">
            <v>CALHA DE CHAPA GALVANIZADA Nº. 22 GSG, DESENVOLVIMENTO = 40 CM</v>
          </cell>
          <cell r="E2404" t="str">
            <v>M</v>
          </cell>
          <cell r="F2404">
            <v>59.76</v>
          </cell>
        </row>
        <row r="2405">
          <cell r="B2405" t="str">
            <v>ED-50650</v>
          </cell>
          <cell r="C2405" t="str">
            <v>PLU-CAL-015</v>
          </cell>
          <cell r="D2405" t="str">
            <v>CALHA DE CHAPA GALVANIZADA Nº. 22 GSG, DESENVOLVIMENTO = 50 CM</v>
          </cell>
          <cell r="E2405" t="str">
            <v>M</v>
          </cell>
          <cell r="F2405">
            <v>65.16</v>
          </cell>
        </row>
        <row r="2406">
          <cell r="B2406" t="str">
            <v>ED-50651</v>
          </cell>
          <cell r="C2406" t="str">
            <v>PLU-CAL-020</v>
          </cell>
          <cell r="D2406" t="str">
            <v>CALHA DE CHAPA GALVANIZADA Nº. 22 GSG, DESENVOLVIMENTO = 66 CM</v>
          </cell>
          <cell r="E2406" t="str">
            <v>M</v>
          </cell>
          <cell r="F2406">
            <v>73.87</v>
          </cell>
        </row>
        <row r="2407">
          <cell r="B2407" t="str">
            <v>ED-50652</v>
          </cell>
          <cell r="C2407" t="str">
            <v>PLU-CAL-025</v>
          </cell>
          <cell r="D2407" t="str">
            <v>CALHA DE CHAPA GALVANIZADA Nº. 22 GSG, DESENVOLVIMENTO = 75 CM</v>
          </cell>
          <cell r="E2407" t="str">
            <v>M</v>
          </cell>
          <cell r="F2407">
            <v>78.86</v>
          </cell>
        </row>
        <row r="2408">
          <cell r="B2408" t="str">
            <v>ED-50660</v>
          </cell>
          <cell r="C2408" t="str">
            <v>PLU-CAL-060</v>
          </cell>
          <cell r="D2408" t="str">
            <v>CALHA DE CHAPA GALVANIZADA Nº. 24 GSG, DESENVOLVIMENTO = 100 CM</v>
          </cell>
          <cell r="E2408" t="str">
            <v>M</v>
          </cell>
          <cell r="F2408">
            <v>85.64</v>
          </cell>
        </row>
        <row r="2409">
          <cell r="B2409" t="str">
            <v>ED-50654</v>
          </cell>
          <cell r="C2409" t="str">
            <v>PLU-CAL-035</v>
          </cell>
          <cell r="D2409" t="str">
            <v>CALHA DE CHAPA GALVANIZADA Nº. 24 GSG, DESENVOLVIMENTO = 33 CM</v>
          </cell>
          <cell r="E2409" t="str">
            <v>M</v>
          </cell>
          <cell r="F2409">
            <v>46.32</v>
          </cell>
        </row>
        <row r="2410">
          <cell r="B2410" t="str">
            <v>ED-50655</v>
          </cell>
          <cell r="C2410" t="str">
            <v>PLU-CAL-040</v>
          </cell>
          <cell r="D2410" t="str">
            <v>CALHA DE CHAPA GALVANIZADA Nº. 24 GSG, DESENVOLVIMENTO = 40 CM</v>
          </cell>
          <cell r="E2410" t="str">
            <v>M</v>
          </cell>
          <cell r="F2410">
            <v>55.76</v>
          </cell>
        </row>
        <row r="2411">
          <cell r="B2411" t="str">
            <v>ED-50656</v>
          </cell>
          <cell r="C2411" t="str">
            <v>PLU-CAL-045</v>
          </cell>
          <cell r="D2411" t="str">
            <v>CALHA DE CHAPA GALVANIZADA Nº. 24 GSG, DESENVOLVIMENTO = 50 CM</v>
          </cell>
          <cell r="E2411" t="str">
            <v>M</v>
          </cell>
          <cell r="F2411">
            <v>60.21</v>
          </cell>
        </row>
        <row r="2412">
          <cell r="B2412" t="str">
            <v>ED-50657</v>
          </cell>
          <cell r="C2412" t="str">
            <v>PLU-CAL-046</v>
          </cell>
          <cell r="D2412" t="str">
            <v>CALHA DE CHAPA GALVANIZADA Nº. 24 GSG, DESENVOLVIMENTO = 60 CM</v>
          </cell>
          <cell r="E2412" t="str">
            <v>M</v>
          </cell>
          <cell r="F2412">
            <v>62.24</v>
          </cell>
        </row>
        <row r="2413">
          <cell r="B2413" t="str">
            <v>ED-50658</v>
          </cell>
          <cell r="C2413" t="str">
            <v>PLU-CAL-050</v>
          </cell>
          <cell r="D2413" t="str">
            <v>CALHA DE CHAPA GALVANIZADA Nº. 24 GSG, DESENVOLVIMENTO = 66 CM</v>
          </cell>
          <cell r="E2413" t="str">
            <v>M</v>
          </cell>
          <cell r="F2413">
            <v>67.34</v>
          </cell>
        </row>
        <row r="2414">
          <cell r="B2414" t="str">
            <v>ED-50659</v>
          </cell>
          <cell r="C2414" t="str">
            <v>PLU-CAL-055</v>
          </cell>
          <cell r="D2414" t="str">
            <v>CALHA DE CHAPA GALVANIZADA Nº. 24 GSG, DESENVOLVIMENTO = 75 CM</v>
          </cell>
          <cell r="E2414" t="str">
            <v>M</v>
          </cell>
          <cell r="F2414">
            <v>71.349999999999994</v>
          </cell>
        </row>
        <row r="2415">
          <cell r="B2415" t="str">
            <v>ED-50666</v>
          </cell>
          <cell r="C2415" t="str">
            <v>PLU-CAL-090</v>
          </cell>
          <cell r="D2415" t="str">
            <v>CALHA DE CHAPA GALVANIZADA Nº. 26 GSG, DESENVOLVIMENTO = 100 CM</v>
          </cell>
          <cell r="E2415" t="str">
            <v>M</v>
          </cell>
          <cell r="F2415">
            <v>76.73</v>
          </cell>
        </row>
        <row r="2416">
          <cell r="B2416" t="str">
            <v>ED-50661</v>
          </cell>
          <cell r="C2416" t="str">
            <v>PLU-CAL-065</v>
          </cell>
          <cell r="D2416" t="str">
            <v>CALHA DE CHAPA GALVANIZADA Nº. 26 GSG, DESENVOLVIMENTO = 33 CM</v>
          </cell>
          <cell r="E2416" t="str">
            <v>M</v>
          </cell>
          <cell r="F2416">
            <v>43.37</v>
          </cell>
        </row>
        <row r="2417">
          <cell r="B2417" t="str">
            <v>ED-50662</v>
          </cell>
          <cell r="C2417" t="str">
            <v>PLU-CAL-070</v>
          </cell>
          <cell r="D2417" t="str">
            <v>CALHA DE CHAPA GALVANIZADA Nº. 26 GSG, DESENVOLVIMENTO = 40 CM</v>
          </cell>
          <cell r="E2417" t="str">
            <v>M</v>
          </cell>
          <cell r="F2417">
            <v>52.19</v>
          </cell>
        </row>
        <row r="2418">
          <cell r="B2418" t="str">
            <v>ED-50663</v>
          </cell>
          <cell r="C2418" t="str">
            <v>PLU-CAL-075</v>
          </cell>
          <cell r="D2418" t="str">
            <v>CALHA DE CHAPA GALVANIZADA Nº. 26 GSG, DESENVOLVIMENTO = 50 CM</v>
          </cell>
          <cell r="E2418" t="str">
            <v>M</v>
          </cell>
          <cell r="F2418">
            <v>55.76</v>
          </cell>
        </row>
        <row r="2419">
          <cell r="B2419" t="str">
            <v>ED-50664</v>
          </cell>
          <cell r="C2419" t="str">
            <v>PLU-CAL-080</v>
          </cell>
          <cell r="D2419" t="str">
            <v>CALHA DE CHAPA GALVANIZADA Nº. 26 GSG, DESENVOLVIMENTO = 66 CM</v>
          </cell>
          <cell r="E2419" t="str">
            <v>M</v>
          </cell>
          <cell r="F2419">
            <v>61.45</v>
          </cell>
        </row>
        <row r="2420">
          <cell r="B2420" t="str">
            <v>ED-50665</v>
          </cell>
          <cell r="C2420" t="str">
            <v>PLU-CAL-085</v>
          </cell>
          <cell r="D2420" t="str">
            <v>CALHA DE CHAPA GALVANIZADA Nº. 26 GSG, DESENVOLVIMENTO = 75 CM</v>
          </cell>
          <cell r="E2420" t="str">
            <v>M</v>
          </cell>
          <cell r="F2420">
            <v>64.67</v>
          </cell>
        </row>
        <row r="2421">
          <cell r="B2421" t="str">
            <v>ED-50667</v>
          </cell>
          <cell r="C2421" t="str">
            <v>PLU-CHA-005</v>
          </cell>
          <cell r="D2421" t="str">
            <v>CHAPIM METÁLICO, COM PINGADEIRA, CHAPA GALVANIZADA Nº 24, DESENVOLVIMENTO = 35 CM</v>
          </cell>
          <cell r="E2421" t="str">
            <v>M</v>
          </cell>
          <cell r="F2421">
            <v>49.89</v>
          </cell>
        </row>
        <row r="2422">
          <cell r="B2422" t="str">
            <v>ED-50668</v>
          </cell>
          <cell r="C2422" t="str">
            <v>PLU-CON-005</v>
          </cell>
          <cell r="D2422" t="str">
            <v>CONDUTOR DE AP DO TELHADO EM TUBO PVC ESGOTO, INCLUSIVE CONEXÕES E SUPORTES, 100 MM</v>
          </cell>
          <cell r="E2422" t="str">
            <v>M</v>
          </cell>
          <cell r="F2422">
            <v>53.13</v>
          </cell>
        </row>
        <row r="2423">
          <cell r="B2423" t="str">
            <v>ED-50669</v>
          </cell>
          <cell r="C2423" t="str">
            <v>PLU-CON-006</v>
          </cell>
          <cell r="D2423" t="str">
            <v>CONDUTOR DE AP DO TELHADO EM TUBO PVC ESGOTO, INCLUSIVE CONEXÕES E SUPORTES, 75 MM</v>
          </cell>
          <cell r="E2423" t="str">
            <v>M</v>
          </cell>
          <cell r="F2423">
            <v>50.46</v>
          </cell>
        </row>
        <row r="2424">
          <cell r="B2424" t="str">
            <v>ED-50670</v>
          </cell>
          <cell r="C2424" t="str">
            <v>PLU-CON-010</v>
          </cell>
          <cell r="D2424" t="str">
            <v>CONDUTOR EM AÇO GALVANIZADO 100 MM</v>
          </cell>
          <cell r="E2424" t="str">
            <v>M</v>
          </cell>
          <cell r="F2424">
            <v>195.37</v>
          </cell>
        </row>
        <row r="2425">
          <cell r="B2425" t="str">
            <v>ED-50673</v>
          </cell>
          <cell r="C2425" t="str">
            <v>PLU-GRE-010</v>
          </cell>
          <cell r="D2425" t="str">
            <v>GRELHA HEMISFÉRICA DE FERRO FUNDIDO Ø 100 MM (4")</v>
          </cell>
          <cell r="E2425" t="str">
            <v>U</v>
          </cell>
          <cell r="F2425">
            <v>31.28</v>
          </cell>
        </row>
        <row r="2426">
          <cell r="B2426" t="str">
            <v>ED-50674</v>
          </cell>
          <cell r="C2426" t="str">
            <v>PLU-GRE-015</v>
          </cell>
          <cell r="D2426" t="str">
            <v>GRELHA HEMISFÉRICA DE FERRO FUNDIDO Ø 150 MM (6")</v>
          </cell>
          <cell r="E2426" t="str">
            <v>U</v>
          </cell>
          <cell r="F2426">
            <v>48.26</v>
          </cell>
        </row>
        <row r="2427">
          <cell r="B2427" t="str">
            <v>ED-50672</v>
          </cell>
          <cell r="C2427" t="str">
            <v>PLU-GRE-005</v>
          </cell>
          <cell r="D2427" t="str">
            <v>GRELHA HEMISFÉRICA DE FERRO FUNDIDO Ø 75 MM (3")</v>
          </cell>
          <cell r="E2427" t="str">
            <v>U</v>
          </cell>
          <cell r="F2427">
            <v>29.25</v>
          </cell>
        </row>
        <row r="2428">
          <cell r="B2428" t="str">
            <v>ED-50675</v>
          </cell>
          <cell r="C2428" t="str">
            <v>PLU-RUF-005</v>
          </cell>
          <cell r="D2428" t="str">
            <v>RUFO E CONTRA-RUFO DE CHAPA GALVANIZADA Nº. 24, DESENVOLVIMENTO = 15 CM</v>
          </cell>
          <cell r="E2428" t="str">
            <v>M</v>
          </cell>
          <cell r="F2428">
            <v>23.07</v>
          </cell>
        </row>
        <row r="2429">
          <cell r="B2429" t="str">
            <v>ED-50676</v>
          </cell>
          <cell r="C2429" t="str">
            <v>PLU-RUF-010</v>
          </cell>
          <cell r="D2429" t="str">
            <v>RUFO E CONTRA-RUFO DE CHAPA GALVANIZADA Nº. 24, DESENVOLVIMENTO = 20 CM</v>
          </cell>
          <cell r="E2429" t="str">
            <v>M</v>
          </cell>
          <cell r="F2429">
            <v>25.3</v>
          </cell>
        </row>
        <row r="2430">
          <cell r="B2430" t="str">
            <v>ED-50677</v>
          </cell>
          <cell r="C2430" t="str">
            <v>PLU-RUF-015</v>
          </cell>
          <cell r="D2430" t="str">
            <v>RUFO E CONTRA-RUFO DE CHAPA GALVANIZADA Nº. 24, DESENVOLVIMENTO = 25 CM</v>
          </cell>
          <cell r="E2430" t="str">
            <v>M</v>
          </cell>
          <cell r="F2430">
            <v>27.53</v>
          </cell>
        </row>
        <row r="2431">
          <cell r="B2431" t="str">
            <v>ED-50678</v>
          </cell>
          <cell r="C2431" t="str">
            <v>PLU-RUF-020</v>
          </cell>
          <cell r="D2431" t="str">
            <v>RUFO E CONTRA-RUFO DE CHAPA GALVANIZADA Nº. 24, DESENVOLVIMENTO = 33 CM</v>
          </cell>
          <cell r="E2431" t="str">
            <v>M</v>
          </cell>
          <cell r="F2431">
            <v>31.09</v>
          </cell>
        </row>
        <row r="2432">
          <cell r="B2432" t="str">
            <v>ED-50679</v>
          </cell>
          <cell r="C2432" t="str">
            <v>PLU-RUF-025</v>
          </cell>
          <cell r="D2432" t="str">
            <v>RUFO E CONTRA-RUFO DE CHAPA GALVANIZADA Nº. 24, DESENVOLVIMENTO = 50 CM</v>
          </cell>
          <cell r="E2432" t="str">
            <v>M</v>
          </cell>
          <cell r="F2432">
            <v>38.659999999999997</v>
          </cell>
        </row>
        <row r="2433">
          <cell r="B2433" t="str">
            <v>ED-50680</v>
          </cell>
          <cell r="C2433" t="str">
            <v>PLU-RUF-030</v>
          </cell>
          <cell r="D2433" t="str">
            <v>RUFO E CONTRA-RUFO DE CHAPA GALVANIZADA Nº. 24, DESENVOLVIMENTO = 60 CM</v>
          </cell>
          <cell r="E2433" t="str">
            <v>M</v>
          </cell>
          <cell r="F2433">
            <v>43.12</v>
          </cell>
        </row>
        <row r="2434">
          <cell r="B2434" t="str">
            <v>ED-50681</v>
          </cell>
          <cell r="C2434" t="str">
            <v>PLU-RUF-035</v>
          </cell>
          <cell r="D2434" t="str">
            <v>RUFO E CONTRA-RUFO DE CHAPA GALVANIZADA Nº. 24, DESENVOLVIMENTO = 70 CM</v>
          </cell>
          <cell r="E2434" t="str">
            <v>M</v>
          </cell>
          <cell r="F2434">
            <v>47.57</v>
          </cell>
        </row>
        <row r="2435">
          <cell r="B2435" t="str">
            <v>ED-50682</v>
          </cell>
          <cell r="C2435" t="str">
            <v>PLU-RUF-040</v>
          </cell>
          <cell r="D2435" t="str">
            <v>RUFO E CONTRA-RUFO DE CHAPA GALVANIZADA Nº. 26, DESENVOLVIMENTO = 15 CM</v>
          </cell>
          <cell r="E2435" t="str">
            <v>M</v>
          </cell>
          <cell r="F2435">
            <v>21.73</v>
          </cell>
        </row>
        <row r="2436">
          <cell r="B2436" t="str">
            <v>ED-50683</v>
          </cell>
          <cell r="C2436" t="str">
            <v>PLU-RUF-045</v>
          </cell>
          <cell r="D2436" t="str">
            <v>RUFO E CONTRA-RUFO DE CHAPA GALVANIZADA Nº. 26, DESENVOLVIMENTO = 20 CM</v>
          </cell>
          <cell r="E2436" t="str">
            <v>M</v>
          </cell>
          <cell r="F2436">
            <v>23.51</v>
          </cell>
        </row>
        <row r="2437">
          <cell r="B2437" t="str">
            <v>ED-50684</v>
          </cell>
          <cell r="C2437" t="str">
            <v>PLU-RUF-050</v>
          </cell>
          <cell r="D2437" t="str">
            <v>RUFO E CONTRA-RUFO DE CHAPA GALVANIZADA Nº. 26, DESENVOLVIMENTO = 25 CM</v>
          </cell>
          <cell r="E2437" t="str">
            <v>M</v>
          </cell>
          <cell r="F2437">
            <v>25.3</v>
          </cell>
        </row>
        <row r="2438">
          <cell r="B2438" t="str">
            <v>ED-50685</v>
          </cell>
          <cell r="C2438" t="str">
            <v>PLU-RUF-055</v>
          </cell>
          <cell r="D2438" t="str">
            <v>RUFO E CONTRA-RUFO DE CHAPA GALVANIZADA Nº. 26, DESENVOLVIMENTO = 33 CM</v>
          </cell>
          <cell r="E2438" t="str">
            <v>M</v>
          </cell>
          <cell r="F2438">
            <v>28.14</v>
          </cell>
        </row>
        <row r="2439">
          <cell r="B2439">
            <v>354</v>
          </cell>
          <cell r="C2439" t="str">
            <v>-</v>
          </cell>
          <cell r="D2439" t="str">
            <v>PRA-001  - PRATELEIRA</v>
          </cell>
          <cell r="E2439" t="str">
            <v/>
          </cell>
        </row>
        <row r="2440">
          <cell r="B2440" t="str">
            <v>ED-50688</v>
          </cell>
          <cell r="C2440" t="str">
            <v>PRA-ARD-010</v>
          </cell>
          <cell r="D2440" t="str">
            <v>PRATELEIRA DE ARDÓSIA E = 2 CM APOIADA EM CONSOLE DE METALON 20 X 30 MM</v>
          </cell>
          <cell r="E2440" t="str">
            <v>M2</v>
          </cell>
          <cell r="F2440">
            <v>166.35</v>
          </cell>
        </row>
        <row r="2441">
          <cell r="B2441" t="str">
            <v>ED-50687</v>
          </cell>
          <cell r="C2441" t="str">
            <v>PRA-ARD-005</v>
          </cell>
          <cell r="D2441" t="str">
            <v>PRATELEIRA DE ARDÓSIA E = 2 CM EMBUTIDA EM PAREDE</v>
          </cell>
          <cell r="E2441" t="str">
            <v>M2</v>
          </cell>
          <cell r="F2441">
            <v>158.72999999999999</v>
          </cell>
        </row>
        <row r="2442">
          <cell r="B2442" t="str">
            <v>ED-50690</v>
          </cell>
          <cell r="C2442" t="str">
            <v>PRA-CON-010</v>
          </cell>
          <cell r="D2442" t="str">
            <v>PRATELEIRA DE CONCRETO, APOIADA EM CONSOLE DE METALON 20 X 30 MM</v>
          </cell>
          <cell r="E2442" t="str">
            <v>M2</v>
          </cell>
          <cell r="F2442">
            <v>170.41</v>
          </cell>
        </row>
        <row r="2443">
          <cell r="B2443" t="str">
            <v>ED-50689</v>
          </cell>
          <cell r="C2443" t="str">
            <v>PRA-CON-005</v>
          </cell>
          <cell r="D2443" t="str">
            <v>PRATELEIRA DE CONCRETO PRÉ- MOLDADO E = 4 CM, APOIADA SOBRE ALVENARIA</v>
          </cell>
          <cell r="E2443" t="str">
            <v>M2</v>
          </cell>
          <cell r="F2443">
            <v>161.78</v>
          </cell>
        </row>
        <row r="2444">
          <cell r="B2444" t="str">
            <v>ED-50692</v>
          </cell>
          <cell r="C2444" t="str">
            <v>PRA-GRA-010</v>
          </cell>
          <cell r="D2444" t="str">
            <v>PRATELEIRA DE GRANITO CINZA ANDORINHA, E = 2 CM, APOIADA EM CONSOLE DE METALON 20 X 30 MM</v>
          </cell>
          <cell r="E2444" t="str">
            <v>M2</v>
          </cell>
          <cell r="F2444">
            <v>206.09</v>
          </cell>
        </row>
        <row r="2445">
          <cell r="B2445" t="str">
            <v>ED-50691</v>
          </cell>
          <cell r="C2445" t="str">
            <v>PRA-GRA-005</v>
          </cell>
          <cell r="D2445" t="str">
            <v>PRATELEIRA DE GRANITO CINZA ANDORINHA, E = 2 CM, APOIADA SOBRE ALVENARIA</v>
          </cell>
          <cell r="E2445" t="str">
            <v>M2</v>
          </cell>
          <cell r="F2445">
            <v>199.76</v>
          </cell>
        </row>
        <row r="2446">
          <cell r="B2446" t="str">
            <v>ED-50693</v>
          </cell>
          <cell r="C2446" t="str">
            <v>PRA-MAD-005</v>
          </cell>
          <cell r="D2446" t="str">
            <v>PRATELEIRA DE MADEIRA ENVERNIZADA, EM CONSOLE DE METALON 20 X 30 MM</v>
          </cell>
          <cell r="E2446" t="str">
            <v>M2</v>
          </cell>
          <cell r="F2446">
            <v>148.05000000000001</v>
          </cell>
        </row>
        <row r="2447">
          <cell r="B2447" t="str">
            <v>ED-50694</v>
          </cell>
          <cell r="C2447" t="str">
            <v>PRA-MAD-010</v>
          </cell>
          <cell r="D2447" t="str">
            <v>PRATELEIRA DE MADEIRA PINTADA DE ESMALTE, EM CONSOLE DE METALON 20 X 30 MM</v>
          </cell>
          <cell r="E2447" t="str">
            <v>M2</v>
          </cell>
          <cell r="F2447">
            <v>151.38999999999999</v>
          </cell>
        </row>
        <row r="2448">
          <cell r="B2448" t="str">
            <v>ED-50696</v>
          </cell>
          <cell r="C2448" t="str">
            <v>PRA-MAR-010</v>
          </cell>
          <cell r="D2448" t="str">
            <v>PRATELEIRA DE MÁRMORE BRANCO E = 2 CM, APOIADA EM CONSOLE DE METALON 20 X 30 MM</v>
          </cell>
          <cell r="E2448" t="str">
            <v>M2</v>
          </cell>
          <cell r="F2448">
            <v>248.07</v>
          </cell>
        </row>
        <row r="2449">
          <cell r="B2449" t="str">
            <v>ED-50695</v>
          </cell>
          <cell r="C2449" t="str">
            <v>PRA-MAR-005</v>
          </cell>
          <cell r="D2449" t="str">
            <v>PRATELEIRA DE MÁRMORE BRANCO E = 2 CM, APOIADA SOBRE ALVENARIA</v>
          </cell>
          <cell r="E2449" t="str">
            <v>M2</v>
          </cell>
          <cell r="F2449">
            <v>241.74</v>
          </cell>
        </row>
        <row r="2450">
          <cell r="B2450">
            <v>355</v>
          </cell>
          <cell r="C2450" t="str">
            <v>-</v>
          </cell>
          <cell r="D2450" t="str">
            <v>PRE-001  - PREPARO DO TERRENO</v>
          </cell>
          <cell r="E2450" t="str">
            <v/>
          </cell>
        </row>
        <row r="2451">
          <cell r="B2451" t="str">
            <v>ED-50701</v>
          </cell>
          <cell r="C2451" t="str">
            <v>PRE-CAP-005</v>
          </cell>
          <cell r="D2451" t="str">
            <v>CAPINA MANUAL DO TERRENO, EXCLUSIVE RASTELAMENTO E QUEIMA</v>
          </cell>
          <cell r="E2451" t="str">
            <v>M2</v>
          </cell>
          <cell r="F2451">
            <v>0.88</v>
          </cell>
        </row>
        <row r="2452">
          <cell r="B2452" t="str">
            <v>ED-50700</v>
          </cell>
          <cell r="C2452" t="str">
            <v>PRE-ARV-020</v>
          </cell>
          <cell r="D2452" t="str">
            <v>CORTE DE ÁRVORE NATIVA COM MOTO-SERRA Ø &gt;= 0,30M - ACIMA DE 1.000 UNIDADES</v>
          </cell>
          <cell r="E2452" t="str">
            <v>U</v>
          </cell>
          <cell r="F2452">
            <v>27.26</v>
          </cell>
        </row>
        <row r="2453">
          <cell r="B2453" t="str">
            <v>ED-50699</v>
          </cell>
          <cell r="C2453" t="str">
            <v>PRE-ARV-015</v>
          </cell>
          <cell r="D2453" t="str">
            <v>CORTE DE ÁRVORE NATIVA COM MOTO-SERRA Ø &gt;= 0,30M - ATÉ 1.000 UNIDADES</v>
          </cell>
          <cell r="E2453" t="str">
            <v>U</v>
          </cell>
          <cell r="F2453">
            <v>31.87</v>
          </cell>
        </row>
        <row r="2454">
          <cell r="B2454" t="str">
            <v>ED-50698</v>
          </cell>
          <cell r="C2454" t="str">
            <v>PRE-ARV-010</v>
          </cell>
          <cell r="D2454" t="str">
            <v>CORTE DE ÁRVORE NATIVA COM MOTO-SERRA 0,15M =&lt; Ø &lt; 0,30M - ACIMA DE 1.000 UNIDADES</v>
          </cell>
          <cell r="E2454" t="str">
            <v>U</v>
          </cell>
          <cell r="F2454">
            <v>19.920000000000002</v>
          </cell>
        </row>
        <row r="2455">
          <cell r="B2455" t="str">
            <v>ED-50697</v>
          </cell>
          <cell r="C2455" t="str">
            <v>PRE-ARV-005</v>
          </cell>
          <cell r="D2455" t="str">
            <v>CORTE DE ÁRVORE NATIVA COM MOTO-SERRA 0,15M =&lt; Ø &lt; 0,30M - ATÉ 1.000 UNIDADES</v>
          </cell>
          <cell r="E2455" t="str">
            <v>U</v>
          </cell>
          <cell r="F2455">
            <v>24.52</v>
          </cell>
        </row>
        <row r="2456">
          <cell r="B2456" t="str">
            <v>ED-50702</v>
          </cell>
          <cell r="C2456" t="str">
            <v>PRE-DES-005</v>
          </cell>
          <cell r="D2456" t="str">
            <v>DESMATAMENTO, DESTOCAMENTO E LIMPEZA INCLUSIVE TRANSPORTE ATÉ 50 M</v>
          </cell>
          <cell r="E2456" t="str">
            <v>M2</v>
          </cell>
          <cell r="F2456">
            <v>0.33</v>
          </cell>
        </row>
        <row r="2457">
          <cell r="B2457" t="str">
            <v>ED-50703</v>
          </cell>
          <cell r="C2457" t="str">
            <v>PRE-LIM-005</v>
          </cell>
          <cell r="D2457" t="str">
            <v>LIMPEZA DO TERRENO, INCLUSIVE CAPINA, RASTELAMENTO COM AFASTAMENTO ATÉ 20M E QUEIMA CONTROLADA</v>
          </cell>
          <cell r="E2457" t="str">
            <v>M2</v>
          </cell>
          <cell r="F2457">
            <v>2.0299999999999998</v>
          </cell>
        </row>
        <row r="2458">
          <cell r="B2458" t="str">
            <v>ED-8143</v>
          </cell>
          <cell r="C2458" t="str">
            <v>-</v>
          </cell>
          <cell r="D2458" t="str">
            <v>RASTELAMENTO DE ÁREA COM AFASTAMENTO DE ATÉ 20 M</v>
          </cell>
          <cell r="E2458" t="str">
            <v>M2</v>
          </cell>
          <cell r="F2458">
            <v>1.06</v>
          </cell>
        </row>
        <row r="2459">
          <cell r="B2459">
            <v>356</v>
          </cell>
          <cell r="C2459" t="str">
            <v>-</v>
          </cell>
          <cell r="D2459" t="str">
            <v>RAS-001 - RASGO E ENCHIMENTO EM PAREDE</v>
          </cell>
          <cell r="E2459" t="str">
            <v/>
          </cell>
        </row>
        <row r="2460">
          <cell r="B2460" t="str">
            <v>ED-50704</v>
          </cell>
          <cell r="C2460" t="str">
            <v>ENC-ALV-005</v>
          </cell>
          <cell r="D2460" t="str">
            <v>ENCHIMENTO DE RASGO EM ALVENARIA/CONCRETO COM ARGAMASSA, DN 15MM A 25MM (1/2" A 1")</v>
          </cell>
          <cell r="E2460" t="str">
            <v>M</v>
          </cell>
          <cell r="F2460">
            <v>4.1100000000000003</v>
          </cell>
        </row>
        <row r="2461">
          <cell r="B2461" t="str">
            <v>ED-50705</v>
          </cell>
          <cell r="C2461" t="str">
            <v>ENC-ALV-010</v>
          </cell>
          <cell r="D2461" t="str">
            <v>ENCHIMENTO DE RASGO EM ALVENARIA/CONCRETO COM ARGAMASSA, DN 32MM A 50MM (1.1/4" A 2")</v>
          </cell>
          <cell r="E2461" t="str">
            <v>M</v>
          </cell>
          <cell r="F2461">
            <v>5.31</v>
          </cell>
        </row>
        <row r="2462">
          <cell r="B2462" t="str">
            <v>ED-50706</v>
          </cell>
          <cell r="C2462" t="str">
            <v>ENC-ALV-015</v>
          </cell>
          <cell r="D2462" t="str">
            <v>ENCHIMENTO DE RASGO EM ALVENARIA/CONCRETO COM ARGAMASSA, DN 65MM A 100MM (2.1/2" A 4")</v>
          </cell>
          <cell r="E2462" t="str">
            <v>M</v>
          </cell>
          <cell r="F2462">
            <v>9.44</v>
          </cell>
        </row>
        <row r="2463">
          <cell r="B2463" t="str">
            <v>ED-50707</v>
          </cell>
          <cell r="C2463" t="str">
            <v>RAS-ALV-005</v>
          </cell>
          <cell r="D2463" t="str">
            <v>RASGO EM ALVENARIA PARA PASSAGEM DE ELETRODUTO/TUBULAÇÃO, DN 15MM A 25MM (1/2" A 1")</v>
          </cell>
          <cell r="E2463" t="str">
            <v>M</v>
          </cell>
          <cell r="F2463">
            <v>4.6900000000000004</v>
          </cell>
        </row>
        <row r="2464">
          <cell r="B2464" t="str">
            <v>ED-50708</v>
          </cell>
          <cell r="C2464" t="str">
            <v>RAS-ALV-010</v>
          </cell>
          <cell r="D2464" t="str">
            <v>RASGO EM ALVENARIA PARA PASSAGEM DE ELETRODUTO/TUBULAÇÃO, DN 32MM A 50MM (1.1/4" A 2")</v>
          </cell>
          <cell r="E2464" t="str">
            <v>M</v>
          </cell>
          <cell r="F2464">
            <v>7.31</v>
          </cell>
        </row>
        <row r="2465">
          <cell r="B2465" t="str">
            <v>ED-50709</v>
          </cell>
          <cell r="C2465" t="str">
            <v>RAS-ALV-015</v>
          </cell>
          <cell r="D2465" t="str">
            <v>RASGO EM ALVENARIA PARA PASSAGEM DE ELETRODUTO/TUBULAÇÃO, DN 65MM A 100MM (2.1/2" A 4")</v>
          </cell>
          <cell r="E2465" t="str">
            <v>M</v>
          </cell>
          <cell r="F2465">
            <v>9.39</v>
          </cell>
        </row>
        <row r="2466">
          <cell r="B2466" t="str">
            <v>ED-50710</v>
          </cell>
          <cell r="C2466" t="str">
            <v>RAS-ALV-020</v>
          </cell>
          <cell r="D2466" t="str">
            <v>RASGO EM CONCRETO PARA PASSAGEM DE ELETRODUTO/TUBULAÇÃO, DN 15MM A 25MM (1/2" A 1")</v>
          </cell>
          <cell r="E2466" t="str">
            <v>M</v>
          </cell>
          <cell r="F2466">
            <v>13.15</v>
          </cell>
        </row>
        <row r="2467">
          <cell r="B2467" t="str">
            <v>ED-50711</v>
          </cell>
          <cell r="C2467" t="str">
            <v>RAS-ALV-025</v>
          </cell>
          <cell r="D2467" t="str">
            <v>RASGO EM CONCRETO PARA PASSAGEM DE ELETRODUTO/TUBULAÇÃO, DN 32MM A 50MM (1.1/4" A 2")</v>
          </cell>
          <cell r="E2467" t="str">
            <v>M</v>
          </cell>
          <cell r="F2467">
            <v>14.3</v>
          </cell>
        </row>
        <row r="2468">
          <cell r="B2468" t="str">
            <v>ED-50712</v>
          </cell>
          <cell r="C2468" t="str">
            <v>RAS-ALV-030</v>
          </cell>
          <cell r="D2468" t="str">
            <v>RASGO EM CONCRETO PARA PASSAGEM DE ELETRODUTO/TUBULAÇÃO, DN 65MM A 100MM (2.1/2" A 4")</v>
          </cell>
          <cell r="E2468" t="str">
            <v>M</v>
          </cell>
          <cell r="F2468">
            <v>18.27</v>
          </cell>
        </row>
        <row r="2469">
          <cell r="B2469">
            <v>357</v>
          </cell>
          <cell r="C2469" t="str">
            <v>-</v>
          </cell>
          <cell r="D2469" t="str">
            <v>REV-001  - REVESTIMENTOS</v>
          </cell>
          <cell r="E2469" t="str">
            <v/>
          </cell>
        </row>
        <row r="2470">
          <cell r="B2470" t="str">
            <v>ED-50718</v>
          </cell>
          <cell r="C2470" t="str">
            <v>REV-AZU-015</v>
          </cell>
          <cell r="D2470" t="str">
            <v>APLICAÇÃO DE REJUNTE CIMENTÍCIO COLORIDO INDUSTRIALIZADO PARA REVESTIMENTOS DE PAREDE/PISO COM JUNTAS DE ATÉ 3MM DE ESPESSURA</v>
          </cell>
          <cell r="E2470" t="str">
            <v>M2</v>
          </cell>
          <cell r="F2470">
            <v>4.22</v>
          </cell>
        </row>
        <row r="2471">
          <cell r="B2471" t="str">
            <v>ED-9122</v>
          </cell>
          <cell r="C2471" t="str">
            <v>-</v>
          </cell>
          <cell r="D2471" t="str">
            <v>APLICAÇÃO DE REJUNTE COM CIMENTO BRANCO PARA REVESTIMENTOS DE PAREDE/PISO COM JUNTAS DE ATÉ 3MM DE ESPESSURA</v>
          </cell>
          <cell r="E2471" t="str">
            <v>M2</v>
          </cell>
          <cell r="F2471">
            <v>3.77</v>
          </cell>
        </row>
        <row r="2472">
          <cell r="B2472" t="str">
            <v>ED-50721</v>
          </cell>
          <cell r="C2472" t="str">
            <v>REV-CAN-010</v>
          </cell>
          <cell r="D2472" t="str">
            <v>CANTONEIRA DE ALUMÍNIO PARA ACABAMENTO DE QUINAS</v>
          </cell>
          <cell r="E2472" t="str">
            <v>M</v>
          </cell>
          <cell r="F2472">
            <v>16.440000000000001</v>
          </cell>
        </row>
        <row r="2473">
          <cell r="B2473" t="str">
            <v>ED-50720</v>
          </cell>
          <cell r="C2473" t="str">
            <v>REV-CAN-005</v>
          </cell>
          <cell r="D2473" t="str">
            <v>CANTONEIRA DE PVC PARA ACABAMENTO DE QUINAS</v>
          </cell>
          <cell r="E2473" t="str">
            <v>M</v>
          </cell>
          <cell r="F2473">
            <v>17.12</v>
          </cell>
        </row>
        <row r="2474">
          <cell r="B2474" t="str">
            <v>ED-50726</v>
          </cell>
          <cell r="C2474" t="str">
            <v>REV-CER-035</v>
          </cell>
          <cell r="D2474" t="str">
            <v>CERÂMICA DECORADA EM FAIXA 50 X 200 MM</v>
          </cell>
          <cell r="E2474" t="str">
            <v>M</v>
          </cell>
          <cell r="F2474">
            <v>26.47</v>
          </cell>
        </row>
        <row r="2475">
          <cell r="B2475" t="str">
            <v>ED-50731</v>
          </cell>
          <cell r="C2475" t="str">
            <v>REV-CHA-020</v>
          </cell>
          <cell r="D2475" t="str">
            <v>CHAPISCO COM ARGAMASSA INDUSTRIALIZADA, ESP. 5MM, APLICADO EM ALVENARIA/ESTRUTRA DE CONCRETO COM DESEMPENADEIRA METÁLICA, PREPARO MECÂNICO</v>
          </cell>
          <cell r="E2475" t="str">
            <v>M2</v>
          </cell>
          <cell r="F2475">
            <v>11.25</v>
          </cell>
        </row>
        <row r="2476">
          <cell r="B2476" t="str">
            <v>ED-50730</v>
          </cell>
          <cell r="C2476" t="str">
            <v>REV-CHA-015</v>
          </cell>
          <cell r="D2476" t="str">
            <v>CHAPISCO COM ARGAMASSA, TRAÇO 1:2:3 (CIMENTO, AREIA E PEDRISCO), APLICADO COM COLHER, ESP. 5MM, PREPARO MECÂNICO</v>
          </cell>
          <cell r="E2476" t="str">
            <v>M2</v>
          </cell>
          <cell r="F2476">
            <v>8.6</v>
          </cell>
        </row>
        <row r="2477">
          <cell r="B2477" t="str">
            <v>ED-50729</v>
          </cell>
          <cell r="C2477" t="str">
            <v>REV-CHA-010</v>
          </cell>
          <cell r="D2477" t="str">
            <v>CHAPISCO COM ARGAMASSA, TRAÇO 1:3 (CIMENTO E AREIA), ESP. 5MM, APLICADO EM ALVENARIA COM PENEIRA, PREPARO MECÂNICO</v>
          </cell>
          <cell r="E2477" t="str">
            <v>M2</v>
          </cell>
          <cell r="F2477">
            <v>8.15</v>
          </cell>
        </row>
        <row r="2478">
          <cell r="B2478" t="str">
            <v>ED-50727</v>
          </cell>
          <cell r="C2478" t="str">
            <v>REV-CHA-005</v>
          </cell>
          <cell r="D2478" t="str">
            <v>CHAPISCO COM ARGAMASSA, TRAÇO 1:3 (CIMENTO E AREIA), ESP. 5MM, APLICADO EM ALVENARIA/ESTRUTURA DE CONCRETO COM COLHER, PREPARO MECÂNICO</v>
          </cell>
          <cell r="E2478" t="str">
            <v>M2</v>
          </cell>
          <cell r="F2478">
            <v>5.62</v>
          </cell>
        </row>
        <row r="2479">
          <cell r="B2479" t="str">
            <v>ED-50728</v>
          </cell>
          <cell r="C2479" t="str">
            <v>REV-CHA-006</v>
          </cell>
          <cell r="D2479" t="str">
            <v>CHAPISCO COM ARGAMASSA, TRAÇO 1:3 (CIMENTO E AREIA), ESP. 5MM, APLICADO EM TETO COM COLHER, PREPARO MECÂNICO</v>
          </cell>
          <cell r="E2479" t="str">
            <v>M2</v>
          </cell>
          <cell r="F2479">
            <v>7.92</v>
          </cell>
        </row>
        <row r="2480">
          <cell r="B2480" t="str">
            <v>ED-50732</v>
          </cell>
          <cell r="C2480" t="str">
            <v>REV-EMB-005</v>
          </cell>
          <cell r="D2480" t="str">
            <v>EMBOÇO COM ARGAMASSA, TRAÇO 1:6 (CIMENTO E AREIA), ESP. 20MM, APLICAÇÃO MANUAL, PREPARO MECÂNICO</v>
          </cell>
          <cell r="E2480" t="str">
            <v>M2</v>
          </cell>
          <cell r="F2480">
            <v>20.9</v>
          </cell>
        </row>
        <row r="2481">
          <cell r="B2481" t="str">
            <v>ED-50725</v>
          </cell>
          <cell r="C2481" t="str">
            <v>REV-CER-021</v>
          </cell>
          <cell r="D2481" t="str">
            <v>FAIXA / FILETE / LISTELO EM CERAMICA, LISO OU CORDAO, BRANCO, *2 X 30* CM (L X C)</v>
          </cell>
          <cell r="E2481" t="str">
            <v>M</v>
          </cell>
          <cell r="F2481">
            <v>18.88</v>
          </cell>
        </row>
        <row r="2482">
          <cell r="B2482" t="str">
            <v>ED-50734</v>
          </cell>
          <cell r="C2482" t="str">
            <v>REV-FRI-005</v>
          </cell>
          <cell r="D2482" t="str">
            <v>FRISO DE ALUMÍNIO ANODIZADO NATURAL 3/8" (USO INTERNO)</v>
          </cell>
          <cell r="E2482" t="str">
            <v>M</v>
          </cell>
          <cell r="F2482">
            <v>15.9</v>
          </cell>
        </row>
        <row r="2483">
          <cell r="B2483" t="str">
            <v>ED-50765</v>
          </cell>
          <cell r="C2483" t="str">
            <v>REV-VER-010</v>
          </cell>
          <cell r="D2483" t="str">
            <v>ISOLAMENTO TÉRMICO EM ARGAMASSA DE CIMENTO, AREIA E VERMICULITA, E = 4 CM</v>
          </cell>
          <cell r="E2483" t="str">
            <v>M2</v>
          </cell>
          <cell r="F2483">
            <v>18.47</v>
          </cell>
        </row>
        <row r="2484">
          <cell r="B2484" t="str">
            <v>ED-50743</v>
          </cell>
          <cell r="C2484" t="str">
            <v>REV-LIT-005</v>
          </cell>
          <cell r="D2484" t="str">
            <v>LITOCERÂMICA DE 6,0 X 22,5 CM, ASSENTADO COM ARGAMASSA PRÉ-FABRICADA, INCLUSIVE REJUNTAMENTO</v>
          </cell>
          <cell r="E2484" t="str">
            <v>M2</v>
          </cell>
          <cell r="F2484">
            <v>68.92</v>
          </cell>
        </row>
        <row r="2485">
          <cell r="B2485" t="str">
            <v>ED-9127</v>
          </cell>
          <cell r="C2485" t="str">
            <v>-</v>
          </cell>
          <cell r="D2485" t="str">
            <v>PREPARAÇÃO PARA APLICAÇÃO DE LAMINADO MELAMÍNICO EM PAREDE, INCLUSIVE UMA (1) DEMÃO DE COLA DE CONTATO</v>
          </cell>
          <cell r="E2485" t="str">
            <v>M2</v>
          </cell>
          <cell r="F2485">
            <v>8.43</v>
          </cell>
        </row>
        <row r="2486">
          <cell r="B2486" t="str">
            <v>ED-50761</v>
          </cell>
          <cell r="C2486" t="str">
            <v>REV-REB-015</v>
          </cell>
          <cell r="D2486" t="str">
            <v>REBOCO COM ARGAMASSA, TRAÇO 1:2:8 (CIMENTO, CAL E AREIA), ESP. 20MM, APLICAÇÃO MANUAL, PREPARO MECÂNICO</v>
          </cell>
          <cell r="E2486" t="str">
            <v>M2</v>
          </cell>
          <cell r="F2486">
            <v>21.78</v>
          </cell>
        </row>
        <row r="2487">
          <cell r="B2487" t="str">
            <v>ED-50760</v>
          </cell>
          <cell r="C2487" t="str">
            <v>REV-REB-010</v>
          </cell>
          <cell r="D2487" t="str">
            <v>REBOCO COM ARGAMASSA, TRAÇO 1:2:9 (CIMENTO, CAL E AREIA), COM ADITIVO IMPERMEABILIZANTE, ESP. 20MM, APLICAÇÃO MANUAL, PREPARO MECÂNICO</v>
          </cell>
          <cell r="E2487" t="str">
            <v>M2</v>
          </cell>
          <cell r="F2487">
            <v>26.66</v>
          </cell>
        </row>
        <row r="2488">
          <cell r="B2488" t="str">
            <v>ED-50759</v>
          </cell>
          <cell r="C2488" t="str">
            <v>REV-REB-005</v>
          </cell>
          <cell r="D2488" t="str">
            <v>REBOCO COM ARGAMASSA, TRAÇO 1:7 (CIMENTO E AREIA), ESP. 20MM, APLICAÇÃO MANUAL, PREPARO MECÂNICO</v>
          </cell>
          <cell r="E2488" t="str">
            <v>M2</v>
          </cell>
          <cell r="F2488">
            <v>19.66</v>
          </cell>
        </row>
        <row r="2489">
          <cell r="B2489" t="str">
            <v>ED-50714</v>
          </cell>
          <cell r="C2489" t="str">
            <v>REV-ARD-010</v>
          </cell>
          <cell r="D2489" t="str">
            <v>REVESTIMENTO COM ARDÓSIA APLICADO EM PAREDE (40X40CM), ESP. 1CM, ACABAMENTO NATURAL, ASSENTAMENTO COM ARGAMASSA INDUSTRIALIZADA, INCLUSIVE REJUNTAMENTO</v>
          </cell>
          <cell r="E2489" t="str">
            <v>M2</v>
          </cell>
          <cell r="F2489">
            <v>36.18</v>
          </cell>
        </row>
        <row r="2490">
          <cell r="B2490" t="str">
            <v>ED-50719</v>
          </cell>
          <cell r="C2490" t="str">
            <v>REV-BAR-005</v>
          </cell>
          <cell r="D2490" t="str">
            <v>REVESTIMENTO COM ARGAMASSA BARITADA, ESP. 20CM, APLICAÇÃO MANUAL COM DESEMPENADEIRA, PREPARO MANUAL</v>
          </cell>
          <cell r="E2490" t="str">
            <v>M2</v>
          </cell>
          <cell r="F2490">
            <v>126.83</v>
          </cell>
        </row>
        <row r="2491">
          <cell r="B2491" t="str">
            <v>ED-50762</v>
          </cell>
          <cell r="C2491" t="str">
            <v>REV-REB-020</v>
          </cell>
          <cell r="D2491" t="str">
            <v>REVESTIMENTO COM ARGAMASSA EM CAMADA ÚNICA, APLICADO EM PAREDE, TRAÇO 1:3 (CIMENTO E AREIA), ESP. 20MM, APLICAÇÃO MANUAL, PREPARO MECÂNICO</v>
          </cell>
          <cell r="E2491" t="str">
            <v>M2</v>
          </cell>
          <cell r="F2491">
            <v>20.04</v>
          </cell>
        </row>
        <row r="2492">
          <cell r="B2492" t="str">
            <v>ED-50763</v>
          </cell>
          <cell r="C2492" t="str">
            <v>REV-REB-021</v>
          </cell>
          <cell r="D2492" t="str">
            <v>REVESTIMENTO COM ARGAMASSA EM CAMADA ÚNICA, APLICADO EM TETO, TRAÇO 1:3 (CIMENTO E AREIA), ESP. 20MM, APLICAÇÃO MANUAL, PREPARO MECÂNICO</v>
          </cell>
          <cell r="E2492" t="str">
            <v>M2</v>
          </cell>
          <cell r="F2492">
            <v>21.38</v>
          </cell>
        </row>
        <row r="2493">
          <cell r="B2493" t="str">
            <v>ED-50715</v>
          </cell>
          <cell r="C2493" t="str">
            <v>REV-AZU-005</v>
          </cell>
          <cell r="D2493" t="str">
            <v>REVESTIMENTO COM AZULEJO BRANCO (15X15CM), EM DIAGONAL, ASSENTAMENTO COM ARGAMASSA INDUSTRIALIZADA, INCLUSIVE REJUNTAMENTO</v>
          </cell>
          <cell r="E2493" t="str">
            <v>M2</v>
          </cell>
          <cell r="F2493">
            <v>53.45</v>
          </cell>
        </row>
        <row r="2494">
          <cell r="B2494" t="str">
            <v>ED-50716</v>
          </cell>
          <cell r="C2494" t="str">
            <v>REV-AZU-010</v>
          </cell>
          <cell r="D2494" t="str">
            <v>REVESTIMENTO COM AZULEJO BRANCO (15X15CM), JUNTA A PRUMO, ASSENTAMENTO COM ARGAMASSA INDUSTRIALIZADA, INCLUSIVE REJUNTAMENTO</v>
          </cell>
          <cell r="E2494" t="str">
            <v>M2</v>
          </cell>
          <cell r="F2494">
            <v>46.73</v>
          </cell>
        </row>
        <row r="2495">
          <cell r="B2495" t="str">
            <v>ED-50717</v>
          </cell>
          <cell r="C2495" t="str">
            <v>REV-AZU-011</v>
          </cell>
          <cell r="D2495" t="str">
            <v>REVESTIMENTO COM AZULEJO BRANCO (20X20CM), JUNTA A PRUMO, ASSENTAMENTO COM ARGAMASSA INDUSTRIALIZADA, INCLUSIVE REJUNTAMENTO</v>
          </cell>
          <cell r="E2495" t="str">
            <v>M2</v>
          </cell>
          <cell r="F2495">
            <v>49.55</v>
          </cell>
        </row>
        <row r="2496">
          <cell r="B2496" t="str">
            <v>ED-9081</v>
          </cell>
          <cell r="C2496" t="str">
            <v>-</v>
          </cell>
          <cell r="D2496" t="str">
            <v>REVESTIMENTO COM CERÂMICA APLICADO EM PAREDE, ACABAMENTO ESMALTADO, AMBIENTE INTERNO/EXTERNO, PADRÃO EXTRA, DIMENSÃO DA PEÇA ATÉ 2025 CM2, PEI III, ASSENTAMENTO COM ARGAMASSA INDUSTRIALIZADA, INCLUSIVE REJUNTAMENTO</v>
          </cell>
          <cell r="E2496" t="str">
            <v>M2</v>
          </cell>
          <cell r="F2496">
            <v>55.2</v>
          </cell>
        </row>
        <row r="2497">
          <cell r="B2497" t="str">
            <v>ED-50722</v>
          </cell>
          <cell r="C2497" t="str">
            <v>REV-CER-005</v>
          </cell>
          <cell r="D2497" t="str">
            <v>REVESTIMENTO COM CERÂMICA APLICADO EM PISO, ACABAMENTO ESMALTADO, AMBIENTE INTERNO, PADRÃO COMERCIAL, DIMENSÃO DA PEÇA (10X10CM), PEI IV, ASSENTAMENTO COM ARGAMASSA INDUSTRIALIZADA, INCLUSIVE REJUNTAMENTO</v>
          </cell>
          <cell r="E2497" t="str">
            <v>M2</v>
          </cell>
          <cell r="F2497">
            <v>43.07</v>
          </cell>
        </row>
        <row r="2498">
          <cell r="B2498" t="str">
            <v>ED-50723</v>
          </cell>
          <cell r="C2498" t="str">
            <v>REV-CER-010</v>
          </cell>
          <cell r="D2498" t="str">
            <v>REVESTIMENTO COM CERÂMICA APLICADO EM PISO, ACABAMENTO ESMALTADO, AMBIENTE INTERNO, PADRÃO COMERCIAL, DIMENSÃO DA PEÇA (10X20CM), PEI IV, ASSENTAMENTO COM ARGAMASSA INDUSTRIALIZADA, INCLUSIVE REJUNTAMENTO</v>
          </cell>
          <cell r="E2498" t="str">
            <v>M2</v>
          </cell>
          <cell r="F2498">
            <v>42.14</v>
          </cell>
        </row>
        <row r="2499">
          <cell r="B2499" t="str">
            <v>ED-50724</v>
          </cell>
          <cell r="C2499" t="str">
            <v>REV-CER-015</v>
          </cell>
          <cell r="D2499" t="str">
            <v>REVESTIMENTO COM CERÂMICA APLICADO EM PISO, ACABAMENTO ESMALTADO, AMBIENTE INTERNO, PADRÃO EXTRA, DIMENSÃO DA PEÇA ATÉ 2025 CM2, PEI IV, ASSENTAMENTO COM ARGAMASSA INDUSTRIALIZADA, INCLUSIVE REJUNTAMENTO</v>
          </cell>
          <cell r="E2499" t="str">
            <v>M2</v>
          </cell>
          <cell r="F2499">
            <v>64.89</v>
          </cell>
        </row>
        <row r="2500">
          <cell r="B2500" t="str">
            <v>ED-50737</v>
          </cell>
          <cell r="C2500" t="str">
            <v>REV-GRA-005</v>
          </cell>
          <cell r="D2500" t="str">
            <v>REVESTIMENTO COM GRANITO, CINZA ANDORINHA, APLICADO EM PAREDE, ESP. 2CM, ASSENTAMENTO COM ARGAMASSA INDUSTRIALIZADA, AMBIENTE INTERNO/EXTERNO, ALTURA MÁXIMA DE 3M PARA APLICAÇÃO DO GRANITO, INCLUSIVE REJUNTAMENTO</v>
          </cell>
          <cell r="E2500" t="str">
            <v>M2</v>
          </cell>
          <cell r="F2500">
            <v>208.98</v>
          </cell>
        </row>
        <row r="2501">
          <cell r="B2501" t="str">
            <v>ED-50764</v>
          </cell>
          <cell r="C2501" t="str">
            <v>REV-REB-025</v>
          </cell>
          <cell r="D2501" t="str">
            <v>REVESTIMENTO COM IMPERMEABILIZANTE EM DUAS (2) CAMADAS SOBREPOSTAS DE ARGAMASSA, TRAÇO 1:3 (CIMENTO E AREIA) COM ADITIVO IMPEREMABILIZANTE, ESP. 20MM, INCLSUIVE PINTURA COM DUAS (2) DEMÃOS COM EMULSÃO ASFÁLTICA</v>
          </cell>
          <cell r="E2501" t="str">
            <v>M2</v>
          </cell>
          <cell r="F2501">
            <v>40.299999999999997</v>
          </cell>
        </row>
        <row r="2502">
          <cell r="B2502" t="str">
            <v>ED-50739</v>
          </cell>
          <cell r="C2502" t="str">
            <v>REV-LAD-005</v>
          </cell>
          <cell r="D2502" t="str">
            <v>REVESTIMENTO COM LADRILHO HIDRÁULICO APLICADO EM PAREDE (20X20CM) COM JUNTA SECA, NA COR NATURAL, ASSENTAMENTO COM ARGAMASSA INDUSTRIALIZADA</v>
          </cell>
          <cell r="E2502" t="str">
            <v>M2</v>
          </cell>
          <cell r="F2502">
            <v>56.39</v>
          </cell>
        </row>
        <row r="2503">
          <cell r="B2503" t="str">
            <v>ED-50740</v>
          </cell>
          <cell r="C2503" t="str">
            <v>REV-LAD-010</v>
          </cell>
          <cell r="D2503" t="str">
            <v>REVESTIMENTO COM LADRILHO HIDRÁULICO APLICADO EM PAREDE (25X25CM) COM JUNTA SECA, NA COR NATURAL, ASSENTAMENTO COM ARGAMASSA INDUSTRIALIZADA</v>
          </cell>
          <cell r="E2503" t="str">
            <v>M2</v>
          </cell>
          <cell r="F2503">
            <v>59.01</v>
          </cell>
        </row>
        <row r="2504">
          <cell r="B2504" t="str">
            <v>ED-50744</v>
          </cell>
          <cell r="C2504" t="str">
            <v>REV-MAR-005</v>
          </cell>
          <cell r="D2504" t="str">
            <v>REVESTIMENTO COM MÁRMORE BRANCO APLICADO EM PAREDE, ESP. 2CM, ASSENTAMENTO COM ARGAMASSA INDUSTRIALIZADA, AMBIENTE INTERNO/EXTERNO, ALTURA MÁXIMA DE 3M PARA APLICAÇÃO DO MÁRMORE, INCLUSIVE REJUNTAMENTO</v>
          </cell>
          <cell r="E2504" t="str">
            <v>M2</v>
          </cell>
          <cell r="F2504">
            <v>187.04</v>
          </cell>
        </row>
        <row r="2505">
          <cell r="B2505" t="str">
            <v>ED-50749</v>
          </cell>
          <cell r="C2505" t="str">
            <v>REV-PAS-005</v>
          </cell>
          <cell r="D2505" t="str">
            <v>REVESTIMENTO COM PASTILHA DE VIDRO (VIDROTIL), ASSENTADO COM ARGAMASSA PRÉ-FABRICADA, INCLUSIVE REJUNTAMENTO</v>
          </cell>
          <cell r="E2505" t="str">
            <v>M2</v>
          </cell>
          <cell r="F2505">
            <v>277.86</v>
          </cell>
        </row>
        <row r="2506">
          <cell r="B2506" t="str">
            <v>ED-50750</v>
          </cell>
          <cell r="C2506" t="str">
            <v>REV-PAS-010</v>
          </cell>
          <cell r="D2506" t="str">
            <v>REVESTIMENTO COM PASTILHAS DE PORCELANA, ASSENTADO COM ARGAMASSA PRÉ-FABRICADA, INCLUSIVE REJUNTAMENTO</v>
          </cell>
          <cell r="E2506" t="str">
            <v>M2</v>
          </cell>
          <cell r="F2506">
            <v>184.24</v>
          </cell>
        </row>
        <row r="2507">
          <cell r="B2507" t="str">
            <v>ED-50756</v>
          </cell>
          <cell r="C2507" t="str">
            <v>REV-PST-010</v>
          </cell>
          <cell r="D2507" t="str">
            <v>REVESTIMENTO COM PEDRA SÃO TOMÉ APLICADO EM PAREDE (40X40CM), ESP. 2CM, ACABAMENTO NATURAL, ASSENTAMENTO COM ARGAMASSA INDUSTRIALIZADA, AMBIENTE INTERNO/EXTERNO, ALTURA MÁXIMA DE 3M PARA APLICAÇÃO DA PEDRA, INCLUSIVE REJUNTAMENTO</v>
          </cell>
          <cell r="E2507" t="str">
            <v>M2</v>
          </cell>
          <cell r="F2507">
            <v>95.84</v>
          </cell>
        </row>
        <row r="2508">
          <cell r="B2508" t="str">
            <v>ED-50753</v>
          </cell>
          <cell r="C2508" t="str">
            <v>REV-POR-011</v>
          </cell>
          <cell r="D2508" t="str">
            <v>REVESTIMENTO COM PORCELANATO APLICADO EM PISO, ACABAMENTO ESMALTADO ACETINADO, AMBIENTE INTERNO/EXTERNO, PADRÃO EXTRA, BORDA RETIFICADA, DIMENSÃO DA PEÇA (45X45CM), ASSENTAMENTO COM ARGAMASSA INDUSTRIALIZADA, INCLUSIVE REJUNTAMENTO</v>
          </cell>
          <cell r="E2508" t="str">
            <v>M2</v>
          </cell>
          <cell r="F2508">
            <v>72.900000000000006</v>
          </cell>
        </row>
        <row r="2509">
          <cell r="B2509" t="str">
            <v>ED-50754</v>
          </cell>
          <cell r="C2509" t="str">
            <v>REV-POR-012</v>
          </cell>
          <cell r="D2509" t="str">
            <v>REVESTIMENTO COM PORCELANATO APLICADO EM PISO, ACABAMENTO POLÍDO, AMBIENTE INTERNO, PADRÃO EXTRA, BORDA RETIFICADA, DIMENSÃO DA PEÇA (60X60CM), ASSENTAMENTO COM ARGAMASSA INDUSTRIALIZADA, INCLUSIVE REJUNTAMENTO</v>
          </cell>
          <cell r="E2509" t="str">
            <v>M2</v>
          </cell>
          <cell r="F2509">
            <v>81.87</v>
          </cell>
        </row>
        <row r="2510">
          <cell r="B2510" t="str">
            <v>ED-50736</v>
          </cell>
          <cell r="C2510" t="str">
            <v>REV-GES-010</v>
          </cell>
          <cell r="D2510" t="str">
            <v>REVESTIMENTO DE GESSO EM PAREDE, ESP. 5MM, APLICAÇÃO MANUAL (SARRAFAEADO)</v>
          </cell>
          <cell r="E2510" t="str">
            <v>M2</v>
          </cell>
          <cell r="F2510">
            <v>14.77</v>
          </cell>
        </row>
        <row r="2511">
          <cell r="B2511" t="str">
            <v>ED-9066</v>
          </cell>
          <cell r="C2511" t="str">
            <v>-</v>
          </cell>
          <cell r="D2511" t="str">
            <v>REVESTIMENTO DE GESSO EM TETO, ESP. 5MM, APLICAÇÃO MANUAL (SARRAFAEADO)</v>
          </cell>
          <cell r="E2511" t="str">
            <v>M2</v>
          </cell>
          <cell r="F2511">
            <v>17.05</v>
          </cell>
        </row>
        <row r="2512">
          <cell r="B2512" t="str">
            <v>ED-50742</v>
          </cell>
          <cell r="C2512" t="str">
            <v>REV-LAM-010</v>
          </cell>
          <cell r="D2512" t="str">
            <v>REVESTIMENTO EM LAMBRIS DE MADEIRA, LARGURA 10CM, INCLUSIVE BARROTEAMENTO</v>
          </cell>
          <cell r="E2512" t="str">
            <v>M2</v>
          </cell>
          <cell r="F2512">
            <v>93.88</v>
          </cell>
        </row>
        <row r="2513">
          <cell r="B2513" t="str">
            <v>ED-9124</v>
          </cell>
          <cell r="C2513" t="str">
            <v>-</v>
          </cell>
          <cell r="D2513" t="str">
            <v>REVESTIMENTO EM LAMINADO MELAMÍNICO APLICADO EM PAREDE, ACABAMENTO FOSCO, ESP. 0,8MM, ASSENTAMENTO COM COLA DE CONTATO, INCLUSIVE LIXAMENTO E PREPARAÇÃO DA PAREDE PARA ASSENTAMENTO</v>
          </cell>
          <cell r="E2513" t="str">
            <v>M2</v>
          </cell>
          <cell r="F2513">
            <v>53.05</v>
          </cell>
        </row>
        <row r="2514">
          <cell r="B2514" t="str">
            <v>ED-9125</v>
          </cell>
          <cell r="C2514" t="str">
            <v>-</v>
          </cell>
          <cell r="D2514" t="str">
            <v>REVESTIMENTO EM LAMINADO MELAMÍNICO APLICADO SOBRE SUPERFÍCIE DE MADEIRA, ACABAMENTO FOSCO, ESP. 0,8MM, ASSENTAMENTO COM COLA DE CONTATO, INCLUSIVE LIXAMENTO E PREPARAÇÃO SUPERFÍCIE PARA ASSENTAMENTO</v>
          </cell>
          <cell r="E2514" t="str">
            <v>M2</v>
          </cell>
          <cell r="F2514">
            <v>44.65</v>
          </cell>
        </row>
        <row r="2515">
          <cell r="B2515" t="str">
            <v>ED-9071</v>
          </cell>
          <cell r="C2515" t="str">
            <v>-</v>
          </cell>
          <cell r="D2515" t="str">
            <v>REVESTIMENTO NATADO LISO, ESP. 5MM, APLICAÇÃO COM DESEMPENADEIRA METÁLICA, PREPARO MECÂNICO</v>
          </cell>
          <cell r="E2515" t="str">
            <v>M2</v>
          </cell>
          <cell r="F2515">
            <v>11.81</v>
          </cell>
        </row>
        <row r="2516">
          <cell r="B2516" t="str">
            <v>ED-50746</v>
          </cell>
          <cell r="C2516" t="str">
            <v>REV-NAT-010</v>
          </cell>
          <cell r="D2516" t="str">
            <v>REVESTIMENTO NATADO LISO, ESP. 5MM, APLICAÇÃO COM DESEMPENADEIRA METÁLICA, PREPARO MECÂNICO, INCLUSIVE ARGAMASSA EM CAMADA ÚNICA, TRAÇO 1:3 (CIMENTO E AREIA), APLICADO EM PAREDE, ESP. 20MM, APLICAÇÃO MANUAL, PREPARO MECÂNICO</v>
          </cell>
          <cell r="E2516" t="str">
            <v>M2</v>
          </cell>
          <cell r="F2516">
            <v>31.85</v>
          </cell>
        </row>
        <row r="2517">
          <cell r="B2517">
            <v>358</v>
          </cell>
          <cell r="C2517" t="str">
            <v>-</v>
          </cell>
          <cell r="D2517" t="str">
            <v>ROD-001  - RODAPÉS</v>
          </cell>
          <cell r="E2517" t="str">
            <v/>
          </cell>
        </row>
        <row r="2518">
          <cell r="B2518" t="str">
            <v>ED-50775</v>
          </cell>
          <cell r="C2518" t="str">
            <v>ROD-IAR-005</v>
          </cell>
          <cell r="D2518" t="str">
            <v>RODAPÉ COM ARGAMASSA DE ALTA RESISÊNCIA INDUSTRIAL DE ALTA RESISTÊNCIA, ACABAMENTO POLIDO, COR CINZA, ALTURA 5CM, INCLUSIVE POLIMENTO</v>
          </cell>
          <cell r="E2518" t="str">
            <v>M</v>
          </cell>
          <cell r="F2518">
            <v>25.65</v>
          </cell>
        </row>
        <row r="2519">
          <cell r="B2519" t="str">
            <v>ED-50776</v>
          </cell>
          <cell r="C2519" t="str">
            <v>ROD-IAR-010</v>
          </cell>
          <cell r="D2519" t="str">
            <v>RODAPÉ COM ARGAMASSA DE ALTA RESISÊNCIA INDUSTRIAL DE ALTA RESISTÊNCIA, ACABAMENTO POLIDO, COR CINZA, ALTURA 7CM, INCLUSIVE POLIMENTO</v>
          </cell>
          <cell r="E2519" t="str">
            <v>M</v>
          </cell>
          <cell r="F2519">
            <v>25.75</v>
          </cell>
        </row>
        <row r="2520">
          <cell r="B2520" t="str">
            <v>ED-50770</v>
          </cell>
          <cell r="C2520" t="str">
            <v>ROD-ARG-015</v>
          </cell>
          <cell r="D2520" t="str">
            <v>RODAPÉ COM ARGAMASSA, TRAÇO 1:3 (CIMENTO E AREIA), ESP. 2CM, ALTURA 10CM, DESEMPENADO/ALISADO COM COLHER</v>
          </cell>
          <cell r="E2520" t="str">
            <v>M</v>
          </cell>
          <cell r="F2520">
            <v>13.39</v>
          </cell>
        </row>
        <row r="2521">
          <cell r="B2521" t="str">
            <v>ED-50768</v>
          </cell>
          <cell r="C2521" t="str">
            <v>ROD-ARG-005</v>
          </cell>
          <cell r="D2521" t="str">
            <v>RODAPÉ COM ARGAMASSA, TRAÇO 1:3 (CIMENTO E AREIA), ESP. 2CM, ALTURA 5CM, DESEMPENADO/ALISADO COM COLHER</v>
          </cell>
          <cell r="E2521" t="str">
            <v>M</v>
          </cell>
          <cell r="F2521">
            <v>11.65</v>
          </cell>
        </row>
        <row r="2522">
          <cell r="B2522" t="str">
            <v>ED-50769</v>
          </cell>
          <cell r="C2522" t="str">
            <v>ROD-ARG-010</v>
          </cell>
          <cell r="D2522" t="str">
            <v>RODAPÉ COM ARGAMASSA, TRAÇO 1:3 (CIMENTO E AREIA), ESP. 2CM, ALTURA 7CM, DESEMPENADO/ALISADO COM COLHER</v>
          </cell>
          <cell r="E2522" t="str">
            <v>M</v>
          </cell>
          <cell r="F2522">
            <v>12.82</v>
          </cell>
        </row>
        <row r="2523">
          <cell r="B2523" t="str">
            <v>ED-50771</v>
          </cell>
          <cell r="C2523" t="str">
            <v>ROD-CER-005</v>
          </cell>
          <cell r="D2523" t="str">
            <v>RODAPÉ COM REVESTIMENTO EM CERÂMICA ESMALTADA COMERCIAL, ALTURA 10CM, PEI IV, ASSENTAMENTO COM ARGAMASSA INDUSTRIALIZADA, INCLUSIVE REJUNTAMENTO</v>
          </cell>
          <cell r="E2523" t="str">
            <v>M</v>
          </cell>
          <cell r="F2523">
            <v>9.02</v>
          </cell>
        </row>
        <row r="2524">
          <cell r="B2524" t="str">
            <v>ED-50774</v>
          </cell>
          <cell r="C2524" t="str">
            <v>ROD-GRA-015</v>
          </cell>
          <cell r="D2524" t="str">
            <v>RODAPÉ COM REVESTIMENTO EM GRANITO, CINZA ANDORINHA, ESP. 2CM, ALTURA 10CM, ASSENTAMENTO COM ARGAMASSA INDUSTRIALIZADA, INCLUSIVE REJUNTAMENTO</v>
          </cell>
          <cell r="E2524" t="str">
            <v>M</v>
          </cell>
          <cell r="F2524">
            <v>28.13</v>
          </cell>
        </row>
        <row r="2525">
          <cell r="B2525" t="str">
            <v>ED-50773</v>
          </cell>
          <cell r="C2525" t="str">
            <v>ROD-GRA-010</v>
          </cell>
          <cell r="D2525" t="str">
            <v>RODAPÉ COM REVESTIMENTO EM GRANITO, CINZA ANDORINHA, ESP. 2CM, ALTURA 5CM, ASSENTAMENTO COM ARGAMASSA INDUSTRIALIZADA, INCLUSIVE REJUNTAMENTO</v>
          </cell>
          <cell r="E2525" t="str">
            <v>M</v>
          </cell>
          <cell r="F2525">
            <v>17.04</v>
          </cell>
        </row>
        <row r="2526">
          <cell r="B2526" t="str">
            <v>ED-50772</v>
          </cell>
          <cell r="C2526" t="str">
            <v>ROD-GRA-005</v>
          </cell>
          <cell r="D2526" t="str">
            <v>RODAPÉ COM REVESTIMENTO EM GRANITO, CINZA ANDORINHA, ESP. 2CM, ALTURA 7CM, ASSENTAMENTO COM ARGAMASSA INDUSTRIALIZADA, INCLUSIVE REJUNTAMENTO</v>
          </cell>
          <cell r="E2526" t="str">
            <v>M</v>
          </cell>
          <cell r="F2526">
            <v>20.52</v>
          </cell>
        </row>
        <row r="2527">
          <cell r="B2527" t="str">
            <v>ED-50780</v>
          </cell>
          <cell r="C2527" t="str">
            <v>ROD-MAR-015</v>
          </cell>
          <cell r="D2527" t="str">
            <v>RODAPÉ COM REVESTIMENTO EM MÁRMORE BRANCO, ESP. 2CM, ALTURA 10CM, ASSENTAMENTO COM ARGAMASSA INDUSTRIALIZADA, INCLUSIVE REJUNTAMENTO</v>
          </cell>
          <cell r="E2527" t="str">
            <v>M</v>
          </cell>
          <cell r="F2527">
            <v>27.83</v>
          </cell>
        </row>
        <row r="2528">
          <cell r="B2528" t="str">
            <v>ED-50778</v>
          </cell>
          <cell r="C2528" t="str">
            <v>ROD-MAR-005</v>
          </cell>
          <cell r="D2528" t="str">
            <v>RODAPÉ COM REVESTIMENTO EM MÁRMORE BRANCO, ESP. 2CM, ALTURA 5CM, ASSENTAMENTO COM ARGAMASSA INDUSTRIALIZADA, INCLUSIVE REJUNTAMENTO</v>
          </cell>
          <cell r="E2528" t="str">
            <v>M</v>
          </cell>
          <cell r="F2528">
            <v>17.95</v>
          </cell>
        </row>
        <row r="2529">
          <cell r="B2529" t="str">
            <v>ED-50779</v>
          </cell>
          <cell r="C2529" t="str">
            <v>ROD-MAR-010</v>
          </cell>
          <cell r="D2529" t="str">
            <v>RODAPÉ COM REVESTIMENTO EM MÁRMORE BRANCO, ESP. 2CM, ALTURA 7CM, ASSENTAMENTO COM ARGAMASSA INDUSTRIALIZADA, INCLUSIVE REJUNTAMENTO</v>
          </cell>
          <cell r="E2529" t="str">
            <v>M</v>
          </cell>
          <cell r="F2529">
            <v>20.75</v>
          </cell>
        </row>
        <row r="2530">
          <cell r="B2530" t="str">
            <v>ED-50766</v>
          </cell>
          <cell r="C2530" t="str">
            <v>ROD-ARD-005</v>
          </cell>
          <cell r="D2530" t="str">
            <v>RODAPÉ COM REVESTIMENTO EM PEDRA ARDÓSIA, ESP. 7MM, ALTURA 5CM, ASSENTAMENTO COM ARGAMASSA INDUSTRIALIZADA, INCLUSIVE REJUNTAMENTO</v>
          </cell>
          <cell r="E2530" t="str">
            <v>M</v>
          </cell>
          <cell r="F2530">
            <v>7.59</v>
          </cell>
        </row>
        <row r="2531">
          <cell r="B2531" t="str">
            <v>ED-50767</v>
          </cell>
          <cell r="C2531" t="str">
            <v>ROD-ARD-010</v>
          </cell>
          <cell r="D2531" t="str">
            <v>RODAPÉ COM REVESTIMENTO EM PEDRA ARDÓSIA, ESP. 7MM, ALTURA 7CM, ASSENTAMENTO COM ARGAMASSA INDUSTRIALIZADA, INCLUSIVE REJUNTAMENTO</v>
          </cell>
          <cell r="E2531" t="str">
            <v>M</v>
          </cell>
          <cell r="F2531">
            <v>7.81</v>
          </cell>
        </row>
        <row r="2532">
          <cell r="B2532" t="str">
            <v>ED-50786</v>
          </cell>
          <cell r="C2532" t="str">
            <v>ROD-MIT-021</v>
          </cell>
          <cell r="D2532" t="str">
            <v>RODAPÉ EM GRANILITE/MARMORITE, ACABAMENTO POLIDO, COR BRANCA, ALTURA 10CM, INCLUSIVE POLIMENTO</v>
          </cell>
          <cell r="E2532" t="str">
            <v>M</v>
          </cell>
          <cell r="F2532">
            <v>34.04</v>
          </cell>
        </row>
        <row r="2533">
          <cell r="B2533" t="str">
            <v>ED-50784</v>
          </cell>
          <cell r="C2533" t="str">
            <v>ROD-MIT-015</v>
          </cell>
          <cell r="D2533" t="str">
            <v>RODAPÉ EM GRANILITE/MARMORITE, ACABAMENTO POLIDO, COR BRANCA, ALTURA 5CM, INCLUSIVE POLIMENTO</v>
          </cell>
          <cell r="E2533" t="str">
            <v>M</v>
          </cell>
          <cell r="F2533">
            <v>25.54</v>
          </cell>
        </row>
        <row r="2534">
          <cell r="B2534" t="str">
            <v>ED-50785</v>
          </cell>
          <cell r="C2534" t="str">
            <v>ROD-MIT-010D</v>
          </cell>
          <cell r="D2534" t="str">
            <v>RODAPÉ EM GRANILITE/MARMORITE, ACABAMENTO POLIDO, COR BRANCA, ALTURA 7CM, INCLUSIVE POLIMENTO</v>
          </cell>
          <cell r="E2534" t="str">
            <v>M</v>
          </cell>
          <cell r="F2534">
            <v>28.94</v>
          </cell>
        </row>
        <row r="2535">
          <cell r="B2535" t="str">
            <v>ED-50783</v>
          </cell>
          <cell r="C2535" t="str">
            <v>ROD-MIT-011</v>
          </cell>
          <cell r="D2535" t="str">
            <v>RODAPÉ EM GRANILITE/MARMORITE, ACABAMENTO POLIDO, COR CINZA, ALTURA 10CM, INCLUSIVE POLIMENTO</v>
          </cell>
          <cell r="E2535" t="str">
            <v>M</v>
          </cell>
          <cell r="F2535">
            <v>26.26</v>
          </cell>
        </row>
        <row r="2536">
          <cell r="B2536" t="str">
            <v>ED-50781</v>
          </cell>
          <cell r="C2536" t="str">
            <v>ROD-MIT-005</v>
          </cell>
          <cell r="D2536" t="str">
            <v>RODAPÉ EM GRANILITE/MARMORITE, ACABAMENTO POLIDO, COR CINZA, ALTURA 5CM, INCLUSIVE POLIMENTO</v>
          </cell>
          <cell r="E2536" t="str">
            <v>M</v>
          </cell>
          <cell r="F2536">
            <v>21.65</v>
          </cell>
        </row>
        <row r="2537">
          <cell r="B2537" t="str">
            <v>ED-50782</v>
          </cell>
          <cell r="C2537" t="str">
            <v>ROD-MIT-010</v>
          </cell>
          <cell r="D2537" t="str">
            <v>RODAPÉ EM GRANILITE/MARMORITE, ACABAMENTO POLIDO, COR CINZA, ALTURA 7CM, INCLUSIVE POLIMENTO</v>
          </cell>
          <cell r="E2537" t="str">
            <v>M</v>
          </cell>
          <cell r="F2537">
            <v>23.49</v>
          </cell>
        </row>
        <row r="2538">
          <cell r="B2538" t="str">
            <v>ED-50777</v>
          </cell>
          <cell r="C2538" t="str">
            <v>ROD-MAD-005</v>
          </cell>
          <cell r="D2538" t="str">
            <v>RODAPÉ EM MADEIRA SUCUPIRA/IPÊ/CUMARÚ OU EQUIVALENTE DA REGIÃO, ESP. 2CM, ALTURA 7CM</v>
          </cell>
          <cell r="E2538" t="str">
            <v>M</v>
          </cell>
          <cell r="F2538">
            <v>13.95</v>
          </cell>
        </row>
        <row r="2539">
          <cell r="B2539">
            <v>359</v>
          </cell>
          <cell r="C2539" t="str">
            <v>-</v>
          </cell>
          <cell r="D2539" t="str">
            <v>SEDS-001  - PADRÃO SEDS</v>
          </cell>
          <cell r="E2539" t="str">
            <v/>
          </cell>
        </row>
        <row r="2540">
          <cell r="B2540" t="str">
            <v>ED-50787</v>
          </cell>
          <cell r="C2540" t="str">
            <v>SEDS-ALA-005</v>
          </cell>
          <cell r="D2540" t="str">
            <v>ALAMBRADO PARA PENITENCIÁRIAS, COM TELA DE ARAME GALVANIZADO FIO 10 # 2" FIXADA EM QUADROS DE TUBOS AÇO GALVANIZADO D = 3", COM ESTICADOR D = 2", H = 4,0 M, CONFORME DETALHE 24 SEDS (INCLUSIVE FUNDAÇÃO) - PADRÃO PENITENCIÁRIA</v>
          </cell>
          <cell r="E2540" t="str">
            <v>M</v>
          </cell>
          <cell r="F2540">
            <v>361.06</v>
          </cell>
        </row>
        <row r="2541">
          <cell r="B2541" t="str">
            <v>ED-50788</v>
          </cell>
          <cell r="C2541" t="str">
            <v>SEDS-ANT-005</v>
          </cell>
          <cell r="D2541" t="str">
            <v>ANTEPARO METÁLICO PARA SETEIRAS DAS ALAS H = 50 CM - PADRÃO SEDS</v>
          </cell>
          <cell r="E2541" t="str">
            <v>U</v>
          </cell>
          <cell r="F2541">
            <v>131.38999999999999</v>
          </cell>
        </row>
        <row r="2542">
          <cell r="B2542" t="str">
            <v>ED-50791</v>
          </cell>
          <cell r="C2542" t="str">
            <v>SEDS-COL-005</v>
          </cell>
          <cell r="D2542" t="str">
            <v>ASSENTAMENTO DE ESQUADRIA DE FERRO E CHAPA</v>
          </cell>
          <cell r="E2542" t="str">
            <v>M2</v>
          </cell>
          <cell r="F2542">
            <v>96.15</v>
          </cell>
        </row>
        <row r="2543">
          <cell r="B2543" t="str">
            <v>ED-50825</v>
          </cell>
          <cell r="C2543" t="str">
            <v>SEDS-VAS-005</v>
          </cell>
          <cell r="D2543" t="str">
            <v>BACIA SANITÁRIA ENVELOPADO (VASO) DE LOUÇA CONVENCIONAL, COR BRANCA, INCLUSIVE ACESSÓRIOS DE FIXAÇÃO/VEDAÇÃO, TUBO DE LIGAÇÃO DE LATÃO COM CANOPLA, FORNECIMENTO E INSTALAÇÃO, EXCLUSIVE VÁLVULA DE DESCARGA - D2/SITUAÇÃO 01 - PADRÃO SEDS</v>
          </cell>
          <cell r="E2543" t="str">
            <v>U</v>
          </cell>
          <cell r="F2543">
            <v>339.45</v>
          </cell>
        </row>
        <row r="2544">
          <cell r="B2544" t="str">
            <v>ED-50824</v>
          </cell>
          <cell r="C2544" t="str">
            <v>SEDS-TAN-005</v>
          </cell>
          <cell r="D2544" t="str">
            <v>BANCADA COM TANQUE EM CONCRETO 140 X 55 CM, (D12), EXCETO ALVENARIA, BARRADO EM AZULEJO E PINTURA - PADRÃO SEDS</v>
          </cell>
          <cell r="E2544" t="str">
            <v>U</v>
          </cell>
          <cell r="F2544">
            <v>920.5</v>
          </cell>
        </row>
        <row r="2545">
          <cell r="B2545" t="str">
            <v>ED-50789</v>
          </cell>
          <cell r="C2545" t="str">
            <v>SEDS-BEL-005</v>
          </cell>
          <cell r="D2545" t="str">
            <v>BELICHE SIMPLES, EXCETO ESCADA - PADRÃO SEDS</v>
          </cell>
          <cell r="E2545" t="str">
            <v>U</v>
          </cell>
          <cell r="F2545">
            <v>1672.41</v>
          </cell>
        </row>
        <row r="2546">
          <cell r="B2546" t="str">
            <v>ED-50790</v>
          </cell>
          <cell r="C2546" t="str">
            <v>SEDS-CAM-005</v>
          </cell>
          <cell r="D2546" t="str">
            <v>CAMA INDIVIDUAL - D5-A - PADRÃO SEDS</v>
          </cell>
          <cell r="E2546" t="str">
            <v>U</v>
          </cell>
          <cell r="F2546">
            <v>621.07000000000005</v>
          </cell>
        </row>
        <row r="2547">
          <cell r="B2547" t="str">
            <v>ED-50793</v>
          </cell>
          <cell r="C2547" t="str">
            <v>SEDS-ESC-005</v>
          </cell>
          <cell r="D2547" t="str">
            <v>ESCADA PARA BELICHE - PADRÃO SEDS</v>
          </cell>
          <cell r="E2547" t="str">
            <v>U</v>
          </cell>
          <cell r="F2547">
            <v>179.72</v>
          </cell>
        </row>
        <row r="2548">
          <cell r="B2548" t="str">
            <v>ED-50809</v>
          </cell>
          <cell r="C2548" t="str">
            <v>SEDS-ESQ-080</v>
          </cell>
          <cell r="D2548" t="str">
            <v>ESQUADRIA METÁLICA PARA PASSA DOCUMENTOS - PADRÃO SEDS</v>
          </cell>
          <cell r="E2548" t="str">
            <v>U</v>
          </cell>
          <cell r="F2548">
            <v>412.41</v>
          </cell>
        </row>
        <row r="2549">
          <cell r="B2549" t="str">
            <v>ED-50811</v>
          </cell>
          <cell r="C2549" t="str">
            <v>SEDS-ESQ-090</v>
          </cell>
          <cell r="D2549" t="str">
            <v>GRADE FIXA E PORTA DE ABRIR COM GRADE E CHAPA E TRANCA DE SEGURANÇA</v>
          </cell>
          <cell r="E2549" t="str">
            <v>M2</v>
          </cell>
          <cell r="F2549">
            <v>784.67</v>
          </cell>
        </row>
        <row r="2550">
          <cell r="B2550" t="str">
            <v>ED-50813</v>
          </cell>
          <cell r="C2550" t="str">
            <v>SEDS-GRE-010</v>
          </cell>
          <cell r="D2550" t="str">
            <v>GRELHA EM AÇO INOX L = 20 CM - PADRÃO SEDS</v>
          </cell>
          <cell r="E2550" t="str">
            <v>M</v>
          </cell>
          <cell r="F2550">
            <v>472.95</v>
          </cell>
        </row>
        <row r="2551">
          <cell r="B2551" t="str">
            <v>ED-50812</v>
          </cell>
          <cell r="C2551" t="str">
            <v>SEDS-GRE-005</v>
          </cell>
          <cell r="D2551" t="str">
            <v>GRELHA METÁLICA 20 X 20 CM - PADRÃO SEDS</v>
          </cell>
          <cell r="E2551" t="str">
            <v>U</v>
          </cell>
          <cell r="F2551">
            <v>63.69</v>
          </cell>
        </row>
        <row r="2552">
          <cell r="B2552" t="str">
            <v>ED-50792</v>
          </cell>
          <cell r="C2552" t="str">
            <v>SEDS-COR-005</v>
          </cell>
          <cell r="D2552" t="str">
            <v>GUARDA-CORPO - PADRÃO SEDS</v>
          </cell>
          <cell r="E2552" t="str">
            <v>M</v>
          </cell>
          <cell r="F2552">
            <v>301.62</v>
          </cell>
        </row>
        <row r="2553">
          <cell r="B2553" t="str">
            <v>ED-50798</v>
          </cell>
          <cell r="C2553" t="str">
            <v>SEDS-ESQ-025</v>
          </cell>
          <cell r="D2553" t="str">
            <v>JANELA BASCULANTE METÁLICA EM QUADRO CANTONEIRA 3/4"X 3/4" X 1/8" COM TELA MOSQUITEIRO - PADRÃO SEDS</v>
          </cell>
          <cell r="E2553" t="str">
            <v>M2</v>
          </cell>
          <cell r="F2553">
            <v>476.15</v>
          </cell>
        </row>
        <row r="2554">
          <cell r="B2554" t="str">
            <v>ED-50799</v>
          </cell>
          <cell r="C2554" t="str">
            <v>SEDS-ESQ-030</v>
          </cell>
          <cell r="D2554" t="str">
            <v>JANELA DE FERRO - PADRÃO SEDS</v>
          </cell>
          <cell r="E2554" t="str">
            <v>M2</v>
          </cell>
          <cell r="F2554">
            <v>381.31</v>
          </cell>
        </row>
        <row r="2555">
          <cell r="B2555" t="str">
            <v>ED-50797</v>
          </cell>
          <cell r="C2555" t="str">
            <v>SEDS-ESQ-020</v>
          </cell>
          <cell r="D2555" t="str">
            <v>JANELA DE FERRO E METALON COM CHAPA E GRADE - PADRÃO SEDS</v>
          </cell>
          <cell r="E2555" t="str">
            <v>M2</v>
          </cell>
          <cell r="F2555">
            <v>541.15</v>
          </cell>
        </row>
        <row r="2556">
          <cell r="B2556" t="str">
            <v>ED-50805</v>
          </cell>
          <cell r="C2556" t="str">
            <v>SEDS-ESQ-060</v>
          </cell>
          <cell r="D2556" t="str">
            <v>JANELA EM GRADE - PADRÃO SEDS</v>
          </cell>
          <cell r="E2556" t="str">
            <v>M2</v>
          </cell>
          <cell r="F2556">
            <v>356.15</v>
          </cell>
        </row>
        <row r="2557">
          <cell r="B2557" t="str">
            <v>ED-50806</v>
          </cell>
          <cell r="C2557" t="str">
            <v>SEDS-ESQ-065</v>
          </cell>
          <cell r="D2557" t="str">
            <v>JANELA EM GRADE DE FERRO EM BARRAS TRANSVERSAIS DE FERRO CHATO SAE 1045 2" X 5/16" - PADRÃO SEDS</v>
          </cell>
          <cell r="E2557" t="str">
            <v>M2</v>
          </cell>
          <cell r="F2557">
            <v>316.14999999999998</v>
          </cell>
        </row>
        <row r="2558">
          <cell r="B2558" t="str">
            <v>ED-50795</v>
          </cell>
          <cell r="C2558" t="str">
            <v>SEDS-ESQ-010</v>
          </cell>
          <cell r="D2558" t="str">
            <v>JANELA EM GRADE E TELA - PADRÃO SEDS</v>
          </cell>
          <cell r="E2558" t="str">
            <v>M2</v>
          </cell>
          <cell r="F2558">
            <v>326.14999999999998</v>
          </cell>
        </row>
        <row r="2559">
          <cell r="B2559" t="str">
            <v>ED-50801</v>
          </cell>
          <cell r="C2559" t="str">
            <v>SEDS-ESQ-040</v>
          </cell>
          <cell r="D2559" t="str">
            <v>JANELA FIXA EM CHAPA - PADRÃO SEDS</v>
          </cell>
          <cell r="E2559" t="str">
            <v>M2</v>
          </cell>
          <cell r="F2559">
            <v>326.14999999999998</v>
          </cell>
        </row>
        <row r="2560">
          <cell r="B2560" t="str">
            <v>ED-50810</v>
          </cell>
          <cell r="C2560" t="str">
            <v>SEDS-ESQ-085</v>
          </cell>
          <cell r="D2560" t="str">
            <v>JANELA TIPO VENEZIANA EM CHAPA 14 - PADRÃO SEDS</v>
          </cell>
          <cell r="E2560" t="str">
            <v>M2</v>
          </cell>
          <cell r="F2560">
            <v>482.72</v>
          </cell>
        </row>
        <row r="2561">
          <cell r="B2561" t="str">
            <v>ED-50800</v>
          </cell>
          <cell r="C2561" t="str">
            <v>SEDS-ESQ-035</v>
          </cell>
          <cell r="D2561" t="str">
            <v>JANELA VENEZIANA FIXA EM CHAPA 14 - PADRÃO SEDS</v>
          </cell>
          <cell r="E2561" t="str">
            <v>M2</v>
          </cell>
          <cell r="F2561">
            <v>482.72</v>
          </cell>
        </row>
        <row r="2562">
          <cell r="B2562" t="str">
            <v>ED-50814</v>
          </cell>
          <cell r="C2562" t="str">
            <v>SEDS-LAV-005</v>
          </cell>
          <cell r="D2562" t="str">
            <v>LAVATÓRIO DE ALVENARIA E CONCRETO 60 X 40 CM (D1) - PADRÃO SEDS</v>
          </cell>
          <cell r="E2562" t="str">
            <v>U</v>
          </cell>
          <cell r="F2562">
            <v>281.31</v>
          </cell>
        </row>
        <row r="2563">
          <cell r="B2563" t="str">
            <v>ED-50815</v>
          </cell>
          <cell r="C2563" t="str">
            <v>SEDS-MAR-005</v>
          </cell>
          <cell r="D2563" t="str">
            <v>MARCO DE CONCRETO ARMADO JUNTO ÀS PORTAS DE CELA E/OU ALOJAMENTO - INCLUSO FORMA, DESFORMA, AÇO E CONCRETO FCK = 20 MPA</v>
          </cell>
          <cell r="E2563" t="str">
            <v>M3</v>
          </cell>
          <cell r="F2563">
            <v>1270.51</v>
          </cell>
        </row>
        <row r="2564">
          <cell r="B2564" t="str">
            <v>ED-50817</v>
          </cell>
          <cell r="C2564" t="str">
            <v>SEDS-MES-010</v>
          </cell>
          <cell r="D2564" t="str">
            <v>MESA DE CABECEIRA EM CONCRETO, EXCETO BANCO DE CONCRETO E PINTURA - D6-A - PADRÃO SEDS</v>
          </cell>
          <cell r="E2564" t="str">
            <v>M</v>
          </cell>
          <cell r="F2564">
            <v>88.23</v>
          </cell>
        </row>
        <row r="2565">
          <cell r="B2565" t="str">
            <v>ED-50816</v>
          </cell>
          <cell r="C2565" t="str">
            <v>SEDS-MES-005</v>
          </cell>
          <cell r="D2565" t="str">
            <v>MESA DE CABECEIRA EM CONCRETO, EXCETO PINTURA - D6 - PADRÃO SEDS</v>
          </cell>
          <cell r="E2565" t="str">
            <v>M</v>
          </cell>
          <cell r="F2565">
            <v>221.96</v>
          </cell>
        </row>
        <row r="2566">
          <cell r="B2566" t="str">
            <v>ED-50818</v>
          </cell>
          <cell r="C2566" t="str">
            <v>SEDS-MUR-005</v>
          </cell>
          <cell r="D2566" t="str">
            <v>MURO DE SEGURANÇA EM BLOCO DE CONCRETO REVESTIDO E PINTADO COM TINTA ACRÍLICA E = 20 CM, H = 5,15 M, EXCLUSIVE FUNDAÇÃO (ESTACA E BLOCOS) - DET SEDS 23</v>
          </cell>
          <cell r="E2566" t="str">
            <v>M</v>
          </cell>
          <cell r="F2566">
            <v>1164.31</v>
          </cell>
        </row>
        <row r="2567">
          <cell r="B2567" t="str">
            <v>ED-50802</v>
          </cell>
          <cell r="C2567" t="str">
            <v>SEDS-ESQ-045</v>
          </cell>
          <cell r="D2567" t="str">
            <v>PORTA DE ABRIR EM BARRAS TRANSVERSAIS DE FERRO CHATO SAE 1045 2" X 5/16" REVESTIDA EM CHAPA 14 SAE 1020 - PADRÃO SEDS</v>
          </cell>
          <cell r="E2567" t="str">
            <v>M2</v>
          </cell>
          <cell r="F2567">
            <v>896.15</v>
          </cell>
        </row>
        <row r="2568">
          <cell r="B2568" t="str">
            <v>ED-50803</v>
          </cell>
          <cell r="C2568" t="str">
            <v>SEDS-ESQ-050</v>
          </cell>
          <cell r="D2568" t="str">
            <v>PORTA DE ABRIR EM FERRO E TELA FIO 6 - PADRÃO SEDS</v>
          </cell>
          <cell r="E2568" t="str">
            <v>M2</v>
          </cell>
          <cell r="F2568">
            <v>246.15</v>
          </cell>
        </row>
        <row r="2569">
          <cell r="B2569" t="str">
            <v>ED-50807</v>
          </cell>
          <cell r="C2569" t="str">
            <v>SEDS-ESQ-070</v>
          </cell>
          <cell r="D2569" t="str">
            <v>PORTA DE ABRIR EM GRADE - PADRÃO SEDS</v>
          </cell>
          <cell r="E2569" t="str">
            <v>M2</v>
          </cell>
          <cell r="F2569">
            <v>576.15</v>
          </cell>
        </row>
        <row r="2570">
          <cell r="B2570" t="str">
            <v>ED-50808</v>
          </cell>
          <cell r="C2570" t="str">
            <v>SEDS-ESQ-075</v>
          </cell>
          <cell r="D2570" t="str">
            <v>PORTA DE ABRIR EM GRADE E TELA - PADRÃO SEDS</v>
          </cell>
          <cell r="E2570" t="str">
            <v>M2</v>
          </cell>
          <cell r="F2570">
            <v>746.15</v>
          </cell>
        </row>
        <row r="2571">
          <cell r="B2571" t="str">
            <v>ED-50794</v>
          </cell>
          <cell r="C2571" t="str">
            <v>SEDS-ESQ-005</v>
          </cell>
          <cell r="D2571" t="str">
            <v>PORTA DE ABRIR, 01 FOLHA, EM CHAPA 14 SAE 1020 - PADRÃO SEDS</v>
          </cell>
          <cell r="E2571" t="str">
            <v>M2</v>
          </cell>
          <cell r="F2571">
            <v>546.15</v>
          </cell>
        </row>
        <row r="2572">
          <cell r="B2572" t="str">
            <v>ED-50796</v>
          </cell>
          <cell r="C2572" t="str">
            <v>SEDS-ESQ-015</v>
          </cell>
          <cell r="D2572" t="str">
            <v>PORTA DE ABRIR, 02 FOLHAS, EM CHAPA 14 SAE 1020 - PADRÃO SEDS</v>
          </cell>
          <cell r="E2572" t="str">
            <v>M2</v>
          </cell>
          <cell r="F2572">
            <v>546.15</v>
          </cell>
        </row>
        <row r="2573">
          <cell r="B2573" t="str">
            <v>ED-50804</v>
          </cell>
          <cell r="C2573" t="str">
            <v>SEDS-ESQ-055</v>
          </cell>
          <cell r="D2573" t="str">
            <v>PORTA EM TELA ONDULADA ARTÍSTICA MALHA 30 X 30 CM, FIO 10 - PADRÃO SEDS</v>
          </cell>
          <cell r="E2573" t="str">
            <v>M2</v>
          </cell>
          <cell r="F2573">
            <v>346.15</v>
          </cell>
        </row>
        <row r="2574">
          <cell r="B2574" t="str">
            <v>ED-50819</v>
          </cell>
          <cell r="C2574" t="str">
            <v>SEDS-PRA-005</v>
          </cell>
          <cell r="D2574" t="str">
            <v>PRATELEIRA DE CONCRETO, ACABAMENTO NATADO VERDE L = 40 CM - PADRÃO SEDS</v>
          </cell>
          <cell r="E2574" t="str">
            <v>M</v>
          </cell>
          <cell r="F2574">
            <v>138.85</v>
          </cell>
        </row>
        <row r="2575">
          <cell r="B2575" t="str">
            <v>ED-50820</v>
          </cell>
          <cell r="C2575" t="str">
            <v>SEDS-PRA-010</v>
          </cell>
          <cell r="D2575" t="str">
            <v>PRATELEIRA DE CONCRETO COM DRAMIX, L = 40 CM COM APOIO EM METALON</v>
          </cell>
          <cell r="E2575" t="str">
            <v>M</v>
          </cell>
          <cell r="F2575">
            <v>150.27000000000001</v>
          </cell>
        </row>
        <row r="2576">
          <cell r="B2576" t="str">
            <v>ED-50821</v>
          </cell>
          <cell r="C2576" t="str">
            <v>SEDS-SET-005</v>
          </cell>
          <cell r="D2576" t="str">
            <v>S1- SETEIRA EM CHAPA 95 X 12 CM - PADRÃO SEDS</v>
          </cell>
          <cell r="E2576" t="str">
            <v>U</v>
          </cell>
          <cell r="F2576">
            <v>177.67</v>
          </cell>
        </row>
        <row r="2577">
          <cell r="B2577" t="str">
            <v>ED-50822</v>
          </cell>
          <cell r="C2577" t="str">
            <v>SEDS-SET-010</v>
          </cell>
          <cell r="D2577" t="str">
            <v>S2 - SETEIRA EM CHAPA 115 X 12 CM - PADRÀO SEDS</v>
          </cell>
          <cell r="E2577" t="str">
            <v>U</v>
          </cell>
          <cell r="F2577">
            <v>256.36</v>
          </cell>
        </row>
        <row r="2578">
          <cell r="B2578" t="str">
            <v>ED-50823</v>
          </cell>
          <cell r="C2578" t="str">
            <v>SEDS-SET-015</v>
          </cell>
          <cell r="D2578" t="str">
            <v>S3 - JANELA DE GRADE DE SETEIRA FIXA 80 X 12 CM - PADRÃO SEDS</v>
          </cell>
          <cell r="E2578" t="str">
            <v>U</v>
          </cell>
          <cell r="F2578">
            <v>169.57</v>
          </cell>
        </row>
        <row r="2579">
          <cell r="B2579">
            <v>360</v>
          </cell>
          <cell r="C2579" t="str">
            <v>-</v>
          </cell>
          <cell r="D2579" t="str">
            <v>SEE-001  - PADRÃO SEE</v>
          </cell>
          <cell r="E2579" t="str">
            <v/>
          </cell>
        </row>
        <row r="2580">
          <cell r="B2580" t="str">
            <v>ED-50832</v>
          </cell>
          <cell r="C2580" t="str">
            <v>SEE-ARM-005</v>
          </cell>
          <cell r="D2580" t="str">
            <v>AC-ARMÁRIO (71 X 52 X 350 CM) EM MADEIRA MACIÇA, COM PORTAS E PUXADORES, SOB BANCADA DO LABORATORIO COM PRATELEIRA, REVESTIDO EM LAMINADO MELAMÍNICO</v>
          </cell>
          <cell r="E2580" t="str">
            <v>CJ</v>
          </cell>
          <cell r="F2580">
            <v>560.9</v>
          </cell>
        </row>
        <row r="2581">
          <cell r="B2581" t="str">
            <v>ED-50827</v>
          </cell>
          <cell r="C2581" t="str">
            <v>SEE-ALA-005</v>
          </cell>
          <cell r="D2581" t="str">
            <v>ALAMBRADO H = 3,20 M, TELA GALVANIZADA FIO 12, # 7,5 CM, TUBO FERRO 50 MM, PAREDE CHAPA 13, FIXADO EM FUNDAÇÃO DE CONCRETO FCK = 20 MPA, COM PROF. = 50 CM, INCLUSIVE UM PORTÃO (180 X 210 CM) E PINTURA</v>
          </cell>
          <cell r="E2581" t="str">
            <v>M</v>
          </cell>
          <cell r="F2581">
            <v>472.54</v>
          </cell>
        </row>
        <row r="2582">
          <cell r="B2582" t="str">
            <v>ED-50828</v>
          </cell>
          <cell r="C2582" t="str">
            <v>SEE-ALA-010</v>
          </cell>
          <cell r="D2582" t="str">
            <v>ALAMBRADO H = 4,00 M, TELA GALVANIZADA FIO 12, # 7,5 CM, TUBO FERRO 50 MM, PAREDE CHAPA 13, FIXADO EM FUNDAÇÃO DE CONCRETO FCK = 20 MPA, COM PROF. = 50 CM, INCLUSIVE DOIS PORTÕES (180 X 210 CM E 90 X 210 CM) E PINTURA</v>
          </cell>
          <cell r="E2582" t="str">
            <v>M</v>
          </cell>
          <cell r="F2582">
            <v>519</v>
          </cell>
        </row>
        <row r="2583">
          <cell r="B2583" t="str">
            <v>ED-50829</v>
          </cell>
          <cell r="C2583" t="str">
            <v>SEE-ALA-015</v>
          </cell>
          <cell r="D2583" t="str">
            <v>ALAMBRADO H = 6,00 M, TELA GALVANIZADA FIO 12, # 7,5 CM, TUBO FERRO 50 MM, PAREDE CHAPA 13, FIXADO EM FUNDAÇÃO DE CONCRETO FCK = 15 MPA, COM PROF. = 50 CM, INCLUSIVE UM PORTÃO (90 X 210 CM) E PINTURA</v>
          </cell>
          <cell r="E2583" t="str">
            <v>M</v>
          </cell>
          <cell r="F2583">
            <v>635.14</v>
          </cell>
        </row>
        <row r="2584">
          <cell r="B2584" t="str">
            <v>ED-50831</v>
          </cell>
          <cell r="C2584" t="str">
            <v>SEE-ALÇ-010</v>
          </cell>
          <cell r="D2584" t="str">
            <v>ALÇAPÃO - EMPENA (60 CM X 100 CM) ESTRUTURA EM CHAPA METÁLICA, ASSENTADA. CONFORME PROJETO AMPLIAÇÃO ESQUADRIAS PADRÃO 5/2000</v>
          </cell>
          <cell r="E2584" t="str">
            <v>U</v>
          </cell>
          <cell r="F2584">
            <v>237.81</v>
          </cell>
        </row>
        <row r="2585">
          <cell r="B2585" t="str">
            <v>ED-50830</v>
          </cell>
          <cell r="C2585" t="str">
            <v>SEE-ALÇ-005</v>
          </cell>
          <cell r="D2585" t="str">
            <v>ALÇAPÃO (85,50 CM X 65,70 CM) ESTRUTURA EM CHAPA METÁLICA, ASSENTADA. CONFORME PROJETO AMPLIAÇÃO ESQUADRIAS PADRÃO 5/2000</v>
          </cell>
          <cell r="E2585" t="str">
            <v>U</v>
          </cell>
          <cell r="F2585">
            <v>235.44</v>
          </cell>
        </row>
        <row r="2586">
          <cell r="B2586" t="str">
            <v>ED-50835</v>
          </cell>
          <cell r="C2586" t="str">
            <v>SEE-ARM-020</v>
          </cell>
          <cell r="D2586" t="str">
            <v>ARMÁRIO PARA VASSOURAS - D.M.L.</v>
          </cell>
          <cell r="E2586" t="str">
            <v>U</v>
          </cell>
          <cell r="F2586">
            <v>164.4</v>
          </cell>
        </row>
        <row r="2587">
          <cell r="B2587" t="str">
            <v>ED-50834</v>
          </cell>
          <cell r="C2587" t="str">
            <v>SEE-ARM-015</v>
          </cell>
          <cell r="D2587" t="str">
            <v>ARMÁRIO SOB BANCADA LABORATÓRIO (0,52X0,71X7,05)+(0,52X0,71X3,05) EM ESTRUTURA DE MADEIRA E PORTAS EM COMPENSADO 20 MM, REVESTIDO EM LAMINADO MELAMÍNICO NAS DUAS FACES, CONFORME DETALHES PROJETO PADRÃO DEER-MG</v>
          </cell>
          <cell r="E2587" t="str">
            <v>CJ</v>
          </cell>
          <cell r="F2587">
            <v>821.6</v>
          </cell>
        </row>
        <row r="2588">
          <cell r="B2588" t="str">
            <v>ED-50837</v>
          </cell>
          <cell r="C2588" t="str">
            <v>SEE-ARQ-005</v>
          </cell>
          <cell r="D2588" t="str">
            <v>ARQUIBANCADA PADRÃO DE CONCRETO SEM SOLO, METRO DE CADA DEGRAU DE 90 X 40 CM, DESEMPENADO A FRESCO E DEGRAUS INTERMEDIÁRIO DE 10 EM 10 M (PARA MEDIÇÕES: MULTIPLICAR A EXTENSÃO PELO NÚMERO DE DEGRAUS) - (PADRÃO SEE)</v>
          </cell>
          <cell r="E2588" t="str">
            <v>M</v>
          </cell>
          <cell r="F2588">
            <v>41.37</v>
          </cell>
        </row>
        <row r="2589">
          <cell r="B2589" t="str">
            <v>ED-50833</v>
          </cell>
          <cell r="C2589" t="str">
            <v>SEE-ARM-010</v>
          </cell>
          <cell r="D2589" t="str">
            <v>A1- ARMÁRIO COM PORTAS DE MADEIRA SOB BANCA, UM MÓDULO DE 80 X 110 CM, PRATELEIRA E MESA DE ARDOSIA POLIDA, E = 3 CM</v>
          </cell>
          <cell r="E2589" t="str">
            <v>CJ</v>
          </cell>
          <cell r="F2589">
            <v>435</v>
          </cell>
        </row>
        <row r="2590">
          <cell r="B2590" t="str">
            <v>ED-50838</v>
          </cell>
          <cell r="C2590" t="str">
            <v>SEE-BAN-005</v>
          </cell>
          <cell r="D2590" t="str">
            <v>BANCADA DE LABORATÓRIO COMPLETA, INCLUSIVE ARMÁRIO EM COMPENSADO 20 MM, COM PORTA REVESTIDA EM LAMINADO MELAMÍNICO BRANCO NAS DUAS FACES, H = 75 CM, PRATELEIRA REVESTIDA, BANCADA L = 60 CM E RODABANCA DE GRANITO CINZA ANDORINHA,</v>
          </cell>
          <cell r="E2590" t="str">
            <v>CJ</v>
          </cell>
          <cell r="F2590">
            <v>4636.1899999999996</v>
          </cell>
        </row>
        <row r="2591">
          <cell r="B2591" t="str">
            <v>ED-50839</v>
          </cell>
          <cell r="C2591" t="str">
            <v>SEE-BAR-005</v>
          </cell>
          <cell r="D2591" t="str">
            <v>BARRAMENTO DE MADEIRA IPÊ PARA SALA DE AULA, L = 7 CM</v>
          </cell>
          <cell r="E2591" t="str">
            <v>M</v>
          </cell>
          <cell r="F2591">
            <v>14.55</v>
          </cell>
        </row>
        <row r="2592">
          <cell r="B2592" t="str">
            <v>ED-50862</v>
          </cell>
          <cell r="C2592" t="str">
            <v>SEE-LAV-010</v>
          </cell>
          <cell r="D2592" t="str">
            <v>BEBEDOURO/LAVATÓRIO COLETIVO EM ALVENARIA REVESTIDA EM AÇO INOX AISI 304 E AZULEJO, EXCETO PARTE HIDRO-SANITÁRIA (PADRÃO SEE)</v>
          </cell>
          <cell r="E2592" t="str">
            <v>U</v>
          </cell>
          <cell r="F2592">
            <v>4261.75</v>
          </cell>
        </row>
        <row r="2593">
          <cell r="B2593" t="str">
            <v>ED-50859</v>
          </cell>
          <cell r="C2593" t="str">
            <v>SEE-FUN-005</v>
          </cell>
          <cell r="D2593" t="str">
            <v>BLOCO ARMADO EM CONCRETO 20 MPA, INCLUSIVE LASTRO 5 CM EM CONCRETO MAGRO 9 MPA, FORMAS LATERAIS E DESFORMA.</v>
          </cell>
          <cell r="E2593" t="str">
            <v>M3</v>
          </cell>
          <cell r="F2593">
            <v>2332.66</v>
          </cell>
        </row>
        <row r="2594">
          <cell r="B2594" t="str">
            <v>ED-50860</v>
          </cell>
          <cell r="C2594" t="str">
            <v>SEE-FUN-010</v>
          </cell>
          <cell r="D2594" t="str">
            <v>CINTA ARMADA EM CONCRETO 20 MPA, INCLUSIVE LASTRO 5 CM EM CONCRETO MAGRO 9 MPA, FORMAS LATERAIS E DESFORMA.</v>
          </cell>
          <cell r="E2594" t="str">
            <v>M3</v>
          </cell>
          <cell r="F2594">
            <v>2332.66</v>
          </cell>
        </row>
        <row r="2595">
          <cell r="B2595" t="str">
            <v>ED-50851</v>
          </cell>
          <cell r="C2595" t="str">
            <v>SEE-EST-050</v>
          </cell>
          <cell r="D2595" t="str">
            <v>CINTA DE CONCRETO ARMADO APARENTE (17 X 10 CM), 20 MPA, EM GUARDA- CORPO E PEITORIL, INCLUSIVE FORMA E AÇO, NAS CIRCULAÇÕES</v>
          </cell>
          <cell r="E2595" t="str">
            <v>M3</v>
          </cell>
          <cell r="F2595">
            <v>1069.96</v>
          </cell>
        </row>
        <row r="2596">
          <cell r="B2596" t="str">
            <v>ED-50853</v>
          </cell>
          <cell r="C2596" t="str">
            <v>SEE-EST-060</v>
          </cell>
          <cell r="D2596" t="str">
            <v>CINTA DE CONCRETO ARMADO APARENTE (17 X 10 CM), 20 MPA, INCLUSIVE FORMA E AÇO, EM GUARDA- CORPO E PEITORIL,</v>
          </cell>
          <cell r="E2596" t="str">
            <v>M3</v>
          </cell>
          <cell r="F2596">
            <v>1069.96</v>
          </cell>
        </row>
        <row r="2597">
          <cell r="B2597" t="str">
            <v>ED-50844</v>
          </cell>
          <cell r="C2597" t="str">
            <v>SEE-EST-015</v>
          </cell>
          <cell r="D2597" t="str">
            <v>CINTA DE CONCRETO ARMADO (10 X 10 CM) 20 MPA, EM GUARDA- CORPO, INCLUSIVE FORMA E AÇO, NAS CIRCULAÇÕES</v>
          </cell>
          <cell r="E2597" t="str">
            <v>M3</v>
          </cell>
          <cell r="F2597">
            <v>1190.08</v>
          </cell>
        </row>
        <row r="2598">
          <cell r="B2598" t="str">
            <v>ED-50840</v>
          </cell>
          <cell r="C2598" t="str">
            <v>SEE-ESQ-005</v>
          </cell>
          <cell r="D2598" t="str">
            <v>COMPENSADO PINTADO PARA FECHAMENTO BALCÃO SECRETARIA, INCLUSO CANTONEIRAS PARA FIXAÇÃO NA ALVENARIA E TAMPO. CONFORME DETALHE 33-D AGOSTO 2001 PROJETO PADRÃO DEER-MG</v>
          </cell>
          <cell r="E2598" t="str">
            <v>M2</v>
          </cell>
          <cell r="F2598">
            <v>90.37</v>
          </cell>
        </row>
        <row r="2599">
          <cell r="B2599" t="str">
            <v>ED-50846</v>
          </cell>
          <cell r="C2599" t="str">
            <v>SEE-EST-025</v>
          </cell>
          <cell r="D2599" t="str">
            <v>ESCADA DE CONCRETO 20 MPA, APARENTE, ESPELHO = 16,3 CM, ARMAÇÃO, FORMA PLASTIFICADA, ESCORAMENTO E DESFORMA</v>
          </cell>
          <cell r="E2599" t="str">
            <v>M3</v>
          </cell>
          <cell r="F2599">
            <v>1456.36</v>
          </cell>
        </row>
        <row r="2600">
          <cell r="B2600" t="str">
            <v>ED-50852</v>
          </cell>
          <cell r="C2600" t="str">
            <v>SEE-EST-055</v>
          </cell>
          <cell r="D2600" t="str">
            <v>ESCADA SOBRE O SOLO DEGRAUS APROXIMADAMENTE 50 X 16,5 CM</v>
          </cell>
          <cell r="E2600" t="str">
            <v>M2</v>
          </cell>
          <cell r="F2600">
            <v>96.42</v>
          </cell>
        </row>
        <row r="2601">
          <cell r="B2601" t="str">
            <v>ED-50836</v>
          </cell>
          <cell r="C2601" t="str">
            <v>SEE-ARM-025</v>
          </cell>
          <cell r="D2601" t="str">
            <v>ESCANINHO</v>
          </cell>
          <cell r="E2601" t="str">
            <v>U</v>
          </cell>
          <cell r="F2601">
            <v>198</v>
          </cell>
        </row>
        <row r="2602">
          <cell r="B2602" t="str">
            <v>ED-50854</v>
          </cell>
          <cell r="C2602" t="str">
            <v>SEE-FOS-005</v>
          </cell>
          <cell r="D2602" t="str">
            <v>FOSSA SÉPTICA TIPO A EM CONCRETO E ALVENARIA, CONFORME DETALHE 31 (PADRÃO PRÉDIOS ESCOLARES), INCLUSIVE POÇO ABSORVENTE E CAIXA, INCLUSIVE BOTA FORA DE MATERIAL ESCAVADO</v>
          </cell>
          <cell r="E2602" t="str">
            <v>U</v>
          </cell>
          <cell r="F2602">
            <v>9526.82</v>
          </cell>
        </row>
        <row r="2603">
          <cell r="B2603" t="str">
            <v>ED-50855</v>
          </cell>
          <cell r="C2603" t="str">
            <v>SEE-FOS-010</v>
          </cell>
          <cell r="D2603" t="str">
            <v>FOSSA SÉPTICA TIPO B EM CONCRETO E ALVENARIA, CONFORME DETALHE 31 (PADRÃO PRÉDIOS ESCOLARES), INCLUSIVE POÇO ABSORVENTE E CAIXA, INCLUSIVE BOTA FORA DE MATERIAL ESCAVADO</v>
          </cell>
          <cell r="E2603" t="str">
            <v>U</v>
          </cell>
          <cell r="F2603">
            <v>11815.02</v>
          </cell>
        </row>
        <row r="2604">
          <cell r="B2604" t="str">
            <v>ED-50856</v>
          </cell>
          <cell r="C2604" t="str">
            <v>SEE-FOS-015</v>
          </cell>
          <cell r="D2604" t="str">
            <v>FOSSA SÉPTICA TIPO C EM CONCRETO E ALVENARIA, CONFORME DETALHE 31 (PADRÃO PRÉDIOS ESCOLARES), INCLUSIVE POÇO ABSORVENTE E CAIXA, INCLUSIVE BOTA FORA DE MATERIAL ESCAVADO</v>
          </cell>
          <cell r="E2604" t="str">
            <v>U</v>
          </cell>
          <cell r="F2604">
            <v>13028.84</v>
          </cell>
        </row>
        <row r="2605">
          <cell r="B2605" t="str">
            <v>ED-50857</v>
          </cell>
          <cell r="C2605" t="str">
            <v>SEE-FOS-020</v>
          </cell>
          <cell r="D2605" t="str">
            <v>FOSSA SÉPTICA TIPO D EM CONCRETO E ALVENARIA, CONFORME DETALHE 31 (PADRÃO PRÉDIOS ESCOLARES), INCLUSIVE POÇO ABSORVENTE E CAIXA, INCLUSIVE BOTA FORA DE MATERIAL ESCAVADO</v>
          </cell>
          <cell r="E2605" t="str">
            <v>U</v>
          </cell>
          <cell r="F2605">
            <v>14285.69</v>
          </cell>
        </row>
        <row r="2606">
          <cell r="B2606" t="str">
            <v>ED-50858</v>
          </cell>
          <cell r="C2606" t="str">
            <v>SEE-FOS-025</v>
          </cell>
          <cell r="D2606" t="str">
            <v>FOSSA SÉPTICA TIPO E EM CONCRETO E ALVENARIA, CONFORME DETALHE 31 (PADRÃO PRÉDIOS ESCOLARES), INCLUSIVE POÇO ABSORVENTE E CAIXA, INCLUSIVE BOTA FORA DE MATERIAL ESCAVADO</v>
          </cell>
          <cell r="E2606" t="str">
            <v>U</v>
          </cell>
          <cell r="F2606">
            <v>15376.01</v>
          </cell>
        </row>
        <row r="2607">
          <cell r="B2607" t="str">
            <v>ED-50896</v>
          </cell>
          <cell r="C2607" t="str">
            <v>SEE-SER-055</v>
          </cell>
          <cell r="D2607" t="str">
            <v>GF1 - (340 X 145 CM ) GRADE FIXA PARA PROTEÇÃO DE JANELAS, EM BARRA DE FERRO QUADRADO DE 1/2" E QUADRO DE FERRO CHATO DE 1/2"X 1/8", COLOCADA</v>
          </cell>
          <cell r="E2607" t="str">
            <v>U</v>
          </cell>
          <cell r="F2607">
            <v>1214.75</v>
          </cell>
        </row>
        <row r="2608">
          <cell r="B2608" t="str">
            <v>ED-50897</v>
          </cell>
          <cell r="C2608" t="str">
            <v>SEE-SER-056</v>
          </cell>
          <cell r="D2608" t="str">
            <v>GF1 - (340 X 165 CM ) GRADE FIXA PARA PROTEÇÃO DE JANELAS, EM BARRA DE FERRO QUADRADO DE 1/2" E QUADRO DE FERRO CHATO DE 1/2"X 1/8", COLOCADA</v>
          </cell>
          <cell r="E2608" t="str">
            <v>U</v>
          </cell>
          <cell r="F2608">
            <v>1382.3</v>
          </cell>
        </row>
        <row r="2609">
          <cell r="B2609" t="str">
            <v>ED-50899</v>
          </cell>
          <cell r="C2609" t="str">
            <v>SEE-SER-061</v>
          </cell>
          <cell r="D2609" t="str">
            <v>GF2 - (340 X 105 CM ) GRADE FIXA PARA PROTEÇÃO DE JANELAS, EM BARRA DE FERRO QUADRADO DE 1/2" E QUADRO DE FERRO CHATO DE 1/2"X 1/8", COLOCADA</v>
          </cell>
          <cell r="E2609" t="str">
            <v>U</v>
          </cell>
          <cell r="F2609">
            <v>879.64</v>
          </cell>
        </row>
        <row r="2610">
          <cell r="B2610" t="str">
            <v>ED-50898</v>
          </cell>
          <cell r="C2610" t="str">
            <v>SEE-SER-060</v>
          </cell>
          <cell r="D2610" t="str">
            <v>GF2 - (340 X 165 CM ) GRADE FIXA PARA PROTEÇÃO DE JANELAS, EM BARRA DE FERRO QUADRADO DE 1/2" E QUADRO DE FERRO CHATO DE 1/2"X 1/8", COLOCADA</v>
          </cell>
          <cell r="E2610" t="str">
            <v>U</v>
          </cell>
          <cell r="F2610">
            <v>1382.3</v>
          </cell>
        </row>
        <row r="2611">
          <cell r="B2611" t="str">
            <v>ED-50900</v>
          </cell>
          <cell r="C2611" t="str">
            <v>SEE-SER-065</v>
          </cell>
          <cell r="D2611" t="str">
            <v>GF3 - (340 X 60 CM ) GRADE FIXA PARA PROTEÇÃO DE JANELAS, EM BARRA DE FERRO QUADRADO DE 1/2" E QUADRO DE FERRO CHATO DE 1/2"X 1/8", COLOCADA</v>
          </cell>
          <cell r="E2611" t="str">
            <v>U</v>
          </cell>
          <cell r="F2611">
            <v>502.65</v>
          </cell>
        </row>
        <row r="2612">
          <cell r="B2612" t="str">
            <v>ED-50901</v>
          </cell>
          <cell r="C2612" t="str">
            <v>SEE-SER-066</v>
          </cell>
          <cell r="D2612" t="str">
            <v>GF3 - (340 X 80 CM ) GRADE FIXA PARA PROTEÇÃO DE JANELAS, EM BARRA DE FERRO QUADRADO DE 1/2" E QUADRO DE FERRO CHATO DE 1/2"X 1/8", COLOCADA</v>
          </cell>
          <cell r="E2612" t="str">
            <v>U</v>
          </cell>
          <cell r="F2612">
            <v>670.2</v>
          </cell>
        </row>
        <row r="2613">
          <cell r="B2613" t="str">
            <v>ED-50902</v>
          </cell>
          <cell r="C2613" t="str">
            <v>SEE-SER-070</v>
          </cell>
          <cell r="D2613" t="str">
            <v>GF4 - (162,5 X 80 CM ) GRADE FIXA PARA PROTEÇÃO DE JANELAS, EM BARRA DE FERRO QUADRADO DE 1/2" E QUADRO DE FERRO CHATO DE 1/2"X 1/8", COLOCADA</v>
          </cell>
          <cell r="E2613" t="str">
            <v>U</v>
          </cell>
          <cell r="F2613">
            <v>320.32</v>
          </cell>
        </row>
        <row r="2614">
          <cell r="B2614" t="str">
            <v>ED-50904</v>
          </cell>
          <cell r="C2614" t="str">
            <v>SEE-SER-076</v>
          </cell>
          <cell r="D2614" t="str">
            <v>GF5 - (340 X 185 CM ) GRADE FIXA PARA PROTEÇÃO DE JANELAS, EM BARRA DE FERRO QUADRADO DE 1/2" E QUADRO DE FERRO CHATO DE 1/2"X 1/8", COLOCADA</v>
          </cell>
          <cell r="E2614" t="str">
            <v>U</v>
          </cell>
          <cell r="F2614">
            <v>1549.85</v>
          </cell>
        </row>
        <row r="2615">
          <cell r="B2615" t="str">
            <v>ED-50903</v>
          </cell>
          <cell r="C2615" t="str">
            <v>SEE-SER-075</v>
          </cell>
          <cell r="D2615" t="str">
            <v>GF5 - (340 X 40 CM ) GRADE FIXA PARA PROTEÇÃO DE JANELAS, EM BARRA DE FERRO QUADRADO DE 1/2" E QUADRO DE FERRO CHATO DE 1/2"X 1/8", COLOCADA</v>
          </cell>
          <cell r="E2615" t="str">
            <v>U</v>
          </cell>
          <cell r="F2615">
            <v>335.1</v>
          </cell>
        </row>
        <row r="2616">
          <cell r="B2616" t="str">
            <v>ED-50913</v>
          </cell>
          <cell r="C2616" t="str">
            <v>SEE-SER-150</v>
          </cell>
          <cell r="D2616" t="str">
            <v>GR - GRADE FIXA EM FERRO (180 X 158 CM) , COLOCADA</v>
          </cell>
          <cell r="E2616" t="str">
            <v>U</v>
          </cell>
          <cell r="F2616">
            <v>700.76</v>
          </cell>
        </row>
        <row r="2617">
          <cell r="B2617" t="str">
            <v>ED-50912</v>
          </cell>
          <cell r="C2617" t="str">
            <v>SEE-SER-135</v>
          </cell>
          <cell r="D2617" t="str">
            <v>JANELA PERFIL CANTONEIRA BASCULANTE 0,60 X 0,60 M, CONFORME DETALHE PADRÃO ESCOLAR 4/98 VERSÃO 2005</v>
          </cell>
          <cell r="E2617" t="str">
            <v>U</v>
          </cell>
          <cell r="F2617">
            <v>126.79</v>
          </cell>
        </row>
        <row r="2618">
          <cell r="B2618" t="str">
            <v>ED-50911</v>
          </cell>
          <cell r="C2618" t="str">
            <v>SEE-SER-130</v>
          </cell>
          <cell r="D2618" t="str">
            <v>JANELA PERFIL CANTONEIRA BASCULANTE 1,20 X 0,60 M, CONFORME DETALHE PADRÃO ESCOLAR 4/98 VERSÃO 2005</v>
          </cell>
          <cell r="E2618" t="str">
            <v>U</v>
          </cell>
          <cell r="F2618">
            <v>253.59</v>
          </cell>
        </row>
        <row r="2619">
          <cell r="B2619" t="str">
            <v>ED-50882</v>
          </cell>
          <cell r="C2619" t="str">
            <v>SEE-SER-016</v>
          </cell>
          <cell r="D2619" t="str">
            <v>JB1 - (340 X 40 CM) BASCULANTE DE FERRO ASSENTADA COM PARAFUSOS E BUCHA, CONFORME DETALHE E ESPECIFICAÇÕES</v>
          </cell>
          <cell r="E2619" t="str">
            <v>U</v>
          </cell>
          <cell r="F2619">
            <v>464.58</v>
          </cell>
        </row>
        <row r="2620">
          <cell r="B2620" t="str">
            <v>ED-50881</v>
          </cell>
          <cell r="C2620" t="str">
            <v>SEE-SER-015</v>
          </cell>
          <cell r="D2620" t="str">
            <v>JB1 - (345 X 40 CM) BASCULANTE DE FERRO ASSENTADA COM PARAFUSOS E BUCHA, CONFORME DETALHE E ESPECIFICAÇÕES</v>
          </cell>
          <cell r="E2620" t="str">
            <v>U</v>
          </cell>
          <cell r="F2620">
            <v>471.42</v>
          </cell>
        </row>
        <row r="2621">
          <cell r="B2621" t="str">
            <v>ED-50884</v>
          </cell>
          <cell r="C2621" t="str">
            <v>SEE-SER-021</v>
          </cell>
          <cell r="D2621" t="str">
            <v>JB2 - (340 X 60 CM) BASCULANTE DE FERRO ASSENTADA COM PARAFUSOS E BUCHA,CONFORME DETALHE E ESPECIFICAÇÕES</v>
          </cell>
          <cell r="E2621" t="str">
            <v>U</v>
          </cell>
          <cell r="F2621">
            <v>696.88</v>
          </cell>
        </row>
        <row r="2622">
          <cell r="B2622" t="str">
            <v>ED-50883</v>
          </cell>
          <cell r="C2622" t="str">
            <v>SEE-SER-020</v>
          </cell>
          <cell r="D2622" t="str">
            <v>JB2 - (345 X 60 CM) BASCULANTE DE FERRO ASSENTADA COM PARAFUSOS E BUCHA,CONFORME DETALHE E ESPECIFICAÇÕES</v>
          </cell>
          <cell r="E2622" t="str">
            <v>U</v>
          </cell>
          <cell r="F2622">
            <v>707.13</v>
          </cell>
        </row>
        <row r="2623">
          <cell r="B2623" t="str">
            <v>ED-50886</v>
          </cell>
          <cell r="C2623" t="str">
            <v>SEE-SER-026</v>
          </cell>
          <cell r="D2623" t="str">
            <v>JB3 - (340 X 80 CM) BASCULANTE DE FERRO ASSENTADA COM PARAFUSOS E BUCHA,CONFORME DETALHE E ESPECIFICAÇÕES</v>
          </cell>
          <cell r="E2623" t="str">
            <v>U</v>
          </cell>
          <cell r="F2623">
            <v>929.17</v>
          </cell>
        </row>
        <row r="2624">
          <cell r="B2624" t="str">
            <v>ED-50885</v>
          </cell>
          <cell r="C2624" t="str">
            <v>SEE-SER-025</v>
          </cell>
          <cell r="D2624" t="str">
            <v>JB3 - (345 X 80 CM) BASCULANTE DE FERRO ASSENTADA COM PARAFUSOS E BUCHA,CONFORME DETALHE E ESPECIFICAÇÕES</v>
          </cell>
          <cell r="E2624" t="str">
            <v>U</v>
          </cell>
          <cell r="F2624">
            <v>942.84</v>
          </cell>
        </row>
        <row r="2625">
          <cell r="B2625" t="str">
            <v>ED-50887</v>
          </cell>
          <cell r="C2625" t="str">
            <v>SEE-SER-030</v>
          </cell>
          <cell r="D2625" t="str">
            <v>JB4 - (165 X 80 CM) BASCULANTE DE FERRO ASSENTADA COM PARAFUSOS E BUCHA,CONFORME DETALHE E ESPECIFICAÇÕES</v>
          </cell>
          <cell r="E2625" t="str">
            <v>U</v>
          </cell>
          <cell r="F2625">
            <v>461.17</v>
          </cell>
        </row>
        <row r="2626">
          <cell r="B2626" t="str">
            <v>ED-50888</v>
          </cell>
          <cell r="C2626" t="str">
            <v>SEE-SER-035</v>
          </cell>
          <cell r="D2626" t="str">
            <v>JB5 - (172,5 X 40 CM) BASCULANTE DE FERRO ASSENTADA COM PARAFUSOS E BUCHA,CONFORME DETALHE E ESPECIFICAÇÕES</v>
          </cell>
          <cell r="E2626" t="str">
            <v>U</v>
          </cell>
          <cell r="F2626">
            <v>235.71</v>
          </cell>
        </row>
        <row r="2627">
          <cell r="B2627" t="str">
            <v>ED-50889</v>
          </cell>
          <cell r="C2627" t="str">
            <v>SEE-SER-036</v>
          </cell>
          <cell r="D2627" t="str">
            <v>JB5 - (195 X 40 CM) BASCULANTE DE FERRO ASSENTADA COM PARAFUSOS E BUCHA,CONFORME DETALHE E ESPECIFICAÇÕES</v>
          </cell>
          <cell r="E2627" t="str">
            <v>U</v>
          </cell>
          <cell r="F2627">
            <v>266.45</v>
          </cell>
        </row>
        <row r="2628">
          <cell r="B2628" t="str">
            <v>ED-50891</v>
          </cell>
          <cell r="C2628" t="str">
            <v>SEE-SER-041</v>
          </cell>
          <cell r="D2628" t="str">
            <v>JB6 - (210 X 40 CM) BASCULANTE DE FERRO ASSENTADA COM PARAFUSOS E BUCHA,CONFORME DETALHE E ESPECIFICAÇÕES</v>
          </cell>
          <cell r="E2628" t="str">
            <v>U</v>
          </cell>
          <cell r="F2628">
            <v>300.61</v>
          </cell>
        </row>
        <row r="2629">
          <cell r="B2629" t="str">
            <v>ED-50890</v>
          </cell>
          <cell r="C2629" t="str">
            <v>SEE-SER-040</v>
          </cell>
          <cell r="D2629" t="str">
            <v>JB6 - (82,25 X 40 CM) BASCULANTE DE FERRO ASSENTADA COM PARAFUSOS E BUCHA,CONFORME DETALHE E ESPECIFICAÇÕES</v>
          </cell>
          <cell r="E2629" t="str">
            <v>U</v>
          </cell>
          <cell r="F2629">
            <v>112.38</v>
          </cell>
        </row>
        <row r="2630">
          <cell r="B2630" t="str">
            <v>ED-50893</v>
          </cell>
          <cell r="C2630" t="str">
            <v>SEE-SER-046</v>
          </cell>
          <cell r="D2630" t="str">
            <v>JB7 - (162,5 X 40 CM) BASCULANTE DE FERRO ASSENTADA COM PARAFUSOS E BUCHA,CONFORME DETALHE E ESPECIFICAÇÕES</v>
          </cell>
          <cell r="E2630" t="str">
            <v>U</v>
          </cell>
          <cell r="F2630">
            <v>222.04</v>
          </cell>
        </row>
        <row r="2631">
          <cell r="B2631" t="str">
            <v>ED-50892</v>
          </cell>
          <cell r="C2631" t="str">
            <v>SEE-SER-045</v>
          </cell>
          <cell r="D2631" t="str">
            <v>JB7 - (165 X 40 CM) BASCULANTE DE FERRO ASSENTADA COM PARAFUSOS E BUCHA,CONFORME DETALHE E ESPECIFICAÇÕES</v>
          </cell>
          <cell r="E2631" t="str">
            <v>U</v>
          </cell>
          <cell r="F2631">
            <v>225.46</v>
          </cell>
        </row>
        <row r="2632">
          <cell r="B2632" t="str">
            <v>ED-50895</v>
          </cell>
          <cell r="C2632" t="str">
            <v>SEE-SER-051</v>
          </cell>
          <cell r="D2632" t="str">
            <v>JB8 - (130 X 40 CM) BASCULANTE DE FERRO ASSENTADA COM PARAFUSOS E BUCHA,CONFORME DETALHE E ESPECIFICAÇÕES</v>
          </cell>
          <cell r="E2632" t="str">
            <v>U</v>
          </cell>
          <cell r="F2632">
            <v>177.63</v>
          </cell>
        </row>
        <row r="2633">
          <cell r="B2633" t="str">
            <v>ED-50894</v>
          </cell>
          <cell r="C2633" t="str">
            <v>SEE-SER-050</v>
          </cell>
          <cell r="D2633" t="str">
            <v>JB8 - (135 X 40 CM) BASCULANTE DE FERRO ASSENTADA COM PARAFUSOS E BUCHA,CONFORME DETALHE E ESPECIFICAÇÕES</v>
          </cell>
          <cell r="E2633" t="str">
            <v>U</v>
          </cell>
          <cell r="F2633">
            <v>184.46</v>
          </cell>
        </row>
        <row r="2634">
          <cell r="B2634" t="str">
            <v>ED-50878</v>
          </cell>
          <cell r="C2634" t="str">
            <v>SEE-SER-006</v>
          </cell>
          <cell r="D2634" t="str">
            <v>JC1 - (340 X 145 CM) BASCULANTE DE FERRO ASSENTADA COM PARAFUSOS E BUCHA, CONFORME DETALHE E ESPECIFICAÇÕES</v>
          </cell>
          <cell r="E2634" t="str">
            <v>U</v>
          </cell>
          <cell r="F2634">
            <v>1684.13</v>
          </cell>
        </row>
        <row r="2635">
          <cell r="B2635" t="str">
            <v>ED-50877</v>
          </cell>
          <cell r="C2635" t="str">
            <v>SEE-SER-005</v>
          </cell>
          <cell r="D2635" t="str">
            <v>JC1 - (345 X 145 CM) BASCULANTE DE FERRO ASSENTADA COM PARAFUSOS E BUCHA, CONFORME DETALHE E ESPECIFICAÇÕES</v>
          </cell>
          <cell r="E2635" t="str">
            <v>U</v>
          </cell>
          <cell r="F2635">
            <v>1708.9</v>
          </cell>
        </row>
        <row r="2636">
          <cell r="B2636" t="str">
            <v>ED-50880</v>
          </cell>
          <cell r="C2636" t="str">
            <v>SEE-SER-011</v>
          </cell>
          <cell r="D2636" t="str">
            <v>JC2 - (340 X 165 CM) BASCULANTE DE FERRO ASSENTADA COM PARAFUSOS E BUCHA,CONFORME DETALHE E ESPECIFICAÇÕES</v>
          </cell>
          <cell r="E2636" t="str">
            <v>U</v>
          </cell>
          <cell r="F2636">
            <v>1916.43</v>
          </cell>
        </row>
        <row r="2637">
          <cell r="B2637" t="str">
            <v>ED-50879</v>
          </cell>
          <cell r="C2637" t="str">
            <v>SEE-SER-010</v>
          </cell>
          <cell r="D2637" t="str">
            <v>JC2 - (345 X 165 CM) BASCULANTE DE FERRO ASSENTADA COM PARAFUSOS E BUCHA,CONFORME DETALHE E ESPECIFICAÇÕES</v>
          </cell>
          <cell r="E2637" t="str">
            <v>U</v>
          </cell>
          <cell r="F2637">
            <v>1944.61</v>
          </cell>
        </row>
        <row r="2638">
          <cell r="B2638" t="str">
            <v>ED-50905</v>
          </cell>
          <cell r="C2638" t="str">
            <v>SEE-SER-080</v>
          </cell>
          <cell r="D2638" t="str">
            <v>JT - (150 X 75 CM) PAINEL FIXO EM TELA METÁLICA FIO 12 #5MM</v>
          </cell>
          <cell r="E2638" t="str">
            <v>U</v>
          </cell>
          <cell r="F2638">
            <v>263.32</v>
          </cell>
        </row>
        <row r="2639">
          <cell r="B2639" t="str">
            <v>ED-50906</v>
          </cell>
          <cell r="C2639" t="str">
            <v>SEE-SER-081</v>
          </cell>
          <cell r="D2639" t="str">
            <v>JT - (150 X 80 CM) PAINEL FIXO EM TELA METÁLICA FIO 12 #5MM</v>
          </cell>
          <cell r="E2639" t="str">
            <v>U</v>
          </cell>
          <cell r="F2639">
            <v>280.88</v>
          </cell>
        </row>
        <row r="2640">
          <cell r="B2640" t="str">
            <v>ED-50917</v>
          </cell>
          <cell r="C2640" t="str">
            <v>SEE-SER-170</v>
          </cell>
          <cell r="D2640" t="str">
            <v>J6 - (140 CM X 140 CM) GRADE FIXA DE FERRO ASSENTADA COM PARAFUSOS E BUCHA, CONFORME DETALHE E ESPECIFICAÇÕES</v>
          </cell>
          <cell r="E2640" t="str">
            <v>U</v>
          </cell>
          <cell r="F2640">
            <v>482.94</v>
          </cell>
        </row>
        <row r="2641">
          <cell r="B2641" t="str">
            <v>ED-50918</v>
          </cell>
          <cell r="C2641" t="str">
            <v>SEE-SER-175</v>
          </cell>
          <cell r="D2641" t="str">
            <v>J9 - (140 CM X 175 CM) DE ABRIR, DUAS PORTAS, EM CHAPA METÁLICA DE FERRO ASSENTADA COM PARAFUSOS E BUCHA, CONFORME DETALHE E ESPECIFICAÇÕES</v>
          </cell>
          <cell r="E2641" t="str">
            <v>U</v>
          </cell>
          <cell r="F2641">
            <v>824.08</v>
          </cell>
        </row>
        <row r="2642">
          <cell r="B2642" t="str">
            <v>ED-50847</v>
          </cell>
          <cell r="C2642" t="str">
            <v>SEE-EST-030</v>
          </cell>
          <cell r="D2642" t="str">
            <v>LAJE MACIÇA 15 CM DE CONCRETO 13,5 MPA COM ADITIVO IMPERMEABILIZANTE, ARMAÇÃO, FORMA , DESFORMA ( FUNDO CAIXA DÁGUA E COBERTURA)</v>
          </cell>
          <cell r="E2642" t="str">
            <v>M2</v>
          </cell>
          <cell r="F2642">
            <v>147.29</v>
          </cell>
        </row>
        <row r="2643">
          <cell r="B2643" t="str">
            <v>ED-50848</v>
          </cell>
          <cell r="C2643" t="str">
            <v>SEE-EST-035</v>
          </cell>
          <cell r="D2643" t="str">
            <v>LAJE 10 CM MACIÇA DE CONCRETO 20 MPA, COM ARMAÇÃO, FORMA RESINADA, ESCORAMENTO E DESFORMA</v>
          </cell>
          <cell r="E2643" t="str">
            <v>M2</v>
          </cell>
          <cell r="F2643">
            <v>130.46</v>
          </cell>
        </row>
        <row r="2644">
          <cell r="B2644" t="str">
            <v>ED-50849</v>
          </cell>
          <cell r="C2644" t="str">
            <v>SEE-EST-040</v>
          </cell>
          <cell r="D2644" t="str">
            <v>LAJE 8 CM MACIÇA DE CONCRETO 20MPA, COM ARMAÇÃO, FORMA RESINADA. ESCORAMENTO E DESFORMA</v>
          </cell>
          <cell r="E2644" t="str">
            <v>M2</v>
          </cell>
          <cell r="F2644">
            <v>113.42</v>
          </cell>
        </row>
        <row r="2645">
          <cell r="B2645" t="str">
            <v>ED-50861</v>
          </cell>
          <cell r="C2645" t="str">
            <v>SEE-LAV-005</v>
          </cell>
          <cell r="D2645" t="str">
            <v>LAVATÓRIO/ESCOVAÇÃO DE DENTES TIPO COCHO EM AÇO INOXIDÁVEL - PADRÃO SEE</v>
          </cell>
          <cell r="E2645" t="str">
            <v>U</v>
          </cell>
          <cell r="F2645">
            <v>1644.11</v>
          </cell>
        </row>
        <row r="2646">
          <cell r="B2646" t="str">
            <v>ED-50863</v>
          </cell>
          <cell r="C2646" t="str">
            <v>SEE-MAN-005</v>
          </cell>
          <cell r="D2646" t="str">
            <v>MANTA DE BORRACHA DE 5 MM NATURAL/COMUM PARA BANCADA</v>
          </cell>
          <cell r="E2646" t="str">
            <v>M2</v>
          </cell>
          <cell r="F2646">
            <v>18.11</v>
          </cell>
        </row>
        <row r="2647">
          <cell r="B2647" t="str">
            <v>ED-50845</v>
          </cell>
          <cell r="C2647" t="str">
            <v>SEE-EST-020</v>
          </cell>
          <cell r="D2647" t="str">
            <v>PAREDE 15 CM CONCRETO 20 MPA COM ADITIVO IMPERMEABILIZANTE, ARMAÇÃO, FORMA, DESFORMA (PAREDE DA CAIXA DÁGUA)</v>
          </cell>
          <cell r="E2647" t="str">
            <v>M2</v>
          </cell>
          <cell r="F2647">
            <v>191</v>
          </cell>
        </row>
        <row r="2648">
          <cell r="B2648" t="str">
            <v>ED-50907</v>
          </cell>
          <cell r="C2648" t="str">
            <v>SEE-SER-100</v>
          </cell>
          <cell r="D2648" t="str">
            <v>PG - (70 X 70 CM) PORTA COMPLETA, ESTRUTURA EM CHAPA, ASSENTADA , CONFORME DETALHES E ESPECIFICAÇÕES</v>
          </cell>
          <cell r="E2648" t="str">
            <v>U</v>
          </cell>
          <cell r="F2648">
            <v>197.21</v>
          </cell>
        </row>
        <row r="2649">
          <cell r="B2649" t="str">
            <v>ED-50842</v>
          </cell>
          <cell r="C2649" t="str">
            <v>SEE-EST-005</v>
          </cell>
          <cell r="D2649" t="str">
            <v>PILAR EM CONCRETO APARENTE 20 MPA, INCLUSIVE ARMAÇÃO, FORMA PLASTIFICADA E DESFORMA</v>
          </cell>
          <cell r="E2649" t="str">
            <v>M3</v>
          </cell>
          <cell r="F2649">
            <v>1733.13</v>
          </cell>
        </row>
        <row r="2650">
          <cell r="B2650" t="str">
            <v>ED-50843</v>
          </cell>
          <cell r="C2650" t="str">
            <v>SEE-EST-010</v>
          </cell>
          <cell r="D2650" t="str">
            <v>PILARETE DE CONCRETO 17 X 20 CM CONCRETO 20 MPA, APARENTE NA FACE EXTERNA , INCLUSIVE FORMA E AÇO, EM GUARDA - CORPO NAS CIRCULAÇÕES</v>
          </cell>
          <cell r="E2650" t="str">
            <v>M3</v>
          </cell>
          <cell r="F2650">
            <v>1687.27</v>
          </cell>
        </row>
        <row r="2651">
          <cell r="B2651" t="str">
            <v>ED-50864</v>
          </cell>
          <cell r="C2651" t="str">
            <v>SEE-POÇ-005</v>
          </cell>
          <cell r="D2651" t="str">
            <v>POÇO ABSORVENTE DE D = 150 CM X 3 M, REVESTIDO EM ALVENARIA DE TIJOLO REQUEIMADO, FUNDO DE AREIA E BRITA E TAMPA EM LAJE ESP. = 8 CM, INCLUSIVE BOTA FORA DE MATERIAL ESCAVADO</v>
          </cell>
          <cell r="E2651" t="str">
            <v>U</v>
          </cell>
          <cell r="F2651">
            <v>2678.05</v>
          </cell>
        </row>
        <row r="2652">
          <cell r="B2652" t="str">
            <v>ED-50915</v>
          </cell>
          <cell r="C2652" t="str">
            <v>SEE-SER-160</v>
          </cell>
          <cell r="D2652" t="str">
            <v>PORTA METÁLICA 70 X 210 CM , INCLUINDO FECHADURA TIPO EXTERNA E FERRAGENS, CONFORME DETALHE PADRÃO ESCOLAR 4/98 VERSÃO 2005</v>
          </cell>
          <cell r="E2652" t="str">
            <v>U</v>
          </cell>
          <cell r="F2652">
            <v>494.44</v>
          </cell>
        </row>
        <row r="2653">
          <cell r="B2653" t="str">
            <v>ED-50916</v>
          </cell>
          <cell r="C2653" t="str">
            <v>SEE-SER-165</v>
          </cell>
          <cell r="D2653" t="str">
            <v>PORTA METÁLICA 80 X 210 CM , INCLUINDO FECHADURA TIPO EXTERNA E FERRAGENS, CONFORME DETALHE PADRÃO ESCOLAR 4/98 VERSÃO 2005</v>
          </cell>
          <cell r="E2653" t="str">
            <v>U</v>
          </cell>
          <cell r="F2653">
            <v>565.08000000000004</v>
          </cell>
        </row>
        <row r="2654">
          <cell r="B2654" t="str">
            <v>ED-50909</v>
          </cell>
          <cell r="C2654" t="str">
            <v>SEE-SER-120</v>
          </cell>
          <cell r="D2654" t="str">
            <v>PORTA 1,00 X 2,10 CM, CONFORME DETALHE DE PROJETO</v>
          </cell>
          <cell r="E2654" t="str">
            <v>U</v>
          </cell>
          <cell r="F2654">
            <v>706.35</v>
          </cell>
        </row>
        <row r="2655">
          <cell r="B2655" t="str">
            <v>ED-50914</v>
          </cell>
          <cell r="C2655" t="str">
            <v>SEE-SER-155</v>
          </cell>
          <cell r="D2655" t="str">
            <v>PV - (165 X 90 CM) PORTA COMPLETA, 2 FOLHAS, ESTRUTURA EM CHAPA, MARCO EM CHAPA DOBRADA, ASSENTADA , CONFORME DETALHES E ESPECIFICAÇÕES</v>
          </cell>
          <cell r="E2655" t="str">
            <v>U</v>
          </cell>
          <cell r="F2655">
            <v>286.36</v>
          </cell>
        </row>
        <row r="2656">
          <cell r="B2656" t="str">
            <v>ED-50908</v>
          </cell>
          <cell r="C2656" t="str">
            <v>SEE-SER-110</v>
          </cell>
          <cell r="D2656" t="str">
            <v>PV1 - PORTA DE ABRIR VENEZIANA CHAPA DE ABRIR, (CANTINA), 150 X 130 X 90 CM</v>
          </cell>
          <cell r="E2656" t="str">
            <v>U</v>
          </cell>
          <cell r="F2656">
            <v>577.9</v>
          </cell>
        </row>
        <row r="2657">
          <cell r="B2657" t="str">
            <v>ED-50841</v>
          </cell>
          <cell r="C2657" t="str">
            <v>SEE-ESQ-010</v>
          </cell>
          <cell r="D2657" t="str">
            <v>P8 (83 CM X 60 CM) PORTINHOLA EM COMPENSADO PINTADO COM TRINCO, CONFORME DETALHE 33-D AGOSTO 2001 PROJETO PADRÃO DEER-MG</v>
          </cell>
          <cell r="E2657" t="str">
            <v>M2</v>
          </cell>
          <cell r="F2657">
            <v>131.52000000000001</v>
          </cell>
        </row>
        <row r="2658">
          <cell r="B2658" t="str">
            <v>ED-50871</v>
          </cell>
          <cell r="C2658" t="str">
            <v>SEE-QUA-026</v>
          </cell>
          <cell r="D2658" t="str">
            <v>QUADRO DE AVISO COMPLETO, COM PORTA DE ACRÍLICO 50 X 80 X 8 CM</v>
          </cell>
          <cell r="E2658" t="str">
            <v>U</v>
          </cell>
          <cell r="F2658">
            <v>737.77</v>
          </cell>
        </row>
        <row r="2659">
          <cell r="B2659" t="str">
            <v>ED-50870</v>
          </cell>
          <cell r="C2659" t="str">
            <v>SEE-QUA-025</v>
          </cell>
          <cell r="D2659" t="str">
            <v>QUADRO DE AVISO COMPLETO, COM PORTA DE VIDRO 50 X 80 X 8 CM</v>
          </cell>
          <cell r="E2659" t="str">
            <v>U</v>
          </cell>
          <cell r="F2659">
            <v>637.77</v>
          </cell>
        </row>
        <row r="2660">
          <cell r="B2660" t="str">
            <v>ED-50872</v>
          </cell>
          <cell r="C2660" t="str">
            <v>SEE-QUA-030</v>
          </cell>
          <cell r="D2660" t="str">
            <v>QUADRO DE AVISOS 80 X 40 CM, COMPLETO, COLOCADO</v>
          </cell>
          <cell r="E2660" t="str">
            <v>U</v>
          </cell>
          <cell r="F2660">
            <v>537.77</v>
          </cell>
        </row>
        <row r="2661">
          <cell r="B2661" t="str">
            <v>ED-50874</v>
          </cell>
          <cell r="C2661" t="str">
            <v>SEE-QUA-036</v>
          </cell>
          <cell r="D2661" t="str">
            <v>QUADRO DE CHAVE DE MADEIRA 70 GANCHOS - PORTA COM ACRÍLICO, 40 X 60 CM</v>
          </cell>
          <cell r="E2661" t="str">
            <v>U</v>
          </cell>
          <cell r="F2661">
            <v>637.77</v>
          </cell>
        </row>
        <row r="2662">
          <cell r="B2662" t="str">
            <v>ED-50873</v>
          </cell>
          <cell r="C2662" t="str">
            <v>SEE-QUA-035</v>
          </cell>
          <cell r="D2662" t="str">
            <v>QUADRO DE CHAVE DE MADEIRA 70 GANCHOS - PORTA COM VIDRO, 40 X 60 CM</v>
          </cell>
          <cell r="E2662" t="str">
            <v>U</v>
          </cell>
          <cell r="F2662">
            <v>537.77</v>
          </cell>
        </row>
        <row r="2663">
          <cell r="B2663" t="str">
            <v>ED-50875</v>
          </cell>
          <cell r="C2663" t="str">
            <v>SEE-QUA-040</v>
          </cell>
          <cell r="D2663" t="str">
            <v>QUADRO DE CHAVES 50 X 46 CM</v>
          </cell>
          <cell r="E2663" t="str">
            <v>U</v>
          </cell>
          <cell r="F2663">
            <v>537.77</v>
          </cell>
        </row>
        <row r="2664">
          <cell r="B2664" t="str">
            <v>ED-50910</v>
          </cell>
          <cell r="C2664" t="str">
            <v>SEE-SER-125</v>
          </cell>
          <cell r="D2664" t="str">
            <v>QUADRO METÁLICO 2,00 X 0,60 M EM TELA METÁLICA 1", FIO # 10</v>
          </cell>
          <cell r="E2664" t="str">
            <v>U</v>
          </cell>
          <cell r="F2664">
            <v>280.88</v>
          </cell>
        </row>
        <row r="2665">
          <cell r="B2665" t="str">
            <v>ED-50865</v>
          </cell>
          <cell r="C2665" t="str">
            <v>SEE-QUA-005</v>
          </cell>
          <cell r="D2665" t="str">
            <v>QUADRO PARA GIZ DE LAMINADO MELAMÍNICO COLOCADO 308 X 125 CM COM PORTA GIZ E MOLDURA, COM DOIS QUADROS PARA CARTAZES DE 127 X 125 CM</v>
          </cell>
          <cell r="E2665" t="str">
            <v>U</v>
          </cell>
          <cell r="F2665">
            <v>2173.3200000000002</v>
          </cell>
        </row>
        <row r="2666">
          <cell r="B2666" t="str">
            <v>ED-50866</v>
          </cell>
          <cell r="C2666" t="str">
            <v>SEE-QUA-010</v>
          </cell>
          <cell r="D2666" t="str">
            <v>QUADRO PARA GIZ E CARTAZES - MOLDURA EM ALUMÍNIO</v>
          </cell>
          <cell r="E2666" t="str">
            <v>U</v>
          </cell>
          <cell r="F2666">
            <v>1555.55</v>
          </cell>
        </row>
        <row r="2667">
          <cell r="B2667" t="str">
            <v>ED-50868</v>
          </cell>
          <cell r="C2667" t="str">
            <v>SEE-QUA-016</v>
          </cell>
          <cell r="D2667" t="str">
            <v>QUADRO PARA GIZ E CARTAZES, 310 X 131 CM - MOLDURA EM MADEIRA</v>
          </cell>
          <cell r="E2667" t="str">
            <v>U</v>
          </cell>
          <cell r="F2667">
            <v>1155.55</v>
          </cell>
        </row>
        <row r="2668">
          <cell r="B2668" t="str">
            <v>ED-50867</v>
          </cell>
          <cell r="C2668" t="str">
            <v>SEE-QUA-015</v>
          </cell>
          <cell r="D2668" t="str">
            <v>QUADRO PARA GIZ E CARTAZES, 557 X 126 CM - MOLDURA EM MADEIRA</v>
          </cell>
          <cell r="E2668" t="str">
            <v>U</v>
          </cell>
          <cell r="F2668">
            <v>1755.55</v>
          </cell>
        </row>
        <row r="2669">
          <cell r="B2669" t="str">
            <v>ED-50869</v>
          </cell>
          <cell r="C2669" t="str">
            <v>SEE-QUA-020</v>
          </cell>
          <cell r="D2669" t="str">
            <v>QUADRO PARA PINCEL ATÔMICO, EM CHAPA RESINADA (310 X 131 CM), COMPLETO</v>
          </cell>
          <cell r="E2669" t="str">
            <v>U</v>
          </cell>
          <cell r="F2669">
            <v>1155.55</v>
          </cell>
        </row>
        <row r="2670">
          <cell r="B2670" t="str">
            <v>ED-50876</v>
          </cell>
          <cell r="C2670" t="str">
            <v>SEE-REG-005</v>
          </cell>
          <cell r="D2670" t="str">
            <v>RÉGUA DE 10 X 1,7 CM (PEROBA ROSA) CANTO BOLEADO</v>
          </cell>
          <cell r="E2670" t="str">
            <v>M</v>
          </cell>
          <cell r="F2670">
            <v>19.77</v>
          </cell>
        </row>
        <row r="2671">
          <cell r="B2671" t="str">
            <v>ED-50919</v>
          </cell>
          <cell r="C2671" t="str">
            <v>SEE-TEL-005</v>
          </cell>
          <cell r="D2671" t="str">
            <v>TF- (350 X 72 CM) TELA FIXA SOLDADA ENTRE PILARETES METÁLICOS DE SUSTENTAÇÃO DAS TERÇAS EM PERFIL CANTONEIRA E TELA CORRUGADA</v>
          </cell>
          <cell r="E2671" t="str">
            <v>U</v>
          </cell>
          <cell r="F2671">
            <v>197.93</v>
          </cell>
        </row>
        <row r="2672">
          <cell r="B2672" t="str">
            <v>ED-50850</v>
          </cell>
          <cell r="C2672" t="str">
            <v>SEE-EST-045</v>
          </cell>
          <cell r="D2672" t="str">
            <v>VIGA DE 0,21 A 0,35 M DE LARGURA EM CONCRETO 20MPA, APARENTE, ARMAÇÃO, FORMA PLASTIFICADA, ESCORAMENTO E DESFORMA</v>
          </cell>
          <cell r="E2672" t="str">
            <v>M3</v>
          </cell>
          <cell r="F2672">
            <v>1172.79</v>
          </cell>
        </row>
        <row r="2673">
          <cell r="B2673">
            <v>361</v>
          </cell>
          <cell r="C2673" t="str">
            <v>-</v>
          </cell>
          <cell r="D2673" t="str">
            <v>SER-001  - SERRALHERIA</v>
          </cell>
          <cell r="E2673" t="str">
            <v/>
          </cell>
        </row>
        <row r="2674">
          <cell r="B2674" t="str">
            <v>ED-9100</v>
          </cell>
          <cell r="C2674" t="str">
            <v>-</v>
          </cell>
          <cell r="D2674" t="str">
            <v>ALAMBRADO PARA QUADRA ESPORTIVA, COM TELA DE ARAME GALVANIZADO FIO 12 # 2", FIXADO EM QUADROS DE TUBOS DE AÇO CARBONO GALVANIZADO DN 50MM (2")</v>
          </cell>
          <cell r="E2674" t="str">
            <v>M2</v>
          </cell>
          <cell r="F2674">
            <v>105</v>
          </cell>
        </row>
        <row r="2675">
          <cell r="B2675" t="str">
            <v>ED-50921</v>
          </cell>
          <cell r="C2675" t="str">
            <v>SER-ALA-010</v>
          </cell>
          <cell r="D2675" t="str">
            <v>ALAMBRADO PARA QUADRA ESPORTIVA, COM TELA DE ARAME GALVANIZADO FIO 12 # 2", FIXADO EM QUADROS DE TUBOS DE AÇO GALVANIZADO D = 2", H = 1,00 M</v>
          </cell>
          <cell r="E2675" t="str">
            <v>M</v>
          </cell>
          <cell r="F2675">
            <v>129.38</v>
          </cell>
        </row>
        <row r="2676">
          <cell r="B2676" t="str">
            <v>ED-50920</v>
          </cell>
          <cell r="C2676" t="str">
            <v>SER-ALA-005</v>
          </cell>
          <cell r="D2676" t="str">
            <v>ALAMBRADO PARA QUADRA ESPORTIVA, COM TELA DE ARAME GALVANIZADO FIO 12 # 2", FIXADO EM QUADROS DE TUBOS DE AÇO GALVANIZADO D = 2", H = 4,00 M</v>
          </cell>
          <cell r="E2676" t="str">
            <v>M</v>
          </cell>
          <cell r="F2676">
            <v>285.74</v>
          </cell>
        </row>
        <row r="2677">
          <cell r="B2677" t="str">
            <v>ED-50922</v>
          </cell>
          <cell r="C2677" t="str">
            <v>SER-ALA-015</v>
          </cell>
          <cell r="D2677" t="str">
            <v>ALAMBRADO PARA QUADRA ESPORTIVA, COM TELA DE ARAME GALVANIZADO FIO 12 # 2", FIXADO EM QUADROS DE TUBOS DE AÇO GALVANIZADO D = 2", H = 6,00 M</v>
          </cell>
          <cell r="E2677" t="str">
            <v>M</v>
          </cell>
          <cell r="F2677">
            <v>401.88</v>
          </cell>
        </row>
        <row r="2678">
          <cell r="B2678" t="str">
            <v>ED-50923</v>
          </cell>
          <cell r="C2678" t="str">
            <v>SER-ALÇ-005</v>
          </cell>
          <cell r="D2678" t="str">
            <v>ALÇAPÃO 60 X 60 CM COM COM QUADRO DE CANTONEIRA METÁLICA 1"X 1/8", TAMPA EM CANTONEIRA 7/8"X 1/8" E CHAPA METÁLICA ENRIJECIDA POR PERFIL "T</v>
          </cell>
          <cell r="E2678" t="str">
            <v>U</v>
          </cell>
          <cell r="F2678">
            <v>202.71</v>
          </cell>
        </row>
        <row r="2679">
          <cell r="B2679" t="str">
            <v>ED-50925</v>
          </cell>
          <cell r="C2679" t="str">
            <v>SER-ALÇ-015</v>
          </cell>
          <cell r="D2679" t="str">
            <v>ALÇAPÃO 70 X 70 CM COM COM QUADRO DE CANTONEIRA METÁLICA 1"X 1/8", TAMPA EM CANTONEIRA 7/8"X 1/8" E CHAPA METÁLICA ENRIJECIDA POR PERFIL "T</v>
          </cell>
          <cell r="E2679" t="str">
            <v>U</v>
          </cell>
          <cell r="F2679">
            <v>238.53</v>
          </cell>
        </row>
        <row r="2680">
          <cell r="B2680" t="str">
            <v>ED-50924</v>
          </cell>
          <cell r="C2680" t="str">
            <v>SER-ALÇ-010</v>
          </cell>
          <cell r="D2680" t="str">
            <v>ALÇAPÃO 80 X 80 CM COM COM QUADRO DE CANTONEIRA METÁLICA 1"X 1/8", TAMPA EM CANTONEIRA 7/8"X 1/8" E CHAPA METÁLICA ENRIJECIDA POR PERFIL "T</v>
          </cell>
          <cell r="E2680" t="str">
            <v>U</v>
          </cell>
          <cell r="F2680">
            <v>255.56</v>
          </cell>
        </row>
        <row r="2681">
          <cell r="B2681" t="str">
            <v>ED-50926</v>
          </cell>
          <cell r="C2681" t="str">
            <v>SER-APO-005</v>
          </cell>
          <cell r="D2681" t="str">
            <v>APOIO METÁLICO PARA BANCADAS, EM TUBO METALON, 30 X 50 MM, L = 30 CM, E = 2 MM, ACABAMENTO EM PINTURA ESMALTE ACETINADO</v>
          </cell>
          <cell r="E2681" t="str">
            <v>U</v>
          </cell>
          <cell r="F2681">
            <v>21.09</v>
          </cell>
        </row>
        <row r="2682">
          <cell r="B2682" t="str">
            <v>ED-50927</v>
          </cell>
          <cell r="C2682" t="str">
            <v>SER-ARM-005</v>
          </cell>
          <cell r="D2682" t="str">
            <v>ARMÁRIO EM CHAPA DOBRADA #14 COM PRATELEIRA INTERNA E SUPORTES DE METALON PARA TV E VÍDEO</v>
          </cell>
          <cell r="E2682" t="str">
            <v>U</v>
          </cell>
          <cell r="F2682">
            <v>323.31</v>
          </cell>
        </row>
        <row r="2683">
          <cell r="B2683" t="str">
            <v>ED-50928</v>
          </cell>
          <cell r="C2683" t="str">
            <v>SER-ARM-010</v>
          </cell>
          <cell r="D2683" t="str">
            <v>ARMÁRIO PARA TV E VÍDEO</v>
          </cell>
          <cell r="E2683" t="str">
            <v>U</v>
          </cell>
          <cell r="F2683">
            <v>268.52</v>
          </cell>
        </row>
        <row r="2684">
          <cell r="B2684" t="str">
            <v>ED-50933</v>
          </cell>
          <cell r="C2684" t="str">
            <v>SER-COL-015</v>
          </cell>
          <cell r="D2684" t="str">
            <v>ASSENTAMENTO DE GRADIS E PORTÕES</v>
          </cell>
          <cell r="E2684" t="str">
            <v>M2</v>
          </cell>
          <cell r="F2684">
            <v>58.01</v>
          </cell>
        </row>
        <row r="2685">
          <cell r="B2685" t="str">
            <v>ED-50931</v>
          </cell>
          <cell r="C2685" t="str">
            <v>SER-COL-005</v>
          </cell>
          <cell r="D2685" t="str">
            <v>ASSENTAMENTO DE JANELAS METÁLICAS BASCULANTE OU FIXA</v>
          </cell>
          <cell r="E2685" t="str">
            <v>M2</v>
          </cell>
          <cell r="F2685">
            <v>67.44</v>
          </cell>
        </row>
        <row r="2686">
          <cell r="B2686" t="str">
            <v>ED-50932</v>
          </cell>
          <cell r="C2686" t="str">
            <v>SER-COL-010</v>
          </cell>
          <cell r="D2686" t="str">
            <v>ASSENTAMENTO DE JANELAS METÁLICAS DE CORRER E MAXIM-AR</v>
          </cell>
          <cell r="E2686" t="str">
            <v>M2</v>
          </cell>
          <cell r="F2686">
            <v>108.24</v>
          </cell>
        </row>
        <row r="2687">
          <cell r="B2687" t="str">
            <v>ED-50934</v>
          </cell>
          <cell r="C2687" t="str">
            <v>SER-COL-020</v>
          </cell>
          <cell r="D2687" t="str">
            <v>ASSENTAMENTO DE PORTA DE FERRO UMA OU DUAS FOLHAS</v>
          </cell>
          <cell r="E2687" t="str">
            <v>M2</v>
          </cell>
          <cell r="F2687">
            <v>96.36</v>
          </cell>
        </row>
        <row r="2688">
          <cell r="B2688" t="str">
            <v>ED-50929</v>
          </cell>
          <cell r="C2688" t="str">
            <v>SER-BAT-005</v>
          </cell>
          <cell r="D2688" t="str">
            <v>BATE-RODAS EM TUBO GALVANIZADO DIN 2440, D = 3"</v>
          </cell>
          <cell r="E2688" t="str">
            <v>U</v>
          </cell>
          <cell r="F2688">
            <v>162.78</v>
          </cell>
        </row>
        <row r="2689">
          <cell r="B2689" t="str">
            <v>ED-50943</v>
          </cell>
          <cell r="C2689" t="str">
            <v>SER-COR-030</v>
          </cell>
          <cell r="D2689" t="str">
            <v>CORRIMÃO DUPLO EM TUBO DE AÇO INOX D = 1 1/2" - FIXADO EM ALVENARIA</v>
          </cell>
          <cell r="E2689" t="str">
            <v>M</v>
          </cell>
          <cell r="F2689">
            <v>322.27999999999997</v>
          </cell>
        </row>
        <row r="2690">
          <cell r="B2690" t="str">
            <v>ED-50937</v>
          </cell>
          <cell r="C2690" t="str">
            <v>SER-COR-007</v>
          </cell>
          <cell r="D2690" t="str">
            <v>CORRIMÃO DUPLO EM TUBO GALVANIZADO DIN 2440, D = 1 1/2" - FIXADO EM ALVENARIA</v>
          </cell>
          <cell r="E2690" t="str">
            <v>M</v>
          </cell>
          <cell r="F2690">
            <v>105.05</v>
          </cell>
        </row>
        <row r="2691">
          <cell r="B2691" t="str">
            <v>ED-50941</v>
          </cell>
          <cell r="C2691" t="str">
            <v>SER-COR-020</v>
          </cell>
          <cell r="D2691" t="str">
            <v>CORRIMÃO SIMPLES EM TUBO DE AÇO INOX D = 1 1/2" - FIXADO EM ALVENARIA</v>
          </cell>
          <cell r="E2691" t="str">
            <v>M</v>
          </cell>
          <cell r="F2691">
            <v>169.13</v>
          </cell>
        </row>
        <row r="2692">
          <cell r="B2692" t="str">
            <v>ED-50942</v>
          </cell>
          <cell r="C2692" t="str">
            <v>SER-COR-025</v>
          </cell>
          <cell r="D2692" t="str">
            <v>CORRIMÃO SIMPLES EM TUBO DE AÇO INOX D = 1 1/2" - FIXADO EM PISO</v>
          </cell>
          <cell r="E2692" t="str">
            <v>M</v>
          </cell>
          <cell r="F2692">
            <v>165.96</v>
          </cell>
        </row>
        <row r="2693">
          <cell r="B2693" t="str">
            <v>ED-50935</v>
          </cell>
          <cell r="C2693" t="str">
            <v>SER-COR-005</v>
          </cell>
          <cell r="D2693" t="str">
            <v>CORRIMÃO SIMPLES EM TUBO GALVANIZADO DIN 2440, D = 1 1/2" - FIXADO EM ALVENARIA</v>
          </cell>
          <cell r="E2693" t="str">
            <v>M</v>
          </cell>
          <cell r="F2693">
            <v>89.13</v>
          </cell>
        </row>
        <row r="2694">
          <cell r="B2694" t="str">
            <v>ED-50936</v>
          </cell>
          <cell r="C2694" t="str">
            <v>SER-COR-006</v>
          </cell>
          <cell r="D2694" t="str">
            <v>CORRIMÃO SIMPLES EM TUBO GALVANIZADO DIN 2440, D = 1 1/2" - FIXADO EM PISO</v>
          </cell>
          <cell r="E2694" t="str">
            <v>M</v>
          </cell>
          <cell r="F2694">
            <v>80.209999999999994</v>
          </cell>
        </row>
        <row r="2695">
          <cell r="B2695" t="str">
            <v>ED-50947</v>
          </cell>
          <cell r="C2695" t="str">
            <v>SER-DEG-005</v>
          </cell>
          <cell r="D2695" t="str">
            <v>DEGRAU DE ESCADA DE MARINHEIRO DE FERRO REDONDO DE 7/8" ENGASTADO</v>
          </cell>
          <cell r="E2695" t="str">
            <v>U</v>
          </cell>
          <cell r="F2695">
            <v>34.75</v>
          </cell>
        </row>
        <row r="2696">
          <cell r="B2696" t="str">
            <v>ED-50949</v>
          </cell>
          <cell r="C2696" t="str">
            <v>SER-ESC-010</v>
          </cell>
          <cell r="D2696" t="str">
            <v>ESCADA MARINHEIRO - TUBO GALVANIZADO D = 3/4" E D = 1/2"</v>
          </cell>
          <cell r="E2696" t="str">
            <v>M</v>
          </cell>
          <cell r="F2696">
            <v>161.43</v>
          </cell>
        </row>
        <row r="2697">
          <cell r="B2697" t="str">
            <v>ED-50948</v>
          </cell>
          <cell r="C2697" t="str">
            <v>SER-ESC-005</v>
          </cell>
          <cell r="D2697" t="str">
            <v>ESCADA MARINHEIRO COM GRADIL PROTETOR - D = 3/4"</v>
          </cell>
          <cell r="E2697" t="str">
            <v>M</v>
          </cell>
          <cell r="F2697">
            <v>360.96</v>
          </cell>
        </row>
        <row r="2698">
          <cell r="B2698" t="str">
            <v>ED-50950</v>
          </cell>
          <cell r="C2698" t="str">
            <v>SER-FEC-005</v>
          </cell>
          <cell r="D2698" t="str">
            <v>FECHAMENTO DE EMPENA COM QUADRO EM PERFIL, CANTONEIRA 2" X 2", SOLDADO, E TELA FIO 12 MALHA 1/2" (CONFORME DETALHE DE PRÉDIO ESCOLAR, INCLUSIVE PINTURA ESMALTE)</v>
          </cell>
          <cell r="E2698" t="str">
            <v>M2</v>
          </cell>
          <cell r="F2698">
            <v>189.73</v>
          </cell>
        </row>
        <row r="2699">
          <cell r="B2699" t="str">
            <v>ED-50930</v>
          </cell>
          <cell r="C2699" t="str">
            <v>SER-CAI-006</v>
          </cell>
          <cell r="D2699" t="str">
            <v>FORNECIMENTO E ASSENTAMENTO DE CAIXILHO FIXO DE FERRO COM TELA CORRUGADA # 15 MM FIO 12</v>
          </cell>
          <cell r="E2699" t="str">
            <v>M2</v>
          </cell>
          <cell r="F2699">
            <v>219.24</v>
          </cell>
        </row>
        <row r="2700">
          <cell r="B2700" t="str">
            <v>ED-50951</v>
          </cell>
          <cell r="C2700" t="str">
            <v>SER-GRA-005</v>
          </cell>
          <cell r="D2700" t="str">
            <v>FORNECIMENTO E ASSENTAMENTO DE GRADE FIXA DE FERRO, PARA PROTEÇÃO DE JANELAS</v>
          </cell>
          <cell r="E2700" t="str">
            <v>M2</v>
          </cell>
          <cell r="F2700">
            <v>246.4</v>
          </cell>
        </row>
        <row r="2701">
          <cell r="B2701" t="str">
            <v>ED-50954</v>
          </cell>
          <cell r="C2701" t="str">
            <v>SER-JAN-005</v>
          </cell>
          <cell r="D2701" t="str">
            <v>FORNECIMENTO E ASSENTAMENTO DE JANELA BASCULANTE DE FERRO</v>
          </cell>
          <cell r="E2701" t="str">
            <v>M2</v>
          </cell>
          <cell r="F2701">
            <v>341.61</v>
          </cell>
        </row>
        <row r="2702">
          <cell r="B2702" t="str">
            <v>ED-50957</v>
          </cell>
          <cell r="C2702" t="str">
            <v>SER-JAN-010</v>
          </cell>
          <cell r="D2702" t="str">
            <v>FORNECIMENTO E ASSENTAMENTO DE JANELA BASCULANTE EM METALON</v>
          </cell>
          <cell r="E2702" t="str">
            <v>M2</v>
          </cell>
          <cell r="F2702">
            <v>352.22</v>
          </cell>
        </row>
        <row r="2703">
          <cell r="B2703" t="str">
            <v>ED-50961</v>
          </cell>
          <cell r="C2703" t="str">
            <v>SER-JAN-025</v>
          </cell>
          <cell r="D2703" t="str">
            <v>FORNECIMENTO E ASSENTAMENTO DE JANELA DE ALUMÍNIO, LINHA SUPREMA ACABAMENTO ANODIZADO, TIPO BASCULA COM CONTRAMARCO, INCLUSIVE FORNECIMENTO DE VIDRO LISO DE 4MM, FERRAGENS E ACESSÓRIOS</v>
          </cell>
          <cell r="E2703" t="str">
            <v>M2</v>
          </cell>
          <cell r="F2703">
            <v>393.26</v>
          </cell>
        </row>
        <row r="2704">
          <cell r="B2704" t="str">
            <v>ED-50962</v>
          </cell>
          <cell r="C2704" t="str">
            <v>SER-JAN-030</v>
          </cell>
          <cell r="D2704" t="str">
            <v>FORNECIMENTO E ASSENTAMENTO DE JANELA DE ALUMÍNIO, LINHA SUPREMA ACABAMENTO ANODIZADO, TIPO CORRER COM CONTRAMARCO, INCLUSIVE FORNECIMENTO DE VIDRO LISO DE 4MM, FERRAGENS E ACESSÓRIOS</v>
          </cell>
          <cell r="E2704" t="str">
            <v>M2</v>
          </cell>
          <cell r="F2704">
            <v>408.44</v>
          </cell>
        </row>
        <row r="2705">
          <cell r="B2705" t="str">
            <v>ED-50963</v>
          </cell>
          <cell r="C2705" t="str">
            <v>SER-JAN-035</v>
          </cell>
          <cell r="D2705" t="str">
            <v>FORNECIMENTO E ASSENTAMENTO DE JANELA DE ALUMÍNIO, LINHA SUPREMA ACABAMENTO ANODIZADO, TIPO CORRER, 2 FOLHAS COM CONTRAMARCO, INCLUSIVE FORNECIMENTO DE VIDRO LISO DE 4MM, FERRAGENS E ACESSÓRIOS</v>
          </cell>
          <cell r="E2705" t="str">
            <v>M2</v>
          </cell>
          <cell r="F2705">
            <v>408.44</v>
          </cell>
        </row>
        <row r="2706">
          <cell r="B2706" t="str">
            <v>ED-50964</v>
          </cell>
          <cell r="C2706" t="str">
            <v>SER-JAN-040</v>
          </cell>
          <cell r="D2706" t="str">
            <v>FORNECIMENTO E ASSENTAMENTO DE JANELA DE ALUMÍNIO, LINHA SUPREMA ACABAMENTO ANODIZADO, TIPO MAXIM-AR COM CONTRAMARCO, INCLUSIVE FORNECIMENTO DE VIDRO LISO DE 4MM, FERRAGENS E ACESSÓRIOS</v>
          </cell>
          <cell r="E2706" t="str">
            <v>M2</v>
          </cell>
          <cell r="F2706">
            <v>411.48</v>
          </cell>
        </row>
        <row r="2707">
          <cell r="B2707" t="str">
            <v>ED-50955</v>
          </cell>
          <cell r="C2707" t="str">
            <v>SER-JAN-006</v>
          </cell>
          <cell r="D2707" t="str">
            <v>FORNECIMENTO E ASSENTAMENTO DE JANELA DE CORRER EM FERRO</v>
          </cell>
          <cell r="E2707" t="str">
            <v>M2</v>
          </cell>
          <cell r="F2707">
            <v>393.4</v>
          </cell>
        </row>
        <row r="2708">
          <cell r="B2708" t="str">
            <v>ED-50958</v>
          </cell>
          <cell r="C2708" t="str">
            <v>SER-JAN-015</v>
          </cell>
          <cell r="D2708" t="str">
            <v>FORNECIMENTO E ASSENTAMENTO DE JANELA DE CORRER EM METALON</v>
          </cell>
          <cell r="E2708" t="str">
            <v>M2</v>
          </cell>
          <cell r="F2708">
            <v>393.4</v>
          </cell>
        </row>
        <row r="2709">
          <cell r="B2709" t="str">
            <v>ED-50956</v>
          </cell>
          <cell r="C2709" t="str">
            <v>SER-JAN-007</v>
          </cell>
          <cell r="D2709" t="str">
            <v>FORNECIMENTO E ASSENTAMENTO DE JANELA EM FERRO, TIPO MAXIM-AR, INCLUSIVE FERRAGENS E ACESSÓRIOS</v>
          </cell>
          <cell r="E2709" t="str">
            <v>M2</v>
          </cell>
          <cell r="F2709">
            <v>277.02999999999997</v>
          </cell>
        </row>
        <row r="2710">
          <cell r="B2710" t="str">
            <v>ED-50959</v>
          </cell>
          <cell r="C2710" t="str">
            <v>SER-JAN-016</v>
          </cell>
          <cell r="D2710" t="str">
            <v>FORNECIMENTO E ASSENTAMENTO DE JANELA EM METALON, TIPO MAXIM-AR, INCLUSIVE FERRAGENS E ACESSÓRIOS</v>
          </cell>
          <cell r="E2710" t="str">
            <v>M2</v>
          </cell>
          <cell r="F2710">
            <v>277.02999999999997</v>
          </cell>
        </row>
        <row r="2711">
          <cell r="B2711" t="str">
            <v>ED-50960</v>
          </cell>
          <cell r="C2711" t="str">
            <v>SER-JAN-020</v>
          </cell>
          <cell r="D2711" t="str">
            <v>FORNECIMENTO E ASSENTAMENTO DE JANELA VENEZIANA FIXAS METALON</v>
          </cell>
          <cell r="E2711" t="str">
            <v>M2</v>
          </cell>
          <cell r="F2711">
            <v>454.01</v>
          </cell>
        </row>
        <row r="2712">
          <cell r="B2712" t="str">
            <v>ED-50965</v>
          </cell>
          <cell r="C2712" t="str">
            <v>SER-MAR-005</v>
          </cell>
          <cell r="D2712" t="str">
            <v>FORNECIMENTO E ASSENTAMENTO DE MARCO EM CHAPA METÁLICA</v>
          </cell>
          <cell r="E2712" t="str">
            <v>U</v>
          </cell>
          <cell r="F2712">
            <v>290.77999999999997</v>
          </cell>
        </row>
        <row r="2713">
          <cell r="B2713" t="str">
            <v>ED-50969</v>
          </cell>
          <cell r="C2713" t="str">
            <v>SER-PAI-005</v>
          </cell>
          <cell r="D2713" t="str">
            <v>FORNECIMENTO E ASSENTAMENTO DE PAINEL FIXO EM TELA METÁLICA FIO 12 # 5 MM</v>
          </cell>
          <cell r="E2713" t="str">
            <v>M2</v>
          </cell>
          <cell r="F2713">
            <v>234.07</v>
          </cell>
        </row>
        <row r="2714">
          <cell r="B2714" t="str">
            <v>ED-50970</v>
          </cell>
          <cell r="C2714" t="str">
            <v>SER-POR-005</v>
          </cell>
          <cell r="D2714" t="str">
            <v>FORNECIMENTO E ASSENTAMENTO DE PORTA AÇO DE ENROLAR CHAPA 24 RAIADA LARGA, MANUAL, COMPLETA, COLOCADA</v>
          </cell>
          <cell r="E2714" t="str">
            <v>M2</v>
          </cell>
          <cell r="F2714">
            <v>324.69</v>
          </cell>
        </row>
        <row r="2715">
          <cell r="B2715" t="str">
            <v>ED-50991</v>
          </cell>
          <cell r="C2715" t="str">
            <v>SER-POR-095</v>
          </cell>
          <cell r="D2715" t="str">
            <v>FORNECIMENTO E ASSENTAMENTO DE PORTA DE ALUMÍNIO, LINHA SUPREMA ACABAMENTO ANODIZADO, TIPO CORRER, COM DUAS FOLHAS, INCLUSIVE FORNECIMENTO DE VIDRO LISO DE 4MM, FERRAGENS E ACESSÓRIOS</v>
          </cell>
          <cell r="E2715" t="str">
            <v>M2</v>
          </cell>
          <cell r="F2715">
            <v>432.45</v>
          </cell>
        </row>
        <row r="2716">
          <cell r="B2716" t="str">
            <v>ED-7576</v>
          </cell>
          <cell r="C2716" t="str">
            <v>-</v>
          </cell>
          <cell r="D2716" t="str">
            <v>FORNECIMENTO E ASSENTAMENTO DE PORTA EM ALUMÍNIO, TIPO VENEZIANA, DE ABRIR, ACABAMENTO ANODIZADO NATURAL, INCLUSIVE FECHADURA E MARCO</v>
          </cell>
          <cell r="E2716" t="str">
            <v>M2</v>
          </cell>
          <cell r="F2716">
            <v>490.26</v>
          </cell>
        </row>
        <row r="2717">
          <cell r="B2717" t="str">
            <v>ED-50952</v>
          </cell>
          <cell r="C2717" t="str">
            <v>SER-GRE-005</v>
          </cell>
          <cell r="D2717" t="str">
            <v>GRELHA EM CANTONEIRA DE AÇO 5/8" X 5/8" X 1/8" E FERRO DE 1/2" ESPAÇADOS DE 4 CM, L = 30 CM</v>
          </cell>
          <cell r="E2717" t="str">
            <v>M</v>
          </cell>
          <cell r="F2717">
            <v>107.68</v>
          </cell>
        </row>
        <row r="2718">
          <cell r="B2718" t="str">
            <v>ED-50953</v>
          </cell>
          <cell r="C2718" t="str">
            <v>SER-GRE-010</v>
          </cell>
          <cell r="D2718" t="str">
            <v>GRELHA PARA CAIXA DE HOLOFOTE REFLETOR EM PERFIL CHATO DE 25 X 3 MM, 45 X 45 CM</v>
          </cell>
          <cell r="E2718" t="str">
            <v>U</v>
          </cell>
          <cell r="F2718">
            <v>91.44</v>
          </cell>
        </row>
        <row r="2719">
          <cell r="B2719" t="str">
            <v>ED-50939</v>
          </cell>
          <cell r="C2719" t="str">
            <v>SER-COR-011</v>
          </cell>
          <cell r="D2719" t="str">
            <v>GUARDA-CORPO EM AÇO GALVANIZADO DIN 2440, D = 2", COM SUBDIVISÕES EM TUBO DE AÇO D = 1/2", H = 1,05 M - COM CORRIMÃO DUPLO DE TUBO DE AÇO GALVANIZADO DE D = 1 1/2"</v>
          </cell>
          <cell r="E2719" t="str">
            <v>M</v>
          </cell>
          <cell r="F2719">
            <v>511.62</v>
          </cell>
        </row>
        <row r="2720">
          <cell r="B2720" t="str">
            <v>ED-50938</v>
          </cell>
          <cell r="C2720" t="str">
            <v>SER-COR-010</v>
          </cell>
          <cell r="D2720" t="str">
            <v>GUARDA-CORPO EM AÇO GALVANIZADO DIN 2440, D = 2", COM SUBDIVISÕES EM TUBO DE AÇO D = 1/2", H = 1,05 M - COM CORRIMÃO SIMPLES DE TUBO DE AÇO GALVANIZADO DE D = 1 1/2"</v>
          </cell>
          <cell r="E2720" t="str">
            <v>M</v>
          </cell>
          <cell r="F2720">
            <v>426.62</v>
          </cell>
        </row>
        <row r="2721">
          <cell r="B2721" t="str">
            <v>ED-50946</v>
          </cell>
          <cell r="C2721" t="str">
            <v>SER-COR-045</v>
          </cell>
          <cell r="D2721" t="str">
            <v>GUARDA-CORPO EM AÇO INOX D = 1 1/2", COM SUBDIVISÕES EM TUBO DE AÇO INOX D = 1/2", H = 1,05 M</v>
          </cell>
          <cell r="E2721" t="str">
            <v>M</v>
          </cell>
          <cell r="F2721">
            <v>421.62</v>
          </cell>
        </row>
        <row r="2722">
          <cell r="B2722" t="str">
            <v>ED-50945</v>
          </cell>
          <cell r="C2722" t="str">
            <v>SER-COR-040</v>
          </cell>
          <cell r="D2722" t="str">
            <v>GUARDA-CORPO EM AÇO INOX D = 1 1/2", COM SUBDIVISÕES EM TUBO DE AÇO INOX D = 1/2", H = 1,05 M - COM CORRIMÃO DUPLO DE TUBO DE AÇO INOX D = 1 1/2"</v>
          </cell>
          <cell r="E2722" t="str">
            <v>M</v>
          </cell>
          <cell r="F2722">
            <v>721.62</v>
          </cell>
        </row>
        <row r="2723">
          <cell r="B2723" t="str">
            <v>ED-50944</v>
          </cell>
          <cell r="C2723" t="str">
            <v>SER-COR-035</v>
          </cell>
          <cell r="D2723" t="str">
            <v>GUARDA-CORPO EM AÇO INOX D = 1 1/2", COM SUBDIVISÕES EM TUBO DE AÇO INOX D = 1/2", H = 1,05 M - COM CORRIMÃO SIMPLES DE TUBO DE AÇO INOX D = 1 1/2"</v>
          </cell>
          <cell r="E2723" t="str">
            <v>M</v>
          </cell>
          <cell r="F2723">
            <v>601.62</v>
          </cell>
        </row>
        <row r="2724">
          <cell r="B2724" t="str">
            <v>ED-50940</v>
          </cell>
          <cell r="C2724" t="str">
            <v>SER-COR-015</v>
          </cell>
          <cell r="D2724" t="str">
            <v>GUARDA-CORPO EM TUBO GALVANIZADO DIN 2440 D = 2", COM SUBDIVISÕES EM TUBO DE AÇO D = 1/2", H = 1,05 M</v>
          </cell>
          <cell r="E2724" t="str">
            <v>M</v>
          </cell>
          <cell r="F2724">
            <v>350.07</v>
          </cell>
        </row>
        <row r="2725">
          <cell r="B2725" t="str">
            <v>ED-50966</v>
          </cell>
          <cell r="C2725" t="str">
            <v>SER-MAS-005</v>
          </cell>
          <cell r="D2725" t="str">
            <v>MASTRO DE PÁTIO PARA BANDEIRA, EM TUBO GALVANIZADO 2" - H = 6,00 M</v>
          </cell>
          <cell r="E2725" t="str">
            <v>U</v>
          </cell>
          <cell r="F2725">
            <v>458.83</v>
          </cell>
        </row>
        <row r="2726">
          <cell r="B2726" t="str">
            <v>ED-50967</v>
          </cell>
          <cell r="C2726" t="str">
            <v>SER-MAS-010</v>
          </cell>
          <cell r="D2726" t="str">
            <v>MASTRO PARA FACHADA</v>
          </cell>
          <cell r="E2726" t="str">
            <v>U</v>
          </cell>
          <cell r="F2726">
            <v>224.79</v>
          </cell>
        </row>
        <row r="2727">
          <cell r="B2727" t="str">
            <v>ED-50968</v>
          </cell>
          <cell r="C2727" t="str">
            <v>SER-MAS-015</v>
          </cell>
          <cell r="D2727" t="str">
            <v>MASTROS DE PÁTIO PARA BANDEIRAS (H = 2,00 M E 6,00 M E DE 1,00 M E 9,00 M)</v>
          </cell>
          <cell r="E2727" t="str">
            <v>CJ</v>
          </cell>
          <cell r="F2727">
            <v>1502.28</v>
          </cell>
        </row>
        <row r="2728">
          <cell r="B2728" t="str">
            <v>ED-50971</v>
          </cell>
          <cell r="C2728" t="str">
            <v>SER-POR-010</v>
          </cell>
          <cell r="D2728" t="str">
            <v>PORTA COMPLETA, ESTRUTURA E MARCO EM CHAPA DOBRADA - 60 X 210 CM</v>
          </cell>
          <cell r="E2728" t="str">
            <v>U</v>
          </cell>
          <cell r="F2728">
            <v>356.36</v>
          </cell>
        </row>
        <row r="2729">
          <cell r="B2729" t="str">
            <v>ED-50972</v>
          </cell>
          <cell r="C2729" t="str">
            <v>SER-POR-011</v>
          </cell>
          <cell r="D2729" t="str">
            <v>PORTA COMPLETA, ESTRUTURA E MARCO EM CHAPA DOBRADA - 70 X 210 CM</v>
          </cell>
          <cell r="E2729" t="str">
            <v>U</v>
          </cell>
          <cell r="F2729">
            <v>376.36</v>
          </cell>
        </row>
        <row r="2730">
          <cell r="B2730" t="str">
            <v>ED-50973</v>
          </cell>
          <cell r="C2730" t="str">
            <v>SER-POR-015</v>
          </cell>
          <cell r="D2730" t="str">
            <v>PORTA COMPLETA, ESTRUTURA E MARCO EM CHAPA DOBRADA - 80 X 210 CM</v>
          </cell>
          <cell r="E2730" t="str">
            <v>U</v>
          </cell>
          <cell r="F2730">
            <v>396.36</v>
          </cell>
        </row>
        <row r="2731">
          <cell r="B2731" t="str">
            <v>ED-50974</v>
          </cell>
          <cell r="C2731" t="str">
            <v>SER-POR-016</v>
          </cell>
          <cell r="D2731" t="str">
            <v>PORTA COMPLETA, ESTRUTURA E MARCO EM CHAPA DOBRADA - 80 X 210 CM, COM BARRA DE APOIO</v>
          </cell>
          <cell r="E2731" t="str">
            <v>U</v>
          </cell>
          <cell r="F2731">
            <v>512.97</v>
          </cell>
        </row>
        <row r="2732">
          <cell r="B2732" t="str">
            <v>ED-50975</v>
          </cell>
          <cell r="C2732" t="str">
            <v>SER-POR-020</v>
          </cell>
          <cell r="D2732" t="str">
            <v>PORTA COMPLETA, ESTRUTURA E MARCO EM CHAPA DOBRADA - 90 X 210 CM</v>
          </cell>
          <cell r="E2732" t="str">
            <v>U</v>
          </cell>
          <cell r="F2732">
            <v>416.36</v>
          </cell>
        </row>
        <row r="2733">
          <cell r="B2733" t="str">
            <v>ED-50988</v>
          </cell>
          <cell r="C2733" t="str">
            <v>SER-POR-080</v>
          </cell>
          <cell r="D2733" t="str">
            <v>PORTA CORTA-FOGO, COLOCAÇÃO E ACABAMENTO, DE ABRIR, UMA FOLHA COM DOBRADIÇA ESPECIAL, MOLA DE FECHAMENTO, FECHADURA, MAÇANETA E DEMAIS FERRAGENS DE ACABAMENTO, DIMENSÕES 0,80 X 2,10 M</v>
          </cell>
          <cell r="E2733" t="str">
            <v>U</v>
          </cell>
          <cell r="F2733">
            <v>821.12</v>
          </cell>
        </row>
        <row r="2734">
          <cell r="B2734" t="str">
            <v>ED-50989</v>
          </cell>
          <cell r="C2734" t="str">
            <v>SER-POR-085</v>
          </cell>
          <cell r="D2734" t="str">
            <v>PORTA CORTA-FOGO, COLOCAÇÃO E ACABAMENTO, DE ABRIR, UMA FOLHA COM DOBRADIÇA ESPECIAL, MOLA DE FECHAMENTO, FECHADURA, MAÇANETA E DEMAIS FERRAGENS DE ACABAMENTO, DIMENSÕES 0,90 X 2,10 M</v>
          </cell>
          <cell r="E2734" t="str">
            <v>U</v>
          </cell>
          <cell r="F2734">
            <v>1062.26</v>
          </cell>
        </row>
        <row r="2735">
          <cell r="B2735" t="str">
            <v>ED-50990</v>
          </cell>
          <cell r="C2735" t="str">
            <v>SER-POR-090</v>
          </cell>
          <cell r="D2735" t="str">
            <v>PORTA CORTA-FOGO, COLOCAÇÃO E ACABAMENTO, DE ABRIR, UMA FOLHA COM DOBRADIÇA ESPECIAL, MOLA DE FECHAMENTO, FECHADURA, MAÇANETA E DEMAIS FERRAGENS DE ACABAMENTO, DIMENSÕES 1,600 X 2,10 M</v>
          </cell>
          <cell r="E2735" t="str">
            <v>U</v>
          </cell>
          <cell r="F2735">
            <v>2252.9699999999998</v>
          </cell>
        </row>
        <row r="2736">
          <cell r="B2736" t="str">
            <v>ED-50978</v>
          </cell>
          <cell r="C2736" t="str">
            <v>SER-POR-030</v>
          </cell>
          <cell r="D2736" t="str">
            <v>PORTA DE SANITÁRIO COMPLETA, COM BATENTES DE FERRO, ESTRUTURA EM METALON 20 X 30, FOLHA EM CHAPA GALVANIZADA Nº. 18, TRANQUETA E DOBRADIÇAS - 60 X 180 CM</v>
          </cell>
          <cell r="E2736" t="str">
            <v>U</v>
          </cell>
          <cell r="F2736">
            <v>349.06</v>
          </cell>
        </row>
        <row r="2737">
          <cell r="B2737" t="str">
            <v>ED-50976</v>
          </cell>
          <cell r="C2737" t="str">
            <v>SER-POR-025</v>
          </cell>
          <cell r="D2737" t="str">
            <v>PORTA DE SANITÁRIO COMPLETA, COM BATENTES DE FERRO, ESTRUTURA EM METALON 20 X 30 MM, FOLHA EM CHAPA GALVANIZADA Nº. 18, TRANQUETA E DOBRADIÇAS - 60 X 150 CM</v>
          </cell>
          <cell r="E2737" t="str">
            <v>U</v>
          </cell>
          <cell r="F2737">
            <v>301.72000000000003</v>
          </cell>
        </row>
        <row r="2738">
          <cell r="B2738" t="str">
            <v>ED-50977</v>
          </cell>
          <cell r="C2738" t="str">
            <v>SER-POR-026</v>
          </cell>
          <cell r="D2738" t="str">
            <v>PORTA DE SANITÁRIO COMPLETA, COM BATENTES DE FERRO, ESTRUTURA EM METALON 20 X 30 MM, FOLHA EM CHAPA GALVANIZADA Nº. 18, TRANQUETA E DOBRADIÇAS - 80 X 150 CM</v>
          </cell>
          <cell r="E2738" t="str">
            <v>U</v>
          </cell>
          <cell r="F2738">
            <v>350.63</v>
          </cell>
        </row>
        <row r="2739">
          <cell r="B2739" t="str">
            <v>ED-50979</v>
          </cell>
          <cell r="C2739" t="str">
            <v>SER-POR-035</v>
          </cell>
          <cell r="D2739" t="str">
            <v>PORTA EM PERFIL E CHAPA METÁLICA</v>
          </cell>
          <cell r="E2739" t="str">
            <v>M2</v>
          </cell>
          <cell r="F2739">
            <v>336.36</v>
          </cell>
        </row>
        <row r="2740">
          <cell r="B2740" t="str">
            <v>ED-50980</v>
          </cell>
          <cell r="C2740" t="str">
            <v>SER-POR-040</v>
          </cell>
          <cell r="D2740" t="str">
            <v>PORTA VENEZIANA EM CHAPA DOBRADA E METALON</v>
          </cell>
          <cell r="E2740" t="str">
            <v>U</v>
          </cell>
          <cell r="F2740">
            <v>296.36</v>
          </cell>
        </row>
        <row r="2741">
          <cell r="B2741" t="str">
            <v>ED-50981</v>
          </cell>
          <cell r="C2741" t="str">
            <v>SER-POR-045</v>
          </cell>
          <cell r="D2741" t="str">
            <v>PORTA VENEZIANA EM PERFIL E CHAPA METÁLICA</v>
          </cell>
          <cell r="E2741" t="str">
            <v>M2</v>
          </cell>
          <cell r="F2741">
            <v>336.36</v>
          </cell>
        </row>
        <row r="2742">
          <cell r="B2742" t="str">
            <v>ED-50982</v>
          </cell>
          <cell r="C2742" t="str">
            <v>SER-POR-050</v>
          </cell>
          <cell r="D2742" t="str">
            <v>PORTÃO DE FERRO PADRÃO, EM CHAPA (TIPO LAMBRI), COLOCADO COM CADEADO</v>
          </cell>
          <cell r="E2742" t="str">
            <v>M2</v>
          </cell>
          <cell r="F2742">
            <v>258.01</v>
          </cell>
        </row>
        <row r="2743">
          <cell r="B2743" t="str">
            <v>ED-50983</v>
          </cell>
          <cell r="C2743" t="str">
            <v>SER-POR-055</v>
          </cell>
          <cell r="D2743" t="str">
            <v>PORTÃO DE GRADE COLOCADO COM CADEADO</v>
          </cell>
          <cell r="E2743" t="str">
            <v>M2</v>
          </cell>
          <cell r="F2743">
            <v>238.01</v>
          </cell>
        </row>
        <row r="2744">
          <cell r="B2744" t="str">
            <v>ED-50984</v>
          </cell>
          <cell r="C2744" t="str">
            <v>SER-POR-060</v>
          </cell>
          <cell r="D2744" t="str">
            <v>PORTÃO DE TUBO DE FERRO COLOCADO COM CADEADO</v>
          </cell>
          <cell r="E2744" t="str">
            <v>M2</v>
          </cell>
          <cell r="F2744">
            <v>278.01</v>
          </cell>
        </row>
        <row r="2745">
          <cell r="B2745" t="str">
            <v>ED-50985</v>
          </cell>
          <cell r="C2745" t="str">
            <v>SER-POR-070</v>
          </cell>
          <cell r="D2745" t="str">
            <v>PORTÃO EM PERFIL E CHAPA METÁLICA COLOCADO COM CADEADO</v>
          </cell>
          <cell r="E2745" t="str">
            <v>M2</v>
          </cell>
          <cell r="F2745">
            <v>298.01</v>
          </cell>
        </row>
        <row r="2746">
          <cell r="B2746" t="str">
            <v>ED-50987</v>
          </cell>
          <cell r="C2746" t="str">
            <v>SER-POR-076</v>
          </cell>
          <cell r="D2746" t="str">
            <v>PORTÃO EM TUBO GALVANIZADO 1 1/2" COM TELA FIO 12 # 1/2" E CADEADO</v>
          </cell>
          <cell r="E2746" t="str">
            <v>M2</v>
          </cell>
          <cell r="F2746">
            <v>338.01</v>
          </cell>
        </row>
        <row r="2747">
          <cell r="B2747" t="str">
            <v>ED-50986</v>
          </cell>
          <cell r="C2747" t="str">
            <v>SER-POR-075</v>
          </cell>
          <cell r="D2747" t="str">
            <v>PORTÃO EM TUBO GALVANIZADO 2 1/2" COM TELA FIO 12 # 1/2"</v>
          </cell>
          <cell r="E2747" t="str">
            <v>M2</v>
          </cell>
          <cell r="F2747">
            <v>348.01</v>
          </cell>
        </row>
        <row r="2748">
          <cell r="B2748" t="str">
            <v>ED-50992</v>
          </cell>
          <cell r="C2748" t="str">
            <v>SER-VED-005</v>
          </cell>
          <cell r="D2748" t="str">
            <v>VEDAÇÃO DE ESQUADRIAS METÁLICAS COM SILICONE PASTOSO</v>
          </cell>
          <cell r="E2748" t="str">
            <v>M</v>
          </cell>
          <cell r="F2748">
            <v>16.38</v>
          </cell>
        </row>
        <row r="2749">
          <cell r="B2749">
            <v>362</v>
          </cell>
          <cell r="C2749" t="str">
            <v>-</v>
          </cell>
          <cell r="D2749" t="str">
            <v>SOL-001  - SOLEIRAS E PEITORIS</v>
          </cell>
          <cell r="E2749" t="str">
            <v/>
          </cell>
        </row>
        <row r="2750">
          <cell r="B2750" t="str">
            <v>ED-50993</v>
          </cell>
          <cell r="C2750" t="str">
            <v>PEI-ARD-006</v>
          </cell>
          <cell r="D2750" t="str">
            <v>PEITORIL DE ARDÓSIA E = 2 CM</v>
          </cell>
          <cell r="E2750" t="str">
            <v>M2</v>
          </cell>
          <cell r="F2750">
            <v>134.96</v>
          </cell>
        </row>
        <row r="2751">
          <cell r="B2751" t="str">
            <v>ED-50994</v>
          </cell>
          <cell r="C2751" t="str">
            <v>PEI-CON-005</v>
          </cell>
          <cell r="D2751" t="str">
            <v>PEITORIL DE CONCRETO E = 3 CM, FCK &gt;= 13,5 MPA, L = 20 CM</v>
          </cell>
          <cell r="E2751" t="str">
            <v>M</v>
          </cell>
          <cell r="F2751">
            <v>22.49</v>
          </cell>
        </row>
        <row r="2752">
          <cell r="B2752" t="str">
            <v>ED-50995</v>
          </cell>
          <cell r="C2752" t="str">
            <v>PEI-CON-010</v>
          </cell>
          <cell r="D2752" t="str">
            <v>PEITORIL DE CONCRETO E = 3 CM, FCK &gt;= 13,5 MPA, L = 25 CM</v>
          </cell>
          <cell r="E2752" t="str">
            <v>M</v>
          </cell>
          <cell r="F2752">
            <v>35.06</v>
          </cell>
        </row>
        <row r="2753">
          <cell r="B2753" t="str">
            <v>ED-50997</v>
          </cell>
          <cell r="C2753" t="str">
            <v>PEI-GRA-005</v>
          </cell>
          <cell r="D2753" t="str">
            <v>PEITORIL DE GRANITO CINZA ANDORINHA E = 2 CM</v>
          </cell>
          <cell r="E2753" t="str">
            <v>M2</v>
          </cell>
          <cell r="F2753">
            <v>199.17</v>
          </cell>
        </row>
        <row r="2754">
          <cell r="B2754" t="str">
            <v>ED-50998</v>
          </cell>
          <cell r="C2754" t="str">
            <v>PEI-GRA-010</v>
          </cell>
          <cell r="D2754" t="str">
            <v>PEITORIL DE GRANITO CINZA ANDORINHA E = 3 CM</v>
          </cell>
          <cell r="E2754" t="str">
            <v>M2</v>
          </cell>
          <cell r="F2754">
            <v>238.02</v>
          </cell>
        </row>
        <row r="2755">
          <cell r="B2755" t="str">
            <v>ED-50999</v>
          </cell>
          <cell r="C2755" t="str">
            <v>PEI-MAR-005</v>
          </cell>
          <cell r="D2755" t="str">
            <v>PEITORIL DE MÁRMORE BRANCO E = 2 CM</v>
          </cell>
          <cell r="E2755" t="str">
            <v>M2</v>
          </cell>
          <cell r="F2755">
            <v>266.47000000000003</v>
          </cell>
        </row>
        <row r="2756">
          <cell r="B2756" t="str">
            <v>ED-51000</v>
          </cell>
          <cell r="C2756" t="str">
            <v>PEI-MAR-010</v>
          </cell>
          <cell r="D2756" t="str">
            <v>PEITORIL DE MÁRMORE BRANCO E = 3 CM</v>
          </cell>
          <cell r="E2756" t="str">
            <v>M2</v>
          </cell>
          <cell r="F2756">
            <v>282.64</v>
          </cell>
        </row>
        <row r="2757">
          <cell r="B2757" t="str">
            <v>ED-50996</v>
          </cell>
          <cell r="C2757" t="str">
            <v>PEI-CON-015</v>
          </cell>
          <cell r="D2757" t="str">
            <v>PEITORIL PRÉ-MOLDADO EM CONCRETO 18 MPA, INCLUSIVE GANCHO PARA FIXAÇÃO</v>
          </cell>
          <cell r="E2757" t="str">
            <v>M</v>
          </cell>
          <cell r="F2757">
            <v>33.229999999999997</v>
          </cell>
        </row>
        <row r="2758">
          <cell r="B2758" t="str">
            <v>ED-51001</v>
          </cell>
          <cell r="C2758" t="str">
            <v>SOL-ARD-005</v>
          </cell>
          <cell r="D2758" t="str">
            <v>SOLEIRA DE ARDÓSIA E = 2 CM</v>
          </cell>
          <cell r="E2758" t="str">
            <v>M2</v>
          </cell>
          <cell r="F2758">
            <v>134.96</v>
          </cell>
        </row>
        <row r="2759">
          <cell r="B2759" t="str">
            <v>ED-51002</v>
          </cell>
          <cell r="C2759" t="str">
            <v>SOL-GRA-005</v>
          </cell>
          <cell r="D2759" t="str">
            <v>SOLEIRA DE GRANITO CINZA ANDORINHA E = 2 CM</v>
          </cell>
          <cell r="E2759" t="str">
            <v>M2</v>
          </cell>
          <cell r="F2759">
            <v>201.72</v>
          </cell>
        </row>
        <row r="2760">
          <cell r="B2760" t="str">
            <v>ED-51003</v>
          </cell>
          <cell r="C2760" t="str">
            <v>SOL-GRA-010</v>
          </cell>
          <cell r="D2760" t="str">
            <v>SOLEIRA DE GRANITO CINZA ANDORINHA E = 3 CM</v>
          </cell>
          <cell r="E2760" t="str">
            <v>M2</v>
          </cell>
          <cell r="F2760">
            <v>240.57</v>
          </cell>
        </row>
        <row r="2761">
          <cell r="B2761" t="str">
            <v>ED-51004</v>
          </cell>
          <cell r="C2761" t="str">
            <v>SOL-MAR-005</v>
          </cell>
          <cell r="D2761" t="str">
            <v>SOLEIRA DE MÁRMORE BRANCO E = 2 CM</v>
          </cell>
          <cell r="E2761" t="str">
            <v>M2</v>
          </cell>
          <cell r="F2761">
            <v>266.47000000000003</v>
          </cell>
        </row>
        <row r="2762">
          <cell r="B2762" t="str">
            <v>ED-51005</v>
          </cell>
          <cell r="C2762" t="str">
            <v>SOL-MAR-010</v>
          </cell>
          <cell r="D2762" t="str">
            <v>SOLEIRA DE MÁRMORE BRANCO E = 3 CM</v>
          </cell>
          <cell r="E2762" t="str">
            <v>M2</v>
          </cell>
          <cell r="F2762">
            <v>282.64</v>
          </cell>
        </row>
        <row r="2763">
          <cell r="B2763">
            <v>363</v>
          </cell>
          <cell r="C2763" t="str">
            <v>-</v>
          </cell>
          <cell r="D2763" t="str">
            <v>SON-001  - SONDAGEM</v>
          </cell>
          <cell r="E2763" t="str">
            <v/>
          </cell>
        </row>
        <row r="2764">
          <cell r="B2764" t="str">
            <v>ED-51006</v>
          </cell>
          <cell r="C2764" t="str">
            <v>SON-SPT-005</v>
          </cell>
          <cell r="D2764" t="str">
            <v>MOBILIZAÇÃO E DESMOBILIZAÇÃO POR EQUIPAMENTO DE SONDAGEM A PERCUSSÃO D = 2 1/2"</v>
          </cell>
          <cell r="E2764" t="str">
            <v>VB</v>
          </cell>
          <cell r="F2764">
            <v>700</v>
          </cell>
        </row>
        <row r="2765">
          <cell r="B2765" t="str">
            <v>ED-51008</v>
          </cell>
          <cell r="C2765" t="str">
            <v>SON-SPT-015</v>
          </cell>
          <cell r="D2765" t="str">
            <v>MOBILIZAÇÃO E DESMOBILIZAÇÃO POR EQUIPAMENTO DE SONDAGEM A PERCUSSÃO D = 4"</v>
          </cell>
          <cell r="E2765" t="str">
            <v>VB</v>
          </cell>
          <cell r="F2765">
            <v>1050</v>
          </cell>
        </row>
        <row r="2766">
          <cell r="B2766" t="str">
            <v>ED-51007</v>
          </cell>
          <cell r="C2766" t="str">
            <v>SON-SPT-010</v>
          </cell>
          <cell r="D2766" t="str">
            <v>SONDAGEM A PERCUSSÃO D = 2 1/2" COM MEDIDA DE SPT (FATURAMENTO MÍNIMO = 30 M)</v>
          </cell>
          <cell r="E2766" t="str">
            <v>M</v>
          </cell>
          <cell r="F2766">
            <v>75.62</v>
          </cell>
        </row>
        <row r="2767">
          <cell r="B2767" t="str">
            <v>ED-51009</v>
          </cell>
          <cell r="C2767" t="str">
            <v>SON-SPT-020</v>
          </cell>
          <cell r="D2767" t="str">
            <v>SONDAGEM A PERCUSSÃO D = 4" COM MEDIDA DE SPT (FATURAMENTO MÍNIMO = 30 M)</v>
          </cell>
          <cell r="E2767" t="str">
            <v>M</v>
          </cell>
          <cell r="F2767">
            <v>126.5</v>
          </cell>
        </row>
        <row r="2768">
          <cell r="B2768">
            <v>364</v>
          </cell>
          <cell r="C2768" t="str">
            <v>-</v>
          </cell>
          <cell r="D2768" t="str">
            <v>SPDA-001  - SISTEMA DE PREVENÇÃO CONTRA DESCARGAS</v>
          </cell>
          <cell r="E2768" t="str">
            <v/>
          </cell>
        </row>
        <row r="2769">
          <cell r="B2769" t="str">
            <v>ED-51012</v>
          </cell>
          <cell r="C2769" t="str">
            <v>SPDA-ABR-020</v>
          </cell>
          <cell r="D2769" t="str">
            <v>ABRAÇADEIRA GUIA PARA MASTROS SIMPLES PARA DUAS DESCIDA 1 1/2"</v>
          </cell>
          <cell r="E2769" t="str">
            <v>U</v>
          </cell>
          <cell r="F2769">
            <v>17.75</v>
          </cell>
        </row>
        <row r="2770">
          <cell r="B2770" t="str">
            <v>ED-51013</v>
          </cell>
          <cell r="C2770" t="str">
            <v>SPDA-ABR-025</v>
          </cell>
          <cell r="D2770" t="str">
            <v>ABRAÇADEIRA GUIA PARA MASTROS SIMPLES PARA DUAS DESCIDA 2"</v>
          </cell>
          <cell r="E2770" t="str">
            <v>U</v>
          </cell>
          <cell r="F2770">
            <v>17.75</v>
          </cell>
        </row>
        <row r="2771">
          <cell r="B2771" t="str">
            <v>ED-51010</v>
          </cell>
          <cell r="C2771" t="str">
            <v>SPDA-ABR-010</v>
          </cell>
          <cell r="D2771" t="str">
            <v>ABRAÇADEIRA GUIA PARA MASTROS SIMPLES PARA UMA DESCIDA 1 1/2"</v>
          </cell>
          <cell r="E2771" t="str">
            <v>U</v>
          </cell>
          <cell r="F2771">
            <v>11.14</v>
          </cell>
        </row>
        <row r="2772">
          <cell r="B2772" t="str">
            <v>ED-51011</v>
          </cell>
          <cell r="C2772" t="str">
            <v>SPDA-ABR-015</v>
          </cell>
          <cell r="D2772" t="str">
            <v>ABRAÇADEIRA GUIA PARA MASTROS SIMPLES PARA UMA DESCIDA 2"</v>
          </cell>
          <cell r="E2772" t="str">
            <v>U</v>
          </cell>
          <cell r="F2772">
            <v>11.64</v>
          </cell>
        </row>
        <row r="2773">
          <cell r="B2773" t="str">
            <v>ED-51014</v>
          </cell>
          <cell r="C2773" t="str">
            <v>SPDA-ADV-005</v>
          </cell>
          <cell r="D2773" t="str">
            <v>ADESIVO EM POLIURETANO 310 L</v>
          </cell>
          <cell r="E2773" t="str">
            <v>U</v>
          </cell>
          <cell r="F2773">
            <v>20.56</v>
          </cell>
        </row>
        <row r="2774">
          <cell r="B2774" t="str">
            <v>ED-51016</v>
          </cell>
          <cell r="C2774" t="str">
            <v>SPDA-APA-010</v>
          </cell>
          <cell r="D2774" t="str">
            <v>APARELHO SINALIZADOR DE OBSTÁCULOS COM CÉLULA FOTOELÉTRICA, DUPLO</v>
          </cell>
          <cell r="E2774" t="str">
            <v>U</v>
          </cell>
          <cell r="F2774">
            <v>217.95</v>
          </cell>
        </row>
        <row r="2775">
          <cell r="B2775" t="str">
            <v>ED-51015</v>
          </cell>
          <cell r="C2775" t="str">
            <v>SPDA-APA-005</v>
          </cell>
          <cell r="D2775" t="str">
            <v>APARELHO SINALIZADOR DE OBSTÁCULOS COM CÉLULA FOTOELÉTRICA, SIMPLES</v>
          </cell>
          <cell r="E2775" t="str">
            <v>U</v>
          </cell>
          <cell r="F2775">
            <v>173.18</v>
          </cell>
        </row>
        <row r="2776">
          <cell r="B2776" t="str">
            <v>ED-51017</v>
          </cell>
          <cell r="C2776" t="str">
            <v>SPDA-ATE-005</v>
          </cell>
          <cell r="D2776" t="str">
            <v>ATERRAMENTO COMPLETO PARA PÁRA-RAIOS , COM HASTES DE COBRE COM ALMA DE AÇO TIPO "COPPERWELD"</v>
          </cell>
          <cell r="E2776" t="str">
            <v>U</v>
          </cell>
          <cell r="F2776">
            <v>726.25</v>
          </cell>
        </row>
        <row r="2777">
          <cell r="B2777" t="str">
            <v>ED-51018</v>
          </cell>
          <cell r="C2777" t="str">
            <v>SPDA-BAR-005</v>
          </cell>
          <cell r="D2777" t="str">
            <v>BARRA CHATA DE ALUMÍNIO 3/4" X 1/4" X 3M</v>
          </cell>
          <cell r="E2777" t="str">
            <v>U</v>
          </cell>
          <cell r="F2777">
            <v>15.37</v>
          </cell>
        </row>
        <row r="2778">
          <cell r="B2778" t="str">
            <v>ED-51019</v>
          </cell>
          <cell r="C2778" t="str">
            <v>SPDA-BAR-010</v>
          </cell>
          <cell r="D2778" t="str">
            <v>BARRA CHATA DE ALUMÍNIO 7/8" X 1/8" X 3M</v>
          </cell>
          <cell r="E2778" t="str">
            <v>U</v>
          </cell>
          <cell r="F2778">
            <v>23.41</v>
          </cell>
        </row>
        <row r="2779">
          <cell r="B2779" t="str">
            <v>ED-51020</v>
          </cell>
          <cell r="C2779" t="str">
            <v>SPDA-BAR-015</v>
          </cell>
          <cell r="D2779" t="str">
            <v>BARRA CHATA DE COBRE 3/4" X 3/16" X 3M</v>
          </cell>
          <cell r="E2779" t="str">
            <v>U</v>
          </cell>
          <cell r="F2779">
            <v>71.16</v>
          </cell>
        </row>
        <row r="2780">
          <cell r="B2780" t="str">
            <v>ED-51032</v>
          </cell>
          <cell r="C2780" t="str">
            <v>SPDA-CAB-050</v>
          </cell>
          <cell r="D2780" t="str">
            <v>CABO DE ALUMÍNIO NU SEM ALMA 2/0 AWG 7 FIOS X 3,50 MM</v>
          </cell>
          <cell r="E2780" t="str">
            <v>M</v>
          </cell>
          <cell r="F2780">
            <v>13.98</v>
          </cell>
        </row>
        <row r="2781">
          <cell r="B2781" t="str">
            <v>ED-51025</v>
          </cell>
          <cell r="C2781" t="str">
            <v>SPDA-CAB-010</v>
          </cell>
          <cell r="D2781" t="str">
            <v>CABO DE COBRE NÚ # 10 MM2 - 7 FIOS X 1,36 MM, NÃO ENTERRADO, INCLUSIVE SUPORTE E ISOLADOR</v>
          </cell>
          <cell r="E2781" t="str">
            <v>M</v>
          </cell>
          <cell r="F2781">
            <v>9.43</v>
          </cell>
        </row>
        <row r="2782">
          <cell r="B2782" t="str">
            <v>ED-51026</v>
          </cell>
          <cell r="C2782" t="str">
            <v>SPDA-CAB-015</v>
          </cell>
          <cell r="D2782" t="str">
            <v>CABO DE COBRE NÚ # 16 MM2 - 7 FIOS X 1,70 MM, NÃO ENTERRADO, INCLUSIVE SUPORTE E ISOLADOR</v>
          </cell>
          <cell r="E2782" t="str">
            <v>M</v>
          </cell>
          <cell r="F2782">
            <v>12.99</v>
          </cell>
        </row>
        <row r="2783">
          <cell r="B2783" t="str">
            <v>ED-51027</v>
          </cell>
          <cell r="C2783" t="str">
            <v>SPDA-CAB-020</v>
          </cell>
          <cell r="D2783" t="str">
            <v>CABO DE COBRE NÚ # 25 MM2 - 7 FIOS X 2,06 MM, NÃO ENTERRADO, INCLUSIVE SUPORTE E ISOLADOR</v>
          </cell>
          <cell r="E2783" t="str">
            <v>M</v>
          </cell>
          <cell r="F2783">
            <v>16.670000000000002</v>
          </cell>
        </row>
        <row r="2784">
          <cell r="B2784" t="str">
            <v>ED-51028</v>
          </cell>
          <cell r="C2784" t="str">
            <v>SPDA-CAB-025</v>
          </cell>
          <cell r="D2784" t="str">
            <v>CABO DE COBRE NÚ # 35 MM2 - 7 FIOS X 2,50 MM, NÃO ENTERRADO, INCLUSIVE SUPORTE E ISOLADOR</v>
          </cell>
          <cell r="E2784" t="str">
            <v>M</v>
          </cell>
          <cell r="F2784">
            <v>22.85</v>
          </cell>
        </row>
        <row r="2785">
          <cell r="B2785" t="str">
            <v>ED-51029</v>
          </cell>
          <cell r="C2785" t="str">
            <v>SPDA-CAB-030</v>
          </cell>
          <cell r="D2785" t="str">
            <v>CABO DE COBRE NÚ # 50 MM2 - 7 FIOS X 3,00 MM, NÃO ENTERRADO, INCLUSIVE SUPORTE E ISOLADOR</v>
          </cell>
          <cell r="E2785" t="str">
            <v>M</v>
          </cell>
          <cell r="F2785">
            <v>29.35</v>
          </cell>
        </row>
        <row r="2786">
          <cell r="B2786" t="str">
            <v>ED-51024</v>
          </cell>
          <cell r="C2786" t="str">
            <v>SPDA-CAB-005</v>
          </cell>
          <cell r="D2786" t="str">
            <v>CABO DE COBRE NÚ # 6 MM2 - 7 FIOS X 1,04 MM, NÃO ENTERRADO, INCLUSIVE SUPORTE E ISOLADOR</v>
          </cell>
          <cell r="E2786" t="str">
            <v>M</v>
          </cell>
          <cell r="F2786">
            <v>8.0500000000000007</v>
          </cell>
        </row>
        <row r="2787">
          <cell r="B2787" t="str">
            <v>ED-51030</v>
          </cell>
          <cell r="C2787" t="str">
            <v>SPDA-CAB-035</v>
          </cell>
          <cell r="D2787" t="str">
            <v>CABO DE COBRE NÚ # 70 MM2 - 7 FIOS X 3,45 MM, NÃO ENTERRADO, INCLUSIVE SUPORTE E ISOLADOR</v>
          </cell>
          <cell r="E2787" t="str">
            <v>M</v>
          </cell>
          <cell r="F2787">
            <v>38.56</v>
          </cell>
        </row>
        <row r="2788">
          <cell r="B2788" t="str">
            <v>ED-51031</v>
          </cell>
          <cell r="C2788" t="str">
            <v>SPDA-CAB-045</v>
          </cell>
          <cell r="D2788" t="str">
            <v>CABO DE COBRE NÚ # 95 MM2 - 7 FIOS X 4,12 MM, NÃO ENTERRADO, INCLUSIVE SUPORTE E ISOLADOR</v>
          </cell>
          <cell r="E2788" t="str">
            <v>M</v>
          </cell>
          <cell r="F2788">
            <v>51.6</v>
          </cell>
        </row>
        <row r="2789">
          <cell r="B2789" t="str">
            <v>ED-51052</v>
          </cell>
          <cell r="C2789" t="str">
            <v>SPDA-CXS-005</v>
          </cell>
          <cell r="D2789" t="str">
            <v>CAIXA DE EQUALIZAÇÃO DE EMBUTIR COM SAIDAS NAS PARTES SUPERIOR E INFERIOR PARA ELETRODUTO DE 25MM (1"), 20 X 20 X 14 MM, COM NOVE TERMINAIS</v>
          </cell>
          <cell r="E2789" t="str">
            <v>U</v>
          </cell>
          <cell r="F2789">
            <v>175.63</v>
          </cell>
        </row>
        <row r="2790">
          <cell r="B2790" t="str">
            <v>ED-51053</v>
          </cell>
          <cell r="C2790" t="str">
            <v>SPDA-CXS-010</v>
          </cell>
          <cell r="D2790" t="str">
            <v>CAIXA DE EQUALIZAÇÃO PARA USO INTERNO COM 9 TERMINAIS 210X210X90MM EM AÇO</v>
          </cell>
          <cell r="E2790" t="str">
            <v>U</v>
          </cell>
          <cell r="F2790">
            <v>162.08000000000001</v>
          </cell>
        </row>
        <row r="2791">
          <cell r="B2791" t="str">
            <v>ED-51054</v>
          </cell>
          <cell r="C2791" t="str">
            <v>SPDA-CXS-015</v>
          </cell>
          <cell r="D2791" t="str">
            <v>CAIXA DE EQUALIZAÇÃO PARA USO INTERNO E EXTERNO COM 9 TERMINAIS 380X320X175MM EM AÇO E ACABAMENTO EM EPOXI</v>
          </cell>
          <cell r="E2791" t="str">
            <v>U</v>
          </cell>
          <cell r="F2791">
            <v>243.62</v>
          </cell>
        </row>
        <row r="2792">
          <cell r="B2792" t="str">
            <v>ED-51056</v>
          </cell>
          <cell r="C2792" t="str">
            <v>SPDA-CXS-025</v>
          </cell>
          <cell r="D2792" t="str">
            <v>CAIXA DE INSPEÇÃO EM CIMENTO AGREGADO 300X300 MM COM TAPA EM FERRO FUNDIDO</v>
          </cell>
          <cell r="E2792" t="str">
            <v>UN</v>
          </cell>
          <cell r="F2792">
            <v>112.82</v>
          </cell>
        </row>
        <row r="2793">
          <cell r="B2793" t="str">
            <v>ED-51055</v>
          </cell>
          <cell r="C2793" t="str">
            <v>SPDA-CXS-020</v>
          </cell>
          <cell r="D2793" t="str">
            <v>CAIXA DE INSPEÇÃO EM PVC 300X300 MM COM TAPA EM FERRO FUNDIDO</v>
          </cell>
          <cell r="E2793" t="str">
            <v>U</v>
          </cell>
          <cell r="F2793">
            <v>20.86</v>
          </cell>
        </row>
        <row r="2794">
          <cell r="B2794" t="str">
            <v>ED-51038</v>
          </cell>
          <cell r="C2794" t="str">
            <v>SPDA-CAP-005</v>
          </cell>
          <cell r="D2794" t="str">
            <v>CAPTOR DE LATÃO CROMADO, COBRE CROMADO OU AÇO INOXIDÁVEL, TIPO FRANKLIN</v>
          </cell>
          <cell r="E2794" t="str">
            <v>U</v>
          </cell>
          <cell r="F2794">
            <v>91.08</v>
          </cell>
        </row>
        <row r="2795">
          <cell r="B2795" t="str">
            <v>ED-51040</v>
          </cell>
          <cell r="C2795" t="str">
            <v>SPDA-CHA-010</v>
          </cell>
          <cell r="D2795" t="str">
            <v>CHAPA DE AÇO ESTANHADA PERFURADA - REFUGO DA CASA DA MOEDA, 2 X 1 M2</v>
          </cell>
          <cell r="E2795" t="str">
            <v>U</v>
          </cell>
          <cell r="F2795">
            <v>201.38</v>
          </cell>
        </row>
        <row r="2796">
          <cell r="B2796" t="str">
            <v>ED-51039</v>
          </cell>
          <cell r="C2796" t="str">
            <v>SPDA-CHA-005</v>
          </cell>
          <cell r="D2796" t="str">
            <v>CHAPA ESTANHADA 45°</v>
          </cell>
          <cell r="E2796" t="str">
            <v>U</v>
          </cell>
          <cell r="F2796">
            <v>2.0299999999999998</v>
          </cell>
        </row>
        <row r="2797">
          <cell r="B2797" t="str">
            <v>ED-51041</v>
          </cell>
          <cell r="C2797" t="str">
            <v>SPDA-CLIP-005</v>
          </cell>
          <cell r="D2797" t="str">
            <v>CLIPS GALVANIZADO 3/8"</v>
          </cell>
          <cell r="E2797" t="str">
            <v>U</v>
          </cell>
          <cell r="F2797">
            <v>2.96</v>
          </cell>
        </row>
        <row r="2798">
          <cell r="B2798" t="str">
            <v>ED-51047</v>
          </cell>
          <cell r="C2798" t="str">
            <v>SPDA-CON-025</v>
          </cell>
          <cell r="D2798" t="str">
            <v>CONECTOR CABO-HASTE EM BRONZE NATURAL PARA DOIS CABOS DE COBRE DE 16-70 MM²</v>
          </cell>
          <cell r="E2798" t="str">
            <v>U</v>
          </cell>
          <cell r="F2798">
            <v>18.559999999999999</v>
          </cell>
        </row>
        <row r="2799">
          <cell r="B2799" t="str">
            <v>ED-51048</v>
          </cell>
          <cell r="C2799" t="str">
            <v>SPDA-CON-030</v>
          </cell>
          <cell r="D2799" t="str">
            <v>CONECTOR CABO-HASTE EM BRONZE NATURAL PARA UM CABO DE COBRE DE 16-70 MM²</v>
          </cell>
          <cell r="E2799" t="str">
            <v>U</v>
          </cell>
          <cell r="F2799">
            <v>17.23</v>
          </cell>
        </row>
        <row r="2800">
          <cell r="B2800" t="str">
            <v>ED-51042</v>
          </cell>
          <cell r="C2800" t="str">
            <v>SPDA-COM-035</v>
          </cell>
          <cell r="D2800" t="str">
            <v>CONECTOR COM RABICHO EM LATÃO COM PORCA 3/8" PARA CABOS 16 A 35MM²</v>
          </cell>
          <cell r="E2800" t="str">
            <v>U</v>
          </cell>
          <cell r="F2800">
            <v>14.72</v>
          </cell>
        </row>
        <row r="2801">
          <cell r="B2801" t="str">
            <v>ED-51044</v>
          </cell>
          <cell r="C2801" t="str">
            <v>SPDA-CON-010</v>
          </cell>
          <cell r="D2801" t="str">
            <v>CONECTOR ESTRUTURAL COM REGULAGEM</v>
          </cell>
          <cell r="E2801" t="str">
            <v>U</v>
          </cell>
          <cell r="F2801">
            <v>23.99</v>
          </cell>
        </row>
        <row r="2802">
          <cell r="B2802" t="str">
            <v>ED-51043</v>
          </cell>
          <cell r="C2802" t="str">
            <v>SPDA-CON-005</v>
          </cell>
          <cell r="D2802" t="str">
            <v>CONECTOR MINI-GAR</v>
          </cell>
          <cell r="E2802" t="str">
            <v>U</v>
          </cell>
          <cell r="F2802">
            <v>14.65</v>
          </cell>
        </row>
        <row r="2803">
          <cell r="B2803" t="str">
            <v>ED-51045</v>
          </cell>
          <cell r="C2803" t="str">
            <v>SPDA-CON-015</v>
          </cell>
          <cell r="D2803" t="str">
            <v>CONECTOR SPLIT-BOLT 16 MM²</v>
          </cell>
          <cell r="E2803" t="str">
            <v>U</v>
          </cell>
          <cell r="F2803">
            <v>5.97</v>
          </cell>
        </row>
        <row r="2804">
          <cell r="B2804" t="str">
            <v>ED-51046</v>
          </cell>
          <cell r="C2804" t="str">
            <v>SPDA-CON-020</v>
          </cell>
          <cell r="D2804" t="str">
            <v>CONECTOR SPLIT-BOLT 35 MM²</v>
          </cell>
          <cell r="E2804" t="str">
            <v>U</v>
          </cell>
          <cell r="F2804">
            <v>7.11</v>
          </cell>
        </row>
        <row r="2805">
          <cell r="B2805" t="str">
            <v>ED-51033</v>
          </cell>
          <cell r="C2805" t="str">
            <v>SPDA-CAB-055</v>
          </cell>
          <cell r="D2805" t="str">
            <v>CORDOALHA EM AÇO GALVANIZADO 3/8" SM COM 7 FIOS</v>
          </cell>
          <cell r="E2805" t="str">
            <v>M</v>
          </cell>
          <cell r="F2805">
            <v>27.43</v>
          </cell>
        </row>
        <row r="2806">
          <cell r="B2806" t="str">
            <v>ED-51034</v>
          </cell>
          <cell r="C2806" t="str">
            <v>SPDA-CAB-060</v>
          </cell>
          <cell r="D2806" t="str">
            <v>CORDOALHA FLEXÍVEL DE COBRE ESTANHADO 25 X 100 MM COM 4 FUROS D = 11 MM</v>
          </cell>
          <cell r="E2806" t="str">
            <v>U</v>
          </cell>
          <cell r="F2806">
            <v>36.5</v>
          </cell>
        </row>
        <row r="2807">
          <cell r="B2807" t="str">
            <v>ED-51035</v>
          </cell>
          <cell r="C2807" t="str">
            <v>SPDA-CAB-065</v>
          </cell>
          <cell r="D2807" t="str">
            <v>CORDOALHA FLEXÍVEL DE COBRE ESTANHADO 25 X 235 MM COM 4 FUROS D = 11 MM</v>
          </cell>
          <cell r="E2807" t="str">
            <v>U</v>
          </cell>
          <cell r="F2807">
            <v>37.229999999999997</v>
          </cell>
        </row>
        <row r="2808">
          <cell r="B2808" t="str">
            <v>ED-51036</v>
          </cell>
          <cell r="C2808" t="str">
            <v>SPDA-CAB-070</v>
          </cell>
          <cell r="D2808" t="str">
            <v>CORDOALHA FLEXÍVEL DE COBRE ESTANHADO 25 X 300 MM COM 4 FUROS D = 11 MM</v>
          </cell>
          <cell r="E2808" t="str">
            <v>U</v>
          </cell>
          <cell r="F2808">
            <v>21.59</v>
          </cell>
        </row>
        <row r="2809">
          <cell r="B2809" t="str">
            <v>ED-51037</v>
          </cell>
          <cell r="C2809" t="str">
            <v>SPDA-CAB-075</v>
          </cell>
          <cell r="D2809" t="str">
            <v>CORDOALHA FLEXÍVEL DE COBRE ESTANHADO 25 X 500 MM COM 4 FUROS D = 11 MM</v>
          </cell>
          <cell r="E2809" t="str">
            <v>U</v>
          </cell>
          <cell r="F2809">
            <v>47.2</v>
          </cell>
        </row>
        <row r="2810">
          <cell r="B2810" t="str">
            <v>ED-51049</v>
          </cell>
          <cell r="C2810" t="str">
            <v>SPDA-CRV-005</v>
          </cell>
          <cell r="D2810" t="str">
            <v>CURVA DE ALUMÍNIO 3/4" X 1/4" X 300MM</v>
          </cell>
          <cell r="E2810" t="str">
            <v>U</v>
          </cell>
          <cell r="F2810">
            <v>5.83</v>
          </cell>
        </row>
        <row r="2811">
          <cell r="B2811" t="str">
            <v>ED-51050</v>
          </cell>
          <cell r="C2811" t="str">
            <v>SPDA-CRV-010</v>
          </cell>
          <cell r="D2811" t="str">
            <v>CURVA DE ALUMÍNIO 7/8" X 1/8" X 300MM</v>
          </cell>
          <cell r="E2811" t="str">
            <v>U</v>
          </cell>
          <cell r="F2811">
            <v>3.95</v>
          </cell>
        </row>
        <row r="2812">
          <cell r="B2812" t="str">
            <v>ED-51051</v>
          </cell>
          <cell r="C2812" t="str">
            <v>SPDA-CRV-015</v>
          </cell>
          <cell r="D2812" t="str">
            <v>CURVA DE COBRE 3/4" X 3/16" X 300MM</v>
          </cell>
          <cell r="E2812" t="str">
            <v>U</v>
          </cell>
          <cell r="F2812">
            <v>19.84</v>
          </cell>
        </row>
        <row r="2813">
          <cell r="B2813" t="str">
            <v>ED-51114</v>
          </cell>
          <cell r="C2813" t="str">
            <v>TER-ESC-070</v>
          </cell>
          <cell r="D2813" t="str">
            <v>ESCAVAÇÃO MECÂNICA DE VALAS COM DESCARGA LATERAL H &gt; 5,00 M</v>
          </cell>
          <cell r="E2813" t="str">
            <v>M3</v>
          </cell>
          <cell r="F2813">
            <v>7.9</v>
          </cell>
        </row>
        <row r="2814">
          <cell r="B2814" t="str">
            <v>ED-51057</v>
          </cell>
          <cell r="C2814" t="str">
            <v>SPDA-FIT-005</v>
          </cell>
          <cell r="D2814" t="str">
            <v>FITA METÁLICA ESTANHADA PERFURADA</v>
          </cell>
          <cell r="E2814" t="str">
            <v>U</v>
          </cell>
          <cell r="F2814">
            <v>58.35</v>
          </cell>
        </row>
        <row r="2815">
          <cell r="B2815" t="str">
            <v>ED-51059</v>
          </cell>
          <cell r="C2815" t="str">
            <v>SPDA-FIT-015</v>
          </cell>
          <cell r="D2815" t="str">
            <v>FITA PERFURADA PARA EQUIPOTENCIALIZAÇÃO EM LATÃO NIQUELADO PARA USO EXTERNO 20 X 1,2 MM - FUROS DIAM. 7 MM</v>
          </cell>
          <cell r="E2815" t="str">
            <v>M</v>
          </cell>
          <cell r="F2815">
            <v>77.56</v>
          </cell>
        </row>
        <row r="2816">
          <cell r="B2816" t="str">
            <v>ED-51058</v>
          </cell>
          <cell r="C2816" t="str">
            <v>SPDA-FIT-010</v>
          </cell>
          <cell r="D2816" t="str">
            <v>FITA PERFURADA PARA EQUIPOTENCIALIZAÇÃO EM LATÃO NIQUELADO PARA USO INTERNO 20 X 0,8 MM - FUROS DIAM. 7 MM</v>
          </cell>
          <cell r="E2816" t="str">
            <v>M</v>
          </cell>
          <cell r="F2816">
            <v>46.64</v>
          </cell>
        </row>
        <row r="2817">
          <cell r="B2817" t="str">
            <v>ED-51060</v>
          </cell>
          <cell r="C2817" t="str">
            <v>SPDA-FIT-050</v>
          </cell>
          <cell r="D2817" t="str">
            <v>FITA SUBTERRÂNEA PARA ATERRAMENTO, LARGURA 75 MM</v>
          </cell>
          <cell r="E2817" t="str">
            <v>U</v>
          </cell>
          <cell r="F2817">
            <v>147.54</v>
          </cell>
        </row>
        <row r="2818">
          <cell r="B2818" t="str">
            <v>ED-51063</v>
          </cell>
          <cell r="C2818" t="str">
            <v>SPDA-FIX-015</v>
          </cell>
          <cell r="D2818" t="str">
            <v>FIXADOR ÔMEGA EM LATÃO PARA CABOS DE 16 A 25 MM²</v>
          </cell>
          <cell r="E2818" t="str">
            <v>U</v>
          </cell>
          <cell r="F2818">
            <v>3.85</v>
          </cell>
        </row>
        <row r="2819">
          <cell r="B2819" t="str">
            <v>ED-51064</v>
          </cell>
          <cell r="C2819" t="str">
            <v>SPDA-FIX-020</v>
          </cell>
          <cell r="D2819" t="str">
            <v>FIXADOR ÔMEGA EM LATÃO PARA CABOS DE 35 MM²</v>
          </cell>
          <cell r="E2819" t="str">
            <v>U</v>
          </cell>
          <cell r="F2819">
            <v>3.84</v>
          </cell>
        </row>
        <row r="2820">
          <cell r="B2820" t="str">
            <v>ED-51066</v>
          </cell>
          <cell r="C2820" t="str">
            <v>SPDA-FUZ-055</v>
          </cell>
          <cell r="D2820" t="str">
            <v>FUZÍVEL DIAZED RETARDADO 35A</v>
          </cell>
          <cell r="E2820" t="str">
            <v>U</v>
          </cell>
          <cell r="F2820">
            <v>4.21</v>
          </cell>
        </row>
        <row r="2821">
          <cell r="B2821" t="str">
            <v>ED-51065</v>
          </cell>
          <cell r="C2821" t="str">
            <v>SPDA-FUZ-050</v>
          </cell>
          <cell r="D2821" t="str">
            <v>FUZÍVEL DIAZED RETARDADO 63A</v>
          </cell>
          <cell r="E2821" t="str">
            <v>U</v>
          </cell>
          <cell r="F2821">
            <v>18.97</v>
          </cell>
        </row>
        <row r="2822">
          <cell r="B2822" t="str">
            <v>ED-51067</v>
          </cell>
          <cell r="C2822" t="str">
            <v>SPDA-HST-005</v>
          </cell>
          <cell r="D2822" t="str">
            <v>HASTE PARA ATERRAMENTO, ALTA CAMADA, 3/4" X 3M</v>
          </cell>
          <cell r="E2822" t="str">
            <v>U</v>
          </cell>
          <cell r="F2822">
            <v>86.79</v>
          </cell>
        </row>
        <row r="2823">
          <cell r="B2823" t="str">
            <v>ED-51068</v>
          </cell>
          <cell r="C2823" t="str">
            <v>SPDA-MAS-005</v>
          </cell>
          <cell r="D2823" t="str">
            <v>MASTRO SIMPLES DE FERRO GALVANIZADO PARA PÁRA-RAIOS, ALTURA DE 3 M, Ø 40 MM (1 1/2") OU 50 MM (2"), COMPLETO</v>
          </cell>
          <cell r="E2823" t="str">
            <v>U</v>
          </cell>
          <cell r="F2823">
            <v>547.98</v>
          </cell>
        </row>
        <row r="2824">
          <cell r="B2824" t="str">
            <v>ED-51069</v>
          </cell>
          <cell r="C2824" t="str">
            <v>SPDA-PAR-005</v>
          </cell>
          <cell r="D2824" t="str">
            <v>PARAFUSO DE FENDA EM AÇO INOX COM PORCA E ARRUELA DE ¼</v>
          </cell>
          <cell r="E2824" t="str">
            <v>U</v>
          </cell>
          <cell r="F2824">
            <v>0.34</v>
          </cell>
        </row>
        <row r="2825">
          <cell r="B2825" t="str">
            <v>ED-51073</v>
          </cell>
          <cell r="C2825" t="str">
            <v>SPDA-PRF-005</v>
          </cell>
          <cell r="D2825" t="str">
            <v>PARA-RAIO DE LATAO CROMADO, COBRE CROMADO OU ACO INOXIDAVEL, TIPO FRANKLIN</v>
          </cell>
          <cell r="E2825" t="str">
            <v>U</v>
          </cell>
          <cell r="F2825">
            <v>88.27</v>
          </cell>
        </row>
        <row r="2826">
          <cell r="B2826" t="str">
            <v>ED-51072</v>
          </cell>
          <cell r="C2826" t="str">
            <v>SPDA-PRE-015</v>
          </cell>
          <cell r="D2826" t="str">
            <v>PRESILHA PARA CABO DE ALUMÍNIO SEÇÃO TRANSVERSAL 70 MM2</v>
          </cell>
          <cell r="E2826" t="str">
            <v>U</v>
          </cell>
          <cell r="F2826">
            <v>0.36</v>
          </cell>
        </row>
        <row r="2827">
          <cell r="B2827" t="str">
            <v>ED-51070</v>
          </cell>
          <cell r="C2827" t="str">
            <v>SPDA-PRE-005</v>
          </cell>
          <cell r="D2827" t="str">
            <v>PRESILHA PARA CABO DE COBRE SEÇÃO TRANSVERSAL 16 MM2</v>
          </cell>
          <cell r="E2827" t="str">
            <v>U</v>
          </cell>
          <cell r="F2827">
            <v>0.79</v>
          </cell>
        </row>
        <row r="2828">
          <cell r="B2828" t="str">
            <v>ED-51071</v>
          </cell>
          <cell r="C2828" t="str">
            <v>SPDA-PRE-010</v>
          </cell>
          <cell r="D2828" t="str">
            <v>PRESILHA PARA CABO DE COBRE SEÇÃO TRANSVERSAL 35 MM2</v>
          </cell>
          <cell r="E2828" t="str">
            <v>U</v>
          </cell>
          <cell r="F2828">
            <v>0.83</v>
          </cell>
        </row>
        <row r="2829">
          <cell r="B2829" t="str">
            <v>ED-51074</v>
          </cell>
          <cell r="C2829" t="str">
            <v>SPDA-PRO-005</v>
          </cell>
          <cell r="D2829" t="str">
            <v>PROTEÇÃO DA CORDOALHA DO PÁRA-RAIO COM TUBO DE PVC RÍGIDO, Ø 50 MM (2"), COMPRIMENTO 3,00 M</v>
          </cell>
          <cell r="E2829" t="str">
            <v>U</v>
          </cell>
          <cell r="F2829">
            <v>79.58</v>
          </cell>
        </row>
        <row r="2830">
          <cell r="B2830" t="str">
            <v>ED-51022</v>
          </cell>
          <cell r="C2830" t="str">
            <v>SPDA-BAR-025</v>
          </cell>
          <cell r="D2830" t="str">
            <v>RE-BAR 10MM X 3M COM 3 CLIPS PARA EMENDA 8-10MM</v>
          </cell>
          <cell r="E2830" t="str">
            <v>U</v>
          </cell>
          <cell r="F2830">
            <v>22.47</v>
          </cell>
        </row>
        <row r="2831">
          <cell r="B2831" t="str">
            <v>ED-51023</v>
          </cell>
          <cell r="C2831" t="str">
            <v>SPDA-BAR-030</v>
          </cell>
          <cell r="D2831" t="str">
            <v>RE-BAR 3/8" X 3,4M COM 3 CLIPS PARA EMENDA 8-10MM</v>
          </cell>
          <cell r="E2831" t="str">
            <v>U</v>
          </cell>
          <cell r="F2831">
            <v>22.47</v>
          </cell>
        </row>
        <row r="2832">
          <cell r="B2832" t="str">
            <v>ED-51021</v>
          </cell>
          <cell r="C2832" t="str">
            <v>SPDA-BAR-020</v>
          </cell>
          <cell r="D2832" t="str">
            <v>RE-BAR 8MM X 4M COM 3 CLIPS PARA EMENDA 8-10MM</v>
          </cell>
          <cell r="E2832" t="str">
            <v>U</v>
          </cell>
          <cell r="F2832">
            <v>21.18</v>
          </cell>
        </row>
        <row r="2833">
          <cell r="B2833" t="str">
            <v>ED-51077</v>
          </cell>
          <cell r="C2833" t="str">
            <v>SPDA-SOL-015</v>
          </cell>
          <cell r="D2833" t="str">
            <v>SOLDA EXOTÉRMICA ALICATE Z-201</v>
          </cell>
          <cell r="E2833" t="str">
            <v>U</v>
          </cell>
          <cell r="F2833">
            <v>70.28</v>
          </cell>
        </row>
        <row r="2834">
          <cell r="B2834" t="str">
            <v>ED-51080</v>
          </cell>
          <cell r="C2834" t="str">
            <v>SPDA-SOL-030</v>
          </cell>
          <cell r="D2834" t="str">
            <v>SOLDA EXOTÉRMICA CARTUCHO N° 115</v>
          </cell>
          <cell r="E2834" t="str">
            <v>U</v>
          </cell>
          <cell r="F2834">
            <v>21.06</v>
          </cell>
        </row>
        <row r="2835">
          <cell r="B2835" t="str">
            <v>ED-51076</v>
          </cell>
          <cell r="C2835" t="str">
            <v>SPDA-SOL-010</v>
          </cell>
          <cell r="D2835" t="str">
            <v>SOLDA EXOTÉRMICA CARTUCHO N° 90</v>
          </cell>
          <cell r="E2835" t="str">
            <v>U</v>
          </cell>
          <cell r="F2835">
            <v>21.72</v>
          </cell>
        </row>
        <row r="2836">
          <cell r="B2836" t="str">
            <v>ED-51079</v>
          </cell>
          <cell r="C2836" t="str">
            <v>SPDA-SOL-025</v>
          </cell>
          <cell r="D2836" t="str">
            <v>SOLDA EXOTÉRMICA MOLDE HCL-3/4.50-5</v>
          </cell>
          <cell r="E2836" t="str">
            <v>U</v>
          </cell>
          <cell r="F2836">
            <v>161.97999999999999</v>
          </cell>
        </row>
        <row r="2837">
          <cell r="B2837" t="str">
            <v>ED-51078</v>
          </cell>
          <cell r="C2837" t="str">
            <v>SPDA-SOL-020</v>
          </cell>
          <cell r="D2837" t="str">
            <v>SOLDA EXOTÉRMICA MOLDE HCL-5/8.50-5</v>
          </cell>
          <cell r="E2837" t="str">
            <v>U</v>
          </cell>
          <cell r="F2837">
            <v>161.97999999999999</v>
          </cell>
        </row>
        <row r="2838">
          <cell r="B2838" t="str">
            <v>ED-51075</v>
          </cell>
          <cell r="C2838" t="str">
            <v>SPDA-SOL-005</v>
          </cell>
          <cell r="D2838" t="str">
            <v>SOLDA EXOTÉRMICA MOLDE SCI-50-3</v>
          </cell>
          <cell r="E2838" t="str">
            <v>U</v>
          </cell>
          <cell r="F2838">
            <v>136.06</v>
          </cell>
        </row>
        <row r="2839">
          <cell r="B2839" t="str">
            <v>ED-51081</v>
          </cell>
          <cell r="C2839" t="str">
            <v>SPDA-TEL-005</v>
          </cell>
          <cell r="D2839" t="str">
            <v>TELA PARA EQUIPOTENCIALIZAÇÃO EM INOX</v>
          </cell>
          <cell r="E2839" t="str">
            <v>M</v>
          </cell>
          <cell r="F2839">
            <v>33.659999999999997</v>
          </cell>
        </row>
        <row r="2840">
          <cell r="B2840" t="str">
            <v>ED-51084</v>
          </cell>
          <cell r="C2840" t="str">
            <v>SPDA-TER-016</v>
          </cell>
          <cell r="D2840" t="str">
            <v>TERMINAL A COMPRESSAO EM COBRE ESTANHADO 1 FURO PARA CABO 16 MM2</v>
          </cell>
          <cell r="E2840" t="str">
            <v>U</v>
          </cell>
          <cell r="F2840">
            <v>10.54</v>
          </cell>
        </row>
        <row r="2841">
          <cell r="B2841" t="str">
            <v>ED-51083</v>
          </cell>
          <cell r="C2841" t="str">
            <v>SPDA-TER-015</v>
          </cell>
          <cell r="D2841" t="str">
            <v>TERMINAL A COMPRESSAO EM COBRE ESTANHADO 1 FURO PARA CABO 2,5 MM2</v>
          </cell>
          <cell r="E2841" t="str">
            <v>U</v>
          </cell>
          <cell r="F2841">
            <v>3.64</v>
          </cell>
        </row>
        <row r="2842">
          <cell r="B2842" t="str">
            <v>ED-51085</v>
          </cell>
          <cell r="C2842" t="str">
            <v>SPDA-TER-020</v>
          </cell>
          <cell r="D2842" t="str">
            <v>TERMINAL A COMPRESSAO EM COBRE ESTANHADO 1 FURO PARA CABO 25 MM2</v>
          </cell>
          <cell r="E2842" t="str">
            <v>U</v>
          </cell>
          <cell r="F2842">
            <v>10.88</v>
          </cell>
        </row>
        <row r="2843">
          <cell r="B2843" t="str">
            <v>ED-51086</v>
          </cell>
          <cell r="C2843" t="str">
            <v>SPDA-TER-025</v>
          </cell>
          <cell r="D2843" t="str">
            <v>TERMINAL A COMPRESSAO EM COBRE ESTANHADO 1 FURO PARA CABO 35 MM2</v>
          </cell>
          <cell r="E2843" t="str">
            <v>U</v>
          </cell>
          <cell r="F2843">
            <v>10.97</v>
          </cell>
        </row>
        <row r="2844">
          <cell r="B2844" t="str">
            <v>ED-51087</v>
          </cell>
          <cell r="C2844" t="str">
            <v>SPDA-TER-030</v>
          </cell>
          <cell r="D2844" t="str">
            <v>TERMINAL A COMPRESSAO EM COBRE ESTANHADO 1 FURO PARA CABO 50 MM2</v>
          </cell>
          <cell r="E2844" t="str">
            <v>U</v>
          </cell>
          <cell r="F2844">
            <v>11.84</v>
          </cell>
        </row>
        <row r="2845">
          <cell r="B2845" t="str">
            <v>ED-51088</v>
          </cell>
          <cell r="C2845" t="str">
            <v>SPDA-TER-035</v>
          </cell>
          <cell r="D2845" t="str">
            <v>TERMINAL A COMPRESSAO EM COBRE ESTANHADO 2 FUROS PARA CABO 16 MM2</v>
          </cell>
          <cell r="E2845" t="str">
            <v>U</v>
          </cell>
          <cell r="F2845">
            <v>11.13</v>
          </cell>
        </row>
        <row r="2846">
          <cell r="B2846" t="str">
            <v>ED-51089</v>
          </cell>
          <cell r="C2846" t="str">
            <v>SPDA-TER-040</v>
          </cell>
          <cell r="D2846" t="str">
            <v>TERMINAL A COMPRESSAO EM COBRE ESTANHADO 2 FUROS PARA CABO 25 MM2</v>
          </cell>
          <cell r="E2846" t="str">
            <v>U</v>
          </cell>
          <cell r="F2846">
            <v>11.48</v>
          </cell>
        </row>
        <row r="2847">
          <cell r="B2847" t="str">
            <v>ED-51090</v>
          </cell>
          <cell r="C2847" t="str">
            <v>SPDA-TER-045</v>
          </cell>
          <cell r="D2847" t="str">
            <v>TERMINAL A COMPRESSAO EM COBRE ESTANHADO 2 FUROS PARA CABO 35 MM2</v>
          </cell>
          <cell r="E2847" t="str">
            <v>U</v>
          </cell>
          <cell r="F2847">
            <v>12.13</v>
          </cell>
        </row>
        <row r="2848">
          <cell r="B2848" t="str">
            <v>ED-51091</v>
          </cell>
          <cell r="C2848" t="str">
            <v>SPDA-TER-050</v>
          </cell>
          <cell r="D2848" t="str">
            <v>TERMINAL A COMPRESSAO EM COBRE ESTANHADO 2 FUROS PARA CABO 50 MM2</v>
          </cell>
          <cell r="E2848" t="str">
            <v>U</v>
          </cell>
          <cell r="F2848">
            <v>13.4</v>
          </cell>
        </row>
        <row r="2849">
          <cell r="B2849" t="str">
            <v>ED-51082</v>
          </cell>
          <cell r="C2849" t="str">
            <v>SPDA-TER-010</v>
          </cell>
          <cell r="D2849" t="str">
            <v>TERMINAL AÉREO H = 25 CM, D = 3/8"</v>
          </cell>
          <cell r="E2849" t="str">
            <v>U</v>
          </cell>
          <cell r="F2849">
            <v>9.11</v>
          </cell>
        </row>
        <row r="2850">
          <cell r="B2850" t="str">
            <v>ED-51061</v>
          </cell>
          <cell r="C2850" t="str">
            <v>SPDA-FIX-005</v>
          </cell>
          <cell r="D2850" t="str">
            <v>TERMINAL FIXADOR UNIVERSAL DE SPDA ESTANHADO PARA CABOS DE 16 A 35 MM2</v>
          </cell>
          <cell r="E2850" t="str">
            <v>UN</v>
          </cell>
          <cell r="F2850">
            <v>15.24</v>
          </cell>
        </row>
        <row r="2851">
          <cell r="B2851" t="str">
            <v>ED-51062</v>
          </cell>
          <cell r="C2851" t="str">
            <v>SPDA-FIX-010</v>
          </cell>
          <cell r="D2851" t="str">
            <v>TERMINAL FIXADOR UNIVERSAL DE SPDA ESTANHADO PARA CABOS DE 16 A 70 MM2</v>
          </cell>
          <cell r="E2851" t="str">
            <v>UN</v>
          </cell>
          <cell r="F2851">
            <v>16.53</v>
          </cell>
        </row>
        <row r="2852">
          <cell r="B2852" t="str">
            <v>ED-51092</v>
          </cell>
          <cell r="C2852" t="str">
            <v>SPDA-VLC-005</v>
          </cell>
          <cell r="D2852" t="str">
            <v>VLC SLIM CLASSE 1 275V 12,5/60KA</v>
          </cell>
          <cell r="E2852" t="str">
            <v>U</v>
          </cell>
          <cell r="F2852">
            <v>83.36</v>
          </cell>
        </row>
        <row r="2853">
          <cell r="B2853">
            <v>365</v>
          </cell>
          <cell r="C2853" t="str">
            <v>-</v>
          </cell>
          <cell r="D2853" t="str">
            <v>TER-001 - TERRAPLENAGEM/TRABALHOS EM TERRA</v>
          </cell>
          <cell r="E2853" t="str">
            <v/>
          </cell>
        </row>
        <row r="2854">
          <cell r="B2854" t="str">
            <v>ED-51094</v>
          </cell>
          <cell r="C2854" t="str">
            <v>TER-API-010</v>
          </cell>
          <cell r="D2854" t="str">
            <v>APILOAMENTO DO FUNDO DE VALAS COM PLACA</v>
          </cell>
          <cell r="E2854" t="str">
            <v>M2</v>
          </cell>
          <cell r="F2854">
            <v>7.97</v>
          </cell>
        </row>
        <row r="2855">
          <cell r="B2855" t="str">
            <v>ED-51093</v>
          </cell>
          <cell r="C2855" t="str">
            <v>TER-API-005</v>
          </cell>
          <cell r="D2855" t="str">
            <v>APILOAMENTO DO FUNDO DE VALAS COM SOQUETE</v>
          </cell>
          <cell r="E2855" t="str">
            <v>M2</v>
          </cell>
          <cell r="F2855">
            <v>15.24</v>
          </cell>
        </row>
        <row r="2856">
          <cell r="B2856" t="str">
            <v>ED-51096</v>
          </cell>
          <cell r="C2856" t="str">
            <v>TER-ATE-010</v>
          </cell>
          <cell r="D2856" t="str">
            <v>ATERRO COMPACTADO COM PLACA VIBRATÓRIA</v>
          </cell>
          <cell r="E2856" t="str">
            <v>M3</v>
          </cell>
          <cell r="F2856">
            <v>28.32</v>
          </cell>
        </row>
        <row r="2857">
          <cell r="B2857" t="str">
            <v>ED-51098</v>
          </cell>
          <cell r="C2857" t="str">
            <v>TER-ATE-020</v>
          </cell>
          <cell r="D2857" t="str">
            <v>ATERRO COMPACTADO COM ROLO VIBRATÓRIO A 95% DO P.N.</v>
          </cell>
          <cell r="E2857" t="str">
            <v>M3</v>
          </cell>
          <cell r="F2857">
            <v>1.1599999999999999</v>
          </cell>
        </row>
        <row r="2858">
          <cell r="B2858" t="str">
            <v>ED-51095</v>
          </cell>
          <cell r="C2858" t="str">
            <v>TER-ATE-005</v>
          </cell>
          <cell r="D2858" t="str">
            <v>ATERRO COMPACTADO COM ROLO VIBRATÓRIO SEM GRAU DE COMPACTAÇÃO</v>
          </cell>
          <cell r="E2858" t="str">
            <v>M3</v>
          </cell>
          <cell r="F2858">
            <v>1.06</v>
          </cell>
        </row>
        <row r="2859">
          <cell r="B2859" t="str">
            <v>ED-51097</v>
          </cell>
          <cell r="C2859" t="str">
            <v>TER-ATE-015</v>
          </cell>
          <cell r="D2859" t="str">
            <v>ATERRO COMPACTADO MANUAL, COM SOQUETE</v>
          </cell>
          <cell r="E2859" t="str">
            <v>M3</v>
          </cell>
          <cell r="F2859">
            <v>45.08</v>
          </cell>
        </row>
        <row r="2860">
          <cell r="B2860" t="str">
            <v>ED-51099</v>
          </cell>
          <cell r="C2860" t="str">
            <v>TER-COM-005</v>
          </cell>
          <cell r="D2860" t="str">
            <v>COMPACTAÇÃO DE VALAS OU ÁREAS, MANUALMENTE A 95% DO PN, COM PLACA VIBRATÓRIA</v>
          </cell>
          <cell r="E2860" t="str">
            <v>M3</v>
          </cell>
          <cell r="F2860">
            <v>34.11</v>
          </cell>
        </row>
        <row r="2861">
          <cell r="B2861" t="str">
            <v>ED-51100</v>
          </cell>
          <cell r="C2861" t="str">
            <v>TER-COR-005</v>
          </cell>
          <cell r="D2861" t="str">
            <v>CORTE E DESATERRO PARA REGULARIZAÇÃO E ARRASTAMENTO NIVELADO A CURTA DISTÂNCIA COM LÂMINA</v>
          </cell>
          <cell r="E2861" t="str">
            <v>M3</v>
          </cell>
          <cell r="F2861">
            <v>2.38</v>
          </cell>
        </row>
        <row r="2862">
          <cell r="B2862" t="str">
            <v>ED-51105</v>
          </cell>
          <cell r="C2862" t="str">
            <v>TER-ESC-015</v>
          </cell>
          <cell r="D2862" t="str">
            <v>ESCAVAÇÃO E CARGA MECANIZADA EM MATERIAL DE 1ª CATEGORIA</v>
          </cell>
          <cell r="E2862" t="str">
            <v>M3</v>
          </cell>
          <cell r="F2862">
            <v>3.3</v>
          </cell>
        </row>
        <row r="2863">
          <cell r="B2863" t="str">
            <v>ED-51106</v>
          </cell>
          <cell r="C2863" t="str">
            <v>TER-ESC-020</v>
          </cell>
          <cell r="D2863" t="str">
            <v>ESCAVAÇÃO E CARGA MECANIZADA EM MATERIAL DE 2ª CATEGORIA</v>
          </cell>
          <cell r="E2863" t="str">
            <v>M3</v>
          </cell>
          <cell r="F2863">
            <v>4.4000000000000004</v>
          </cell>
        </row>
        <row r="2864">
          <cell r="B2864" t="str">
            <v>ED-51110</v>
          </cell>
          <cell r="C2864" t="str">
            <v>TER-ESC-050</v>
          </cell>
          <cell r="D2864" t="str">
            <v>ESCAVAÇÃO MANUAL DE TERRA (DESATERRO MANUAL)</v>
          </cell>
          <cell r="E2864" t="str">
            <v>M3</v>
          </cell>
          <cell r="F2864">
            <v>26.52</v>
          </cell>
        </row>
        <row r="2865">
          <cell r="B2865" t="str">
            <v>ED-51107</v>
          </cell>
          <cell r="C2865" t="str">
            <v>TER-ESC-035</v>
          </cell>
          <cell r="D2865" t="str">
            <v>ESCAVAÇÃO MANUAL DE VALAS H &lt;= 1,50 M</v>
          </cell>
          <cell r="E2865" t="str">
            <v>M3</v>
          </cell>
          <cell r="F2865">
            <v>45.08</v>
          </cell>
        </row>
        <row r="2866">
          <cell r="B2866" t="str">
            <v>ED-51108</v>
          </cell>
          <cell r="C2866" t="str">
            <v>TER-ESC-040</v>
          </cell>
          <cell r="D2866" t="str">
            <v>ESCAVAÇÃO MANUAL DE VALAS 1,50 M &lt; H &lt;= 3,00 M</v>
          </cell>
          <cell r="E2866" t="str">
            <v>M3</v>
          </cell>
          <cell r="F2866">
            <v>59.67</v>
          </cell>
        </row>
        <row r="2867">
          <cell r="B2867" t="str">
            <v>ED-51109</v>
          </cell>
          <cell r="C2867" t="str">
            <v>TER-ESC-045</v>
          </cell>
          <cell r="D2867" t="str">
            <v>ESCAVAÇÃO MANUAL DE VALAS 3,00 M &lt; H &lt;= 5,00 M</v>
          </cell>
          <cell r="E2867" t="str">
            <v>M3</v>
          </cell>
          <cell r="F2867">
            <v>79.56</v>
          </cell>
        </row>
        <row r="2868">
          <cell r="B2868" t="str">
            <v>ED-51103</v>
          </cell>
          <cell r="C2868" t="str">
            <v>TER-ESC-005</v>
          </cell>
          <cell r="D2868" t="str">
            <v>ESCAVAÇÃO MECÂNICA COM TRATOR, INCLUSIVE TRANSPORTE ATÉ 50 M EM MATERIAL DE 1ª CATEGORIA</v>
          </cell>
          <cell r="E2868" t="str">
            <v>M3</v>
          </cell>
          <cell r="F2868">
            <v>2.56</v>
          </cell>
        </row>
        <row r="2869">
          <cell r="B2869" t="str">
            <v>ED-51104</v>
          </cell>
          <cell r="C2869" t="str">
            <v>TER-ESC-010</v>
          </cell>
          <cell r="D2869" t="str">
            <v>ESCAVAÇÃO MECÂNICA COM TRATOR, INCLUSIVE TRANSPORTE ATÉ 50 M EM MATERIAL DE 2ª CATEGORIA</v>
          </cell>
          <cell r="E2869" t="str">
            <v>M3</v>
          </cell>
          <cell r="F2869">
            <v>3.63</v>
          </cell>
        </row>
        <row r="2870">
          <cell r="B2870" t="str">
            <v>ED-51111</v>
          </cell>
          <cell r="C2870" t="str">
            <v>TER-ESC-055</v>
          </cell>
          <cell r="D2870" t="str">
            <v>ESCAVAÇÃO MECÂNICA DE VALAS COM DESCARGA LATERAL H &lt;= 1,50 M</v>
          </cell>
          <cell r="E2870" t="str">
            <v>M3</v>
          </cell>
          <cell r="F2870">
            <v>4.3899999999999997</v>
          </cell>
        </row>
        <row r="2871">
          <cell r="B2871" t="str">
            <v>ED-51112</v>
          </cell>
          <cell r="C2871" t="str">
            <v>TER-ESC-060</v>
          </cell>
          <cell r="D2871" t="str">
            <v>ESCAVAÇÃO MECÂNICA DE VALAS COM DESCARGA LATERAL 1,50 M &lt; H &lt;= 3,00 M</v>
          </cell>
          <cell r="E2871" t="str">
            <v>M3</v>
          </cell>
          <cell r="F2871">
            <v>5.27</v>
          </cell>
        </row>
        <row r="2872">
          <cell r="B2872" t="str">
            <v>ED-51113</v>
          </cell>
          <cell r="C2872" t="str">
            <v>TER-ESC-065</v>
          </cell>
          <cell r="D2872" t="str">
            <v>ESCAVAÇÃO MECÂNICA DE VALAS COM DESCARGA LATERAL 3,00 M &lt; H &lt;= 5,00 M</v>
          </cell>
          <cell r="E2872" t="str">
            <v>M3</v>
          </cell>
          <cell r="F2872">
            <v>6.58</v>
          </cell>
        </row>
        <row r="2873">
          <cell r="B2873" t="str">
            <v>ED-51115</v>
          </cell>
          <cell r="C2873" t="str">
            <v>TER-ESC-075</v>
          </cell>
          <cell r="D2873" t="str">
            <v>ESCAVAÇÃO MECÂNICA DE VALAS COM DESCARGA SOBRE CAMINHÃO H &lt;= 1,50 M</v>
          </cell>
          <cell r="E2873" t="str">
            <v>M3</v>
          </cell>
          <cell r="F2873">
            <v>3.55</v>
          </cell>
        </row>
        <row r="2874">
          <cell r="B2874" t="str">
            <v>ED-51118</v>
          </cell>
          <cell r="C2874" t="str">
            <v>TER-ESC-090</v>
          </cell>
          <cell r="D2874" t="str">
            <v>ESCAVAÇÃO MECÂNICA DE VALAS COM DESCARGA SOBRE CAMINHÃO H &gt; 5,00 M</v>
          </cell>
          <cell r="E2874" t="str">
            <v>M3</v>
          </cell>
          <cell r="F2874">
            <v>6.32</v>
          </cell>
        </row>
        <row r="2875">
          <cell r="B2875" t="str">
            <v>ED-51116</v>
          </cell>
          <cell r="C2875" t="str">
            <v>TER-ESC-080</v>
          </cell>
          <cell r="D2875" t="str">
            <v>ESCAVAÇÃO MECÂNICA DE VALAS COM DESCARGA SOBRE CAMINHÃO 1,50 M &lt; H &lt;= 3,00 M</v>
          </cell>
          <cell r="E2875" t="str">
            <v>M3</v>
          </cell>
          <cell r="F2875">
            <v>4.2</v>
          </cell>
        </row>
        <row r="2876">
          <cell r="B2876" t="str">
            <v>ED-51117</v>
          </cell>
          <cell r="C2876" t="str">
            <v>TER-ESC-085</v>
          </cell>
          <cell r="D2876" t="str">
            <v>ESCAVAÇÃO MECÂNICA DE VALAS COM DESCARGA SOBRE CAMINHÃO 3,00 M &lt; H &lt;= 5,00 M</v>
          </cell>
          <cell r="E2876" t="str">
            <v>M3</v>
          </cell>
          <cell r="F2876">
            <v>5.27</v>
          </cell>
        </row>
        <row r="2877">
          <cell r="B2877" t="str">
            <v>ED-51119</v>
          </cell>
          <cell r="C2877" t="str">
            <v>TER-ESC-095</v>
          </cell>
          <cell r="D2877" t="str">
            <v>ESCAVAÇÃO MECÂNICA EM SOLO MOLE COM DESCARGA DIRETA SOBRE CAMINHÃO</v>
          </cell>
          <cell r="E2877" t="str">
            <v>M3</v>
          </cell>
          <cell r="F2877">
            <v>6.58</v>
          </cell>
        </row>
        <row r="2878">
          <cell r="B2878" t="str">
            <v>ED-51101</v>
          </cell>
          <cell r="C2878" t="str">
            <v>TER-ECR-005</v>
          </cell>
          <cell r="D2878" t="str">
            <v>ESCORAMENTO DE VALA TIPO CONTÍNUO EMPREGANDO PRANCHAS E LONGARINAS DE PEROBA</v>
          </cell>
          <cell r="E2878" t="str">
            <v>M2</v>
          </cell>
          <cell r="F2878">
            <v>58.89</v>
          </cell>
        </row>
        <row r="2879">
          <cell r="B2879" t="str">
            <v>ED-51102</v>
          </cell>
          <cell r="C2879" t="str">
            <v>TER-ECR-010</v>
          </cell>
          <cell r="D2879" t="str">
            <v>ESCORAMENTO DE VALA TIPO DESCONTÍNUO EMPREGANDO PRANCHAS E LONGARINAS DE PEROBA</v>
          </cell>
          <cell r="E2879" t="str">
            <v>M2</v>
          </cell>
          <cell r="F2879">
            <v>36.520000000000003</v>
          </cell>
        </row>
        <row r="2880">
          <cell r="B2880" t="str">
            <v>ED-51121</v>
          </cell>
          <cell r="C2880" t="str">
            <v>TER-REA-010</v>
          </cell>
          <cell r="D2880" t="str">
            <v>REATERRO COMPACTADO DE VALA COM EQUIPAMENTO PLACA VIBRATÓRIA</v>
          </cell>
          <cell r="E2880" t="str">
            <v>M3</v>
          </cell>
          <cell r="F2880">
            <v>28.32</v>
          </cell>
        </row>
        <row r="2881">
          <cell r="B2881" t="str">
            <v>ED-51120</v>
          </cell>
          <cell r="C2881" t="str">
            <v>TER-REA-005</v>
          </cell>
          <cell r="D2881" t="str">
            <v>REATERRO MANUAL DE VALA</v>
          </cell>
          <cell r="E2881" t="str">
            <v>M3</v>
          </cell>
          <cell r="F2881">
            <v>45.08</v>
          </cell>
        </row>
        <row r="2882">
          <cell r="B2882" t="str">
            <v>ED-51123</v>
          </cell>
          <cell r="C2882" t="str">
            <v>TER-REG-010</v>
          </cell>
          <cell r="D2882" t="str">
            <v>REGULARIZAÇÃO E COMPACTAÇÃO DE TERRENO COM PLACA VIBRATÓRIA</v>
          </cell>
          <cell r="E2882" t="str">
            <v>M2</v>
          </cell>
          <cell r="F2882">
            <v>2.33</v>
          </cell>
        </row>
        <row r="2883">
          <cell r="B2883" t="str">
            <v>ED-51124</v>
          </cell>
          <cell r="C2883" t="str">
            <v>TER-REG-015</v>
          </cell>
          <cell r="D2883" t="str">
            <v>REGULARIZAÇÃO E COMPACTAÇÃO DE TERRENO COM ROLO VIBRATÓRIO</v>
          </cell>
          <cell r="E2883" t="str">
            <v>M2</v>
          </cell>
          <cell r="F2883">
            <v>1.18</v>
          </cell>
        </row>
        <row r="2884">
          <cell r="B2884" t="str">
            <v>ED-51122</v>
          </cell>
          <cell r="C2884" t="str">
            <v>TER-REG-005</v>
          </cell>
          <cell r="D2884" t="str">
            <v>REGULARIZAÇÃO E COMPACTAÇÃO DE TERRENO MANUAL, COM SOQUETE</v>
          </cell>
          <cell r="E2884" t="str">
            <v>M2</v>
          </cell>
          <cell r="F2884">
            <v>6.4</v>
          </cell>
        </row>
        <row r="2885">
          <cell r="B2885">
            <v>366</v>
          </cell>
          <cell r="C2885" t="str">
            <v>-</v>
          </cell>
          <cell r="D2885" t="str">
            <v>TRA-001 - TRANSPORTES</v>
          </cell>
          <cell r="E2885" t="str">
            <v/>
          </cell>
        </row>
        <row r="2886">
          <cell r="B2886" t="str">
            <v>ED-51131</v>
          </cell>
          <cell r="C2886" t="str">
            <v>TRA-CAR-005</v>
          </cell>
          <cell r="D2886" t="str">
            <v>CARGA DE MATERIAL DE QUALQUER NATUREZA SOBRE CAMINHÃO - MANUAL</v>
          </cell>
          <cell r="E2886" t="str">
            <v>M3</v>
          </cell>
          <cell r="F2886">
            <v>26.52</v>
          </cell>
        </row>
        <row r="2887">
          <cell r="B2887" t="str">
            <v>ED-51132</v>
          </cell>
          <cell r="C2887" t="str">
            <v>TRA-CAR-010</v>
          </cell>
          <cell r="D2887" t="str">
            <v>CARGA DE MATERIAL DE QUALQUER NATUREZA SOBRE CAMINHÃO - MECÂNICA</v>
          </cell>
          <cell r="E2887" t="str">
            <v>M3</v>
          </cell>
          <cell r="F2887">
            <v>1.36</v>
          </cell>
        </row>
        <row r="2888">
          <cell r="B2888" t="str">
            <v>ED-51133</v>
          </cell>
          <cell r="C2888" t="str">
            <v>TRA-MAO-005</v>
          </cell>
          <cell r="D2888" t="str">
            <v>TRANSPORTE DE MATERIAL DE QUALQUER NATUREZA CARRINHO DE MÃO DMT &lt;= 50 M</v>
          </cell>
          <cell r="E2888" t="str">
            <v>M3</v>
          </cell>
          <cell r="F2888">
            <v>26.52</v>
          </cell>
        </row>
        <row r="2889">
          <cell r="B2889" t="str">
            <v>ED-51134</v>
          </cell>
          <cell r="C2889" t="str">
            <v>TRA-MAO-010</v>
          </cell>
          <cell r="D2889" t="str">
            <v>TRANSPORTE DE MATERIAL DE QUALQUER NATUREZA CARRINHO DE MÃO 50 M &lt; DMT &lt;= 100 M</v>
          </cell>
          <cell r="E2889" t="str">
            <v>M3</v>
          </cell>
          <cell r="F2889">
            <v>39.78</v>
          </cell>
        </row>
        <row r="2890">
          <cell r="B2890" t="str">
            <v>ED-51127</v>
          </cell>
          <cell r="C2890" t="str">
            <v>TRA-CAM-005</v>
          </cell>
          <cell r="D2890" t="str">
            <v>TRANSPORTE DE MATERIAL DE QUALQUER NATUREZA EM CAMINHÃO DMT &lt;= 1 KM (DENTRO DO PERÍMETRO URBANO)</v>
          </cell>
          <cell r="E2890" t="str">
            <v>M3</v>
          </cell>
          <cell r="F2890">
            <v>3.33</v>
          </cell>
        </row>
        <row r="2891">
          <cell r="B2891" t="str">
            <v>ED-51130</v>
          </cell>
          <cell r="C2891" t="str">
            <v>TRA-CAM-020</v>
          </cell>
          <cell r="D2891" t="str">
            <v>TRANSPORTE DE MATERIAL DE QUALQUER NATUREZA EM CAMINHÃO DMT &gt; 5 KM (DENTRO DO PERÍMETRO URBANO)</v>
          </cell>
          <cell r="E2891" t="str">
            <v>M3XKM</v>
          </cell>
          <cell r="F2891">
            <v>3.2</v>
          </cell>
        </row>
        <row r="2892">
          <cell r="B2892" t="str">
            <v>ED-51128</v>
          </cell>
          <cell r="C2892" t="str">
            <v>TRA-CAM-010</v>
          </cell>
          <cell r="D2892" t="str">
            <v>TRANSPORTE DE MATERIAL DE QUALQUER NATUREZA EM CAMINHÃO 1 KM &lt; DMT &lt;= 2 KM (DENTRO DO PERÍMETRO URBANO)</v>
          </cell>
          <cell r="E2892" t="str">
            <v>M3</v>
          </cell>
          <cell r="F2892">
            <v>11.35</v>
          </cell>
        </row>
        <row r="2893">
          <cell r="B2893" t="str">
            <v>ED-51129</v>
          </cell>
          <cell r="C2893" t="str">
            <v>TRA-CAM-015</v>
          </cell>
          <cell r="D2893" t="str">
            <v>TRANSPORTE DE MATERIAL DE QUALQUER NATUREZA EM CAMINHÃO 2 KM &lt; DMT &lt;= 5 KM (DENTRO DO PERÍMETRO URBANO)</v>
          </cell>
          <cell r="E2893" t="str">
            <v>M3XKM</v>
          </cell>
          <cell r="F2893">
            <v>3.33</v>
          </cell>
        </row>
        <row r="2894">
          <cell r="B2894" t="str">
            <v>ED-51125</v>
          </cell>
          <cell r="C2894" t="str">
            <v>TRA-CAÇ-015</v>
          </cell>
          <cell r="D2894" t="str">
            <v>TRANSPORTE DE MATERIAL DEMOLIDO EM CAÇAMBA</v>
          </cell>
          <cell r="E2894" t="str">
            <v>M3</v>
          </cell>
          <cell r="F2894">
            <v>20</v>
          </cell>
        </row>
        <row r="2895">
          <cell r="B2895" t="str">
            <v>ED-51126</v>
          </cell>
          <cell r="C2895" t="str">
            <v>TRA-CAÇ-016</v>
          </cell>
          <cell r="D2895" t="str">
            <v>TRANSPORTE DE MATERIAL DEMOLIDO EM CAÇAMBA (MUNICÍPIO: BELO HORIZONTE)</v>
          </cell>
          <cell r="E2895" t="str">
            <v>M3</v>
          </cell>
          <cell r="F2895">
            <v>44</v>
          </cell>
        </row>
        <row r="2896">
          <cell r="B2896">
            <v>367</v>
          </cell>
          <cell r="C2896" t="str">
            <v>-</v>
          </cell>
          <cell r="D2896" t="str">
            <v>URB-001  - URBANIZAÇÃO E OBRAS COMPLEMENTARES</v>
          </cell>
          <cell r="E2896" t="str">
            <v/>
          </cell>
        </row>
        <row r="2897">
          <cell r="B2897" t="str">
            <v>ED-51135</v>
          </cell>
          <cell r="C2897" t="str">
            <v>URB-COR-005</v>
          </cell>
          <cell r="D2897" t="str">
            <v>CORDÃO DE CONCRETO PRÉ-MOLDADO BOLEADO 10 X 10 CM</v>
          </cell>
          <cell r="E2897" t="str">
            <v>M</v>
          </cell>
          <cell r="F2897">
            <v>26.73</v>
          </cell>
        </row>
        <row r="2898">
          <cell r="B2898" t="str">
            <v>ED-51137</v>
          </cell>
          <cell r="C2898" t="str">
            <v>URB-DRE-010</v>
          </cell>
          <cell r="D2898" t="str">
            <v>FORNECIMENTO E LANÇAMENTO DE AREIA EM DRENO E PÁTIO</v>
          </cell>
          <cell r="E2898" t="str">
            <v>M3</v>
          </cell>
          <cell r="F2898">
            <v>100.79</v>
          </cell>
        </row>
        <row r="2899">
          <cell r="B2899" t="str">
            <v>ED-51136</v>
          </cell>
          <cell r="C2899" t="str">
            <v>URB-DRE-005</v>
          </cell>
          <cell r="D2899" t="str">
            <v>FORNECIMENTO E LANÇAMENTO DE BRITA EM DRENO E PÁTIO</v>
          </cell>
          <cell r="E2899" t="str">
            <v>M3</v>
          </cell>
          <cell r="F2899">
            <v>108.63</v>
          </cell>
        </row>
        <row r="2900">
          <cell r="B2900" t="str">
            <v>ED-51138</v>
          </cell>
          <cell r="C2900" t="str">
            <v>URB-DRE-015</v>
          </cell>
          <cell r="D2900" t="str">
            <v>FORNECIMENTO E LANÇAMENTO DE CASCALHO EM DRENO E PÁTIO</v>
          </cell>
          <cell r="E2900" t="str">
            <v>M3</v>
          </cell>
          <cell r="F2900">
            <v>69.81</v>
          </cell>
        </row>
        <row r="2901">
          <cell r="B2901" t="str">
            <v>ED-51147</v>
          </cell>
          <cell r="C2901" t="str">
            <v>URB-PAS-015</v>
          </cell>
          <cell r="D2901" t="str">
            <v>LANÇAMENTO E ESPALHAMENTO DE SOLO EM ÁREA DE PASSEIO</v>
          </cell>
          <cell r="E2901" t="str">
            <v>M3</v>
          </cell>
          <cell r="F2901">
            <v>15.24</v>
          </cell>
        </row>
        <row r="2902">
          <cell r="B2902" t="str">
            <v>ED-51141</v>
          </cell>
          <cell r="C2902" t="str">
            <v>URB-MFC-015</v>
          </cell>
          <cell r="D2902" t="str">
            <v>MEIO-FIO DE CONCRETO FUNDIDO "IN LOCO" 15 X 45 CM</v>
          </cell>
          <cell r="E2902" t="str">
            <v>M</v>
          </cell>
          <cell r="F2902">
            <v>66.08</v>
          </cell>
        </row>
        <row r="2903">
          <cell r="B2903" t="str">
            <v>ED-51139</v>
          </cell>
          <cell r="C2903" t="str">
            <v>URB-MFC-005</v>
          </cell>
          <cell r="D2903" t="str">
            <v>MEIO-FIO DE CONCRETO PRÉ-MOLDADO TIPO A - (12 X 16,7 X 35) CM, INCLUSIVE ESCAVAÇÃO E REATERRO</v>
          </cell>
          <cell r="E2903" t="str">
            <v>M</v>
          </cell>
          <cell r="F2903">
            <v>40.47</v>
          </cell>
        </row>
        <row r="2904">
          <cell r="B2904" t="str">
            <v>ED-51140</v>
          </cell>
          <cell r="C2904" t="str">
            <v>URB-MFC-010</v>
          </cell>
          <cell r="D2904" t="str">
            <v>MEIO-FIO DE CONCRETO PRÉ-MOLDADO TIPO B - (12 X 18 X 45) CM, INCLUSIVE ESCAVAÇÃO E REATERRO</v>
          </cell>
          <cell r="E2904" t="str">
            <v>M</v>
          </cell>
          <cell r="F2904">
            <v>50.57</v>
          </cell>
        </row>
        <row r="2905">
          <cell r="B2905" t="str">
            <v>ED-51146</v>
          </cell>
          <cell r="C2905" t="str">
            <v>URB-PAS-010</v>
          </cell>
          <cell r="D2905" t="str">
            <v>PASSEIO/PAVIMENTO ECOLÓGICO INTERTRAVADOS E = 6 CM, INCLUSIVE COLCHÃO DE AREIA E = 6 CM</v>
          </cell>
          <cell r="E2905" t="str">
            <v>M2</v>
          </cell>
          <cell r="F2905">
            <v>56.03</v>
          </cell>
        </row>
        <row r="2906">
          <cell r="B2906" t="str">
            <v>ED-51145</v>
          </cell>
          <cell r="C2906" t="str">
            <v>URB-PAS-006</v>
          </cell>
          <cell r="D2906" t="str">
            <v>PASSEIOS DE CONCRETO E = 6 CM, FCK = 10 MPA, JUNTA SECA</v>
          </cell>
          <cell r="E2906" t="str">
            <v>M2</v>
          </cell>
          <cell r="F2906">
            <v>37.11</v>
          </cell>
        </row>
        <row r="2907">
          <cell r="B2907" t="str">
            <v>ED-51144</v>
          </cell>
          <cell r="C2907" t="str">
            <v>URB-PAS-005</v>
          </cell>
          <cell r="D2907" t="str">
            <v>PASSEIOS DE CONCRETO E = 8 CM, FCK = 15 MPA PADRÃO PREFEITURA</v>
          </cell>
          <cell r="E2907" t="str">
            <v>M2</v>
          </cell>
          <cell r="F2907">
            <v>43.16</v>
          </cell>
        </row>
        <row r="2908">
          <cell r="B2908" t="str">
            <v>ED-51148</v>
          </cell>
          <cell r="C2908" t="str">
            <v>URB-RAM-005</v>
          </cell>
          <cell r="D2908" t="str">
            <v>RAMPA PARA ACESSO DE DEFICIENTE, EM CONCRETO SIMPLES FCK = 25 MPA, DESEMPENADA, COM PINTURA INDICATIVA, 02 DEMÃOS</v>
          </cell>
          <cell r="E2908" t="str">
            <v>U</v>
          </cell>
          <cell r="F2908">
            <v>261.01</v>
          </cell>
        </row>
        <row r="2909">
          <cell r="B2909" t="str">
            <v>ED-51143</v>
          </cell>
          <cell r="C2909" t="str">
            <v>URB-MFG-005</v>
          </cell>
          <cell r="D2909" t="str">
            <v>REMOÇÃO E REASSENTAMENTO DE MEIO-FIO DE GNAISSE COM REAPROVEITAMENTO</v>
          </cell>
          <cell r="E2909" t="str">
            <v>M</v>
          </cell>
          <cell r="F2909">
            <v>38.19</v>
          </cell>
        </row>
        <row r="2910">
          <cell r="B2910" t="str">
            <v>ED-51142</v>
          </cell>
          <cell r="C2910" t="str">
            <v>URB-MFC-020</v>
          </cell>
          <cell r="D2910" t="str">
            <v>REMOÇÃO E REASSENTAMENTO DE MEIO-FIO PRÉ-MOLDADO DE CONCRETO COM REAPROVEITAMENTO</v>
          </cell>
          <cell r="E2910" t="str">
            <v>M</v>
          </cell>
          <cell r="F2910">
            <v>25.65</v>
          </cell>
        </row>
        <row r="2911">
          <cell r="B2911">
            <v>368</v>
          </cell>
          <cell r="C2911" t="str">
            <v>-</v>
          </cell>
          <cell r="D2911" t="str">
            <v>VID-001  - VIDROS, ESPELHOS E ACESSÓRIOS</v>
          </cell>
          <cell r="E2911" t="str">
            <v/>
          </cell>
        </row>
        <row r="2912">
          <cell r="B2912" t="str">
            <v>ED-51151</v>
          </cell>
          <cell r="C2912" t="str">
            <v>VID-ESP-010</v>
          </cell>
          <cell r="D2912" t="str">
            <v>ESPELHO COM MOLDURA EM ALUMÍNIO PARA PNE (60 X 90)CM</v>
          </cell>
          <cell r="E2912" t="str">
            <v>U</v>
          </cell>
          <cell r="F2912">
            <v>184.99</v>
          </cell>
        </row>
        <row r="2913">
          <cell r="B2913" t="str">
            <v>ED-51152</v>
          </cell>
          <cell r="C2913" t="str">
            <v>VID-ESP-015</v>
          </cell>
          <cell r="D2913" t="str">
            <v>ESPELHO (40 X 60) CM, E = 4 MM, COLOCADO COM PARAFUSO FINESSON</v>
          </cell>
          <cell r="E2913" t="str">
            <v>U</v>
          </cell>
          <cell r="F2913">
            <v>76.38</v>
          </cell>
        </row>
        <row r="2914">
          <cell r="B2914" t="str">
            <v>ED-51150</v>
          </cell>
          <cell r="C2914" t="str">
            <v>VID-ESP-005</v>
          </cell>
          <cell r="D2914" t="str">
            <v>ESPELHO (60 X 90) CM, E = 4 MM, COLOCADO COM PARAFUSO FINESSON</v>
          </cell>
          <cell r="E2914" t="str">
            <v>U</v>
          </cell>
          <cell r="F2914">
            <v>131.21</v>
          </cell>
        </row>
        <row r="2915">
          <cell r="B2915" t="str">
            <v>ED-51149</v>
          </cell>
          <cell r="C2915" t="str">
            <v>VID-ARA-005</v>
          </cell>
          <cell r="D2915" t="str">
            <v>VIDRO ARAMADO E = 7 MM, COLOCADO</v>
          </cell>
          <cell r="E2915" t="str">
            <v>M2</v>
          </cell>
          <cell r="F2915">
            <v>190.06</v>
          </cell>
        </row>
        <row r="2916">
          <cell r="B2916" t="str">
            <v>ED-51155</v>
          </cell>
          <cell r="C2916" t="str">
            <v>VID-LIS-005</v>
          </cell>
          <cell r="D2916" t="str">
            <v>VIDRO COMUM LISO INCOLOR, ESP. 3MM, INCLUSIVE FIXAÇÃO E VEDAÇÃO COM GUARNIÇÃO/GAXETA DE BORRACHA NEOPREME, FORNECIMENTO E INSTALAÇÃO, EXCLUSIVE CAIXILHO/PERFIL</v>
          </cell>
          <cell r="E2916" t="str">
            <v>M2</v>
          </cell>
          <cell r="F2916">
            <v>75.260000000000005</v>
          </cell>
        </row>
        <row r="2917">
          <cell r="B2917" t="str">
            <v>ED-51156</v>
          </cell>
          <cell r="C2917" t="str">
            <v>VID-LIS-010</v>
          </cell>
          <cell r="D2917" t="str">
            <v>VIDRO COMUM LISO INCOLOR, ESP. 4MM, INCLUSIVE FIXAÇÃO E VEDAÇÃO COM GUARNIÇÃO/GAXETA DE BORRACHA NEOPREME, FORNECIMENTO E INSTALAÇÃO, EXCLUSIVE CAIXILHO/PERFIL</v>
          </cell>
          <cell r="E2917" t="str">
            <v>M2</v>
          </cell>
          <cell r="F2917">
            <v>91.64</v>
          </cell>
        </row>
        <row r="2918">
          <cell r="B2918" t="str">
            <v>ED-51157</v>
          </cell>
          <cell r="C2918" t="str">
            <v>VID-LIS-015</v>
          </cell>
          <cell r="D2918" t="str">
            <v>VIDRO COMUM LISO INCOLOR, ESP. 6MM, INCLUSIVE FIXAÇÃO E VEDAÇÃO COM GUARNIÇÃO/GAXETA DE BORRACHA NEOPREME, FORNECIMENTO E INSTALAÇÃO, EXCLUSIVE CAIXILHO/PERFIL</v>
          </cell>
          <cell r="E2918" t="str">
            <v>M2</v>
          </cell>
          <cell r="F2918">
            <v>121.3</v>
          </cell>
        </row>
        <row r="2919">
          <cell r="B2919" t="str">
            <v>ED-51154</v>
          </cell>
          <cell r="C2919" t="str">
            <v>VID-FAN-010</v>
          </cell>
          <cell r="D2919" t="str">
            <v>VIDRO IMPRESSO (FANTASIA) TIPO CANELADO OU MARTELADO INCOLOR, ESP. 3MM OU 4MM, INCLUSIVE FIXAÇÃO E VEDAÇÃO COM GUARNIÇÃO/GAXETA DE BORRACHA NEOPREME, FORNECIMENTO E INSTALAÇÃO, EXCLUSIVE CAIXILHO/PERFIL</v>
          </cell>
          <cell r="E2919" t="str">
            <v>M2</v>
          </cell>
          <cell r="F2919">
            <v>79.78</v>
          </cell>
        </row>
        <row r="2920">
          <cell r="B2920" t="str">
            <v>ED-51153</v>
          </cell>
          <cell r="C2920" t="str">
            <v>VID-FAN-005</v>
          </cell>
          <cell r="D2920" t="str">
            <v>VIDRO IMPRESSO (FANTASIA) TIPO MINI-BOREAL, ESP. 3MM, INCLUSIVE FIXAÇÃO E VEDAÇÃO COM GUARNIÇÃO/GAXETA DE BORRACHA NEOPREME, FORNECIMENTO E INSTALAÇÃO, EXCLUSIVE CAIXILHO/PERFIL</v>
          </cell>
          <cell r="E2920" t="str">
            <v>M2</v>
          </cell>
          <cell r="F2920">
            <v>73.13</v>
          </cell>
        </row>
        <row r="2921">
          <cell r="B2921" t="str">
            <v>ED-51160</v>
          </cell>
          <cell r="C2921" t="str">
            <v>VID-TEM-015</v>
          </cell>
          <cell r="D2921" t="str">
            <v>VIDRO TEMPERADO INCOLOR, ESP. 10MM, INCLUSIVE FIXAÇÃO E VEDAÇÃO COM GUARNIÇÃO/GAXETA DE BORRACHA NEOPREME, FORNECIMENTO E INSTALAÇÃO, EXCLUSIVE CAIXILHO/PERFIL</v>
          </cell>
          <cell r="E2921" t="str">
            <v>M2</v>
          </cell>
          <cell r="F2921">
            <v>207.73</v>
          </cell>
        </row>
        <row r="2922">
          <cell r="B2922" t="str">
            <v>ED-51158</v>
          </cell>
          <cell r="C2922" t="str">
            <v>VID-TEM-005</v>
          </cell>
          <cell r="D2922" t="str">
            <v>VIDRO TEMPERADO INCOLOR, ESP. 6MM, INCLUSIVE FIXAÇÃO E VEDAÇÃO COM GUARNIÇÃO/GAXETA DE BORRACHA NEOPREME, FORNECIMENTO E INSTALAÇÃO, EXCLUSIVE CAIXILHO/PERFIL</v>
          </cell>
          <cell r="E2922" t="str">
            <v>M2</v>
          </cell>
          <cell r="F2922">
            <v>132.32</v>
          </cell>
        </row>
        <row r="2923">
          <cell r="B2923" t="str">
            <v>ED-51159</v>
          </cell>
          <cell r="C2923" t="str">
            <v>VID-TEM-010</v>
          </cell>
          <cell r="D2923" t="str">
            <v>VIDRO TEMPERADO INCOLOR, ESP. 8MM, INCLUSIVE FIXAÇÃO E VEDAÇÃO COM GUARNIÇÃO/GAXETA DE BORRACHA NEOPREME, FORNECIMENTO E INSTALAÇÃO, EXCLUSIVE CAIXILHO/PERFIL</v>
          </cell>
          <cell r="E2923" t="str">
            <v>M2</v>
          </cell>
          <cell r="F2923">
            <v>165.48</v>
          </cell>
        </row>
        <row r="2924">
          <cell r="B2924" t="str">
            <v>100 - CONSULTORIA</v>
          </cell>
        </row>
        <row r="2925">
          <cell r="B2925" t="str">
            <v>RO-40091</v>
          </cell>
          <cell r="C2925" t="str">
            <v>-</v>
          </cell>
          <cell r="D2925" t="str">
            <v>VEÍCULO TIPO GOL 1.6, QUATRO PORTAS, OU SIMILAR, COM MOTORISTA</v>
          </cell>
          <cell r="E2925" t="str">
            <v>KM</v>
          </cell>
          <cell r="F2925">
            <v>2</v>
          </cell>
        </row>
        <row r="2926">
          <cell r="B2926" t="str">
            <v>RO-40096</v>
          </cell>
          <cell r="C2926" t="str">
            <v>-</v>
          </cell>
          <cell r="D2926" t="str">
            <v>VEÍCULO TIPO GOL 1.6, QUATRO PORTAS, OU SIMILAR, SEM MOTORISTA</v>
          </cell>
          <cell r="E2926" t="str">
            <v>KM</v>
          </cell>
          <cell r="F2926">
            <v>1.1599999999999999</v>
          </cell>
        </row>
        <row r="2927">
          <cell r="B2927" t="str">
            <v>RO-40102</v>
          </cell>
          <cell r="C2927" t="str">
            <v>-</v>
          </cell>
          <cell r="D2927" t="str">
            <v>VEÍCULO TIPO KOMBI OU SIMILAR COM MOTORISTA</v>
          </cell>
          <cell r="E2927" t="str">
            <v>KM</v>
          </cell>
          <cell r="F2927">
            <v>2.06</v>
          </cell>
        </row>
        <row r="2928">
          <cell r="B2928" t="str">
            <v>RO-40103</v>
          </cell>
          <cell r="C2928" t="str">
            <v>-</v>
          </cell>
          <cell r="D2928" t="str">
            <v>VEÍCULO TIPO KOMBI OU SIMILAR, SEM MOTORISTA</v>
          </cell>
          <cell r="E2928" t="str">
            <v>KM</v>
          </cell>
          <cell r="F2928">
            <v>1.22</v>
          </cell>
        </row>
        <row r="2929">
          <cell r="B2929" t="str">
            <v>101 - TERRAPLENAGEM</v>
          </cell>
        </row>
        <row r="2930">
          <cell r="B2930" t="str">
            <v>RO-43333</v>
          </cell>
          <cell r="C2930" t="str">
            <v>OBR-VIA-005</v>
          </cell>
          <cell r="D2930" t="str">
            <v>DESMATAMENTO, DESTOCAMENTO E LIMPEZA DE ÁRVORES, ARBUSTOS E VEGETAÇÃO RASTEIRA. (EXECUÇÃO NA ESPESSURA DE ATÉ 30CM, INCLUINDO REMANEJAMENTO PARA FORA DA LINHA DE OFFSETS E ACERTO DO MATERIAL)</v>
          </cell>
          <cell r="E2930" t="str">
            <v>M2</v>
          </cell>
          <cell r="F2930">
            <v>0.28999999999999998</v>
          </cell>
        </row>
        <row r="2931">
          <cell r="B2931" t="str">
            <v>RO-40108</v>
          </cell>
          <cell r="C2931" t="str">
            <v>-</v>
          </cell>
          <cell r="D2931" t="str">
            <v>CORTE DE ÁRVORE NATIVA COM MOTO-SERRA  0,15M =&lt; Ø &lt; 0,30M - ATÉ 1.000 UNIDADES</v>
          </cell>
          <cell r="E2931" t="str">
            <v>U</v>
          </cell>
          <cell r="F2931">
            <v>23.61</v>
          </cell>
        </row>
        <row r="2932">
          <cell r="B2932" t="str">
            <v>RO-43419</v>
          </cell>
          <cell r="C2932" t="str">
            <v>-</v>
          </cell>
          <cell r="D2932" t="str">
            <v>CORTE DE ÁRVORE NATIVA COM MOTO-SERRA  0,15M =&lt; Ø &lt; 0,30M - ACIMA DE 1.000 UNIDADES</v>
          </cell>
          <cell r="E2932" t="str">
            <v>U</v>
          </cell>
          <cell r="F2932">
            <v>17.68</v>
          </cell>
        </row>
        <row r="2933">
          <cell r="B2933" t="str">
            <v>RO-42488</v>
          </cell>
          <cell r="C2933" t="str">
            <v>-</v>
          </cell>
          <cell r="D2933" t="str">
            <v>CORTE DE ÁRVORE NATIVA COM MOTO-SERRA Ø &gt;= 0,30M - ATÉ 1.000 UNIDADES</v>
          </cell>
          <cell r="E2933" t="str">
            <v>U</v>
          </cell>
          <cell r="F2933">
            <v>33.71</v>
          </cell>
        </row>
        <row r="2934">
          <cell r="B2934" t="str">
            <v>RO-43420</v>
          </cell>
          <cell r="C2934" t="str">
            <v>-</v>
          </cell>
          <cell r="D2934" t="str">
            <v>CORTE DE ÁRVORE NATIVA COM MOTO-SERRA   Ø &gt;= 0,30M - ACIMA DE 1.000 UNIDADES</v>
          </cell>
          <cell r="E2934" t="str">
            <v>U</v>
          </cell>
          <cell r="F2934">
            <v>25.26</v>
          </cell>
        </row>
        <row r="2935">
          <cell r="B2935" t="str">
            <v>RO-40114</v>
          </cell>
          <cell r="C2935" t="str">
            <v>-</v>
          </cell>
          <cell r="D2935" t="str">
            <v>RASPAGEM E LIMPEZA DE VEGETAÇÃO COM REGULARIZAÇÃO DO TERRENO</v>
          </cell>
          <cell r="E2935" t="str">
            <v>M2</v>
          </cell>
          <cell r="F2935">
            <v>0.09</v>
          </cell>
        </row>
        <row r="2936">
          <cell r="B2936" t="str">
            <v>RO-40118</v>
          </cell>
          <cell r="C2936" t="str">
            <v>-</v>
          </cell>
          <cell r="D2936" t="str">
            <v>REMOÇÃO, TRANSPORTE E ESPALHAMENTO DE SOLO MOLE. DISTÂNCIA MÉDIA DE TRANSPORTE  &lt;= 200 M</v>
          </cell>
          <cell r="E2936" t="str">
            <v>M3</v>
          </cell>
          <cell r="F2936">
            <v>9.18</v>
          </cell>
        </row>
        <row r="2937">
          <cell r="B2937" t="str">
            <v>RO-40120</v>
          </cell>
          <cell r="C2937" t="str">
            <v>-</v>
          </cell>
          <cell r="D2937" t="str">
            <v>REMOÇÃO, TRANSPORTE E ESPALHAMENTO DE SOLO MOLE. DISTÂNCIA MÉDIA DE TRANSPORTE  DE 201 A 400 M</v>
          </cell>
          <cell r="E2937" t="str">
            <v>M3</v>
          </cell>
          <cell r="F2937">
            <v>9.7200000000000006</v>
          </cell>
        </row>
        <row r="2938">
          <cell r="B2938" t="str">
            <v>RO-40121</v>
          </cell>
          <cell r="C2938" t="str">
            <v>-</v>
          </cell>
          <cell r="D2938" t="str">
            <v>REMOÇÃO, TRANSPORTE E ESPALHAMENTO DE SOLO MOLE. DISTÂNCIA MÉDIA DE TRANSPORTE  DE 401 A 600 M</v>
          </cell>
          <cell r="E2938" t="str">
            <v>M3</v>
          </cell>
          <cell r="F2938">
            <v>10.26</v>
          </cell>
        </row>
        <row r="2939">
          <cell r="B2939" t="str">
            <v>RO-40122</v>
          </cell>
          <cell r="C2939" t="str">
            <v>-</v>
          </cell>
          <cell r="D2939" t="str">
            <v>REMOÇÃO, TRANSPORTE E ESPALHAMENTO DE SOLO MOLE. DISTÂNCIA MÉDIA DE TRANSPORTE  DE 601 A 800 M</v>
          </cell>
          <cell r="E2939" t="str">
            <v>M3</v>
          </cell>
          <cell r="F2939">
            <v>11.05</v>
          </cell>
        </row>
        <row r="2940">
          <cell r="B2940" t="str">
            <v>RO-40123</v>
          </cell>
          <cell r="C2940" t="str">
            <v>-</v>
          </cell>
          <cell r="D2940" t="str">
            <v>REMOÇÃO, TRANSPORTE E ESPALHAMENTO DE SOLO MOLE. DISTÂNCIA MÉDIA DE TRANSPORTE  DE 801 A 1.000 M</v>
          </cell>
          <cell r="E2940" t="str">
            <v>M3</v>
          </cell>
          <cell r="F2940">
            <v>11.51</v>
          </cell>
        </row>
        <row r="2941">
          <cell r="B2941" t="str">
            <v>RO-40124</v>
          </cell>
          <cell r="C2941" t="str">
            <v>-</v>
          </cell>
          <cell r="D2941" t="str">
            <v>REMOÇÃO, TRANSPORTE E ESPALHAMENTO DE SOLO MOLE. DISTÂNCIA MÉDIA DE TRANSPORTE  DE 1.001 A 1.500 M</v>
          </cell>
          <cell r="E2941" t="str">
            <v>M3</v>
          </cell>
          <cell r="F2941">
            <v>11.84</v>
          </cell>
        </row>
        <row r="2942">
          <cell r="B2942" t="str">
            <v>RO-40125</v>
          </cell>
          <cell r="C2942" t="str">
            <v>-</v>
          </cell>
          <cell r="D2942" t="str">
            <v>REMOÇÃO, TRANSPORTE E ESPALHAMENTO DE SOLO MOLE. DISTÂNCIA MÉDIA DE TRANSPORTE  DE 1.501 A 2.000 M</v>
          </cell>
          <cell r="E2942" t="str">
            <v>M3</v>
          </cell>
          <cell r="F2942">
            <v>13.33</v>
          </cell>
        </row>
        <row r="2943">
          <cell r="B2943" t="str">
            <v>RO-40128</v>
          </cell>
          <cell r="C2943" t="str">
            <v>-</v>
          </cell>
          <cell r="D2943" t="str">
            <v>REMOÇÃO, TRANSPORTE E ESPALHAMENTO DE SOLO MOLE. DISTÂNCIA MÉDIA DE TRANSPORTE  DE 2.001 A 3.000 M</v>
          </cell>
          <cell r="E2943" t="str">
            <v>M3</v>
          </cell>
          <cell r="F2943">
            <v>14.95</v>
          </cell>
        </row>
        <row r="2944">
          <cell r="B2944" t="str">
            <v>RO-43144</v>
          </cell>
          <cell r="C2944" t="str">
            <v>-</v>
          </cell>
          <cell r="D2944" t="str">
            <v>REMOÇÃO, TRANSPORTE E ESPALHAMENTO DE SOLO MOLE. DISTÂNCIA MÉDIA DE TRANSPORTE DE 3.001 A 4.000 M</v>
          </cell>
          <cell r="E2944" t="str">
            <v>M3</v>
          </cell>
          <cell r="F2944">
            <v>15.79</v>
          </cell>
        </row>
        <row r="2945">
          <cell r="B2945" t="str">
            <v>RO-40129</v>
          </cell>
          <cell r="C2945" t="str">
            <v>-</v>
          </cell>
          <cell r="D2945" t="str">
            <v>ESCAVAÇÃO, CARGA, DESCARGA, ESPALHAMENTO E TRANSPORTE DE MATERIAL DE 1ª CATEGORIA, COM MOTOSCRAPER. DISTÂNCIA MÉDIA DE TRANSPORTE  &lt;= 200 M</v>
          </cell>
          <cell r="E2945" t="str">
            <v>M3</v>
          </cell>
          <cell r="F2945">
            <v>4.71</v>
          </cell>
        </row>
        <row r="2946">
          <cell r="B2946" t="str">
            <v>RO-40130</v>
          </cell>
          <cell r="C2946" t="str">
            <v>-</v>
          </cell>
          <cell r="D2946" t="str">
            <v>ESCAVAÇÃO, CARGA, DESCARGA, ESPALHAMENTO E TRANSPORTE DE MATERIAL DE 1ª CATEGORIA, COM MOTOSCRAPER. DISTÂNCIA MÉDIA DE TRANSPORTE  DE 201 A 400 M</v>
          </cell>
          <cell r="E2946" t="str">
            <v>M3</v>
          </cell>
          <cell r="F2946">
            <v>5.17</v>
          </cell>
        </row>
        <row r="2947">
          <cell r="B2947" t="str">
            <v>RO-40131</v>
          </cell>
          <cell r="C2947" t="str">
            <v>-</v>
          </cell>
          <cell r="D2947" t="str">
            <v>ESCAVAÇÃO, CARGA, DESCARGA, ESPALHAMENTO E TRANSPORTE DE MATERIAL DE 1ª CATEGORIA, COM MOTOSCRAPER. DISTÂNCIA MÉDIA DE TRANSPORTE  DE 401 A 600 M</v>
          </cell>
          <cell r="E2947" t="str">
            <v>M3</v>
          </cell>
          <cell r="F2947">
            <v>6.12</v>
          </cell>
        </row>
        <row r="2948">
          <cell r="B2948" t="str">
            <v>RO-40134</v>
          </cell>
          <cell r="C2948" t="str">
            <v>-</v>
          </cell>
          <cell r="D2948" t="str">
            <v>ESCAVAÇÃO, CARGA, DESCARGA, ESPALHAMENTO E TRANSPORTE DE MATERIAL DE 1ª CATEGORIA, COM MOTOSCRAPER. DISTÂNCIA MÉDIA DE TRANSPORTE  DE 601 A 800 M</v>
          </cell>
          <cell r="E2948" t="str">
            <v>M3</v>
          </cell>
          <cell r="F2948">
            <v>6.44</v>
          </cell>
        </row>
        <row r="2949">
          <cell r="B2949" t="str">
            <v>RO-40135</v>
          </cell>
          <cell r="C2949" t="str">
            <v>-</v>
          </cell>
          <cell r="D2949" t="str">
            <v>ESCAVAÇÃO, CARGA, DESCARGA, ESPALHAMENTO E TRANSPORTE DE MATERIAL DE 1ª CATEGORIA, COM MOTOSCRAPER. DISTÂNCIA MÉDIA DE TRANSPORTE  DE 801 A 1.000 M</v>
          </cell>
          <cell r="E2949" t="str">
            <v>M3</v>
          </cell>
          <cell r="F2949">
            <v>7.21</v>
          </cell>
        </row>
        <row r="2950">
          <cell r="B2950" t="str">
            <v>RO-40137</v>
          </cell>
          <cell r="C2950" t="str">
            <v>-</v>
          </cell>
          <cell r="D2950" t="str">
            <v>ESCAVAÇÃO, CARGA, DESCARGA, ESPALHAMENTO E TRANSPORTE DE MATERIAL DE  2ª CATEGORIA COM MOTOSCRAPER. DISTÂNCIA MÉDIA DE TRANSPORTE  DE 0 A 200 M</v>
          </cell>
          <cell r="E2950" t="str">
            <v>M3</v>
          </cell>
          <cell r="F2950">
            <v>6.39</v>
          </cell>
        </row>
        <row r="2951">
          <cell r="B2951" t="str">
            <v>RO-40138</v>
          </cell>
          <cell r="C2951" t="str">
            <v>-</v>
          </cell>
          <cell r="D2951" t="str">
            <v>ESCAVAÇÃO, CARGA, DESCARGA, ESPALHAMENTO E TRANSPORTE DE MATERIAL DE  2ª CATEGORIA COM MOTOSCRAPER. DISTÂNCIA MÉDIA DE TRANSPORTE  DE 201 A 400 M</v>
          </cell>
          <cell r="E2951" t="str">
            <v>M3</v>
          </cell>
          <cell r="F2951">
            <v>7.31</v>
          </cell>
        </row>
        <row r="2952">
          <cell r="B2952" t="str">
            <v>RO-40140</v>
          </cell>
          <cell r="C2952" t="str">
            <v>-</v>
          </cell>
          <cell r="D2952" t="str">
            <v>ESCAVAÇÃO, CARGA, DESCARGA, ESPALHAMENTO E TRANSPORTE DE MATERIAL DE  2ª CATEGORIA COM MOTOSCRAPER. DISTÂNCIA MÉDIA DE TRANSPORTE  DE 401 A 600 M</v>
          </cell>
          <cell r="E2952" t="str">
            <v>M3</v>
          </cell>
          <cell r="F2952">
            <v>7.81</v>
          </cell>
        </row>
        <row r="2953">
          <cell r="B2953" t="str">
            <v>RO-40143</v>
          </cell>
          <cell r="C2953" t="str">
            <v>-</v>
          </cell>
          <cell r="D2953" t="str">
            <v>ESCAVAÇÃO, CARGA, DESCARGA, ESPALHAMENTO E TRANSPORTE DE MATERIAL DE  2ª CATEGORIA COM MOTOSCRAPER. DISTÂNCIA MÉDIA DE TRANSPORTE  DE 601 A 800 M</v>
          </cell>
          <cell r="E2953" t="str">
            <v>M3</v>
          </cell>
          <cell r="F2953">
            <v>8.69</v>
          </cell>
        </row>
        <row r="2954">
          <cell r="B2954" t="str">
            <v>RO-40144</v>
          </cell>
          <cell r="C2954" t="str">
            <v>-</v>
          </cell>
          <cell r="D2954" t="str">
            <v>ESCAVAÇÃO, CARGA, DESCARGA, ESPALHAMENTO E TRANSPORTE DE MATERIAL DE  2ª CATEGORIA COM MOTOSCRAPER. DISTÂNCIA MÉDIA DE TRANSPORTE  DE 801 A 1.000 M</v>
          </cell>
          <cell r="E2954" t="str">
            <v>M3</v>
          </cell>
          <cell r="F2954">
            <v>9.07</v>
          </cell>
        </row>
        <row r="2955">
          <cell r="B2955" t="str">
            <v>RO-40148</v>
          </cell>
          <cell r="C2955" t="str">
            <v>-</v>
          </cell>
          <cell r="D2955" t="str">
            <v>ESCAVAÇÃO, CARGA, DESCARGA, ESPALHAMENTO E TRANSPORTE DE MATERIAL DE 1ª CATEGORIA, COM CAMINHÃO. DISTÂNCIA MÉDIA DE TRANSPORTE  &lt;= 200 M</v>
          </cell>
          <cell r="E2955" t="str">
            <v>M3</v>
          </cell>
          <cell r="F2955">
            <v>3.22</v>
          </cell>
        </row>
        <row r="2956">
          <cell r="B2956" t="str">
            <v>RO-40149</v>
          </cell>
          <cell r="C2956" t="str">
            <v>-</v>
          </cell>
          <cell r="D2956" t="str">
            <v>ESCAVAÇÃO, CARGA, DESCARGA, ESPALHAMENTO E TRANSPORTE DE MATERIAL DE 1ª CATEGORIA, COM CAMINHÃO. DISTÂNCIA MÉDIA DE TRANSPORTE  DE 201 A 400 M</v>
          </cell>
          <cell r="E2956" t="str">
            <v>M3</v>
          </cell>
          <cell r="F2956">
            <v>3.73</v>
          </cell>
        </row>
        <row r="2957">
          <cell r="B2957" t="str">
            <v>RO-40150</v>
          </cell>
          <cell r="C2957" t="str">
            <v>-</v>
          </cell>
          <cell r="D2957" t="str">
            <v>ESCAVAÇÃO, CARGA, DESCARGA, ESPALHAMENTO E TRANSPORTE DE MATERIAL DE 1ª CATEGORIA, COM CAMINHÃO. DISTÂNCIA MÉDIA DE TRANSPORTE  DE 401 A 600 M</v>
          </cell>
          <cell r="E2957" t="str">
            <v>M3</v>
          </cell>
          <cell r="F2957">
            <v>3.98</v>
          </cell>
        </row>
        <row r="2958">
          <cell r="B2958" t="str">
            <v>RO-40151</v>
          </cell>
          <cell r="C2958" t="str">
            <v>-</v>
          </cell>
          <cell r="D2958" t="str">
            <v>ESCAVAÇÃO, CARGA, DESCARGA, ESPALHAMENTO E TRANSPORTE DE MATERIAL DE 1ª CATEGORIA, COM CAMINHÃO. DISTÂNCIA MÉDIA DE TRANSPORTE  DE 601 A 800 M</v>
          </cell>
          <cell r="E2958" t="str">
            <v>M3</v>
          </cell>
          <cell r="F2958">
            <v>4.5</v>
          </cell>
        </row>
        <row r="2959">
          <cell r="B2959" t="str">
            <v>RO-40152</v>
          </cell>
          <cell r="C2959" t="str">
            <v>-</v>
          </cell>
          <cell r="D2959" t="str">
            <v>ESCAVAÇÃO, CARGA, DESCARGA, ESPALHAMENTO E TRANSPORTE DE MATERIAL DE 1ª CATEGORIA, COM CAMINHÃO. DISTÂNCIA MÉDIA DE TRANSPORTE  DE 801 A 1.000 M</v>
          </cell>
          <cell r="E2959" t="str">
            <v>M3</v>
          </cell>
          <cell r="F2959">
            <v>4.66</v>
          </cell>
        </row>
        <row r="2960">
          <cell r="B2960" t="str">
            <v>RO-40153</v>
          </cell>
          <cell r="C2960" t="str">
            <v>-</v>
          </cell>
          <cell r="D2960" t="str">
            <v>ESCAVAÇÃO, CARGA, DESCARGA, ESPALHAMENTO E TRANSPORTE DE MATERIAL DE 1ª CATEGORIA, COM CAMINHÃO. DISTÂNCIA MÉDIA DE TRANSPORTE  DE 1.001 A 1.200 M</v>
          </cell>
          <cell r="E2960" t="str">
            <v>M3</v>
          </cell>
          <cell r="F2960">
            <v>4.8499999999999996</v>
          </cell>
        </row>
        <row r="2961">
          <cell r="B2961" t="str">
            <v>RO-40154</v>
          </cell>
          <cell r="C2961" t="str">
            <v>-</v>
          </cell>
          <cell r="D2961" t="str">
            <v>ESCAVAÇÃO, CARGA, DESCARGA, ESPALHAMENTO E TRANSPORTE DE MATERIAL DE 1ª CATEGORIA, COM CAMINHÃO. DISTÂNCIA MÉDIA DE TRANSPORTE  DE 1.201 A 1.400 M</v>
          </cell>
          <cell r="E2961" t="str">
            <v>M3</v>
          </cell>
          <cell r="F2961">
            <v>5.0199999999999996</v>
          </cell>
        </row>
        <row r="2962">
          <cell r="B2962" t="str">
            <v>RO-40155</v>
          </cell>
          <cell r="C2962" t="str">
            <v>-</v>
          </cell>
          <cell r="D2962" t="str">
            <v>ESCAVAÇÃO, CARGA, DESCARGA, ESPALHAMENTO E TRANSPORTE DE MATERIAL DE 1ª CATEGORIA, COM CAMINHÃO. DISTÂNCIA MÉDIA DE TRANSPORTE  DE 1.401 A 1.600 M</v>
          </cell>
          <cell r="E2962" t="str">
            <v>M3</v>
          </cell>
          <cell r="F2962">
            <v>5.43</v>
          </cell>
        </row>
        <row r="2963">
          <cell r="B2963" t="str">
            <v>RO-40156</v>
          </cell>
          <cell r="C2963" t="str">
            <v>-</v>
          </cell>
          <cell r="D2963" t="str">
            <v>ESCAVAÇÃO, CARGA, DESCARGA, ESPALHAMENTO E TRANSPORTE DE MATERIAL DE 1ª CATEGORIA, COM CAMINHÃO. DISTÂNCIA MÉDIA DE TRANSPORTE  DE 1.601 A 1.800 M</v>
          </cell>
          <cell r="E2963" t="str">
            <v>M3</v>
          </cell>
          <cell r="F2963">
            <v>5.57</v>
          </cell>
        </row>
        <row r="2964">
          <cell r="B2964" t="str">
            <v>RO-40157</v>
          </cell>
          <cell r="C2964" t="str">
            <v>-</v>
          </cell>
          <cell r="D2964" t="str">
            <v>ESCAVAÇÃO, CARGA, DESCARGA, ESPALHAMENTO E TRANSPORTE DE MATERIAL DE 1ª CATEGORIA, COM CAMINHÃO. DISTÂNCIA MÉDIA DE TRANSPORTE  DE 1.801 A 2.000 M</v>
          </cell>
          <cell r="E2964" t="str">
            <v>M3</v>
          </cell>
          <cell r="F2964">
            <v>5.7</v>
          </cell>
        </row>
        <row r="2965">
          <cell r="B2965" t="str">
            <v>RO-40158</v>
          </cell>
          <cell r="C2965" t="str">
            <v>-</v>
          </cell>
          <cell r="D2965" t="str">
            <v>ESCAVAÇÃO, CARGA, DESCARGA, ESPALHAMENTO E TRANSPORTE DE MATERIAL DE 1ª CATEGORIA, COM CAMINHÃO. DISTÂNCIA MÉDIA DE TRANSPORTE  DE 2.001 A 2.500 M</v>
          </cell>
          <cell r="E2965" t="str">
            <v>M3</v>
          </cell>
          <cell r="F2965">
            <v>5.97</v>
          </cell>
        </row>
        <row r="2966">
          <cell r="B2966" t="str">
            <v>RO-40159</v>
          </cell>
          <cell r="C2966" t="str">
            <v>-</v>
          </cell>
          <cell r="D2966" t="str">
            <v>ESCAVAÇÃO, CARGA, DESCARGA, ESPALHAMENTO E TRANSPORTE DE MATERIAL DE 1ª CATEGORIA, COM CAMINHÃO. DISTÂNCIA MÉDIA DE TRANSPORTE  DE 2.501 A 3.000 M</v>
          </cell>
          <cell r="E2966" t="str">
            <v>M3</v>
          </cell>
          <cell r="F2966">
            <v>6.44</v>
          </cell>
        </row>
        <row r="2967">
          <cell r="B2967" t="str">
            <v>RO-40160</v>
          </cell>
          <cell r="C2967" t="str">
            <v>-</v>
          </cell>
          <cell r="D2967" t="str">
            <v>ESCAVAÇÃO, CARGA, DESCARGA, ESPALHAMENTO E TRANSPORTE DE MATERIAL DE 1ª CATEGORIA, COM CAMINHÃO. DISTÂNCIA MÉDIA DE TRANSPORTE  DE 3.001 A 4.000 M</v>
          </cell>
          <cell r="E2967" t="str">
            <v>M3</v>
          </cell>
          <cell r="F2967">
            <v>7.16</v>
          </cell>
        </row>
        <row r="2968">
          <cell r="B2968" t="str">
            <v>RO-40162</v>
          </cell>
          <cell r="C2968" t="str">
            <v>-</v>
          </cell>
          <cell r="D2968" t="str">
            <v>ESCAVAÇÃO, CARGA, DESCARGA, ESPALHAMENTO E TRANSPORTE DE MATERIAL DE 2ª. CATEGORIA COM CAMINHÃO. DISTÂNCIA MÉDIA DE TRANSPORTE  &lt;= 200 M</v>
          </cell>
          <cell r="E2968" t="str">
            <v>M3</v>
          </cell>
          <cell r="F2968">
            <v>4.24</v>
          </cell>
        </row>
        <row r="2969">
          <cell r="B2969" t="str">
            <v>RO-40163</v>
          </cell>
          <cell r="C2969" t="str">
            <v>-</v>
          </cell>
          <cell r="D2969" t="str">
            <v>ESCAVAÇÃO, CARGA, DESCARGA, ESPALHAMENTO E TRANSPORTE DE MATERIAL DE 2ª. CATEGORIA COM CAMINHÃO. DISTÂNCIA MÉDIA DE TRANSPORTE  DE 201 A 400 M</v>
          </cell>
          <cell r="E2969" t="str">
            <v>M3</v>
          </cell>
          <cell r="F2969">
            <v>4.8899999999999997</v>
          </cell>
        </row>
        <row r="2970">
          <cell r="B2970" t="str">
            <v>RO-40164</v>
          </cell>
          <cell r="C2970" t="str">
            <v>-</v>
          </cell>
          <cell r="D2970" t="str">
            <v>ESCAVAÇÃO, CARGA, DESCARGA, ESPALHAMENTO E TRANSPORTE DE MATERIAL DE 2ª. CATEGORIA COM CAMINHÃO. DISTÂNCIA MÉDIA DE TRANSPORTE  DE 401 A 600 M</v>
          </cell>
          <cell r="E2970" t="str">
            <v>M3</v>
          </cell>
          <cell r="F2970">
            <v>5.19</v>
          </cell>
        </row>
        <row r="2971">
          <cell r="B2971" t="str">
            <v>RO-40165</v>
          </cell>
          <cell r="C2971" t="str">
            <v>-</v>
          </cell>
          <cell r="D2971" t="str">
            <v>ESCAVAÇÃO, CARGA, DESCARGA, ESPALHAMENTO E TRANSPORTE DE MATERIAL DE 2ª. CATEGORIA COM CAMINHÃO. DISTÂNCIA MÉDIA DE TRANSPORTE  DE 601 A 800 M</v>
          </cell>
          <cell r="E2971" t="str">
            <v>M3</v>
          </cell>
          <cell r="F2971">
            <v>5.51</v>
          </cell>
        </row>
        <row r="2972">
          <cell r="B2972" t="str">
            <v>RO-40166</v>
          </cell>
          <cell r="C2972" t="str">
            <v>-</v>
          </cell>
          <cell r="D2972" t="str">
            <v>ESCAVAÇÃO, CARGA, DESCARGA, ESPALHAMENTO E TRANSPORTE DE MATERIAL DE 2ª. CATEGORIA COM CAMINHÃO. DISTÂNCIA MÉDIA DE TRANSPORTE  DE 801 A 1.000 M</v>
          </cell>
          <cell r="E2972" t="str">
            <v>M3</v>
          </cell>
          <cell r="F2972">
            <v>6.04</v>
          </cell>
        </row>
        <row r="2973">
          <cell r="B2973" t="str">
            <v>RO-40167</v>
          </cell>
          <cell r="C2973" t="str">
            <v>-</v>
          </cell>
          <cell r="D2973" t="str">
            <v>ESCAVAÇÃO, CARGA, DESCARGA, ESPALHAMENTO E TRANSPORTE DE MATERIAL DE 2ª. CATEGORIA COM CAMINHÃO. DISTÂNCIA MÉDIA DE TRANSPORTE  DE 1.001 A 1.200 M</v>
          </cell>
          <cell r="E2973" t="str">
            <v>M3</v>
          </cell>
          <cell r="F2973">
            <v>6.26</v>
          </cell>
        </row>
        <row r="2974">
          <cell r="B2974" t="str">
            <v>RO-40168</v>
          </cell>
          <cell r="C2974" t="str">
            <v>-</v>
          </cell>
          <cell r="D2974" t="str">
            <v>ESCAVAÇÃO, CARGA, DESCARGA, ESPALHAMENTO E TRANSPORTE DE MATERIAL DE 2ª. CATEGORIA COM CAMINHÃO. DISTÂNCIA MÉDIA DE TRANSPORTE  DE 1.201 A 1.400 M</v>
          </cell>
          <cell r="E2974" t="str">
            <v>M3</v>
          </cell>
          <cell r="F2974">
            <v>6.46</v>
          </cell>
        </row>
        <row r="2975">
          <cell r="B2975" t="str">
            <v>RO-40169</v>
          </cell>
          <cell r="C2975" t="str">
            <v>-</v>
          </cell>
          <cell r="D2975" t="str">
            <v>ESCAVAÇÃO, CARGA, DESCARGA, ESPALHAMENTO E TRANSPORTE DE MATERIAL DE 2ª. CATEGORIA COM CAMINHÃO. DISTÂNCIA MÉDIA DE TRANSPORTE  DE 1.401 A 1.600 M</v>
          </cell>
          <cell r="E2975" t="str">
            <v>M3</v>
          </cell>
          <cell r="F2975">
            <v>6.65</v>
          </cell>
        </row>
        <row r="2976">
          <cell r="B2976" t="str">
            <v>RO-40170</v>
          </cell>
          <cell r="C2976" t="str">
            <v>-</v>
          </cell>
          <cell r="D2976" t="str">
            <v>ESCAVAÇÃO, CARGA, DESCARGA, ESPALHAMENTO E TRANSPORTE DE MATERIAL DE 2ª. CATEGORIA COM CAMINHÃO. DISTÂNCIA MÉDIA DE TRANSPORTE  DE 1.601 A 1.800 M</v>
          </cell>
          <cell r="E2976" t="str">
            <v>M3</v>
          </cell>
          <cell r="F2976">
            <v>6.82</v>
          </cell>
        </row>
        <row r="2977">
          <cell r="B2977" t="str">
            <v>RO-40171</v>
          </cell>
          <cell r="C2977" t="str">
            <v>-</v>
          </cell>
          <cell r="D2977" t="str">
            <v>ESCAVAÇÃO, CARGA, DESCARGA, ESPALHAMENTO E TRANSPORTE DE MATERIAL DE 2ª. CATEGORIA COM CAMINHÃO. DISTÂNCIA MÉDIA DE TRANSPORTE  DE 1.801 A 2.000 M</v>
          </cell>
          <cell r="E2977" t="str">
            <v>M3</v>
          </cell>
          <cell r="F2977">
            <v>7.31</v>
          </cell>
        </row>
        <row r="2978">
          <cell r="B2978" t="str">
            <v>RO-40172</v>
          </cell>
          <cell r="C2978" t="str">
            <v>-</v>
          </cell>
          <cell r="D2978" t="str">
            <v>ESCAVAÇÃO, CARGA, DESCARGA, ESPALHAMENTO E TRANSPORTE DE MATERIAL DE 2ª. CATEGORIA COM CAMINHÃO. DISTÂNCIA MÉDIA DE TRANSPORTE  DE 2.001 A 2.500 M</v>
          </cell>
          <cell r="E2978" t="str">
            <v>M3</v>
          </cell>
          <cell r="F2978">
            <v>7.63</v>
          </cell>
        </row>
        <row r="2979">
          <cell r="B2979" t="str">
            <v>RO-40173</v>
          </cell>
          <cell r="C2979" t="str">
            <v>-</v>
          </cell>
          <cell r="D2979" t="str">
            <v>ESCAVAÇÃO, CARGA, DESCARGA, ESPALHAMENTO E TRANSPORTE DE MATERIAL DE 2ª. CATEGORIA COM CAMINHÃO. DISTÂNCIA MÉDIA DE TRANSPORTE  DE 2.501 A 3.000 M</v>
          </cell>
          <cell r="E2979" t="str">
            <v>M3</v>
          </cell>
          <cell r="F2979">
            <v>7.9</v>
          </cell>
        </row>
        <row r="2980">
          <cell r="B2980" t="str">
            <v>RO-40174</v>
          </cell>
          <cell r="C2980" t="str">
            <v>-</v>
          </cell>
          <cell r="D2980" t="str">
            <v>ESCAVAÇÃO, CARGA, DESCARGA, ESPALHAMENTO E TRANSPORTE DE MATERIAL DE 2ª. CATEGORIA COM CAMINHÃO. DISTÂNCIA MÉDIA DE TRANSPORTE  DE 3.001 A 4.000 M</v>
          </cell>
          <cell r="E2980" t="str">
            <v>M3</v>
          </cell>
          <cell r="F2980">
            <v>8.7799999999999994</v>
          </cell>
        </row>
        <row r="2981">
          <cell r="B2981" t="str">
            <v>RO-40182</v>
          </cell>
          <cell r="C2981" t="str">
            <v>-</v>
          </cell>
          <cell r="D2981" t="str">
            <v>ESCAVAÇÃO, CARGA, DESCARGA, ESPALHAMENTO E TRANSPORTE DE MATERIAL DE 3ª CATEGORIA. DISTÂNCIA MÉDIA DE TRANSPORTE  &lt;= 200 M</v>
          </cell>
          <cell r="E2981" t="str">
            <v>M3</v>
          </cell>
          <cell r="F2981">
            <v>26.7</v>
          </cell>
        </row>
        <row r="2982">
          <cell r="B2982" t="str">
            <v>RO-40183</v>
          </cell>
          <cell r="C2982" t="str">
            <v>-</v>
          </cell>
          <cell r="D2982" t="str">
            <v>ESCAVAÇÃO, CARGA, DESCARGA, ESPALHAMENTO E TRANSPORTE DE MATERIAL DE 3ª CATEGORIA. DISTÂNCIA MÉDIA DE TRANSPORTE  DE 201 A 400 M</v>
          </cell>
          <cell r="E2982" t="str">
            <v>M3</v>
          </cell>
          <cell r="F2982">
            <v>27.89</v>
          </cell>
        </row>
        <row r="2983">
          <cell r="B2983" t="str">
            <v>RO-40184</v>
          </cell>
          <cell r="C2983" t="str">
            <v>-</v>
          </cell>
          <cell r="D2983" t="str">
            <v>ESCAVAÇÃO, CARGA, DESCARGA, ESPALHAMENTO E TRANSPORTE DE MATERIAL DE 3ª CATEGORIA. DISTÂNCIA MÉDIA DE TRANSPORTE  DE 401 A 600 M</v>
          </cell>
          <cell r="E2983" t="str">
            <v>M3</v>
          </cell>
          <cell r="F2983">
            <v>28.47</v>
          </cell>
        </row>
        <row r="2984">
          <cell r="B2984" t="str">
            <v>RO-40185</v>
          </cell>
          <cell r="C2984" t="str">
            <v>-</v>
          </cell>
          <cell r="D2984" t="str">
            <v>ESCAVAÇÃO, CARGA, DESCARGA, ESPALHAMENTO E TRANSPORTE DE MATERIAL DE 3ª CATEGORIA. DISTÂNCIA MÉDIA DE TRANSPORTE  DE 601 A 800 M</v>
          </cell>
          <cell r="E2984" t="str">
            <v>M3</v>
          </cell>
          <cell r="F2984">
            <v>29.66</v>
          </cell>
        </row>
        <row r="2985">
          <cell r="B2985" t="str">
            <v>RO-41776</v>
          </cell>
          <cell r="C2985" t="str">
            <v>-</v>
          </cell>
          <cell r="D2985" t="str">
            <v>ESCAVAÇÃO, CARGA, DESCARGA, ESPALHAMENTO E TRANSPORTE DE MATERIAL DE 3ª CATEGORIA. DISTÂNCIA MÉDIA DE TRANSPORTE DE 801 A 1.000 M</v>
          </cell>
          <cell r="E2985" t="str">
            <v>M3</v>
          </cell>
          <cell r="F2985">
            <v>30.24</v>
          </cell>
        </row>
        <row r="2986">
          <cell r="B2986" t="str">
            <v>RO-41777</v>
          </cell>
          <cell r="C2986" t="str">
            <v>-</v>
          </cell>
          <cell r="D2986" t="str">
            <v>ESCAVAÇÃO, CARGA, DESCARGA, ESPALHAMENTO E TRANSPORTE DE MATERIAL DE 3ª CATEGORIA. DISTÂNCIA MÉDIA DE TRANSPORTE  DE 1.001 A 1.200 M</v>
          </cell>
          <cell r="E2986" t="str">
            <v>M3</v>
          </cell>
          <cell r="F2986">
            <v>30.68</v>
          </cell>
        </row>
        <row r="2987">
          <cell r="B2987" t="str">
            <v>RO-41778</v>
          </cell>
          <cell r="C2987" t="str">
            <v>-</v>
          </cell>
          <cell r="D2987" t="str">
            <v>ESCAVAÇÃO, CARGA, DESCARGA, ESPALHAMENTO E TRANSPORTE DE MATERIAL DE 3ª CATEGORIA. DISTÂNCIA MÉDIA DE TRANSPORTE DE 1.201 A 1.400 M</v>
          </cell>
          <cell r="E2987" t="str">
            <v>M3</v>
          </cell>
          <cell r="F2987">
            <v>31.85</v>
          </cell>
        </row>
        <row r="2988">
          <cell r="B2988" t="str">
            <v>RO-41834</v>
          </cell>
          <cell r="C2988" t="str">
            <v>-</v>
          </cell>
          <cell r="D2988" t="str">
            <v>ESCAVAÇÃO, CARGA, DESCARGA, ESPALHAMENTO E TRANSPORTE DE MATERIAL DE 3ª CATEGORIA. DISTÂNCIA MÉDIA DE TRANSPORTE DE 1.401 A 1.600 M</v>
          </cell>
          <cell r="E2988" t="str">
            <v>M3</v>
          </cell>
          <cell r="F2988">
            <v>32.4</v>
          </cell>
        </row>
        <row r="2989">
          <cell r="B2989" t="str">
            <v>RO-41835</v>
          </cell>
          <cell r="C2989" t="str">
            <v>-</v>
          </cell>
          <cell r="D2989" t="str">
            <v>ESCAVAÇÃO, CARGA, DESCARGA, ESPALHAMENTO E TRANSPORTE DE MATERIAL DE 3ª CATEGORIA. DISTÂNCIA MÉDIA DE TRANSPORTE DE 1.601 A 1.800 M</v>
          </cell>
          <cell r="E2989" t="str">
            <v>M3</v>
          </cell>
          <cell r="F2989">
            <v>32.96</v>
          </cell>
        </row>
        <row r="2990">
          <cell r="B2990" t="str">
            <v>RO-41836</v>
          </cell>
          <cell r="C2990" t="str">
            <v>-</v>
          </cell>
          <cell r="D2990" t="str">
            <v>ESCAVAÇÃO, CARGA, DESCARGA, ESPALHAMENTO E TRANSPORTE DE MATERIAL DE 3ª CATEGORIA. DISTÂNCIA MÉDIA DE TRANSPORTE DE 1.801 A 2.000 M</v>
          </cell>
          <cell r="E2990" t="str">
            <v>M3</v>
          </cell>
          <cell r="F2990">
            <v>34.119999999999997</v>
          </cell>
        </row>
        <row r="2991">
          <cell r="B2991" t="str">
            <v>RO-40186</v>
          </cell>
          <cell r="C2991" t="str">
            <v>-</v>
          </cell>
          <cell r="D2991" t="str">
            <v>ESCAVAÇÃO, CARGA, DESCARGA, ESPALHAMENTO E TRANSPORTE DE MATERIAL DE 3ª CATEGORIA. DISTÂNCIA MÉDIA DE TRANSPORTE DE 2.001 A 2.500 M</v>
          </cell>
          <cell r="E2991" t="str">
            <v>M3</v>
          </cell>
          <cell r="F2991">
            <v>34.86</v>
          </cell>
        </row>
        <row r="2992">
          <cell r="B2992" t="str">
            <v>RO-42329</v>
          </cell>
          <cell r="C2992" t="str">
            <v>-</v>
          </cell>
          <cell r="D2992" t="str">
            <v>ESCAVAÇÃO, CARGA, DESCARGA, ESPALHAMENTO E TRANSPORTE DE MATERIAL DE 3ª. CATEGORIA . DISTÂNCIA MÉDIA DE TRANSPORTE  DE 2.501 A 3.000 M</v>
          </cell>
          <cell r="E2992" t="str">
            <v>M3</v>
          </cell>
          <cell r="F2992">
            <v>36.24</v>
          </cell>
        </row>
        <row r="2993">
          <cell r="B2993" t="str">
            <v>RO-42330</v>
          </cell>
          <cell r="C2993" t="str">
            <v>-</v>
          </cell>
          <cell r="D2993" t="str">
            <v>ESCAVAÇÃO, CARGA, DESCARGA, ESPALHAMENTO E TRANSPORTE DE MATERIAL DE 3ª. CATEGORIA. DISTÂNCIA MÉDIA DE TRANSPORTE  DE 3.001 A 4.000 M</v>
          </cell>
          <cell r="E2993" t="str">
            <v>M3</v>
          </cell>
          <cell r="F2993">
            <v>37.24</v>
          </cell>
        </row>
        <row r="2994">
          <cell r="B2994" t="str">
            <v>RO-40192</v>
          </cell>
          <cell r="C2994" t="str">
            <v>OBR-VIA-015</v>
          </cell>
          <cell r="D2994" t="str">
            <v>ESCAVAÇÃO E CARGA COM TRATOR E CARREGADEIRA (MATERIAL DE 1ª CATEGORIA)</v>
          </cell>
          <cell r="E2994" t="str">
            <v>M3</v>
          </cell>
          <cell r="F2994">
            <v>2.76</v>
          </cell>
        </row>
        <row r="2995">
          <cell r="B2995" t="str">
            <v>RO-40194</v>
          </cell>
          <cell r="C2995" t="str">
            <v>-</v>
          </cell>
          <cell r="D2995" t="str">
            <v>ESCAVAÇÃO E TRANSPORTE COM TRATOR DE MATERIAL DE 1ª CATEGORIA.DISTÂNCIA MÉDIA DE TRANSPORTE &lt;= 50 M</v>
          </cell>
          <cell r="E2995" t="str">
            <v>M3</v>
          </cell>
          <cell r="F2995">
            <v>1.92</v>
          </cell>
        </row>
        <row r="2996">
          <cell r="B2996" t="str">
            <v>RO-40193</v>
          </cell>
          <cell r="C2996" t="str">
            <v>-</v>
          </cell>
          <cell r="D2996" t="str">
            <v>ESCAVAÇÃO E TRANSPORTE COM TRATOR  DE MATERIAL DE 2ª CATEGORIA.DISTÂNCIA MÉDIA DE TRANSPORTE &lt;=50 M</v>
          </cell>
          <cell r="E2996" t="str">
            <v>M3</v>
          </cell>
          <cell r="F2996">
            <v>3.99</v>
          </cell>
        </row>
        <row r="2997">
          <cell r="B2997" t="str">
            <v>RO-40198</v>
          </cell>
          <cell r="C2997" t="str">
            <v>OBR-VIA-025</v>
          </cell>
          <cell r="D2997" t="str">
            <v>CARGA, TRANSPORTE E DESCARGA DE MATERIAL DE 1ª CATEGORIA, COM CAMINHÃO. DISTÂNCIA MÉDIA DE TRANSPORTE &lt;= 200 M</v>
          </cell>
          <cell r="E2997" t="str">
            <v>M3</v>
          </cell>
          <cell r="F2997">
            <v>3.59</v>
          </cell>
        </row>
        <row r="2998">
          <cell r="B2998" t="str">
            <v>RO-40199</v>
          </cell>
          <cell r="C2998" t="str">
            <v>OBR-VIA-030</v>
          </cell>
          <cell r="D2998" t="str">
            <v>CARGA, TRANSPORTE E DESCARGA DE MATERIAL DE 1ª CATEGORIA, COM CAMINHÃO. DISTÂNCIA MÉDIA DE TRANSPORTE  DE 201 A 400 M</v>
          </cell>
          <cell r="E2998" t="str">
            <v>M3</v>
          </cell>
          <cell r="F2998">
            <v>3.88</v>
          </cell>
        </row>
        <row r="2999">
          <cell r="B2999" t="str">
            <v>RO-40200</v>
          </cell>
          <cell r="C2999" t="str">
            <v>OBR-VIA-035</v>
          </cell>
          <cell r="D2999" t="str">
            <v>CARGA ,TRANSPORTE E DESCARGA DE MATERIAL DE 1ª CATEGORIA, COM CAMINHÃO. DISTÂNCIA MÉDIA DE TRANSPORTE 401 A 600 M</v>
          </cell>
          <cell r="E2999" t="str">
            <v>M3</v>
          </cell>
          <cell r="F2999">
            <v>4.38</v>
          </cell>
        </row>
        <row r="3000">
          <cell r="B3000" t="str">
            <v>RO-40201</v>
          </cell>
          <cell r="C3000" t="str">
            <v>OBR-VIA-040</v>
          </cell>
          <cell r="D3000" t="str">
            <v>CARGA, TRANSPORTE E DESCARGA DE MATERIAL DE 1ª CATEGORIA, COM CAMINHÃO. DISTÂNCIA MÉDIA DE TRANSPORTE  DE 601 A 800 M</v>
          </cell>
          <cell r="E3000" t="str">
            <v>M3</v>
          </cell>
          <cell r="F3000">
            <v>4.67</v>
          </cell>
        </row>
        <row r="3001">
          <cell r="B3001" t="str">
            <v>RO-40202</v>
          </cell>
          <cell r="C3001" t="str">
            <v>OBR-VIA-045</v>
          </cell>
          <cell r="D3001" t="str">
            <v>CARGA, TRANSPORTE E DESCARGA DE MATERIAL DE 1ª CATEGORIA, COM CAMINHÃO. DISTÂNCIA MÉDIA DE TRANSPORTE DE 801 A 1.000 M</v>
          </cell>
          <cell r="E3001" t="str">
            <v>M3</v>
          </cell>
          <cell r="F3001">
            <v>5.18</v>
          </cell>
        </row>
        <row r="3002">
          <cell r="B3002" t="str">
            <v>RO-43394</v>
          </cell>
          <cell r="C3002" t="str">
            <v>OBR-VIA-050</v>
          </cell>
          <cell r="D3002" t="str">
            <v>CARGA, TRANSPORTE E DESCARGA DE MATERIAL DE 1ª CATEGORIA, COM CAMINHÃO.DISTÂNCIA MÉDIA DE TRANSPORTE 1.001 A 1.200 M</v>
          </cell>
          <cell r="E3002" t="str">
            <v>M3</v>
          </cell>
          <cell r="F3002">
            <v>5.4</v>
          </cell>
        </row>
        <row r="3003">
          <cell r="B3003" t="str">
            <v>RO-42767</v>
          </cell>
          <cell r="C3003" t="str">
            <v>OBR-VIA-055</v>
          </cell>
          <cell r="D3003" t="str">
            <v>CARGA, TRANSPORTE E DESCARGA DE MATERIAL DE 1ª CATEGORIA, COM CAMINHÃO.DISTÂNCIA MÉDIA DE TRANSPORTE DE 1.201 A 1.400 M</v>
          </cell>
          <cell r="E3003" t="str">
            <v>M3</v>
          </cell>
          <cell r="F3003">
            <v>5.89</v>
          </cell>
        </row>
        <row r="3004">
          <cell r="B3004" t="str">
            <v>RO-43901</v>
          </cell>
          <cell r="C3004" t="str">
            <v>OBR-VIA-060</v>
          </cell>
          <cell r="D3004" t="str">
            <v>CARGA, TRANSPORTE E DESCARGA DE MATERIAL DE 1ª CATEGORIA, COM CAMINHÃO.DISTÂNCIA MÉDIA DE TRANSPORTE DE 1.401 A 1.600 M</v>
          </cell>
          <cell r="E3004" t="str">
            <v>M3</v>
          </cell>
          <cell r="F3004">
            <v>6.17</v>
          </cell>
        </row>
        <row r="3005">
          <cell r="B3005" t="str">
            <v>RO-43902</v>
          </cell>
          <cell r="C3005" t="str">
            <v>OBR-VIA-065</v>
          </cell>
          <cell r="D3005" t="str">
            <v>CARGA, TRANSPORTE E DESCARGA DE MATERIAL DE 1ª CATEGORIA, COM CAMINHÃO.DISTÂNCIA MÉDIA DE TRANSPORTE DE 1.601 A 1.800 M</v>
          </cell>
          <cell r="E3005" t="str">
            <v>M3</v>
          </cell>
          <cell r="F3005">
            <v>6.66</v>
          </cell>
        </row>
        <row r="3006">
          <cell r="B3006" t="str">
            <v>RO-43398</v>
          </cell>
          <cell r="C3006" t="str">
            <v>OBR-VIA-066</v>
          </cell>
          <cell r="D3006" t="str">
            <v>CARGA, TRANSPORTE E DESCARGA DE MATERIAL DE 1ª CATEGORIA, COM CAMINHÃO.DISTÂNCIA MÉDIA DE TRANSPORTE DE 1.801 A 2.000 M</v>
          </cell>
          <cell r="E3006" t="str">
            <v>M3</v>
          </cell>
          <cell r="F3006">
            <v>6.94</v>
          </cell>
        </row>
        <row r="3007">
          <cell r="B3007" t="str">
            <v>RO-43681</v>
          </cell>
          <cell r="C3007" t="str">
            <v>-</v>
          </cell>
          <cell r="D3007" t="str">
            <v>CARGA, TRANSPORTE E DESCARGA DE MATERIAL DE 1ª CATEGORIA, COM CAMINHÃO. DISTÂNCIA MÉDIA DE TRANSPORTE DE 2.001 A 2.500 M</v>
          </cell>
          <cell r="E3007" t="str">
            <v>M3</v>
          </cell>
          <cell r="F3007">
            <v>7.53</v>
          </cell>
        </row>
        <row r="3008">
          <cell r="B3008" t="str">
            <v>RO-43886</v>
          </cell>
          <cell r="C3008" t="str">
            <v>-</v>
          </cell>
          <cell r="D3008" t="str">
            <v>CARGA, TRANSPORTE E DESCARGA DE MATERIAL DE 1ª CATEGORIA, COM CAMINHÃO.DISTÂNCIA MÉDIA DE TRANSPORTE DE 2.501 A 3.000  M</v>
          </cell>
          <cell r="E3008" t="str">
            <v>M3</v>
          </cell>
          <cell r="F3008">
            <v>8.1300000000000008</v>
          </cell>
        </row>
        <row r="3009">
          <cell r="B3009" t="str">
            <v>RO-40210</v>
          </cell>
          <cell r="C3009" t="str">
            <v>OBR-VIA-070</v>
          </cell>
          <cell r="D3009" t="str">
            <v>REVESTIMENTO PRIMÁRIO (EXECUÇÃO, INCLUINDO ESCAVAÇÃO, CARGA, DESCARGA, ESPALHAMENTO E COMPACTAÇÃO DO MATERIAL)</v>
          </cell>
          <cell r="E3009" t="str">
            <v>M3</v>
          </cell>
          <cell r="F3009">
            <v>9.11</v>
          </cell>
        </row>
        <row r="3010">
          <cell r="B3010" t="str">
            <v>RO-40211</v>
          </cell>
          <cell r="C3010" t="str">
            <v>OBR-VIA-075</v>
          </cell>
          <cell r="D3010" t="str">
            <v>ESCAVAÇÃO MANUAL DE VALAS EM SOLO, COM ALTURA DE 0 A 1,50 M</v>
          </cell>
          <cell r="E3010" t="str">
            <v>M3</v>
          </cell>
          <cell r="F3010">
            <v>44.98</v>
          </cell>
        </row>
        <row r="3011">
          <cell r="B3011" t="str">
            <v>RO-40213</v>
          </cell>
          <cell r="C3011" t="str">
            <v>OBR-VIA-080</v>
          </cell>
          <cell r="D3011" t="str">
            <v>ESCAVAÇÃO MANUAL DE VALAS EM SOLO, COM ALTURA DE 1,50 M A 3,00 M</v>
          </cell>
          <cell r="E3011" t="str">
            <v>M3</v>
          </cell>
          <cell r="F3011">
            <v>56.8</v>
          </cell>
        </row>
        <row r="3012">
          <cell r="B3012" t="str">
            <v>RO-40216</v>
          </cell>
          <cell r="C3012" t="str">
            <v>-</v>
          </cell>
          <cell r="D3012" t="str">
            <v>ESCAVAÇÃO MANUAL EM MATERIAL DE 1ª CATEGORIA COM ESGOTAMENTO DE ÀGUA</v>
          </cell>
          <cell r="E3012" t="str">
            <v>M3</v>
          </cell>
          <cell r="F3012">
            <v>54.51</v>
          </cell>
        </row>
        <row r="3013">
          <cell r="B3013" t="str">
            <v>RO-40217</v>
          </cell>
          <cell r="C3013" t="str">
            <v>-</v>
          </cell>
          <cell r="D3013" t="str">
            <v>ESCAVAÇÃO EM MATERIAL DE 3ª CATEGORIA COM ESGOTAMENTO DE ÀGUA</v>
          </cell>
          <cell r="E3013" t="str">
            <v>M3</v>
          </cell>
          <cell r="F3013">
            <v>86.76</v>
          </cell>
        </row>
        <row r="3014">
          <cell r="B3014" t="str">
            <v>RO-40215</v>
          </cell>
          <cell r="C3014" t="str">
            <v>-</v>
          </cell>
          <cell r="D3014" t="str">
            <v>ESCAVAÇÃO MECÂNICA DE VALAS EM MATERIAL DE 1ª E 2ª CATEGORIA (EXECUÇÃO, INCLUINDO REMOÇÃO PARA FORA DO LEITO ESTRADAL)</v>
          </cell>
          <cell r="E3014" t="str">
            <v>M3</v>
          </cell>
          <cell r="F3014">
            <v>6.71</v>
          </cell>
        </row>
        <row r="3015">
          <cell r="B3015" t="str">
            <v>RO-40218</v>
          </cell>
          <cell r="C3015" t="str">
            <v>OBR-VIA-085</v>
          </cell>
          <cell r="D3015" t="str">
            <v>ESCAVAÇÃO MECÂNICA DE VALAS EM MATERIAL DE 1ª CATEGORIA (EXECUÇÃO, INCLUINDO REMOÇÃO PARA FORA DO LEITO ESTRADAL)</v>
          </cell>
          <cell r="E3015" t="str">
            <v>M3</v>
          </cell>
          <cell r="F3015">
            <v>5.83</v>
          </cell>
        </row>
        <row r="3016">
          <cell r="B3016" t="str">
            <v>RO-40219</v>
          </cell>
          <cell r="C3016" t="str">
            <v>OBR-VIA-090</v>
          </cell>
          <cell r="D3016" t="str">
            <v>ESCAVAÇÃO MECÂNICA DE VALAS EM MATERIAL DE 2ª CATEGORIA (EXECUÇÃO, INCLUINDO REMOÇÃO PARA FORA DO LEITO ESTRADAL)</v>
          </cell>
          <cell r="E3016" t="str">
            <v>M3</v>
          </cell>
          <cell r="F3016">
            <v>7.42</v>
          </cell>
        </row>
        <row r="3017">
          <cell r="B3017" t="str">
            <v>RO-40220</v>
          </cell>
          <cell r="C3017" t="str">
            <v>-</v>
          </cell>
          <cell r="D3017" t="str">
            <v>ESCAVAÇÃO MECÂNICA DE VALAS EM ROCHA (EXECUÇÃO, INCLUINDO REMOÇÃO PARA FORA DO LEITO ESTRADAL)</v>
          </cell>
          <cell r="E3017" t="str">
            <v>M3</v>
          </cell>
          <cell r="F3017">
            <v>78.510000000000005</v>
          </cell>
        </row>
        <row r="3018">
          <cell r="B3018" t="str">
            <v>RO-40230</v>
          </cell>
          <cell r="C3018" t="str">
            <v>OBR-VIA-095</v>
          </cell>
          <cell r="D3018" t="str">
            <v>MURO DE ARRIMO EM GABIÃO CAIXA, TELA GALVANIZADA (EXECUÇÃO, INCLUINDO FORNECIMENTO DE TODOS OS MATERIAIS)</v>
          </cell>
          <cell r="E3018" t="str">
            <v>M3</v>
          </cell>
          <cell r="F3018">
            <v>301.64999999999998</v>
          </cell>
        </row>
        <row r="3019">
          <cell r="B3019" t="str">
            <v>RO-40221</v>
          </cell>
          <cell r="C3019" t="str">
            <v>OBR-VIA-100</v>
          </cell>
          <cell r="D3019" t="str">
            <v>MURO DE ARRIMO EM GABIÃO CAIXA, TELA REVESTIDA COM PVC (EXECUÇÃO, INCLUINDO FORNECIMENTO DE TODOS OS MATERIAIS)</v>
          </cell>
          <cell r="E3019" t="str">
            <v>M3</v>
          </cell>
          <cell r="F3019">
            <v>344.1</v>
          </cell>
        </row>
        <row r="3020">
          <cell r="B3020" t="str">
            <v>RO-40222</v>
          </cell>
          <cell r="C3020" t="str">
            <v>-</v>
          </cell>
          <cell r="D3020" t="str">
            <v>DEMOLIÇÃO DE MURO DE ARRIMO EM GABIÃO</v>
          </cell>
          <cell r="E3020" t="str">
            <v>M3</v>
          </cell>
          <cell r="F3020">
            <v>52</v>
          </cell>
        </row>
        <row r="3021">
          <cell r="B3021" t="str">
            <v>RO-40231</v>
          </cell>
          <cell r="C3021" t="str">
            <v>OBR-VIA-105</v>
          </cell>
          <cell r="D3021" t="str">
            <v>GABIÃO TIPO COLCHÃO RENO ESPESSURA = 0,30 M, TELA  REVESTIDA COM  PVC (EXECUÇÃO, INCLUINDO FORNECIMENTO DE TODOS OS MATERIAIS)</v>
          </cell>
          <cell r="E3021" t="str">
            <v>M2</v>
          </cell>
          <cell r="F3021">
            <v>126.34</v>
          </cell>
        </row>
        <row r="3022">
          <cell r="B3022" t="str">
            <v>RO-40229</v>
          </cell>
          <cell r="C3022" t="str">
            <v>-</v>
          </cell>
          <cell r="D3022" t="str">
            <v>ENROCAMENTO DE PEDRA DE MÃO JOGADA (EXECUÇÃO INCLUINDO O FORNECIMENTO DE TODOS OS MATERIAIS)</v>
          </cell>
          <cell r="E3022" t="str">
            <v>M3</v>
          </cell>
          <cell r="F3022">
            <v>87.42</v>
          </cell>
        </row>
        <row r="3023">
          <cell r="B3023" t="str">
            <v>RO-40233</v>
          </cell>
          <cell r="C3023" t="str">
            <v>-</v>
          </cell>
          <cell r="D3023" t="str">
            <v>MURO DE ARRIMO EM RIP-RAP, COM ENCHIMENTO DE AREIA E CIMENTO. TRAÇO - 1:10 (EXECUÇÃO, INCLUINDO FORNECIMENTO E TRANSPORTE DE TODOS OS MATERIAIS)</v>
          </cell>
          <cell r="E3023" t="str">
            <v>M3</v>
          </cell>
          <cell r="F3023">
            <v>163</v>
          </cell>
        </row>
        <row r="3024">
          <cell r="B3024" t="str">
            <v>RO-40232</v>
          </cell>
          <cell r="C3024" t="str">
            <v>-</v>
          </cell>
          <cell r="D3024" t="str">
            <v>MURO DE ARRIMO EM RIP-RAP (VEGETATIVO)</v>
          </cell>
          <cell r="E3024" t="str">
            <v>M3</v>
          </cell>
          <cell r="F3024">
            <v>158.91</v>
          </cell>
        </row>
        <row r="3025">
          <cell r="B3025" t="str">
            <v>RO-40234</v>
          </cell>
          <cell r="C3025" t="str">
            <v>-</v>
          </cell>
          <cell r="D3025" t="str">
            <v>REATERRO E COMPACTAÇÃO MANUAL DE VALA</v>
          </cell>
          <cell r="E3025" t="str">
            <v>M3</v>
          </cell>
          <cell r="F3025">
            <v>25.76</v>
          </cell>
        </row>
        <row r="3026">
          <cell r="B3026" t="str">
            <v>RO-40238</v>
          </cell>
          <cell r="C3026" t="str">
            <v>-</v>
          </cell>
          <cell r="D3026" t="str">
            <v>COMPACTAÇÃO MANUAL DE ATERROS</v>
          </cell>
          <cell r="E3026" t="str">
            <v>M3</v>
          </cell>
          <cell r="F3026">
            <v>32.92</v>
          </cell>
        </row>
        <row r="3027">
          <cell r="B3027" t="str">
            <v>RO-40239</v>
          </cell>
          <cell r="C3027" t="str">
            <v>-</v>
          </cell>
          <cell r="D3027" t="str">
            <v>APILOAMENTO DE FUNDO DE VALAS</v>
          </cell>
          <cell r="E3027" t="str">
            <v>M2</v>
          </cell>
          <cell r="F3027">
            <v>2.82</v>
          </cell>
        </row>
        <row r="3028">
          <cell r="B3028" t="str">
            <v>RO-40240</v>
          </cell>
          <cell r="C3028" t="str">
            <v>OBR-VIA-120</v>
          </cell>
          <cell r="D3028" t="str">
            <v>PATROLAMENTO (RECONFORMAÇÃO MECÂNICA DA PLATAFORMA)</v>
          </cell>
          <cell r="E3028" t="str">
            <v>M2</v>
          </cell>
          <cell r="F3028">
            <v>0.04</v>
          </cell>
        </row>
        <row r="3029">
          <cell r="B3029" t="str">
            <v>RO-40242</v>
          </cell>
          <cell r="C3029" t="str">
            <v>-</v>
          </cell>
          <cell r="D3029" t="str">
            <v>ESCALONAMENTO DE TALUDES DE ATERRO</v>
          </cell>
          <cell r="E3029" t="str">
            <v>M3</v>
          </cell>
          <cell r="F3029">
            <v>4.9400000000000004</v>
          </cell>
        </row>
        <row r="3030">
          <cell r="B3030" t="str">
            <v>RO-40241</v>
          </cell>
          <cell r="C3030" t="str">
            <v>-</v>
          </cell>
          <cell r="D3030" t="str">
            <v>COMPACTAÇÃO DE BOTA-FORA A 80% PROCTOR NORMAL</v>
          </cell>
          <cell r="E3030" t="str">
            <v>M3</v>
          </cell>
          <cell r="F3030">
            <v>2.11</v>
          </cell>
        </row>
        <row r="3031">
          <cell r="B3031" t="str">
            <v>RO-40249</v>
          </cell>
          <cell r="C3031" t="str">
            <v>-</v>
          </cell>
          <cell r="D3031" t="str">
            <v>COMPACTAÇÃO DE ATERRO A 95% PROCTOR NORMAL</v>
          </cell>
          <cell r="E3031" t="str">
            <v>M3</v>
          </cell>
          <cell r="F3031">
            <v>2.6</v>
          </cell>
        </row>
        <row r="3032">
          <cell r="B3032" t="str">
            <v>RO-40251</v>
          </cell>
          <cell r="C3032" t="str">
            <v>-</v>
          </cell>
          <cell r="D3032" t="str">
            <v>COMPACTAÇÃO DE ATERRO A 100% PROCTOR NORMAL</v>
          </cell>
          <cell r="E3032" t="str">
            <v>M3</v>
          </cell>
          <cell r="F3032">
            <v>3</v>
          </cell>
        </row>
        <row r="3033">
          <cell r="B3033" t="str">
            <v>RO-40253</v>
          </cell>
          <cell r="C3033" t="str">
            <v>-</v>
          </cell>
          <cell r="D3033" t="str">
            <v>COMPACTAÇÃO DE ATERRO A 100% PROCTOR INTERNORMAL (150%PROCTOR NORMAL)</v>
          </cell>
          <cell r="E3033" t="str">
            <v>M3</v>
          </cell>
          <cell r="F3033">
            <v>3.1</v>
          </cell>
        </row>
        <row r="3034">
          <cell r="B3034" t="str">
            <v>RO-40252</v>
          </cell>
          <cell r="C3034" t="str">
            <v>-</v>
          </cell>
          <cell r="D3034" t="str">
            <v>COMPACTAÇÃO DE ATERRO A 100% DO PROCTOR INTERMEDIÁRIO</v>
          </cell>
          <cell r="E3034" t="str">
            <v>M3</v>
          </cell>
          <cell r="F3034">
            <v>3.19</v>
          </cell>
        </row>
        <row r="3035">
          <cell r="B3035" t="str">
            <v>RO-40254</v>
          </cell>
          <cell r="C3035" t="str">
            <v>-</v>
          </cell>
          <cell r="D3035" t="str">
            <v>COMPACTAÇÃO DE ATERRO A 100% PROCTOR NORMAL COM INTERFERÊNCIA DE FILTRO VERTICAL</v>
          </cell>
          <cell r="E3035" t="str">
            <v>M3</v>
          </cell>
          <cell r="F3035">
            <v>4.3499999999999996</v>
          </cell>
        </row>
        <row r="3036">
          <cell r="B3036" t="str">
            <v>RO-40255</v>
          </cell>
          <cell r="C3036" t="str">
            <v>-</v>
          </cell>
          <cell r="D3036" t="str">
            <v>COMPACTAÇÃO DE ATERRO A 100% PROCTOR NORMAL, COM INTERFERÊNCIA DE SOLO ENVELOPADO</v>
          </cell>
          <cell r="E3036" t="str">
            <v>M3</v>
          </cell>
          <cell r="F3036">
            <v>3.58</v>
          </cell>
        </row>
        <row r="3037">
          <cell r="B3037" t="str">
            <v>RO-42263</v>
          </cell>
          <cell r="C3037" t="str">
            <v>-</v>
          </cell>
          <cell r="D3037" t="str">
            <v>ESPALHAMENTO DE MATERIAL EM BOTA-FORA</v>
          </cell>
          <cell r="E3037" t="str">
            <v>M3</v>
          </cell>
          <cell r="F3037">
            <v>0.17</v>
          </cell>
        </row>
        <row r="3038">
          <cell r="B3038" t="str">
            <v>102 - DRENAGEM</v>
          </cell>
        </row>
        <row r="3039">
          <cell r="B3039" t="str">
            <v>RO-40269</v>
          </cell>
          <cell r="C3039" t="str">
            <v>-</v>
          </cell>
          <cell r="D3039" t="str">
            <v>BUEIRO SIMPLES TUBULAR DE CONCRETO CLASSE CA-1. BSTC Ø 0,40 M - CORPO (EXECUÇÃO, INCLUINDO FORNECIMENTO E TRANSPORTE DE TODOS OS MATERIAIS E BERÇO, EXCLUSIVE ESCAVAÇÃO E COMPACTAÇÃO)</v>
          </cell>
          <cell r="E3039" t="str">
            <v>M</v>
          </cell>
          <cell r="F3039">
            <v>155.38999999999999</v>
          </cell>
        </row>
        <row r="3040">
          <cell r="B3040" t="str">
            <v>RO-40270</v>
          </cell>
          <cell r="C3040" t="str">
            <v>-</v>
          </cell>
          <cell r="D3040" t="str">
            <v>BUEIRO SIMPLES TUBULAR DE CONCRETO, CLASSE CA-1. BSTC Ø 0,60 M - CORPO (EXECUÇÃO, INCLUINDO FORNECIMENTO E TRANSPORTE DE TODOS OS MATERIAIS E BERÇO, EXCLUSIVE ESCAVAÇÃO E COMPACTAÇÃO)</v>
          </cell>
          <cell r="E3040" t="str">
            <v>M</v>
          </cell>
          <cell r="F3040">
            <v>248.18</v>
          </cell>
        </row>
        <row r="3041">
          <cell r="B3041" t="str">
            <v>RO-40271</v>
          </cell>
          <cell r="C3041" t="str">
            <v>-</v>
          </cell>
          <cell r="D3041" t="str">
            <v>BUEIRO SIMPLES TUBULAR DE CONCRETO, CLASSE CA-1. BSTC Ø 0,80 M - CORPO (EXECUÇÃO, INCLUINDO FORNECIMENTO E TRANSPORTE DE TODOS OS MATERIAIS E BERÇO, EXCLUSIVE ESCAVAÇÃO E COMPACTAÇÃO)</v>
          </cell>
          <cell r="E3041" t="str">
            <v>M</v>
          </cell>
          <cell r="F3041">
            <v>377.72</v>
          </cell>
        </row>
        <row r="3042">
          <cell r="B3042" t="str">
            <v>RO-40272</v>
          </cell>
          <cell r="C3042" t="str">
            <v>-</v>
          </cell>
          <cell r="D3042" t="str">
            <v>BUEIRO SIMPLES TUBULAR DE CONCRETO, CLASSE CA-1. BSTC Ø 1,00 M - CORPO (EXECUÇÃO, INCLUINDO FORNECIMENTO E TRANSPORTE DE TODOS OS MATERIAIS E BERÇO, EXCLUSIVE ESCAVAÇÃO E COMPACTAÇÃO)</v>
          </cell>
          <cell r="E3042" t="str">
            <v>M</v>
          </cell>
          <cell r="F3042">
            <v>570.86</v>
          </cell>
        </row>
        <row r="3043">
          <cell r="B3043" t="str">
            <v>RO-40273</v>
          </cell>
          <cell r="C3043" t="str">
            <v>-</v>
          </cell>
          <cell r="D3043" t="str">
            <v>BUEIRO SIMPLES TUBULAR DE CONCRETO, CLASSE CA-1. BSTC Ø 1,20 M - CORPO (EXECUÇÃO, INCLUINDO FORNECIMENTO E TRANSPORTE DE TODOS OS MATERIAIS E BERÇO, EXCLUSIVE ESCAVAÇÃO E COMPACTAÇÃO)</v>
          </cell>
          <cell r="E3043" t="str">
            <v>M</v>
          </cell>
          <cell r="F3043">
            <v>747.93</v>
          </cell>
        </row>
        <row r="3044">
          <cell r="B3044" t="str">
            <v>RO-40274</v>
          </cell>
          <cell r="C3044" t="str">
            <v>-</v>
          </cell>
          <cell r="D3044" t="str">
            <v>BUEIRO SIMPLES TUBULAR DE CONCRETO, CLASSE CA-1. BSTC Ø 1,50 M - CORPO (EXECUÇÃO, INCLUINDO FORNECIMENTO E TRANSPORTE DE TODOS OS MATERIAIS E BERÇO, EXCLUSIVE ESCAVAÇÃO E COMPACTAÇÃO)</v>
          </cell>
          <cell r="E3044" t="str">
            <v>M</v>
          </cell>
          <cell r="F3044">
            <v>1084.24</v>
          </cell>
        </row>
        <row r="3045">
          <cell r="B3045" t="str">
            <v>RO-40275</v>
          </cell>
          <cell r="C3045" t="str">
            <v>-</v>
          </cell>
          <cell r="D3045" t="str">
            <v>BUEIRO SIMPLES TUBULAR  DE CONCRETO, CLASSE CA-2.  BSTC Ø 0,40 M - CORPO (EXECUÇÃO, INCLUINDO FORNECIMENTO E TRANSPORTE DE TODOS OS MATERIAIS E BERÇO, EXCLUSIVE ESCAVAÇÃO E COMPACTAÇÃO)</v>
          </cell>
          <cell r="E3045" t="str">
            <v>M</v>
          </cell>
          <cell r="F3045">
            <v>156.16999999999999</v>
          </cell>
        </row>
        <row r="3046">
          <cell r="B3046" t="str">
            <v>RO-40276</v>
          </cell>
          <cell r="C3046" t="str">
            <v>-</v>
          </cell>
          <cell r="D3046" t="str">
            <v>BUEIRO SIMPLES TUBULAR  DE CONCRETO, CLASSE CA-2.  BSTC Ø 0,60 M  - CORPO (EXECUÇÃO, INCLUINDO FORNECIMENTO E TRANSPORTE DE TODOS OS MATERIAIS E BERÇO, EXCLUSIVE ESCAVAÇÃO E COMPACTAÇÃO)</v>
          </cell>
          <cell r="E3046" t="str">
            <v>M</v>
          </cell>
          <cell r="F3046">
            <v>242.59</v>
          </cell>
        </row>
        <row r="3047">
          <cell r="B3047" t="str">
            <v>RO-40277</v>
          </cell>
          <cell r="C3047" t="str">
            <v>-</v>
          </cell>
          <cell r="D3047" t="str">
            <v>BUEIRO SIMPLES TUBULAR  DE CONCRETO, CLASSE CA-2.  BSTC Ø 0,80 M  - CORPO (EXECUÇÃO, INCLUINDO FORNECIMENTO E TRANSPORTE DE TODOS OS MATERIAIS E BERÇO, EXCLUSIVE ESCAVAÇÃO E COMPACTAÇÃO)</v>
          </cell>
          <cell r="E3047" t="str">
            <v>M</v>
          </cell>
          <cell r="F3047">
            <v>384.87</v>
          </cell>
        </row>
        <row r="3048">
          <cell r="B3048" t="str">
            <v>RO-40278</v>
          </cell>
          <cell r="C3048" t="str">
            <v>-</v>
          </cell>
          <cell r="D3048" t="str">
            <v>BUEIRO SIMPLES TUBULAR  DE CONCRETO, CLASSE CA-2.  BSTC Ø 1,00 M - CORPO (EXECUÇÃO, INCLUINDO FORNECIMENTO E TRANSPORTE DE TODOS OS MATERIAIS E BERÇO, EXCLUSIVE ESCAVAÇÃO E COMPACTAÇÃO)</v>
          </cell>
          <cell r="E3048" t="str">
            <v>M</v>
          </cell>
          <cell r="F3048">
            <v>605.96</v>
          </cell>
        </row>
        <row r="3049">
          <cell r="B3049" t="str">
            <v>RO-40279</v>
          </cell>
          <cell r="C3049" t="str">
            <v>-</v>
          </cell>
          <cell r="D3049" t="str">
            <v>BUEIRO SIMPLES TUBULAR  DE CONCRETO, CLASSE CA-2.  BSTC Ø 1,20 M  - CORPO (EXECUÇÃO, INCLUINDO FORNECIMENTO E TRANSPORTE DE TODOS OS MATERIAIS E BERÇO, EXCLUSIVE ESCAVAÇÃO E COMPACTAÇÃO)</v>
          </cell>
          <cell r="E3049" t="str">
            <v>M</v>
          </cell>
          <cell r="F3049">
            <v>805.16</v>
          </cell>
        </row>
        <row r="3050">
          <cell r="B3050" t="str">
            <v>RO-40280</v>
          </cell>
          <cell r="C3050" t="str">
            <v>-</v>
          </cell>
          <cell r="D3050" t="str">
            <v>BUEIRO SIMPLES TUBULAR  DE CONCRETO, CLASSE CA-2.  BSTC Ø 1,50 M  - CORPO (EXECUÇÃO, INCLUINDO FORNECIMENTO E TRANSPORTE DE TODOS OS MATERIAIS E BERÇO, EXCLUSIVE ESCAVAÇÃO E COMPACTAÇÃO)</v>
          </cell>
          <cell r="E3050" t="str">
            <v>M</v>
          </cell>
          <cell r="F3050">
            <v>1157.21</v>
          </cell>
        </row>
        <row r="3051">
          <cell r="B3051" t="str">
            <v>RO-40281</v>
          </cell>
          <cell r="C3051" t="str">
            <v>-</v>
          </cell>
          <cell r="D3051" t="str">
            <v>BUEIRO SIMPLES TUBULAR DE CONCRETO, CLASSE CA-3. BSTC Ø 0,60 M - CORPO (EXECUÇÃO, INCLUINDO FORNECIMENTO E TRANSPORTE DE TODOS OS MATERIAIS E BERÇO, EXCLUSIVE ESCAVAÇÃO E COMPACTAÇÃO)</v>
          </cell>
          <cell r="E3051" t="str">
            <v>M</v>
          </cell>
          <cell r="F3051">
            <v>261.41000000000003</v>
          </cell>
        </row>
        <row r="3052">
          <cell r="B3052" t="str">
            <v>RO-40282</v>
          </cell>
          <cell r="C3052" t="str">
            <v>-</v>
          </cell>
          <cell r="D3052" t="str">
            <v>BUEIRO SIMPLES TUBULAR DE CONCRETO, CLASSE CA-3. BSTC Ø 0,80 M - CORPO (EXECUÇÃO, INCLUINDO FORNECIMENTO E TRANSPORTE DE TODOS OS MATERIAIS E BERÇO, EXCLUSIVE ESCAVAÇÃO E COMPACTAÇÃO)</v>
          </cell>
          <cell r="E3052" t="str">
            <v>M</v>
          </cell>
          <cell r="F3052">
            <v>442.58</v>
          </cell>
        </row>
        <row r="3053">
          <cell r="B3053" t="str">
            <v>RO-40283</v>
          </cell>
          <cell r="C3053" t="str">
            <v>-</v>
          </cell>
          <cell r="D3053" t="str">
            <v>BUEIRO SIMPLES TUBULAR DE CONCRETO, CLASSE CA-3. BSTC Ø 1,00 M - CORPO (EXECUÇÃO, INCLUINDO FORNECIMENTO E TRANSPORTE DE TODOS OS MATERIAIS E BERÇO, EXCLUSIVE ESCAVAÇÃO E COMPACTAÇÃO)</v>
          </cell>
          <cell r="E3053" t="str">
            <v>M</v>
          </cell>
          <cell r="F3053">
            <v>617.38</v>
          </cell>
        </row>
        <row r="3054">
          <cell r="B3054" t="str">
            <v>RO-40284</v>
          </cell>
          <cell r="C3054" t="str">
            <v>-</v>
          </cell>
          <cell r="D3054" t="str">
            <v>BUEIRO SIMPLES TUBULAR DE CONCRETO, CLASSE CA-3. BSTC Ø 1,20 M - CORPO (EXECUÇÃO, INCLUINDO FORNECIMENTO E TRANSPORTE DE TODOS OS MATERIAIS E BERÇO, EXCLUSIVE ESCAVAÇÃO E COMPACTAÇÃO)</v>
          </cell>
          <cell r="E3054" t="str">
            <v>M</v>
          </cell>
          <cell r="F3054">
            <v>799.34</v>
          </cell>
        </row>
        <row r="3055">
          <cell r="B3055" t="str">
            <v>RO-40285</v>
          </cell>
          <cell r="C3055" t="str">
            <v>-</v>
          </cell>
          <cell r="D3055" t="str">
            <v>BUEIRO SIMPLES TUBULAR DE CONCRETO, CLASSE CA-3. BSTC Ø 1,50 M - CORPO (EXECUÇÃO, INCLUINDO FORNECIMENTO E TRANSPORTE DE TODOS OS MATERIAIS E BERÇO, EXCLUSIVE ESCAVAÇÃO E COMPACTAÇÃO)</v>
          </cell>
          <cell r="E3055" t="str">
            <v>M</v>
          </cell>
          <cell r="F3055">
            <v>1200.5999999999999</v>
          </cell>
        </row>
        <row r="3056">
          <cell r="B3056" t="str">
            <v>RO-40286</v>
          </cell>
          <cell r="C3056" t="str">
            <v>-</v>
          </cell>
          <cell r="D3056" t="str">
            <v>BUEIRO SIMPLES TUBULAR DE CONCRETO, BSTC Ø 0,40 M - BOCA (EXECUÇÃO, INCLUINDO FORNECIMENTO E TRANSPORTE DE TODOS OS MATERIAIS, EXCLUSIVE ESCAVAÇÃO E COMPACTAÇÃO)</v>
          </cell>
          <cell r="E3056" t="str">
            <v>U</v>
          </cell>
          <cell r="F3056">
            <v>264.20999999999998</v>
          </cell>
        </row>
        <row r="3057">
          <cell r="B3057" t="str">
            <v>RO-40287</v>
          </cell>
          <cell r="C3057" t="str">
            <v>-</v>
          </cell>
          <cell r="D3057" t="str">
            <v>BUEIRO SIMPLES TUBULAR DE CONCRETO, BSTC Ø 0,60 M - BOCA (EXECUÇÃO, INCLUINDO FORNECIMENTO E TRANSPORTE DE TODOS OS MATERIAIS, EXCLUSIVE ESCAVAÇÃO E COMPACTAÇÃO)</v>
          </cell>
          <cell r="E3057" t="str">
            <v>U</v>
          </cell>
          <cell r="F3057">
            <v>738.43</v>
          </cell>
        </row>
        <row r="3058">
          <cell r="B3058" t="str">
            <v>RO-40288</v>
          </cell>
          <cell r="C3058" t="str">
            <v>-</v>
          </cell>
          <cell r="D3058" t="str">
            <v>BUEIRO SIMPLES TUBULAR DE CONCRETO, BSTC Ø 0,80 M - BOCA (EXECUÇÃO, INCLUINDO FORNECIMENTO E TRANSPORTE DE TODOS OS MATERIAIS, EXCLUSIVE ESCAVAÇÃO E COMPACTAÇÃO)</v>
          </cell>
          <cell r="E3058" t="str">
            <v>U</v>
          </cell>
          <cell r="F3058">
            <v>1246.98</v>
          </cell>
        </row>
        <row r="3059">
          <cell r="B3059" t="str">
            <v>RO-41754</v>
          </cell>
          <cell r="C3059" t="str">
            <v>-</v>
          </cell>
          <cell r="D3059" t="str">
            <v>BUEIRO SIMPLES TUBULAR DE CONCRETO. BSTC Ø 1,00 M - BOCA (EXECUÇÃO, INCLUINDO FORNECIMENTO E TRANSPORTE DE TODOS OS MATERIAIS, EXCLUSIVE ESCAVAÇÃO E COMPACTAÇÃO)</v>
          </cell>
          <cell r="E3059" t="str">
            <v>U</v>
          </cell>
          <cell r="F3059">
            <v>1941.83</v>
          </cell>
        </row>
        <row r="3060">
          <cell r="B3060" t="str">
            <v>RO-41783</v>
          </cell>
          <cell r="C3060" t="str">
            <v>-</v>
          </cell>
          <cell r="D3060" t="str">
            <v>BUEIRO SIMPLES TUBULAR DE CONCRETO. BSTC Ø 1,20 M - BOCA (EXECUÇÃO, INCLUINDO FORNECIMENTO E TRANSPORTE DE TODOS OS MATERIAIS, EXCLUSIVE ESCAVAÇÃO E COMPACTAÇÃO)</v>
          </cell>
          <cell r="E3060" t="str">
            <v>U</v>
          </cell>
          <cell r="F3060">
            <v>2832.13</v>
          </cell>
        </row>
        <row r="3061">
          <cell r="B3061" t="str">
            <v>RO-42197</v>
          </cell>
          <cell r="C3061" t="str">
            <v>-</v>
          </cell>
          <cell r="D3061" t="str">
            <v>BUEIRO SIMPLES TUBULAR DE CONCRETO. BSTC Ø 1,50 M - BOCA (EXECUÇÃO, INCLUINDO FORNECIMENTO E TRANSPORTE DE TODOS OS MATERIAIS, EXCLUSIVE ESCAVAÇÃO E COMPACTAÇÃO)</v>
          </cell>
          <cell r="E3061" t="str">
            <v>U</v>
          </cell>
          <cell r="F3061">
            <v>5188.18</v>
          </cell>
        </row>
        <row r="3062">
          <cell r="B3062" t="str">
            <v>RO-40292</v>
          </cell>
          <cell r="C3062" t="str">
            <v>-</v>
          </cell>
          <cell r="D3062" t="str">
            <v>BUEIRO DUPLO TUBULAR DE CONCRETO, CLASSE CA-1. BDTC Ø 0,60 M - CORPO (EXECUÇÃO, INCLUINDO FORNECIMENTO E TRANSPORTE DE TODOS OS MATERIAIS E BERÇO, EXCLUSIVE ESCAVAÇÃO E COMPACTAÇÃO)</v>
          </cell>
          <cell r="E3062" t="str">
            <v>M</v>
          </cell>
          <cell r="F3062">
            <v>465.68</v>
          </cell>
        </row>
        <row r="3063">
          <cell r="B3063" t="str">
            <v>RO-40293</v>
          </cell>
          <cell r="C3063" t="str">
            <v>-</v>
          </cell>
          <cell r="D3063" t="str">
            <v>BUEIRO DUPLO TUBULAR DE CONCRETO, CLASSE CA-1. BDTC Ø 0,80 M - CORPO (EXECUÇÃO, INCLUINDO FORNECIMENTO E TRANSPORTE DE TODOS OS MATERIAIS E BERÇO, EXCLUSIVE ESCAVAÇÃO E COMPACTAÇÃO)</v>
          </cell>
          <cell r="E3063" t="str">
            <v>M</v>
          </cell>
          <cell r="F3063">
            <v>715.45</v>
          </cell>
        </row>
        <row r="3064">
          <cell r="B3064" t="str">
            <v>RO-40294</v>
          </cell>
          <cell r="C3064" t="str">
            <v>-</v>
          </cell>
          <cell r="D3064" t="str">
            <v>BUEIRO DUPLO TUBULAR DE CONCRETO, CLASSE CA-1. BDTC Ø 1,00 M - CORPO (EXECUÇÃO, INCLUINDO FORNECIMENTO E TRANSPORTE DE TODOS OS MATERIAIS E BERÇO, EXCLUSIVE ESCAVAÇÃO E COMPACTAÇÃO)</v>
          </cell>
          <cell r="E3064" t="str">
            <v>M</v>
          </cell>
          <cell r="F3064">
            <v>1090.56</v>
          </cell>
        </row>
        <row r="3065">
          <cell r="B3065" t="str">
            <v>RO-40295</v>
          </cell>
          <cell r="C3065" t="str">
            <v>-</v>
          </cell>
          <cell r="D3065" t="str">
            <v>BUEIRO DUPLO TUBULAR DE CONCRETO, CLASSE CA-1. BDTC Ø 1,20 M - CORPO (EXECUÇÃO, INCLUINDO FORNECIMENTO E TRANSPORTE DE TODOS OS MATERIAIS E BERÇO, EXCLUSIVE ESCAVAÇÃO E COMPACTAÇÃO)</v>
          </cell>
          <cell r="E3065" t="str">
            <v>M</v>
          </cell>
          <cell r="F3065">
            <v>1434.48</v>
          </cell>
        </row>
        <row r="3066">
          <cell r="B3066" t="str">
            <v>RO-40296</v>
          </cell>
          <cell r="C3066" t="str">
            <v>-</v>
          </cell>
          <cell r="D3066" t="str">
            <v>BUEIRO DUPLO TUBULAR DE CONCRETO, CLASSE CA-1. BDTC Ø 1,50 M - CORPO (EXECUÇÃO, INCLUINDO FORNECIMENTO E TRANSPORTE DE TODOS OS MATERIAIS E BERÇO, EXCLUSIVE ESCAVAÇÃO E COMPACTAÇÃO)</v>
          </cell>
          <cell r="E3066" t="str">
            <v>M</v>
          </cell>
          <cell r="F3066">
            <v>2091.29</v>
          </cell>
        </row>
        <row r="3067">
          <cell r="B3067" t="str">
            <v>RO-40297</v>
          </cell>
          <cell r="C3067" t="str">
            <v>-</v>
          </cell>
          <cell r="D3067" t="str">
            <v>BUEIRO DUPLO TUBULAR  DE CONCRETO, CLASSE CA-2.  BDTC Ø 0,60 M - CORPO (EXECUÇÃO, INCLUINDO FORNECIMENTO E TRANSPORTE DE TODOS OS MATERIAIS E BERÇO, EXCLUSIVE ESCAVAÇÃO E COMPACTAÇÃO)</v>
          </cell>
          <cell r="E3067" t="str">
            <v>M</v>
          </cell>
          <cell r="F3067">
            <v>454.5</v>
          </cell>
        </row>
        <row r="3068">
          <cell r="B3068" t="str">
            <v>RO-40298</v>
          </cell>
          <cell r="C3068" t="str">
            <v>-</v>
          </cell>
          <cell r="D3068" t="str">
            <v>BUEIRO DUPLO TUBULAR  DE CONCRETO, CLASSE CA-2.  BDTC Ø 0,80 M - CORPO (EXECUÇÃO, INCLUINDO FORNECIMENTO E TRANSPORTE DE TODOS OS MATERIAIS E BERÇO, EXCLUSIVE ESCAVAÇÃO E COMPACTAÇÃO)</v>
          </cell>
          <cell r="E3068" t="str">
            <v>M</v>
          </cell>
          <cell r="F3068">
            <v>729.75</v>
          </cell>
        </row>
        <row r="3069">
          <cell r="B3069" t="str">
            <v>RO-40299</v>
          </cell>
          <cell r="C3069" t="str">
            <v>-</v>
          </cell>
          <cell r="D3069" t="str">
            <v>BUEIRO DUPLO TUBULAR  DE CONCRETO, CLASSE CA-2.  BDTC Ø 1,00  M - CORPO (EXECUÇÃO, INCLUINDO FORNECIMENTO E TRANSPORTE DE TODOS OS MATERIAIS E BERÇO, EXCLUSIVE ESCAVAÇÃO E COMPACTAÇÃO)</v>
          </cell>
          <cell r="E3069" t="str">
            <v>M</v>
          </cell>
          <cell r="F3069">
            <v>1160.76</v>
          </cell>
        </row>
        <row r="3070">
          <cell r="B3070" t="str">
            <v>RO-40300</v>
          </cell>
          <cell r="C3070" t="str">
            <v>-</v>
          </cell>
          <cell r="D3070" t="str">
            <v>BUEIRO DUPLO TUBULAR  DE CONCRETO, CLASSE CA-2.  BDTC Ø 1,20 M - CORPO (EXECUÇÃO, INCLUINDO FORNECIMENTO E TRANSPORTE DE TODOS OS MATERIAIS E BERÇO, EXCLUSIVE ESCAVAÇÃO E COMPACTAÇÃO)</v>
          </cell>
          <cell r="E3070" t="str">
            <v>M</v>
          </cell>
          <cell r="F3070">
            <v>1548.94</v>
          </cell>
        </row>
        <row r="3071">
          <cell r="B3071" t="str">
            <v>RO-40301</v>
          </cell>
          <cell r="C3071" t="str">
            <v>-</v>
          </cell>
          <cell r="D3071" t="str">
            <v>BUEIRO DUPLO TUBULAR  DE CONCRETO, CLASSE CA-2.  BDTC Ø 1,50  M - CORPO (EXECUÇÃO, INCLUINDO FORNECIMENTO E TRANSPORTE DE TODOS OS MATERIAIS E BERÇO, EXCLUSIVE ESCAVAÇÃO E COMPACTAÇÃO)</v>
          </cell>
          <cell r="E3071" t="str">
            <v>M</v>
          </cell>
          <cell r="F3071">
            <v>2237.23</v>
          </cell>
        </row>
        <row r="3072">
          <cell r="B3072" t="str">
            <v>RO-40302</v>
          </cell>
          <cell r="C3072" t="str">
            <v>-</v>
          </cell>
          <cell r="D3072" t="str">
            <v>BUEIRO DUPLO TUBULAR DE CONCRETO, CLASSE CA-3. BDTC Ø 0,60 M - CORPO (EXECUÇÃO, INCLUINDO FORNECIMENTO E TRANSPORTE DE TODOS OS MATERIAIS E BERÇO, EXCLUSIVE ESCAVAÇÃO E COMPACTAÇÃO)</v>
          </cell>
          <cell r="E3072" t="str">
            <v>M</v>
          </cell>
          <cell r="F3072">
            <v>492.14</v>
          </cell>
        </row>
        <row r="3073">
          <cell r="B3073" t="str">
            <v>RO-40303</v>
          </cell>
          <cell r="C3073" t="str">
            <v>-</v>
          </cell>
          <cell r="D3073" t="str">
            <v>BUEIRO DUPLO TUBULAR DE CONCRETO, CLASSE CA-3. BDTC Ø 0,80 M - CORPO (EXECUÇÃO, INCLUINDO FORNECIMENTO E TRANSPORTE DE TODOS OS MATERIAIS E BERÇO, EXCLUSIVE ESCAVAÇÃO E COMPACTAÇÃO)</v>
          </cell>
          <cell r="E3073" t="str">
            <v>M</v>
          </cell>
          <cell r="F3073">
            <v>845.17</v>
          </cell>
        </row>
        <row r="3074">
          <cell r="B3074" t="str">
            <v>RO-40304</v>
          </cell>
          <cell r="C3074" t="str">
            <v>-</v>
          </cell>
          <cell r="D3074" t="str">
            <v>BUEIRO DUPLO TUBULAR DE CONCRETO, CLASSE CA-3. BDTC Ø 1,00 M - CORPO (EXECUÇÃO, INCLUINDO FORNECIMENTO E TRANSPORTE DE TODOS OS MATERIAIS E BERÇO, EXCLUSIVE ESCAVAÇÃO E COMPACTAÇÃO)</v>
          </cell>
          <cell r="E3074" t="str">
            <v>M</v>
          </cell>
          <cell r="F3074">
            <v>1183.5999999999999</v>
          </cell>
        </row>
        <row r="3075">
          <cell r="B3075" t="str">
            <v>RO-40305</v>
          </cell>
          <cell r="C3075" t="str">
            <v>-</v>
          </cell>
          <cell r="D3075" t="str">
            <v>BUEIRO DUPLO TUBULAR DE CONCRETO, CLASSE CA-3. BDTC Ø 1,20 M - CORPO (EXECUÇÃO, INCLUINDO FORNECIMENTO E TRANSPORTE DE TODOS OS MATERIAIS E BERÇO, EXCLUSIVE ESCAVAÇÃO E COMPACTAÇÃO)</v>
          </cell>
          <cell r="E3075" t="str">
            <v>M</v>
          </cell>
          <cell r="F3075">
            <v>1537.3</v>
          </cell>
        </row>
        <row r="3076">
          <cell r="B3076" t="str">
            <v>RO-40306</v>
          </cell>
          <cell r="C3076" t="str">
            <v>-</v>
          </cell>
          <cell r="D3076" t="str">
            <v>BUEIRO DUPLO TUBULAR DE CONCRETO, CLASSE CA-3. BDTC Ø 1,50 M - CORPO (EXECUÇÃO, INCLUINDO FORNECIMENTO E TRANSPORTE DE TODOS OS MATERIAIS E BERÇO, EXCLUSIVE ESCAVAÇÃO E COMPACTAÇÃO)</v>
          </cell>
          <cell r="E3076" t="str">
            <v>M</v>
          </cell>
          <cell r="F3076">
            <v>2324.0100000000002</v>
          </cell>
        </row>
        <row r="3077">
          <cell r="B3077" t="str">
            <v>RO-40307</v>
          </cell>
          <cell r="C3077" t="str">
            <v>-</v>
          </cell>
          <cell r="D3077" t="str">
            <v>BUEIRO DUPLO TUBULAR DE CONCRETO, BDTC Ø 0,60 M - BOCA (EXECUÇÃO, INCLUINDO FORNECIMENTO E TRANSPORTE DE TODOS OS MATERIAIS, EXCLUSIVE ESCAVAÇÃO E COMPACTAÇÃO)</v>
          </cell>
          <cell r="E3077" t="str">
            <v>U</v>
          </cell>
          <cell r="F3077">
            <v>1101.03</v>
          </cell>
        </row>
        <row r="3078">
          <cell r="B3078" t="str">
            <v>RO-40308</v>
          </cell>
          <cell r="C3078" t="str">
            <v>-</v>
          </cell>
          <cell r="D3078" t="str">
            <v>BUEIRO DUPLO TUBULAR DE CONCRETO, BDTC Ø 0,80 M - BOCA (EXECUÇÃO, INCLUINDO FORNECIMENTO E TRANSPORTE DE TODOS OS MATERIAIS, EXCLUSIVE ESCAVAÇÃO E COMPACTAÇÃO)</v>
          </cell>
          <cell r="E3078" t="str">
            <v>U</v>
          </cell>
          <cell r="F3078">
            <v>1798.82</v>
          </cell>
        </row>
        <row r="3079">
          <cell r="B3079" t="str">
            <v>RO-40309</v>
          </cell>
          <cell r="C3079" t="str">
            <v>-</v>
          </cell>
          <cell r="D3079" t="str">
            <v>BUEIRO DUPLO TUBULAR DE CONCRETO, BDTC Ø 1,00 M - BOCA (EXECUÇÃO, INCLUINDO FORNECIMENTO E TRANSPORTE DE TODOS OS MATERIAIS, EXCLUSIVE ESCAVAÇÃO E COMPACTAÇÃO)</v>
          </cell>
          <cell r="E3079" t="str">
            <v>U</v>
          </cell>
          <cell r="F3079">
            <v>2716.16</v>
          </cell>
        </row>
        <row r="3080">
          <cell r="B3080" t="str">
            <v>RO-40310</v>
          </cell>
          <cell r="C3080" t="str">
            <v>-</v>
          </cell>
          <cell r="D3080" t="str">
            <v>BUEIRO DUPLO TUBULAR DE CONCRETO, BDTC Ø 1,20 M - BOCA (EXECUÇÃO, INCLUINDO FORNECIMENTO E TRANSPORTE DE TODOS OS MATERIAIS, EXCLUSIVE ESCAVAÇÃO E COMPACTAÇÃO)</v>
          </cell>
          <cell r="E3080" t="str">
            <v>U</v>
          </cell>
          <cell r="F3080">
            <v>3972.42</v>
          </cell>
        </row>
        <row r="3081">
          <cell r="B3081" t="str">
            <v>RO-40311</v>
          </cell>
          <cell r="C3081" t="str">
            <v>-</v>
          </cell>
          <cell r="D3081" t="str">
            <v>BUEIRO DUPLO TUBULAR DE CONCRETO, BDTC Ø 1,50 M - BOCA (EXECUÇÃO, INCLUINDO FORNECIMENTO E TRANSPORTE DE TODOS OS MATERIAIS, EXCLUSIVE ESCAVAÇÃO E COMPACTAÇÃO)</v>
          </cell>
          <cell r="E3081" t="str">
            <v>U</v>
          </cell>
          <cell r="F3081">
            <v>7105.93</v>
          </cell>
        </row>
        <row r="3082">
          <cell r="B3082" t="str">
            <v>RO-40316</v>
          </cell>
          <cell r="C3082" t="str">
            <v>-</v>
          </cell>
          <cell r="D3082" t="str">
            <v>BUEIRO TRIPLO TUBULAR DE CONCRETO, CLASSE CA-1. BTTC Ø 0,60 M - CORPO (EXECUÇÃO, INCLUINDO FORNECIMENTO E TRANSPORTE DE TODOS OS MATERIAIS E BERÇO, EXCLUSIVE ESCAVAÇÃO E COMPACTAÇÃO)</v>
          </cell>
          <cell r="E3082" t="str">
            <v>M</v>
          </cell>
          <cell r="F3082">
            <v>683.03</v>
          </cell>
        </row>
        <row r="3083">
          <cell r="B3083" t="str">
            <v>RO-40317</v>
          </cell>
          <cell r="C3083" t="str">
            <v>-</v>
          </cell>
          <cell r="D3083" t="str">
            <v>BUEIRO TRIPLO TUBULAR DE CONCRETO, CLASSE CA-1. BTTC Ø 0,80 M - CORPO (EXECUÇÃO, INCLUINDO FORNECIMENTO E TRANSPORTE DE TODOS OS MATERIAIS E BERÇO, EXCLUSIVE ESCAVAÇÃO E COMPACTAÇÃO)</v>
          </cell>
          <cell r="E3083" t="str">
            <v>M</v>
          </cell>
          <cell r="F3083">
            <v>1053.19</v>
          </cell>
        </row>
        <row r="3084">
          <cell r="B3084" t="str">
            <v>RO-40318</v>
          </cell>
          <cell r="C3084" t="str">
            <v>-</v>
          </cell>
          <cell r="D3084" t="str">
            <v>BUEIRO TRIPLO TUBULAR DE CONCRETO, CLASSE CA-1. BTTC Ø 1,00 M - CORPO (EXECUÇÃO, INCLUINDO FORNECIMENTO E TRANSPORTE DE TODOS OS MATERIAIS E BERÇO, EXCLUSIVE ESCAVAÇÃO E COMPACTAÇÃO)</v>
          </cell>
          <cell r="E3084" t="str">
            <v>M</v>
          </cell>
          <cell r="F3084">
            <v>1610.47</v>
          </cell>
        </row>
        <row r="3085">
          <cell r="B3085" t="str">
            <v>RO-40319</v>
          </cell>
          <cell r="C3085" t="str">
            <v>-</v>
          </cell>
          <cell r="D3085" t="str">
            <v>BUEIRO TRIPLO TUBULAR DE CONCRETO, CLASSE CA-1. BTTC Ø 1,20 M - CORPO (EXECUÇÃO, INCLUINDO FORNECIMENTO E TRANSPORTE DE TODOS OS MATERIAIS E BERÇO, EXCLUSIVE ESCAVAÇÃO E COMPACTAÇÃO)</v>
          </cell>
          <cell r="E3085" t="str">
            <v>M</v>
          </cell>
          <cell r="F3085">
            <v>2120.7600000000002</v>
          </cell>
        </row>
        <row r="3086">
          <cell r="B3086" t="str">
            <v>RO-40320</v>
          </cell>
          <cell r="C3086" t="str">
            <v>-</v>
          </cell>
          <cell r="D3086" t="str">
            <v>BUEIRO TRIPLO TUBULAR DE CONCRETO, CLASSE CA-1. BTTC Ø 1,50 M - CORPO (EXECUÇÃO, INCLUINDO FORNECIMENTO E TRANSPORTE DE TODOS OS MATERIAIS E BERÇO, EXCLUSIVE ESCAVAÇÃO E COMPACTAÇÃO)</v>
          </cell>
          <cell r="E3086" t="str">
            <v>M</v>
          </cell>
          <cell r="F3086">
            <v>3098.34</v>
          </cell>
        </row>
        <row r="3087">
          <cell r="B3087" t="str">
            <v>RO-40321</v>
          </cell>
          <cell r="C3087" t="str">
            <v>-</v>
          </cell>
          <cell r="D3087" t="str">
            <v>BUEIRO TRIPLO TUBULAR  DE CONCRETO, CLASSE CA-2.  BTTC Ø 0,60 M - CORPO (EXECUÇÃO, INCLUINDO FORNECIMENTO E TRANSPORTE DE TODOS OS MATERIAIS E BERÇO, EXCLUSIVE ESCAVAÇÃO E COMPACTAÇÃO)</v>
          </cell>
          <cell r="E3087" t="str">
            <v>M</v>
          </cell>
          <cell r="F3087">
            <v>666.26</v>
          </cell>
        </row>
        <row r="3088">
          <cell r="B3088" t="str">
            <v>RO-40322</v>
          </cell>
          <cell r="C3088" t="str">
            <v>-</v>
          </cell>
          <cell r="D3088" t="str">
            <v>BUEIRO TRIPLO TUBULAR  DE CONCRETO, CLASSE CA-2.  BTTC Ø 0,80 M - CORPO (EXECUÇÃO, INCLUINDO FORNECIMENTO E TRANSPORTE DE TODOS OS MATERIAIS E BERÇO, EXCLUSIVE ESCAVAÇÃO E COMPACTAÇÃO)</v>
          </cell>
          <cell r="E3088" t="str">
            <v>M</v>
          </cell>
          <cell r="F3088">
            <v>1074.6400000000001</v>
          </cell>
        </row>
        <row r="3089">
          <cell r="B3089" t="str">
            <v>RO-40323</v>
          </cell>
          <cell r="C3089" t="str">
            <v>-</v>
          </cell>
          <cell r="D3089" t="str">
            <v>BUEIRO TRIPLO TUBULAR  DE CONCRETO, CLASSE CA-2.  BTTC Ø 1,00 M - CORPO (EXECUÇÃO, INCLUINDO FORNECIMENTO E TRANSPORTE DE TODOS OS MATERIAIS E BERÇO, EXCLUSIVE ESCAVAÇÃO E COMPACTAÇÃO)</v>
          </cell>
          <cell r="E3089" t="str">
            <v>M</v>
          </cell>
          <cell r="F3089">
            <v>1715.77</v>
          </cell>
        </row>
        <row r="3090">
          <cell r="B3090" t="str">
            <v>RO-40324</v>
          </cell>
          <cell r="C3090" t="str">
            <v>-</v>
          </cell>
          <cell r="D3090" t="str">
            <v>BUEIRO TRIPLO TUBULAR  DE CONCRETO, CLASSE CA-2.  BTTC Ø 1,20 M - CORPO (EXECUÇÃO, INCLUINDO FORNECIMENTO E TRANSPORTE DE TODOS OS MATERIAIS E BERÇO, EXCLUSIVE ESCAVAÇÃO E COMPACTAÇÃO)</v>
          </cell>
          <cell r="E3090" t="str">
            <v>M</v>
          </cell>
          <cell r="F3090">
            <v>2292.6999999999998</v>
          </cell>
        </row>
        <row r="3091">
          <cell r="B3091" t="str">
            <v>RO-40325</v>
          </cell>
          <cell r="C3091" t="str">
            <v>-</v>
          </cell>
          <cell r="D3091" t="str">
            <v>BUEIRO TRIPLO TUBULAR  DE CONCRETO, CLASSE CA-2.  BTTC Ø 1,50 M - CORPO (EXECUÇÃO, INCLUINDO FORNECIMENTO E TRANSPORTE DE TODOS OS MATERIAIS E BERÇO, EXCLUSIVE ESCAVAÇÃO E COMPACTAÇÃO)</v>
          </cell>
          <cell r="E3091" t="str">
            <v>M</v>
          </cell>
          <cell r="F3091">
            <v>3317.25</v>
          </cell>
        </row>
        <row r="3092">
          <cell r="B3092" t="str">
            <v>RO-40327</v>
          </cell>
          <cell r="C3092" t="str">
            <v>-</v>
          </cell>
          <cell r="D3092" t="str">
            <v>BUEIRO TRIPLO TUBULAR DE CONCRETO, CLASSE CA-3. BTTC Ø 0,80 M - CORPO (EXECUÇÃO, INCLUINDO FORNECIMENTO E TRANSPORTE DE TODOS OS MATERIAIS E BERÇO, EXCLUSIVE ESCAVAÇÃO E COMPACTAÇÃO)</v>
          </cell>
          <cell r="E3092" t="str">
            <v>M</v>
          </cell>
          <cell r="F3092">
            <v>1247.77</v>
          </cell>
        </row>
        <row r="3093">
          <cell r="B3093" t="str">
            <v>RO-40328</v>
          </cell>
          <cell r="C3093" t="str">
            <v>-</v>
          </cell>
          <cell r="D3093" t="str">
            <v>BUEIRO TRIPLO TUBULAR DE CONCRETO, CLASSE CA-3. BTTC Ø 1,00 M - CORPO (EXECUÇÃO, INCLUINDO FORNECIMENTO E TRANSPORTE DE TODOS OS MATERIAIS E BERÇO, EXCLUSIVE ESCAVAÇÃO E COMPACTAÇÃO)</v>
          </cell>
          <cell r="E3093" t="str">
            <v>M</v>
          </cell>
          <cell r="F3093">
            <v>1750.03</v>
          </cell>
        </row>
        <row r="3094">
          <cell r="B3094" t="str">
            <v>RO-40329</v>
          </cell>
          <cell r="C3094" t="str">
            <v>-</v>
          </cell>
          <cell r="D3094" t="str">
            <v>BUEIRO TRIPLO TUBULAR DE CONCRETO, CLASSE CA-3. BTTC Ø 1,20 M - CORPO (EXECUÇÃO, INCLUINDO FORNECIMENTO E TRANSPORTE DE TODOS OS MATERIAIS E BERÇO, EXCLUSIVE ESCAVAÇÃO E COMPACTAÇÃO)</v>
          </cell>
          <cell r="E3094" t="str">
            <v>M</v>
          </cell>
          <cell r="F3094">
            <v>2275.2399999999998</v>
          </cell>
        </row>
        <row r="3095">
          <cell r="B3095" t="str">
            <v>RO-40330</v>
          </cell>
          <cell r="C3095" t="str">
            <v>-</v>
          </cell>
          <cell r="D3095" t="str">
            <v>BUEIRO TRIPLO TUBULAR DE CONCRETO, CLASSE CA-3. BTTC Ø 1,50 M - CORPO (EXECUÇÃO, INCLUINDO FORNECIMENTO E TRANSPORTE DE TODOS OS MATERIAIS E BERÇO, EXCLUSIVE ESCAVAÇÃO E COMPACTAÇÃO)</v>
          </cell>
          <cell r="E3095" t="str">
            <v>M</v>
          </cell>
          <cell r="F3095">
            <v>3447.42</v>
          </cell>
        </row>
        <row r="3096">
          <cell r="B3096" t="str">
            <v>RO-40331</v>
          </cell>
          <cell r="C3096" t="str">
            <v>-</v>
          </cell>
          <cell r="D3096" t="str">
            <v>BUEIRO TRIPLO TUBULAR DE CONCRETO. BTTC Ø 0,60 M - BOCA (EXECUÇÃO, INCLUINDO FORNECIMENTO E TRANSPORTE DE TODOS OS MATERIAIS, EXCLUSIVE ESCAVAÇÃO E COMPACTAÇÃO)</v>
          </cell>
          <cell r="E3096" t="str">
            <v>U</v>
          </cell>
          <cell r="F3096">
            <v>1434.25</v>
          </cell>
        </row>
        <row r="3097">
          <cell r="B3097" t="str">
            <v>RO-40332</v>
          </cell>
          <cell r="C3097" t="str">
            <v>-</v>
          </cell>
          <cell r="D3097" t="str">
            <v>BUEIRO TRIPLO TUBULAR DE CONCRETO. BTTC Ø 0,80 M - BOCA (EXECUÇÃO, INCLUINDO FORNECIMENTO E TRANSPORTE DE TODOS OS MATERIAIS, EXCLUSIVE ESCAVAÇÃO E COMPACTAÇÃO)</v>
          </cell>
          <cell r="E3097" t="str">
            <v>U</v>
          </cell>
          <cell r="F3097">
            <v>2319.86</v>
          </cell>
        </row>
        <row r="3098">
          <cell r="B3098" t="str">
            <v>RO-40333</v>
          </cell>
          <cell r="C3098" t="str">
            <v>-</v>
          </cell>
          <cell r="D3098" t="str">
            <v>BUEIRO TRIPLO TUBULAR DE CONCRETO. BTTC Ø 1,00 M - BOCA (EXECUÇÃO, INCLUINDO FORNECIMENTO E TRANSPORTE DE TODOS OS MATERIAIS, EXCLUSIVE ESCAVAÇÃO E COMPACTAÇÃO)</v>
          </cell>
          <cell r="E3098" t="str">
            <v>U</v>
          </cell>
          <cell r="F3098">
            <v>3490.48</v>
          </cell>
        </row>
        <row r="3099">
          <cell r="B3099" t="str">
            <v>RO-40334</v>
          </cell>
          <cell r="C3099" t="str">
            <v>-</v>
          </cell>
          <cell r="D3099" t="str">
            <v>BUEIRO TRIPLO TUBULAR DE CONCRETO. BTTC Ø 1,20 M - BOCA (EXECUÇÃO, INCLUINDO FORNECIMENTO E TRANSPORTE DE TODOS OS MATERIAIS, EXCLUSIVE ESCAVAÇÃO E COMPACTAÇÃO)</v>
          </cell>
          <cell r="E3099" t="str">
            <v>U</v>
          </cell>
          <cell r="F3099">
            <v>5112.25</v>
          </cell>
        </row>
        <row r="3100">
          <cell r="B3100" t="str">
            <v>RO-40335</v>
          </cell>
          <cell r="C3100" t="str">
            <v>-</v>
          </cell>
          <cell r="D3100" t="str">
            <v>BUEIRO TRIPLO TUBULAR DE CONCRETO. BTTC Ø 1,50 M - BOCA (EXECUÇÃO, INCLUINDO FORNECIMENTO E TRANSPORTE DE TODOS OS MATERIAIS, EXCLUSIVE ESCAVAÇÃO E COMPACTAÇÃO)</v>
          </cell>
          <cell r="E3100" t="str">
            <v>U</v>
          </cell>
          <cell r="F3100">
            <v>9056.0300000000007</v>
          </cell>
        </row>
        <row r="3101">
          <cell r="B3101" t="str">
            <v>RO-40342</v>
          </cell>
          <cell r="C3101" t="str">
            <v>-</v>
          </cell>
          <cell r="D3101" t="str">
            <v>GIGANTE DE SUSTENTAÇÃO PARA BUEIRO SIMPLES TUBULAR DE CONCRETO - BSTC Ø 0,60 M (EXECUÇÃO, INCLUINDO FORNECIMENTO E TRANSPORTE DE TODOS OS MATERIAIS,EXCLUSIVE ESCAVAÇÃO E COMPACTAÇÃO)</v>
          </cell>
          <cell r="E3101" t="str">
            <v>U</v>
          </cell>
          <cell r="F3101">
            <v>386.26</v>
          </cell>
        </row>
        <row r="3102">
          <cell r="B3102" t="str">
            <v>RO-40343</v>
          </cell>
          <cell r="C3102" t="str">
            <v>-</v>
          </cell>
          <cell r="D3102" t="str">
            <v>GIGANTE DE SUSTENTAÇÃO PARA BUEIRO SIMPLES TUBULAR DE CONCRETO - BSTC Ø 0,80 M (EXECUÇÃO, INCLUINDO FORNECIMENTO E TRANSPORTE DE TODOS OS MATERIAIS,EXCLUSIVE ESCAVAÇÃO E COMPACTAÇÃO)</v>
          </cell>
          <cell r="E3102" t="str">
            <v>U</v>
          </cell>
          <cell r="F3102">
            <v>415.14</v>
          </cell>
        </row>
        <row r="3103">
          <cell r="B3103" t="str">
            <v>RO-40344</v>
          </cell>
          <cell r="C3103" t="str">
            <v>-</v>
          </cell>
          <cell r="D3103" t="str">
            <v>GIGANTE DE SUSTENTAÇÃO PARA BUEIRO SIMPLES TUBULAR DE CONCRETO - BSTC Ø 1,00 M (EXECUÇÃO, INCLUINDO FORNECIMENTO E TRANSPORTE DE TODOS OS MATERIAIS,EXCLUSIVE ESCAVAÇÃO E COMPACTAÇÃO)</v>
          </cell>
          <cell r="E3103" t="str">
            <v>U</v>
          </cell>
          <cell r="F3103">
            <v>499.81</v>
          </cell>
        </row>
        <row r="3104">
          <cell r="B3104" t="str">
            <v>RO-40345</v>
          </cell>
          <cell r="C3104" t="str">
            <v>-</v>
          </cell>
          <cell r="D3104" t="str">
            <v>GIGANTE DE SUSTENTAÇÃO PARA BUEIRO DUPLO TUBULAR DE CONCRETO - BDTC Ø 0,80 M (EXECUÇÃO, INCLUINDO FORNECIMENTO E TRANSPORTE DE TODOS OS MATERIAIS,EXCLUSIVE ESCAVAÇÃO E COMPACTAÇÃO)</v>
          </cell>
          <cell r="E3104" t="str">
            <v>U</v>
          </cell>
          <cell r="F3104">
            <v>775.54</v>
          </cell>
        </row>
        <row r="3105">
          <cell r="B3105" t="str">
            <v>RO-40346</v>
          </cell>
          <cell r="C3105" t="str">
            <v>-</v>
          </cell>
          <cell r="D3105" t="str">
            <v>GIGANTE DE SUSTENTAÇÃO PARA BUEIRO TRIPLO TUBULAR DE CONCRETO - BTTC Ø 1,00 M (EXECUÇÃO, INCLUINDO FORNECIMENTO E TRANSPORTE DE TODOS OS MATERIAIS,EXCLUSIVE ESCAVAÇÃO E COMPACTAÇÃO)</v>
          </cell>
          <cell r="E3105" t="str">
            <v>U</v>
          </cell>
          <cell r="F3105">
            <v>1062.02</v>
          </cell>
        </row>
        <row r="3106">
          <cell r="B3106" t="str">
            <v>RO-41040</v>
          </cell>
          <cell r="C3106" t="str">
            <v>-</v>
          </cell>
          <cell r="D3106" t="str">
            <v>REMOÇÃO DE BUEIRO SIMPLES TUBULAR DE CONCRETO. BSTC Ø 0,40 M - CORPO</v>
          </cell>
          <cell r="E3106" t="str">
            <v>M</v>
          </cell>
          <cell r="F3106">
            <v>30.42</v>
          </cell>
        </row>
        <row r="3107">
          <cell r="B3107" t="str">
            <v>RO-41046</v>
          </cell>
          <cell r="C3107" t="str">
            <v>-</v>
          </cell>
          <cell r="D3107" t="str">
            <v>REMOÇÃO DE BUEIRO SIMPLES TUBULAR DE CONCRETO. BSTC Ø 0,40 M - BOCA</v>
          </cell>
          <cell r="E3107" t="str">
            <v>U</v>
          </cell>
          <cell r="F3107">
            <v>85.09</v>
          </cell>
        </row>
        <row r="3108">
          <cell r="B3108" t="str">
            <v>RO-41041</v>
          </cell>
          <cell r="C3108" t="str">
            <v>-</v>
          </cell>
          <cell r="D3108" t="str">
            <v>REMOÇÃO DE BUEIRO SIMPLES TUBULAR DE CONCRETO. BSTC Ø 0,60 M - CORPO</v>
          </cell>
          <cell r="E3108" t="str">
            <v>M</v>
          </cell>
          <cell r="F3108">
            <v>58.46</v>
          </cell>
        </row>
        <row r="3109">
          <cell r="B3109" t="str">
            <v>RO-41047</v>
          </cell>
          <cell r="C3109" t="str">
            <v>-</v>
          </cell>
          <cell r="D3109" t="str">
            <v>REMOÇÃO DE BUEIRO SIMPLES TUBULAR DE CONCRETO. BSTC Ø 0,60 M - BOCA</v>
          </cell>
          <cell r="E3109" t="str">
            <v>U</v>
          </cell>
          <cell r="F3109">
            <v>170.91</v>
          </cell>
        </row>
        <row r="3110">
          <cell r="B3110" t="str">
            <v>RO-41042</v>
          </cell>
          <cell r="C3110" t="str">
            <v>-</v>
          </cell>
          <cell r="D3110" t="str">
            <v>REMOÇÃO DE BUEIRO SIMPLES TUBULAR DE CONCRETO. BSTC Ø 0,80 M - CORPO</v>
          </cell>
          <cell r="E3110" t="str">
            <v>M</v>
          </cell>
          <cell r="F3110">
            <v>92.81</v>
          </cell>
        </row>
        <row r="3111">
          <cell r="B3111" t="str">
            <v>RO-41048</v>
          </cell>
          <cell r="C3111" t="str">
            <v>-</v>
          </cell>
          <cell r="D3111" t="str">
            <v>REMOÇÃO DE BUEIRO SIMPLES TUBULAR DE CONCRETO. BSTC Ø 0,80 M - BOCA</v>
          </cell>
          <cell r="E3111" t="str">
            <v>U</v>
          </cell>
          <cell r="F3111">
            <v>281.43</v>
          </cell>
        </row>
        <row r="3112">
          <cell r="B3112" t="str">
            <v>RO-41043</v>
          </cell>
          <cell r="C3112" t="str">
            <v>-</v>
          </cell>
          <cell r="D3112" t="str">
            <v>REMOÇÃO DE BUEIRO SIMPLES TUBULAR DE CONCRETO. BSTC Ø 1,00 M - CORPO</v>
          </cell>
          <cell r="E3112" t="str">
            <v>M</v>
          </cell>
          <cell r="F3112">
            <v>133.35</v>
          </cell>
        </row>
        <row r="3113">
          <cell r="B3113" t="str">
            <v>RO-41049</v>
          </cell>
          <cell r="C3113" t="str">
            <v>-</v>
          </cell>
          <cell r="D3113" t="str">
            <v>REMOÇÃO DE BUEIRO SIMPLES TUBULAR DE CONCRETO. BSTC Ø 1,00 M - BOCA</v>
          </cell>
          <cell r="E3113" t="str">
            <v>U</v>
          </cell>
          <cell r="F3113">
            <v>432.68</v>
          </cell>
        </row>
        <row r="3114">
          <cell r="B3114" t="str">
            <v>RO-41044</v>
          </cell>
          <cell r="C3114" t="str">
            <v>-</v>
          </cell>
          <cell r="D3114" t="str">
            <v>REMOÇÃO DE BUEIRO SIMPLES TUBULAR DE CONCRETO. BSTC Ø 1,20 M - CORPO</v>
          </cell>
          <cell r="E3114" t="str">
            <v>M</v>
          </cell>
          <cell r="F3114">
            <v>178.5</v>
          </cell>
        </row>
        <row r="3115">
          <cell r="B3115" t="str">
            <v>RO-41050</v>
          </cell>
          <cell r="C3115" t="str">
            <v>-</v>
          </cell>
          <cell r="D3115" t="str">
            <v>REMOÇÃO DE BUEIRO SIMPLES TUBULAR DE CONCRETO. BSTC Ø 1,20 M - BOCA</v>
          </cell>
          <cell r="E3115" t="str">
            <v>U</v>
          </cell>
          <cell r="F3115">
            <v>638.20000000000005</v>
          </cell>
        </row>
        <row r="3116">
          <cell r="B3116" t="str">
            <v>RO-41045</v>
          </cell>
          <cell r="C3116" t="str">
            <v>-</v>
          </cell>
          <cell r="D3116" t="str">
            <v>REMOÇÃO DE BUEIRO SIMPLES TUBULAR DE CONCRETO. BSTC Ø 1,50 M - CORPO</v>
          </cell>
          <cell r="E3116" t="str">
            <v>M</v>
          </cell>
          <cell r="F3116">
            <v>246.27</v>
          </cell>
        </row>
        <row r="3117">
          <cell r="B3117" t="str">
            <v>RO-41051</v>
          </cell>
          <cell r="C3117" t="str">
            <v>-</v>
          </cell>
          <cell r="D3117" t="str">
            <v>REMOÇÃO DE BUEIRO SIMPLES TUBULAR DE CONCRETO. BSTC Ø 1,50 M - BOCA</v>
          </cell>
          <cell r="E3117" t="str">
            <v>U</v>
          </cell>
          <cell r="F3117">
            <v>1200.3699999999999</v>
          </cell>
        </row>
        <row r="3118">
          <cell r="B3118" t="str">
            <v>RO-41052</v>
          </cell>
          <cell r="C3118" t="str">
            <v>-</v>
          </cell>
          <cell r="D3118" t="str">
            <v>REMOÇÃO DE BUEIRO DUPLO TUBULAR DE CONCRETO. BDTC Ø 0,60 M - CORPO</v>
          </cell>
          <cell r="E3118" t="str">
            <v>M</v>
          </cell>
          <cell r="F3118">
            <v>104.01</v>
          </cell>
        </row>
        <row r="3119">
          <cell r="B3119" t="str">
            <v>RO-41057</v>
          </cell>
          <cell r="C3119" t="str">
            <v>-</v>
          </cell>
          <cell r="D3119" t="str">
            <v>REMOÇÃO DE BUEIRO DUPLO TUBULAR DE CONCRETO. BDTC Ø 0,60 M - BOCA</v>
          </cell>
          <cell r="E3119" t="str">
            <v>U</v>
          </cell>
          <cell r="F3119">
            <v>250.86</v>
          </cell>
        </row>
        <row r="3120">
          <cell r="B3120" t="str">
            <v>RO-41053</v>
          </cell>
          <cell r="C3120" t="str">
            <v>-</v>
          </cell>
          <cell r="D3120" t="str">
            <v>REMOÇÃO DE BUEIRO DUPLO TUBULAR DE CONCRETO. BDTC Ø 0,80 M - CORPO</v>
          </cell>
          <cell r="E3120" t="str">
            <v>M</v>
          </cell>
          <cell r="F3120">
            <v>165.31</v>
          </cell>
        </row>
        <row r="3121">
          <cell r="B3121" t="str">
            <v>RO-41058</v>
          </cell>
          <cell r="C3121" t="str">
            <v>-</v>
          </cell>
          <cell r="D3121" t="str">
            <v>REMOÇÃO DE BUEIRO DUPLO TUBULAR DE CONCRETO. BDTC Ø 0,80 M - BOCA</v>
          </cell>
          <cell r="E3121" t="str">
            <v>U</v>
          </cell>
          <cell r="F3121">
            <v>401.98</v>
          </cell>
        </row>
        <row r="3122">
          <cell r="B3122" t="str">
            <v>RO-41054</v>
          </cell>
          <cell r="C3122" t="str">
            <v>-</v>
          </cell>
          <cell r="D3122" t="str">
            <v>REMOÇÃO DE BUEIRO DUPLO TUBULAR DE CONCRETO. BDTC Ø 1,00 M - CORPO</v>
          </cell>
          <cell r="E3122" t="str">
            <v>M</v>
          </cell>
          <cell r="F3122">
            <v>242.98</v>
          </cell>
        </row>
        <row r="3123">
          <cell r="B3123" t="str">
            <v>RO-41059</v>
          </cell>
          <cell r="C3123" t="str">
            <v>-</v>
          </cell>
          <cell r="D3123" t="str">
            <v>REMOÇÃO DE BUEIRO DUPLO TUBULAR DE CONCRETO. BDTC Ø 1.00 M - BOCA</v>
          </cell>
          <cell r="E3123" t="str">
            <v>U</v>
          </cell>
          <cell r="F3123">
            <v>599.97</v>
          </cell>
        </row>
        <row r="3124">
          <cell r="B3124" t="str">
            <v>RO-41055</v>
          </cell>
          <cell r="C3124" t="str">
            <v>-</v>
          </cell>
          <cell r="D3124" t="str">
            <v>REMOÇÃO DE BUEIRO DUPLO TUBULAR DE CONCRETO. BDTC Ø 1,20 M - CORPO</v>
          </cell>
          <cell r="E3124" t="str">
            <v>M</v>
          </cell>
          <cell r="F3124">
            <v>324.63</v>
          </cell>
        </row>
        <row r="3125">
          <cell r="B3125" t="str">
            <v>RO-41060</v>
          </cell>
          <cell r="C3125" t="str">
            <v>-</v>
          </cell>
          <cell r="D3125" t="str">
            <v>REMOÇÃO DE BUEIRO DUPLO TUBULAR DE CONCRETO. BDTC Ø 1,20 M - BOCA</v>
          </cell>
          <cell r="E3125" t="str">
            <v>U</v>
          </cell>
          <cell r="F3125">
            <v>894.94</v>
          </cell>
        </row>
        <row r="3126">
          <cell r="B3126" t="str">
            <v>RO-41056</v>
          </cell>
          <cell r="C3126" t="str">
            <v>-</v>
          </cell>
          <cell r="D3126" t="str">
            <v>REMOÇÃO DE BUEIRO DUPLO TUBULAR DE CONCRETO. BDTC Ø 1,50 M - CORPO</v>
          </cell>
          <cell r="E3126" t="str">
            <v>M</v>
          </cell>
          <cell r="F3126">
            <v>452.04</v>
          </cell>
        </row>
        <row r="3127">
          <cell r="B3127" t="str">
            <v>RO-41061</v>
          </cell>
          <cell r="C3127" t="str">
            <v>-</v>
          </cell>
          <cell r="D3127" t="str">
            <v>REMOÇÃO DE BUEIRO DUPLO TUBULAR DE CONCRETO. BDTC Ø 1,50 M - BOCA</v>
          </cell>
          <cell r="E3127" t="str">
            <v>U</v>
          </cell>
          <cell r="F3127">
            <v>1663.26</v>
          </cell>
        </row>
        <row r="3128">
          <cell r="B3128" t="str">
            <v>RO-41062</v>
          </cell>
          <cell r="C3128" t="str">
            <v>-</v>
          </cell>
          <cell r="D3128" t="str">
            <v>REMOÇÃO DE BUEIRO TRIPLO TUBULAR DE CONCRETO. BTTC Ø 0,60 M - CORPO</v>
          </cell>
          <cell r="E3128" t="str">
            <v>M</v>
          </cell>
          <cell r="F3128">
            <v>155.96</v>
          </cell>
        </row>
        <row r="3129">
          <cell r="B3129" t="str">
            <v>RO-41067</v>
          </cell>
          <cell r="C3129" t="str">
            <v>-</v>
          </cell>
          <cell r="D3129" t="str">
            <v>REMOÇÃO DE BUEIRO TRIPLO TUBULAR DE CONCRETO. BTTC Ø 0,60 M - BOCA</v>
          </cell>
          <cell r="E3129" t="str">
            <v>U</v>
          </cell>
          <cell r="F3129">
            <v>321.81</v>
          </cell>
        </row>
        <row r="3130">
          <cell r="B3130" t="str">
            <v>RO-41063</v>
          </cell>
          <cell r="C3130" t="str">
            <v>-</v>
          </cell>
          <cell r="D3130" t="str">
            <v>REMOÇÃO DE BUEIRO TRIPLO TUBULAR DE CONCRETO. BTTC Ø 0,80 M - CORPO</v>
          </cell>
          <cell r="E3130" t="str">
            <v>M</v>
          </cell>
          <cell r="F3130">
            <v>247.76</v>
          </cell>
        </row>
        <row r="3131">
          <cell r="B3131" t="str">
            <v>RO-41068</v>
          </cell>
          <cell r="C3131" t="str">
            <v>-</v>
          </cell>
          <cell r="D3131" t="str">
            <v>REMOÇÃO DE BUEIRO TRIPLO TUBULAR DE CONCRETO. BTTC Ø 0,80 M - BOCA</v>
          </cell>
          <cell r="E3131" t="str">
            <v>U</v>
          </cell>
          <cell r="F3131">
            <v>512.78</v>
          </cell>
        </row>
        <row r="3132">
          <cell r="B3132" t="str">
            <v>RO-41064</v>
          </cell>
          <cell r="C3132" t="str">
            <v>-</v>
          </cell>
          <cell r="D3132" t="str">
            <v>REMOÇÃO DE BUEIRO TRIPLO TUBULAR DE CONCRETO. BTTC Ø 1,00 M - CORPO</v>
          </cell>
          <cell r="E3132" t="str">
            <v>M</v>
          </cell>
          <cell r="F3132">
            <v>364.34</v>
          </cell>
        </row>
        <row r="3133">
          <cell r="B3133" t="str">
            <v>RO-41069</v>
          </cell>
          <cell r="C3133" t="str">
            <v>-</v>
          </cell>
          <cell r="D3133" t="str">
            <v>REMOÇÃO DE BUEIRO TRIPLO TUBULAR DE CONCRETO. BTTC Ø 1,00 M - BOCA</v>
          </cell>
          <cell r="E3133" t="str">
            <v>U</v>
          </cell>
          <cell r="F3133">
            <v>767.26</v>
          </cell>
        </row>
        <row r="3134">
          <cell r="B3134" t="str">
            <v>RO-41065</v>
          </cell>
          <cell r="C3134" t="str">
            <v>-</v>
          </cell>
          <cell r="D3134" t="str">
            <v>REMOÇÃO DE BUEIRO TRIPLO TUBULAR DE CONCRETO. BTTC Ø 1,20 M - CORPO</v>
          </cell>
          <cell r="E3134" t="str">
            <v>M</v>
          </cell>
          <cell r="F3134">
            <v>488.16</v>
          </cell>
        </row>
        <row r="3135">
          <cell r="B3135" t="str">
            <v>RO-41070</v>
          </cell>
          <cell r="C3135" t="str">
            <v>-</v>
          </cell>
          <cell r="D3135" t="str">
            <v>REMOÇÃO DE BUEIRO TRIPLO TUBULAR DE CONCRETO. BTTC Ø 1.20 M - BOCA</v>
          </cell>
          <cell r="E3135" t="str">
            <v>U</v>
          </cell>
          <cell r="F3135">
            <v>1151.68</v>
          </cell>
        </row>
        <row r="3136">
          <cell r="B3136" t="str">
            <v>RO-41066</v>
          </cell>
          <cell r="C3136" t="str">
            <v>-</v>
          </cell>
          <cell r="D3136" t="str">
            <v>REMOÇÃO DE BUEIRO TRIPLO TUBULAR DE CONCRETO. BTTC Ø 1,50 M - CORPO</v>
          </cell>
          <cell r="E3136" t="str">
            <v>M</v>
          </cell>
          <cell r="F3136">
            <v>678.61</v>
          </cell>
        </row>
        <row r="3137">
          <cell r="B3137" t="str">
            <v>RO-41071</v>
          </cell>
          <cell r="C3137" t="str">
            <v>-</v>
          </cell>
          <cell r="D3137" t="str">
            <v>REMOÇÃO DE BUEIRO TRIPLO TUBULAR DE CONCRETO. BTTC Ø 1,50 M - BOCA</v>
          </cell>
          <cell r="E3137" t="str">
            <v>U</v>
          </cell>
          <cell r="F3137">
            <v>2131.46</v>
          </cell>
        </row>
        <row r="3138">
          <cell r="B3138" t="str">
            <v>RO-40354</v>
          </cell>
          <cell r="C3138" t="str">
            <v>-</v>
          </cell>
          <cell r="D3138" t="str">
            <v>BUEIRO SIMPLES CELULAR DE CONCRETO PADRÃO DER/MG. PARA ALTURA DE ATERRO DE 0 A 5,00 M. BSCC (1,00 X 1,00)M - CORPO (EXECUÇÃO, INCLUINDO FORNECIMENTO E TRANSPORTE DE TODOS OS MATERIAIS, EXCLUSIVE ESCAVAÇÃO E COMPACTAÇÃO)</v>
          </cell>
          <cell r="E3138" t="str">
            <v>M</v>
          </cell>
          <cell r="F3138">
            <v>923.8</v>
          </cell>
        </row>
        <row r="3139">
          <cell r="B3139" t="str">
            <v>RO-40392</v>
          </cell>
          <cell r="C3139" t="str">
            <v>-</v>
          </cell>
          <cell r="D3139" t="str">
            <v>BUEIRO SIMPLES CELULAR DE CONCRETO PADRÃO DER/MG. PARA ALTURA DE ATERRO DE 0 A 5,00 M. BSCC (1,00 X 1,00)M - BOCA (EXECUÇÃO, INCLUINDO FORNECIMENTO E TRANSPORTE DE TODOS OS MATERIAIS, EXCLUSIVE ESCAVAÇÃO E COMPACTAÇÃO)</v>
          </cell>
          <cell r="E3139" t="str">
            <v>U</v>
          </cell>
          <cell r="F3139">
            <v>1066.68</v>
          </cell>
        </row>
        <row r="3140">
          <cell r="B3140" t="str">
            <v>RO-40355</v>
          </cell>
          <cell r="C3140" t="str">
            <v>-</v>
          </cell>
          <cell r="D3140" t="str">
            <v>BUEIRO SIMPLES CELULAR DE CONCRETO PADRÃO DER/MG. PARA ALTURA DE ATERRO DE 0 A 5,00 M. BSCC (1,00 X 1,50)M - CORPO (EXECUÇÃO, INCLUINDO FORNECIMENTO E TRANSPORTE DE TODOS OS MATERIAIS, EXCLUSIVE ESCAVAÇÃO E COMPACTAÇÃO)</v>
          </cell>
          <cell r="E3140" t="str">
            <v>M</v>
          </cell>
          <cell r="F3140">
            <v>1243.6199999999999</v>
          </cell>
        </row>
        <row r="3141">
          <cell r="B3141" t="str">
            <v>RO-40393</v>
          </cell>
          <cell r="C3141" t="str">
            <v>-</v>
          </cell>
          <cell r="D3141" t="str">
            <v>BUEIRO SIMPLES CELULAR DE CONCRETO PADRÃO DER/MG. PARA ALTURA DE ATERRO DE 0 A 5,00 M. BSCC (1,00 X 1,50)M - BOCA (EXECUÇÃO, INCLUINDO FORNECIMENTO E TRANSPORTE DE TODOS OS MATERIAIS, EXCLUSIVE ESCAVAÇÃO E COMPACTAÇÃO)</v>
          </cell>
          <cell r="E3141" t="str">
            <v>U</v>
          </cell>
          <cell r="F3141">
            <v>2032.58</v>
          </cell>
        </row>
        <row r="3142">
          <cell r="B3142" t="str">
            <v>RO-40356</v>
          </cell>
          <cell r="C3142" t="str">
            <v>-</v>
          </cell>
          <cell r="D3142" t="str">
            <v>BUEIRO SIMPLES CELULAR DE CONCRETO PADRÃO DER/MG. PARA ALTURA DE ATERRO DE 0 A 5,00 M. BSCC (1,00 X 2,00)M - CORPO (EXECUÇÃO, INCLUINDO FORNECIMENTO E TRANSPORTE DE TODOS OS MATERIAIS, EXCLUSIVE ESCAVAÇÃO E COMPACTAÇÃO)</v>
          </cell>
          <cell r="E3142" t="str">
            <v>M</v>
          </cell>
          <cell r="F3142">
            <v>1638.01</v>
          </cell>
        </row>
        <row r="3143">
          <cell r="B3143" t="str">
            <v>RO-40394</v>
          </cell>
          <cell r="C3143" t="str">
            <v>-</v>
          </cell>
          <cell r="D3143" t="str">
            <v>BUEIRO SIMPLES CELULAR DE CONCRETO PADRÃO DER/MG. PARA ALTURA DE ATERRO DE 0 A 5,00 M. BSCC (1,00 X 2,00 M - BOCA (EXECUÇÃO, INCLUINDO FORNECIMENTO E TRANSPORTE DE TODOS OS MATERIAIS, EXCLUSIVE ESCAVAÇÃO E COMPACTAÇÃO)</v>
          </cell>
          <cell r="E3143" t="str">
            <v>U</v>
          </cell>
          <cell r="F3143">
            <v>3481.78</v>
          </cell>
        </row>
        <row r="3144">
          <cell r="B3144" t="str">
            <v>RO-40357</v>
          </cell>
          <cell r="C3144" t="str">
            <v>-</v>
          </cell>
          <cell r="D3144" t="str">
            <v>BUEIRO SIMPLES CELULAR DE CONCRETO PADRÃO DER/MG. PARA ALTURA DE ATERRO DE 0 A 5,00 M. BSCC (1,50 X 1,00)M - CORPO (EXECUÇÃO, INCLUINDO FORNECIMENTO E TRANSPORTE DE TODOS OS MATERIAIS, EXCLUSIVE ESCAVAÇÃO E COMPACTAÇÃO)</v>
          </cell>
          <cell r="E3144" t="str">
            <v>M</v>
          </cell>
          <cell r="F3144">
            <v>1275.54</v>
          </cell>
        </row>
        <row r="3145">
          <cell r="B3145" t="str">
            <v>RO-40395</v>
          </cell>
          <cell r="C3145" t="str">
            <v>-</v>
          </cell>
          <cell r="D3145" t="str">
            <v>BUEIRO SIMPLES CELULAR DE CONCRETO PADRÃO DER/MG. PARA ALTURA DE ATERRO DE 0 A 5,00 M. BSCC (1,50 X 1,00)M - BOCA (EXECUÇÃO, INCLUINDO FORNECIMENTO E TRANSPORTE DE TODOS OS MATERIAIS, EXCLUSIVE ESCAVAÇÃO E COMPACTAÇÃO)</v>
          </cell>
          <cell r="E3145" t="str">
            <v>U</v>
          </cell>
          <cell r="F3145">
            <v>1229.1300000000001</v>
          </cell>
        </row>
        <row r="3146">
          <cell r="B3146" t="str">
            <v>RO-40358</v>
          </cell>
          <cell r="C3146" t="str">
            <v>-</v>
          </cell>
          <cell r="D3146" t="str">
            <v>BUEIRO SIMPLES CELULAR DE CONCRETO PADRÃO DER/MG. PARA ALTURA DE ATERRO DE 0 A 5,00 M. BSCC (1,50 X 1,50)M - CORPO (EXECUÇÃO, INCLUINDO FORNECIMENTO E TRANSPORTE DE TODOS OS MATERIAIS, EXCLUSIVE ESCAVAÇÃO E COMPACTAÇÃO)</v>
          </cell>
          <cell r="E3146" t="str">
            <v>M</v>
          </cell>
          <cell r="F3146">
            <v>1608.84</v>
          </cell>
        </row>
        <row r="3147">
          <cell r="B3147" t="str">
            <v>RO-40396</v>
          </cell>
          <cell r="C3147" t="str">
            <v>-</v>
          </cell>
          <cell r="D3147" t="str">
            <v>BUEIRO SIMPLES CELULAR DE CONCRETO PADRÃO DER/MG. PARA ALTURA DE ATERRO DE 0 A 5,00 M. BSCC (1,50 X 1,50)M - BOCA (EXECUÇÃO, INCLUINDO FORNECIMENTO E TRANSPORTE DE TODOS OS MATERIAIS, EXCLUSIVE ESCAVAÇÃO E COMPACTAÇÃO)</v>
          </cell>
          <cell r="E3147" t="str">
            <v>U</v>
          </cell>
          <cell r="F3147">
            <v>2284</v>
          </cell>
        </row>
        <row r="3148">
          <cell r="B3148" t="str">
            <v>RO-40359</v>
          </cell>
          <cell r="C3148" t="str">
            <v>-</v>
          </cell>
          <cell r="D3148" t="str">
            <v>BUEIRO SIMPLES CELULAR DE CONCRETO PADRÃO DER/MG. PARA ALTURA DE ATERRO DE 0 A 5,00 M. BSCC (1,50 X 2,00)M - CORPO (EXECUÇÃO, INCLUINDO FORNECIMENTO E TRANSPORTE DE TODOS OS MATERIAIS, EXCLUSIVE ESCAVAÇÃO E COMPACTAÇÃO)</v>
          </cell>
          <cell r="E3148" t="str">
            <v>M</v>
          </cell>
          <cell r="F3148">
            <v>2003.57</v>
          </cell>
        </row>
        <row r="3149">
          <cell r="B3149" t="str">
            <v>RO-40397</v>
          </cell>
          <cell r="C3149" t="str">
            <v>-</v>
          </cell>
          <cell r="D3149" t="str">
            <v>BUEIRO SIMPLES CELULAR DE CONCRETO PADRÃO DER/MG. PARA ALTURA DE ATERRO DE 0 A 5,00 M. BSCC (1,50 X 2,00)M - BOCA (EXECUÇÃO, INCLUINDO FORNECIMENTO E TRANSPORTE DE TODOS OS MATERIAIS, EXCLUSIVE ESCAVAÇÃO E COMPACTAÇÃO)</v>
          </cell>
          <cell r="E3149" t="str">
            <v>U</v>
          </cell>
          <cell r="F3149">
            <v>3751.41</v>
          </cell>
        </row>
        <row r="3150">
          <cell r="B3150" t="str">
            <v>RO-41796</v>
          </cell>
          <cell r="C3150" t="str">
            <v>-</v>
          </cell>
          <cell r="D3150" t="str">
            <v>BUEIRO SIMPLES CELULAR DE CONCRETO PADRÃO DER/MG. PARA ALTURA DE ATERRO DE 0 A 5,00 M. BSCC (2,00 X 1,00)M - CORPO (EXECUÇÃO, INCLUINDO FORNECIMENTO E TRANSPORTE DE TODOS OS MATERIAIS, EXCLUSIVE ESCAVAÇÃO E COMPACTAÇÃO)</v>
          </cell>
          <cell r="E3150" t="str">
            <v>M</v>
          </cell>
          <cell r="F3150">
            <v>1686.32</v>
          </cell>
        </row>
        <row r="3151">
          <cell r="B3151" t="str">
            <v>RO-41797</v>
          </cell>
          <cell r="C3151" t="str">
            <v>-</v>
          </cell>
          <cell r="D3151" t="str">
            <v>BUEIRO SIMPLES CELULAR DE CONCRETO PADRÃO DER/MG. PARA ALTURA DE ATERRO DE 0 A 5,00 M. BSCC (2,00 X 1,00)M - BOCA (EXECUÇÃO, INCLUINDO FORNECIMENTO E TRANSPORTE DE TODOS OS MATERIAIS, EXCLUSIVE ESCAVAÇÃO E COMPACTAÇÃO)</v>
          </cell>
          <cell r="E3151" t="str">
            <v>U</v>
          </cell>
          <cell r="F3151">
            <v>1402.9</v>
          </cell>
        </row>
        <row r="3152">
          <cell r="B3152" t="str">
            <v>RO-40360</v>
          </cell>
          <cell r="C3152" t="str">
            <v>-</v>
          </cell>
          <cell r="D3152" t="str">
            <v>BUEIRO SIMPLES CELULAR DE CONCRETO PADRÃO DER/MG. PARA ALTURA DE ATERRO DE 0 A 5,00 M. BSCC (2,00 X 1,50)M - CORPO (EXECUÇÃO, INCLUINDO FORNECIMENTO E TRANSPORTE DE TODOS OS MATERIAIS, EXCLUSIVE ESCAVAÇÃO E COMPACTAÇÃO)</v>
          </cell>
          <cell r="E3152" t="str">
            <v>M</v>
          </cell>
          <cell r="F3152">
            <v>2036.73</v>
          </cell>
        </row>
        <row r="3153">
          <cell r="B3153" t="str">
            <v>RO-40398</v>
          </cell>
          <cell r="C3153" t="str">
            <v>-</v>
          </cell>
          <cell r="D3153" t="str">
            <v>BUEIRO SIMPLES CELULAR DE CONCRETO PADRÃO DER/MG. PARA ALTURA DE ATERRO DE 0 A 5,00 M. BSCC (2,00 X 1,50)M - BOCA (EXECUÇÃO, INCLUINDO FORNECIMENTO E TRANSPORTE DE TODOS OS MATERIAIS, EXCLUSIVE ESCAVAÇÃO E COMPACTAÇÃO)</v>
          </cell>
          <cell r="E3153" t="str">
            <v>U</v>
          </cell>
          <cell r="F3153">
            <v>2546.12</v>
          </cell>
        </row>
        <row r="3154">
          <cell r="B3154" t="str">
            <v>RO-40361</v>
          </cell>
          <cell r="C3154" t="str">
            <v>-</v>
          </cell>
          <cell r="D3154" t="str">
            <v>BUEIRO SIMPLES CELULAR DE CONCRETO PADRÃO DER/MG. PARA ALTURA DE ATERRO DE 0 A 5,00 M. BSCC (2,00 X 2,00)M - CORPO (EXECUÇÃO, INCLUINDO FORNECIMENTO E TRANSPORTE DE TODOS OS MATERIAIS, EXCLUSIVE ESCAVAÇÃO E COMPACTAÇÃO)</v>
          </cell>
          <cell r="E3154" t="str">
            <v>M</v>
          </cell>
          <cell r="F3154">
            <v>2437.65</v>
          </cell>
        </row>
        <row r="3155">
          <cell r="B3155" t="str">
            <v>RO-40399</v>
          </cell>
          <cell r="C3155" t="str">
            <v>-</v>
          </cell>
          <cell r="D3155" t="str">
            <v>BUEIRO SIMPLES CELULAR DE CONCRETO PADRÃO DER/MG. PARA ALTURA DE ATERRO DE 0 A 5,00 M. BSCC (2,00 X 2,00)M - BOCA (EXECUÇÃO, INCLUINDO FORNECIMENTO E TRANSPORTE DE TODOS OS MATERIAIS, EXCLUSIVE ESCAVAÇÃO E COMPACTAÇÃO)</v>
          </cell>
          <cell r="E3155" t="str">
            <v>U</v>
          </cell>
          <cell r="F3155">
            <v>4119.58</v>
          </cell>
        </row>
        <row r="3156">
          <cell r="B3156" t="str">
            <v>RO-40362</v>
          </cell>
          <cell r="C3156" t="str">
            <v>-</v>
          </cell>
          <cell r="D3156" t="str">
            <v>BUEIRO SIMPLES CELULAR DE CONCRETO PADRÃO DER/MG. PARA ALTURA DE ATERRO DE 0 A 5,00 M. BSCC (2,00 X 2,50)M - CORPO (EXECUÇÃO, INCLUINDO FORNECIMENTO E TRANSPORTE DE TODOS OS MATERIAIS, EXCLUSIVE ESCAVAÇÃO E COMPACTAÇÃO)</v>
          </cell>
          <cell r="E3156" t="str">
            <v>M</v>
          </cell>
          <cell r="F3156">
            <v>2877.23</v>
          </cell>
        </row>
        <row r="3157">
          <cell r="B3157" t="str">
            <v>RO-40400</v>
          </cell>
          <cell r="C3157" t="str">
            <v>-</v>
          </cell>
          <cell r="D3157" t="str">
            <v>BUEIRO SIMPLES CELULAR DE CONCRETO PADRÃO DER/MG. PARA ALTURA DE ATERRO DE 0 A 5,00 M. BSCC (2,00 X 2,50)M - BOCA (EXECUÇÃO, INCLUINDO FORNECIMENTO E TRANSPORTE DE TODOS OS MATERIAIS, EXCLUSIVE ESCAVAÇÃO E COMPACTAÇÃO)</v>
          </cell>
          <cell r="E3157" t="str">
            <v>U</v>
          </cell>
          <cell r="F3157">
            <v>6101.62</v>
          </cell>
        </row>
        <row r="3158">
          <cell r="B3158" t="str">
            <v>RO-40363</v>
          </cell>
          <cell r="C3158" t="str">
            <v>-</v>
          </cell>
          <cell r="D3158" t="str">
            <v>BUEIRO SIMPLES CELULAR DE CONCRETO PADRÃO DER/MG. PARA ALTURA DE ATERRO DE 0 A 5,00 M. BSCC (2,00 X 3,00)M - CORPO (EXECUÇÃO, INCLUINDO FORNECIMENTO E TRANSPORTE DE TODOS OS MATERIAIS, EXCLUSIVE ESCAVAÇÃO E COMPACTAÇÃO)</v>
          </cell>
          <cell r="E3158" t="str">
            <v>M</v>
          </cell>
          <cell r="F3158">
            <v>3387.14</v>
          </cell>
        </row>
        <row r="3159">
          <cell r="B3159" t="str">
            <v>RO-40401</v>
          </cell>
          <cell r="C3159" t="str">
            <v>-</v>
          </cell>
          <cell r="D3159" t="str">
            <v>BUEIRO SIMPLES CELULAR DE CONCRETO PADRÃO DER/MG. PARA ALTURA DE ATERRO DE 0 A 5,00 M. BSCC (2,00 X 3,00)M - BOCA (EXECUÇÃO, INCLUINDO FORNECIMENTO E TRANSPORTE DE TODOS OS MATERIAIS, EXCLUSIVE ESCAVAÇÃO E COMPACTAÇÃO)</v>
          </cell>
          <cell r="E3159" t="str">
            <v>U</v>
          </cell>
          <cell r="F3159">
            <v>8685.41</v>
          </cell>
        </row>
        <row r="3160">
          <cell r="B3160" t="str">
            <v>RO-40366</v>
          </cell>
          <cell r="C3160" t="str">
            <v>-</v>
          </cell>
          <cell r="D3160" t="str">
            <v>BUEIRO SIMPLES CELULAR DE CONCRETO PADRÃO DER/MG. PARA ALTURA DE ATERRO DE 0 A 5,00 M. BSCC (2,50 X 2,00)M - CORPO (EXECUÇÃO, INCLUINDO FORNECIMENTO E TRANSPORTE DE TODOS OS MATERIAIS, EXCLUSIVE ESCAVAÇÃO E COMPACTAÇÃO)</v>
          </cell>
          <cell r="E3160" t="str">
            <v>M</v>
          </cell>
          <cell r="F3160">
            <v>2921.38</v>
          </cell>
        </row>
        <row r="3161">
          <cell r="B3161" t="str">
            <v>RO-40404</v>
          </cell>
          <cell r="C3161" t="str">
            <v>-</v>
          </cell>
          <cell r="D3161" t="str">
            <v>BUEIRO SIMPLES CELULAR DE CONCRETO PADRÃO DER/MG. PARA ALTURA DE ATERRO DE 0 A 5,00 M. BSCC (2,50 X 2,00)M - BOCA (EXECUÇÃO, INCLUINDO FORNECIMENTO E TRANSPORTE DE TODOS OS MATERIAIS, EXCLUSIVE ESCAVAÇÃO E COMPACTAÇÃO)</v>
          </cell>
          <cell r="E3161" t="str">
            <v>U</v>
          </cell>
          <cell r="F3161">
            <v>4421.0600000000004</v>
          </cell>
        </row>
        <row r="3162">
          <cell r="B3162" t="str">
            <v>RO-40367</v>
          </cell>
          <cell r="C3162" t="str">
            <v>-</v>
          </cell>
          <cell r="D3162" t="str">
            <v>BUEIRO SIMPLES CELULAR DE CONCRETO PADRÃO DER/MG. PARA ALTURA DE ATERRO DE 0 A 5,00 M. BSCC (2,50 X 2,50)M - CORPO (EXECUÇÃO, INCLUINDO FORNECIMENTO E TRANSPORTE DE TODOS OS MATERIAIS, EXCLUSIVE ESCAVAÇÃO E COMPACTAÇÃO)</v>
          </cell>
          <cell r="E3162" t="str">
            <v>M</v>
          </cell>
          <cell r="F3162">
            <v>3399.38</v>
          </cell>
        </row>
        <row r="3163">
          <cell r="B3163" t="str">
            <v>RO-40405</v>
          </cell>
          <cell r="C3163" t="str">
            <v>-</v>
          </cell>
          <cell r="D3163" t="str">
            <v>BUEIRO SIMPLES CELULAR DE CONCRETO PADRÃO DER/MG. PARA ALTURA DE ATERRO DE 0 A 5,00 M. BSCC (2,50 X 2,50)M - BOCA (EXECUÇÃO, INCLUINDO FORNECIMENTO E TRANSPORTE DE TODOS OS MATERIAIS, EXCLUSIVE ESCAVAÇÃO E COMPACTAÇÃO)</v>
          </cell>
          <cell r="E3163" t="str">
            <v>U</v>
          </cell>
          <cell r="F3163">
            <v>6591.04</v>
          </cell>
        </row>
        <row r="3164">
          <cell r="B3164" t="str">
            <v>RO-40368</v>
          </cell>
          <cell r="C3164" t="str">
            <v>-</v>
          </cell>
          <cell r="D3164" t="str">
            <v>BUEIRO SIMPLES CELULAR DE CONCRETO PADRÃO DER/MG. PARA ALTURA DE ATERRO DE 0 A 5,00 M. BSCC (2,50 X 3,00)M - CORPO (EXECUÇÃO, INCLUINDO FORNECIMENTO E TRANSPORTE DE TODOS OS MATERIAIS, EXCLUSIVE ESCAVAÇÃO E COMPACTAÇÃO)</v>
          </cell>
          <cell r="E3164" t="str">
            <v>M</v>
          </cell>
          <cell r="F3164">
            <v>3889.09</v>
          </cell>
        </row>
        <row r="3165">
          <cell r="B3165" t="str">
            <v>RO-40406</v>
          </cell>
          <cell r="C3165" t="str">
            <v>-</v>
          </cell>
          <cell r="D3165" t="str">
            <v>BUEIRO SIMPLES CELULAR DE CONCRETO PADRÃO DER/MG. PARA ALTURA DE ATERRO DE 0 A 5,00 M. BSCC (2,50 X 3,00)M - BOCA (EXECUÇÃO, INCLUINDO FORNECIMENTO E TRANSPORTE DE TODOS OS MATERIAIS, EXCLUSIVE ESCAVAÇÃO E COMPACTAÇÃO)</v>
          </cell>
          <cell r="E3165" t="str">
            <v>U</v>
          </cell>
          <cell r="F3165">
            <v>9211.2199999999993</v>
          </cell>
        </row>
        <row r="3166">
          <cell r="B3166" t="str">
            <v>RO-40370</v>
          </cell>
          <cell r="C3166" t="str">
            <v>-</v>
          </cell>
          <cell r="D3166" t="str">
            <v>BUEIRO SIMPLES CELULAR DE CONCRETO PADRÃO DER/MG. PARA ALTURA DE ATERRO DE 0 A 5,00 M. BSCC (3,00 X 1,50)M - CORPO (EXECUÇÃO, INCLUINDO FORNECIMENTO E TRANSPORTE DE TODOS OS MATERIAIS, EXCLUSIVE ESCAVAÇÃO E COMPACTAÇÃO)</v>
          </cell>
          <cell r="E3166" t="str">
            <v>M</v>
          </cell>
          <cell r="F3166">
            <v>3106.14</v>
          </cell>
        </row>
        <row r="3167">
          <cell r="B3167" t="str">
            <v>RO-40408</v>
          </cell>
          <cell r="C3167" t="str">
            <v>-</v>
          </cell>
          <cell r="D3167" t="str">
            <v>BUEIRO SIMPLES CELULAR DE CONCRETO PADRÃO DER/MG. PARA ALTURA DE ATERRO DE 0 A 5,00 M. BSCC (3,00 X 1,50)M - BOCA (EXECUÇÃO, INCLUINDO FORNECIMENTO E TRANSPORTE DE TODOS OS MATERIAIS, EXCLUSIVE ESCAVAÇÃO E COMPACTAÇÃO)</v>
          </cell>
          <cell r="E3167" t="str">
            <v>U</v>
          </cell>
          <cell r="F3167">
            <v>3061.32</v>
          </cell>
        </row>
        <row r="3168">
          <cell r="B3168" t="str">
            <v>RO-40371</v>
          </cell>
          <cell r="C3168" t="str">
            <v>-</v>
          </cell>
          <cell r="D3168" t="str">
            <v>BUEIRO SIMPLES CELULAR DE CONCRETO PADRÃO DER/MG. PARA ALTURA DE ATERRO DE 0 A 5,00 M. BSCC (3,00 X 2,00)M - CORPO (EXECUÇÃO, INCLUINDO FORNECIMENTO E TRANSPORTE DE TODOS OS MATERIAIS, EXCLUSIVE ESCAVAÇÃO E COMPACTAÇÃO)</v>
          </cell>
          <cell r="E3168" t="str">
            <v>M</v>
          </cell>
          <cell r="F3168">
            <v>3535.22</v>
          </cell>
        </row>
        <row r="3169">
          <cell r="B3169" t="str">
            <v>RO-40409</v>
          </cell>
          <cell r="C3169" t="str">
            <v>-</v>
          </cell>
          <cell r="D3169" t="str">
            <v>BUEIRO SIMPLES CELULAR DE CONCRETO PADRÃO DER/MG. PARA ALTURA DE ATERRO DE 0 A 5,00 M. BSCC (3,00 X 2,00)M - BOCA (EXECUÇÃO, INCLUINDO FORNECIMENTO E TRANSPORTE DE TODOS OS MATERIAIS, EXCLUSIVE ESCAVAÇÃO E COMPACTAÇÃO)</v>
          </cell>
          <cell r="E3169" t="str">
            <v>U</v>
          </cell>
          <cell r="F3169">
            <v>4834.18</v>
          </cell>
        </row>
        <row r="3170">
          <cell r="B3170" t="str">
            <v>RO-40372</v>
          </cell>
          <cell r="C3170" t="str">
            <v>-</v>
          </cell>
          <cell r="D3170" t="str">
            <v>BUEIRO SIMPLES CELULAR DE CONCRETO PADRÃO DER/MG. PARA ALTURA DE ATERRO DE 0 A 5,00 M. BSCC (3,00 X 2,50)M - CORPO (EXECUÇÃO, INCLUINDO FORNECIMENTO E TRANSPORTE DE TODOS OS MATERIAIS, EXCLUSIVE ESCAVAÇÃO E COMPACTAÇÃO)</v>
          </cell>
          <cell r="E3170" t="str">
            <v>M</v>
          </cell>
          <cell r="F3170">
            <v>3976.52</v>
          </cell>
        </row>
        <row r="3171">
          <cell r="B3171" t="str">
            <v>RO-40410</v>
          </cell>
          <cell r="C3171" t="str">
            <v>-</v>
          </cell>
          <cell r="D3171" t="str">
            <v>BUEIRO SIMPLES CELULAR DE CONCRETO PADRÃO DER/MG. PARA ALTURA DE ATERRO DE 0 A 5,00 M. BSCC (3,00 X 2,50)M - BOCA (EXECUÇÃO, INCLUINDO FORNECIMENTO E TRANSPORTE DE TODOS OS MATERIAIS, EXCLUSIVE ESCAVAÇÃO E COMPACTAÇÃO)</v>
          </cell>
          <cell r="E3171" t="str">
            <v>U</v>
          </cell>
          <cell r="F3171">
            <v>7021.23</v>
          </cell>
        </row>
        <row r="3172">
          <cell r="B3172" t="str">
            <v>RO-40373</v>
          </cell>
          <cell r="C3172" t="str">
            <v>-</v>
          </cell>
          <cell r="D3172" t="str">
            <v>BUEIRO SIMPLES CELULAR DE CONCRETO PADRÃO DER/MG. PARA ALTURA DE ATERRO DE 0 A 5,00 M. BSCC (3,00 X 3,00)M - CORPO (EXECUÇÃO, INCLUINDO FORNECIMENTO E TRANSPORTE DE TODOS OS MATERIAIS, EXCLUSIVE ESCAVAÇÃO E COMPACTAÇÃO)</v>
          </cell>
          <cell r="E3172" t="str">
            <v>M</v>
          </cell>
          <cell r="F3172">
            <v>4479.74</v>
          </cell>
        </row>
        <row r="3173">
          <cell r="B3173" t="str">
            <v>RO-40411</v>
          </cell>
          <cell r="C3173" t="str">
            <v>-</v>
          </cell>
          <cell r="D3173" t="str">
            <v>BUEIRO SIMPLES CELULAR DE CONCRETO PADRÃO DER/MG. PARA ALTURA DE ATERRO DE 0 A 5,00 M. BSCC (3,00 X 3,00)M - BOCA (EXECUÇÃO, INCLUINDO FORNECIMENTO E TRANSPORTE DE TODOS OS MATERIAIS, EXCLUSIVE ESCAVAÇÃO E COMPACTAÇÃO)</v>
          </cell>
          <cell r="E3173" t="str">
            <v>U</v>
          </cell>
          <cell r="F3173">
            <v>9728.94</v>
          </cell>
        </row>
        <row r="3174">
          <cell r="B3174" t="str">
            <v>RO-43343</v>
          </cell>
          <cell r="C3174" t="str">
            <v>-</v>
          </cell>
          <cell r="D3174" t="str">
            <v>BUEIRO SIMPLES CELULAR DE CONCRETO PADRÃO DER/MG. PARA ALTURA DE ATERRO DE 0 A 5,00 M. BSCC (3,00 X 3,50)M - CORPO (EXECUÇÃO, INCLUINDO FORNECIMENTO E TRANSPORTE DE TODOS OS MATERIAIS, EXCLUSIVE ESCAVAÇÃO E COMPACTAÇÃO)</v>
          </cell>
          <cell r="E3174" t="str">
            <v>M</v>
          </cell>
          <cell r="F3174">
            <v>5029.32</v>
          </cell>
        </row>
        <row r="3175">
          <cell r="B3175" t="str">
            <v>RO-40412</v>
          </cell>
          <cell r="C3175" t="str">
            <v>-</v>
          </cell>
          <cell r="D3175" t="str">
            <v>BUEIRO SIMPLES CELULAR DE CONCRETO PADRÃO DER/MG. PARA ALTURA DE ATERRO DE 0 A 5,00 M. BSCC (3,00 X 3,50)M - BOCA (EXECUÇÃO, INCLUINDO FORNECIMENTO E TRANSPORTE DE TODOS OS MATERIAIS, EXCLUSIVE ESCAVAÇÃO E COMPACTAÇÃO)</v>
          </cell>
          <cell r="E3175" t="str">
            <v>U</v>
          </cell>
          <cell r="F3175">
            <v>13021.74</v>
          </cell>
        </row>
        <row r="3176">
          <cell r="B3176" t="str">
            <v>RO-40375</v>
          </cell>
          <cell r="C3176" t="str">
            <v>-</v>
          </cell>
          <cell r="D3176" t="str">
            <v>BUEIRO SIMPLES CELULAR DE CONCRETO PADRÃO DER/MG. PARA ALTURA DE ATERRO DE 0 A 5,00 M. BSCC (3,50 X 2,50)M - CORPO (EXECUÇÃO, INCLUINDO FORNECIMENTO E TRANSPORTE DE TODOS OS MATERIAIS, EXCLUSIVE ESCAVAÇÃO E COMPACTAÇÃO)</v>
          </cell>
          <cell r="E3176" t="str">
            <v>M</v>
          </cell>
          <cell r="F3176">
            <v>4625.97</v>
          </cell>
        </row>
        <row r="3177">
          <cell r="B3177" t="str">
            <v>RO-40414</v>
          </cell>
          <cell r="C3177" t="str">
            <v>-</v>
          </cell>
          <cell r="D3177" t="str">
            <v>BUEIRO SIMPLES CELULAR DE CONCRETO PADRÃO DER/MG. PARA ALTURA DE ATERRO DE 0 A 5,00 M. BSCC (3,50 X 2,50)M - BOCA (EXECUÇÃO, INCLUINDO FORNECIMENTO E TRANSPORTE DE TODOS OS MATERIAIS, EXCLUSIVE ESCAVAÇÃO E COMPACTAÇÃO)</v>
          </cell>
          <cell r="E3177" t="str">
            <v>U</v>
          </cell>
          <cell r="F3177">
            <v>7448.67</v>
          </cell>
        </row>
        <row r="3178">
          <cell r="B3178" t="str">
            <v>RO-40376</v>
          </cell>
          <cell r="C3178" t="str">
            <v>-</v>
          </cell>
          <cell r="D3178" t="str">
            <v>BUEIRO SIMPLES CELULAR DE CONCRETO PADRÃO DER/MG. PARA ALTURA DE ATERRO DE 0 A 5,00 M. BSCC (3,50 X 3,00)M - CORPO (EXECUÇÃO, INCLUINDO FORNECIMENTO E TRANSPORTE DE TODOS OS MATERIAIS, EXCLUSIVE ESCAVAÇÃO E COMPACTAÇÃO)</v>
          </cell>
          <cell r="E3178" t="str">
            <v>M</v>
          </cell>
          <cell r="F3178">
            <v>5126.4799999999996</v>
          </cell>
        </row>
        <row r="3179">
          <cell r="B3179" t="str">
            <v>RO-40415</v>
          </cell>
          <cell r="C3179" t="str">
            <v>-</v>
          </cell>
          <cell r="D3179" t="str">
            <v>BUEIRO SIMPLES CELULAR DE CONCRETO PADRÃO DER/MG. PARA ALTURA DE ATERRO DE 0 A 5,00 M. BSCC (3,50 X 3,00)M - BOCA (EXECUÇÃO, INCLUINDO FORNECIMENTO E TRANSPORTE DE TODOS OS MATERIAIS, EXCLUSIVE ESCAVAÇÃO E COMPACTAÇÃO)</v>
          </cell>
          <cell r="E3179" t="str">
            <v>U</v>
          </cell>
          <cell r="F3179">
            <v>10280.25</v>
          </cell>
        </row>
        <row r="3180">
          <cell r="B3180" t="str">
            <v>RO-40388</v>
          </cell>
          <cell r="C3180" t="str">
            <v>-</v>
          </cell>
          <cell r="D3180" t="str">
            <v>BUEIRO SIMPLES CELULAR DE CONCRETO PADRÃO DER/MG. PARA ALTURA DE ATERRO DE 0 A 5,00 M. BSCC (3,50 X 3,50)M - CORPO (EXECUÇÃO, INCLUINDO FORNECIMENTO E TRANSPORTE DE TODOS OS MATERIAIS, EXCLUSIVE ESCAVAÇÃO E COMPACTAÇÃO)</v>
          </cell>
          <cell r="E3180" t="str">
            <v>M</v>
          </cell>
          <cell r="F3180">
            <v>5683.46</v>
          </cell>
        </row>
        <row r="3181">
          <cell r="B3181" t="str">
            <v>RO-40416</v>
          </cell>
          <cell r="C3181" t="str">
            <v>-</v>
          </cell>
          <cell r="D3181" t="str">
            <v>BUEIRO SIMPLES CELULAR DE CONCRETO PADRÃO DER/MG. PARA ALTURA DE ATERRO DE 0 A 5,00 M. BSCC (3,50 X 3,50)M - BOCA (EXECUÇÃO, INCLUINDO FORNECIMENTO E TRANSPORTE DE TODOS OS MATERIAIS, EXCLUSIVE ESCAVAÇÃO E COMPACTAÇÃO)</v>
          </cell>
          <cell r="E3181" t="str">
            <v>U</v>
          </cell>
          <cell r="F3181">
            <v>13670.43</v>
          </cell>
        </row>
        <row r="3182">
          <cell r="B3182" t="str">
            <v>RO-40389</v>
          </cell>
          <cell r="C3182" t="str">
            <v>-</v>
          </cell>
          <cell r="D3182" t="str">
            <v>BUEIRO SIMPLES CELULAR DE CONCRETO PADRÃO DER/MG. PARA ALTURA DE ATERRO DE 0 A 5,00 M. BSCC (3,50 X 4,00)M - CORPO (EXECUÇÃO, INCLUINDO FORNECIMENTO E TRANSPORTE DE TODOS OS MATERIAIS, EXCLUSIVE ESCAVAÇÃO E COMPACTAÇÃO)</v>
          </cell>
          <cell r="E3182" t="str">
            <v>M</v>
          </cell>
          <cell r="F3182">
            <v>6369.07</v>
          </cell>
        </row>
        <row r="3183">
          <cell r="B3183" t="str">
            <v>RO-40417</v>
          </cell>
          <cell r="C3183" t="str">
            <v>-</v>
          </cell>
          <cell r="D3183" t="str">
            <v>BUEIRO SIMPLES CELULAR DE CONCRETO PADRÃO DER/MG. PARA ALTURA DE ATERRO DE 0 A 5,00 M. BSCC (3,50 X 4,00)M - BOCA (EXECUÇÃO, INCLUINDO FORNECIMENTO E TRANSPORTE DE TODOS OS MATERIAIS, EXCLUSIVE ESCAVAÇÃO E COMPACTAÇÃO)</v>
          </cell>
          <cell r="E3183" t="str">
            <v>U</v>
          </cell>
          <cell r="F3183">
            <v>17927.59</v>
          </cell>
        </row>
        <row r="3184">
          <cell r="B3184" t="str">
            <v>RO-40429</v>
          </cell>
          <cell r="C3184" t="str">
            <v>-</v>
          </cell>
          <cell r="D3184" t="str">
            <v>BUEIRO DUPLO CELULAR DE CONCRETO PADRÃO DER/MG. PARA ALTURA DE ATERRO DE 0 A 5,00 M. BDCC (1,00 X 1,00)M - CORPO (EXECUÇÃO, INCLUINDO FORNECIMENTO E TRANSPORTE DE TODOS OS MATERIAIS, EXCLUSIVE ESCAVAÇÃO E COMPACTAÇÃO)</v>
          </cell>
          <cell r="E3184" t="str">
            <v>M</v>
          </cell>
          <cell r="F3184">
            <v>1455.7</v>
          </cell>
        </row>
        <row r="3185">
          <cell r="B3185" t="str">
            <v>RO-40453</v>
          </cell>
          <cell r="C3185" t="str">
            <v>-</v>
          </cell>
          <cell r="D3185" t="str">
            <v>BUEIRO DUPLO CELULAR DE CONCRETO PADRÃO DER/MG. PARA ALTURA DE ATERRO DE 0 A 5,00 M. BDCC (1,00 X 1,00)M - BOCA (EXECUÇÃO, INCLUINDO FORNECIMENTO E TRANSPORTE DE TODOS OS MATERIAIS, EXCLUSIVE ESCAVAÇÃO E COMPACTAÇÃO)</v>
          </cell>
          <cell r="E3185" t="str">
            <v>U</v>
          </cell>
          <cell r="F3185">
            <v>1066.68</v>
          </cell>
        </row>
        <row r="3186">
          <cell r="B3186" t="str">
            <v>RO-40431</v>
          </cell>
          <cell r="C3186" t="str">
            <v>-</v>
          </cell>
          <cell r="D3186" t="str">
            <v>BUEIRO DUPLO CELULAR DE CONCRETO PADRÃO DER/MG. PARA ALTURA DE ATERRO DE 0 A 5,00 M. BDCC (1,50 X 2,00)M - CORPO (EXECUÇÃO, INCLUINDO FORNECIMENTO E TRANSPORTE DE TODOS OS MATERIAIS, EXCLUSIVE ESCAVAÇÃO E COMPACTAÇÃO)</v>
          </cell>
          <cell r="E3186" t="str">
            <v>M</v>
          </cell>
          <cell r="F3186">
            <v>3043.46</v>
          </cell>
        </row>
        <row r="3187">
          <cell r="B3187" t="str">
            <v>RO-40455</v>
          </cell>
          <cell r="C3187" t="str">
            <v>-</v>
          </cell>
          <cell r="D3187" t="str">
            <v>BUEIRO DUPLO CELULAR DE CONCRETO PADRÃO DER/MG. PARA ALTURA DE ATERRO DE 0 A 5,00 M. BDCC (1,50 X 2,00)M - BOCA (EXECUÇÃO, INCLUINDO FORNECIMENTO E TRANSPORTE DE TODOS OS MATERIAIS, EXCLUSIVE ESCAVAÇÃO E COMPACTAÇÃO)</v>
          </cell>
          <cell r="E3187" t="str">
            <v>U</v>
          </cell>
          <cell r="F3187">
            <v>3751.41</v>
          </cell>
        </row>
        <row r="3188">
          <cell r="B3188" t="str">
            <v>RO-40432</v>
          </cell>
          <cell r="C3188" t="str">
            <v>-</v>
          </cell>
          <cell r="D3188" t="str">
            <v>BUEIRO DUPLO CELULAR DE CONCRETO PADRÃO DER/MG. PARA ALTURA DE ATERRO DE 0 A 5,00 M. BDCC (2,00 X 1,50)M - CORPO (EXECUÇÃO, INCLUINDO FORNECIMENTO E TRANSPORTE DE TODOS OS MATERIAIS, EXCLUSIVE ESCAVAÇÃO E COMPACTAÇÃO)</v>
          </cell>
          <cell r="E3188" t="str">
            <v>M</v>
          </cell>
          <cell r="F3188">
            <v>3296.07</v>
          </cell>
        </row>
        <row r="3189">
          <cell r="B3189" t="str">
            <v>RO-40456</v>
          </cell>
          <cell r="C3189" t="str">
            <v>-</v>
          </cell>
          <cell r="D3189" t="str">
            <v>BUEIRO DUPLO CELULAR DE CONCRETO PADRÃO DER/MG. PARA ALTURA DE ATERRO DE 0 A 5,00 M. BDCC (2,00 X 1,50)M - BOCA (EXECUÇÃO, INCLUINDO FORNECIMENTO E TRANSPORTE DE TODOS OS MATERIAIS, EXCLUSIVE ESCAVAÇÃO E COMPACTAÇÃO)</v>
          </cell>
          <cell r="E3189" t="str">
            <v>U</v>
          </cell>
          <cell r="F3189">
            <v>2546.12</v>
          </cell>
        </row>
        <row r="3190">
          <cell r="B3190" t="str">
            <v>RO-40433</v>
          </cell>
          <cell r="C3190" t="str">
            <v>-</v>
          </cell>
          <cell r="D3190" t="str">
            <v>BUEIRO DUPLO CELULAR DE CONCRETO PADRÃO DER/MG. PARA ALTURA DE ATERRO DE 0 A 5,00 M. BDCC (2,00 X 2,00)M - CORPO (EXECUÇÃO, INCLUINDO FORNECIMENTO E TRANSPORTE DE TODOS OS MATERIAIS, EXCLUSIVE ESCAVAÇÃO E COMPACTAÇÃO)</v>
          </cell>
          <cell r="E3190" t="str">
            <v>M</v>
          </cell>
          <cell r="F3190">
            <v>3856.55</v>
          </cell>
        </row>
        <row r="3191">
          <cell r="B3191" t="str">
            <v>RO-40457</v>
          </cell>
          <cell r="C3191" t="str">
            <v>-</v>
          </cell>
          <cell r="D3191" t="str">
            <v>BUEIRO DUPLO CELULAR DE CONCRETO PADRÃO DER/MG. PARA ALTURA DE ATERRO DE 0 A 5,00 M. BDCC (2,00 X 2,00)M - BOCA (EXECUÇÃO, INCLUINDO FORNECIMENTO E TRANSPORTE DE TODOS OS MATERIAIS, EXCLUSIVE ESCAVAÇÃO E COMPACTAÇÃO)</v>
          </cell>
          <cell r="E3191" t="str">
            <v>U</v>
          </cell>
          <cell r="F3191">
            <v>4119.58</v>
          </cell>
        </row>
        <row r="3192">
          <cell r="B3192" t="str">
            <v>RO-40434</v>
          </cell>
          <cell r="C3192" t="str">
            <v>-</v>
          </cell>
          <cell r="D3192" t="str">
            <v>BUEIRO DUPLO CELULAR DE CONCRETO PADRÃO DER/MG. PARA ALTURA DE ATERRO DE 0 A 5,00 M. BDCC (2,00 X 2,50)M - CORPO (EXECUÇÃO, INCLUINDO FORNECIMENTO E TRANSPORTE DE TODOS OS MATERIAIS, EXCLUSIVE ESCAVAÇÃO E COMPACTAÇÃO)</v>
          </cell>
          <cell r="E3192" t="str">
            <v>M</v>
          </cell>
          <cell r="F3192">
            <v>4465.93</v>
          </cell>
        </row>
        <row r="3193">
          <cell r="B3193" t="str">
            <v>RO-40458</v>
          </cell>
          <cell r="C3193" t="str">
            <v>-</v>
          </cell>
          <cell r="D3193" t="str">
            <v>BUEIRO DUPLO CELULAR DE CONCRETO PADRÃO DER/MG. PARA ALTURA DE ATERRO DE 0 A 5,00 M. BDCC (2,00 X 2,50)M - BOCA (EXECUÇÃO, INCLUINDO FORNECIMENTO E TRANSPORTE DE TODOS OS MATERIAIS, EXCLUSIVE ESCAVAÇÃO E COMPACTAÇÃO)</v>
          </cell>
          <cell r="E3193" t="str">
            <v>U</v>
          </cell>
          <cell r="F3193">
            <v>6101.62</v>
          </cell>
        </row>
        <row r="3194">
          <cell r="B3194" t="str">
            <v>RO-40435</v>
          </cell>
          <cell r="C3194" t="str">
            <v>-</v>
          </cell>
          <cell r="D3194" t="str">
            <v>BUEIRO DUPLO CELULAR DE CONCRETO PADRÃO DER/MG. PARA ALTURA DE ATERRO DE 0 A 5,00 M. BDCC (2,00 X 3,00)M - CORPO (EXECUÇÃO, INCLUINDO FORNECIMENTO E TRANSPORTE DE TODOS OS MATERIAIS, EXCLUSIVE ESCAVAÇÃO E COMPACTAÇÃO)</v>
          </cell>
          <cell r="E3194" t="str">
            <v>M</v>
          </cell>
          <cell r="F3194">
            <v>5176.2</v>
          </cell>
        </row>
        <row r="3195">
          <cell r="B3195" t="str">
            <v>RO-40459</v>
          </cell>
          <cell r="C3195" t="str">
            <v>-</v>
          </cell>
          <cell r="D3195" t="str">
            <v>BUEIRO DUPLO CELULAR DE CONCRETO PADRÃO DER/MG. PARA ALTURA DE ATERRO DE 0 A 5,00 M. BDCC (2,00 X 3,00)M - BOCA (EXECUÇÃO, INCLUINDO FORNECIMENTO E TRANSPORTE DE TODOS OS MATERIAIS, EXCLUSIVE ESCAVAÇÃO E COMPACTAÇÃO)</v>
          </cell>
          <cell r="E3195" t="str">
            <v>U</v>
          </cell>
          <cell r="F3195">
            <v>8685.41</v>
          </cell>
        </row>
        <row r="3196">
          <cell r="B3196" t="str">
            <v>RO-40436</v>
          </cell>
          <cell r="C3196" t="str">
            <v>-</v>
          </cell>
          <cell r="D3196" t="str">
            <v>BUEIRO DUPLO CELULAR DE CONCRETO PADRÃO DER/MG. PARA ALTURA DE ATERRO DE 0 A 5,00 M. BDCC (2,50 X 1,50)M - CORPO (EXECUÇÃO, INCLUINDO FORNECIMENTO E TRANSPORTE DE TODOS OS MATERIAIS, EXCLUSIVE ESCAVAÇÃO E COMPACTAÇÃO)</v>
          </cell>
          <cell r="E3196" t="str">
            <v>M</v>
          </cell>
          <cell r="F3196">
            <v>4171.47</v>
          </cell>
        </row>
        <row r="3197">
          <cell r="B3197" t="str">
            <v>RO-40460</v>
          </cell>
          <cell r="C3197" t="str">
            <v>-</v>
          </cell>
          <cell r="D3197" t="str">
            <v>BUEIRO DUPLO CELULAR DE CONCRETO PADRÃO DER/MG. PARA ALTURA DE ATERRO DE 0 A 5,00 M. BDCC (2,50 X 1,50)M - BOCA (EXECUÇÃO, INCLUINDO FORNECIMENTO E TRANSPORTE DE TODOS OS MATERIAIS, EXCLUSIVE ESCAVAÇÃO E COMPACTAÇÃO)</v>
          </cell>
          <cell r="E3197" t="str">
            <v>U</v>
          </cell>
          <cell r="F3197">
            <v>2825.43</v>
          </cell>
        </row>
        <row r="3198">
          <cell r="B3198" t="str">
            <v>RO-40437</v>
          </cell>
          <cell r="C3198" t="str">
            <v>-</v>
          </cell>
          <cell r="D3198" t="str">
            <v>BUEIRO DUPLO CELULAR DE CONCRETO PADRÃO DER/MG. PARA ALTURA DE ATERRO DE 0 A 5,00 M. BDCC (2,50 X 2,00)M - CORPO (EXECUÇÃO, INCLUINDO FORNECIMENTO E TRANSPORTE DE TODOS OS MATERIAIS, EXCLUSIVE ESCAVAÇÃO E COMPACTAÇÃO)</v>
          </cell>
          <cell r="E3198" t="str">
            <v>M</v>
          </cell>
          <cell r="F3198">
            <v>4707.6400000000003</v>
          </cell>
        </row>
        <row r="3199">
          <cell r="B3199" t="str">
            <v>RO-40461</v>
          </cell>
          <cell r="C3199" t="str">
            <v>-</v>
          </cell>
          <cell r="D3199" t="str">
            <v>BUEIRO DUPLO CELULAR DE CONCRETO PADRÃO DER/MG. PARA ALTURA DE ATERRO DE 0 A 5,00 M. BDCC (2,50 X 2,00)M - BOCA (EXECUÇÃO, INCLUINDO FORNECIMENTO E TRANSPORTE DE TODOS OS MATERIAIS, EXCLUSIVE ESCAVAÇÃO E COMPACTAÇÃO)</v>
          </cell>
          <cell r="E3199" t="str">
            <v>U</v>
          </cell>
          <cell r="F3199">
            <v>4421.0600000000004</v>
          </cell>
        </row>
        <row r="3200">
          <cell r="B3200" t="str">
            <v>RO-40438</v>
          </cell>
          <cell r="C3200" t="str">
            <v>-</v>
          </cell>
          <cell r="D3200" t="str">
            <v>BUEIRO DUPLO CELULAR DE CONCRETO PADRÃO DER/MG. PARA ALTURA DE ATERRO DE 0 A 5,00 M. BDCC (2,50 X 2,50)M - CORPO (EXECUÇÃO, INCLUINDO FORNECIMENTO E TRANSPORTE DE TODOS OS MATERIAIS, EXCLUSIVE ESCAVAÇÃO E COMPACTAÇÃO)</v>
          </cell>
          <cell r="E3200" t="str">
            <v>M</v>
          </cell>
          <cell r="F3200">
            <v>5365.45</v>
          </cell>
        </row>
        <row r="3201">
          <cell r="B3201" t="str">
            <v>RO-40462</v>
          </cell>
          <cell r="C3201" t="str">
            <v>-</v>
          </cell>
          <cell r="D3201" t="str">
            <v>BUEIRO DUPLO CELULAR DE CONCRETO PADRÃO DER/MG. PARA ALTURA DE ATERRO DE 0 A 5,00 M. BDCC (2,50 X 2,50)M - BOCA (EXECUÇÃO, INCLUINDO FORNECIMENTO E TRANSPORTE DE TODOS OS MATERIAIS, EXCLUSIVE ESCAVAÇÃO E COMPACTAÇÃO)</v>
          </cell>
          <cell r="E3201" t="str">
            <v>U</v>
          </cell>
          <cell r="F3201">
            <v>6591.04</v>
          </cell>
        </row>
        <row r="3202">
          <cell r="B3202" t="str">
            <v>RO-40439</v>
          </cell>
          <cell r="C3202" t="str">
            <v>-</v>
          </cell>
          <cell r="D3202" t="str">
            <v>BUEIRO DUPLO CELULAR DE CONCRETO PADRÃO DER/MG. PARA ALTURA DE ATERRO DE 0 A 5,00 M. BDCC (2,50 X 3,00)M - CORPO (EXECUÇÃO, INCLUINDO FORNECIMENTO E TRANSPORTE DE TODOS OS MATERIAIS, EXCLUSIVE ESCAVAÇÃO E COMPACTAÇÃO)</v>
          </cell>
          <cell r="E3202" t="str">
            <v>M</v>
          </cell>
          <cell r="F3202">
            <v>6032.97</v>
          </cell>
        </row>
        <row r="3203">
          <cell r="B3203" t="str">
            <v>RO-40463</v>
          </cell>
          <cell r="C3203" t="str">
            <v>-</v>
          </cell>
          <cell r="D3203" t="str">
            <v>BUEIRO DUPLO CELULAR DE CONCRETO PADRÃO DER/MG. PARA ALTURA DE ATERRO DE 0 A 5,00 M. BDCC (2,50 X 3,00)M - BOCA (EXECUÇÃO, INCLUINDO FORNECIMENTO E TRANSPORTE DE TODOS OS MATERIAIS, EXCLUSIVE ESCAVAÇÃO E COMPACTAÇÃO)</v>
          </cell>
          <cell r="E3203" t="str">
            <v>U</v>
          </cell>
          <cell r="F3203">
            <v>9211.2199999999993</v>
          </cell>
        </row>
        <row r="3204">
          <cell r="B3204" t="str">
            <v>RO-40440</v>
          </cell>
          <cell r="C3204" t="str">
            <v>-</v>
          </cell>
          <cell r="D3204" t="str">
            <v>BUEIRO DUPLO CELULAR DE CONCRETO PADRÃO DER/MG. PARA ALTURA DE ATERRO DE 0 A 5,00 M. BDCC (3,00 X 2,00)M - CORPO (EXECUÇÃO, INCLUINDO FORNECIMENTO E TRANSPORTE DE TODOS OS MATERIAIS, EXCLUSIVE ESCAVAÇÃO E COMPACTAÇÃO)</v>
          </cell>
          <cell r="E3204" t="str">
            <v>M</v>
          </cell>
          <cell r="F3204">
            <v>5747.59</v>
          </cell>
        </row>
        <row r="3205">
          <cell r="B3205" t="str">
            <v>RO-40464</v>
          </cell>
          <cell r="C3205" t="str">
            <v>-</v>
          </cell>
          <cell r="D3205" t="str">
            <v>BUEIRO DUPLO CELULAR DE CONCRETO PADRÃO DER/MG. PARA ALTURA DE ATERRO DE 0 A 5,00 M. BDCC (3,00 X 2,00)M - BOCA (EXECUÇÃO, INCLUINDO FORNECIMENTO E TRANSPORTE DE TODOS OS MATERIAIS, EXCLUSIVE ESCAVAÇÃO E COMPACTAÇÃO)</v>
          </cell>
          <cell r="E3205" t="str">
            <v>U</v>
          </cell>
          <cell r="F3205">
            <v>4834.18</v>
          </cell>
        </row>
        <row r="3206">
          <cell r="B3206" t="str">
            <v>RO-40441</v>
          </cell>
          <cell r="C3206" t="str">
            <v>-</v>
          </cell>
          <cell r="D3206" t="str">
            <v>BUEIRO DUPLO CELULAR DE CONCRETO PADRÃO DER/MG. PARA ALTURA DE ATERRO DE 0 A 5,00 M. BDCC (3,00 X 2,50)M - CORPO (EXECUÇÃO, INCLUINDO FORNECIMENTO E TRANSPORTE DE TODOS OS MATERIAIS, EXCLUSIVE ESCAVAÇÃO E COMPACTAÇÃO)</v>
          </cell>
          <cell r="E3206" t="str">
            <v>M</v>
          </cell>
          <cell r="F3206">
            <v>6341.87</v>
          </cell>
        </row>
        <row r="3207">
          <cell r="B3207" t="str">
            <v>RO-40465</v>
          </cell>
          <cell r="C3207" t="str">
            <v>-</v>
          </cell>
          <cell r="D3207" t="str">
            <v>BUEIRO DUPLO CELULAR DE CONCRETO PADRÃO DER/MG. PARA ALTURA DE ATERRO DE 0 A 5,00 M. BDCC (3,00 X 2,50)M - BOCA (EXECUÇÃO, INCLUINDO FORNECIMENTO E TRANSPORTE DE TODOS OS MATERIAIS, EXCLUSIVE ESCAVAÇÃO E COMPACTAÇÃO)</v>
          </cell>
          <cell r="E3207" t="str">
            <v>U</v>
          </cell>
          <cell r="F3207">
            <v>7021.23</v>
          </cell>
        </row>
        <row r="3208">
          <cell r="B3208" t="str">
            <v>RO-40442</v>
          </cell>
          <cell r="C3208" t="str">
            <v>-</v>
          </cell>
          <cell r="D3208" t="str">
            <v>BUEIRO DUPLO CELULAR DE CONCRETO PADRÃO DER/MG. PARA ALTURA DE ATERRO DE 0 A 5,00 M. BDCC (3,00 X 3,00)M - CORPO (EXECUÇÃO, INCLUINDO FORNECIMENTO E TRANSPORTE DE TODOS OS MATERIAIS, EXCLUSIVE ESCAVAÇÃO E COMPACTAÇÃO)</v>
          </cell>
          <cell r="E3208" t="str">
            <v>M</v>
          </cell>
          <cell r="F3208">
            <v>7013.78</v>
          </cell>
        </row>
        <row r="3209">
          <cell r="B3209" t="str">
            <v>RO-40466</v>
          </cell>
          <cell r="C3209" t="str">
            <v>-</v>
          </cell>
          <cell r="D3209" t="str">
            <v>BUEIRO DUPLO CELULAR DE CONCRETO PADRÃO DER/MG. PARA ALTURA DE ATERRO DE 0 A 5,00 M. BDCC (3,00 X 3,00)M - BOCA (EXECUÇÃO, INCLUINDO FORNECIMENTO E TRANSPORTE DE TODOS OS MATERIAIS, EXCLUSIVE ESCAVAÇÃO E COMPACTAÇÃO)</v>
          </cell>
          <cell r="E3209" t="str">
            <v>U</v>
          </cell>
          <cell r="F3209">
            <v>9728.94</v>
          </cell>
        </row>
        <row r="3210">
          <cell r="B3210" t="str">
            <v>RO-40443</v>
          </cell>
          <cell r="C3210" t="str">
            <v>-</v>
          </cell>
          <cell r="D3210" t="str">
            <v>BUEIRO DUPLO CELULAR DE CONCRETO PADRÃO DER/MG. PARA ALTURA DE ATERRO DE 0 A 5,00 M. BDCC (3,00 X 3,50)M - CORPO (EXECUÇÃO, INCLUINDO FORNECIMENTO E TRANSPORTE DE TODOS OS MATERIAIS, EXCLUSIVE ESCAVAÇÃO E COMPACTAÇÃO)</v>
          </cell>
          <cell r="E3210" t="str">
            <v>M</v>
          </cell>
          <cell r="F3210">
            <v>7777.26</v>
          </cell>
        </row>
        <row r="3211">
          <cell r="B3211" t="str">
            <v>RO-40467</v>
          </cell>
          <cell r="C3211" t="str">
            <v>-</v>
          </cell>
          <cell r="D3211" t="str">
            <v>BUEIRO DUPLO CELULAR DE CONCRETO PADRÃO DER/MG. PARA ALTURA DE ATERRO DE 0 A 5,00 M. BDCC (3,00 X 3,50)M - BOCA (EXECUÇÃO, INCLUINDO FORNECIMENTO E TRANSPORTE DE TODOS OS MATERIAIS, EXCLUSIVE ESCAVAÇÃO E COMPACTAÇÃO)</v>
          </cell>
          <cell r="E3211" t="str">
            <v>U</v>
          </cell>
          <cell r="F3211">
            <v>13021.74</v>
          </cell>
        </row>
        <row r="3212">
          <cell r="B3212" t="str">
            <v>RO-40444</v>
          </cell>
          <cell r="C3212" t="str">
            <v>-</v>
          </cell>
          <cell r="D3212" t="str">
            <v>BUEIRO DUPLO CELULAR DE CONCRETO PADRÃO DER/MG. PARA ALTURA DE ATERRO DE 0 A 5,00 M. BDCC (3,50 X 3,00)M - CORPO (EXECUÇÃO, INCLUINDO FORNECIMENTO E TRANSPORTE DE TODOS OS MATERIAIS, EXCLUSIVE ESCAVAÇÃO E COMPACTAÇÃO)</v>
          </cell>
          <cell r="E3212" t="str">
            <v>M</v>
          </cell>
          <cell r="F3212">
            <v>8113.3</v>
          </cell>
        </row>
        <row r="3213">
          <cell r="B3213" t="str">
            <v>RO-40469</v>
          </cell>
          <cell r="C3213" t="str">
            <v>-</v>
          </cell>
          <cell r="D3213" t="str">
            <v>BUEIRO DUPLO CELULAR DE CONCRETO PADRÃO DER/MG. PARA ALTURA DE ATERRO DE 0 A 5,00 M. BDCC (3,50 X 3,00)M - BOCA (EXECUÇÃO, INCLUINDO FORNECIMENTO E TRANSPORTE DE TODOS OS MATERIAIS, EXCLUSIVE ESCAVAÇÃO E COMPACTAÇÃO)</v>
          </cell>
          <cell r="E3213" t="str">
            <v>U</v>
          </cell>
          <cell r="F3213">
            <v>10280.25</v>
          </cell>
        </row>
        <row r="3214">
          <cell r="B3214" t="str">
            <v>RO-40445</v>
          </cell>
          <cell r="C3214" t="str">
            <v>-</v>
          </cell>
          <cell r="D3214" t="str">
            <v>BUEIRO DUPLO CELULAR DE CONCRETO PADRÃO DER/MG. PARA ALTURA DE ATERRO DE 0 A 5,00 M. BDCC (3,50 X 3,50)M - CORPO (EXECUÇÃO, INCLUINDO FORNECIMENTO E TRANSPORTE DE TODOS OS MATERIAIS, EXCLUSIVE ESCAVAÇÃO E COMPACTAÇÃO)</v>
          </cell>
          <cell r="E3214" t="str">
            <v>M</v>
          </cell>
          <cell r="F3214">
            <v>8866.6200000000008</v>
          </cell>
        </row>
        <row r="3215">
          <cell r="B3215" t="str">
            <v>RO-41798</v>
          </cell>
          <cell r="C3215" t="str">
            <v>-</v>
          </cell>
          <cell r="D3215" t="str">
            <v>BUEIRO DUPLO CELULAR DE CONCRETO PADRÃO DER/MG. PARA ALTURA DE ATERRO DE 0 A 5,00 M. BDCC (3,50 X 3,50)M - BOCA (EXECUÇÃO, INCLUINDO FORNECIMENTO E TRANSPORTE DE TODOS OS MATERIAIS, EXCLUSIVE ESCAVAÇÃO E COMPACTAÇÃO)</v>
          </cell>
          <cell r="E3215" t="str">
            <v>U</v>
          </cell>
          <cell r="F3215">
            <v>13670.43</v>
          </cell>
        </row>
        <row r="3216">
          <cell r="B3216" t="str">
            <v>RO-40447</v>
          </cell>
          <cell r="C3216" t="str">
            <v>-</v>
          </cell>
          <cell r="D3216" t="str">
            <v>BUEIRO DUPLO CELULAR DE CONCRETO PADRÃO DER/MG. PARA ALTURA DE ATERRO DE 0 A 5,00 M. BDCC (4,00 X 4,00)M - CORPO (EXECUÇÃO, INCLUINDO FORNECIMENTO E TRANSPORTE DE TODOS OS MATERIAIS, EXCLUSIVE ESCAVAÇÃO E COMPACTAÇÃO)</v>
          </cell>
          <cell r="E3216" t="str">
            <v>M</v>
          </cell>
          <cell r="F3216">
            <v>11000.82</v>
          </cell>
        </row>
        <row r="3217">
          <cell r="B3217" t="str">
            <v>RO-40471</v>
          </cell>
          <cell r="C3217" t="str">
            <v>-</v>
          </cell>
          <cell r="D3217" t="str">
            <v>BUEIRO DUPLO CELULAR DE CONCRETO PADRÃO DER/MG. PARA ALTURA DE ATERRO DE 0 A 5,00 M. BDCC (4,00 X 4,00)M - BOCA (EXECUÇÃO, INCLUINDO FORNECIMENTO E TRANSPORTE DE TODOS OS MATERIAIS, EXCLUSIVE ESCAVAÇÃO E COMPACTAÇÃO)</v>
          </cell>
          <cell r="E3217" t="str">
            <v>U</v>
          </cell>
          <cell r="F3217">
            <v>18337.759999999998</v>
          </cell>
        </row>
        <row r="3218">
          <cell r="B3218" t="str">
            <v>RO-40483</v>
          </cell>
          <cell r="C3218" t="str">
            <v>-</v>
          </cell>
          <cell r="D3218" t="str">
            <v>BUEIRO TRIPLO CELULAR DE CONCRETO PADRÃO DER/MG. PARA ALTURA DE ATERRO DE 0 A 5,00 M.  BTCC (2,00 X 2,00)M - CORPO (EXECUÇÃO, INCLUINDO FORNECIMENTO E TRANSPORTE DE TODOS OS MATERIAIS, EXCLUSIVE ESCAVAÇÃO E COMPACTAÇÃO)</v>
          </cell>
          <cell r="E3218" t="str">
            <v>M</v>
          </cell>
          <cell r="F3218">
            <v>5360.83</v>
          </cell>
        </row>
        <row r="3219">
          <cell r="B3219" t="str">
            <v>RO-40504</v>
          </cell>
          <cell r="C3219" t="str">
            <v>-</v>
          </cell>
          <cell r="D3219" t="str">
            <v>BUEIRO TRIPLO CELULAR DE CONCRETO PADRÃO DER/MG. PARA ALTURA DE ATERRO DE 0 A 5,00 M.  BTCC (2,00 X 2,00)M - BOCA (EXECUÇÃO, INCLUINDO FORNECIMENTO E TRANSPORTE DE TODOS OS MATERIAIS, EXCLUSIVE ESCAVAÇÃO E COMPACTAÇÃO)</v>
          </cell>
          <cell r="E3219" t="str">
            <v>U</v>
          </cell>
          <cell r="F3219">
            <v>4119.58</v>
          </cell>
        </row>
        <row r="3220">
          <cell r="B3220" t="str">
            <v>RO-42271</v>
          </cell>
          <cell r="C3220" t="str">
            <v>-</v>
          </cell>
          <cell r="D3220" t="str">
            <v>BUEIRO TRIPLO CELULAR DE CONCRETO PADRÃO DER/MG. PARA ALTURA DE ATERRO DE 0 A 5,00 M.  BTCC (2,50 X 1,50)M - CORPO (EXECUÇÃO, INCLUINDO FORNECIMENTO E TRANSPORTE DE TODOS OS MATERIAIS, EXCLUSIVE ESCAVAÇÃO E COMPACTAÇÃO)</v>
          </cell>
          <cell r="E3220" t="str">
            <v>M</v>
          </cell>
          <cell r="F3220">
            <v>5931.23</v>
          </cell>
        </row>
        <row r="3221">
          <cell r="B3221" t="str">
            <v>RO-42272</v>
          </cell>
          <cell r="C3221" t="str">
            <v>-</v>
          </cell>
          <cell r="D3221" t="str">
            <v>BUEIRO TRIPLO CELULAR DE CONCRETO PADRÃO DER/MG. PARA ALTURA DE ATERRO DE 0 A 5,00 M.  BTCC (2,50 X 1,50)M - BOCA (EXECUÇÃO, INCLUINDO FORNECIMENTO E TRANSPORTE DE TODOS OS MATERIAIS, EXCLUSIVE ESCAVAÇÃO E COMPACTAÇÃO)</v>
          </cell>
          <cell r="E3221" t="str">
            <v>U</v>
          </cell>
          <cell r="F3221">
            <v>2825.43</v>
          </cell>
        </row>
        <row r="3222">
          <cell r="B3222" t="str">
            <v>RO-40494</v>
          </cell>
          <cell r="C3222" t="str">
            <v>-</v>
          </cell>
          <cell r="D3222" t="str">
            <v>BUEIRO TRIPLO CELULAR DE CONCRETO PADRÃO DER/MG. PARA ALTURA DE ATERRO DE 0 A 5,00 M.  BTCC (2,50 X 2,50)M - CORPO (EXECUÇÃO, INCLUINDO FORNECIMENTO E TRANSPORTE DE TODOS OS MATERIAIS, EXCLUSIVE ESCAVAÇÃO E COMPACTAÇÃO)</v>
          </cell>
          <cell r="E3222" t="str">
            <v>M</v>
          </cell>
          <cell r="F3222">
            <v>7447.78</v>
          </cell>
        </row>
        <row r="3223">
          <cell r="B3223" t="str">
            <v>RO-40505</v>
          </cell>
          <cell r="C3223" t="str">
            <v>-</v>
          </cell>
          <cell r="D3223" t="str">
            <v>BUEIRO TRIPLO CELULAR DE CONCRETO PADRÃO DER/MG. PARA ALTURA DE ATERRO DE 0 A 5,00 M.  BTCC (2,50 X 2,50)M - BOCA (EXECUÇÃO, INCLUINDO FORNECIMENTO E TRANSPORTE DE TODOS OS MATERIAIS, EXCLUSIVE ESCAVAÇÃO E COMPACTAÇÃO)</v>
          </cell>
          <cell r="E3223" t="str">
            <v>U</v>
          </cell>
          <cell r="F3223">
            <v>6591.04</v>
          </cell>
        </row>
        <row r="3224">
          <cell r="B3224" t="str">
            <v>RO-41799</v>
          </cell>
          <cell r="C3224" t="str">
            <v>-</v>
          </cell>
          <cell r="D3224" t="str">
            <v>BUEIRO TRIPLO CELULAR DE CONCRETO PADRÃO DER/MG. PARA ALTURA DE ATERRO DE 0 A 5,00 M.  BTCC (3,00 X2,00)M - CORPO (EXECUÇÃO, INCLUINDO FORNECIMENTO E TRANSPORTE DE TODOS OS MATERIAIS, EXCLUSIVE ESCAVAÇÃO E COMPACTAÇÃO)</v>
          </cell>
          <cell r="E3224" t="str">
            <v>M</v>
          </cell>
          <cell r="F3224">
            <v>8112.2</v>
          </cell>
        </row>
        <row r="3225">
          <cell r="B3225" t="str">
            <v>RO-44766</v>
          </cell>
          <cell r="C3225" t="str">
            <v>-</v>
          </cell>
          <cell r="D3225" t="str">
            <v>BUEIRO TRIPLO CELULAR DE CONCRETO PADRÃO DER/MG PARA ALTURA DE ATERRO DE 0 A 5,00M. BTCC (3,00 X 2,00)M - BOCA (EXECUÇÃO, INCLUINDO FORNECIMENTO E TRANSPORTE DE TODOS OS MATERIAIS, EXCLUSIVE ESCAVAÇÃO E COMPACTAÇÃO)</v>
          </cell>
          <cell r="E3225" t="str">
            <v>U</v>
          </cell>
          <cell r="F3225">
            <v>4834.18</v>
          </cell>
        </row>
        <row r="3226">
          <cell r="B3226" t="str">
            <v>RO-40485</v>
          </cell>
          <cell r="C3226" t="str">
            <v>-</v>
          </cell>
          <cell r="D3226" t="str">
            <v>BUEIRO TRIPLO CELULAR DE CONCRETO PADRÃO DER/MG. PARA ALTURA DE ATERRO DE 0 A 5,00 M.  BTCC (3,00 X 2,50)M - CORPO (EXECUÇÃO, INCLUINDO FORNECIMENTO E TRANSPORTE DE TODOS OS MATERIAIS, EXCLUSIVE ESCAVAÇÃO E COMPACTAÇÃO)</v>
          </cell>
          <cell r="E3226" t="str">
            <v>M</v>
          </cell>
          <cell r="F3226">
            <v>8865.11</v>
          </cell>
        </row>
        <row r="3227">
          <cell r="B3227" t="str">
            <v>RO-40496</v>
          </cell>
          <cell r="C3227" t="str">
            <v>-</v>
          </cell>
          <cell r="D3227" t="str">
            <v>BUEIRO TRIPLO CELULAR DE CONCRETO PADRÃO DER/MG. PARA ALTURA DE ATERRO DE 0 A 5,00 M.  BTCC (3,00 X 2,50)M - BOCA (EXECUÇÃO, INCLUINDO FORNECIMENTO E TRANSPORTE DE TODOS OS MATERIAIS, EXCLUSIVE ESCAVAÇÃO E COMPACTAÇÃO)</v>
          </cell>
          <cell r="E3227" t="str">
            <v>U</v>
          </cell>
          <cell r="F3227">
            <v>7021.23</v>
          </cell>
        </row>
        <row r="3228">
          <cell r="B3228" t="str">
            <v>RO-40486</v>
          </cell>
          <cell r="C3228" t="str">
            <v>-</v>
          </cell>
          <cell r="D3228" t="str">
            <v>BUEIRO TRIPLO CELULAR DE CONCRETO PADRÃO DER/MG. PARA ALTURA DE ATERRO DE 0 A 5,00 M.  BTCC (3,00 X 3,00)M - CORPO (EXECUÇÃO, INCLUINDO FORNECIMENTO E TRANSPORTE DE TODOS OS MATERIAIS, EXCLUSIVE ESCAVAÇÃO E COMPACTAÇÃO)</v>
          </cell>
          <cell r="E3228" t="str">
            <v>M</v>
          </cell>
          <cell r="F3228">
            <v>9705.36</v>
          </cell>
        </row>
        <row r="3229">
          <cell r="B3229" t="str">
            <v>RO-40497</v>
          </cell>
          <cell r="C3229" t="str">
            <v>-</v>
          </cell>
          <cell r="D3229" t="str">
            <v>BUEIRO TRIPLO CELULAR DE CONCRETO PADRÃO DER/MG. PARA ALTURA DE ATERRO DE 0 A 5,00 M.  BTCC (3,00 X 3,00 M - BOCA (EXECUÇÃO, INCLUINDO FORNECIMENTO E TRANSPORTE DE TODOS OS MATERIAIS, EXCLUSIVE ESCAVAÇÃO E COMPACTAÇÃO)</v>
          </cell>
          <cell r="E3229" t="str">
            <v>U</v>
          </cell>
          <cell r="F3229">
            <v>9728.94</v>
          </cell>
        </row>
        <row r="3230">
          <cell r="B3230" t="str">
            <v>RO-40487</v>
          </cell>
          <cell r="C3230" t="str">
            <v>-</v>
          </cell>
          <cell r="D3230" t="str">
            <v>BUEIRO TRIPLO CELULAR DE CONCRETO PADRÃO DER/MG. PARA ALTURA DE ATERRO DE 0 A 5,00 M.  BTCC (3,00 X 3,50)M - CORPO (EXECUÇÃO, INCLUINDO FORNECIMENTO E TRANSPORTE DE TODOS OS MATERIAIS, EXCLUSIVE ESCAVAÇÃO E COMPACTAÇÃO)</v>
          </cell>
          <cell r="E3230" t="str">
            <v>M</v>
          </cell>
          <cell r="F3230">
            <v>10671.78</v>
          </cell>
        </row>
        <row r="3231">
          <cell r="B3231" t="str">
            <v>RO-40498</v>
          </cell>
          <cell r="C3231" t="str">
            <v>-</v>
          </cell>
          <cell r="D3231" t="str">
            <v>BUEIRO TRIPLO CELULAR DE CONCRETO PADRÃO DER/MG. PARA ALTURA DE ATERRO DE 0 A 5,00 M.  BTCC (3,00 X 3,50)M - BOCA (EXECUÇÃO, INCLUINDO FORNECIMENTO E TRANSPORTE DE TODOS OS MATERIAIS, EXCLUSIVE ESCAVAÇÃO E COMPACTAÇÃO)</v>
          </cell>
          <cell r="E3231" t="str">
            <v>U</v>
          </cell>
          <cell r="F3231">
            <v>13021.74</v>
          </cell>
        </row>
        <row r="3232">
          <cell r="B3232" t="str">
            <v>RO-40492</v>
          </cell>
          <cell r="C3232" t="str">
            <v>-</v>
          </cell>
          <cell r="D3232" t="str">
            <v>BUEIRO TRIPLO CELULAR DE CONCRETO PADRÃO DER/MG. PARA ALTURA DE ATERRO DE 0 A 5,00 M.  BTCC (3,50 X 3,50)M - CORPO (EXECUÇÃO, INCLUINDO FORNECIMENTO E TRANSPORTE DE TODOS OS MATERIAIS, EXCLUSIVE ESCAVAÇÃO E COMPACTAÇÃO)</v>
          </cell>
          <cell r="E3232" t="str">
            <v>M</v>
          </cell>
          <cell r="F3232">
            <v>12242.26</v>
          </cell>
        </row>
        <row r="3233">
          <cell r="B3233" t="str">
            <v>RO-40507</v>
          </cell>
          <cell r="C3233" t="str">
            <v>-</v>
          </cell>
          <cell r="D3233" t="str">
            <v>BUEIRO TRIPLO CELULAR DE CONCRETO PADRÃO DER/MG. PARA ALTURA DE ATERRO DE 0 A 5,00 M.  BTCC (3,50 X 3,50)M - BOCA (EXECUÇÃO, INCLUINDO FORNECIMENTO E TRANSPORTE DE TODOS OS MATERIAIS, EXCLUSIVE ESCAVAÇÃO E COMPACTAÇÃO)</v>
          </cell>
          <cell r="E3233" t="str">
            <v>U</v>
          </cell>
          <cell r="F3233">
            <v>13670.43</v>
          </cell>
        </row>
        <row r="3234">
          <cell r="B3234" t="str">
            <v>RO-40500</v>
          </cell>
          <cell r="C3234" t="str">
            <v>-</v>
          </cell>
          <cell r="D3234" t="str">
            <v>BUEIRO TRIPLO CELULAR DE CONCRETO PADRÃO DER/MG. PARA ALTURA DE ATERRO DE 0 A 5,00 M.  BTCC (4,00 X 4,00)M - CORPO (EXECUÇÃO, INCLUINDO FORNECIMENTO E TRANSPORTE DE TODOS OS MATERIAIS, EXCLUSIVE ESCAVAÇÃO E COMPACTAÇÃO)</v>
          </cell>
          <cell r="E3234" t="str">
            <v>M</v>
          </cell>
          <cell r="F3234">
            <v>15485.44</v>
          </cell>
        </row>
        <row r="3235">
          <cell r="B3235" t="str">
            <v>RO-40509</v>
          </cell>
          <cell r="C3235" t="str">
            <v>-</v>
          </cell>
          <cell r="D3235" t="str">
            <v>BUEIRO TRIPLO CELULAR DE CONCRETO PADRÃO DER/MG. PARA ALTURA DE ATERRO DE 0 A 5,00 M. BTCC (4,00 X 4,00)M - BOCA (EXECUÇÃO, INCLUINDO FORNECIMENTO E TRANSPORTE DE TODOS OS MATERIAIS, EXCLUSIVE ESCAVAÇÃO E COMPACTAÇÃO)</v>
          </cell>
          <cell r="E3235" t="str">
            <v>U</v>
          </cell>
          <cell r="F3235">
            <v>18337.759999999998</v>
          </cell>
        </row>
        <row r="3236">
          <cell r="B3236" t="str">
            <v>RO-40377</v>
          </cell>
          <cell r="C3236" t="str">
            <v>-</v>
          </cell>
          <cell r="D3236" t="str">
            <v>BUEIRO SIMPLES CELULAR DE CONCRETO PADRÃO DER/MG.  PARA ALTURA DE ATERRO DE 5,10 A 10,00 M. BSCC (1,50 X 1,50)M - CORPO (EXECUÇÃO, INCLUINDO FORNECIMENTO E TRANSPORTE DE TODOS OS MATERIAIS, EXCLUSIVE ESCAVAÇÃO E COMPACTAÇÃO)</v>
          </cell>
          <cell r="E3236" t="str">
            <v>M</v>
          </cell>
          <cell r="F3236">
            <v>1943.29</v>
          </cell>
        </row>
        <row r="3237">
          <cell r="B3237" t="str">
            <v>RO-40418</v>
          </cell>
          <cell r="C3237" t="str">
            <v>-</v>
          </cell>
          <cell r="D3237" t="str">
            <v>BUEIRO SIMPLES CELULAR DE CONCRETO PADRÃO DER/MG.  PARA ALTURA DE ATERRO DE 5,10 A 10,00 M. BSCC (1,50 X 1,50)M - BOCA (EXECUÇÃO, INCLUINDO FORNECIMENTO E TRANSPORTE DE TODOS OS MATERIAIS, EXCLUSIVE ESCAVAÇÃO E COMPACTAÇÃO)</v>
          </cell>
          <cell r="E3237" t="str">
            <v>U</v>
          </cell>
          <cell r="F3237">
            <v>2661.45</v>
          </cell>
        </row>
        <row r="3238">
          <cell r="B3238" t="str">
            <v>RO-40378</v>
          </cell>
          <cell r="C3238" t="str">
            <v>-</v>
          </cell>
          <cell r="D3238" t="str">
            <v>BUEIRO SIMPLES CELULAR DE CONCRETO PADRÃO DER/MG.  PARA ALTURA DE ATERRO DE 5,10 A 10,00 M. BSCC (2,00 X 1,50)M - CORPO (EXECUÇÃO, INCLUINDO FORNECIMENTO E TRANSPORTE DE TODOS OS MATERIAIS, EXCLUSIVE ESCAVAÇÃO E COMPACTAÇÃO)</v>
          </cell>
          <cell r="E3238" t="str">
            <v>M</v>
          </cell>
          <cell r="F3238">
            <v>2555.5300000000002</v>
          </cell>
        </row>
        <row r="3239">
          <cell r="B3239" t="str">
            <v>RO-40419</v>
          </cell>
          <cell r="C3239" t="str">
            <v>-</v>
          </cell>
          <cell r="D3239" t="str">
            <v>BUEIRO SIMPLES CELULAR DE CONCRETO PADRÃO DER/MG.  PARA ALTURA DE ATERRO DE 5,10 A 10,00 M. BSCC (2,00 X 1,50)M - BOCA (EXECUÇÃO, INCLUINDO FORNECIMENTO E TRANSPORTE DE TODOS OS MATERIAIS, EXCLUSIVE ESCAVAÇÃO E COMPACTAÇÃO)</v>
          </cell>
          <cell r="E3239" t="str">
            <v>U</v>
          </cell>
          <cell r="F3239">
            <v>3127.37</v>
          </cell>
        </row>
        <row r="3240">
          <cell r="B3240" t="str">
            <v>RO-40379</v>
          </cell>
          <cell r="C3240" t="str">
            <v>-</v>
          </cell>
          <cell r="D3240" t="str">
            <v>BUEIRO SIMPLES CELULAR DE CONCRETO PADRÃO DER/MG.  PARA ALTURA DE ATERRO DE 5,10 A 10,00 M. BSCC (2,00 X 2,00)M - CORPO (EXECUÇÃO, INCLUINDO FORNECIMENTO E TRANSPORTE DE TODOS OS MATERIAIS, EXCLUSIVE ESCAVAÇÃO E COMPACTAÇÃO)</v>
          </cell>
          <cell r="E3240" t="str">
            <v>M</v>
          </cell>
          <cell r="F3240">
            <v>3013.99</v>
          </cell>
        </row>
        <row r="3241">
          <cell r="B3241" t="str">
            <v>RO-40420</v>
          </cell>
          <cell r="C3241" t="str">
            <v>-</v>
          </cell>
          <cell r="D3241" t="str">
            <v>BUEIRO SIMPLES CELULAR DE CONCRETO PADRÃO DER/MG.  PARA ALTURA DE ATERRO DE 5,10 A 10,00 M. BSCC (2,00 X 2,00)M - BOCA (EXECUÇÃO, INCLUINDO FORNECIMENTO E TRANSPORTE DE TODOS OS MATERIAIS, EXCLUSIVE ESCAVAÇÃO E COMPACTAÇÃO)</v>
          </cell>
          <cell r="E3241" t="str">
            <v>U</v>
          </cell>
          <cell r="F3241">
            <v>4912.79</v>
          </cell>
        </row>
        <row r="3242">
          <cell r="B3242" t="str">
            <v>RO-40380</v>
          </cell>
          <cell r="C3242" t="str">
            <v>-</v>
          </cell>
          <cell r="D3242" t="str">
            <v>BUEIRO SIMPLES CELULAR DE CONCRETO PADRÃO DER/MG.  PARA ALTURA DE ATERRO DE 5,10 A 10,00 M. BSCC (2,00 X 2,50)M - CORPO (EXECUÇÃO, INCLUINDO FORNECIMENTO E TRANSPORTE DE TODOS OS MATERIAIS, EXCLUSIVE ESCAVAÇÃO E COMPACTAÇÃO)</v>
          </cell>
          <cell r="E3242" t="str">
            <v>M</v>
          </cell>
          <cell r="F3242">
            <v>3518.42</v>
          </cell>
        </row>
        <row r="3243">
          <cell r="B3243" t="str">
            <v>RO-40421</v>
          </cell>
          <cell r="C3243" t="str">
            <v>-</v>
          </cell>
          <cell r="D3243" t="str">
            <v>BUEIRO SIMPLES CELULAR DE CONCRETO PADRÃO DER/MG.  PARA ALTURA DE ATERRO DE 5,10 A 10,00 M. BSCC (2,00 X 2,50)M - BOCA (EXECUÇÃO, INCLUINDO FORNECIMENTO E TRANSPORTE DE TODOS OS MATERIAIS, EXCLUSIVE ESCAVAÇÃO E COMPACTAÇÃO)</v>
          </cell>
          <cell r="E3243" t="str">
            <v>U</v>
          </cell>
          <cell r="F3243">
            <v>7238.33</v>
          </cell>
        </row>
        <row r="3244">
          <cell r="B3244" t="str">
            <v>RO-40381</v>
          </cell>
          <cell r="C3244" t="str">
            <v>-</v>
          </cell>
          <cell r="D3244" t="str">
            <v>BUEIRO SIMPLES CELULAR DE CONCRETO PADRÃO DER/MG.  PARA ALTURA DE ATERRO DE 5,10 A 10,00 M. BSCC (2,00 X 3,00)M - CORPO (EXECUÇÃO, INCLUINDO FORNECIMENTO E TRANSPORTE DE TODOS OS MATERIAIS, EXCLUSIVE ESCAVAÇÃO E COMPACTAÇÃO)</v>
          </cell>
          <cell r="E3244" t="str">
            <v>M</v>
          </cell>
          <cell r="F3244">
            <v>4086.71</v>
          </cell>
        </row>
        <row r="3245">
          <cell r="B3245" t="str">
            <v>RO-40422</v>
          </cell>
          <cell r="C3245" t="str">
            <v>-</v>
          </cell>
          <cell r="D3245" t="str">
            <v>BUEIRO SIMPLES CELULAR DE CONCRETO PADRÃO DER/MG.  PARA ALTURA DE ATERRO DE 5,10 A 10,00 M. BSCC (2,00 X 3,00)M - BOCA (EXECUÇÃO, INCLUINDO FORNECIMENTO E TRANSPORTE DE TODOS OS MATERIAIS, EXCLUSIVE ESCAVAÇÃO E COMPACTAÇÃO)</v>
          </cell>
          <cell r="E3245" t="str">
            <v>U</v>
          </cell>
          <cell r="F3245">
            <v>10109.52</v>
          </cell>
        </row>
        <row r="3246">
          <cell r="B3246" t="str">
            <v>RO-40382</v>
          </cell>
          <cell r="C3246" t="str">
            <v>-</v>
          </cell>
          <cell r="D3246" t="str">
            <v>BUEIRO SIMPLES CELULAR DE CONCRETO PADRÃO DER/MG.  PARA ALTURA DE ATERRO DE 5,10 A 10,00 M. BSCC (2,50 X 2,00)M - CORPO (EXECUÇÃO, INCLUINDO FORNECIMENTO E TRANSPORTE DE TODOS OS MATERIAIS, EXCLUSIVE ESCAVAÇÃO E COMPACTAÇÃO)</v>
          </cell>
          <cell r="E3246" t="str">
            <v>M</v>
          </cell>
          <cell r="F3246">
            <v>3725.18</v>
          </cell>
        </row>
        <row r="3247">
          <cell r="B3247" t="str">
            <v>RO-40423</v>
          </cell>
          <cell r="C3247" t="str">
            <v>-</v>
          </cell>
          <cell r="D3247" t="str">
            <v>BUEIRO SIMPLES CELULAR DE CONCRETO PADRÃO DER/MG.  PARA ALTURA DE ATERRO DE 5,10 A 10,00 M. BSCC (2,50 X 2,00)M - BOCA (EXECUÇÃO, INCLUINDO FORNECIMENTO E TRANSPORTE DE TODOS OS MATERIAIS, EXCLUSIVE ESCAVAÇÃO E COMPACTAÇÃO)</v>
          </cell>
          <cell r="E3247" t="str">
            <v>U</v>
          </cell>
          <cell r="F3247">
            <v>5530.87</v>
          </cell>
        </row>
        <row r="3248">
          <cell r="B3248" t="str">
            <v>RO-40383</v>
          </cell>
          <cell r="C3248" t="str">
            <v>-</v>
          </cell>
          <cell r="D3248" t="str">
            <v>BUEIRO SIMPLES CELULAR DE CONCRETO PADRÃO DER/MG.  PARA ALTURA DE ATERRO DE 5,10 A 10,00 M. BSCC (2,50 X 2,50)M - CORPO (EXECUÇÃO, INCLUINDO FORNECIMENTO E TRANSPORTE DE TODOS OS MATERIAIS, EXCLUSIVE ESCAVAÇÃO E COMPACTAÇÃO)</v>
          </cell>
          <cell r="E3248" t="str">
            <v>M</v>
          </cell>
          <cell r="F3248">
            <v>4262.53</v>
          </cell>
        </row>
        <row r="3249">
          <cell r="B3249" t="str">
            <v>RO-40424</v>
          </cell>
          <cell r="C3249" t="str">
            <v>-</v>
          </cell>
          <cell r="D3249" t="str">
            <v>BUEIRO SIMPLES CELULAR DE CONCRETO PADRÃO DER/MG.PARA ALTURA DE ATERRO DE 5,10 A 10,00 M.BSCC (2,50 X 2,50)M - BOCA (EXECUÇÃO, INCLUINDO FORNECIMENTO E TRANSPORTE DE TODOS OS MATERIAIS, EXCLUSIVE ESCAVAÇÃO E COMPACTAÇÃO)</v>
          </cell>
          <cell r="E3249" t="str">
            <v>U</v>
          </cell>
          <cell r="F3249">
            <v>8027.52</v>
          </cell>
        </row>
        <row r="3250">
          <cell r="B3250" t="str">
            <v>RO-40384</v>
          </cell>
          <cell r="C3250" t="str">
            <v>-</v>
          </cell>
          <cell r="D3250" t="str">
            <v>BUEIRO SIMPLES CELULAR DE CONCRETO PADRÃO DER/MG.  PARA ALTURA DE ATERRO DE 5,10 A 10,00 M. BSCC (3,00 X 2,50)M - CORPO (EXECUÇÃO, INCLUINDO FORNECIMENTO E TRANSPORTE DE TODOS OS MATERIAIS, EXCLUSIVE ESCAVAÇÃO E COMPACTAÇÃO)</v>
          </cell>
          <cell r="E3250" t="str">
            <v>M</v>
          </cell>
          <cell r="F3250">
            <v>5097.58</v>
          </cell>
        </row>
        <row r="3251">
          <cell r="B3251" t="str">
            <v>RO-40425</v>
          </cell>
          <cell r="C3251" t="str">
            <v>-</v>
          </cell>
          <cell r="D3251" t="str">
            <v>BUEIRO SIMPLES CELULAR DE CONCRETO PADRÃO DER/MG.  PARA ALTURA DE ATERRO DE 5,10 A 10,00 M. BSCC (3,00 X 2,50)M - BOCA (EXECUÇÃO, INCLUINDO FORNECIMENTO E TRANSPORTE DE TODOS OS MATERIAIS, EXCLUSIVE ESCAVAÇÃO E COMPACTAÇÃO)</v>
          </cell>
          <cell r="E3251" t="str">
            <v>U</v>
          </cell>
          <cell r="F3251">
            <v>8722.42</v>
          </cell>
        </row>
        <row r="3252">
          <cell r="B3252" t="str">
            <v>RO-40385</v>
          </cell>
          <cell r="C3252" t="str">
            <v>-</v>
          </cell>
          <cell r="D3252" t="str">
            <v>BUEIRO SIMPLES CELULAR DE CONCRETO PADRÃO DER/MG.  PARA ALTURA DE ATERRO DE 5,10 A 10,00 M. BSCC (3,00 X 3,00)M - CORPO (EXECUÇÃO, INCLUINDO FORNECIMENTO E TRANSPORTE DE TODOS OS MATERIAIS, EXCLUSIVE ESCAVAÇÃO E COMPACTAÇÃO)</v>
          </cell>
          <cell r="E3252" t="str">
            <v>M</v>
          </cell>
          <cell r="F3252">
            <v>5713.89</v>
          </cell>
        </row>
        <row r="3253">
          <cell r="B3253" t="str">
            <v>RO-40426</v>
          </cell>
          <cell r="C3253" t="str">
            <v>-</v>
          </cell>
          <cell r="D3253" t="str">
            <v>BUEIRO SIMPLES CELULAR DE CONCRETO PADRÃO DER/MG.  PARA ALTURA DE ATERRO DE 5,10 A 10,00 M. BSCC (3,00 X 3,00)M - BOCA (EXECUÇÃO, INCLUINDO FORNECIMENTO E TRANSPORTE DE TODOS OS MATERIAIS, EXCLUSIVE ESCAVAÇÃO E COMPACTAÇÃO)</v>
          </cell>
          <cell r="E3253" t="str">
            <v>U</v>
          </cell>
          <cell r="F3253">
            <v>12016.66</v>
          </cell>
        </row>
        <row r="3254">
          <cell r="B3254" t="str">
            <v>RO-40448</v>
          </cell>
          <cell r="C3254" t="str">
            <v>-</v>
          </cell>
          <cell r="D3254" t="str">
            <v>BUEIRO DUPLO CELULAR DE CONCRETO PADRÃO DER/MG.  PARA ALTURA DE ATERRO DE 5,10 A 10,00 M. BDCC (2,50 X 2,00)M - CORPO (EXECUÇÃO, INCLUINDO FORNECIMENTO E TRANSPORTE DE TODOS OS MATERIAIS, EXCLUSIVE ESCAVAÇÃO E COMPACTAÇÃO)</v>
          </cell>
          <cell r="E3254" t="str">
            <v>M</v>
          </cell>
          <cell r="F3254">
            <v>5945.79</v>
          </cell>
        </row>
        <row r="3255">
          <cell r="B3255" t="str">
            <v>RO-40472</v>
          </cell>
          <cell r="C3255" t="str">
            <v>-</v>
          </cell>
          <cell r="D3255" t="str">
            <v>BUEIRO DUPLO CELULAR DE CONCRETO PADRÃO DER/MG.  PARA ALTURA DE ATERRO DE 5,10 A 10,00 M. BDCC (2,50 X 2,00)M - BOCA (EXECUÇÃO, INCLUINDO FORNECIMENTO E TRANSPORTE DE TODOS OS MATERIAIS, EXCLUSIVE ESCAVAÇÃO E COMPACTAÇÃO)</v>
          </cell>
          <cell r="E3255" t="str">
            <v>U</v>
          </cell>
          <cell r="F3255">
            <v>5530.87</v>
          </cell>
        </row>
        <row r="3256">
          <cell r="B3256" t="str">
            <v>RO-40450</v>
          </cell>
          <cell r="C3256" t="str">
            <v>-</v>
          </cell>
          <cell r="D3256" t="str">
            <v>BUEIRO DUPLO CELULAR DE CONCRETO PADRÃO DER/MG.  PARA ALTURA DE ATERRO DE 5,10 A 10,00 M. BDCC (3,00 X 2,00)M - CORPO (EXECUÇÃO, INCLUINDO FORNECIMENTO E TRANSPORTE DE TODOS OS MATERIAIS, EXCLUSIVE ESCAVAÇÃO E COMPACTAÇÃO)</v>
          </cell>
          <cell r="E3256" t="str">
            <v>M</v>
          </cell>
          <cell r="F3256">
            <v>7375.22</v>
          </cell>
        </row>
        <row r="3257">
          <cell r="B3257" t="str">
            <v>RO-40474</v>
          </cell>
          <cell r="C3257" t="str">
            <v>-</v>
          </cell>
          <cell r="D3257" t="str">
            <v>BUEIRO DUPLO CELULAR DE CONCRETO PADRÃO DER/MG.  PARA ALTURA DE ATERRO DE 5,10 A 10,00 M. BDCC (3,00 X 2,00)M - BOCA (EXECUÇÃO, INCLUINDO FORNECIMENTO E TRANSPORTE DE TODOS OS MATERIAIS, EXCLUSIVE ESCAVAÇÃO E COMPACTAÇÃO)</v>
          </cell>
          <cell r="E3257" t="str">
            <v>U</v>
          </cell>
          <cell r="F3257">
            <v>6187.32</v>
          </cell>
        </row>
        <row r="3258">
          <cell r="B3258" t="str">
            <v>RO-40451</v>
          </cell>
          <cell r="C3258" t="str">
            <v>-</v>
          </cell>
          <cell r="D3258" t="str">
            <v>BUEIRO DUPLO CELULAR DE CONCRETO PADRÃO DER/MG.  PARA ALTURA DE ATERRO DE 5,10 A 10,00 M. BDCC (3,00 X 3,00)M - CORPO (EXECUÇÃO, INCLUINDO FORNECIMENTO E TRANSPORTE DE TODOS OS MATERIAIS, EXCLUSIVE ESCAVAÇÃO E COMPACTAÇÃO)</v>
          </cell>
          <cell r="E3258" t="str">
            <v>M</v>
          </cell>
          <cell r="F3258">
            <v>8905.18</v>
          </cell>
        </row>
        <row r="3259">
          <cell r="B3259" t="str">
            <v>RO-40475</v>
          </cell>
          <cell r="C3259" t="str">
            <v>-</v>
          </cell>
          <cell r="D3259" t="str">
            <v>BUEIRO DUPLO CELULAR DE CONCRETO PADRÃO DER/MG.  PARA ALTURA DE ATERRO DE 5,10 A 10,00 M. BDCC (3,00 X 3,00)M - BOCA (EXECUÇÃO, INCLUINDO FORNECIMENTO E TRANSPORTE DE TODOS OS MATERIAIS, EXCLUSIVE ESCAVAÇÃO E COMPACTAÇÃO)</v>
          </cell>
          <cell r="E3259" t="str">
            <v>U</v>
          </cell>
          <cell r="F3259">
            <v>12016.66</v>
          </cell>
        </row>
        <row r="3260">
          <cell r="B3260" t="str">
            <v>RO-42820</v>
          </cell>
          <cell r="C3260" t="str">
            <v>-</v>
          </cell>
          <cell r="D3260" t="str">
            <v>BUEIRO TRIPLO CELULAR DE CONCRETO PADRÃO DER/MG. PARA ALTURA DE ATERRO DE 5,10 A 10,00 M. BTCC (3,50 X 2,50)M - CORPO (EXECUÇÃO, INCLUINDO FORNECIMENTO E TRANSPORTE DE TODOS OS MATERIAIS, EXCLUSIVE ESCAVAÇÃO E COMPACTAÇÃO)</v>
          </cell>
          <cell r="E3260" t="str">
            <v>M</v>
          </cell>
          <cell r="F3260">
            <v>13723.27</v>
          </cell>
        </row>
        <row r="3261">
          <cell r="B3261" t="str">
            <v>RO-42821</v>
          </cell>
          <cell r="C3261" t="str">
            <v>-</v>
          </cell>
          <cell r="D3261" t="str">
            <v>BUEIRO TRIPLO CELULAR DE CONCRETO PADRÃO DER/MG. PARA ALTURA DE ATERRO DE 5,10 A 10,00 M. BTCC (3,50 X 2,50)M - BOCA (EXECUÇÃO, INCLUINDO FORNECIMENTO E TRANSPORTE DE TODOS OS MATERIAIS, EXCLUSIVE ESCAVAÇÃO E COMPACTAÇÃO)</v>
          </cell>
          <cell r="E3261" t="str">
            <v>U</v>
          </cell>
          <cell r="F3261">
            <v>9625.1</v>
          </cell>
        </row>
        <row r="3262">
          <cell r="B3262" t="str">
            <v>RO-40452</v>
          </cell>
          <cell r="C3262" t="str">
            <v>-</v>
          </cell>
          <cell r="D3262" t="str">
            <v>BUEIRO DUPLO CELULAR DE CONCRETO PADRÃO DER/MG.  PARA ALTURA DE ATERRO DE 5,10 A 10,00 M. BDCC (3,50 X 3,50)M - CORPO (EXECUÇÃO, INCLUINDO FORNECIMENTO E TRANSPORTE DE TODOS OS MATERIAIS, EXCLUSIVE ESCAVAÇÃO E COMPACTAÇÃO)</v>
          </cell>
          <cell r="E3262" t="str">
            <v>M</v>
          </cell>
          <cell r="F3262">
            <v>11444.16</v>
          </cell>
        </row>
        <row r="3263">
          <cell r="B3263" t="str">
            <v>RO-40476</v>
          </cell>
          <cell r="C3263" t="str">
            <v>-</v>
          </cell>
          <cell r="D3263" t="str">
            <v>BUEIRO DUPLO CELULAR DE CONCRETO PADRÃO DER/MG.  PARA ALTURA DE ATERRO DE 5,10 A 10,00 M. BDCC (3,50 X 3,50)M - BOCA (EXECUÇÃO, INCLUINDO FORNECIMENTO E TRANSPORTE DE TODOS OS MATERIAIS, EXCLUSIVE ESCAVAÇÃO E COMPACTAÇÃO)</v>
          </cell>
          <cell r="E3263" t="str">
            <v>U</v>
          </cell>
          <cell r="F3263">
            <v>17094.05</v>
          </cell>
        </row>
        <row r="3264">
          <cell r="B3264" t="str">
            <v>RO-40488</v>
          </cell>
          <cell r="C3264" t="str">
            <v>-</v>
          </cell>
          <cell r="D3264" t="str">
            <v>BUEIRO TRIPLO CELULAR DE CONCRETO PADRÃO DER/MG.  PARA ALTURA DE ATERRO DE 5,10 A 10,00 M. BTCC (2,00 X 1,50)M - CORPO (EXECUÇÃO, INCLUINDO FORNECIMENTO E TRANSPORTE DE TODOS OS MATERIAIS, EXCLUSIVE ESCAVAÇÃO E COMPACTAÇÃO)</v>
          </cell>
          <cell r="E3264" t="str">
            <v>M</v>
          </cell>
          <cell r="F3264">
            <v>5752.99</v>
          </cell>
        </row>
        <row r="3265">
          <cell r="B3265" t="str">
            <v>RO-40501</v>
          </cell>
          <cell r="C3265" t="str">
            <v>-</v>
          </cell>
          <cell r="D3265" t="str">
            <v>BUEIRO TRIPLO CELULAR DE CONCRETO PADRÃO DER/MG.  PARA ALTURA DE ATERRO DE 5,10 A 10,00 M. BTCC (2,00 X 1,50)M - BOCA (EXECUÇÃO, INCLUINDO FORNECIMENTO E TRANSPORTE DE TODOS OS MATERIAIS, EXCLUSIVE ESCAVAÇÃO E COMPACTAÇÃO)</v>
          </cell>
          <cell r="E3265" t="str">
            <v>U</v>
          </cell>
          <cell r="F3265">
            <v>3127.37</v>
          </cell>
        </row>
        <row r="3266">
          <cell r="B3266" t="str">
            <v>RO-40478</v>
          </cell>
          <cell r="C3266" t="str">
            <v>-</v>
          </cell>
          <cell r="D3266" t="str">
            <v>BUEIRO TRIPLO CELULAR DE CONCRETO PADRÃO DER/MG.  PARA ALTURA DE ATERRO DE 5,10 A 10,00 M. BTCC (3,50 X 3,50)M - CORPO (EXECUÇÃO, INCLUINDO FORNECIMENTO E TRANSPORTE DE TODOS OS MATERIAIS, EXCLUSIVE ESCAVAÇÃO E COMPACTAÇÃO)</v>
          </cell>
          <cell r="E3266" t="str">
            <v>M</v>
          </cell>
          <cell r="F3266">
            <v>15885.7</v>
          </cell>
        </row>
        <row r="3267">
          <cell r="B3267" t="str">
            <v>RO-40503</v>
          </cell>
          <cell r="C3267" t="str">
            <v>-</v>
          </cell>
          <cell r="D3267" t="str">
            <v>BUEIRO TRIPLO CELULAR DE CONCRETO PADRÃO DER/MG.  PARA ALTURA DE ATERRO DE 5,10 A 10,00 M. BTCC (3,50 X 3,50)M - BOCA (EXECUÇÃO, INCLUINDO FORNECIMENTO E TRANSPORTE DE TODOS OS MATERIAIS, EXCLUSIVE ESCAVAÇÃO E COMPACTAÇÃO)</v>
          </cell>
          <cell r="E3267" t="str">
            <v>U</v>
          </cell>
          <cell r="F3267">
            <v>17094.05</v>
          </cell>
        </row>
        <row r="3268">
          <cell r="B3268" t="str">
            <v>RO-40519</v>
          </cell>
          <cell r="C3268" t="str">
            <v>-</v>
          </cell>
          <cell r="D3268" t="str">
            <v>VALETA DE PROTEÇÃO DE CORTE, TIPO DR.VP-01., TIPO 75/50 (EXECUÇÃO, INCLUINDO ESCAVAÇÃO)</v>
          </cell>
          <cell r="E3268" t="str">
            <v>M</v>
          </cell>
          <cell r="F3268">
            <v>14.7</v>
          </cell>
        </row>
        <row r="3269">
          <cell r="B3269" t="str">
            <v>RO-40520</v>
          </cell>
          <cell r="C3269" t="str">
            <v>-</v>
          </cell>
          <cell r="D3269" t="str">
            <v>VALETA DE PROTEÇÃO DE CORTE, TIPO DR.VP-01., TIPO 75/60 (EXECUÇÃO, INCLUINDO ESCAVAÇÃO)</v>
          </cell>
          <cell r="E3269" t="str">
            <v>M</v>
          </cell>
          <cell r="F3269">
            <v>15.83</v>
          </cell>
        </row>
        <row r="3270">
          <cell r="B3270" t="str">
            <v>RO-40521</v>
          </cell>
          <cell r="C3270" t="str">
            <v>-</v>
          </cell>
          <cell r="D3270" t="str">
            <v>VALETA DE PROTEÇÃO DE CORTE, TIPO DR.VP-01., TIPO 75/70 (EXECUÇÃO, INCLUINDO ESCAVAÇÃO)</v>
          </cell>
          <cell r="E3270" t="str">
            <v>M</v>
          </cell>
          <cell r="F3270">
            <v>16.95</v>
          </cell>
        </row>
        <row r="3271">
          <cell r="B3271" t="str">
            <v>RO-40522</v>
          </cell>
          <cell r="C3271" t="str">
            <v>-</v>
          </cell>
          <cell r="D3271" t="str">
            <v>VALETA DE PROTEÇÃO DE CORTE, TIPO DR.VP-01., TIPO 85/60 (EXECUÇÃO, INCLUINDO ESCAVAÇÃO)</v>
          </cell>
          <cell r="E3271" t="str">
            <v>M</v>
          </cell>
          <cell r="F3271">
            <v>17.13</v>
          </cell>
        </row>
        <row r="3272">
          <cell r="B3272" t="str">
            <v>RO-40523</v>
          </cell>
          <cell r="C3272" t="str">
            <v>-</v>
          </cell>
          <cell r="D3272" t="str">
            <v>VALETA DE PROTEÇÃO DE CORTE, TIPO DR.VP-01., TIPO 85/70 (EXECUÇÃO, INCLUINDO ESCAVAÇÃO)</v>
          </cell>
          <cell r="E3272" t="str">
            <v>M</v>
          </cell>
          <cell r="F3272">
            <v>18.260000000000002</v>
          </cell>
        </row>
        <row r="3273">
          <cell r="B3273" t="str">
            <v>RO-40524</v>
          </cell>
          <cell r="C3273" t="str">
            <v>-</v>
          </cell>
          <cell r="D3273" t="str">
            <v>VALETA DE PROTEÇÃO DE CORTE, TIPO DR.VP-01., TIPO 85/80 (EXECUÇÃO, INCLUINDO ESCAVAÇÃO)</v>
          </cell>
          <cell r="E3273" t="str">
            <v>M</v>
          </cell>
          <cell r="F3273">
            <v>19.38</v>
          </cell>
        </row>
        <row r="3274">
          <cell r="B3274" t="str">
            <v>RO-40525</v>
          </cell>
          <cell r="C3274" t="str">
            <v>-</v>
          </cell>
          <cell r="D3274" t="str">
            <v>VALETA DE PROTEÇÃO DE CORTE, TIPO DR.VP-01., TIPO 95/70 (EXECUÇÃO, INCLUINDO ESCAVAÇÃO)</v>
          </cell>
          <cell r="E3274" t="str">
            <v>M</v>
          </cell>
          <cell r="F3274">
            <v>19.559999999999999</v>
          </cell>
        </row>
        <row r="3275">
          <cell r="B3275" t="str">
            <v>RO-40526</v>
          </cell>
          <cell r="C3275" t="str">
            <v>-</v>
          </cell>
          <cell r="D3275" t="str">
            <v>VALETA DE PROTEÇÃO DE CORTE, TIPO DR.VP-01., TIPO 95/80 (EXECUÇÃO, INCLUINDO ESCAVAÇÃO)</v>
          </cell>
          <cell r="E3275" t="str">
            <v>M</v>
          </cell>
          <cell r="F3275">
            <v>20.69</v>
          </cell>
        </row>
        <row r="3276">
          <cell r="B3276" t="str">
            <v>RO-40527</v>
          </cell>
          <cell r="C3276" t="str">
            <v>-</v>
          </cell>
          <cell r="D3276" t="str">
            <v>VALETA DE PROTEÇÃO DE CORTE, TIPO DR.VP-01., TIPO 95/90 (EXECUÇÃO, INCLUINDO ESCAVAÇÃO)</v>
          </cell>
          <cell r="E3276" t="str">
            <v>M</v>
          </cell>
          <cell r="F3276">
            <v>21.81</v>
          </cell>
        </row>
        <row r="3277">
          <cell r="B3277" t="str">
            <v>RO-40529</v>
          </cell>
          <cell r="C3277" t="str">
            <v>-</v>
          </cell>
          <cell r="D3277" t="str">
            <v>VALETA DE PROTEÇÃO DE CORTE, TIPO DR.VP-01., TIPO 105/80 (EXECUÇÃO, INCLUINDO ESCAVAÇÃO)</v>
          </cell>
          <cell r="E3277" t="str">
            <v>M</v>
          </cell>
          <cell r="F3277">
            <v>22.04</v>
          </cell>
        </row>
        <row r="3278">
          <cell r="B3278" t="str">
            <v>RO-40530</v>
          </cell>
          <cell r="C3278" t="str">
            <v>-</v>
          </cell>
          <cell r="D3278" t="str">
            <v>VALETA DE PROTEÇÃO DE CORTE, TIPO DR.VP-01., TIPO 105/90 (EXECUÇÃO, INCLUINDO ESCAVAÇÃO)</v>
          </cell>
          <cell r="E3278" t="str">
            <v>M</v>
          </cell>
          <cell r="F3278">
            <v>23.16</v>
          </cell>
        </row>
        <row r="3279">
          <cell r="B3279" t="str">
            <v>RO-40528</v>
          </cell>
          <cell r="C3279" t="str">
            <v>-</v>
          </cell>
          <cell r="D3279" t="str">
            <v>VALETA DE PROTEÇÃO DE CORTE, TIPO DR.VP-01., TIPO 105/100 (EXECUÇÃO, INCLUINDO ESCAVAÇÃO)</v>
          </cell>
          <cell r="E3279" t="str">
            <v>M</v>
          </cell>
          <cell r="F3279">
            <v>24.28</v>
          </cell>
        </row>
        <row r="3280">
          <cell r="B3280" t="str">
            <v>RO-40532</v>
          </cell>
          <cell r="C3280" t="str">
            <v>-</v>
          </cell>
          <cell r="D3280" t="str">
            <v>VALETA DE PROTEÇÃO DE CORTE, TIPO DR.VP-01., TIPO 115/80 (EXECUÇÃO, INCLUINDO ESCAVAÇÃO)</v>
          </cell>
          <cell r="E3280" t="str">
            <v>M</v>
          </cell>
          <cell r="F3280">
            <v>23.43</v>
          </cell>
        </row>
        <row r="3281">
          <cell r="B3281" t="str">
            <v>RO-40533</v>
          </cell>
          <cell r="C3281" t="str">
            <v>-</v>
          </cell>
          <cell r="D3281" t="str">
            <v>VALETA DE PROTEÇÃO DE CORTE, TIPO DR.VP-01., TIPO 115/90 (EXECUÇÃO, INCLUINDO ESCAVAÇÃO)</v>
          </cell>
          <cell r="E3281" t="str">
            <v>M</v>
          </cell>
          <cell r="F3281">
            <v>24.55</v>
          </cell>
        </row>
        <row r="3282">
          <cell r="B3282" t="str">
            <v>RO-40531</v>
          </cell>
          <cell r="C3282" t="str">
            <v>-</v>
          </cell>
          <cell r="D3282" t="str">
            <v>VALETA DE PROTEÇÃO DE CORTE, TIPO DR.VP-01., TIPO 115/100 (EXECUÇÃO, INCLUINDO ESCAVAÇÃO)</v>
          </cell>
          <cell r="E3282" t="str">
            <v>M</v>
          </cell>
          <cell r="F3282">
            <v>25.68</v>
          </cell>
        </row>
        <row r="3283">
          <cell r="B3283" t="str">
            <v>RO-40535</v>
          </cell>
          <cell r="C3283" t="str">
            <v>-</v>
          </cell>
          <cell r="D3283" t="str">
            <v>VALETA DE PROTEÇÃO DE CORTE, TIPO DR.VP-01., TIPO 125/90 (EXECUÇÃO, INCLUINDO ESCAVAÇÃO)</v>
          </cell>
          <cell r="E3283" t="str">
            <v>M</v>
          </cell>
          <cell r="F3283">
            <v>25.95</v>
          </cell>
        </row>
        <row r="3284">
          <cell r="B3284" t="str">
            <v>RO-40534</v>
          </cell>
          <cell r="C3284" t="str">
            <v>-</v>
          </cell>
          <cell r="D3284" t="str">
            <v>VALETA DE PROTEÇÃO DE CORTE, TIPO DR.VP-01., TIPO 125/100 (EXECUÇÃO, INCLUINDO ESCAVAÇÃO)</v>
          </cell>
          <cell r="E3284" t="str">
            <v>M</v>
          </cell>
          <cell r="F3284">
            <v>27.07</v>
          </cell>
        </row>
        <row r="3285">
          <cell r="B3285" t="str">
            <v>RO-40536</v>
          </cell>
          <cell r="C3285" t="str">
            <v>-</v>
          </cell>
          <cell r="D3285" t="str">
            <v>VALETA DE PROTEÇÃO DE CORTE, TIPO DR.VP-02., TIPO 75/50 (EXECUÇÃO, INCLUINDO ESCAVAÇÃO, FORNECIMENTO, TRANSPORTE E PLANTIO DA GRAMA)</v>
          </cell>
          <cell r="E3285" t="str">
            <v>M</v>
          </cell>
          <cell r="F3285">
            <v>24.27</v>
          </cell>
        </row>
        <row r="3286">
          <cell r="B3286" t="str">
            <v>RO-40537</v>
          </cell>
          <cell r="C3286" t="str">
            <v>-</v>
          </cell>
          <cell r="D3286" t="str">
            <v>VALETA DE PROTEÇÃO DE CORTE, TIPO DR.VP-02., TIPO 75/60 (EXECUÇÃO, INCLUINDO ESCAVAÇÃO, FORNECIMENTO, TRANSPORTE E PLANTIO DA GRAMA)</v>
          </cell>
          <cell r="E3286" t="str">
            <v>M</v>
          </cell>
          <cell r="F3286">
            <v>25.76</v>
          </cell>
        </row>
        <row r="3287">
          <cell r="B3287" t="str">
            <v>RO-40538</v>
          </cell>
          <cell r="C3287" t="str">
            <v>-</v>
          </cell>
          <cell r="D3287" t="str">
            <v>VALETA DE PROTEÇÃO DE CORTE, TIPO DR.VP-02., TIPO 75/70 (EXECUÇÃO, INCLUINDO ESCAVAÇÃO, FORNECIMENTO, TRANSPORTE E PLANTIO DA GRAMA)</v>
          </cell>
          <cell r="E3287" t="str">
            <v>M</v>
          </cell>
          <cell r="F3287">
            <v>27.49</v>
          </cell>
        </row>
        <row r="3288">
          <cell r="B3288" t="str">
            <v>RO-40539</v>
          </cell>
          <cell r="C3288" t="str">
            <v>-</v>
          </cell>
          <cell r="D3288" t="str">
            <v>VALETA DE PROTEÇÃO DE CORTE, TIPO DR.VP-02., TIPO 85/60 (EXECUÇÃO, INCLUINDO ESCAVAÇÃO, FORNECIMENTO, TRANSPORTE E PLANTIO DA GRAMA)</v>
          </cell>
          <cell r="E3288" t="str">
            <v>M</v>
          </cell>
          <cell r="F3288">
            <v>27.31</v>
          </cell>
        </row>
        <row r="3289">
          <cell r="B3289" t="str">
            <v>RO-40540</v>
          </cell>
          <cell r="C3289" t="str">
            <v>-</v>
          </cell>
          <cell r="D3289" t="str">
            <v>VALETA DE PROTEÇÃO DE CORTE, TIPO DR.VP-02., TIPO 85/70 (EXECUÇÃO, INCLUINDO ESCAVAÇÃO, FORNECIMENTO, TRANSPORTE E PLANTIO DA GRAMA)</v>
          </cell>
          <cell r="E3289" t="str">
            <v>M</v>
          </cell>
          <cell r="F3289">
            <v>28.92</v>
          </cell>
        </row>
        <row r="3290">
          <cell r="B3290" t="str">
            <v>RO-40541</v>
          </cell>
          <cell r="C3290" t="str">
            <v>-</v>
          </cell>
          <cell r="D3290" t="str">
            <v>VALETA DE PROTEÇÃO DE CORTE, TIPO DR.VP-02., TIPO 85/80 (EXECUÇÃO, INCLUINDO ESCAVAÇÃO, FORNECIMENTO, TRANSPORTE E PLANTIO DA GRAMA)</v>
          </cell>
          <cell r="E3290" t="str">
            <v>M</v>
          </cell>
          <cell r="F3290">
            <v>30.65</v>
          </cell>
        </row>
        <row r="3291">
          <cell r="B3291" t="str">
            <v>RO-40542</v>
          </cell>
          <cell r="C3291" t="str">
            <v>-</v>
          </cell>
          <cell r="D3291" t="str">
            <v>VALETA DE PROTEÇÃO DE CORTE, TIPO DR.VP-02., TIPO 95/70 (EXECUÇÃO, INCLUINDO ESCAVAÇÃO, FORNECIMENTO, TRANSPORTE E PLANTIO DA GRAMA)</v>
          </cell>
          <cell r="E3291" t="str">
            <v>M</v>
          </cell>
          <cell r="F3291">
            <v>30.34</v>
          </cell>
        </row>
        <row r="3292">
          <cell r="B3292" t="str">
            <v>RO-40543</v>
          </cell>
          <cell r="C3292" t="str">
            <v>-</v>
          </cell>
          <cell r="D3292" t="str">
            <v>VALETA DE PROTEÇÃO DE CORTE, TIPO DR.VP-02., TIPO 95/80 (EXECUÇÃO, INCLUINDO ESCAVAÇÃO, FORNECIMENTO, TRANSPORTE E PLANTIO DA GRAMA)</v>
          </cell>
          <cell r="E3292" t="str">
            <v>M</v>
          </cell>
          <cell r="F3292">
            <v>31.96</v>
          </cell>
        </row>
        <row r="3293">
          <cell r="B3293" t="str">
            <v>RO-40544</v>
          </cell>
          <cell r="C3293" t="str">
            <v>-</v>
          </cell>
          <cell r="D3293" t="str">
            <v>VALETA DE PROTEÇÃO DE CORTE, TIPO DR.VP-02., TIPO 95/90 (EXECUÇÃO, INCLUINDO ESCAVAÇÃO, FORNECIMENTO, TRANSPORTE E PLANTIO DA GRAMA)</v>
          </cell>
          <cell r="E3293" t="str">
            <v>M</v>
          </cell>
          <cell r="F3293">
            <v>33.619999999999997</v>
          </cell>
        </row>
        <row r="3294">
          <cell r="B3294" t="str">
            <v>RO-40546</v>
          </cell>
          <cell r="C3294" t="str">
            <v>-</v>
          </cell>
          <cell r="D3294" t="str">
            <v>VALETA DE PROTEÇÃO DE CORTE, TIPO DR.VP-02., TIPO 105/80 (EXECUÇÃO, INCLUINDO ESCAVAÇÃO, FORNECIMENTO, TRANSPORTE E PLANTIO DA GRAMA)</v>
          </cell>
          <cell r="E3294" t="str">
            <v>M</v>
          </cell>
          <cell r="F3294">
            <v>33.43</v>
          </cell>
        </row>
        <row r="3295">
          <cell r="B3295" t="str">
            <v>RO-40547</v>
          </cell>
          <cell r="C3295" t="str">
            <v>-</v>
          </cell>
          <cell r="D3295" t="str">
            <v>VALETA DE PROTEÇÃO DE CORTE, TIPO DR.VP-02., TIPO 105/90 (EXECUÇÃO, INCLUINDO ESCAVAÇÃO, FORNECIMENTO, TRANSPORTE E PLANTIO DA GRAMA)</v>
          </cell>
          <cell r="E3295" t="str">
            <v>M</v>
          </cell>
          <cell r="F3295">
            <v>34.97</v>
          </cell>
        </row>
        <row r="3296">
          <cell r="B3296" t="str">
            <v>RO-40545</v>
          </cell>
          <cell r="C3296" t="str">
            <v>-</v>
          </cell>
          <cell r="D3296" t="str">
            <v>VALETA DE PROTEÇÃO DE CORTE, TIPO DR.VP-02., TIPO 105/100 (EXECUÇÃO, INCLUINDO ESCAVAÇÃO, FORNECIMENTO, TRANSPORTE E PLANTIO DA GRAMA)</v>
          </cell>
          <cell r="E3296" t="str">
            <v>M</v>
          </cell>
          <cell r="F3296">
            <v>36.700000000000003</v>
          </cell>
        </row>
        <row r="3297">
          <cell r="B3297" t="str">
            <v>RO-40549</v>
          </cell>
          <cell r="C3297" t="str">
            <v>-</v>
          </cell>
          <cell r="D3297" t="str">
            <v>VALETA DE PROTEÇÃO DE CORTE, TIPO DR.VP-02., TIPO 115/80 (EXECUÇÃO, INCLUINDO ESCAVAÇÃO, FORNECIMENTO, TRANSPORTE E PLANTIO DA GRAMA)</v>
          </cell>
          <cell r="E3297" t="str">
            <v>M</v>
          </cell>
          <cell r="F3297">
            <v>35.06</v>
          </cell>
        </row>
        <row r="3298">
          <cell r="B3298" t="str">
            <v>RO-40550</v>
          </cell>
          <cell r="C3298" t="str">
            <v>-</v>
          </cell>
          <cell r="D3298" t="str">
            <v>VALETA DE PROTEÇÃO DE CORTE, TIPO DR.VP-02., TIPO 115/90 (EXECUÇÃO, INCLUINDO ESCAVAÇÃO, FORNECIMENTO, TRANSPORTE E PLANTIO DA GRAMA)</v>
          </cell>
          <cell r="E3298" t="str">
            <v>M</v>
          </cell>
          <cell r="F3298">
            <v>36.54</v>
          </cell>
        </row>
        <row r="3299">
          <cell r="B3299" t="str">
            <v>RO-40548</v>
          </cell>
          <cell r="C3299" t="str">
            <v>-</v>
          </cell>
          <cell r="D3299" t="str">
            <v>VALETA DE PROTEÇÃO DE CORTE, TIPO DR.VP-02., TIPO 115/100 (EXECUÇÃO, INCLUINDO ESCAVAÇÃO,FORNECIMENTO, TRANSPORTE E PLANTIO DA GRAMA)</v>
          </cell>
          <cell r="E3299" t="str">
            <v>M</v>
          </cell>
          <cell r="F3299">
            <v>38.159999999999997</v>
          </cell>
        </row>
        <row r="3300">
          <cell r="B3300" t="str">
            <v>RO-40552</v>
          </cell>
          <cell r="C3300" t="str">
            <v>-</v>
          </cell>
          <cell r="D3300" t="str">
            <v>VALETA DE PROTEÇÃO DE CORTE, TIPO DR.VP-02., TIPO 125/90 (EXECUÇÃO, INCLUINDO ESCAVAÇÃO,FORNECIMENTO, TRANSPORTE E PLANTIO DA GRAMA)</v>
          </cell>
          <cell r="E3300" t="str">
            <v>M</v>
          </cell>
          <cell r="F3300">
            <v>38.31</v>
          </cell>
        </row>
        <row r="3301">
          <cell r="B3301" t="str">
            <v>RO-40551</v>
          </cell>
          <cell r="C3301" t="str">
            <v>-</v>
          </cell>
          <cell r="D3301" t="str">
            <v>VALETA DE PROTEÇÃO DE CORTE, TIPO DR.VP-02., TIPO 125/100 (EXECUÇÃO, INCLUINDO ESCAVAÇÃO,FORNECIMENTO, TRANSPORTE E PLANTIO DA GRAMA)</v>
          </cell>
          <cell r="E3301" t="str">
            <v>M</v>
          </cell>
          <cell r="F3301">
            <v>39.79</v>
          </cell>
        </row>
        <row r="3302">
          <cell r="B3302" t="str">
            <v>RO-40554</v>
          </cell>
          <cell r="C3302" t="str">
            <v>-</v>
          </cell>
          <cell r="D3302" t="str">
            <v>VALETA DE PROTEÇÃO DE CORTE, TIPO DR.VP-03., TIPO 75/50 (EXECUÇÃO, INCLUINDO ESCAVAÇÃO,FORNECIMENTO E TRANSPORTE DE TODOS OS MATERIAIS)</v>
          </cell>
          <cell r="E3302" t="str">
            <v>M</v>
          </cell>
          <cell r="F3302">
            <v>68.22</v>
          </cell>
        </row>
        <row r="3303">
          <cell r="B3303" t="str">
            <v>RO-40555</v>
          </cell>
          <cell r="C3303" t="str">
            <v>-</v>
          </cell>
          <cell r="D3303" t="str">
            <v>VALETA DE PROTEÇÃO DE CORTE, TIPO DR.VP-03., TIPO 75/60 (EXECUÇÃO, INCLUINDO ESCAVAÇÃO,FORNECIMENTO E TRANSPORTE DE TODOS OS MATERIAIS)</v>
          </cell>
          <cell r="E3303" t="str">
            <v>M</v>
          </cell>
          <cell r="F3303">
            <v>71.69</v>
          </cell>
        </row>
        <row r="3304">
          <cell r="B3304" t="str">
            <v>RO-40556</v>
          </cell>
          <cell r="C3304" t="str">
            <v>-</v>
          </cell>
          <cell r="D3304" t="str">
            <v>VALETA DE PROTEÇÃO DE CORTE, TIPO DR.VP-03., TIPO 75/70 (EXECUÇÃO, INCLUINDO ESCAVAÇÃO,FORNECIMENTO E TRANSPORTE DE TODOS OS MATERIAIS)</v>
          </cell>
          <cell r="E3304" t="str">
            <v>M</v>
          </cell>
          <cell r="F3304">
            <v>75.53</v>
          </cell>
        </row>
        <row r="3305">
          <cell r="B3305" t="str">
            <v>RO-40557</v>
          </cell>
          <cell r="C3305" t="str">
            <v>-</v>
          </cell>
          <cell r="D3305" t="str">
            <v>VALETA DE PROTEÇÃO DE CORTE, TIPO DR.VP-03., TIPO 85/60 (EXECUÇÃO, INCLUINDO ESCAVAÇÃO,FORNECIMENTO E TRANSPORTE DE TODOS OS MATERIAIS)</v>
          </cell>
          <cell r="E3305" t="str">
            <v>M</v>
          </cell>
          <cell r="F3305">
            <v>73.38</v>
          </cell>
        </row>
        <row r="3306">
          <cell r="B3306" t="str">
            <v>RO-40558</v>
          </cell>
          <cell r="C3306" t="str">
            <v>-</v>
          </cell>
          <cell r="D3306" t="str">
            <v>VALETA DE PROTEÇÃO DE CORTE, TIPO DR.VP-03., TIPO 85/70 (EXECUÇÃO, INCLUINDO ESCAVAÇÃO,FORNECIMENTO E TRANSPORTE DE TODOS OS MATERIAIS)</v>
          </cell>
          <cell r="E3306" t="str">
            <v>M</v>
          </cell>
          <cell r="F3306">
            <v>76.84</v>
          </cell>
        </row>
        <row r="3307">
          <cell r="B3307" t="str">
            <v>RO-40559</v>
          </cell>
          <cell r="C3307" t="str">
            <v>-</v>
          </cell>
          <cell r="D3307" t="str">
            <v>VALETA DE PROTEÇÃO DE CORTE, TIPO DR.VP-03., TIPO 85/80 (EXECUÇÃO, INCLUINDO ESCAVAÇÃO,FORNECIMENTO E TRANSPORTE DE TODOS OS MATERIAIS)</v>
          </cell>
          <cell r="E3307" t="str">
            <v>M</v>
          </cell>
          <cell r="F3307">
            <v>80.680000000000007</v>
          </cell>
        </row>
        <row r="3308">
          <cell r="B3308" t="str">
            <v>RO-40560</v>
          </cell>
          <cell r="C3308" t="str">
            <v>-</v>
          </cell>
          <cell r="D3308" t="str">
            <v>VALETA DE PROTEÇÃO DE CORTE, TIPO DR.VP-03., TIPO 95/70 (EXECUÇÃO, INCLUINDO ESCAVAÇÃO,FORNECIMENTO E TRANSPORTE DE TODOS OS MATERIAIS)</v>
          </cell>
          <cell r="E3308" t="str">
            <v>M</v>
          </cell>
          <cell r="F3308">
            <v>78.53</v>
          </cell>
        </row>
        <row r="3309">
          <cell r="B3309" t="str">
            <v>RO-40561</v>
          </cell>
          <cell r="C3309" t="str">
            <v>-</v>
          </cell>
          <cell r="D3309" t="str">
            <v>VALETA DE PROTEÇÃO DE CORTE, TIPO DR.VP-03., TIPO 95/80 (EXECUÇÃO, INCLUINDO ESCAVAÇÃO,FORNECIMENTO E TRANSPORTE DE TODOS OS MATERIAIS)</v>
          </cell>
          <cell r="E3309" t="str">
            <v>M</v>
          </cell>
          <cell r="F3309">
            <v>81.599999999999994</v>
          </cell>
        </row>
        <row r="3310">
          <cell r="B3310" t="str">
            <v>RO-40562</v>
          </cell>
          <cell r="C3310" t="str">
            <v>-</v>
          </cell>
          <cell r="D3310" t="str">
            <v>VALETA DE PROTEÇÃO DE CORTE, TIPO DR.VP-03., TIPO 95/90 (EXECUÇÃO, INCLUINDO ESCAVAÇÃO,FORNECIMENTO E TRANSPORTE DE TODOS OS MATERIAIS)</v>
          </cell>
          <cell r="E3310" t="str">
            <v>M</v>
          </cell>
          <cell r="F3310">
            <v>85.84</v>
          </cell>
        </row>
        <row r="3311">
          <cell r="B3311" t="str">
            <v>RO-40564</v>
          </cell>
          <cell r="C3311" t="str">
            <v>-</v>
          </cell>
          <cell r="D3311" t="str">
            <v>VALETA DE PROTEÇÃO DE CORTE, TIPO DR.VP-03., TIPO 105/80 (EXECUÇÃO, INCLUINDO ESCAVAÇÃO,FORNECIMENTO E TRANSPORTE DE TODOS OS MATERIAIS)</v>
          </cell>
          <cell r="E3311" t="str">
            <v>M</v>
          </cell>
          <cell r="F3311">
            <v>83.74</v>
          </cell>
        </row>
        <row r="3312">
          <cell r="B3312" t="str">
            <v>RO-40565</v>
          </cell>
          <cell r="C3312" t="str">
            <v>-</v>
          </cell>
          <cell r="D3312" t="str">
            <v>VALETA DE PROTEÇÃO DE CORTE, TIPO DR.VP-03., TIPO 105/90 (EXECUÇÃO, INCLUINDO ESCAVAÇÃO,FORNECIMENTO E TRANSPORTE DE TODOS OS MATERIAIS)</v>
          </cell>
          <cell r="E3312" t="str">
            <v>M</v>
          </cell>
          <cell r="F3312">
            <v>87.58</v>
          </cell>
        </row>
        <row r="3313">
          <cell r="B3313" t="str">
            <v>RO-40563</v>
          </cell>
          <cell r="C3313" t="str">
            <v>-</v>
          </cell>
          <cell r="D3313" t="str">
            <v>VALETA DE PROTEÇÃO DE CORTE, TIPO DR.VP-03., TIPO 105/100 (EXECUÇÃO, INCLUINDO ESCAVAÇÃO,FORNECIMENTO E TRANSPORTE DE TODOS OS MATERIAIS)</v>
          </cell>
          <cell r="E3313" t="str">
            <v>M</v>
          </cell>
          <cell r="F3313">
            <v>91.42</v>
          </cell>
        </row>
        <row r="3314">
          <cell r="B3314" t="str">
            <v>RO-40567</v>
          </cell>
          <cell r="C3314" t="str">
            <v>-</v>
          </cell>
          <cell r="D3314" t="str">
            <v>VALETA DE PROTEÇÃO DE CORTE, TIPO DR.VP-03., TIPO 115/80 (EXECUÇÃO, INCLUINDO ESCAVAÇÃO,FORNECIMENTO E TRANSPORTE DE TODOS OS MATERIAIS)</v>
          </cell>
          <cell r="E3314" t="str">
            <v>M</v>
          </cell>
          <cell r="F3314">
            <v>86.29</v>
          </cell>
        </row>
        <row r="3315">
          <cell r="B3315" t="str">
            <v>RO-40568</v>
          </cell>
          <cell r="C3315" t="str">
            <v>-</v>
          </cell>
          <cell r="D3315" t="str">
            <v>VALETA DE PROTEÇÃO DE CORTE, TIPO DR.VP-03., TIPO 115/90 (EXECUÇÃO, INCLUINDO ESCAVAÇÃO,FORNECIMENTO E TRANSPORTE DE TODOS OS MATERIAIS)</v>
          </cell>
          <cell r="E3315" t="str">
            <v>M</v>
          </cell>
          <cell r="F3315">
            <v>88.97</v>
          </cell>
        </row>
        <row r="3316">
          <cell r="B3316" t="str">
            <v>RO-40566</v>
          </cell>
          <cell r="C3316" t="str">
            <v>-</v>
          </cell>
          <cell r="D3316" t="str">
            <v>VALETA DE PROTEÇÃO DE CORTE, TIPO DR.VP-03., TIPO 115/100 (EXECUÇÃO, INCLUINDO ESCAVAÇÃO,FORNECIMENTO E TRANSPORTE DE TODOS OS MATERIAIS)</v>
          </cell>
          <cell r="E3316" t="str">
            <v>M</v>
          </cell>
          <cell r="F3316">
            <v>92.43</v>
          </cell>
        </row>
        <row r="3317">
          <cell r="B3317" t="str">
            <v>RO-40570</v>
          </cell>
          <cell r="C3317" t="str">
            <v>-</v>
          </cell>
          <cell r="D3317" t="str">
            <v>VALETA DE PROTEÇÃO DE CORTE, TIPO DR.VP-03., TIPO 125/90 (EXECUÇÃO, INCLUINDO ESCAVAÇÃO,FORNECIMENTO E TRANSPORTE DE TODOS OS MATERIAIS)</v>
          </cell>
          <cell r="E3317" t="str">
            <v>M</v>
          </cell>
          <cell r="F3317">
            <v>91.93</v>
          </cell>
        </row>
        <row r="3318">
          <cell r="B3318" t="str">
            <v>RO-40569</v>
          </cell>
          <cell r="C3318" t="str">
            <v>-</v>
          </cell>
          <cell r="D3318" t="str">
            <v>VALETA DE PROTEÇÃO DE CORTE, TIPO DR.VP-03., TIPO 125/100 (EXECUÇÃO, INCLUINDO ESCAVAÇÃO,FORNECIMENTO E TRANSPORTE DE TODOS OS MATERIAIS)</v>
          </cell>
          <cell r="E3318" t="str">
            <v>M</v>
          </cell>
          <cell r="F3318">
            <v>95.38</v>
          </cell>
        </row>
        <row r="3319">
          <cell r="B3319" t="str">
            <v>RO-40514</v>
          </cell>
          <cell r="C3319" t="str">
            <v>-</v>
          </cell>
          <cell r="D3319" t="str">
            <v>VALETA DE PROTEÇÃO DE ATERRO TIPO DR.VPA (EXECUÇÃO, INCLUINDO ESCAVAÇÃO)</v>
          </cell>
          <cell r="E3319" t="str">
            <v>M</v>
          </cell>
          <cell r="F3319">
            <v>21.48</v>
          </cell>
        </row>
        <row r="3320">
          <cell r="B3320" t="str">
            <v>RO-40571</v>
          </cell>
          <cell r="C3320" t="str">
            <v>-</v>
          </cell>
          <cell r="D3320" t="str">
            <v>SARJETA DE TERRA EM CORTE TIPO DR.SCT- X/Y. LARGURA = 50 CM TIPO 50/10 (EXECUÇÃO, INCLUINDO ESCAVAÇÃO)</v>
          </cell>
          <cell r="E3320" t="str">
            <v>M</v>
          </cell>
          <cell r="F3320">
            <v>1.1200000000000001</v>
          </cell>
        </row>
        <row r="3321">
          <cell r="B3321" t="str">
            <v>RO-40572</v>
          </cell>
          <cell r="C3321" t="str">
            <v>-</v>
          </cell>
          <cell r="D3321" t="str">
            <v>SARJETA DE TERRA EM CORTE TIPO DR.SCT- X/Y. LARGURA = 50 CM TIPO 50/15 (EXECUÇÃO, INCLUINDO ESCAVAÇÃO)</v>
          </cell>
          <cell r="E3321" t="str">
            <v>M</v>
          </cell>
          <cell r="F3321">
            <v>1.7</v>
          </cell>
        </row>
        <row r="3322">
          <cell r="B3322" t="str">
            <v>RO-40573</v>
          </cell>
          <cell r="C3322" t="str">
            <v>-</v>
          </cell>
          <cell r="D3322" t="str">
            <v>SARJETA DE TERRA EM CORTE TIPO DR.SCT- X/Y. LARGURA = 60 CM TIPO 60/10 (EXECUÇÃO, INCLUINDO ESCAVAÇÃO)</v>
          </cell>
          <cell r="E3322" t="str">
            <v>M</v>
          </cell>
          <cell r="F3322">
            <v>1.34</v>
          </cell>
        </row>
        <row r="3323">
          <cell r="B3323" t="str">
            <v>RO-40574</v>
          </cell>
          <cell r="C3323" t="str">
            <v>-</v>
          </cell>
          <cell r="D3323" t="str">
            <v>SARJETA DE TERRA EM CORTE TIPO DR.SCT- X/Y. LARGURA = 60 CM TIPO 60/15 (EXECUÇÃO, INCLUINDO ESCAVAÇÃO)</v>
          </cell>
          <cell r="E3323" t="str">
            <v>M</v>
          </cell>
          <cell r="F3323">
            <v>2.02</v>
          </cell>
        </row>
        <row r="3324">
          <cell r="B3324" t="str">
            <v>RO-40575</v>
          </cell>
          <cell r="C3324" t="str">
            <v>-</v>
          </cell>
          <cell r="D3324" t="str">
            <v>SARJETA DE TERRA EM CORTE TIPO DR.SCT- X/Y. LARGURA = 60 CM TIPO 60/20 (EXECUÇÃO, INCLUINDO ESCAVAÇÃO)</v>
          </cell>
          <cell r="E3324" t="str">
            <v>M</v>
          </cell>
          <cell r="F3324">
            <v>2.69</v>
          </cell>
        </row>
        <row r="3325">
          <cell r="B3325" t="str">
            <v>RO-40576</v>
          </cell>
          <cell r="C3325" t="str">
            <v>-</v>
          </cell>
          <cell r="D3325" t="str">
            <v>SARJETA DE TERRA EM CORTE TIPO DR.SCT- X/Y. LARGURA = 70 CM TIPO 70/10 (EXECUÇÃO, INCLUINDO ESCAVAÇÃO)</v>
          </cell>
          <cell r="E3325" t="str">
            <v>M</v>
          </cell>
          <cell r="F3325">
            <v>1.57</v>
          </cell>
        </row>
        <row r="3326">
          <cell r="B3326" t="str">
            <v>RO-40577</v>
          </cell>
          <cell r="C3326" t="str">
            <v>-</v>
          </cell>
          <cell r="D3326" t="str">
            <v>SARJETA DE TERRA EM CORTE TIPO DR.SCT- X/Y. LARGURA = 70 CM TIPO 70/15 (EXECUÇÃO, INCLUINDO ESCAVAÇÃO)</v>
          </cell>
          <cell r="E3326" t="str">
            <v>M</v>
          </cell>
          <cell r="F3326">
            <v>2.38</v>
          </cell>
        </row>
        <row r="3327">
          <cell r="B3327" t="str">
            <v>RO-40578</v>
          </cell>
          <cell r="C3327" t="str">
            <v>-</v>
          </cell>
          <cell r="D3327" t="str">
            <v>SARJETA DE TERRA EM CORTE TIPO DR.SCT- X/Y. LARGURA = 70 CM TIPO 70/20 (EXECUÇÃO, INCLUINDO ESCAVAÇÃO)</v>
          </cell>
          <cell r="E3327" t="str">
            <v>M</v>
          </cell>
          <cell r="F3327">
            <v>3.14</v>
          </cell>
        </row>
        <row r="3328">
          <cell r="B3328" t="str">
            <v>RO-40579</v>
          </cell>
          <cell r="C3328" t="str">
            <v>-</v>
          </cell>
          <cell r="D3328" t="str">
            <v>SARJETA DE TERRA EM CORTE TIPO DR.SCT- X/Y. LARGURA = 80 CM TIPO 80/10 (EXECUÇÃO, INCLUINDO ESCAVAÇÃO)</v>
          </cell>
          <cell r="E3328" t="str">
            <v>M</v>
          </cell>
          <cell r="F3328">
            <v>1.79</v>
          </cell>
        </row>
        <row r="3329">
          <cell r="B3329" t="str">
            <v>RO-40580</v>
          </cell>
          <cell r="C3329" t="str">
            <v>-</v>
          </cell>
          <cell r="D3329" t="str">
            <v>SARJETA DE TERRA EM CORTE TIPO DR.SCT- X/Y. LARGURA = 80 CM TIPO 80/15 (EXECUÇÃO, INCLUINDO ESCAVAÇÃO)</v>
          </cell>
          <cell r="E3329" t="str">
            <v>M</v>
          </cell>
          <cell r="F3329">
            <v>2.69</v>
          </cell>
        </row>
        <row r="3330">
          <cell r="B3330" t="str">
            <v>RO-40581</v>
          </cell>
          <cell r="C3330" t="str">
            <v>-</v>
          </cell>
          <cell r="D3330" t="str">
            <v>SARJETA DE TERRA EM CORTE TIPO DR.SCT- X/Y. LARGURA = 80 CM TIPO 80/20 (EXECUÇÃO, INCLUINDO ESCAVAÇÃO)</v>
          </cell>
          <cell r="E3330" t="str">
            <v>M</v>
          </cell>
          <cell r="F3330">
            <v>3.59</v>
          </cell>
        </row>
        <row r="3331">
          <cell r="B3331" t="str">
            <v>RO-40582</v>
          </cell>
          <cell r="C3331" t="str">
            <v>-</v>
          </cell>
          <cell r="D3331" t="str">
            <v>SARJETA DE TERRA EM CORTE TIPO DR.SCT- X/Y. LARGURA = 80 CM TIPO 80/25 (EXECUÇÃO, INCLUINDO ESCAVAÇÃO)</v>
          </cell>
          <cell r="E3331" t="str">
            <v>M</v>
          </cell>
          <cell r="F3331">
            <v>4.49</v>
          </cell>
        </row>
        <row r="3332">
          <cell r="B3332" t="str">
            <v>RO-40583</v>
          </cell>
          <cell r="C3332" t="str">
            <v>-</v>
          </cell>
          <cell r="D3332" t="str">
            <v>SARJETA DE TERRA EM CORTE TIPO DR.SCT- X/Y. LARGURA = 90 CM TIPO 90/10 (EXECUÇÃO, INCLUINDO ESCAVAÇÃO)</v>
          </cell>
          <cell r="E3332" t="str">
            <v>M</v>
          </cell>
          <cell r="F3332">
            <v>2.02</v>
          </cell>
        </row>
        <row r="3333">
          <cell r="B3333" t="str">
            <v>RO-40584</v>
          </cell>
          <cell r="C3333" t="str">
            <v>-</v>
          </cell>
          <cell r="D3333" t="str">
            <v>SARJETA DE TERRA EM CORTE TIPO DR.SCT- X/Y. LARGURA = 90 CM TIPO 90/15 (EXECUÇÃO, INCLUINDO ESCAVAÇÃO)</v>
          </cell>
          <cell r="E3333" t="str">
            <v>M</v>
          </cell>
          <cell r="F3333">
            <v>3.05</v>
          </cell>
        </row>
        <row r="3334">
          <cell r="B3334" t="str">
            <v>RO-40585</v>
          </cell>
          <cell r="C3334" t="str">
            <v>-</v>
          </cell>
          <cell r="D3334" t="str">
            <v>SARJETA DE TERRA EM CORTE TIPO DR.SCT- X/Y. LARGURA = 90 CM TIPO 90/20 (EXECUÇÃO, INCLUINDO ESCAVAÇÃO)</v>
          </cell>
          <cell r="E3334" t="str">
            <v>M</v>
          </cell>
          <cell r="F3334">
            <v>4.04</v>
          </cell>
        </row>
        <row r="3335">
          <cell r="B3335" t="str">
            <v>RO-40586</v>
          </cell>
          <cell r="C3335" t="str">
            <v>-</v>
          </cell>
          <cell r="D3335" t="str">
            <v>SARJETA DE TERRA EM CORTE TIPO DR.SCT- X/Y. LARGURA = 90 CM TIPO 90/25 (EXECUÇÃO, INCLUINDO ESCAVAÇÃO)</v>
          </cell>
          <cell r="E3335" t="str">
            <v>M</v>
          </cell>
          <cell r="F3335">
            <v>5.08</v>
          </cell>
        </row>
        <row r="3336">
          <cell r="B3336" t="str">
            <v>RO-40587</v>
          </cell>
          <cell r="C3336" t="str">
            <v>-</v>
          </cell>
          <cell r="D3336" t="str">
            <v>SARJETA DE TERRA EM CORTE TIPO DR.SCT- X/Y. LARGURA = 100 CM TIPO 100/10 (EXECUÇÃO, INCLUINDO ESCAVAÇÃO)</v>
          </cell>
          <cell r="E3336" t="str">
            <v>M</v>
          </cell>
          <cell r="F3336">
            <v>2.2400000000000002</v>
          </cell>
        </row>
        <row r="3337">
          <cell r="B3337" t="str">
            <v>RO-40588</v>
          </cell>
          <cell r="C3337" t="str">
            <v>-</v>
          </cell>
          <cell r="D3337" t="str">
            <v>SARJETA DE TERRA EM CORTE TIPO DR.SCT- X/Y. LARGURA = 100 CM TIPO 100/15 (EXECUÇÃO, INCLUINDO ESCAVAÇÃO)</v>
          </cell>
          <cell r="E3337" t="str">
            <v>M</v>
          </cell>
          <cell r="F3337">
            <v>3.37</v>
          </cell>
        </row>
        <row r="3338">
          <cell r="B3338" t="str">
            <v>RO-40589</v>
          </cell>
          <cell r="C3338" t="str">
            <v>-</v>
          </cell>
          <cell r="D3338" t="str">
            <v>SARJETA DE TERRA EM CORTE TIPO DR.SCT- X/Y. LARGURA = 100 CM TIPO 100/20 (EXECUÇÃO, INCLUINDO ESCAVAÇÃO)</v>
          </cell>
          <cell r="E3338" t="str">
            <v>M</v>
          </cell>
          <cell r="F3338">
            <v>4.49</v>
          </cell>
        </row>
        <row r="3339">
          <cell r="B3339" t="str">
            <v>RO-40590</v>
          </cell>
          <cell r="C3339" t="str">
            <v>-</v>
          </cell>
          <cell r="D3339" t="str">
            <v>SARJETA DE TERRA EM CORTE TIPO DR.SCT- X/Y. LARGURA = 100 CM TIPO 100/25 (EXECUÇÃO, INCLUINDO ESCAVAÇÃO)</v>
          </cell>
          <cell r="E3339" t="str">
            <v>M</v>
          </cell>
          <cell r="F3339">
            <v>5.62</v>
          </cell>
        </row>
        <row r="3340">
          <cell r="B3340" t="str">
            <v>RO-40591</v>
          </cell>
          <cell r="C3340" t="str">
            <v>-</v>
          </cell>
          <cell r="D3340" t="str">
            <v>SARJETA DE GRAMA EM CORTE TIPO SGC-X/Y. LARGURA = 50 CM TIPO 50/10 (EXECUÇÃO, INCLUINDO ESCAVAÇÃO,FORNECIMENTO, TRANSPORTE E PLANTIO DA GRAMA)</v>
          </cell>
          <cell r="E3340" t="str">
            <v>M</v>
          </cell>
          <cell r="F3340">
            <v>4.57</v>
          </cell>
        </row>
        <row r="3341">
          <cell r="B3341" t="str">
            <v>RO-40592</v>
          </cell>
          <cell r="C3341" t="str">
            <v>-</v>
          </cell>
          <cell r="D3341" t="str">
            <v>SARJETA DE GRAMA EM CORTE TIPO SGC-X/Y. LARGURA = 50 CM TIPO 50/15 (EXECUÇÃO, INCLUINDO ESCAVAÇÃO,FORNECIMENTO, TRANSPORTE E PLANTIO DA GRAMA)</v>
          </cell>
          <cell r="E3341" t="str">
            <v>M</v>
          </cell>
          <cell r="F3341">
            <v>5.45</v>
          </cell>
        </row>
        <row r="3342">
          <cell r="B3342" t="str">
            <v>RO-40593</v>
          </cell>
          <cell r="C3342" t="str">
            <v>-</v>
          </cell>
          <cell r="D3342" t="str">
            <v>SARJETA DE GRAMA EM CORTE TIPO SGC-X/Y. LARGURA = 60 CM TIPO 60/10 (EXECUÇÃO, INCLUINDO ESCAVAÇÃO,FORNECIMENTO, TRANSPORTE E PLANTIO DA GRAMA)</v>
          </cell>
          <cell r="E3342" t="str">
            <v>M</v>
          </cell>
          <cell r="F3342">
            <v>5.46</v>
          </cell>
        </row>
        <row r="3343">
          <cell r="B3343" t="str">
            <v>RO-40594</v>
          </cell>
          <cell r="C3343" t="str">
            <v>-</v>
          </cell>
          <cell r="D3343" t="str">
            <v>SARJETA DE GRAMA EM CORTE TIPO SGC-X/Y. LARGURA = 60 CM TIPO 60/15 (EXECUÇÃO, INCLUINDO ESCAVAÇÃO,FORNECIMENTO, TRANSPORTE E PLANTIO DA GRAMA)</v>
          </cell>
          <cell r="E3343" t="str">
            <v>M</v>
          </cell>
          <cell r="F3343">
            <v>6.32</v>
          </cell>
        </row>
        <row r="3344">
          <cell r="B3344" t="str">
            <v>RO-40595</v>
          </cell>
          <cell r="C3344" t="str">
            <v>-</v>
          </cell>
          <cell r="D3344" t="str">
            <v>SARJETA DE GRAMA EM CORTE TIPO SGC-X/Y. LARGURA = 60 CM TIPO 60/20 (EXECUÇÃO, INCLUINDO ESCAVAÇÃO,FORNECIMENTO, TRANSPORTE E PLANTIO DA GRAMA)</v>
          </cell>
          <cell r="E3344" t="str">
            <v>M</v>
          </cell>
          <cell r="F3344">
            <v>7.17</v>
          </cell>
        </row>
        <row r="3345">
          <cell r="B3345" t="str">
            <v>RO-40596</v>
          </cell>
          <cell r="C3345" t="str">
            <v>-</v>
          </cell>
          <cell r="D3345" t="str">
            <v>SARJETA DE GRAMA EM CORTE TIPO SGC-X/Y. LARGURA = 70 CM TIPO 70/10 (EXECUÇÃO, INCLUINDO ESCAVAÇÃO,FORNECIMENTO, TRANSPORTE E PLANTIO DA GRAMA)</v>
          </cell>
          <cell r="E3345" t="str">
            <v>M</v>
          </cell>
          <cell r="F3345">
            <v>6.29</v>
          </cell>
        </row>
        <row r="3346">
          <cell r="B3346" t="str">
            <v>RO-40597</v>
          </cell>
          <cell r="C3346" t="str">
            <v>-</v>
          </cell>
          <cell r="D3346" t="str">
            <v>SARJETA DE GRAMA EM CORTE TIPO SGC-X/Y. LARGURA = 70 CM TIPO 70/15 (EXECUÇÃO, INCLUINDO ESCAVAÇÃO,FORNECIMENTO, TRANSPORTE E PLANTIO DA GRAMA)</v>
          </cell>
          <cell r="E3346" t="str">
            <v>M</v>
          </cell>
          <cell r="F3346">
            <v>7.28</v>
          </cell>
        </row>
        <row r="3347">
          <cell r="B3347" t="str">
            <v>RO-40598</v>
          </cell>
          <cell r="C3347" t="str">
            <v>-</v>
          </cell>
          <cell r="D3347" t="str">
            <v>SARJETA DE GRAMA EM CORTE TIPO SGC-X/Y. LARGURA = 70 CM TIPO 70/20 (EXECUÇÃO, INCLUINDO ESCAVAÇÃO,FORNECIMENTO, TRANSPORTE E PLANTIO DA GRAMA)</v>
          </cell>
          <cell r="E3347" t="str">
            <v>M</v>
          </cell>
          <cell r="F3347">
            <v>8.35</v>
          </cell>
        </row>
        <row r="3348">
          <cell r="B3348" t="str">
            <v>RO-40599</v>
          </cell>
          <cell r="C3348" t="str">
            <v>-</v>
          </cell>
          <cell r="D3348" t="str">
            <v>SARJETA DE GRAMA EM CORTE TIPO SGC-X/Y. LARGURA = 80 CM TIPO 80/10 (EXECUÇÃO, INCLUINDO ESCAVAÇÃO,FORNECIMENTO, TRANSPORTE E PLANTIO DA GRAMA)</v>
          </cell>
          <cell r="E3348" t="str">
            <v>M</v>
          </cell>
          <cell r="F3348">
            <v>7</v>
          </cell>
        </row>
        <row r="3349">
          <cell r="B3349" t="str">
            <v>RO-40600</v>
          </cell>
          <cell r="C3349" t="str">
            <v>-</v>
          </cell>
          <cell r="D3349" t="str">
            <v>SARJETA DE GRAMA EM CORTE TIPO SGC-X/Y. LARGURA = 80 CM TIPO 80/15 (EXECUÇÃO, INCLUINDO ESCAVAÇÃO,FORNECIMENTO, TRANSPORTE E PLANTIO DA GRAMA)</v>
          </cell>
          <cell r="E3349" t="str">
            <v>M</v>
          </cell>
          <cell r="F3349">
            <v>8.14</v>
          </cell>
        </row>
        <row r="3350">
          <cell r="B3350" t="str">
            <v>RO-40601</v>
          </cell>
          <cell r="C3350" t="str">
            <v>-</v>
          </cell>
          <cell r="D3350" t="str">
            <v>SARJETA DE GRAMA EM CORTE TIPO SGC-X/Y. LARGURA = 80 CM TIPO 80/20 (EXECUÇÃO, INCLUINDO ESCAVAÇÃO,FORNECIMENTO, TRANSPORTE E PLANTIO DA GRAMA)</v>
          </cell>
          <cell r="E3350" t="str">
            <v>M</v>
          </cell>
          <cell r="F3350">
            <v>9.2799999999999994</v>
          </cell>
        </row>
        <row r="3351">
          <cell r="B3351" t="str">
            <v>RO-40602</v>
          </cell>
          <cell r="C3351" t="str">
            <v>-</v>
          </cell>
          <cell r="D3351" t="str">
            <v>SARJETA DE GRAMA EM CORTE TIPO SGC-X/Y. LARGURA = 80 CM TIPO 80/25 (EXECUÇÃO, INCLUINDO ESCAVAÇÃO,FORNECIMENTO, TRANSPORTE E PLANTIO DA GRAMA)</v>
          </cell>
          <cell r="E3351" t="str">
            <v>M</v>
          </cell>
          <cell r="F3351">
            <v>10.48</v>
          </cell>
        </row>
        <row r="3352">
          <cell r="B3352" t="str">
            <v>RO-40603</v>
          </cell>
          <cell r="C3352" t="str">
            <v>-</v>
          </cell>
          <cell r="D3352" t="str">
            <v>SARJETA DE GRAMA EM CORTE TIPO SGC-X/Y. LARGURA = 90 CM TIPO 90/10 (EXECUÇÃO, INCLUINDO ESCAVAÇÃO,FORNECIMENTO, TRANSPORTE E PLANTIO DA GRAMA)</v>
          </cell>
          <cell r="E3352" t="str">
            <v>M</v>
          </cell>
          <cell r="F3352">
            <v>7.77</v>
          </cell>
        </row>
        <row r="3353">
          <cell r="B3353" t="str">
            <v>RO-40604</v>
          </cell>
          <cell r="C3353" t="str">
            <v>-</v>
          </cell>
          <cell r="D3353" t="str">
            <v>SARJETA DE GRAMA EM CORTE TIPO SGC-X/Y. LARGURA = 90 CM TIPO 90/15 (EXECUÇÃO, INCLUINDO ESCAVAÇÃO,FORNECIMENTO, TRANSPORTE E PLANTIO DA GRAMA)</v>
          </cell>
          <cell r="E3353" t="str">
            <v>M</v>
          </cell>
          <cell r="F3353">
            <v>9.17</v>
          </cell>
        </row>
        <row r="3354">
          <cell r="B3354" t="str">
            <v>RO-40605</v>
          </cell>
          <cell r="C3354" t="str">
            <v>-</v>
          </cell>
          <cell r="D3354" t="str">
            <v>SARJETA DE GRAMA EM CORTE TIPO SGC-X/Y. LARGURA = 90 CM TIPO 90/20 (EXECUÇÃO, INCLUINDO ESCAVAÇÃO,FORNECIMENTO, TRANSPORTE E PLANTIO DA GRAMA)</v>
          </cell>
          <cell r="E3354" t="str">
            <v>M</v>
          </cell>
          <cell r="F3354">
            <v>10.34</v>
          </cell>
        </row>
        <row r="3355">
          <cell r="B3355" t="str">
            <v>RO-40606</v>
          </cell>
          <cell r="C3355" t="str">
            <v>-</v>
          </cell>
          <cell r="D3355" t="str">
            <v>SARJETA DE GRAMA EM CORTE TIPO SGC-X/Y. LARGURA = 90 CM TIPO 90/25 (EXECUÇÃO, INCLUINDO ESCAVAÇÃO,FORNECIMENTO, TRANSPORTE E PLANTIO DA GRAMA)</v>
          </cell>
          <cell r="E3355" t="str">
            <v>M</v>
          </cell>
          <cell r="F3355">
            <v>11.5</v>
          </cell>
        </row>
        <row r="3356">
          <cell r="B3356" t="str">
            <v>RO-40607</v>
          </cell>
          <cell r="C3356" t="str">
            <v>-</v>
          </cell>
          <cell r="D3356" t="str">
            <v>SARJETA DE GRAMA EM CORTE TIPO SGC-X/Y. LARGURA = 100 CM TIPO 100/10 (EXECUÇÃO, INCLUINDO ESCAVAÇÃO,FORNECIMENTO, TRANSPORTE E PLANTIO DA GRAMA)</v>
          </cell>
          <cell r="E3356" t="str">
            <v>M</v>
          </cell>
          <cell r="F3356">
            <v>8.5399999999999991</v>
          </cell>
        </row>
        <row r="3357">
          <cell r="B3357" t="str">
            <v>RO-40608</v>
          </cell>
          <cell r="C3357" t="str">
            <v>-</v>
          </cell>
          <cell r="D3357" t="str">
            <v>SARJETA DE GRAMA EM CORTE TIPO SGC-X/Y. LARGURA = 100 CM TIPO 100/15 (EXECUÇÃO, INCLUINDO ESCAVAÇÃO,FORNECIMENTO, TRANSPORTE E PLANTIO DA GRAMA)</v>
          </cell>
          <cell r="E3357" t="str">
            <v>M</v>
          </cell>
          <cell r="F3357">
            <v>9.9700000000000006</v>
          </cell>
        </row>
        <row r="3358">
          <cell r="B3358" t="str">
            <v>RO-40609</v>
          </cell>
          <cell r="C3358" t="str">
            <v>-</v>
          </cell>
          <cell r="D3358" t="str">
            <v>SARJETA DE GRAMA EM CORTE TIPO SGC-X/Y. LARGURA = 100 CM TIPO 100/20 (EXECUÇÃO, INCLUINDO ESCAVAÇÃO,FORNECIMENTO, TRANSPORTE E PLANTIO DA GRAMA)</v>
          </cell>
          <cell r="E3358" t="str">
            <v>M</v>
          </cell>
          <cell r="F3358">
            <v>11.33</v>
          </cell>
        </row>
        <row r="3359">
          <cell r="B3359" t="str">
            <v>RO-40610</v>
          </cell>
          <cell r="C3359" t="str">
            <v>-</v>
          </cell>
          <cell r="D3359" t="str">
            <v>SARJETA DE GRAMA EM CORTE TIPO SGC-X/Y. LARGURA = 100 CM TIPO 100/25 (EXECUÇÃO, INCLUINDO ESCAVAÇÃO,FORNECIMENTO, TRANSPORTE E PLANTIO DA GRAMA)</v>
          </cell>
          <cell r="E3359" t="str">
            <v>M</v>
          </cell>
          <cell r="F3359">
            <v>12.71</v>
          </cell>
        </row>
        <row r="3360">
          <cell r="B3360" t="str">
            <v>RO-40613</v>
          </cell>
          <cell r="C3360" t="str">
            <v>-</v>
          </cell>
          <cell r="D3360" t="str">
            <v>SARJETA DE CONCRETO EM ATERRO, TIPO DR.SCA-X/Y. LARGURA = 60 CM TIPO 30/10 (EXECUÇÃO, INCLUINDO ESCAVAÇÃO,FORNECIMENTO, TRANSPORTE E PLANTIO DA GRAMA)</v>
          </cell>
          <cell r="E3360" t="str">
            <v>M</v>
          </cell>
          <cell r="F3360">
            <v>26</v>
          </cell>
        </row>
        <row r="3361">
          <cell r="B3361" t="str">
            <v>RO-40614</v>
          </cell>
          <cell r="C3361" t="str">
            <v>-</v>
          </cell>
          <cell r="D3361" t="str">
            <v>SARJETA DE CONCRETO EM ATERRO, TIPO DR.SCA-X/Y. LARGURA = 60 CM TIPO 30/15 (EXECUÇÃO, INCLUINDO ESCAVAÇÃO,FORNECIMENTO, TRANSPORTE E PLANTIO DA GRAMA)</v>
          </cell>
          <cell r="E3361" t="str">
            <v>M</v>
          </cell>
          <cell r="F3361">
            <v>30.41</v>
          </cell>
        </row>
        <row r="3362">
          <cell r="B3362" t="str">
            <v>RO-40615</v>
          </cell>
          <cell r="C3362" t="str">
            <v>-</v>
          </cell>
          <cell r="D3362" t="str">
            <v>SARJETA DE CONCRETO EM ATERRO, TIPO DR.SCA-X/Y. LARGURA = 60 CM TIPO 30/20 (EXECUÇÃO, INCLUINDO ESCAVAÇÃO, FORNECIMENTO E TRANSPORTE DE TODOS OS MATERIAIS)</v>
          </cell>
          <cell r="E3362" t="str">
            <v>M</v>
          </cell>
          <cell r="F3362">
            <v>35.22</v>
          </cell>
        </row>
        <row r="3363">
          <cell r="B3363" t="str">
            <v>RO-40616</v>
          </cell>
          <cell r="C3363" t="str">
            <v>-</v>
          </cell>
          <cell r="D3363" t="str">
            <v>SARJETA DE CONCRETO EM ATERRO, TIPO DR.SCA-X/Y. LARGURA = 70 CM TIPO 40/10 (EXECUÇÃO, INCLUINDO ESCAVAÇÃO, FORNECIMENTO E TRANSPORTE DE TODOS OS MATERIAIS)</v>
          </cell>
          <cell r="E3363" t="str">
            <v>M</v>
          </cell>
          <cell r="F3363">
            <v>29.33</v>
          </cell>
        </row>
        <row r="3364">
          <cell r="B3364" t="str">
            <v>RO-40617</v>
          </cell>
          <cell r="C3364" t="str">
            <v>-</v>
          </cell>
          <cell r="D3364" t="str">
            <v>SARJETA DE CONCRETO EM ATERRO, TIPO DR.SCA-X/Y. LARGURA = 70 CM TIPO 40/15 (EXECUÇÃO, INCLUINDO ESCAVAÇÃO, FORNECIMENTO E TRANSPORTE DE TODOS OS MATERIAIS)</v>
          </cell>
          <cell r="E3364" t="str">
            <v>M</v>
          </cell>
          <cell r="F3364">
            <v>33.979999999999997</v>
          </cell>
        </row>
        <row r="3365">
          <cell r="B3365" t="str">
            <v>RO-40618</v>
          </cell>
          <cell r="C3365" t="str">
            <v>-</v>
          </cell>
          <cell r="D3365" t="str">
            <v>SARJETA DE CONCRETO EM ATERRO, TIPO DR.SCA-X/Y. LARGURA = 70 CM TIPO 40/20 (EXECUÇÃO, INCLUINDO ESCAVAÇÃO, FORNECIMENTO E TRANSPORTE DE TODOS OS MATERIAIS)</v>
          </cell>
          <cell r="E3365" t="str">
            <v>M</v>
          </cell>
          <cell r="F3365">
            <v>37.15</v>
          </cell>
        </row>
        <row r="3366">
          <cell r="B3366" t="str">
            <v>RO-40619</v>
          </cell>
          <cell r="C3366" t="str">
            <v>-</v>
          </cell>
          <cell r="D3366" t="str">
            <v>SARJETA DE CONCRETO EM ATERRO, TIPO DR.SCA-X/Y. LARGURA = 70 CM TIPO 40/25 (EXECUÇÃO, INCLUINDO ESCAVAÇÃO, FORNECIMENTO E TRANSPORTE DE TODOS OS MATERIAIS)</v>
          </cell>
          <cell r="E3366" t="str">
            <v>M</v>
          </cell>
          <cell r="F3366">
            <v>42.77</v>
          </cell>
        </row>
        <row r="3367">
          <cell r="B3367" t="str">
            <v>RO-40620</v>
          </cell>
          <cell r="C3367" t="str">
            <v>-</v>
          </cell>
          <cell r="D3367" t="str">
            <v>SARJETA DE CONCRETO EM ATERRO, TIPO DR.SCA-X/Y. LARGURA = 80 CM TIPO 50/10 (EXECUÇÃO, INCLUINDO ESCAVAÇÃO, FORNECIMENTO E TRANSPORTE DE TODOS OS MATERIAIS)</v>
          </cell>
          <cell r="E3367" t="str">
            <v>M</v>
          </cell>
          <cell r="F3367">
            <v>32.090000000000003</v>
          </cell>
        </row>
        <row r="3368">
          <cell r="B3368" t="str">
            <v>RO-40621</v>
          </cell>
          <cell r="C3368" t="str">
            <v>-</v>
          </cell>
          <cell r="D3368" t="str">
            <v>SARJETA DE CONCRETO EM ATERRO, TIPO DR.SCA-X/Y. LARGURA = 80 CM TIPO 50/15 (EXECUÇÃO, INCLUINDO ESCAVAÇÃO, FORNECIMENTO E TRANSPORTE DE TODOS OS MATERIAIS)</v>
          </cell>
          <cell r="E3368" t="str">
            <v>M</v>
          </cell>
          <cell r="F3368">
            <v>35.94</v>
          </cell>
        </row>
        <row r="3369">
          <cell r="B3369" t="str">
            <v>RO-40622</v>
          </cell>
          <cell r="C3369" t="str">
            <v>-</v>
          </cell>
          <cell r="D3369" t="str">
            <v>SARJETA DE CONCRETO EM ATERRO, TIPO DR.SCA-X/Y. LARGURA = 80 CM TIPO 50/20 (EXECUÇÃO, INCLUINDO ESCAVAÇÃO, FORNECIMENTO E TRANSPORTE DE TODOS OS MATERIAIS)</v>
          </cell>
          <cell r="E3369" t="str">
            <v>M</v>
          </cell>
          <cell r="F3369">
            <v>40.14</v>
          </cell>
        </row>
        <row r="3370">
          <cell r="B3370" t="str">
            <v>RO-40623</v>
          </cell>
          <cell r="C3370" t="str">
            <v>-</v>
          </cell>
          <cell r="D3370" t="str">
            <v>SARJETA DE CONCRETO EM ATERRO, TIPO DR.SCA-X/Y. LARGURA = 80 CM TIPO 50/25 (EXECUÇÃO, INCLUINDO ESCAVAÇÃO, FORNECIMENTO E TRANSPORTE DE TODOS OS MATERIAIS)</v>
          </cell>
          <cell r="E3370" t="str">
            <v>M</v>
          </cell>
          <cell r="F3370">
            <v>45.09</v>
          </cell>
        </row>
        <row r="3371">
          <cell r="B3371" t="str">
            <v>RO-40624</v>
          </cell>
          <cell r="C3371" t="str">
            <v>-</v>
          </cell>
          <cell r="D3371" t="str">
            <v>SARJETA DE CONCRETO EM ATERRO, TIPO DR.SCA-X/Y. LARGURA = 80 CM TIPO 50/30 (EXECUÇÃO, INCLUINDO ESCAVAÇÃO, FORNECIMENTO E TRANSPORTE DE TODOS OS MATERIAIS)</v>
          </cell>
          <cell r="E3371" t="str">
            <v>M</v>
          </cell>
          <cell r="F3371">
            <v>50.3</v>
          </cell>
        </row>
        <row r="3372">
          <cell r="B3372" t="str">
            <v>RO-40625</v>
          </cell>
          <cell r="C3372" t="str">
            <v>-</v>
          </cell>
          <cell r="D3372" t="str">
            <v>SARJETA DE CONCRETO EM ATERRO, TIPO DR.SCA-X/Y. LARGURA = 90 CM TIPO 60/10 (EXECUÇÃO, INCLUINDO ESCAVAÇÃO, FORNECIMENTO E TRANSPORTE DE TODOS OS MATERIAIS)</v>
          </cell>
          <cell r="E3372" t="str">
            <v>M</v>
          </cell>
          <cell r="F3372">
            <v>34.86</v>
          </cell>
        </row>
        <row r="3373">
          <cell r="B3373" t="str">
            <v>RO-40626</v>
          </cell>
          <cell r="C3373" t="str">
            <v>-</v>
          </cell>
          <cell r="D3373" t="str">
            <v>SARJETA DE CONCRETO EM ATERRO, TIPO DR.SCA-X/Y. LARGURA = 90 CM TIPO 60/15 (EXECUÇÃO, INCLUINDO ESCAVAÇÃO, FORNECIMENTO E TRANSPORTE DE TODOS OS MATERIAIS)</v>
          </cell>
          <cell r="E3373" t="str">
            <v>M</v>
          </cell>
          <cell r="F3373">
            <v>38.159999999999997</v>
          </cell>
        </row>
        <row r="3374">
          <cell r="B3374" t="str">
            <v>RO-40627</v>
          </cell>
          <cell r="C3374" t="str">
            <v>-</v>
          </cell>
          <cell r="D3374" t="str">
            <v>SARJETA DE CONCRETO EM ATERRO, TIPO DR.SCA-X/Y. LARGURA = 90 CM TIPO 60/20 (EXECUÇÃO, INCLUINDO ESCAVAÇÃO, FORNECIMENTO E TRANSPORTE DE TODOS OS MATERIAIS)</v>
          </cell>
          <cell r="E3374" t="str">
            <v>M</v>
          </cell>
          <cell r="F3374">
            <v>43.18</v>
          </cell>
        </row>
        <row r="3375">
          <cell r="B3375" t="str">
            <v>RO-40628</v>
          </cell>
          <cell r="C3375" t="str">
            <v>-</v>
          </cell>
          <cell r="D3375" t="str">
            <v>SARJETA DE CONCRETO EM ATERRO, TIPO DR.SCA-X/Y. LARGURA = 90 CM TIPO 60/25 (EXECUÇÃO, INCLUINDO ESCAVAÇÃO, FORNECIMENTO E TRANSPORTE DE TODOS OS MATERIAIS)</v>
          </cell>
          <cell r="E3375" t="str">
            <v>M</v>
          </cell>
          <cell r="F3375">
            <v>47.92</v>
          </cell>
        </row>
        <row r="3376">
          <cell r="B3376" t="str">
            <v>RO-40629</v>
          </cell>
          <cell r="C3376" t="str">
            <v>-</v>
          </cell>
          <cell r="D3376" t="str">
            <v>SARJETA DE CONCRETO EM ATERRO, TIPO DR.SCA-X/Y. LARGURA = 90 CM TIPO 60/30 (EXECUÇÃO, INCLUINDO ESCAVAÇÃO, FORNECIMENTO E TRANSPORTE DE TODOS OS MATERIAIS)</v>
          </cell>
          <cell r="E3376" t="str">
            <v>M</v>
          </cell>
          <cell r="F3376">
            <v>53.14</v>
          </cell>
        </row>
        <row r="3377">
          <cell r="B3377" t="str">
            <v>RO-40630</v>
          </cell>
          <cell r="C3377" t="str">
            <v>-</v>
          </cell>
          <cell r="D3377" t="str">
            <v>SARJETA DE CONCRETO EM ATERRO, TIPO DR.SCA-X/Y. LARGURA = 100 CM TIPO 70/10 (EXECUÇÃO, INCLUINDO ESCAVAÇÃO, FORNECIMENTO E TRANSPORTE DE TODOS OS MATERIAIS)</v>
          </cell>
          <cell r="E3377" t="str">
            <v>M</v>
          </cell>
          <cell r="F3377">
            <v>36.229999999999997</v>
          </cell>
        </row>
        <row r="3378">
          <cell r="B3378" t="str">
            <v>RO-40631</v>
          </cell>
          <cell r="C3378" t="str">
            <v>-</v>
          </cell>
          <cell r="D3378" t="str">
            <v>SARJETA DE CONCRETO EM ATERRO, TIPO DR.SCA-X/Y. LARGURA = 100 CM TIPO 70/15 (EXECUÇÃO, INCLUINDO ESCAVAÇÃO, FORNECIMENTO E TRANSPORTE DE TODOS OS MATERIAIS)</v>
          </cell>
          <cell r="E3378" t="str">
            <v>M</v>
          </cell>
          <cell r="F3378">
            <v>40.35</v>
          </cell>
        </row>
        <row r="3379">
          <cell r="B3379" t="str">
            <v>RO-40632</v>
          </cell>
          <cell r="C3379" t="str">
            <v>-</v>
          </cell>
          <cell r="D3379" t="str">
            <v>SARJETA DE CONCRETO EM ATERRO, TIPO DR.SCA-X/Y. LARGURA = 100 CM TIPO 70/20 (EXECUÇÃO, INCLUINDO ESCAVAÇÃO, FORNECIMENTO E TRANSPORTE DE TODOS OS MATERIAIS)</v>
          </cell>
          <cell r="E3379" t="str">
            <v>M</v>
          </cell>
          <cell r="F3379">
            <v>45.94</v>
          </cell>
        </row>
        <row r="3380">
          <cell r="B3380" t="str">
            <v>RO-40633</v>
          </cell>
          <cell r="C3380" t="str">
            <v>-</v>
          </cell>
          <cell r="D3380" t="str">
            <v>SARJETA DE CONCRETO EM ATERRO, TIPO DR.SCA-X/Y. LARGURA = 100 CM TIPO 70/25 (EXECUÇÃO, INCLUINDO ESCAVAÇÃO, FORNECIMENTO E TRANSPORTE DE TODOS OS MATERIAIS)</v>
          </cell>
          <cell r="E3380" t="str">
            <v>M</v>
          </cell>
          <cell r="F3380">
            <v>50.78</v>
          </cell>
        </row>
        <row r="3381">
          <cell r="B3381" t="str">
            <v>RO-40634</v>
          </cell>
          <cell r="C3381" t="str">
            <v>-</v>
          </cell>
          <cell r="D3381" t="str">
            <v>SARJETA DE CONCRETO EM ATERRO, TIPO DR.SCA-X/Y. LARGURA = 100 CM TIPO 70/30 (EXECUÇÃO, INCLUINDO ESCAVAÇÃO, FORNECIMENTO E TRANSPORTE DE TODOS OS MATERIAIS)</v>
          </cell>
          <cell r="E3381" t="str">
            <v>M</v>
          </cell>
          <cell r="F3381">
            <v>56.49</v>
          </cell>
        </row>
        <row r="3382">
          <cell r="B3382" t="str">
            <v>RO-40647</v>
          </cell>
          <cell r="C3382" t="str">
            <v>-</v>
          </cell>
          <cell r="D3382" t="str">
            <v>SARJETA DE CONCRETO EM CORTE TIPO DR.SCC-X/Y. LARGURA = 50 CM TIPO 40/10 (EXECUÇÃO, INCLUINDO ESCAVAÇÃO, FORNECIMENTO E TRANSPORTE DE TODOS OS MATERIAIS)</v>
          </cell>
          <cell r="E3382" t="str">
            <v>M</v>
          </cell>
          <cell r="F3382">
            <v>26.86</v>
          </cell>
        </row>
        <row r="3383">
          <cell r="B3383" t="str">
            <v>RO-40648</v>
          </cell>
          <cell r="C3383" t="str">
            <v>-</v>
          </cell>
          <cell r="D3383" t="str">
            <v>SARJETA DE CONCRETO EM CORTE TIPO DR.SCC-X/Y. LARGURA = 50 CM TIPO 40/15 (EXECUÇÃO, INCLUINDO ESCAVAÇÃO, FORNECIMENTO E TRANSPORTE DE TODOS OS MATERIAIS)</v>
          </cell>
          <cell r="E3383" t="str">
            <v>M</v>
          </cell>
          <cell r="F3383">
            <v>28.88</v>
          </cell>
        </row>
        <row r="3384">
          <cell r="B3384" t="str">
            <v>RO-40649</v>
          </cell>
          <cell r="C3384" t="str">
            <v>-</v>
          </cell>
          <cell r="D3384" t="str">
            <v>SARJETA DE CONCRETO EM CORTE TIPO DR.SCC-X/Y. LARGURA = 60 CM TIPO 50/10 (EXECUÇÃO, INCLUINDO ESCAVAÇÃO, FORNECIMENTO E TRANSPORTE DE TODOS OS MATERIAIS)</v>
          </cell>
          <cell r="E3384" t="str">
            <v>M</v>
          </cell>
          <cell r="F3384">
            <v>30.23</v>
          </cell>
        </row>
        <row r="3385">
          <cell r="B3385" t="str">
            <v>RO-40650</v>
          </cell>
          <cell r="C3385" t="str">
            <v>-</v>
          </cell>
          <cell r="D3385" t="str">
            <v>SARJETA DE CONCRETO EM CORTE TIPO DR.SCC-X/Y. LARGURA = 60 CM TIPO 50/15 (EXECUÇÃO, INCLUINDO ESCAVAÇÃO, FORNECIMENTO E TRANSPORTE DE TODOS OS MATERIAIS)</v>
          </cell>
          <cell r="E3385" t="str">
            <v>M</v>
          </cell>
          <cell r="F3385">
            <v>32.01</v>
          </cell>
        </row>
        <row r="3386">
          <cell r="B3386" t="str">
            <v>RO-40651</v>
          </cell>
          <cell r="C3386" t="str">
            <v>-</v>
          </cell>
          <cell r="D3386" t="str">
            <v>SARJETA DE CONCRETO EM CORTE TIPO DR.SCC-X/Y. LARGURA = 60 CM TIPO 50/20 (EXECUÇÃO, INCLUINDO ESCAVAÇÃO, FORNECIMENTO E TRANSPORTE DE TODOS OS MATERIAIS)</v>
          </cell>
          <cell r="E3386" t="str">
            <v>M</v>
          </cell>
          <cell r="F3386">
            <v>34.119999999999997</v>
          </cell>
        </row>
        <row r="3387">
          <cell r="B3387" t="str">
            <v>RO-40652</v>
          </cell>
          <cell r="C3387" t="str">
            <v>-</v>
          </cell>
          <cell r="D3387" t="str">
            <v>SARJETA DE CONCRETO EM CORTE TIPO DR.SCC-X/Y. LARGURA = 70 CM TIPO 60/10 (EXECUÇÃO, INCLUINDO ESCAVAÇÃO, FORNECIMENTO E TRANSPORTE DE TODOS OS MATERIAIS)</v>
          </cell>
          <cell r="E3387" t="str">
            <v>M</v>
          </cell>
          <cell r="F3387">
            <v>33.549999999999997</v>
          </cell>
        </row>
        <row r="3388">
          <cell r="B3388" t="str">
            <v>RO-40653</v>
          </cell>
          <cell r="C3388" t="str">
            <v>-</v>
          </cell>
          <cell r="D3388" t="str">
            <v>SARJETA DE CONCRETO EM CORTE TIPO DR.SCC-X/Y. LARGURA = 70 CM TIPO 60/15 (EXECUÇÃO, INCLUINDO ESCAVAÇÃO, FORNECIMENTO E TRANSPORTE DE TODOS OS MATERIAIS)</v>
          </cell>
          <cell r="E3388" t="str">
            <v>M</v>
          </cell>
          <cell r="F3388">
            <v>35.090000000000003</v>
          </cell>
        </row>
        <row r="3389">
          <cell r="B3389" t="str">
            <v>RO-40654</v>
          </cell>
          <cell r="C3389" t="str">
            <v>-</v>
          </cell>
          <cell r="D3389" t="str">
            <v>SARJETA DE CONCRETO EM CORTE TIPO DR.SCC-X/Y. LARGURA = 70 CM TIPO 60/20 (EXECUÇÃO, INCLUINDO ESCAVAÇÃO, FORNECIMENTO E TRANSPORTE DE TODOS OS MATERIAIS)</v>
          </cell>
          <cell r="E3389" t="str">
            <v>M</v>
          </cell>
          <cell r="F3389">
            <v>37.71</v>
          </cell>
        </row>
        <row r="3390">
          <cell r="B3390" t="str">
            <v>RO-40655</v>
          </cell>
          <cell r="C3390" t="str">
            <v>-</v>
          </cell>
          <cell r="D3390" t="str">
            <v>SARJETA DE CONCRETO EM CORTE TIPO DR.SCC-X/Y. LARGURA = 70 CM TIPO 60/25 (EXECUÇÃO, INCLUINDO ESCAVAÇÃO, FORNECIMENTO E TRANSPORTE DE TODOS OS MATERIAIS)</v>
          </cell>
          <cell r="E3390" t="str">
            <v>M</v>
          </cell>
          <cell r="F3390">
            <v>39.96</v>
          </cell>
        </row>
        <row r="3391">
          <cell r="B3391" t="str">
            <v>RO-40656</v>
          </cell>
          <cell r="C3391" t="str">
            <v>-</v>
          </cell>
          <cell r="D3391" t="str">
            <v>SARJETA DE CONCRETO EM CORTE TIPO DR.SCC-X/Y. LARGURA = 80 CM TIPO 70/10 (EXECUÇÃO, INCLUINDO ESCAVAÇÃO, FORNECIMENTO E TRANSPORTE DE TODOS OS MATERIAIS)</v>
          </cell>
          <cell r="E3391" t="str">
            <v>M</v>
          </cell>
          <cell r="F3391">
            <v>37.06</v>
          </cell>
        </row>
        <row r="3392">
          <cell r="B3392" t="str">
            <v>RO-40657</v>
          </cell>
          <cell r="C3392" t="str">
            <v>-</v>
          </cell>
          <cell r="D3392" t="str">
            <v>SARJETA DE CONCRETO EM CORTE TIPO DR.SCC-X/Y. LARGURA = 80 CM TIPO 70/15 (EXECUÇÃO, INCLUINDO ESCAVAÇÃO, FORNECIMENTO E TRANSPORTE DE TODOS OS MATERIAIS)</v>
          </cell>
          <cell r="E3392" t="str">
            <v>M</v>
          </cell>
          <cell r="F3392">
            <v>37.92</v>
          </cell>
        </row>
        <row r="3393">
          <cell r="B3393" t="str">
            <v>RO-40658</v>
          </cell>
          <cell r="C3393" t="str">
            <v>-</v>
          </cell>
          <cell r="D3393" t="str">
            <v>SARJETA DE CONCRETO EM CORTE TIPO DR.SCC-X/Y. LARGURA = 80 CM TIPO 70/20 (EXECUÇÃO, INCLUINDO ESCAVAÇÃO, FORNECIMENTO E TRANSPORTE DE TODOS OS MATERIAIS)</v>
          </cell>
          <cell r="E3393" t="str">
            <v>M</v>
          </cell>
          <cell r="F3393">
            <v>40.549999999999997</v>
          </cell>
        </row>
        <row r="3394">
          <cell r="B3394" t="str">
            <v>RO-40659</v>
          </cell>
          <cell r="C3394" t="str">
            <v>-</v>
          </cell>
          <cell r="D3394" t="str">
            <v>SARJETA DE CONCRETO EM CORTE TIPO DR.SCC-X/Y. LARGURA = 80 CM TIPO 70/25 (EXECUÇÃO, INCLUINDO ESCAVAÇÃO, FORNECIMENTO E TRANSPORTE DE TODOS OS MATERIAIS)</v>
          </cell>
          <cell r="E3394" t="str">
            <v>M</v>
          </cell>
          <cell r="F3394">
            <v>43.27</v>
          </cell>
        </row>
        <row r="3395">
          <cell r="B3395" t="str">
            <v>RO-40660</v>
          </cell>
          <cell r="C3395" t="str">
            <v>-</v>
          </cell>
          <cell r="D3395" t="str">
            <v>SARJETA DE CONCRETO EM CORTE TIPO DR.SCC-X/Y. LARGURA = 80 CM TIPO 70/30 (EXECUÇÃO, INCLUINDO ESCAVAÇÃO, FORNECIMENTO E TRANSPORTE DE TODOS OS MATERIAIS)</v>
          </cell>
          <cell r="E3395" t="str">
            <v>M</v>
          </cell>
          <cell r="F3395">
            <v>45.47</v>
          </cell>
        </row>
        <row r="3396">
          <cell r="B3396" t="str">
            <v>RO-40661</v>
          </cell>
          <cell r="C3396" t="str">
            <v>-</v>
          </cell>
          <cell r="D3396" t="str">
            <v>SARJETA DE CONCRETO EM CORTE TIPO DR.SCC-X/Y. LARGURA = 90 CM TIPO 80/10 (EXECUÇÃO, INCLUINDO ESCAVAÇÃO, FORNECIMENTO E TRANSPORTE DE TODOS OS MATERIAIS)</v>
          </cell>
          <cell r="E3396" t="str">
            <v>M</v>
          </cell>
          <cell r="F3396">
            <v>40.049999999999997</v>
          </cell>
        </row>
        <row r="3397">
          <cell r="B3397" t="str">
            <v>RO-40662</v>
          </cell>
          <cell r="C3397" t="str">
            <v>-</v>
          </cell>
          <cell r="D3397" t="str">
            <v>SARJETA DE CONCRETO EM CORTE TIPO DR.SCC-X/Y. LARGURA = 90 CM TIPO 80/15 (EXECUÇÃO, INCLUINDO ESCAVAÇÃO, FORNECIMENTO E TRANSPORTE DE TODOS OS MATERIAIS)</v>
          </cell>
          <cell r="E3397" t="str">
            <v>M</v>
          </cell>
          <cell r="F3397">
            <v>41.72</v>
          </cell>
        </row>
        <row r="3398">
          <cell r="B3398" t="str">
            <v>RO-40663</v>
          </cell>
          <cell r="C3398" t="str">
            <v>-</v>
          </cell>
          <cell r="D3398" t="str">
            <v>SARJETA DE CONCRETO EM CORTE TIPO DR.SCC-X/Y. LARGURA = 90 CM TIPO 80/20 (EXECUÇÃO, INCLUINDO ESCAVAÇÃO, FORNECIMENTO E TRANSPORTE DE TODOS OS MATERIAIS)</v>
          </cell>
          <cell r="E3398" t="str">
            <v>M</v>
          </cell>
          <cell r="F3398">
            <v>44.19</v>
          </cell>
        </row>
        <row r="3399">
          <cell r="B3399" t="str">
            <v>RO-40664</v>
          </cell>
          <cell r="C3399" t="str">
            <v>-</v>
          </cell>
          <cell r="D3399" t="str">
            <v>SARJETA DE CONCRETO EM CORTE TIPO DR.SCC-X/Y. LARGURA = 90 CM TIPO 80/25 (EXECUÇÃO, INCLUINDO ESCAVAÇÃO, FORNECIMENTO E TRANSPORTE DE TODOS OS MATERIAIS)</v>
          </cell>
          <cell r="E3399" t="str">
            <v>M</v>
          </cell>
          <cell r="F3399">
            <v>46.57</v>
          </cell>
        </row>
        <row r="3400">
          <cell r="B3400" t="str">
            <v>RO-40665</v>
          </cell>
          <cell r="C3400" t="str">
            <v>-</v>
          </cell>
          <cell r="D3400" t="str">
            <v>SARJETA DE CONCRETO EM CORTE TIPO DR.SCC-X/Y. LARGURA = 90 CM TIPO 80/30 (EXECUÇÃO, INCLUINDO ESCAVAÇÃO, FORNECIMENTO E TRANSPORTE DE TODOS OS MATERIAIS)</v>
          </cell>
          <cell r="E3400" t="str">
            <v>M</v>
          </cell>
          <cell r="F3400">
            <v>49.05</v>
          </cell>
        </row>
        <row r="3401">
          <cell r="B3401" t="str">
            <v>RO-40666</v>
          </cell>
          <cell r="C3401" t="str">
            <v>-</v>
          </cell>
          <cell r="D3401" t="str">
            <v>SARJETA DE CONCRETO EM CORTE TIPO DR.SCC-X/Y. LARGURA = 100 CM TIPO 90/10 (EXECUÇÃO, INCLUINDO ESCAVAÇÃO, FORNECIMENTO E TRANSPORTE DE TODOS OS MATERIAIS)</v>
          </cell>
          <cell r="E3401" t="str">
            <v>M</v>
          </cell>
          <cell r="F3401">
            <v>43.43</v>
          </cell>
        </row>
        <row r="3402">
          <cell r="B3402" t="str">
            <v>RO-40667</v>
          </cell>
          <cell r="C3402" t="str">
            <v>-</v>
          </cell>
          <cell r="D3402" t="str">
            <v>SARJETA DE CONCRETO EM CORTE TIPO DR.SCC-X/Y. LARGURA = 100 CM TIPO 90/15 (EXECUÇÃO, INCLUINDO ESCAVAÇÃO, FORNECIMENTO E TRANSPORTE DE TODOS OS MATERIAIS)</v>
          </cell>
          <cell r="E3402" t="str">
            <v>M</v>
          </cell>
          <cell r="F3402">
            <v>45.65</v>
          </cell>
        </row>
        <row r="3403">
          <cell r="B3403" t="str">
            <v>RO-40668</v>
          </cell>
          <cell r="C3403" t="str">
            <v>-</v>
          </cell>
          <cell r="D3403" t="str">
            <v>SARJETA DE CONCRETO EM CORTE TIPO DR.SCC-X/Y. LARGURA = 100 CM TIPO 90/20 (EXECUÇÃO, INCLUINDO ESCAVAÇÃO, FORNECIMENTO E TRANSPORTE DE TODOS OS MATERIAIS)</v>
          </cell>
          <cell r="E3403" t="str">
            <v>M</v>
          </cell>
          <cell r="F3403">
            <v>47.74</v>
          </cell>
        </row>
        <row r="3404">
          <cell r="B3404" t="str">
            <v>RO-40669</v>
          </cell>
          <cell r="C3404" t="str">
            <v>-</v>
          </cell>
          <cell r="D3404" t="str">
            <v>SARJETA DE CONCRETO EM CORTE TIPO DR.SCC-X/Y. LARGURA = 100 CM TIPO 90/25 (EXECUÇÃO, INCLUINDO ESCAVAÇÃO, FORNECIMENTO E TRANSPORTE DE TODOS OS MATERIAIS)</v>
          </cell>
          <cell r="E3404" t="str">
            <v>M</v>
          </cell>
          <cell r="F3404">
            <v>50.22</v>
          </cell>
        </row>
        <row r="3405">
          <cell r="B3405" t="str">
            <v>RO-40670</v>
          </cell>
          <cell r="C3405" t="str">
            <v>-</v>
          </cell>
          <cell r="D3405" t="str">
            <v>SARJETA DE CONCRETO EM CORTE TIPO DR.SCC-X/Y. LARGURA = 100 CM TIPO 90/30 (EXECUÇÃO, INCLUINDO ESCAVAÇÃO, FORNECIMENTO E TRANSPORTE DE TODOS OS MATERIAIS)</v>
          </cell>
          <cell r="E3405" t="str">
            <v>M</v>
          </cell>
          <cell r="F3405">
            <v>52.48</v>
          </cell>
        </row>
        <row r="3406">
          <cell r="B3406" t="str">
            <v>RO-40638</v>
          </cell>
          <cell r="C3406" t="str">
            <v>-</v>
          </cell>
          <cell r="D3406" t="str">
            <v>MEIO-FIO DE CONCRETO, TIPO DR.MF-01 (EXECUÇÃO, INCLUINDO ESCAVAÇÃO, FORNECIMENTO E TRANSPORTE DE TODOS OS MATERIAIS)</v>
          </cell>
          <cell r="E3406" t="str">
            <v>M</v>
          </cell>
          <cell r="F3406">
            <v>32.58</v>
          </cell>
        </row>
        <row r="3407">
          <cell r="B3407" t="str">
            <v>RO-40553</v>
          </cell>
          <cell r="C3407" t="str">
            <v>-</v>
          </cell>
          <cell r="D3407" t="str">
            <v>MURETA DE PROTEÇÃO,  TIPO DR.MP-01 (EXECUÇÃO,  FORNECIMENTO E TRANSPORTE DE TODOS OS MATERIAIS)</v>
          </cell>
          <cell r="E3407" t="str">
            <v>M</v>
          </cell>
          <cell r="F3407">
            <v>33.020000000000003</v>
          </cell>
        </row>
        <row r="3408">
          <cell r="B3408" t="str">
            <v>RO-42379</v>
          </cell>
          <cell r="C3408" t="str">
            <v>-</v>
          </cell>
          <cell r="D3408" t="str">
            <v>BACIA DE ACUMULAÇÃO TIPO I (JUSANTE DE SAÍDAS D'ÁGUA E VALETAS DE PROTEÇÃO)</v>
          </cell>
          <cell r="E3408" t="str">
            <v>U</v>
          </cell>
          <cell r="F3408">
            <v>505.41</v>
          </cell>
        </row>
        <row r="3409">
          <cell r="B3409" t="str">
            <v>RO-42380</v>
          </cell>
          <cell r="C3409" t="str">
            <v>-</v>
          </cell>
          <cell r="D3409" t="str">
            <v>BACIA DE ACUMULAÇÃO TIPO II (JUSANTE DE BUEIROS DE GREIDE)</v>
          </cell>
          <cell r="E3409" t="str">
            <v>U</v>
          </cell>
          <cell r="F3409">
            <v>764.95</v>
          </cell>
        </row>
        <row r="3410">
          <cell r="B3410" t="str">
            <v>RO-42910</v>
          </cell>
          <cell r="C3410" t="str">
            <v>-</v>
          </cell>
          <cell r="D3410" t="str">
            <v>BACIA DE ACUMULAÇÃO TIPO I - A (JUSANTE DE SAÍDAS D'ÁGUA E VALETAS DE PROTEÇÃO)</v>
          </cell>
          <cell r="E3410" t="str">
            <v>U</v>
          </cell>
          <cell r="F3410">
            <v>491.75</v>
          </cell>
        </row>
        <row r="3411">
          <cell r="B3411" t="str">
            <v>RO-42911</v>
          </cell>
          <cell r="C3411" t="str">
            <v>-</v>
          </cell>
          <cell r="D3411" t="str">
            <v>BACIA DE ACUMULAÇÃO TIPO II - A (JUSANTE DE BUEIROS DE GREIDE)</v>
          </cell>
          <cell r="E3411" t="str">
            <v>U</v>
          </cell>
          <cell r="F3411">
            <v>710.31</v>
          </cell>
        </row>
        <row r="3412">
          <cell r="B3412" t="str">
            <v>RO-40925</v>
          </cell>
          <cell r="C3412" t="str">
            <v>-</v>
          </cell>
          <cell r="D3412" t="str">
            <v>DRENO DE TALVEGUE COM PEDRA DE MÃO, BRITA E AREIA, TIPO DR.DT (EXECUÇÃO, INCLUINDO FORNECIMENTO DE TODOS OS MATERIAIS, EXCETO TRANSPORTE DOS AGREGADOS E ESCAVAÇÃO)</v>
          </cell>
          <cell r="E3412" t="str">
            <v>M3</v>
          </cell>
          <cell r="F3412">
            <v>93.33</v>
          </cell>
        </row>
        <row r="3413">
          <cell r="B3413" t="str">
            <v>RO-43467</v>
          </cell>
          <cell r="C3413" t="str">
            <v>-</v>
          </cell>
          <cell r="D3413" t="str">
            <v>DRENO DE TALVEGUE TIPO DR-DT COM PEDRA DE MÃO (EXECUÇÃO, INCLUINDO FORNECIMENTO DE TODOS OS MATERIAIS, EXCETO TRANSPORTE DOS AGREGADOS E ESCAVAÇÃO)</v>
          </cell>
          <cell r="E3413" t="str">
            <v>M3</v>
          </cell>
          <cell r="F3413">
            <v>83.16</v>
          </cell>
        </row>
        <row r="3414">
          <cell r="B3414" t="str">
            <v>RO-40928</v>
          </cell>
          <cell r="C3414" t="str">
            <v>-</v>
          </cell>
          <cell r="D3414" t="str">
            <v>DRENO ESPINHA DE PEIXE DE AREIA, TIPO DR.EP-01 (EXECUÇÃO INCLUINDO  ESCAVAÇÃO ,FORNECIMENTO DE TODOS OS MATERIAIS, EXCETO TRANSPORTE DOS AGREGADOS)</v>
          </cell>
          <cell r="E3414" t="str">
            <v>M</v>
          </cell>
          <cell r="F3414">
            <v>10.92</v>
          </cell>
        </row>
        <row r="3415">
          <cell r="B3415" t="str">
            <v>RO-40930</v>
          </cell>
          <cell r="C3415" t="str">
            <v>-</v>
          </cell>
          <cell r="D3415" t="str">
            <v>DRENO ESPINHA DE PEIXE DE BRITA, TIPO DR.EP-01 (EXECUÇÃO INCLUINDO  ESCAVAÇÃO ,FORNECIMENTO DE TODOS OS MATERIAIS, EXCETO TRANSPORTE DOS AGREGADOS)</v>
          </cell>
          <cell r="E3415" t="str">
            <v>M</v>
          </cell>
          <cell r="F3415">
            <v>11.82</v>
          </cell>
        </row>
        <row r="3416">
          <cell r="B3416" t="str">
            <v>RO-40935</v>
          </cell>
          <cell r="C3416" t="str">
            <v>-</v>
          </cell>
          <cell r="D3416" t="str">
            <v>DRENO DE ALIVIO DE PAVIMENTO, TIPO DR.DA-01 (EXECUÇÃO INCLUINDO  ESCAVAÇÃO ,FORNECIMENTO DE TODOS OS MATERIAIS, EXCETO TRANSPORTE DOS AGREGADOS)</v>
          </cell>
          <cell r="E3416" t="str">
            <v>M</v>
          </cell>
          <cell r="F3416">
            <v>5.24</v>
          </cell>
        </row>
        <row r="3417">
          <cell r="B3417" t="str">
            <v>RO-40955</v>
          </cell>
          <cell r="C3417" t="str">
            <v>-</v>
          </cell>
          <cell r="D3417" t="str">
            <v>DRENO VERTICAL DE BRITA (EXECUÇÃO INCLUINDO  ESCAVAÇÃO ,FORNECIMENTO DE TODOS OS MATERIAIS, EXCETO TRANSPORTE DOS AGREGADOS)</v>
          </cell>
          <cell r="E3417" t="str">
            <v>M3</v>
          </cell>
          <cell r="F3417">
            <v>86.63</v>
          </cell>
        </row>
        <row r="3418">
          <cell r="B3418" t="str">
            <v>RO-40956</v>
          </cell>
          <cell r="C3418" t="str">
            <v>-</v>
          </cell>
          <cell r="D3418" t="str">
            <v>DRENO VERTICAL DE AREIA (EXECUÇÃO INCLUINDO  ESCAVAÇÃO ,FORNECIMENTO DE TODOS OS MATERIAIS, EXCETO TRANSPORTE DOS AGREGADOS)</v>
          </cell>
          <cell r="E3418" t="str">
            <v>M3</v>
          </cell>
          <cell r="F3418">
            <v>71.63</v>
          </cell>
        </row>
        <row r="3419">
          <cell r="B3419" t="str">
            <v>RO-43118</v>
          </cell>
          <cell r="C3419" t="str">
            <v>-</v>
          </cell>
          <cell r="D3419" t="str">
            <v>COLCHÃO DRENANTE DE BRITA COM GEOTEXTIL NÃO TECIDO (EXECUÇÃO,  INCLUINDO  ESPALHAMENTO E FORNECIMENTO DE TODOS OS MATERIAIS, EXCETO TRANSPORTE DOS AGREGADOS)</v>
          </cell>
          <cell r="E3419" t="str">
            <v>M3</v>
          </cell>
          <cell r="F3419">
            <v>74.569999999999993</v>
          </cell>
        </row>
        <row r="3420">
          <cell r="B3420" t="str">
            <v>RO-40988</v>
          </cell>
          <cell r="C3420" t="str">
            <v>-</v>
          </cell>
          <cell r="D3420" t="str">
            <v>COLCHÃO DRENANTE DE AREIA (EXECUÇÃO,  INCLUINDO  ESPALHAMENTO E FORNECIMENTO DE TODOS OS MATERIAIS, EXCETO TRANSPORTE DOS AGREGADOS)</v>
          </cell>
          <cell r="E3420" t="str">
            <v>M3</v>
          </cell>
          <cell r="F3420">
            <v>49.83</v>
          </cell>
        </row>
        <row r="3421">
          <cell r="B3421" t="str">
            <v>RO-40942</v>
          </cell>
          <cell r="C3421" t="str">
            <v>-</v>
          </cell>
          <cell r="D3421" t="str">
            <v>DRENO PROFUNDO DE AREIA COM SELO, COM (1,50 X 0,40)M E TUBO DE PVC PERFURADO COM Ø 100MM, TIPO DPS-02 (EXECUÇÃO  INCLUINDO  ESCAVAÇÃO,  FORNECIMENTO DE TODOS OS MATERIAIS, EXCETO TRANSPORTE DOS AGREGADOS)</v>
          </cell>
          <cell r="E3421" t="str">
            <v>M</v>
          </cell>
          <cell r="F3421">
            <v>50.24</v>
          </cell>
        </row>
        <row r="3422">
          <cell r="B3422" t="str">
            <v>RO-42808</v>
          </cell>
          <cell r="C3422" t="str">
            <v>-</v>
          </cell>
          <cell r="D3422"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E3422" t="str">
            <v>M</v>
          </cell>
          <cell r="F3422">
            <v>57.08</v>
          </cell>
        </row>
        <row r="3423">
          <cell r="B3423" t="str">
            <v>RO-42935</v>
          </cell>
          <cell r="C3423" t="str">
            <v>-</v>
          </cell>
          <cell r="D3423"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E3423" t="str">
            <v>M</v>
          </cell>
          <cell r="F3423">
            <v>65.86</v>
          </cell>
        </row>
        <row r="3424">
          <cell r="B3424" t="str">
            <v>RO-42838</v>
          </cell>
          <cell r="C3424" t="str">
            <v>-</v>
          </cell>
          <cell r="D3424"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E3424" t="str">
            <v>M</v>
          </cell>
          <cell r="F3424">
            <v>71.39</v>
          </cell>
        </row>
        <row r="3425">
          <cell r="B3425" t="str">
            <v>RO-43276</v>
          </cell>
          <cell r="C3425" t="str">
            <v>-</v>
          </cell>
          <cell r="D3425"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E3425" t="str">
            <v>M</v>
          </cell>
          <cell r="F3425">
            <v>100.98</v>
          </cell>
        </row>
        <row r="3426">
          <cell r="B3426" t="str">
            <v>RO-40953</v>
          </cell>
          <cell r="C3426" t="str">
            <v>-</v>
          </cell>
          <cell r="D3426" t="str">
            <v>DRENO PROFUNDO DE CORTE EM ROCHA TIPO DR.DPR (EXECUÇÃO  INCLUINDO  ESCAVAÇÃO,  FORNECIMENTO DE TODOS OS MATERIAIS, EXCETO TRANSPORTE DOS AGREGADOS)</v>
          </cell>
          <cell r="E3426" t="str">
            <v>M</v>
          </cell>
          <cell r="F3426">
            <v>36.4</v>
          </cell>
        </row>
        <row r="3427">
          <cell r="B3427" t="str">
            <v>RO-40984</v>
          </cell>
          <cell r="C3427" t="str">
            <v>-</v>
          </cell>
          <cell r="D3427" t="str">
            <v>TERMINAL DE DRENO DE ALIVIO, TIPO DR.DA-01 (EXECUÇÃO,  INCLUINDO  ESCAVAÇÃO,  FORNECIMENTO E TRANSPORTE DE TODOS OS MATERIAIS)</v>
          </cell>
          <cell r="E3427" t="str">
            <v>U</v>
          </cell>
          <cell r="F3427">
            <v>22.33</v>
          </cell>
        </row>
        <row r="3428">
          <cell r="B3428" t="str">
            <v>RO-40974</v>
          </cell>
          <cell r="C3428" t="str">
            <v>-</v>
          </cell>
          <cell r="D3428" t="str">
            <v>TERMINAL DE DRENO PROFUNDO, TIPO DR.TDP (EXECUÇÃO,  INCLUINDO  ESCAVAÇÃO, FORNECIMENTO E TRANSPORTE DE TODOS OS MATERIAIS)</v>
          </cell>
          <cell r="E3428" t="str">
            <v>U</v>
          </cell>
          <cell r="F3428">
            <v>70.459999999999994</v>
          </cell>
        </row>
        <row r="3429">
          <cell r="B3429" t="str">
            <v>RO-40975</v>
          </cell>
          <cell r="C3429" t="str">
            <v>-</v>
          </cell>
          <cell r="D3429" t="str">
            <v>TERMINAL DE DRENO PROFUNDO DE CORTE EM ROCHA PARA DR.DPR (EXECUÇÃO, INCLUINDO  ESCAVAÇÃO, FORNECIMENTO E TRANSPORTE  DE TODOS OS MATERIAIS)</v>
          </cell>
          <cell r="E3429" t="str">
            <v>U</v>
          </cell>
          <cell r="F3429">
            <v>119.99</v>
          </cell>
        </row>
        <row r="3430">
          <cell r="B3430" t="str">
            <v>RO-40976</v>
          </cell>
          <cell r="C3430" t="str">
            <v>-</v>
          </cell>
          <cell r="D3430" t="str">
            <v>MANTA GEOTEXTIL TECIDA, 2004 OU SIMILAR, RESISTÊNCIA A TRAÇÃO DE 22 KN/M2 (EEXECUÇÃO, INCLUINDO FORNECIMENTO, TRANSPORTE E COLOCAÇÃO)</v>
          </cell>
          <cell r="E3430" t="str">
            <v>M2</v>
          </cell>
          <cell r="F3430">
            <v>4.37</v>
          </cell>
        </row>
        <row r="3431">
          <cell r="B3431" t="str">
            <v>RO-40977</v>
          </cell>
          <cell r="C3431" t="str">
            <v>-</v>
          </cell>
          <cell r="D3431" t="str">
            <v>MANTA GEOTEXTIL TECIDA, 2008 OU SIMILAR, RESISTÊNCIA À TRAÇÃO DE 35 KN/M2. (EXECUÇÃO, INCLUINDO FORNECIMENTO, TRANSPORTE E COLOCAÇÃO)</v>
          </cell>
          <cell r="E3431" t="str">
            <v>M2</v>
          </cell>
          <cell r="F3431">
            <v>7.16</v>
          </cell>
        </row>
        <row r="3432">
          <cell r="B3432" t="str">
            <v>RO-40978</v>
          </cell>
          <cell r="C3432" t="str">
            <v>-</v>
          </cell>
          <cell r="D3432" t="str">
            <v>MANTA GEOTEXTIL TECIDA, 2010A OU SIMILAR, RESISTÊNCIA A TRAÇÃO DE 42 KN/M2. (EXECUÇÃO, INCLUINDO FORNECIMENTO, TRANSPORTE E COLOCAÇÃO)</v>
          </cell>
          <cell r="E3432" t="str">
            <v>M2</v>
          </cell>
          <cell r="F3432">
            <v>7.85</v>
          </cell>
        </row>
        <row r="3433">
          <cell r="B3433" t="str">
            <v>RO-43310</v>
          </cell>
          <cell r="C3433" t="str">
            <v>-</v>
          </cell>
          <cell r="D3433" t="str">
            <v>MANTA GEOTÊXTIL NÃO TECIDA, A/150, OP/15 OU SIMILAR, RESISTÊNCIA À TRAÇÃO DE 10 KN/M2 (EXECUÇÃO, INCLUINDO FORNECIMENTO, TRANSPORTE E COLOCAÇÃO)</v>
          </cell>
          <cell r="E3433" t="str">
            <v>M2</v>
          </cell>
          <cell r="F3433">
            <v>6.03</v>
          </cell>
        </row>
        <row r="3434">
          <cell r="B3434" t="str">
            <v>RO-40980</v>
          </cell>
          <cell r="C3434" t="str">
            <v>-</v>
          </cell>
          <cell r="D3434" t="str">
            <v>MANTA GEOTÊXTIL NÃO TECIDA, A/180, OP/20 OU SIMILAR, RESISTÊNCIA À TRAÇÃO DE 12 KN/M2 (INCLUINDO FORNECIMENTO, TRANSPORTE E COLOCAÇÃO)</v>
          </cell>
          <cell r="E3434" t="str">
            <v>M2</v>
          </cell>
          <cell r="F3434">
            <v>4.82</v>
          </cell>
        </row>
        <row r="3435">
          <cell r="B3435" t="str">
            <v>RO-40981</v>
          </cell>
          <cell r="C3435" t="str">
            <v>-</v>
          </cell>
          <cell r="D3435" t="str">
            <v>MANTA GEOTÊXTIL NÃO TECIDA, A/300, OP/30 OU SIMILAR, RESISTÊNCIA À TRAÇÃO DE 21 KN/M2 (EXECUÇÃO, INCLUINDO FORNECIMENTO, TRANSPORTE E COLOCAÇÃO)</v>
          </cell>
          <cell r="E3435" t="str">
            <v>M2</v>
          </cell>
          <cell r="F3435">
            <v>6.03</v>
          </cell>
        </row>
        <row r="3436">
          <cell r="B3436" t="str">
            <v>RO-43147</v>
          </cell>
          <cell r="C3436" t="str">
            <v>-</v>
          </cell>
          <cell r="D3436" t="str">
            <v>MANTA GEOTÊXTIL NÃO TECIDA, OP/40 OU SIMILAR, RESISTÊNCIA À TRAÇÃO DE 27 KN/M2 (EXECUÇÃO, INCLUINDO FORNECIMENTO, TRANSPORTE E COLOCAÇÃO)</v>
          </cell>
          <cell r="E3436" t="str">
            <v>M2</v>
          </cell>
          <cell r="F3436">
            <v>8.0500000000000007</v>
          </cell>
        </row>
        <row r="3437">
          <cell r="B3437" t="str">
            <v>RO-40982</v>
          </cell>
          <cell r="C3437" t="str">
            <v>-</v>
          </cell>
          <cell r="D3437" t="str">
            <v>MANTA GEOTÊXTIL NÃO TECIDA, A/500, OP/60 OU SIMILAR, RESISTÊNCIA À TRAÇÃO DE 39 KN/M2 (EXECUÇÃO, INCLUINDO FORNECIMENTO, TRANSPORTE E COLOCAÇÃO)</v>
          </cell>
          <cell r="E3437" t="str">
            <v>M2</v>
          </cell>
          <cell r="F3437">
            <v>11.28</v>
          </cell>
        </row>
        <row r="3438">
          <cell r="B3438" t="str">
            <v>RO-41030</v>
          </cell>
          <cell r="C3438" t="str">
            <v>-</v>
          </cell>
          <cell r="D3438" t="str">
            <v>PASSAGEM DE GADO, TIPO OC.PG-01 - CORPO (EXECUÇÃO, INCLUINDO GUARDAD-CORPO, FORNECIMENTO E TRANSPORTE DE TODOS OS MATERIAIS, EXCLUSIVE ESCAVAÇÃO, COMPACTAÇÃO E FUNDAÇÃO PARA A PASSAGEM DE GADO)</v>
          </cell>
          <cell r="E3438" t="str">
            <v>M</v>
          </cell>
          <cell r="F3438">
            <v>2645.75</v>
          </cell>
        </row>
        <row r="3439">
          <cell r="B3439" t="str">
            <v>RO-41031</v>
          </cell>
          <cell r="C3439" t="str">
            <v>-</v>
          </cell>
          <cell r="D3439" t="str">
            <v>PASSAGEM DE GADO, TIPO OC.PG-01 - BOCA (EXECUÇÃO, INCLUINDO GUARDAD-CORPO, FORNECIMENTO E TRANSPORTE DE TODOS OS MATERIAIS, EXCLUSIVE ESCAVAÇÃO, COMPACTAÇÃO E FUNDAÇÃO PARA A PASSAGEM DE GADO)</v>
          </cell>
          <cell r="E3439" t="str">
            <v>U</v>
          </cell>
          <cell r="F3439">
            <v>4663.71</v>
          </cell>
        </row>
        <row r="3440">
          <cell r="B3440" t="str">
            <v>RO-41028</v>
          </cell>
          <cell r="C3440" t="str">
            <v>-</v>
          </cell>
          <cell r="D3440" t="str">
            <v>PASSAGEM DE GADO, TIPO OC.PG-03 - CORPO (EXECUÇÃO, INCLUINDO GUARDAD-CORPO, FORNECIMENTO E TRANSPORTE DE TODOS OS MATERIAIS, EXCLUSIVE ESCAVAÇÃO, COMPACTAÇÃO E FUNDAÇÃO PARA A PASSAGEM DE GADO)</v>
          </cell>
          <cell r="E3440" t="str">
            <v>M</v>
          </cell>
          <cell r="F3440">
            <v>3996.28</v>
          </cell>
        </row>
        <row r="3441">
          <cell r="B3441" t="str">
            <v>RO-41029</v>
          </cell>
          <cell r="C3441" t="str">
            <v>-</v>
          </cell>
          <cell r="D3441" t="str">
            <v>PASSAGEM DE GADO, TIPO OC.PG-03 -  BOCA (EXECUÇÃO, INCLUINDO GUARDAD-CORPO, FORNECIMENTO E TRANSPORTE DE TODOS OS MATERIAIS, EXCLUSIVE ESCAVAÇÃO, COMPACTAÇÃO E FUNDAÇÃO PARA A PASSAGEM DE GADO)</v>
          </cell>
          <cell r="E3441" t="str">
            <v>U</v>
          </cell>
          <cell r="F3441">
            <v>7053.12</v>
          </cell>
        </row>
        <row r="3442">
          <cell r="B3442" t="str">
            <v>RO-42920</v>
          </cell>
          <cell r="C3442" t="str">
            <v>-</v>
          </cell>
          <cell r="D3442" t="str">
            <v>PASSAGEM SOBRE SARJETA, TIPO OC.PS-01A COM LAJES DE LARGURA = 1,00M (EXECUÇÃO INCLUINDO ESCAVAÇÃO, FORNECIMENTO E TRANSPORTE DE TODOS OS MATERIAIS)</v>
          </cell>
          <cell r="E3442" t="str">
            <v>U</v>
          </cell>
          <cell r="F3442">
            <v>942.4</v>
          </cell>
        </row>
        <row r="3443">
          <cell r="B3443" t="str">
            <v>RO-41033</v>
          </cell>
          <cell r="C3443" t="str">
            <v>-</v>
          </cell>
          <cell r="D3443" t="str">
            <v>PASSAGEM SOBRE SARJETA, TIPO OC.PS-02A COM LAJES DE LARGURA = 2,00M (EXECUÇÃO INCLUINDO ESCAVAÇÃO, FORNECIMENTO E TRANSPORTE DE TODOS OS MATERIAIS)</v>
          </cell>
          <cell r="E3443" t="str">
            <v>U</v>
          </cell>
          <cell r="F3443">
            <v>1288.49</v>
          </cell>
        </row>
        <row r="3444">
          <cell r="B3444" t="str">
            <v>RO-41037</v>
          </cell>
          <cell r="C3444" t="str">
            <v>-</v>
          </cell>
          <cell r="D3444" t="str">
            <v>ENROCAMENTO DE TALUDE, TIPO OC.ET-01 (EXECUÇÃO, INCLUINDO  FORNECIMENTO DE TODOS OS MATERIAIS, EXCLUI TRANSPORTE DO AGREGADO)</v>
          </cell>
          <cell r="E3444" t="str">
            <v>M3</v>
          </cell>
          <cell r="F3444">
            <v>129.53</v>
          </cell>
        </row>
        <row r="3445">
          <cell r="B3445" t="str">
            <v>RO-41034</v>
          </cell>
          <cell r="C3445" t="str">
            <v>-</v>
          </cell>
          <cell r="D3445" t="str">
            <v>GUARDA-CORPO, TIPO OC.NJ-S1 (EXECUÇÃO INCLUINDO  FORNECIMENTO E TRANSPORTE DE TODOS OS MATERIAIS)</v>
          </cell>
          <cell r="E3445" t="str">
            <v>M</v>
          </cell>
          <cell r="F3445">
            <v>260.3</v>
          </cell>
        </row>
        <row r="3446">
          <cell r="B3446" t="str">
            <v>103 - PAVIMENTAÇÃO</v>
          </cell>
        </row>
        <row r="3447">
          <cell r="B3447" t="str">
            <v>RO-42650</v>
          </cell>
          <cell r="C3447" t="str">
            <v>-</v>
          </cell>
          <cell r="D3447" t="str">
            <v>FRESAGEM CONTÍNUA DE PAVIMENTO ASFÁLTICO (3CM)</v>
          </cell>
          <cell r="E3447" t="str">
            <v>M2</v>
          </cell>
          <cell r="F3447">
            <v>3.81</v>
          </cell>
        </row>
        <row r="3448">
          <cell r="B3448" t="str">
            <v>RO-42643</v>
          </cell>
          <cell r="C3448" t="str">
            <v>-</v>
          </cell>
          <cell r="D3448" t="str">
            <v>FRESAGEM DESCONTÍNUA DE PAVIMENTO ASFÁLTICO (3CM)</v>
          </cell>
          <cell r="E3448" t="str">
            <v>M2</v>
          </cell>
          <cell r="F3448">
            <v>4.59</v>
          </cell>
        </row>
        <row r="3449">
          <cell r="B3449" t="str">
            <v>RO-43833</v>
          </cell>
          <cell r="C3449" t="str">
            <v>-</v>
          </cell>
          <cell r="D3449" t="str">
            <v>RECICLAGEM E RECONFECÇÃO DO  PAVIMENTO COM ADIÇÃO DE 2% DE CIMENTO , COMPACTADA NA ENERGIA DO PROCTOR INTERMEDIÁRIO (EXECUÇÃO, COM REAPROVEITAMENTO DO MATERIAL, INCLUINDO FORNECIMENTO E TRANSPORTE DO CIMENTO)</v>
          </cell>
          <cell r="E3449" t="str">
            <v>M3</v>
          </cell>
          <cell r="F3449">
            <v>43.04</v>
          </cell>
        </row>
        <row r="3450">
          <cell r="B3450" t="str">
            <v>RO-41079</v>
          </cell>
          <cell r="C3450" t="str">
            <v>-</v>
          </cell>
          <cell r="D3450" t="str">
            <v>RECICLAGEM E RECONFECÇÃO DO PAVIMENTO COM  ADIÇÃO DE 3% DE CIMENTO, COMPACTADA NA ENERGIA DO PROCTOR INTERMEDIÁRIO (EXECUÇÃO COM REAPROVEITAMENTO DO MATERIAL , INCLUINDO O FORNECIMENTO E TRANSPORTE DO CIMENTO)</v>
          </cell>
          <cell r="E3450" t="str">
            <v>M3</v>
          </cell>
          <cell r="F3450">
            <v>49.24</v>
          </cell>
        </row>
        <row r="3451">
          <cell r="B3451" t="str">
            <v>RO-41081</v>
          </cell>
          <cell r="C3451" t="str">
            <v>OBR-VIA-125</v>
          </cell>
          <cell r="D3451" t="str">
            <v>REGULARIZAÇÃO DO SUB-LEITO (PROCTOR NORMAL)</v>
          </cell>
          <cell r="E3451" t="str">
            <v>M2</v>
          </cell>
          <cell r="F3451">
            <v>0.79</v>
          </cell>
        </row>
        <row r="3452">
          <cell r="B3452" t="str">
            <v>RO-41083</v>
          </cell>
          <cell r="C3452" t="str">
            <v>OBR-VIA-131</v>
          </cell>
          <cell r="D3452" t="str">
            <v>REGULARIZAÇÃO DO SUB-LEITO (PROCTOR INTERNORMAL)</v>
          </cell>
          <cell r="E3452" t="str">
            <v>M2</v>
          </cell>
          <cell r="F3452">
            <v>0.83</v>
          </cell>
        </row>
        <row r="3453">
          <cell r="B3453" t="str">
            <v>RO-41082</v>
          </cell>
          <cell r="C3453" t="str">
            <v>OBR-VIA-130</v>
          </cell>
          <cell r="D3453" t="str">
            <v>REGULARIZAÇÃO DO SUB-LEITO (PROCTOR INTERMEDIÁRIO)</v>
          </cell>
          <cell r="E3453" t="str">
            <v>M2</v>
          </cell>
          <cell r="F3453">
            <v>0.82</v>
          </cell>
        </row>
        <row r="3454">
          <cell r="B3454" t="str">
            <v>RO-41087</v>
          </cell>
          <cell r="C3454" t="str">
            <v>-</v>
          </cell>
          <cell r="D3454" t="str">
            <v>ESCAVAÇÃO E CARGA DE MATERIAL DE JAZIDA (INCLUSIVE EXPURGO E CAPEAMENTO)</v>
          </cell>
          <cell r="E3454" t="str">
            <v>M3</v>
          </cell>
          <cell r="F3454">
            <v>5.64</v>
          </cell>
        </row>
        <row r="3455">
          <cell r="B3455" t="str">
            <v>RO-41093</v>
          </cell>
          <cell r="C3455" t="str">
            <v>OBR-VIA-135</v>
          </cell>
          <cell r="D3455" t="str">
            <v>REFORÇO DO SUB-LEITO (EXECUÇÃO, INCLUINDO ESCAVAÇÃO, CARGA, DESCARGA, HOMOGENIZAÇÃO, UMIDECIMENTO, ESPALHAMENTO E COMPACTAÇÃO DO MATERIAL)</v>
          </cell>
          <cell r="E3455" t="str">
            <v>M3</v>
          </cell>
          <cell r="F3455">
            <v>10.16</v>
          </cell>
        </row>
        <row r="3456">
          <cell r="B3456" t="str">
            <v>RO-41092</v>
          </cell>
          <cell r="C3456" t="str">
            <v>-</v>
          </cell>
          <cell r="D3456" t="str">
            <v>REFORÇO DO SUB-LEITO COM ADIÇÃO DE 3% DE CAL E COMPACTAÇÃO À 100% (EXECUÇÃO, INCLUINDO FORNRCIMENTO DA CAL, ESCAVAÇÃO, CARGA, DESCARGA, HOMOGENIZAÇÃO, UMIDECIMENTO, ESPALHAMENTO E COMPACTAÇÃO DO MATERIAL)</v>
          </cell>
          <cell r="E3456" t="str">
            <v>M3</v>
          </cell>
          <cell r="F3456">
            <v>21.77</v>
          </cell>
        </row>
        <row r="3457">
          <cell r="B3457" t="str">
            <v>RO-43112</v>
          </cell>
          <cell r="C3457" t="str">
            <v>-</v>
          </cell>
          <cell r="D3457" t="str">
            <v>SUB-BASE, SEM MISTURA, COMPACTADA NA ENERGIA DO PROCTOR INTERMEDIÁRIO (EXECUÇÃO, INCLUINDO ESCAVAÇÃO, CARGA, DESCARGA, ESPALHAMENTO, UMIDECIMENTO E COMPACTAÇÃO DO MATERIAL; EXCLUI AQUISIÇÃO E TRANSPORTE DO MATERIAL)</v>
          </cell>
          <cell r="E3457" t="str">
            <v>M3</v>
          </cell>
          <cell r="F3457">
            <v>13.63</v>
          </cell>
        </row>
        <row r="3458">
          <cell r="B3458" t="str">
            <v>RO-42280</v>
          </cell>
          <cell r="C3458" t="str">
            <v>-</v>
          </cell>
          <cell r="D3458" t="str">
            <v>SUB-BASE, SEM MISTURA, COMPACTADA NA ENERGIA DE PROCTOR INTERMODIFICADO (EXECUÇÃO, INCLUINDO ESCAVAÇÃO, CARGA, DESCARGA, ESPALHAMENTO, UMIDECIMENTO E COMPACTAÇÃO DO MATERIAL; EXCLUI AQUISIÇÃO E TRANSPORTE DO MATERIAL)</v>
          </cell>
          <cell r="E3458" t="str">
            <v>M3</v>
          </cell>
          <cell r="F3458">
            <v>13.98</v>
          </cell>
        </row>
        <row r="3459">
          <cell r="B3459" t="str">
            <v>RO-43195</v>
          </cell>
          <cell r="C3459" t="str">
            <v>OBR-VIA-140</v>
          </cell>
          <cell r="D3459" t="str">
            <v>SUB-BASE, SEM MISTURA, COMPACTADO NA ENERGIA DO PROCTOR MODIFICADO (EXECUÇÃO, INCLUINDO ESCAVAÇÃO, CARGA, DESCARGA, ESPALHAMENTO, UMIDECIMENTO E COMPACTAÇÃO DO MATERIAL; EXCLUI AQUISIÇÃO E TRANSPORTE DO MATERIAL)</v>
          </cell>
          <cell r="E3459" t="str">
            <v>M3</v>
          </cell>
          <cell r="F3459">
            <v>14.38</v>
          </cell>
        </row>
        <row r="3460">
          <cell r="B3460" t="str">
            <v>RO-41104</v>
          </cell>
          <cell r="C3460" t="str">
            <v>-</v>
          </cell>
          <cell r="D3460"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E3460" t="str">
            <v>M3</v>
          </cell>
          <cell r="F3460">
            <v>14.76</v>
          </cell>
        </row>
        <row r="3461">
          <cell r="B3461" t="str">
            <v>RO-41135</v>
          </cell>
          <cell r="C3461" t="str">
            <v>-</v>
          </cell>
          <cell r="D3461"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E3461" t="str">
            <v>M3</v>
          </cell>
          <cell r="F3461">
            <v>15.22</v>
          </cell>
        </row>
        <row r="3462">
          <cell r="B3462" t="str">
            <v>RO-43113</v>
          </cell>
          <cell r="C3462" t="str">
            <v>OBR-VIA-145</v>
          </cell>
          <cell r="D3462" t="str">
            <v>BASE DE SOLO SEM MISTURA, COMPACTADA NA ENERGIA DO PROCTOR INTERMEDIÁRIO (EXECUÇÃO, INCLUINDO ESCAVAÇÃO, CARGA, DESCARGA, ESPALHAMENTO, UMIDECIMENTO E COMPACTAÇÃO DO MATERIAL; EXCLUI AQUISIÇÃO E TRANSPORTE DO MATERIAL)</v>
          </cell>
          <cell r="E3462" t="str">
            <v>M3</v>
          </cell>
          <cell r="F3462">
            <v>13.63</v>
          </cell>
        </row>
        <row r="3463">
          <cell r="B3463" t="str">
            <v>RO-42395</v>
          </cell>
          <cell r="C3463" t="str">
            <v>-</v>
          </cell>
          <cell r="D3463" t="str">
            <v>BASE DE SOLO SEM MISTURA, COMPACTADA NA ENERGIA DO PROCTOR INTERMODIFICADO (EXECUÇÃO, INCLUINDO ESCAVAÇÃO, CARGA, DESCARGA, ESPALHAMENTO, UMIDECIMENTO E COMPACTAÇÃO DO MATERIAL; EXCLUI AQUISIÇÃO E TRANSPORTE DO MATERIAL)</v>
          </cell>
          <cell r="E3463" t="str">
            <v>M3</v>
          </cell>
          <cell r="F3463">
            <v>13.98</v>
          </cell>
        </row>
        <row r="3464">
          <cell r="B3464" t="str">
            <v>RO-41098</v>
          </cell>
          <cell r="C3464" t="str">
            <v>-</v>
          </cell>
          <cell r="D3464" t="str">
            <v>BASE DE SOLO SEM MISTURA, COMPACTADA NA ENERGIA DO PROCTOR MODIFICADO (EXECUÇÃO, INCLUINDO ESCAVAÇÃO, CARGA, DESCARGA, ESPALHAMENTO, UMIDECIMENTO E COMPACTAÇÃO DO MATERIAL; EXCLUI AQUISIÇÃO E TRANSPORTE DO MATERIAL)</v>
          </cell>
          <cell r="E3464" t="str">
            <v>M3</v>
          </cell>
          <cell r="F3464">
            <v>14.38</v>
          </cell>
        </row>
        <row r="3465">
          <cell r="B3465" t="str">
            <v>RO-44242</v>
          </cell>
          <cell r="C3465" t="str">
            <v>-</v>
          </cell>
          <cell r="D3465"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E3465" t="str">
            <v>M3</v>
          </cell>
          <cell r="F3465">
            <v>15.22</v>
          </cell>
        </row>
        <row r="3466">
          <cell r="B3466" t="str">
            <v>RO-42186</v>
          </cell>
          <cell r="C3466" t="str">
            <v>-</v>
          </cell>
          <cell r="D3466" t="str">
            <v>BASE DE SOLO COM MISTURA EM USINA, COMPACTADA NA ENERGIA DO PROCTOR INTERMEDIARIO (EXECUÇÃO, INCLUINDO ESCAVAÇÃO, CARGA, DESCARGA,  ESPALHAMENTO E COMPACTAÇÃO DA MISTURA; EXCLUI AQUISIÇÃO E TRANSPORTE DO MATERIAL E DA MISTURA)</v>
          </cell>
          <cell r="E3466" t="str">
            <v>M3</v>
          </cell>
          <cell r="F3466">
            <v>17.29</v>
          </cell>
        </row>
        <row r="3467">
          <cell r="B3467" t="str">
            <v>RO-43164</v>
          </cell>
          <cell r="C3467" t="str">
            <v>-</v>
          </cell>
          <cell r="D3467" t="str">
            <v>BASE DE SOLO COM MISTURA EM USINA, COMPACTADA NA ENERGIA DO PROCTOR INTERMODIFICADO (EXECUÇÃO, INCLUINDO ESCAVAÇÃO, CARGA, DESCARGA,  ESPALHAMENTO E COMPACTAÇÃO DA MISTURA; EXCLUI AQUISIÇÃO E TRANSPORTE DO MATERIAL E DA MISTURA)</v>
          </cell>
          <cell r="E3467" t="str">
            <v>M3</v>
          </cell>
          <cell r="F3467">
            <v>17.54</v>
          </cell>
        </row>
        <row r="3468">
          <cell r="B3468" t="str">
            <v>RO-41163</v>
          </cell>
          <cell r="C3468" t="str">
            <v>-</v>
          </cell>
          <cell r="D3468"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E3468" t="str">
            <v>M3</v>
          </cell>
          <cell r="F3468">
            <v>13.81</v>
          </cell>
        </row>
        <row r="3469">
          <cell r="B3469" t="str">
            <v>RO-43165</v>
          </cell>
          <cell r="C3469" t="str">
            <v>-</v>
          </cell>
          <cell r="D3469"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E3469" t="str">
            <v>M3</v>
          </cell>
          <cell r="F3469">
            <v>16.13</v>
          </cell>
        </row>
        <row r="3470">
          <cell r="B3470" t="str">
            <v>RO-43170</v>
          </cell>
          <cell r="C3470" t="str">
            <v>-</v>
          </cell>
          <cell r="D3470"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E3470" t="str">
            <v>M3</v>
          </cell>
          <cell r="F3470">
            <v>16.41</v>
          </cell>
        </row>
        <row r="3471">
          <cell r="B3471" t="str">
            <v>RO-41144</v>
          </cell>
          <cell r="C3471" t="str">
            <v>-</v>
          </cell>
          <cell r="D3471"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E3471" t="str">
            <v>M3</v>
          </cell>
          <cell r="F3471">
            <v>36.090000000000003</v>
          </cell>
        </row>
        <row r="3472">
          <cell r="B3472" t="str">
            <v>RO-41113</v>
          </cell>
          <cell r="C3472" t="str">
            <v>-</v>
          </cell>
          <cell r="D3472"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E3472" t="str">
            <v>M3</v>
          </cell>
          <cell r="F3472">
            <v>28.22</v>
          </cell>
        </row>
        <row r="3473">
          <cell r="B3473" t="str">
            <v>RO-41138</v>
          </cell>
          <cell r="C3473" t="str">
            <v>-</v>
          </cell>
          <cell r="D3473"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E3473" t="str">
            <v>M3</v>
          </cell>
          <cell r="F3473">
            <v>36.68</v>
          </cell>
        </row>
        <row r="3474">
          <cell r="B3474" t="str">
            <v>RO-41137</v>
          </cell>
          <cell r="C3474" t="str">
            <v>-</v>
          </cell>
          <cell r="D3474"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E3474" t="str">
            <v>M3</v>
          </cell>
          <cell r="F3474">
            <v>38.25</v>
          </cell>
        </row>
        <row r="3475">
          <cell r="B3475" t="str">
            <v>RO-44461</v>
          </cell>
          <cell r="C3475" t="str">
            <v>-</v>
          </cell>
          <cell r="D3475"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E3475" t="str">
            <v>M3</v>
          </cell>
          <cell r="F3475">
            <v>69.81</v>
          </cell>
        </row>
        <row r="3476">
          <cell r="B3476" t="str">
            <v>RO-43836</v>
          </cell>
          <cell r="C3476" t="str">
            <v>-</v>
          </cell>
          <cell r="D3476"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E3476" t="str">
            <v>M3</v>
          </cell>
          <cell r="F3476">
            <v>68.47</v>
          </cell>
        </row>
        <row r="3477">
          <cell r="B3477" t="str">
            <v>RO-41688</v>
          </cell>
          <cell r="C3477" t="str">
            <v>-</v>
          </cell>
          <cell r="D3477"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E3477" t="str">
            <v>M3</v>
          </cell>
          <cell r="F3477">
            <v>99.85</v>
          </cell>
        </row>
        <row r="3478">
          <cell r="B3478" t="str">
            <v>RO-43859</v>
          </cell>
          <cell r="C3478" t="str">
            <v>-</v>
          </cell>
          <cell r="D3478"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E3478" t="str">
            <v>M3</v>
          </cell>
          <cell r="F3478">
            <v>100.13</v>
          </cell>
        </row>
        <row r="3479">
          <cell r="B3479" t="str">
            <v>RO-41164</v>
          </cell>
          <cell r="C3479" t="str">
            <v>-</v>
          </cell>
          <cell r="D3479" t="str">
            <v>IMPRIMAÇÃO SEM FORNECIMENTO DO MATERIAL BETUMINOSO (EXECUÇÃO, INCLUINDO TRANSPORTE DO MATERIAL BETUMINOSO DENTRO DO CANTEIRO DE OBRAS)</v>
          </cell>
          <cell r="E3479" t="str">
            <v>M2</v>
          </cell>
          <cell r="F3479">
            <v>0.26</v>
          </cell>
        </row>
        <row r="3480">
          <cell r="B3480" t="str">
            <v>RO-41165</v>
          </cell>
          <cell r="C3480" t="str">
            <v>OBR-VIA-160</v>
          </cell>
          <cell r="D3480" t="str">
            <v>IMPRIMAÇÃO (EXECUÇÃO, INCLUINDO FORNECIMENTO E TRANSPORTE DO MATERIAL BETUMINOSO)</v>
          </cell>
          <cell r="E3480" t="str">
            <v>M2</v>
          </cell>
          <cell r="F3480">
            <v>5.37</v>
          </cell>
        </row>
        <row r="3481">
          <cell r="B3481" t="str">
            <v>RO-41166</v>
          </cell>
          <cell r="C3481" t="str">
            <v>-</v>
          </cell>
          <cell r="D3481" t="str">
            <v>PINTURA DE LIGAÇÃO SEM FORNECIMENTO DO MATERIAL BETUMINOSO (EXECUÇÃO, INCLUINDO O TRANSPORTE DO MATERIAL BETUMINOSO DENTRO DO CANTEIRO DE OBRAS)</v>
          </cell>
          <cell r="E3481" t="str">
            <v>M2</v>
          </cell>
          <cell r="F3481">
            <v>0.17</v>
          </cell>
        </row>
        <row r="3482">
          <cell r="B3482" t="str">
            <v>RO-41167</v>
          </cell>
          <cell r="C3482" t="str">
            <v>OBR-VIA-165</v>
          </cell>
          <cell r="D3482" t="str">
            <v>PINTURA DE LIGAÇÃO (EXECUÇÃO, INCLUINDO FORNECIMENTO E TRANSPORTE DO MATERIAL BETUMINOSO)</v>
          </cell>
          <cell r="E3482" t="str">
            <v>M2</v>
          </cell>
          <cell r="F3482">
            <v>1.1299999999999999</v>
          </cell>
        </row>
        <row r="3483">
          <cell r="B3483" t="str">
            <v>RO-41168</v>
          </cell>
          <cell r="C3483" t="str">
            <v>-</v>
          </cell>
          <cell r="D3483" t="str">
            <v>TRATAMENTO SUPERFICIAL SIMPLES COM BANHO DILUÍDO (EXECUÇÃO, INCLUINDO FORNECIMENTO E LIMPEZA DOS AGREGADOS)</v>
          </cell>
          <cell r="E3483" t="str">
            <v>M2</v>
          </cell>
          <cell r="F3483">
            <v>2.34</v>
          </cell>
        </row>
        <row r="3484">
          <cell r="B3484" t="str">
            <v>RO-41172</v>
          </cell>
          <cell r="C3484" t="str">
            <v>-</v>
          </cell>
          <cell r="D3484" t="str">
            <v>TRATAMENTO SUPERFICIAL SIMPLES COM BANHO DILUÍDO (EXECUÇÃO, INCLUINDO FORNECIMENTO E LIMPEZA DOS AGREGADOS E FORNECIMENTO E TRANSPORTE DO MATERIAL BETUMINOSO)</v>
          </cell>
          <cell r="E3484" t="str">
            <v>M2</v>
          </cell>
          <cell r="F3484">
            <v>5.28</v>
          </cell>
        </row>
        <row r="3485">
          <cell r="B3485" t="str">
            <v>RO-43449</v>
          </cell>
          <cell r="C3485" t="str">
            <v>-</v>
          </cell>
          <cell r="D3485" t="str">
            <v>TRATAMENTO SUPERFICIAL DUPLO COM BANHO DILUÍDO (EXECUÇÃO, INCLUINDO FORNECIMENTO E LIMPEZA DOS AGREGADOS)</v>
          </cell>
          <cell r="E3485" t="str">
            <v>M2</v>
          </cell>
          <cell r="F3485">
            <v>4.0199999999999996</v>
          </cell>
        </row>
        <row r="3486">
          <cell r="B3486" t="str">
            <v>RO-41173</v>
          </cell>
          <cell r="C3486" t="str">
            <v>OBR-VIA-177</v>
          </cell>
          <cell r="D3486" t="str">
            <v>TRATAMENTO SUPERFICIAL DUPLO COM BANHO DILUÍDO E FORNECIMENTO DO MATERIAL BETUMINOSO (EXECUÇÃO, INCLUINDO FORNECIMENTO E LIMPEZA DOS AGREGADOS E FORNECIMENTO E TRANSPORTE DO MATERIAL BETUMINOSO)</v>
          </cell>
          <cell r="E3486" t="str">
            <v>M2</v>
          </cell>
          <cell r="F3486">
            <v>8.65</v>
          </cell>
        </row>
        <row r="3487">
          <cell r="B3487" t="str">
            <v>RO-42664</v>
          </cell>
          <cell r="C3487" t="str">
            <v>-</v>
          </cell>
          <cell r="D3487" t="str">
            <v>TRATAMENTO SUPERFICIAL DUPLO COM APLICAÇÃO DE EMULSÃO ASFÁLTICA MODIFICADA POR POLÍMERO (EXECUÇÃO, INCLUINDO FORNECIMENTO E LIMPEZA DOS AGREGADOS)</v>
          </cell>
          <cell r="E3487" t="str">
            <v>M2</v>
          </cell>
          <cell r="F3487">
            <v>3.93</v>
          </cell>
        </row>
        <row r="3488">
          <cell r="B3488" t="str">
            <v>RO-41170</v>
          </cell>
          <cell r="C3488" t="str">
            <v>-</v>
          </cell>
          <cell r="D3488" t="str">
            <v>TRATAMENTO SUPERFICIAL TRIPLO COM BANHO DILUÍDO (EXECUÇÃO, INCLUINDO FORNECIMENTO E LIMPEZA DOS AGREGADOS E TRANSPORTE DO MATERIAL BETUMINOSO DENTRO DO CANTEIRO DE OBRAS)</v>
          </cell>
          <cell r="E3488" t="str">
            <v>M2</v>
          </cell>
          <cell r="F3488">
            <v>5.39</v>
          </cell>
        </row>
        <row r="3489">
          <cell r="B3489" t="str">
            <v>RO-41171</v>
          </cell>
          <cell r="C3489" t="str">
            <v>-</v>
          </cell>
          <cell r="D3489" t="str">
            <v>TRATAMENTO ANTI-PÓ (EXECUÇÃO, INCLUINDO O FORNECIMENTO DA AREIA)</v>
          </cell>
          <cell r="E3489" t="str">
            <v>M2</v>
          </cell>
          <cell r="F3489">
            <v>0.72</v>
          </cell>
        </row>
        <row r="3490">
          <cell r="B3490" t="str">
            <v>RO-41177</v>
          </cell>
          <cell r="C3490" t="str">
            <v>-</v>
          </cell>
          <cell r="D3490"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E3490" t="str">
            <v>M3</v>
          </cell>
          <cell r="F3490">
            <v>213.4</v>
          </cell>
        </row>
        <row r="3491">
          <cell r="B3491" t="str">
            <v>RO-41186</v>
          </cell>
          <cell r="C3491" t="str">
            <v>OBR-VIA-180</v>
          </cell>
          <cell r="D3491" t="str">
            <v>CONCRETO BETUMINOSO USINADO A QUENTE (FAIXA C) (EXECUÇÃO, INCLUINDO USINAGEM, APLICAÇÃO, ESPALHAMENTO E COMPACTAÇÃO, FORNECIMENTO E TRANSPORTE DOS AGREGADOS E DO MATERIAL BETUMINOSO; EXCLUI O TRANSPORTE DA USINA ATÉ A PISTA)</v>
          </cell>
          <cell r="E3491" t="str">
            <v>M3</v>
          </cell>
          <cell r="F3491">
            <v>625.74</v>
          </cell>
        </row>
        <row r="3492">
          <cell r="B3492" t="str">
            <v>RO-43829</v>
          </cell>
          <cell r="C3492" t="str">
            <v>-</v>
          </cell>
          <cell r="D3492"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E3492" t="str">
            <v>M3</v>
          </cell>
          <cell r="F3492">
            <v>225.86</v>
          </cell>
        </row>
        <row r="3493">
          <cell r="B3493" t="str">
            <v>RO-42208</v>
          </cell>
          <cell r="C3493" t="str">
            <v>-</v>
          </cell>
          <cell r="D3493" t="str">
            <v>USINAGEM DE CONCRETO BETUMINOSO USINADO A QUENTE PARA REPERFILAMENTO  (FAIXA C) (EXECUÇÃO, INCLUINDO O FORNECIMENTO DOS AGREGADOS; EXCLUI O FORNECIMENTO E TRANSPORTE DO MATERIAL BETUMINOSO E O TRANSPORTE DOS AGREGADOS)</v>
          </cell>
          <cell r="E3493" t="str">
            <v>M3</v>
          </cell>
          <cell r="F3493">
            <v>175.05</v>
          </cell>
        </row>
        <row r="3494">
          <cell r="B3494" t="str">
            <v>RO-41178</v>
          </cell>
          <cell r="C3494" t="str">
            <v>-</v>
          </cell>
          <cell r="D3494" t="str">
            <v>USINAGEM DE CONCRETO BETUMINOSO USINADO A QUENTE (FAIXA C) (EXECUÇÃO, INCLUINDO O FORNECIMENTO DOS AGREGADOS; EXCLUI O FORNECIMENTO E TRANSPORTE DO MATERIAL BETUMINOSO E O TRANSPORTE DOS AGREGADOS)</v>
          </cell>
          <cell r="E3494" t="str">
            <v>T</v>
          </cell>
          <cell r="F3494">
            <v>72.94</v>
          </cell>
        </row>
        <row r="3495">
          <cell r="B3495" t="str">
            <v>RO-42649</v>
          </cell>
          <cell r="C3495" t="str">
            <v>-</v>
          </cell>
          <cell r="D3495" t="str">
            <v>MICRO-REVESTIMENTO ASFÁTICO A FRIO  COM ESPESSURA DE 12MM (EXECUÇÃO, INCLUINDO O FORNECIMENTO DE TODOS OS MATERIAIS, EXCETO A EMULSÃO)</v>
          </cell>
          <cell r="E3495" t="str">
            <v>M2</v>
          </cell>
          <cell r="F3495">
            <v>1.72</v>
          </cell>
        </row>
        <row r="3496">
          <cell r="B3496" t="str">
            <v>RO-42831</v>
          </cell>
          <cell r="C3496" t="str">
            <v>-</v>
          </cell>
          <cell r="D3496" t="str">
            <v>MICRO-REVESTIMENTO ASFÁTICO A FRIO  (COM ESPESSURA DE 15MM (EXECUÇÃO, INCLUINDO O FORNECIMENTO DE TODOS OS MATERIAIS, EXCETO A EMULSÃO)</v>
          </cell>
          <cell r="E3496" t="str">
            <v>M2</v>
          </cell>
          <cell r="F3496">
            <v>2.21</v>
          </cell>
        </row>
        <row r="3497">
          <cell r="B3497" t="str">
            <v>RO-43228</v>
          </cell>
          <cell r="C3497" t="str">
            <v>-</v>
          </cell>
          <cell r="D3497" t="str">
            <v>PRÉ-MISTURADO A FRIO (EXECUÇÃO, INCLUINDO O FORNECIMENTO DOS AGREGADOS, EXCLUI O TRANSPORTE DOS MATERIAIS, O FORNECIMENTO E TRANSPORTE DO MATERIAL BETUMINOSO)</v>
          </cell>
          <cell r="E3497" t="str">
            <v>M3</v>
          </cell>
          <cell r="F3497">
            <v>115.84</v>
          </cell>
        </row>
        <row r="3498">
          <cell r="B3498" t="str">
            <v>RO-43402</v>
          </cell>
          <cell r="C3498" t="str">
            <v>-</v>
          </cell>
          <cell r="D3498" t="str">
            <v>USINAGEM DE PRÉ-MISTURADO A FRIO (EXECUÇÃO, INCLUINDO O FORNECIMENTO DOS AGREGADOS)</v>
          </cell>
          <cell r="E3498" t="str">
            <v>M3</v>
          </cell>
          <cell r="F3498">
            <v>85.01</v>
          </cell>
        </row>
        <row r="3499">
          <cell r="B3499" t="str">
            <v>RO-42938</v>
          </cell>
          <cell r="C3499" t="str">
            <v>OBR-VIA-190</v>
          </cell>
          <cell r="D3499" t="str">
            <v xml:space="preserve"> PRÉ-MISTURADO A FRIO (EXECUÇÃO, INCLUINDO O FORNECIMENTO E TRANSPORTE DOS AGREGADOS E DO MATERIAL BETUMINOSO)</v>
          </cell>
          <cell r="E3499" t="str">
            <v>M3</v>
          </cell>
          <cell r="F3499">
            <v>460.73</v>
          </cell>
        </row>
        <row r="3500">
          <cell r="B3500" t="str">
            <v>RO-43327</v>
          </cell>
          <cell r="C3500" t="str">
            <v>-</v>
          </cell>
          <cell r="D3500" t="str">
            <v>LAMA ASFALTICA COM ESPESSURA DE 6,0 MM SEM FORNECIMENTO DO MATERIAL BETUMINOSO (EXECUÇÃO, INCLUINDO FORNECIMENTO DOS AGREGADOS E O TRANSPORTE DENTRO DO CANTEIRO DE OBRAS DO MATERIAL BETUMINOSO E DOS AGREGADOS)</v>
          </cell>
          <cell r="E3500" t="str">
            <v>M2</v>
          </cell>
          <cell r="F3500">
            <v>1.34</v>
          </cell>
        </row>
        <row r="3501">
          <cell r="B3501" t="str">
            <v>RO-43422</v>
          </cell>
          <cell r="C3501" t="str">
            <v>-</v>
          </cell>
          <cell r="D3501" t="str">
            <v>LAMA ASFÁLTICA COM ESPESSURA DE 6,0 MM COM FORNECIMENTO DO MATERIAL BETUMINOSO (EXECUÇÃO, INCLUINDO FORNECIMENTO  E O TRANSPORTE DENTRO DO CANTEIRO DE OBRAS DOS AGREGADOS E DO MATERIAL BETUMINOSO)</v>
          </cell>
          <cell r="E3501" t="str">
            <v>M2</v>
          </cell>
          <cell r="F3501">
            <v>3.32</v>
          </cell>
        </row>
        <row r="3502">
          <cell r="B3502" t="str">
            <v>RO-43326</v>
          </cell>
          <cell r="C3502" t="str">
            <v>-</v>
          </cell>
          <cell r="D3502" t="str">
            <v>LAMA ASFALTICA COM ESPESSURA DE 12,0 MM SEM FORNECIMENTO DO MATERIAL BETUMINOSO (EXECUÇÃO, INCLUINDO FORNECIMENTO DOS AGREGADOS E O TRANSPORTE DENTRO DO CANTEIRO DE OBRAS DO MATERIAL BETUMINOSO E DOS AGREGADOS)</v>
          </cell>
          <cell r="E3502" t="str">
            <v>M2</v>
          </cell>
          <cell r="F3502">
            <v>2.5499999999999998</v>
          </cell>
        </row>
        <row r="3503">
          <cell r="B3503" t="str">
            <v>RO-41204</v>
          </cell>
          <cell r="C3503" t="str">
            <v>-</v>
          </cell>
          <cell r="D3503" t="str">
            <v>LAMA ASFALTICA COM ESPESSURA DE 12,0 MM COM FORNECIMENTO DO MATERIAL BETUMINOSO (EXECUÇÃO, INCLUINDO FORNECIMENTO E  TRANSPORTE DENTRO DO CANTEIRO DE OBRAS  DOS AGREGADOS E DO MATERIAL BETUMINOSO)</v>
          </cell>
          <cell r="E3503" t="str">
            <v>M2</v>
          </cell>
          <cell r="F3503">
            <v>5.43</v>
          </cell>
        </row>
        <row r="3504">
          <cell r="B3504" t="str">
            <v>RO-41207</v>
          </cell>
          <cell r="C3504" t="str">
            <v>-</v>
          </cell>
          <cell r="D3504" t="str">
            <v>REPERFILAMENTO DE PAVIMENTO (PARA CBUQ E PRÉ-MISTURADO A FRIO) (APLICAÇÃO COM MOTONIVELADORA, EXCLUI O FORNECIMENTO DA MASSA)</v>
          </cell>
          <cell r="E3504" t="str">
            <v>T</v>
          </cell>
          <cell r="F3504">
            <v>11.09</v>
          </cell>
        </row>
        <row r="3505">
          <cell r="B3505" t="str">
            <v>RO-43971</v>
          </cell>
          <cell r="C3505" t="str">
            <v>OBR-VIA-200</v>
          </cell>
          <cell r="D3505" t="str">
            <v>PAVIMENTO DE ALVENARIA POLIÉDRICA COM 8,0 CM DE ESPESSURA (EXECUÇÃO, INCLUINDO O FORNECIMENTO DO MATERIAL DO COLCHÃO DE ASSENTAMENTO E DAS PEDRAS; EXCLUI OS TRANSPORTES DOS MATERIAIS)</v>
          </cell>
          <cell r="E3505" t="str">
            <v>M2</v>
          </cell>
          <cell r="F3505">
            <v>19.3</v>
          </cell>
        </row>
        <row r="3506">
          <cell r="B3506" t="str">
            <v>RO-41208</v>
          </cell>
          <cell r="C3506" t="str">
            <v>OBR-VIA-205</v>
          </cell>
          <cell r="D3506" t="str">
            <v>PAVIMENTO DE PARALEPÍPEDO COM 10,0 CM DE ESPESSURA (EXECUÇÃO, INCLUINDO O FORNECIMENTO DO MATERIAL DO COLCHÃO DE ASSENTAMENTO E DAS PEDRAS; EXCLUI OS TRANSPORTES DOS MATERIAIS)</v>
          </cell>
          <cell r="E3506" t="str">
            <v>M2</v>
          </cell>
          <cell r="F3506">
            <v>34.22</v>
          </cell>
        </row>
        <row r="3507">
          <cell r="B3507" t="str">
            <v>RO-41773</v>
          </cell>
          <cell r="C3507" t="str">
            <v>-</v>
          </cell>
          <cell r="D3507" t="str">
            <v>REMOÇÃO E CARGA DA CAMADA DE MATERIAL GRANULAR DO PAVIMENTO (BASE E/OU SUB-BASE)</v>
          </cell>
          <cell r="E3507" t="str">
            <v>M3</v>
          </cell>
          <cell r="F3507">
            <v>6.25</v>
          </cell>
        </row>
        <row r="3508">
          <cell r="B3508" t="str">
            <v>RO-41209</v>
          </cell>
          <cell r="C3508" t="str">
            <v>-</v>
          </cell>
          <cell r="D3508" t="str">
            <v>REMOÇAO E CARGA DO REVESTIMENTO ASFALTICO EM TRATAMENTO SUPERFICIAL</v>
          </cell>
          <cell r="E3508" t="str">
            <v>M2</v>
          </cell>
          <cell r="F3508">
            <v>0.39</v>
          </cell>
        </row>
        <row r="3509">
          <cell r="B3509" t="str">
            <v>RO-41212</v>
          </cell>
          <cell r="C3509" t="str">
            <v>-</v>
          </cell>
          <cell r="D3509" t="str">
            <v>REMOÇÃO E CARGA DO REVESTIMENTO ASFALTICO EM PRÉ-MISTURADO OU CONCRETO BETUMINOSO USINADO A QUENTE</v>
          </cell>
          <cell r="E3509" t="str">
            <v>M2</v>
          </cell>
          <cell r="F3509">
            <v>0.72</v>
          </cell>
        </row>
        <row r="3510">
          <cell r="B3510" t="str">
            <v>RO-41211</v>
          </cell>
          <cell r="C3510" t="str">
            <v>-</v>
          </cell>
          <cell r="D3510" t="str">
            <v>REMOÇÃO E CARGA DE TODO PAVIMENTO EXISTENTE</v>
          </cell>
          <cell r="E3510" t="str">
            <v>M3</v>
          </cell>
          <cell r="F3510">
            <v>6.65</v>
          </cell>
        </row>
        <row r="3511">
          <cell r="B3511" t="str">
            <v>105 - PAVIMENTAÇÃO CONCRETO</v>
          </cell>
        </row>
        <row r="3512">
          <cell r="B3512" t="str">
            <v>RO-43473</v>
          </cell>
          <cell r="C3512" t="str">
            <v>-</v>
          </cell>
          <cell r="D3512" t="str">
            <v>CORDÃO TRAPEZOIDAL DE CONCRETO NAS DIMENSÕES 15X12 CM E H=35 CM (FCK &gt;=35 MPA) (EXECUÇÃO, INCLUINDO O FORNECIMENTO E TRANSPORTE DE TODOS OS MATERIAIS)</v>
          </cell>
          <cell r="E3512" t="str">
            <v>M</v>
          </cell>
          <cell r="F3512">
            <v>21.58</v>
          </cell>
        </row>
        <row r="3513">
          <cell r="B3513" t="str">
            <v>RO-42387</v>
          </cell>
          <cell r="C3513" t="str">
            <v>-</v>
          </cell>
          <cell r="D3513" t="str">
            <v>REMOÇÃO DE BLOCOS SEXTAVADOS (BLOQUETES)</v>
          </cell>
          <cell r="E3513" t="str">
            <v>M2</v>
          </cell>
          <cell r="F3513">
            <v>8.66</v>
          </cell>
        </row>
        <row r="3514">
          <cell r="B3514" t="str">
            <v>RO-43415</v>
          </cell>
          <cell r="C3514" t="str">
            <v>-</v>
          </cell>
          <cell r="D3514" t="str">
            <v>REMOÇÃO MANUAL DE CALÇAMENTO INTERTRAVADO</v>
          </cell>
          <cell r="E3514" t="str">
            <v>M2</v>
          </cell>
          <cell r="F3514">
            <v>10.4</v>
          </cell>
        </row>
        <row r="3515">
          <cell r="B3515" t="str">
            <v>106 - SINALIZAÇÃO HORIZONTAL E VERTICAL</v>
          </cell>
        </row>
        <row r="3516">
          <cell r="B3516" t="str">
            <v>RO-41228</v>
          </cell>
          <cell r="C3516" t="str">
            <v>OBR-VIA-230</v>
          </cell>
          <cell r="D3516" t="str">
            <v>TACHÃO REFLETIVO  TIPO SHTRG, COM CATADIÓPTRICO NAS DUAS FACES (EXECUÇÃO, INCLUINDO FORNECIMENTO, COLOCAÇÃO E TRANSPORTE DE TODOS OS MATERIAIS)</v>
          </cell>
          <cell r="E3516" t="str">
            <v>U</v>
          </cell>
          <cell r="F3516">
            <v>23.73</v>
          </cell>
        </row>
        <row r="3517">
          <cell r="B3517" t="str">
            <v>RO-41229</v>
          </cell>
          <cell r="C3517" t="str">
            <v>OBR-VIA-225</v>
          </cell>
          <cell r="D3517" t="str">
            <v>TACHÃO REFLETIVO TIPO SHTRG, COM CATADIÓPTRICO EM APENAS UMA FACE (EXECUÇÃO, INCLUINDO FORNECIMENTO, COLOCAÇÃO E TRANSPORTE DE TODOS OS MATERIAIS)</v>
          </cell>
          <cell r="E3517" t="str">
            <v>U</v>
          </cell>
          <cell r="F3517">
            <v>22.45</v>
          </cell>
        </row>
        <row r="3518">
          <cell r="B3518" t="str">
            <v>RO-41230</v>
          </cell>
          <cell r="C3518" t="str">
            <v>OBR-VIA-220</v>
          </cell>
          <cell r="D3518" t="str">
            <v>TACHA REFLETIVA TIPO SHTRP, COM CATADIÓPTRICO NAS DUAS FACES (EXECUÇÃO, INCLUINDO FORNECIMENTO, COLOCAÇÃO E TRANSPORTE DE TODOS OS MATERIAIS)</v>
          </cell>
          <cell r="E3518" t="str">
            <v>U</v>
          </cell>
          <cell r="F3518">
            <v>13.9</v>
          </cell>
        </row>
        <row r="3519">
          <cell r="B3519" t="str">
            <v>RO-41231</v>
          </cell>
          <cell r="C3519" t="str">
            <v>OBR-VIA-235</v>
          </cell>
          <cell r="D3519" t="str">
            <v>TACHA REFLETIVA TIPO SHTRP, COM CATADIÓPTRICO EM APENAS UMA FACE (EXECUÇÃO, INCLUINDO FORNECIMENTO, COLOCAÇÃO E TRANSPORTE DE TODOS OS MATERIAIS)</v>
          </cell>
          <cell r="E3519" t="str">
            <v>U</v>
          </cell>
          <cell r="F3519">
            <v>11.41</v>
          </cell>
        </row>
        <row r="3520">
          <cell r="B3520" t="str">
            <v>RO-43269</v>
          </cell>
          <cell r="C3520" t="str">
            <v>-</v>
          </cell>
          <cell r="D3520" t="str">
            <v>BANDA RUGOSA EM PRÉ-MISTURADO A FRIO COM FORNECIMENTO DO MATERIAL BETUMINOSO (EXECUÇÃO INCLUINDO O FORNECIMENTO E TRANSPORTE DOS AGREGADOS, MATERIAL BETUMINOSO E PINTURA DE LIGAÇÃO)</v>
          </cell>
          <cell r="E3520" t="str">
            <v>M3</v>
          </cell>
          <cell r="F3520">
            <v>692.91</v>
          </cell>
        </row>
        <row r="3521">
          <cell r="B3521" t="str">
            <v>RO-42215</v>
          </cell>
          <cell r="C3521" t="str">
            <v>-</v>
          </cell>
          <cell r="D3521" t="str">
            <v>BANDA RUGOSA EM PRÉ-MISTURADO A FRIO SEM FORNECIMENTO DO MATERIAL BETUMINOSO (EXECUÇÃO, INCLUINDO O FORNECIMENTO DOS AGREGADOS E PINTURA  DE LIGAÇÃO)</v>
          </cell>
          <cell r="E3521" t="str">
            <v>M3</v>
          </cell>
          <cell r="F3521">
            <v>348.02</v>
          </cell>
        </row>
        <row r="3522">
          <cell r="B3522" t="str">
            <v>RO-42399</v>
          </cell>
          <cell r="C3522" t="str">
            <v>-</v>
          </cell>
          <cell r="D3522" t="str">
            <v>BANDA RUGOSA EM CONCRETO BETUMINOSO USINADO A QUENTE COM  FORNECIMENTO DO MATERIAL BETUMINOSO (EXECUÇÃO, INCLUINDO O FORNECIMENTO E TRANSPORTE DOS AGREGADOS, MATERIAL BETUMINOSO E PINTURA  DE LIGAÇÃO)</v>
          </cell>
          <cell r="E3522" t="str">
            <v>M3</v>
          </cell>
          <cell r="F3522">
            <v>809.91</v>
          </cell>
        </row>
        <row r="3523">
          <cell r="B3523" t="str">
            <v>RO-42198</v>
          </cell>
          <cell r="C3523" t="str">
            <v>OBR-VIA-240</v>
          </cell>
          <cell r="D3523" t="str">
            <v>LINHAS DE RESINA ACRILICA 0,6MM DE ESPESSURA E LARGURA  = 0,08M (EXECUÇÃO, INCLUSIVE PRÉ-MARCAÇÃO, FORNECIMENTO E TRANSPORTE DE TODOS OS MATERIAIS)</v>
          </cell>
          <cell r="E3523" t="str">
            <v>M</v>
          </cell>
          <cell r="F3523">
            <v>1.38</v>
          </cell>
        </row>
        <row r="3524">
          <cell r="B3524" t="str">
            <v>RO-41237</v>
          </cell>
          <cell r="C3524" t="str">
            <v>OBR-VIA-245</v>
          </cell>
          <cell r="D3524" t="str">
            <v>LINHAS DE RESINA ACRILICA DE  0,6MM  DE ESPESSURA E LARGURA  = 0,10M (EXECUÇÃO, INCLUINDO PRÉ-MARCAÇÃO, FORNECIMENTO E TRANSPORTE DE TODOS OS MATERIAIS)</v>
          </cell>
          <cell r="E3524" t="str">
            <v>M</v>
          </cell>
          <cell r="F3524">
            <v>1.7</v>
          </cell>
        </row>
        <row r="3525">
          <cell r="B3525" t="str">
            <v>RO-41239</v>
          </cell>
          <cell r="C3525" t="str">
            <v>OBR-VIA-250</v>
          </cell>
          <cell r="D3525" t="str">
            <v>LINHAS DE RESINA ACRILICA 0,6MM DE ESPESSURA E LARGURA  = 0,20M (EXECUÇÃO, INCLUSIVE PRÉ-MARCAÇÃO, FORNECIMENTO E TRANSPORTE DE TODOS OS MATERIAIS)</v>
          </cell>
          <cell r="E3525" t="str">
            <v>M</v>
          </cell>
          <cell r="F3525">
            <v>3.3</v>
          </cell>
        </row>
        <row r="3526">
          <cell r="B3526" t="str">
            <v>RO-41240</v>
          </cell>
          <cell r="C3526" t="str">
            <v>OBR-VIA-255</v>
          </cell>
          <cell r="D3526" t="str">
            <v>LINHAS DE RESINA ACRILICA 0,6MM DE ESPESSURA E  LARGURA = 0,30M (EXECUÇÃO, INCLUSIVE PRÉ-MARCAÇÃO, FORNECIMENTO E TRANSPORTE DE TODOS OS MATERIAIS)</v>
          </cell>
          <cell r="E3526" t="str">
            <v>M</v>
          </cell>
          <cell r="F3526">
            <v>4.9000000000000004</v>
          </cell>
        </row>
        <row r="3527">
          <cell r="B3527" t="str">
            <v>RO-41243</v>
          </cell>
          <cell r="C3527" t="str">
            <v>OBR-VIA-260</v>
          </cell>
          <cell r="D3527" t="str">
            <v>LINHAS DE RESINA ACRILICA 0,6MM COM LARGURA &gt; 0,30M (EXECUÇÃO, INCLUSIVE PRÉ-MARCAÇÃO, FORNECIMENTO E TRANSPORTE DE TODOS OS MATERIAIS)</v>
          </cell>
          <cell r="E3527" t="str">
            <v>M2</v>
          </cell>
          <cell r="F3527">
            <v>16.02</v>
          </cell>
        </row>
        <row r="3528">
          <cell r="B3528" t="str">
            <v>RO-41779</v>
          </cell>
          <cell r="C3528" t="str">
            <v>OBR-VIA-265</v>
          </cell>
          <cell r="D3528" t="str">
            <v>SETAS, SIMBOLOS E DIZERES DE RESINA ACRÍLICA 0,6MM DE ESPESSURA (EXECUÇÃO, INCLUINDO PRÉ-MARCAÇÃO, FORNECIMENTO E TRANSPORTE DE TODOS OS MATERIAIS)</v>
          </cell>
          <cell r="E3528" t="str">
            <v>M2</v>
          </cell>
          <cell r="F3528">
            <v>24.03</v>
          </cell>
        </row>
        <row r="3529">
          <cell r="B3529" t="str">
            <v>RO-41227</v>
          </cell>
          <cell r="C3529" t="str">
            <v>-</v>
          </cell>
          <cell r="D3529" t="str">
            <v>PRÉ-MARCAÇÃO PARA LINHAS DE SINALIZAÇÃO HORIZONTAL POR ALINHAMENTO (EXECUÇÃO, INCLUINDO FORNECIMENTO E TRANSPORTE DE TODOS OS MATERIAIS EIXO, BORDO ESQUERDO E BORDO DIREITO)</v>
          </cell>
          <cell r="E3529" t="str">
            <v>KM</v>
          </cell>
          <cell r="F3529">
            <v>101.68</v>
          </cell>
        </row>
        <row r="3530">
          <cell r="B3530" t="str">
            <v>RO-41841</v>
          </cell>
          <cell r="C3530" t="str">
            <v>-</v>
          </cell>
          <cell r="D3530" t="str">
            <v>PLACA DE AÇO CARBONO COM PELÍCULA REFLETIVA GRAU TÉCNICO TIPO I DA ABNT - PLACA CIRCULAR (EXECUÇÃO, INCLUINDO FORNECIMENTO E TRANSPORTE DE TODOS OS MATERIAIS, INCLUSIVE POSTE DE SUSTENTAÇÃO)</v>
          </cell>
          <cell r="E3530" t="str">
            <v>M2</v>
          </cell>
          <cell r="F3530">
            <v>323.62</v>
          </cell>
        </row>
        <row r="3531">
          <cell r="B3531" t="str">
            <v>RO-41842</v>
          </cell>
          <cell r="C3531" t="str">
            <v>-</v>
          </cell>
          <cell r="D3531" t="str">
            <v>PLACA DE AÇO CARBONO COM PELÍCULA REFLETIVA GRAU TÉCNICO TIPO I DA ABNT - PLACA OCTOGONAL (EXECUÇÃO, INCLUINDO FORNECIMENTO E TRANSPORTE DE TODOS OS MATERIAIS, INCLUSIVE POSTE DE SUSTENTAÇÃO)</v>
          </cell>
          <cell r="E3531" t="str">
            <v>M2</v>
          </cell>
          <cell r="F3531">
            <v>303.49</v>
          </cell>
        </row>
        <row r="3532">
          <cell r="B3532" t="str">
            <v>RO-41843</v>
          </cell>
          <cell r="C3532" t="str">
            <v>-</v>
          </cell>
          <cell r="D3532" t="str">
            <v>PLACA DE AÇO CARBONO COM PELÍCULA REFLETIVA GRAU TÉCNICO TIPO I DA ABNT - PLACA TRIANGULAR (EXECUÇÃO, INCLUINDO FORNECIMENTO E TRANSPORTE DE TODOS OS MATERIAIS, INCLUSIVE POSTE DE SUSTENTAÇÃO)</v>
          </cell>
          <cell r="E3532" t="str">
            <v>M2</v>
          </cell>
          <cell r="F3532">
            <v>288.92</v>
          </cell>
        </row>
        <row r="3533">
          <cell r="B3533" t="str">
            <v>RO-41844</v>
          </cell>
          <cell r="C3533" t="str">
            <v>-</v>
          </cell>
          <cell r="D3533" t="str">
            <v>PLACA DE AÇO CARBONO COM PELÍCULA REFLETIVA GRAU TÉCNICO TIPO I DA ABNT - PLACA QUADRADA (EXECUÇÃO, INCLUINDO FORNECIMENTO E TRANSPORTE DE TODOS OS MATERIAIS, INCLUSIVE POSTE DE SUSTENTAÇÃO)</v>
          </cell>
          <cell r="E3533" t="str">
            <v>M2</v>
          </cell>
          <cell r="F3533">
            <v>313.14</v>
          </cell>
        </row>
        <row r="3534">
          <cell r="B3534" t="str">
            <v>RO-42193</v>
          </cell>
          <cell r="C3534" t="str">
            <v>-</v>
          </cell>
          <cell r="D3534" t="str">
            <v>PLACA DE AÇO CARBONO COM PELÍCULA REFLETIVA GRAU TÉCNICO TIPO I DA ABNT - PLACA RETANGULAR (EXECUÇÃO, INCLUINDO FORNECIMENTO E TRANSPORTE DE TODOS OS MATERIAIS, INCLUSIVE POSTE DE SUSTENTAÇÃO)</v>
          </cell>
          <cell r="E3534" t="str">
            <v>M2</v>
          </cell>
          <cell r="F3534">
            <v>331.96</v>
          </cell>
        </row>
        <row r="3535">
          <cell r="B3535" t="str">
            <v>RO-42196</v>
          </cell>
          <cell r="C3535" t="str">
            <v>-</v>
          </cell>
          <cell r="D3535" t="str">
            <v>PLACA DE AÇO CARBONO COM PELÍCULA REFLETIVA GRAU TÉCNICO TIPO I DA ABNT - MARCO QUILOMÉTRICO (EXECUÇÃO, INCLUINDO FORNECIMENTO E TRANSPORTE DE TODOS OS MATERIAIS, INCLUSIVE POSTE DE SUSTENTAÇÃO)</v>
          </cell>
          <cell r="E3535" t="str">
            <v>M2</v>
          </cell>
          <cell r="F3535">
            <v>331.96</v>
          </cell>
        </row>
        <row r="3536">
          <cell r="B3536" t="str">
            <v>RO-42210</v>
          </cell>
          <cell r="C3536" t="str">
            <v>-</v>
          </cell>
          <cell r="D3536" t="str">
            <v>PLACA DE AÇO CARBONO COM PELÍCULA REFLETIVA GRAU TÉCNICO TIPO I DA ABNT - ESCUDO (EXECUÇÃO, INCLUINDO FORNECIMENTO E TRANSPORTE DE TODOS OS MATERIAIS, INCLUSIVE POSTE DE SUSTENTAÇÃO)</v>
          </cell>
          <cell r="E3536" t="str">
            <v>M2</v>
          </cell>
          <cell r="F3536">
            <v>331.96</v>
          </cell>
        </row>
        <row r="3537">
          <cell r="B3537" t="str">
            <v>RO-42194</v>
          </cell>
          <cell r="C3537" t="str">
            <v>-</v>
          </cell>
          <cell r="D3537" t="str">
            <v>PLACA DE AÇO CARBONO COM PELÍCULA REFLETIVA GRAU TÉCNICO TIPO I DA ABNT - MARCADOR DE ALINHAMENTO (EXECUÇÃO, INCLUINDO FORNECIMENTO E TRANSPORTE DE TODOS OS MATERIAIS, INCLUSIVE POSTE DE SUSTENTAÇÃO)</v>
          </cell>
          <cell r="E3537" t="str">
            <v>M2</v>
          </cell>
          <cell r="F3537">
            <v>126.62</v>
          </cell>
        </row>
        <row r="3538">
          <cell r="B3538" t="str">
            <v>RO-42195</v>
          </cell>
          <cell r="C3538" t="str">
            <v>-</v>
          </cell>
          <cell r="D3538" t="str">
            <v>PLACA DE AÇO CARBONO COM PELÍCULA REFLETIVA GRAU TÉCNICO TIPO I DA ABNT - MARCADOR DE PERIGO 0,30 X 0,90M (EXECUÇÃO, INCLUINDO FORNECIMENTO E TRANSPORTE DE TODOS OS MATERIAIS, INCLUSIVE POSTE DE SUSTENTAÇÃO)</v>
          </cell>
          <cell r="E3538" t="str">
            <v>M2</v>
          </cell>
          <cell r="F3538">
            <v>126.62</v>
          </cell>
        </row>
        <row r="3539">
          <cell r="B3539" t="str">
            <v>RO-42977</v>
          </cell>
          <cell r="C3539" t="str">
            <v>-</v>
          </cell>
          <cell r="D3539" t="str">
            <v>PLACA DE AÇO CARBONO COM PELÍCULA REFLETIVA ALTA INTENSIDADE PRISMÁTICA TIPO III DA ABNT - PLACA CIRCULAR (EXECUÇÃO, INCLUINDO FORNECIMENTO E TRANSPORTE DE TODOS OS MATERIAIS, INCLUSIVE POSTES DE SUSTENTAÇÃO)</v>
          </cell>
          <cell r="E3539" t="str">
            <v>M2</v>
          </cell>
          <cell r="F3539">
            <v>368.3</v>
          </cell>
        </row>
        <row r="3540">
          <cell r="B3540" t="str">
            <v>RO-42978</v>
          </cell>
          <cell r="C3540" t="str">
            <v>-</v>
          </cell>
          <cell r="D3540" t="str">
            <v>PLACA DE AÇO CARBONO COM PELÍCULA REFLETIVA ALTA INTENSIDADE PRISMÁTICA TIPO III DA ABNT - PLACA OCTOGONAL (EXECUÇÃO, INCLUINDO FORNECIMENTO E TRANSPORTE DE TODOS OS MATERIAIS, INCLUSIVE POSTES DE SUSTENTAÇÃO)</v>
          </cell>
          <cell r="E3540" t="str">
            <v>M2</v>
          </cell>
          <cell r="F3540">
            <v>340.74</v>
          </cell>
        </row>
        <row r="3541">
          <cell r="B3541" t="str">
            <v>RO-42979</v>
          </cell>
          <cell r="C3541" t="str">
            <v>-</v>
          </cell>
          <cell r="D3541" t="str">
            <v>PLACA DE AÇO CARBONO COM PELÍCULA REFLETIVA ALTA INTENSIDADE PRISMÁTICA TIPO III DA ABNT - PLACA TRIANGULAR (EXECUÇÃO, INCLUINDO FORNECIMENTO E TRANSPORTE DE TODOS OS MATERIAIS, INCLUSIVE POSTES DE SUSTENTAÇÃO)</v>
          </cell>
          <cell r="E3541" t="str">
            <v>M2</v>
          </cell>
          <cell r="F3541">
            <v>327.04000000000002</v>
          </cell>
        </row>
        <row r="3542">
          <cell r="B3542" t="str">
            <v>RO-42980</v>
          </cell>
          <cell r="C3542" t="str">
            <v>-</v>
          </cell>
          <cell r="D3542" t="str">
            <v>PLACA DE AÇO CARBONO COM PELÍCULA REFLETIVA ALTA INTENSIDADE PRISMÁTICA TIPO III DA ABNT - PLACA QUADRADA (EXECUÇÃO, INCLUINDO FORNECIMENTO E TRANSPORTE DE TODOS OS MATERIAIS, INCLUSIVE POSTES DE SUSTENTAÇÃO)</v>
          </cell>
          <cell r="E3542" t="str">
            <v>M2</v>
          </cell>
          <cell r="F3542">
            <v>353.96</v>
          </cell>
        </row>
        <row r="3543">
          <cell r="B3543" t="str">
            <v>RO-42981</v>
          </cell>
          <cell r="C3543" t="str">
            <v>-</v>
          </cell>
          <cell r="D3543" t="str">
            <v>PLACA DE AÇO CARBONO COM PELÍCULA REFLETIVA ALTA INTENSIDADE PRISMÁTICA TIPO III DA ABNT - PLACA RETANGULAR (EXECUÇÃO, INCLUINDO FORNECIMENTO E TRANSPORTE DE TODOS OS MATERIAIS, INCLUSIVE POSTES DE SUSTENTAÇÃO)</v>
          </cell>
          <cell r="E3543" t="str">
            <v>M2</v>
          </cell>
          <cell r="F3543">
            <v>378.43</v>
          </cell>
        </row>
        <row r="3544">
          <cell r="B3544" t="str">
            <v>RO-44586</v>
          </cell>
          <cell r="C3544" t="str">
            <v>-</v>
          </cell>
          <cell r="D3544" t="str">
            <v>PLACA DE AÇO CARBONO COM PELÍCULA REFLETIVA ALTA INTENSIDADE PRISMÁTICA TIPO III DA ABNT - MARCO QUILOMÉTRICO (EXECUÇÃO, INCLUINDO FORNECIMENTO E TRANSPORTE DE TODOS OS MATERIAIS, INCLUSIVE POSTES DE SUSTENTAÇÃO)</v>
          </cell>
          <cell r="E3544" t="str">
            <v>M2</v>
          </cell>
          <cell r="F3544">
            <v>378.43</v>
          </cell>
        </row>
        <row r="3545">
          <cell r="B3545" t="str">
            <v>RO-42983</v>
          </cell>
          <cell r="C3545" t="str">
            <v>-</v>
          </cell>
          <cell r="D3545" t="str">
            <v>PLACA DE AÇO CARBONO COM PELÍCULA REFLETIVA ALTA INTENSIDADE PRISMÁTICA TIPO III DA ABNT - ESCUDO (EXECUÇÃO, INCLUINDO FORNECIMENTO E TRANSPORTE DE TODOS OS MATERIAIS, INCLUSIVE POSTES DE SUSTENTAÇÃO)</v>
          </cell>
          <cell r="E3545" t="str">
            <v>M2</v>
          </cell>
          <cell r="F3545">
            <v>378.43</v>
          </cell>
        </row>
        <row r="3546">
          <cell r="B3546" t="str">
            <v>RO-44777</v>
          </cell>
          <cell r="C3546" t="str">
            <v>-</v>
          </cell>
          <cell r="D3546" t="str">
            <v>PLACA DE AÇO CARBONO COM PELÍCULA REFLETIVA ALTA INTENSIDADE PRISMÁTICA TIPO III DA ABNT  - MARCADOR DE ALINHAMENTO (EXECUÇÃO, INCLUINDO FORNECIMENTO E TRANSPORTE DE TODOS OS MATERIAIS, INCLUSIVE POSTES DE SUSTENTAÇÃO)</v>
          </cell>
          <cell r="E3546" t="str">
            <v>M2</v>
          </cell>
          <cell r="F3546">
            <v>143.68</v>
          </cell>
        </row>
        <row r="3547">
          <cell r="B3547" t="str">
            <v>RO-44585</v>
          </cell>
          <cell r="C3547" t="str">
            <v>-</v>
          </cell>
          <cell r="D3547" t="str">
            <v>PLACA DE AÇO CARBONO COM PELÍCULA REFLETIVA ALTA INTENSIDADE PRISMÁTICA TIPO III DA ABNT - MARCADOR DE PERIGO 0,30X0,90 M (EXECUÇÃO, INCLUINDO FORNECIMENTO E TRANSPORTE DE TODOS OS MATERIAIS, INCLUSIVE POSTE DE SUSTENTAÇÃO)</v>
          </cell>
          <cell r="E3547" t="str">
            <v>M2</v>
          </cell>
          <cell r="F3547">
            <v>143.68</v>
          </cell>
        </row>
        <row r="3548">
          <cell r="B3548" t="str">
            <v>RO-42878</v>
          </cell>
          <cell r="C3548" t="str">
            <v>-</v>
          </cell>
          <cell r="D3548" t="str">
            <v>PLACA DE AÇO CARBONO COM PELÍCULA REFLETIVA GRAU DIAMANTE TIPO X DA ABNT - PLACA CIRCULAR (EXECUÇÃO, INCLUINDO FORNECIMENTO E TRANSPORTE DE TODOS OS MATERIAIS, INCLUSIVE POSTE DE SUSTENTAÇÃO)</v>
          </cell>
          <cell r="E3548" t="str">
            <v>M2</v>
          </cell>
          <cell r="F3548">
            <v>657.71</v>
          </cell>
        </row>
        <row r="3549">
          <cell r="B3549" t="str">
            <v>RO-42879</v>
          </cell>
          <cell r="C3549" t="str">
            <v>-</v>
          </cell>
          <cell r="D3549" t="str">
            <v>PLACA DE AÇO CARBONO COM PELÍCULA REFLETIVA GRAU DIAMANTE TIPO X DA ABNT - PLACA OCTOGONAL (EXECUÇÃO, INCLUINDO FORNECIMENTO E TRANSPORTE DE TODOS OS MATERIAIS, INCLUSIVE POSTES DE SUSTENTAÇÃO)</v>
          </cell>
          <cell r="E3549" t="str">
            <v>M2</v>
          </cell>
          <cell r="F3549">
            <v>581.91999999999996</v>
          </cell>
        </row>
        <row r="3550">
          <cell r="B3550" t="str">
            <v>RO-42880</v>
          </cell>
          <cell r="C3550" t="str">
            <v>-</v>
          </cell>
          <cell r="D3550" t="str">
            <v>PLACA DE AÇO CARBONO COM PELÍCULA REFLETIVA GRAU DIAMANTE TIPO X DA ABNT - PLACA TRIANGULAR (EXECUÇÃO, INCLUINDO FORNECIMENTO E TRANSPORTE DE TODOS OS MATERIAIS, INCLUSIVE POSTE DE SUSTENTAÇÃO)</v>
          </cell>
          <cell r="E3550" t="str">
            <v>M2</v>
          </cell>
          <cell r="F3550">
            <v>574.03</v>
          </cell>
        </row>
        <row r="3551">
          <cell r="B3551" t="str">
            <v>RO-42881</v>
          </cell>
          <cell r="C3551" t="str">
            <v>-</v>
          </cell>
          <cell r="D3551" t="str">
            <v>PLACA DE AÇO CARBONO COM PELÍCULA REFLETIVA GRAU DIAMANTE TIPO X DA ABNT - PLACA QUADRADA (EXECUÇÃO, INCLUINDO FORNECIMENTO E TRANSPORTE DE TODOS OS MATERIAIS, INCLUSIVE POSTE DE SUSTENTAÇÃO)</v>
          </cell>
          <cell r="E3551" t="str">
            <v>M2</v>
          </cell>
          <cell r="F3551">
            <v>618.29999999999995</v>
          </cell>
        </row>
        <row r="3552">
          <cell r="B3552" t="str">
            <v>RO-42887</v>
          </cell>
          <cell r="C3552" t="str">
            <v>-</v>
          </cell>
          <cell r="D3552" t="str">
            <v>BALIZADOR DE LÂMINA FLEXIVEL DE PVC, TIPO SV-BLF (EXECUÇÃO, INCLUINDO FORNECIMENTO E TRANSPORTE DE TODOS  MATERIAIS)</v>
          </cell>
          <cell r="E3552" t="str">
            <v>U</v>
          </cell>
          <cell r="F3552">
            <v>15.9</v>
          </cell>
        </row>
        <row r="3553">
          <cell r="B3553" t="str">
            <v>RO-42882</v>
          </cell>
          <cell r="C3553" t="str">
            <v>-</v>
          </cell>
          <cell r="D3553" t="str">
            <v>PLACA DE AÇO CARBONO COM PELÍCULA REFLETIVA GRAU DIAMANTE TIPO X DA ABNT - PLACA RETANGULAR (EXECUÇÃO, INCLUINDO FORNECIMENTO E TRANSPORTE DE TODOS OS MATERIAIS, INCLUSIVE POSTE DE SUSTENTAÇÃO)</v>
          </cell>
          <cell r="E3553" t="str">
            <v>M2</v>
          </cell>
          <cell r="F3553">
            <v>679.43</v>
          </cell>
        </row>
        <row r="3554">
          <cell r="B3554" t="str">
            <v>RO-42885</v>
          </cell>
          <cell r="C3554" t="str">
            <v>-</v>
          </cell>
          <cell r="D3554" t="str">
            <v>PLACA DE AÇO CARBONO COM PELÍCULA REFLETIVA GRAU DIAMANTE TIPO X DA ABNT - MARCO QUILOMÉTRICO (EXECUÇÃO, INCLUINDO FORNECIMENTO TRANSPORTE DE TODOS  MATERIAIS, INCLUSIVE POSTE DE SUSTENTAÇÃO)</v>
          </cell>
          <cell r="E3554" t="str">
            <v>M2</v>
          </cell>
          <cell r="F3554">
            <v>679.43</v>
          </cell>
        </row>
        <row r="3555">
          <cell r="B3555" t="str">
            <v>RO-42886</v>
          </cell>
          <cell r="C3555" t="str">
            <v>-</v>
          </cell>
          <cell r="D3555" t="str">
            <v>PLACA DE AÇO CARBONO COM PELÍCULA REFLETIVA GRAU DIAMANTE TIPO X DA ABNT - ESCUDO (EXECUÇÃO, INCLUINDO FORNECIMENTO TRANSPORTE DE TODOS  MATERIAIS, INCLUSIVE POSTE DE SUSTENTAÇÃO)</v>
          </cell>
          <cell r="E3555" t="str">
            <v>M2</v>
          </cell>
          <cell r="F3555">
            <v>679.43</v>
          </cell>
        </row>
        <row r="3556">
          <cell r="B3556" t="str">
            <v>RO-42883</v>
          </cell>
          <cell r="C3556" t="str">
            <v>-</v>
          </cell>
          <cell r="D3556" t="str">
            <v>PLACA DE AÇO CARBONO COM PELÍCULA REFLETIVA GRAU DIAMANTE TIPO X DA ABNT, COM SUPORTE DE MADEIRA - MARCADOR DE ALINHAMENTO (EXECUÇÃO, INCLUINDO FORNECIMENTO TRANSPORTE DE TODOS  MATERIAIS, INCLUSIVE POSTE DE SUSTENTAÇÃO)</v>
          </cell>
          <cell r="E3556" t="str">
            <v>M2</v>
          </cell>
          <cell r="F3556">
            <v>254.19</v>
          </cell>
        </row>
        <row r="3557">
          <cell r="B3557" t="str">
            <v>RO-42884</v>
          </cell>
          <cell r="C3557" t="str">
            <v>-</v>
          </cell>
          <cell r="D3557" t="str">
            <v>PLACA DE AÇO CARBONO COM PELÍCULA REFLETIVA GRAU DIAMANTE TIPO X DA ABNT - MARCADOR DE PERIGO 0,30 X 0,90 M (EXECUÇÃO, INCLUINDO FORNECIMENTO TRANSPORTE DE TODOS  MATERIAIS, INCLUSIVE POSTE DE SUSTENTAÇÃO)</v>
          </cell>
          <cell r="E3557" t="str">
            <v>M2</v>
          </cell>
          <cell r="F3557">
            <v>254.19</v>
          </cell>
        </row>
        <row r="3558">
          <cell r="B3558" t="str">
            <v>RO-43226</v>
          </cell>
          <cell r="C3558" t="str">
            <v>-</v>
          </cell>
          <cell r="D3558" t="str">
            <v>COLOCAÇÃO DE PLACAS</v>
          </cell>
          <cell r="E3558" t="str">
            <v>M2</v>
          </cell>
          <cell r="F3558">
            <v>58.07</v>
          </cell>
        </row>
        <row r="3559">
          <cell r="B3559" t="str">
            <v>RO-43014</v>
          </cell>
          <cell r="C3559" t="str">
            <v>-</v>
          </cell>
          <cell r="D3559" t="str">
            <v>REMOÇÃO DE PLACAS</v>
          </cell>
          <cell r="E3559" t="str">
            <v>U</v>
          </cell>
          <cell r="F3559">
            <v>11.63</v>
          </cell>
        </row>
        <row r="3560">
          <cell r="B3560" t="str">
            <v>RO-42830</v>
          </cell>
          <cell r="C3560" t="str">
            <v>-</v>
          </cell>
          <cell r="D3560" t="str">
            <v>BRAÇO PROJETADO COM ALTURA MAIOR OU IGUAL À 5,50 METROS E VÃO DE 3,80 METROS (EXECUÇÃO, INCLUINDO INSTALAÇÃO, BASE DE CONCRETO, CHUMBADORES, COLOCAÇÃO DA PLACA,FORNECIMENTO E TRANSPORTE DOS  MATERIAIS)</v>
          </cell>
          <cell r="E3560" t="str">
            <v>U</v>
          </cell>
          <cell r="F3560">
            <v>1558.62</v>
          </cell>
        </row>
        <row r="3561">
          <cell r="B3561" t="str">
            <v>RO-42829</v>
          </cell>
          <cell r="C3561" t="str">
            <v>-</v>
          </cell>
          <cell r="D3561" t="str">
            <v>BRAÇO PROJETADO COM ALTURA MAIOR OU IGUAL À 5,50 METROS E VÃO DE 4,80 METROS (EXECUÇÃO, INCLUINDO INSTALAÇÃO, BASE DE CONCRETO, CHUMBADORES, COLOCAÇÃO DA PLACA, FORNECIMENTO E TRANSPORTE DOS  MATERIAIS)</v>
          </cell>
          <cell r="E3561" t="str">
            <v>U</v>
          </cell>
          <cell r="F3561">
            <v>1920.35</v>
          </cell>
        </row>
        <row r="3562">
          <cell r="B3562" t="str">
            <v>107 - CONSERVAÇÃO</v>
          </cell>
        </row>
        <row r="3563">
          <cell r="B3563" t="str">
            <v>RO-41292</v>
          </cell>
          <cell r="C3563" t="str">
            <v>-</v>
          </cell>
          <cell r="D3563" t="str">
            <v>ROÇADA MANUAL LEVE (EXECUÇÃO, INCLUINDO REMOÇÃO DO MATERIAL ATÉ 5 KM)</v>
          </cell>
          <cell r="E3563" t="str">
            <v>HA</v>
          </cell>
          <cell r="F3563">
            <v>1371.78</v>
          </cell>
        </row>
        <row r="3564">
          <cell r="B3564" t="str">
            <v>RO-41293</v>
          </cell>
          <cell r="C3564" t="str">
            <v>-</v>
          </cell>
          <cell r="D3564" t="str">
            <v>ROÇADA MANUAL PESADA (EXECUÇÃO, INCLUINDO REMOÇÃO DO MATERIAL ATÉ 5 KM)</v>
          </cell>
          <cell r="E3564" t="str">
            <v>HA</v>
          </cell>
          <cell r="F3564">
            <v>1963.59</v>
          </cell>
        </row>
        <row r="3565">
          <cell r="B3565" t="str">
            <v>RO-41295</v>
          </cell>
          <cell r="C3565" t="str">
            <v>-</v>
          </cell>
          <cell r="D3565" t="str">
            <v>ROÇADA MECANIZADA (EXECUÇÃO, INCLUINDO REMOÇÃO DO MATERIAL ATÉ 5 KM)</v>
          </cell>
          <cell r="E3565" t="str">
            <v>HA</v>
          </cell>
          <cell r="F3565">
            <v>543.66999999999996</v>
          </cell>
        </row>
        <row r="3566">
          <cell r="B3566" t="str">
            <v>RO-41296</v>
          </cell>
          <cell r="C3566" t="str">
            <v>-</v>
          </cell>
          <cell r="D3566" t="str">
            <v>CAPINA (EXECUÇÃO, INCLUINDO REMOÇÃO DO MATERIAL ATÉ 5 KM)</v>
          </cell>
          <cell r="E3566" t="str">
            <v>HA</v>
          </cell>
          <cell r="F3566">
            <v>5122.3999999999996</v>
          </cell>
        </row>
        <row r="3567">
          <cell r="B3567" t="str">
            <v>RO-41388</v>
          </cell>
          <cell r="C3567" t="str">
            <v>OBR-VIA-295</v>
          </cell>
          <cell r="D3567" t="str">
            <v>ENCASCALHAMENTO (EXECUÇÃO, INCLUINDO ESCAVAÇÃO, CARGA E DESCARGA, UMIDECIMENTO E ESPALHAMENTO DO MATERIAL)</v>
          </cell>
          <cell r="E3567" t="str">
            <v>M3</v>
          </cell>
          <cell r="F3567">
            <v>6.76</v>
          </cell>
        </row>
        <row r="3568">
          <cell r="B3568" t="str">
            <v>RO-43246</v>
          </cell>
          <cell r="C3568" t="str">
            <v>OBR-VIA-296</v>
          </cell>
          <cell r="D3568" t="str">
            <v>CONFORMAÇÃO DO LEITO ESTRADAL, INCLUSIVE UMIDECIMENTO</v>
          </cell>
          <cell r="E3568" t="str">
            <v>HA</v>
          </cell>
          <cell r="F3568">
            <v>582.1</v>
          </cell>
        </row>
        <row r="3569">
          <cell r="B3569" t="str">
            <v>RO-41278</v>
          </cell>
          <cell r="C3569" t="str">
            <v>-</v>
          </cell>
          <cell r="D3569" t="str">
            <v>CERCA DE ARAME FARPADO, TIPO OC.CA-01 (COM 4 FIOS E MOURÃO DE MADEIRA COM ESPAÇAMENTO DE 2,5 METROS) ((EXECUÇÃO, INCLUINDO ESCAVAÇÃO , FORNECIMENTO, ASSENTAMENTO E TRANSPORTE DE TODOS OS MATERIAIS)</v>
          </cell>
          <cell r="E3569" t="str">
            <v>M</v>
          </cell>
          <cell r="F3569">
            <v>11.95</v>
          </cell>
        </row>
        <row r="3570">
          <cell r="B3570" t="str">
            <v>RO-41279</v>
          </cell>
          <cell r="C3570" t="str">
            <v>-</v>
          </cell>
          <cell r="D3570" t="str">
            <v>RECONFECÇÃO DE CERCA COM REAPROVEITAMENTO DE 70% DE MATERIAIS (EXECUÇÃO, INCLUINDO FORNECIMENTO, ASSENTAMENTO E TRANSPORTE DE TODOS OS MATERIAIS)</v>
          </cell>
          <cell r="E3570" t="str">
            <v>M</v>
          </cell>
          <cell r="F3570">
            <v>8.5</v>
          </cell>
        </row>
        <row r="3571">
          <cell r="B3571" t="str">
            <v>RO-41288</v>
          </cell>
          <cell r="C3571" t="str">
            <v>-</v>
          </cell>
          <cell r="D3571" t="str">
            <v>REMANEJAMENTO DE CERCA, COM APROVEITAMENTO DO MATERIAL (EXECUÇÃO, INCLUINDO ESCAVAÇÃO E ASSENTAMENTO DE TODOS OS MATERIAIS)</v>
          </cell>
          <cell r="E3571" t="str">
            <v>M</v>
          </cell>
          <cell r="F3571">
            <v>11.26</v>
          </cell>
        </row>
        <row r="3572">
          <cell r="B3572" t="str">
            <v>RO-41291</v>
          </cell>
          <cell r="C3572" t="str">
            <v>-</v>
          </cell>
          <cell r="D3572" t="str">
            <v>REMOÇÃO DE CERCAS</v>
          </cell>
          <cell r="E3572" t="str">
            <v>M</v>
          </cell>
          <cell r="F3572">
            <v>5.82</v>
          </cell>
        </row>
        <row r="3573">
          <cell r="B3573" t="str">
            <v>RO-42216</v>
          </cell>
          <cell r="C3573" t="str">
            <v>-</v>
          </cell>
          <cell r="D3573" t="str">
            <v>MATA-BURRO EM TRILHOS TIPO OC.MB-01 (EXECUÇÃO, INCLUINDO ESCAVAÇÃO, FORNECIMENTO E TRANSPORTE DE TODOS OS MATERIAIS)</v>
          </cell>
          <cell r="E3573" t="str">
            <v>U</v>
          </cell>
          <cell r="F3573">
            <v>4545.83</v>
          </cell>
        </row>
        <row r="3574">
          <cell r="B3574" t="str">
            <v>RO-42282</v>
          </cell>
          <cell r="C3574" t="str">
            <v>-</v>
          </cell>
          <cell r="D3574" t="str">
            <v>REMOÇÃO DE MATA-BURRO</v>
          </cell>
          <cell r="E3574" t="str">
            <v>U</v>
          </cell>
          <cell r="F3574">
            <v>351.6</v>
          </cell>
        </row>
        <row r="3575">
          <cell r="B3575" t="str">
            <v>RO-41763</v>
          </cell>
          <cell r="C3575" t="str">
            <v>-</v>
          </cell>
          <cell r="D3575" t="str">
            <v>DEFENSA SINGELA SEMI-MALEÁVEL SV-DSM-02 (EXECUÇÃO, INCLUINDO FORNECIMENTO, COLOCAÇÃO E TRANSPORTE DE TODOS OS MATERIAIS)</v>
          </cell>
          <cell r="E3575" t="str">
            <v>M</v>
          </cell>
          <cell r="F3575">
            <v>259.23</v>
          </cell>
        </row>
        <row r="3576">
          <cell r="B3576" t="str">
            <v>RO-41379</v>
          </cell>
          <cell r="C3576" t="str">
            <v>-</v>
          </cell>
          <cell r="D3576" t="str">
            <v>PORTEIRA TIPO OC.PT (EXECUÇÃO, INCLUINDO ESCAVAÇÃO , FORNECIMENTO, ASSENTAMENTO E TRANSPORTE DOS  MATERIAIS)</v>
          </cell>
          <cell r="E3576" t="str">
            <v>U</v>
          </cell>
          <cell r="F3576">
            <v>1012.09</v>
          </cell>
        </row>
        <row r="3577">
          <cell r="B3577" t="str">
            <v>RO-41387</v>
          </cell>
          <cell r="C3577" t="str">
            <v>-</v>
          </cell>
          <cell r="D3577" t="str">
            <v>ARMAÇÃO DE AÇO TIPO CA-50 (EXECUÇÃO, INCLUINDO PREPARO, DOBRAGEM, COLOCAÇÃO NAS FORMAS E TRANSPORTE DE TODOS OS MATERIAIS)</v>
          </cell>
          <cell r="E3577" t="str">
            <v>KG</v>
          </cell>
          <cell r="F3577">
            <v>6.22</v>
          </cell>
        </row>
        <row r="3578">
          <cell r="B3578" t="str">
            <v>RO-42283</v>
          </cell>
          <cell r="C3578" t="str">
            <v>-</v>
          </cell>
          <cell r="D3578" t="str">
            <v>PASSEIO DE CONCRETO (FCK &gt;= 11 MPA - ESPESSURA DE 6 CM) (EXECUÇÃO, INCLUINDO FORNECIMENTO E TRANSPORTE DE TODOS OS MATERIAIS)</v>
          </cell>
          <cell r="E3578" t="str">
            <v>M2</v>
          </cell>
          <cell r="F3578">
            <v>30.74</v>
          </cell>
        </row>
        <row r="3579">
          <cell r="B3579" t="str">
            <v>RO-41396</v>
          </cell>
          <cell r="C3579" t="str">
            <v>-</v>
          </cell>
          <cell r="D3579" t="str">
            <v>CONFORMAÇÃO DAS CAIXAS DE EMPRÉSTIMOS E JAZIDAS (EXECUÇÃO, INCLUINDO REGULARIZAÇÃO, FORNECIMENTO E TRANSPORTE DE TODOS OS MATERIAIS)</v>
          </cell>
          <cell r="E3579" t="str">
            <v>M2</v>
          </cell>
          <cell r="F3579">
            <v>0.21</v>
          </cell>
        </row>
        <row r="3580">
          <cell r="B3580" t="str">
            <v>RO-41399</v>
          </cell>
          <cell r="C3580" t="str">
            <v>-</v>
          </cell>
          <cell r="D3580" t="str">
            <v>CONFORMAÇÃO E PROTEÇÃO DOS LOCAIS DE BOTA FORA (EXECUÇÃO, INCLUINDO REGULARIZAÇÃO, FORNECIMENTO E TRANSPORTE DE TODOS OS MATERIAIS)</v>
          </cell>
          <cell r="E3580" t="str">
            <v>M2</v>
          </cell>
          <cell r="F3580">
            <v>0.21</v>
          </cell>
        </row>
        <row r="3581">
          <cell r="B3581" t="str">
            <v>RO-41400</v>
          </cell>
          <cell r="C3581" t="str">
            <v>-</v>
          </cell>
          <cell r="D3581" t="str">
            <v>ESTOCAGEM DA CAMADA VEGETAL DE CAIXAS DE EMPRESTIMO E JAZIDAS</v>
          </cell>
          <cell r="E3581" t="str">
            <v>M2</v>
          </cell>
          <cell r="F3581">
            <v>0.14000000000000001</v>
          </cell>
        </row>
        <row r="3582">
          <cell r="B3582" t="str">
            <v>RO-41401</v>
          </cell>
          <cell r="C3582" t="str">
            <v>-</v>
          </cell>
          <cell r="D3582" t="str">
            <v>REPOSIÇÃO DE CAMADA VEGETAL EM CAIXA DE EMPRÉSTIMO E JAZIDAS</v>
          </cell>
          <cell r="E3582" t="str">
            <v>M2</v>
          </cell>
          <cell r="F3582">
            <v>0.63</v>
          </cell>
        </row>
        <row r="3583">
          <cell r="B3583" t="str">
            <v>RO-41402</v>
          </cell>
          <cell r="C3583" t="str">
            <v>-</v>
          </cell>
          <cell r="D3583" t="str">
            <v>REVESTIMENTO VEGETAL COM GRAMAS EM PLACAS (EXECUÇÃO, INCLUINDO FORNECIMENTO, UMIDECIMENTO, CORTE E CARGA DA GRAMA, ADUBAÇÃO E PLANTIO)</v>
          </cell>
          <cell r="E3583" t="str">
            <v>M2</v>
          </cell>
          <cell r="F3583">
            <v>6.06</v>
          </cell>
        </row>
        <row r="3584">
          <cell r="B3584" t="str">
            <v>RO-41404</v>
          </cell>
          <cell r="C3584" t="str">
            <v>-</v>
          </cell>
          <cell r="D3584" t="str">
            <v>REVESTIMENTO VEGETAL COM SEMEADURA MANUAL (EXECUÇÃO, INCLUINDO FORNECIMENTO E TRANSPORTE DE TODOS OS MATERIAIS)</v>
          </cell>
          <cell r="E3584" t="str">
            <v>M2</v>
          </cell>
          <cell r="F3584">
            <v>1.59</v>
          </cell>
        </row>
        <row r="3585">
          <cell r="B3585" t="str">
            <v>RO-41781</v>
          </cell>
          <cell r="C3585" t="str">
            <v>-</v>
          </cell>
          <cell r="D3585" t="str">
            <v>ARBORIZAÇÃO COM O FORNECIMENTO E TRANSPORTE DA MUDA ((EXECUÇÃO, INCLUINDO ESCAVAÇÃO, FORNECIMENTO E TRANSPORTE DA MUDA)</v>
          </cell>
          <cell r="E3585" t="str">
            <v>U</v>
          </cell>
          <cell r="F3585">
            <v>9.9600000000000009</v>
          </cell>
        </row>
        <row r="3586">
          <cell r="B3586" t="str">
            <v>RO-41732</v>
          </cell>
          <cell r="C3586" t="str">
            <v>-</v>
          </cell>
          <cell r="D3586" t="str">
            <v>TRANSPORTE DA GRAMA</v>
          </cell>
          <cell r="E3586" t="str">
            <v>M2*KM</v>
          </cell>
          <cell r="F3586">
            <v>0.05</v>
          </cell>
        </row>
        <row r="3587">
          <cell r="B3587" t="str">
            <v>RO-41297</v>
          </cell>
          <cell r="C3587" t="str">
            <v>-</v>
          </cell>
          <cell r="D3587" t="str">
            <v>LIMPEZA DE DISPOSITIVO DE DRENAGEM SUPERFICIAL (EXECUÇÃO, INCLUINDO CAPINA LATERAL NA LARGURA DE 0,20 M  E REMOÇÃO DE ENTULHO)</v>
          </cell>
          <cell r="E3587" t="str">
            <v>KM</v>
          </cell>
          <cell r="F3587">
            <v>519.4</v>
          </cell>
        </row>
        <row r="3588">
          <cell r="B3588" t="str">
            <v>RO-41300</v>
          </cell>
          <cell r="C3588" t="str">
            <v>-</v>
          </cell>
          <cell r="D3588" t="str">
            <v>LIMPEZA DE BUEIROS (EXECUÇÃO, INCLUINDO REMOÇÃO DO MATERIAL PARA LOCAL ADEQUADO)</v>
          </cell>
          <cell r="E3588" t="str">
            <v>HXH</v>
          </cell>
          <cell r="F3588">
            <v>15.56</v>
          </cell>
        </row>
        <row r="3589">
          <cell r="B3589" t="str">
            <v>RO-42874</v>
          </cell>
          <cell r="C3589" t="str">
            <v>-</v>
          </cell>
          <cell r="D3589" t="str">
            <v>LIMPEZA MECÂNICA DE BUEIROS POR HIDROJATEAMENTO, COM OBSTRUÇÃO MÉDIA - Ø 0,40M</v>
          </cell>
          <cell r="E3589" t="str">
            <v>M</v>
          </cell>
          <cell r="F3589">
            <v>26.23</v>
          </cell>
        </row>
        <row r="3590">
          <cell r="B3590" t="str">
            <v>RO-42875</v>
          </cell>
          <cell r="C3590" t="str">
            <v>-</v>
          </cell>
          <cell r="D3590" t="str">
            <v>LIMPEZA MECÂNICA DE BUEIROS POR HIDROJATEAMENTO, COM OBSTRUÇÃO MÉDIA - Ø 0,60M</v>
          </cell>
          <cell r="E3590" t="str">
            <v>M</v>
          </cell>
          <cell r="F3590">
            <v>29.51</v>
          </cell>
        </row>
        <row r="3591">
          <cell r="B3591" t="str">
            <v>RO-42876</v>
          </cell>
          <cell r="C3591" t="str">
            <v>-</v>
          </cell>
          <cell r="D3591" t="str">
            <v>LIMPEZA MECÂNICA DE BUEIROS POR HIDROJATEAMENTO, COM OBSTRUÇÃO MÉDIA - Ø 0,80M</v>
          </cell>
          <cell r="E3591" t="str">
            <v>M</v>
          </cell>
          <cell r="F3591">
            <v>35.409999999999997</v>
          </cell>
        </row>
        <row r="3592">
          <cell r="B3592" t="str">
            <v>RO-42877</v>
          </cell>
          <cell r="C3592" t="str">
            <v>-</v>
          </cell>
          <cell r="D3592" t="str">
            <v>LIMPEZA MECÂNICA DE BUEIROS POR HIDROJATEAMENTO, COM OBSTRUÇÃO MÉDIA - Ø 1,00M</v>
          </cell>
          <cell r="E3592" t="str">
            <v>M</v>
          </cell>
          <cell r="F3592">
            <v>41.98</v>
          </cell>
        </row>
        <row r="3593">
          <cell r="B3593" t="str">
            <v>RO-41316</v>
          </cell>
          <cell r="C3593" t="str">
            <v>-</v>
          </cell>
          <cell r="D3593" t="str">
            <v>CAIAÇÃO A DUAS DEMÃOS (EXECUÇÃO, INCLUINDO FORNECIMENTO E TRANSPORTE DE TODOS OS MATERIAIS)</v>
          </cell>
          <cell r="E3593" t="str">
            <v>M2</v>
          </cell>
          <cell r="F3593">
            <v>2.1800000000000002</v>
          </cell>
        </row>
        <row r="3594">
          <cell r="B3594" t="str">
            <v>RO-43273</v>
          </cell>
          <cell r="C3594" t="str">
            <v>-</v>
          </cell>
          <cell r="D3594" t="str">
            <v>TAPA BURACO - APLICAÇÃO DA MASSA (EXECUÇÃO, INCLUINDO PINTURA DE LIGAÇÃO)</v>
          </cell>
          <cell r="E3594" t="str">
            <v>M3</v>
          </cell>
          <cell r="F3594">
            <v>234.53</v>
          </cell>
        </row>
        <row r="3595">
          <cell r="B3595" t="str">
            <v>RO-41321</v>
          </cell>
          <cell r="C3595" t="str">
            <v>-</v>
          </cell>
          <cell r="D3595" t="str">
            <v>USINAGEM DE PRÉ-MISTURADO A FRIO PARA TAPA-BURACO SEM FORNECIMENTO DO MATERIAL BETUMINOSO (EXECUÇÃO, INCLUINDO FORNECIMENTO DOS AGREGADOS, EXCLUI FORNECIMENTO E TRANSPORTE DO MATERIAL BETUMINOSO)</v>
          </cell>
          <cell r="E3595" t="str">
            <v>M3</v>
          </cell>
          <cell r="F3595">
            <v>85.01</v>
          </cell>
        </row>
        <row r="3596">
          <cell r="B3596" t="str">
            <v>RO-41329</v>
          </cell>
          <cell r="C3596" t="str">
            <v>-</v>
          </cell>
          <cell r="D3596" t="str">
            <v>USINAGEM DE CONCRETO BETUMINOSO USINADO A QUENTE PARA TAPA-BURACO (EXECUÇÃO, INCLUINDO FORNECIMENTO DOS AGREGADOS, EXCLUI FORNECIMENTO E TRANSPORTE DO MATERIAL BETUMINOSO)</v>
          </cell>
          <cell r="E3596" t="str">
            <v>M3</v>
          </cell>
          <cell r="F3596">
            <v>145.76</v>
          </cell>
        </row>
        <row r="3597">
          <cell r="B3597" t="str">
            <v>RO-44505</v>
          </cell>
          <cell r="C3597" t="str">
            <v>-</v>
          </cell>
          <cell r="D3597" t="str">
            <v>USINAGEM DE CBUQ PARA TAPA BURACO (EXECUÇÃO, INCLUINDO FORNECIMENTO E TRANSPORTE DOS AGREGADOS E DO MATERIAL BETUMINOSO)</v>
          </cell>
          <cell r="E3597" t="str">
            <v>M3</v>
          </cell>
          <cell r="F3597">
            <v>521.89</v>
          </cell>
        </row>
        <row r="3598">
          <cell r="B3598" t="str">
            <v>RO-44638</v>
          </cell>
          <cell r="C3598" t="str">
            <v>-</v>
          </cell>
          <cell r="D3598" t="str">
            <v>TAPA-BURACO COM CONCRETO BETUMINOSO USINADO A QUENTE ((EXECUÇÃO INCLUINDO USINAGEM, PINTURA DE LIGAÇÃO, APLICAÇÃO DA MASSA, FORNECIMENTO E TRANSPORTE DOS AGREGADOS, EXCLUI FORNECIMENTO E TRANSPORTE DO MATERIAL BETUMINOSO)</v>
          </cell>
          <cell r="E3598" t="str">
            <v>M3</v>
          </cell>
          <cell r="F3598">
            <v>381.92</v>
          </cell>
        </row>
        <row r="3599">
          <cell r="B3599" t="str">
            <v>RO-41320</v>
          </cell>
          <cell r="C3599" t="str">
            <v>-</v>
          </cell>
          <cell r="D3599" t="str">
            <v>TAPA-BURACO COM PMF COM FORNECIMENTO DO MATERIAL BETUMINOSO (EXECUÇÃO INCLUINDO USINAGEM, APLICAÇÃO DA MASSA, PINTURA DE LIGAÇÃO, FORNECIMENTO E TRANSPORTE DOS AGREGADOS E DO MATERIAL BETUMINOSO)</v>
          </cell>
          <cell r="E3599" t="str">
            <v>M3</v>
          </cell>
          <cell r="F3599">
            <v>664.43</v>
          </cell>
        </row>
        <row r="3600">
          <cell r="B3600" t="str">
            <v>RO-43439</v>
          </cell>
          <cell r="C3600" t="str">
            <v>-</v>
          </cell>
          <cell r="D3600" t="str">
            <v>REMENDO SUPERFICIAL (EXECUÇÃO, INCLUINDO ESCAVAÇÃO E CARGA DO MATERIAL GRANULAR)</v>
          </cell>
          <cell r="E3600" t="str">
            <v>M2</v>
          </cell>
          <cell r="F3600">
            <v>22.12</v>
          </cell>
        </row>
        <row r="3601">
          <cell r="B3601" t="str">
            <v>RO-41334</v>
          </cell>
          <cell r="C3601" t="str">
            <v>-</v>
          </cell>
          <cell r="D3601" t="str">
            <v>REMENDO PROFUNDO - RECOMPOSIÇÃO DA CAMADA GRANULAR (EXECUÇÃO, INCLUINDO REMOÇÃO DE CAMADA GRANULAR E REVESTIMENTO BETUMINOSO, TRANSPORTE PARA BOTA-FORA, FORNECIMENTO DO MATERIAL GRANULAR)</v>
          </cell>
          <cell r="E3601" t="str">
            <v>M3</v>
          </cell>
          <cell r="F3601">
            <v>143.02000000000001</v>
          </cell>
        </row>
        <row r="3602">
          <cell r="B3602" t="str">
            <v>RO-41336</v>
          </cell>
          <cell r="C3602" t="str">
            <v>-</v>
          </cell>
          <cell r="D3602" t="str">
            <v>HORAS DE SERVENTE</v>
          </cell>
          <cell r="E3602" t="str">
            <v>HORA</v>
          </cell>
          <cell r="F3602">
            <v>11.82</v>
          </cell>
        </row>
        <row r="3603">
          <cell r="B3603" t="str">
            <v>RO-41337</v>
          </cell>
          <cell r="C3603" t="str">
            <v>OBR-VIA-315</v>
          </cell>
          <cell r="D3603" t="str">
            <v>TRANSPORTE DE MATERIAL DE JAZIDA PARA CONSERVAÇÃO. DISTÂNCIA MÉDIA DE TRANSPORTE   &lt;= 10,00 KM</v>
          </cell>
          <cell r="E3603" t="str">
            <v>M3XKM</v>
          </cell>
          <cell r="F3603">
            <v>1.22</v>
          </cell>
        </row>
        <row r="3604">
          <cell r="B3604" t="str">
            <v>RO-41338</v>
          </cell>
          <cell r="C3604" t="str">
            <v>OBR-VIA-320</v>
          </cell>
          <cell r="D3604" t="str">
            <v>TRANSPORTE DE MATERIAL DE JAZIDA PARA CONSERVAÇÃO. DISTÂNCIA MÉDIA DE TRANSPORTE DE 10,10 A 15,00 KM</v>
          </cell>
          <cell r="E3604" t="str">
            <v>M3XKM</v>
          </cell>
          <cell r="F3604">
            <v>0.91</v>
          </cell>
        </row>
        <row r="3605">
          <cell r="B3605" t="str">
            <v>RO-41339</v>
          </cell>
          <cell r="C3605" t="str">
            <v>OBR-VIA-325</v>
          </cell>
          <cell r="D3605" t="str">
            <v>TRANSPORTE DE MATERIAL DE JAZIDA PARA CONSERVAÇÃO. DISTÂNCIA MÉDIA DE TRANSPORTE DE 15,10 A 20,00 KM</v>
          </cell>
          <cell r="E3605" t="str">
            <v>M3XKM</v>
          </cell>
          <cell r="F3605">
            <v>0.89</v>
          </cell>
        </row>
        <row r="3606">
          <cell r="B3606" t="str">
            <v>RO-41340</v>
          </cell>
          <cell r="C3606" t="str">
            <v>OBR-VIA-330</v>
          </cell>
          <cell r="D3606" t="str">
            <v>TRANSPORTE DE MATERIAL DE JAZIDA PARA CONSERVAÇÃO. DISTÂNCIA MÉDIA DE TRANSPORTE DE 20,10 A 25,00 KM</v>
          </cell>
          <cell r="E3606" t="str">
            <v>M3XKM</v>
          </cell>
          <cell r="F3606">
            <v>0.86</v>
          </cell>
        </row>
        <row r="3607">
          <cell r="B3607" t="str">
            <v>RO-41341</v>
          </cell>
          <cell r="C3607" t="str">
            <v>OBR-VIA-335</v>
          </cell>
          <cell r="D3607" t="str">
            <v>TRANSPORTE DE MATERIAL DE JAZIDA PARA CONSERVAÇÃO. DISTÂNCIA MÉDIA DE TRANSPORTE DE 25,10 A 30,00 KM</v>
          </cell>
          <cell r="E3607" t="str">
            <v>M3XKM</v>
          </cell>
          <cell r="F3607">
            <v>0.85</v>
          </cell>
        </row>
        <row r="3608">
          <cell r="B3608" t="str">
            <v>RO-41342</v>
          </cell>
          <cell r="C3608" t="str">
            <v>-</v>
          </cell>
          <cell r="D3608" t="str">
            <v>TRANSPORTE DE MATERIAL DE JAZIDA PARA CONSERVAÇÃO. DISTÂNCIA MÉDIA DE TRANSPORTE DE 30,10 A 40,00 KM</v>
          </cell>
          <cell r="E3608" t="str">
            <v>M3XKM</v>
          </cell>
          <cell r="F3608">
            <v>0.79</v>
          </cell>
        </row>
        <row r="3609">
          <cell r="B3609" t="str">
            <v>RO-41343</v>
          </cell>
          <cell r="C3609" t="str">
            <v>OBR-VIA-336</v>
          </cell>
          <cell r="D3609" t="str">
            <v>TRANSPORTE DE MATERIAL DE JAZIDA PARA CONSERVAÇÃO. DISTÂNCIA MÉDIA DE TRANSPORTE DE 40,10 A 50,00 KM</v>
          </cell>
          <cell r="E3609" t="str">
            <v>M3XKM</v>
          </cell>
          <cell r="F3609">
            <v>0.79</v>
          </cell>
        </row>
        <row r="3610">
          <cell r="B3610" t="str">
            <v>RO-41344</v>
          </cell>
          <cell r="C3610" t="str">
            <v>OBR-VIA-340</v>
          </cell>
          <cell r="D3610" t="str">
            <v>TRANSPORTE DE MATERIAL DE JAZIDA PARA CONSERVAÇÃO. DISTÂNCIA MÉDIA DE TRANSPORTE &gt; 50,10 KM</v>
          </cell>
          <cell r="E3610" t="str">
            <v>M3XKM</v>
          </cell>
          <cell r="F3610">
            <v>0.75</v>
          </cell>
        </row>
        <row r="3611">
          <cell r="B3611" t="str">
            <v>RO-41345</v>
          </cell>
          <cell r="C3611" t="str">
            <v>OBR-VIA-345</v>
          </cell>
          <cell r="D3611" t="str">
            <v>TRANSPORTE DE AGREGADOS PARA CONSERVAÇÃO. DISTÂNCIA MÉDIA DE TRANSPORTE &lt;= 10,00 KM</v>
          </cell>
          <cell r="E3611" t="str">
            <v>M3XKM</v>
          </cell>
          <cell r="F3611">
            <v>1.1499999999999999</v>
          </cell>
        </row>
        <row r="3612">
          <cell r="B3612" t="str">
            <v>RO-41346</v>
          </cell>
          <cell r="C3612" t="str">
            <v>OBR-VIA-350</v>
          </cell>
          <cell r="D3612" t="str">
            <v>TRANSPORTE DE AGREGADOS PARA CONSERVAÇÃO. DISTÂNCIA MÉDIA DE TRANSPORTE DE 10,10 A 15,00 KM</v>
          </cell>
          <cell r="E3612" t="str">
            <v>M3XKM</v>
          </cell>
          <cell r="F3612">
            <v>0.85</v>
          </cell>
        </row>
        <row r="3613">
          <cell r="B3613" t="str">
            <v>RO-41347</v>
          </cell>
          <cell r="C3613" t="str">
            <v>OBR-VIA-355</v>
          </cell>
          <cell r="D3613" t="str">
            <v>TRANSPORTE DE AGREGADOS PARA CONSERVAÇÃO. DISTÂNCIA MÉDIA DE TRANSPORTE DE 15,10 A 20,00 KM</v>
          </cell>
          <cell r="E3613" t="str">
            <v>M3XKM</v>
          </cell>
          <cell r="F3613">
            <v>0.83</v>
          </cell>
        </row>
        <row r="3614">
          <cell r="B3614" t="str">
            <v>RO-41348</v>
          </cell>
          <cell r="C3614" t="str">
            <v>OBR-VIA-360</v>
          </cell>
          <cell r="D3614" t="str">
            <v>TRANSPORTE DE AGREGADOS PARA CONSERVAÇÃO. DISTÂNCIA MÉDIA DE TRANSPORTE DE 20,10 A 25,00 KM</v>
          </cell>
          <cell r="E3614" t="str">
            <v>M3XKM</v>
          </cell>
          <cell r="F3614">
            <v>0.8</v>
          </cell>
        </row>
        <row r="3615">
          <cell r="B3615" t="str">
            <v>RO-41349</v>
          </cell>
          <cell r="C3615" t="str">
            <v>OBR-VIA-361</v>
          </cell>
          <cell r="D3615" t="str">
            <v>TRANSPORTE DE AGREGADOS PARA CONSERVAÇÃO. DISTÂNCIA MÉDIA DE TRANSPORTE DE 25,10 A 30,00 KM</v>
          </cell>
          <cell r="E3615" t="str">
            <v>M3XKM</v>
          </cell>
          <cell r="F3615">
            <v>0.79</v>
          </cell>
        </row>
        <row r="3616">
          <cell r="B3616" t="str">
            <v>RO-41350</v>
          </cell>
          <cell r="C3616" t="str">
            <v>-</v>
          </cell>
          <cell r="D3616" t="str">
            <v>TRANSPORTE DE AGREGADOS PARA CONSERVAÇÃO. DISTÂNCIA MÉDIA DE TRANSPORTE DE 30,10 A 40,00 KM</v>
          </cell>
          <cell r="E3616" t="str">
            <v>M3XKM</v>
          </cell>
          <cell r="F3616">
            <v>0.74</v>
          </cell>
        </row>
        <row r="3617">
          <cell r="B3617" t="str">
            <v>RO-41351</v>
          </cell>
          <cell r="C3617" t="str">
            <v>OBR-VIA-365</v>
          </cell>
          <cell r="D3617" t="str">
            <v>TRANSPORTE DE AGREGADOS PARA CONSERVAÇÃO. DISTÂNCIA MÉDIA DE TRANSPORTE DE 40,10 A 50,00 KM</v>
          </cell>
          <cell r="E3617" t="str">
            <v>M3XKM</v>
          </cell>
          <cell r="F3617">
            <v>0.74</v>
          </cell>
        </row>
        <row r="3618">
          <cell r="B3618" t="str">
            <v>RO-41352</v>
          </cell>
          <cell r="C3618" t="str">
            <v>OBR-VIA-370</v>
          </cell>
          <cell r="D3618" t="str">
            <v>TRANSPORTE DE AGREGADOS PARA CONSERVAÇÃO. DISTÂNCIA MÉDIA DE TRANSPORTE &gt; 50,10 KM</v>
          </cell>
          <cell r="E3618" t="str">
            <v>M3XKM</v>
          </cell>
          <cell r="F3618">
            <v>0.7</v>
          </cell>
        </row>
        <row r="3619">
          <cell r="B3619" t="str">
            <v>RO-41353</v>
          </cell>
          <cell r="C3619" t="str">
            <v>OBR-VIA-375</v>
          </cell>
          <cell r="D3619" t="str">
            <v>TRANSPORTE DE PRÉ-MISTURADO A FRIO. DISTÂNCIA MÉDIA DE TRANSPORTE &lt;= 10,0 KM (DENSIDADE MATERIAL SOLTO)</v>
          </cell>
          <cell r="E3619" t="str">
            <v>M3XKM</v>
          </cell>
          <cell r="F3619">
            <v>1.3</v>
          </cell>
        </row>
        <row r="3620">
          <cell r="B3620" t="str">
            <v>RO-41354</v>
          </cell>
          <cell r="C3620" t="str">
            <v>OBR-VIA-380</v>
          </cell>
          <cell r="D3620" t="str">
            <v>TRANSPORTE DE PRÉ-MISTURADO A FRIO. DISTÂNCIA MÉDIA DE TRANSPORTE DE 10,10 A 15,00 KM (DENSIDADE DE MATERIAL SOLTO)</v>
          </cell>
          <cell r="E3620" t="str">
            <v>M3*KM</v>
          </cell>
          <cell r="F3620">
            <v>0.97</v>
          </cell>
        </row>
        <row r="3621">
          <cell r="B3621" t="str">
            <v>RO-41355</v>
          </cell>
          <cell r="C3621" t="str">
            <v>OBR-VIA-385</v>
          </cell>
          <cell r="D3621" t="str">
            <v>TRANSPORTE DE PRÉ-MISTURADO A FRIO. DISTÂNCIA MÉDIA DE TRANSPORTE DE 15,10 A 20,00 KM (DENSIDADE DE MATERIAL SOLTO)</v>
          </cell>
          <cell r="E3621" t="str">
            <v>M3XKM</v>
          </cell>
          <cell r="F3621">
            <v>0.94</v>
          </cell>
        </row>
        <row r="3622">
          <cell r="B3622" t="str">
            <v>RO-41356</v>
          </cell>
          <cell r="C3622" t="str">
            <v>OBR-VIA-390</v>
          </cell>
          <cell r="D3622" t="str">
            <v>TRANSPORTE DE PRÉ-MISTURADO A FRIO. DISTÂNCIA MÉDIA DE TRANSPORTE DE 20,10 A 25.00 KM (DENSIDADE DE MATERIAL SOLTO)</v>
          </cell>
          <cell r="E3622" t="str">
            <v>M3*KM</v>
          </cell>
          <cell r="F3622">
            <v>0.91</v>
          </cell>
        </row>
        <row r="3623">
          <cell r="B3623" t="str">
            <v>RO-41357</v>
          </cell>
          <cell r="C3623" t="str">
            <v>OBR-VIA-391</v>
          </cell>
          <cell r="D3623" t="str">
            <v>TRANSPORTE DE PRÉ-MISTURADO A FRIO. DISTÂNCIA MÉDIA DE TRANSPORTE DE 25,10 A 30,00 KM (DENSIDADE DE MATERIAL SOLTO)</v>
          </cell>
          <cell r="E3623" t="str">
            <v>M3XKM</v>
          </cell>
          <cell r="F3623">
            <v>0.9</v>
          </cell>
        </row>
        <row r="3624">
          <cell r="B3624" t="str">
            <v>RO-41358</v>
          </cell>
          <cell r="C3624" t="str">
            <v>-</v>
          </cell>
          <cell r="D3624" t="str">
            <v>TRANSPORTE DE PRÉ-MISTURADO A FRIO. DISTÂNCIA MÉDIA DE TRANSPORTE DE 30,10 A 40,00 KM (DENSIDADE DE MATERIAL SOLTO)</v>
          </cell>
          <cell r="E3624" t="str">
            <v>M3XKM</v>
          </cell>
          <cell r="F3624">
            <v>0.84</v>
          </cell>
        </row>
        <row r="3625">
          <cell r="B3625" t="str">
            <v>RO-41359</v>
          </cell>
          <cell r="C3625" t="str">
            <v>OBR-VIA-400</v>
          </cell>
          <cell r="D3625" t="str">
            <v>TRANSPORTE DE PRÉ-MISTURADO A FRIO. DISTÂNCIA MÉDIA DE TRANSPORTE DE 40,10 A 50,00 KM (DENSIDADE DE MATERIAL SOLTO)</v>
          </cell>
          <cell r="E3625" t="str">
            <v>M3XKM</v>
          </cell>
          <cell r="F3625">
            <v>0.84</v>
          </cell>
        </row>
        <row r="3626">
          <cell r="B3626" t="str">
            <v>RO-41360</v>
          </cell>
          <cell r="C3626" t="str">
            <v>OBR-VIA-405</v>
          </cell>
          <cell r="D3626" t="str">
            <v>TRANSPORTE DE PRÉ-MISTURADO A FRIO. DISTÂNCIA MÉDIA DE TRANSPORTE &gt; 50,00 KM (DENSIDADE DE MATERIAL SOLTO)</v>
          </cell>
          <cell r="E3626" t="str">
            <v>M3XKM</v>
          </cell>
          <cell r="F3626">
            <v>0.79</v>
          </cell>
        </row>
        <row r="3627">
          <cell r="B3627" t="str">
            <v>RO-41361</v>
          </cell>
          <cell r="C3627" t="str">
            <v>-</v>
          </cell>
          <cell r="D3627" t="str">
            <v>TRANSPORTE DE CONCRETO BETUMINOSO USINADO A QUENTE. DISTÂNCIA MÉDIA DE TRANSPORTE &lt;= 10,00 KM (DENSIDADE DE MATERIAL SOLTO)</v>
          </cell>
          <cell r="E3627" t="str">
            <v>M3XKM</v>
          </cell>
          <cell r="F3627">
            <v>1.3</v>
          </cell>
        </row>
        <row r="3628">
          <cell r="B3628" t="str">
            <v>RO-41362</v>
          </cell>
          <cell r="C3628" t="str">
            <v>-</v>
          </cell>
          <cell r="D3628" t="str">
            <v>TRANSPORTE DE CONCRETO BETUMINOSO USINADO A QUENTE. DISTÂNCIA MÉDIA DE TRANSPORTE DE 10,10 A 15,00 KM (DENSIDADE DE MATERIAL SOLTO)</v>
          </cell>
          <cell r="E3628" t="str">
            <v>M3XKM</v>
          </cell>
          <cell r="F3628">
            <v>0.97</v>
          </cell>
        </row>
        <row r="3629">
          <cell r="B3629" t="str">
            <v>RO-41363</v>
          </cell>
          <cell r="C3629" t="str">
            <v>-</v>
          </cell>
          <cell r="D3629" t="str">
            <v>TRANSPORTE DE CONCRETO BETUMINOSO USINADO A QUENTE. DISTÂNCIA MÉDIA DE TRANSPORTE DE 15,10 A 20,00 KM (DENSIDADE DE MATERIAL SOLTO)</v>
          </cell>
          <cell r="E3629" t="str">
            <v>M3XKM</v>
          </cell>
          <cell r="F3629">
            <v>0.94</v>
          </cell>
        </row>
        <row r="3630">
          <cell r="B3630" t="str">
            <v>RO-41364</v>
          </cell>
          <cell r="C3630" t="str">
            <v>-</v>
          </cell>
          <cell r="D3630" t="str">
            <v>TRANSPORTE DE CONCRETO BETUMINOSO USINADO A QUENTE. DISTÂNCIA MÉDIA DE TRANSPORTE DE 20,10 A 25,00 KM (DENSIDADE DE MATERIAL SOLTO)</v>
          </cell>
          <cell r="E3630" t="str">
            <v>M3XKM</v>
          </cell>
          <cell r="F3630">
            <v>0.91</v>
          </cell>
        </row>
        <row r="3631">
          <cell r="B3631" t="str">
            <v>RO-41365</v>
          </cell>
          <cell r="C3631" t="str">
            <v>-</v>
          </cell>
          <cell r="D3631" t="str">
            <v>TRANSPORTE DE CONCRETO BETUMINOSO USINADO A QUENTE. DISTÂNCIA MÉDIA DE TRANSPORTE DE 25,10 A 30,00 KM (DENSIDADE DE MATERIAL SOLTO)</v>
          </cell>
          <cell r="E3631" t="str">
            <v>M3XKM</v>
          </cell>
          <cell r="F3631">
            <v>0.9</v>
          </cell>
        </row>
        <row r="3632">
          <cell r="B3632" t="str">
            <v>RO-41366</v>
          </cell>
          <cell r="C3632" t="str">
            <v>-</v>
          </cell>
          <cell r="D3632" t="str">
            <v>TRANSPORTE DE CONCRETO BETUMINOSO USINADO A QUENTE. DISTÂNCIA MÉDIA DE TRANSPORTE DE 30,10 A 40,00 KM (DENSIDADE DE MATERIAL SOLTO)</v>
          </cell>
          <cell r="E3632" t="str">
            <v>M3XKM</v>
          </cell>
          <cell r="F3632">
            <v>0.84</v>
          </cell>
        </row>
        <row r="3633">
          <cell r="B3633" t="str">
            <v>RO-41367</v>
          </cell>
          <cell r="C3633" t="str">
            <v>-</v>
          </cell>
          <cell r="D3633" t="str">
            <v>TRANSPORTE DE CONCRETO BETUMINOSO USINADO A QUENTE. DISTÂNCIA MÉDIA DE TRANSPORTE DE 40,10 A 50,00 KM (DENSIDADE DE MATERIAL SOLTO)</v>
          </cell>
          <cell r="E3633" t="str">
            <v>M3XKM</v>
          </cell>
          <cell r="F3633">
            <v>0.84</v>
          </cell>
        </row>
        <row r="3634">
          <cell r="B3634" t="str">
            <v>RO-41368</v>
          </cell>
          <cell r="C3634" t="str">
            <v>-</v>
          </cell>
          <cell r="D3634" t="str">
            <v>TRANSPORTE DE CONCRETO BETUMINOSO USINADO A QUENTE. DISTÂNCIA MÉDIA DE TRANSPORTE &gt;= 50,10 KM (DENSIDADE DE MATERIAL SOLTO)</v>
          </cell>
          <cell r="E3634" t="str">
            <v>M3XKM</v>
          </cell>
          <cell r="F3634">
            <v>0.79</v>
          </cell>
        </row>
        <row r="3635">
          <cell r="B3635" t="str">
            <v>RO-41369</v>
          </cell>
          <cell r="C3635" t="str">
            <v>OBR-VIA-410</v>
          </cell>
          <cell r="D3635" t="str">
            <v>TRANSPORTE DE MATERIAL DE QUALQUER NATUREZA. DISTÂNCIA MÉDIA DE TRANSPORTE &lt;= 10,00 KM</v>
          </cell>
          <cell r="E3635" t="str">
            <v>TXKM</v>
          </cell>
          <cell r="F3635">
            <v>0.76</v>
          </cell>
        </row>
        <row r="3636">
          <cell r="B3636" t="str">
            <v>RO-41370</v>
          </cell>
          <cell r="C3636" t="str">
            <v>OBR-VIA-415</v>
          </cell>
          <cell r="D3636" t="str">
            <v>TRANSPORTE DE MATERIAL DE QUALQUER NATUREZA. DISTÂNCIA MÉDIA DE TRANSPORTE DE 10,10 A 15,00 KM</v>
          </cell>
          <cell r="E3636" t="str">
            <v>TXKM</v>
          </cell>
          <cell r="F3636">
            <v>0.56999999999999995</v>
          </cell>
        </row>
        <row r="3637">
          <cell r="B3637" t="str">
            <v>RO-41371</v>
          </cell>
          <cell r="C3637" t="str">
            <v>OBR-VIA-420</v>
          </cell>
          <cell r="D3637" t="str">
            <v>TRANSPORTE DE MATERIAL DE QUALQUER NATUREZA. DISTÂNCIA MÉDIA DE TRANSPORTE DE 15,10 A 20,00 KM</v>
          </cell>
          <cell r="E3637" t="str">
            <v>TXKM</v>
          </cell>
          <cell r="F3637">
            <v>0.55000000000000004</v>
          </cell>
        </row>
        <row r="3638">
          <cell r="B3638" t="str">
            <v>RO-41372</v>
          </cell>
          <cell r="C3638" t="str">
            <v>OBR-VIA-425</v>
          </cell>
          <cell r="D3638" t="str">
            <v>TRANSPORTE DE MATERIAL DE QUALQUER NATUREZA. DISTÂNCIA MÉDIA DE TRANSPORTE DE 20,10 A 25,00 KM</v>
          </cell>
          <cell r="E3638" t="str">
            <v>TXKM</v>
          </cell>
          <cell r="F3638">
            <v>0.53</v>
          </cell>
        </row>
        <row r="3639">
          <cell r="B3639" t="str">
            <v>RO-41373</v>
          </cell>
          <cell r="C3639" t="str">
            <v>OBR-VIA-426</v>
          </cell>
          <cell r="D3639" t="str">
            <v>TRANSPORTE DE MATERIAL DE QUALQUER NATUREZA. DISTÂNCIA MÉDIA DE TRANSPORTE DE 25,10 A 30,00 KM</v>
          </cell>
          <cell r="E3639" t="str">
            <v>TXKM</v>
          </cell>
          <cell r="F3639">
            <v>0.53</v>
          </cell>
        </row>
        <row r="3640">
          <cell r="B3640" t="str">
            <v>RO-41374</v>
          </cell>
          <cell r="C3640" t="str">
            <v>-</v>
          </cell>
          <cell r="D3640" t="str">
            <v>TRANSPORTE DE MATERIAL DE QUALQUER NATUREZA. DISTÂNCIA MÉDIA DE TRANSPORTE DE 30,10 A 40,00 KM</v>
          </cell>
          <cell r="E3640" t="str">
            <v>TXKM</v>
          </cell>
          <cell r="F3640">
            <v>0.49</v>
          </cell>
        </row>
        <row r="3641">
          <cell r="B3641" t="str">
            <v>RO-41375</v>
          </cell>
          <cell r="C3641" t="str">
            <v>OBR-VIA-430</v>
          </cell>
          <cell r="D3641" t="str">
            <v>TRANSPORTE DE MATERIAL DE QUALQUER NATUREZA. DISTÂNCIA MÉDIA DE TRANSPORTE DE 40,10 A 50,00 KM</v>
          </cell>
          <cell r="E3641" t="str">
            <v>TXKM</v>
          </cell>
          <cell r="F3641">
            <v>0.49</v>
          </cell>
        </row>
        <row r="3642">
          <cell r="B3642" t="str">
            <v>RO-41376</v>
          </cell>
          <cell r="C3642" t="str">
            <v>OBR-VIA-435</v>
          </cell>
          <cell r="D3642" t="str">
            <v>TRANSPORTE DE MATERIAL DE QUALQUER NATUREZA. DISTÂNCIA MÉDIA DE TRANSPORTE &gt;= 50,10 KM</v>
          </cell>
          <cell r="E3642" t="str">
            <v>TXKM</v>
          </cell>
          <cell r="F3642">
            <v>0.46</v>
          </cell>
        </row>
        <row r="3643">
          <cell r="B3643" t="str">
            <v>108 - OBRAS DE ARTE ESPECIAIS</v>
          </cell>
        </row>
        <row r="3644">
          <cell r="B3644" t="str">
            <v>RO-41596</v>
          </cell>
          <cell r="C3644" t="str">
            <v>-</v>
          </cell>
          <cell r="D3644" t="str">
            <v>MURO DE ARRIMO EM CONCRETO, TIPO OC.MA-01 (EXECUÇÃO, INCLUINDO FORNECIMENTO E TRANSPORTE DE TODOS OS MATERIAIS)</v>
          </cell>
          <cell r="E3644" t="str">
            <v>M3</v>
          </cell>
          <cell r="F3644">
            <v>479.34</v>
          </cell>
        </row>
        <row r="3645">
          <cell r="B3645" t="str">
            <v>RO-41599</v>
          </cell>
          <cell r="C3645" t="str">
            <v>-</v>
          </cell>
          <cell r="D3645" t="str">
            <v>DEMOLIÇÃO DE CONCRETO SIMPLES</v>
          </cell>
          <cell r="E3645" t="str">
            <v>M3</v>
          </cell>
          <cell r="F3645">
            <v>105.99</v>
          </cell>
        </row>
        <row r="3646">
          <cell r="B3646" t="str">
            <v>RO-43107</v>
          </cell>
          <cell r="C3646" t="str">
            <v>-</v>
          </cell>
          <cell r="D3646" t="str">
            <v>DEMOLIÇÃO MANUAL DE CONCRETO ARMADO</v>
          </cell>
          <cell r="E3646" t="str">
            <v>M3</v>
          </cell>
          <cell r="F3646">
            <v>151.85</v>
          </cell>
        </row>
        <row r="3647">
          <cell r="B3647" t="str">
            <v>RO-41602</v>
          </cell>
          <cell r="C3647" t="str">
            <v>-</v>
          </cell>
          <cell r="D3647" t="str">
            <v>DEMOLIÇÃO MECÂNICA DE CONCRETO ARMADO</v>
          </cell>
          <cell r="E3647" t="str">
            <v>M3</v>
          </cell>
          <cell r="F3647">
            <v>128.16</v>
          </cell>
        </row>
        <row r="3648">
          <cell r="B3648" t="str">
            <v>RO-42445</v>
          </cell>
          <cell r="C3648" t="str">
            <v>-</v>
          </cell>
          <cell r="D3648" t="str">
            <v>DEMOLIÇÃO DE GUARDA-CORPO, INCLUINDO A REMOÇÃO DO MATERIAL DEMOLIDO (EXECUÇÃO, INCLUINDO CARGA E TRANSPORTE DO MATERIAL DEMOLIDO)</v>
          </cell>
          <cell r="E3648" t="str">
            <v>M</v>
          </cell>
          <cell r="F3648">
            <v>45.87</v>
          </cell>
        </row>
        <row r="3649">
          <cell r="B3649" t="str">
            <v>RO-42418</v>
          </cell>
          <cell r="C3649" t="str">
            <v>-</v>
          </cell>
          <cell r="D3649" t="str">
            <v>FORMAS PLANAS DE COMPENSADO COM REVESTIMENTO RESINADO (EXECUÇÃO, INCLUINDO DESFORMA,FORNECIMENTO E TRANSPORTE DE TODOS OS MATERIAIS)</v>
          </cell>
          <cell r="E3649" t="str">
            <v>M2</v>
          </cell>
          <cell r="F3649">
            <v>46.04</v>
          </cell>
        </row>
        <row r="3650">
          <cell r="B3650" t="str">
            <v>RO-43247</v>
          </cell>
          <cell r="C3650" t="str">
            <v>-</v>
          </cell>
          <cell r="D3650" t="str">
            <v>ESCORAMENTO DESCONTÍNUO DE VALAS (EXECUÇÃO, INCLUINDO FORNECIMENTO E TRANSPORTE DE TODOS OS MATERIAIS)</v>
          </cell>
          <cell r="E3650" t="str">
            <v>M3</v>
          </cell>
          <cell r="F3650">
            <v>27.21</v>
          </cell>
        </row>
        <row r="3651">
          <cell r="B3651" t="str">
            <v>RO-41762</v>
          </cell>
          <cell r="C3651" t="str">
            <v>-</v>
          </cell>
          <cell r="D3651" t="str">
            <v>ARGAMASSA DE CIMENTO E AREIA TRAÇO 1:3 (EXECUÇÃO, INCLUINDO FORNECIMENTO E TRANSPORTE DE TODOS OS MATERIAIS)</v>
          </cell>
          <cell r="E3651" t="str">
            <v>M3</v>
          </cell>
          <cell r="F3651">
            <v>354.72</v>
          </cell>
        </row>
        <row r="3652">
          <cell r="B3652" t="str">
            <v>RO-41621</v>
          </cell>
          <cell r="C3652" t="str">
            <v>-</v>
          </cell>
          <cell r="D3652" t="str">
            <v>CONCRETO CICLÓPICO DE  CIMENTO PORTLAND COM 30% DE PEDRA DE MÃO, FCK &gt;= 10 MPA (EXECUÇÃO, INCLUINDO O FORNECIMENTO E TRANSPORTE DOS AGREGADOS)</v>
          </cell>
          <cell r="E3652" t="str">
            <v>M3</v>
          </cell>
          <cell r="F3652">
            <v>260.04000000000002</v>
          </cell>
        </row>
        <row r="3653">
          <cell r="B3653" t="str">
            <v>RO-41634</v>
          </cell>
          <cell r="C3653" t="str">
            <v>-</v>
          </cell>
          <cell r="D3653" t="str">
            <v>CONCRETO CICLÓPICO DE  CIMENTO PORTLAND COM 30% PEDRA DE MÃO, FCK = 13,5 MPA (EXECUÇÃO, INCLUINDO O FORNECIMENTO E TRANSPORTE DOS AGREGADOS)</v>
          </cell>
          <cell r="E3653" t="str">
            <v>M3</v>
          </cell>
          <cell r="F3653">
            <v>287.94</v>
          </cell>
        </row>
        <row r="3654">
          <cell r="B3654" t="str">
            <v>RO-41626</v>
          </cell>
          <cell r="C3654" t="str">
            <v>-</v>
          </cell>
          <cell r="D3654" t="str">
            <v>CONCRETO CICLÓPICO DE CIMENTO PORTLAND COM 30% PEDRA DE MÃO, FCK= 15,0 MPA (EXECUÇÃO, INCLUINDO O FORNECIMENTO E TRANSPORTE DOS AGREGADOS)</v>
          </cell>
          <cell r="E3654" t="str">
            <v>M3</v>
          </cell>
          <cell r="F3654">
            <v>292.58999999999997</v>
          </cell>
        </row>
        <row r="3655">
          <cell r="B3655" t="str">
            <v>RO-42415</v>
          </cell>
          <cell r="C3655" t="str">
            <v>-</v>
          </cell>
          <cell r="D3655" t="str">
            <v>CONCRETO MAGRO DE CIMENTO PORTLAND FCK &gt;= 10,0 MPA (EXECUÇÃO, INCLUINDO O FORNECIMENTO E TRANSPORTE DOS AGREGADOS)</v>
          </cell>
          <cell r="E3655" t="str">
            <v>M3</v>
          </cell>
          <cell r="F3655">
            <v>277.63</v>
          </cell>
        </row>
        <row r="3656">
          <cell r="B3656" t="str">
            <v>RO-41622</v>
          </cell>
          <cell r="C3656" t="str">
            <v>-</v>
          </cell>
          <cell r="D3656" t="str">
            <v>CONCRETO DE CIMENTO PORTLAND, FCK &gt;= 11,0 MPA (EXECUÇÃO, INCLUINDO O FORNECIMENTO E TRANSPORTE DOS AGREGADOS)</v>
          </cell>
          <cell r="E3656" t="str">
            <v>M3</v>
          </cell>
          <cell r="F3656">
            <v>315.47000000000003</v>
          </cell>
        </row>
        <row r="3657">
          <cell r="B3657" t="str">
            <v>RO-41623</v>
          </cell>
          <cell r="C3657" t="str">
            <v>-</v>
          </cell>
          <cell r="D3657" t="str">
            <v>CONCRETO DE CIMENTO PORTLAND, FCK &gt;= 13,5 MPA (EXECUÇÃO, INCLUINDO O FORNECIMENTO E TRANSPORTE DOS AGREGADOS)</v>
          </cell>
          <cell r="E3657" t="str">
            <v>M3</v>
          </cell>
          <cell r="F3657">
            <v>329.42</v>
          </cell>
        </row>
        <row r="3658">
          <cell r="B3658" t="str">
            <v>RO-41624</v>
          </cell>
          <cell r="C3658" t="str">
            <v>-</v>
          </cell>
          <cell r="D3658" t="str">
            <v>CONCRETO DE CIMENTO PORTLAND, FCK &gt;= 15,0 MPA (EXECUÇÃO, INCLUINDO O FORNECIMENTO E TRANSPORTE DOS AGREGADOS)</v>
          </cell>
          <cell r="E3658" t="str">
            <v>M3</v>
          </cell>
          <cell r="F3658">
            <v>337.17</v>
          </cell>
        </row>
        <row r="3659">
          <cell r="B3659" t="str">
            <v>RO-41625</v>
          </cell>
          <cell r="C3659" t="str">
            <v>-</v>
          </cell>
          <cell r="D3659" t="str">
            <v>CONCRETO DE CIMENTO PORTLAND, FCK &gt;= 16,0 MPA (EXECUÇÃO, INCLUINDO O FORNECIMENTO E TRANSPORTE DOS AGREGADOS)</v>
          </cell>
          <cell r="E3659" t="str">
            <v>M3</v>
          </cell>
          <cell r="F3659">
            <v>341.2</v>
          </cell>
        </row>
        <row r="3660">
          <cell r="B3660" t="str">
            <v>RO-41627</v>
          </cell>
          <cell r="C3660" t="str">
            <v>-</v>
          </cell>
          <cell r="D3660" t="str">
            <v>CONCRETO DE CIMENTO PORTLAND, FCK &gt;= 18,0 MPA (EXECUÇÃO, INCLUINDO O FORNECIMENTO E TRANSPORTE DOS AGREGADOS)</v>
          </cell>
          <cell r="E3660" t="str">
            <v>M3</v>
          </cell>
          <cell r="F3660">
            <v>343.37</v>
          </cell>
        </row>
        <row r="3661">
          <cell r="B3661" t="str">
            <v>RO-41628</v>
          </cell>
          <cell r="C3661" t="str">
            <v>-</v>
          </cell>
          <cell r="D3661" t="str">
            <v>CONCRETO DE CIMENTO PORTLAND FCK &gt;= 20,0 MPA (EXECUÇÃO, INCLUINDO O FORNECIMENTO E TRANSPORTE DOS AGREGADOS)</v>
          </cell>
          <cell r="E3661" t="str">
            <v>M3</v>
          </cell>
          <cell r="F3661">
            <v>348.02</v>
          </cell>
        </row>
        <row r="3662">
          <cell r="B3662" t="str">
            <v>RO-41630</v>
          </cell>
          <cell r="C3662" t="str">
            <v>-</v>
          </cell>
          <cell r="D3662" t="str">
            <v>CONCRETO DE CIMENTO PORTLAND, FCK &gt;= 21,0 MPA (EXECUÇÃO, INCLUINDO O FORNECIMENTO E TRANSPORTE DOS AGREGADOS)</v>
          </cell>
          <cell r="E3662" t="str">
            <v>M3</v>
          </cell>
          <cell r="F3662">
            <v>349.72</v>
          </cell>
        </row>
        <row r="3663">
          <cell r="B3663" t="str">
            <v>RO-41632</v>
          </cell>
          <cell r="C3663" t="str">
            <v>-</v>
          </cell>
          <cell r="D3663" t="str">
            <v>CONCRETO DE CIMENTO PORTLAND, FCK &gt;= 25,0 MPA (EXECUÇÃO, INCLUINDO O FORNECIMENTO E TRANSPORTE DOS AGREGADOS)</v>
          </cell>
          <cell r="E3663" t="str">
            <v>M3</v>
          </cell>
          <cell r="F3663">
            <v>353.6</v>
          </cell>
        </row>
        <row r="3664">
          <cell r="B3664" t="str">
            <v>RO-41633</v>
          </cell>
          <cell r="C3664" t="str">
            <v>-</v>
          </cell>
          <cell r="D3664" t="str">
            <v>CONCRETO DE CIMENTO PORTLAND, FCK &gt;= 30,0 MPA (EXECUÇÃO, INCLUINDO O FORNECIMENTO E TRANSPORTE DOS AGREGADOS)</v>
          </cell>
          <cell r="E3664" t="str">
            <v>M3</v>
          </cell>
          <cell r="F3664">
            <v>361.97</v>
          </cell>
        </row>
        <row r="3665">
          <cell r="B3665" t="str">
            <v>RO-44908</v>
          </cell>
          <cell r="C3665" t="str">
            <v>OBR-PON-005</v>
          </cell>
          <cell r="D3665" t="str">
            <v>ENSECADEIRA DE ESTACAS PRANCHA (EXECUÇÃO, INCLUINDO O FORNECIMENTO E TRANSPORTE DE TODOS OS MATERIAIS)</v>
          </cell>
          <cell r="E3665" t="str">
            <v>M2</v>
          </cell>
          <cell r="F3665">
            <v>229.65</v>
          </cell>
        </row>
        <row r="3666">
          <cell r="B3666" t="str">
            <v>RO-42412</v>
          </cell>
          <cell r="C3666" t="str">
            <v>-</v>
          </cell>
          <cell r="D3666" t="str">
            <v>TUBULÃO A CÉU ABERTO, COM CAMISA DE CONCRETO PRÉ-MOLDADA COM DIAMETRO DE FUSTE Ø 1,20M EM SOLO (EXECUÇÃO, INCLUINDO ESCAVAÇÃO, EXCLUSIVE CONCRETO PARA CAMISA)</v>
          </cell>
          <cell r="E3666" t="str">
            <v>M</v>
          </cell>
          <cell r="F3666">
            <v>500.54</v>
          </cell>
        </row>
        <row r="3667">
          <cell r="B3667" t="str">
            <v>RO-42442</v>
          </cell>
          <cell r="C3667" t="str">
            <v>-</v>
          </cell>
          <cell r="D3667" t="str">
            <v>TUBULÃO A CÉU ABERTO, COM CAMISA DE CONCRETO PRÉ-MOLDADA COM DIAMETRO DE FUSTE Ø 1,20M, EM ROCHA (EXECUÇÃO, INCLUINDO ESCAVAÇÃO, EXCLUSIVE CONCRETO PARA CAMISA)</v>
          </cell>
          <cell r="E3667" t="str">
            <v>M</v>
          </cell>
          <cell r="F3667">
            <v>888.16</v>
          </cell>
        </row>
        <row r="3668">
          <cell r="B3668" t="str">
            <v>RO-42455</v>
          </cell>
          <cell r="C3668" t="str">
            <v>-</v>
          </cell>
          <cell r="D3668" t="str">
            <v>TUBULÃO A CÉU ABERTO, COM CAMISA DE CONCRETO PRÉ-MOLDADA COM DIÂMETRO DE FUSTE Ø 1,40M EM SOLO (EXECUÇÃO, INCLUINDO ESCAVAÇÃO, EXCLUSIVE CONCRETO PARA CAMISA)</v>
          </cell>
          <cell r="E3668" t="str">
            <v>M</v>
          </cell>
          <cell r="F3668">
            <v>681.11</v>
          </cell>
        </row>
        <row r="3669">
          <cell r="B3669" t="str">
            <v>RO-42413</v>
          </cell>
          <cell r="C3669" t="str">
            <v>-</v>
          </cell>
          <cell r="D3669" t="str">
            <v>TUBULÃO COM AR COMPRIMIDO COM CAMISA DE CONCRETO PRÉ MOLDADA COM DIAMETRO DE FUSTE Ø 1,20M, EM SOLO (EXECUÇÃO, INCLUINDO ESCAVAÇÃO, EXCLUSIVE CONCRETO PARA CAMISA)</v>
          </cell>
          <cell r="E3669" t="str">
            <v>M</v>
          </cell>
          <cell r="F3669">
            <v>2542.9899999999998</v>
          </cell>
        </row>
        <row r="3670">
          <cell r="B3670" t="str">
            <v>RO-43462</v>
          </cell>
          <cell r="C3670" t="str">
            <v>-</v>
          </cell>
          <cell r="D3670" t="str">
            <v>TUBULÃO COM AR COMPRIMIDO COM CAMISA DE CONCRETO PRÉ MOLDADA COM DIAMETRO DE FUSTE Ø 1,20M, EM ROCHA (EXECUÇÃO, INCLUINDO ESCAVAÇÃO, EXCLUSIVE CONCRETO PARA CAMISA)</v>
          </cell>
          <cell r="E3670" t="str">
            <v>M</v>
          </cell>
          <cell r="F3670">
            <v>4695.3</v>
          </cell>
        </row>
        <row r="3671">
          <cell r="B3671" t="str">
            <v>RO-42811</v>
          </cell>
          <cell r="C3671" t="str">
            <v>-</v>
          </cell>
          <cell r="D3671" t="str">
            <v>TUBULÃO COM AR COMPRIMIDO COM CAMISA DE CONCRETO PRÉ MOLDADA COM DIAMETRO DE FUSTE Ø 1,40M, EM SOLO (EXECUÇÃO, INCLUINDO ESCAVAÇÃO, EXCLUSIVE CONCRETO PARA CAMISA)</v>
          </cell>
          <cell r="E3671" t="str">
            <v>M</v>
          </cell>
          <cell r="F3671">
            <v>3461.26</v>
          </cell>
        </row>
        <row r="3672">
          <cell r="B3672" t="str">
            <v>RO-43871</v>
          </cell>
          <cell r="C3672" t="str">
            <v>-</v>
          </cell>
          <cell r="D3672" t="str">
            <v>TUBULÃO COM AR COMPRIMIDO COM CAMISA DE CONCRETO PRÉ MOLDADA COM DIAMETRO DE FUSTE Ø 1,40M, EM ROCHA (EXECUÇÃO, INCLUINDO ESCAVAÇÃO, EXCLUSIVE CONCRETO PARA CAMISA)</v>
          </cell>
          <cell r="E3672" t="str">
            <v>M</v>
          </cell>
          <cell r="F3672">
            <v>6390.75</v>
          </cell>
        </row>
        <row r="3673">
          <cell r="B3673" t="str">
            <v>RO-43568</v>
          </cell>
          <cell r="C3673" t="str">
            <v>-</v>
          </cell>
          <cell r="D3673" t="str">
            <v>TUBULÃO COM AR COMPRIMIDO COM CAMISA DE CONCRETO PRÉ-MOLDADA COM DIÂMETRO DE FUSTE Ø 1,60M, EM SOLO (EXECUÇÃO, INCLUINDO ESCAVAÇÃO, EXCLUSIVE CONCRETO PARA CAMISA)</v>
          </cell>
          <cell r="E3673" t="str">
            <v>M</v>
          </cell>
          <cell r="F3673">
            <v>4520.7299999999996</v>
          </cell>
        </row>
        <row r="3674">
          <cell r="B3674" t="str">
            <v>RO-41429</v>
          </cell>
          <cell r="C3674" t="str">
            <v>-</v>
          </cell>
          <cell r="D3674" t="str">
            <v>APICOAMENTO MANUAL EM CONCRETO</v>
          </cell>
          <cell r="E3674" t="str">
            <v>M2</v>
          </cell>
          <cell r="F3674">
            <v>31.42</v>
          </cell>
        </row>
        <row r="3675">
          <cell r="B3675" t="str">
            <v>RO-41431</v>
          </cell>
          <cell r="C3675" t="str">
            <v>-</v>
          </cell>
          <cell r="D3675" t="str">
            <v>ESTRUTURA METÁLICA PARA ANDAIMES</v>
          </cell>
          <cell r="E3675" t="str">
            <v>M3</v>
          </cell>
          <cell r="F3675">
            <v>6.46</v>
          </cell>
        </row>
        <row r="3676">
          <cell r="B3676" t="str">
            <v>RO-41432</v>
          </cell>
          <cell r="C3676" t="str">
            <v>-</v>
          </cell>
          <cell r="D3676" t="str">
            <v>PLATAFORMA DE MADEIRA PARA  ANDAIMES (EXECUÇÃO, INCLUINDO FORNECIMENTO E TRANSPORTE DE TODOS OS MATERIAIS)</v>
          </cell>
          <cell r="E3676" t="str">
            <v>M2</v>
          </cell>
          <cell r="F3676">
            <v>6.24</v>
          </cell>
        </row>
        <row r="3677">
          <cell r="B3677" t="str">
            <v>RO-41614</v>
          </cell>
          <cell r="C3677" t="str">
            <v>-</v>
          </cell>
          <cell r="D3677" t="str">
            <v>FORMAS PLANAS DE MADEIRA DE PINHO DE 3ª (EXECUÇÃO, INCLUINDO DESFORMA,FORNECIMENTO E TRANSPORTE DE TODOS OS MATERIAIS)</v>
          </cell>
          <cell r="E3677" t="str">
            <v>M2</v>
          </cell>
          <cell r="F3677">
            <v>39.51</v>
          </cell>
        </row>
        <row r="3678">
          <cell r="B3678" t="str">
            <v>RO-41435</v>
          </cell>
          <cell r="C3678" t="str">
            <v>-</v>
          </cell>
          <cell r="D3678" t="str">
            <v>DEMOLIÇÃO DE PAVIMENTO DE CONCRETO (EXECUÇÃO, INCLUINDO A REMOÇÃO DO MATERIAL DEMOLIDO)</v>
          </cell>
          <cell r="E3678" t="str">
            <v>M2</v>
          </cell>
          <cell r="F3678">
            <v>12.27</v>
          </cell>
        </row>
        <row r="3679">
          <cell r="B3679" t="str">
            <v>RO-41443</v>
          </cell>
          <cell r="C3679" t="str">
            <v>OBR-PON-065</v>
          </cell>
          <cell r="D3679" t="str">
            <v>ANDAIME SUSPENSO COM PISO EM PRANCHAS DE MADEIRA (EXECUÇÃO, INCLUINDO O FORNECIMENTO E TRANSPORTE DOS MATERIAIS)</v>
          </cell>
          <cell r="E3679" t="str">
            <v>M2</v>
          </cell>
          <cell r="F3679">
            <v>63.3</v>
          </cell>
        </row>
        <row r="3680">
          <cell r="B3680" t="str">
            <v>RO-43047</v>
          </cell>
          <cell r="C3680" t="str">
            <v>-</v>
          </cell>
          <cell r="D3680" t="str">
            <v>FURO EM CONCRETO Ø = 10,0 MM, PROFUNDIDADE = 10 CM</v>
          </cell>
          <cell r="E3680" t="str">
            <v>U</v>
          </cell>
          <cell r="F3680">
            <v>11.37</v>
          </cell>
        </row>
        <row r="3681">
          <cell r="B3681" t="str">
            <v>RO-43456</v>
          </cell>
          <cell r="C3681" t="str">
            <v>-</v>
          </cell>
          <cell r="D3681" t="str">
            <v>FURO EM CONCRETO Ø = 10,0 MM, PROFUNDIDADE = 15 CM</v>
          </cell>
          <cell r="E3681" t="str">
            <v>U</v>
          </cell>
          <cell r="F3681">
            <v>14.55</v>
          </cell>
        </row>
        <row r="3682">
          <cell r="B3682" t="str">
            <v>RO-42426</v>
          </cell>
          <cell r="C3682" t="str">
            <v>-</v>
          </cell>
          <cell r="D3682" t="str">
            <v>FURO EM CONCRETO Ø = 12,5 MM, PROFUNDIDADE = 10 CM</v>
          </cell>
          <cell r="E3682" t="str">
            <v>U</v>
          </cell>
          <cell r="F3682">
            <v>12.8</v>
          </cell>
        </row>
        <row r="3683">
          <cell r="B3683" t="str">
            <v>RO-41453</v>
          </cell>
          <cell r="C3683" t="str">
            <v>-</v>
          </cell>
          <cell r="D3683" t="str">
            <v>FURO EM CONCRETO Ø = 12,5 MM, PROFUNDIDADE = 15 CM</v>
          </cell>
          <cell r="E3683" t="str">
            <v>U</v>
          </cell>
          <cell r="F3683">
            <v>15.15</v>
          </cell>
        </row>
        <row r="3684">
          <cell r="B3684" t="str">
            <v>RO-41454</v>
          </cell>
          <cell r="C3684" t="str">
            <v>-</v>
          </cell>
          <cell r="D3684" t="str">
            <v>FURO EM CONCRETO Ø = 12,5 MM, PROFUNDIDADE = 20 CM</v>
          </cell>
          <cell r="E3684" t="str">
            <v>U</v>
          </cell>
          <cell r="F3684">
            <v>19.43</v>
          </cell>
        </row>
        <row r="3685">
          <cell r="B3685" t="str">
            <v>RO-41455</v>
          </cell>
          <cell r="C3685" t="str">
            <v>-</v>
          </cell>
          <cell r="D3685" t="str">
            <v>FURO EM CONCRETO Ø = 12,5 MM, PROFUNDIDADE = 30 CM</v>
          </cell>
          <cell r="E3685" t="str">
            <v>U</v>
          </cell>
          <cell r="F3685">
            <v>28.16</v>
          </cell>
        </row>
        <row r="3686">
          <cell r="B3686" t="str">
            <v>RO-41456</v>
          </cell>
          <cell r="C3686" t="str">
            <v>-</v>
          </cell>
          <cell r="D3686" t="str">
            <v>FURO EM CONCRETO Ø = 16,0 MM, PROFUNDIDADE = 15 CM</v>
          </cell>
          <cell r="E3686" t="str">
            <v>U</v>
          </cell>
          <cell r="F3686">
            <v>16.63</v>
          </cell>
        </row>
        <row r="3687">
          <cell r="B3687" t="str">
            <v>RO-41457</v>
          </cell>
          <cell r="C3687" t="str">
            <v>-</v>
          </cell>
          <cell r="D3687" t="str">
            <v>FURO EM CONCRETO Ø = 16,0 MM, PROFUNDIDADE = 20 CM</v>
          </cell>
          <cell r="E3687" t="str">
            <v>U</v>
          </cell>
          <cell r="F3687">
            <v>19.920000000000002</v>
          </cell>
        </row>
        <row r="3688">
          <cell r="B3688" t="str">
            <v>RO-41458</v>
          </cell>
          <cell r="C3688" t="str">
            <v>-</v>
          </cell>
          <cell r="D3688" t="str">
            <v>FURO EM CONCRETO Ø = 16,0 MM, PROFUNDIDADE = 30 CM</v>
          </cell>
          <cell r="E3688" t="str">
            <v>U</v>
          </cell>
          <cell r="F3688">
            <v>29.68</v>
          </cell>
        </row>
        <row r="3689">
          <cell r="B3689" t="str">
            <v>RO-41459</v>
          </cell>
          <cell r="C3689" t="str">
            <v>-</v>
          </cell>
          <cell r="D3689" t="str">
            <v>FURO EM CONCRETO Ø = 16,0 MM, PROFUNDIDADE = 50 CM</v>
          </cell>
          <cell r="E3689" t="str">
            <v>U</v>
          </cell>
          <cell r="F3689">
            <v>40.68</v>
          </cell>
        </row>
        <row r="3690">
          <cell r="B3690" t="str">
            <v>RO-41460</v>
          </cell>
          <cell r="C3690" t="str">
            <v>-</v>
          </cell>
          <cell r="D3690" t="str">
            <v>FURO EM CONCRETO Ø = 20,0 MM, PROFUNDIDADE = 15 CM</v>
          </cell>
          <cell r="E3690" t="str">
            <v>U</v>
          </cell>
          <cell r="F3690">
            <v>18.05</v>
          </cell>
        </row>
        <row r="3691">
          <cell r="B3691" t="str">
            <v>RO-41461</v>
          </cell>
          <cell r="C3691" t="str">
            <v>-</v>
          </cell>
          <cell r="D3691" t="str">
            <v>FURO EM CONCRETO Ø = 20,0 MM, PROFUNDIDADE = 20 CM</v>
          </cell>
          <cell r="E3691" t="str">
            <v>U</v>
          </cell>
          <cell r="F3691">
            <v>21.73</v>
          </cell>
        </row>
        <row r="3692">
          <cell r="B3692" t="str">
            <v>RO-41463</v>
          </cell>
          <cell r="C3692" t="str">
            <v>-</v>
          </cell>
          <cell r="D3692" t="str">
            <v>FURO EM CONCRETO Ø = 20,0 MM, PROFUNDIDADE = 30 CM</v>
          </cell>
          <cell r="E3692" t="str">
            <v>U</v>
          </cell>
          <cell r="F3692">
            <v>31.89</v>
          </cell>
        </row>
        <row r="3693">
          <cell r="B3693" t="str">
            <v>RO-41464</v>
          </cell>
          <cell r="C3693" t="str">
            <v>-</v>
          </cell>
          <cell r="D3693" t="str">
            <v>FURO EM CONCRETO Ø = 20,0 MM, PROFUNDIDADE = 40 CM</v>
          </cell>
          <cell r="E3693" t="str">
            <v>U</v>
          </cell>
          <cell r="F3693">
            <v>41.79</v>
          </cell>
        </row>
        <row r="3694">
          <cell r="B3694" t="str">
            <v>RO-41466</v>
          </cell>
          <cell r="C3694" t="str">
            <v>-</v>
          </cell>
          <cell r="D3694" t="str">
            <v>FURO EM CONCRETO Ø = 25,0 MM, PROFUNDIDADE = 15 CM</v>
          </cell>
          <cell r="E3694" t="str">
            <v>U</v>
          </cell>
          <cell r="F3694">
            <v>20.92</v>
          </cell>
        </row>
        <row r="3695">
          <cell r="B3695" t="str">
            <v>RO-41465</v>
          </cell>
          <cell r="C3695" t="str">
            <v>-</v>
          </cell>
          <cell r="D3695" t="str">
            <v>FURO EM CONCRETO Ø = 25,0 MM, PROFUNDIDADE = 20 CM</v>
          </cell>
          <cell r="E3695" t="str">
            <v>U</v>
          </cell>
          <cell r="F3695">
            <v>24.14</v>
          </cell>
        </row>
        <row r="3696">
          <cell r="B3696" t="str">
            <v>RO-41467</v>
          </cell>
          <cell r="C3696" t="str">
            <v>-</v>
          </cell>
          <cell r="D3696" t="str">
            <v>FURO EM CONCRETO Ø = 25,0 MM, PROFUNDIDADE = 30 CM</v>
          </cell>
          <cell r="E3696" t="str">
            <v>U</v>
          </cell>
          <cell r="F3696">
            <v>32.49</v>
          </cell>
        </row>
        <row r="3697">
          <cell r="B3697" t="str">
            <v>RO-41469</v>
          </cell>
          <cell r="C3697" t="str">
            <v>-</v>
          </cell>
          <cell r="D3697" t="str">
            <v>FURO EM CONCRETO Ø = 25,0 MM, PROFUNDIDADE = 50 CM</v>
          </cell>
          <cell r="E3697" t="str">
            <v>U</v>
          </cell>
          <cell r="F3697">
            <v>58.12</v>
          </cell>
        </row>
        <row r="3698">
          <cell r="B3698" t="str">
            <v>RO-41470</v>
          </cell>
          <cell r="C3698" t="str">
            <v>-</v>
          </cell>
          <cell r="D3698" t="str">
            <v>FURO EM CONCRETO Ø = 25,0 MM, PROFUNDIDADE = 80 CM</v>
          </cell>
          <cell r="E3698" t="str">
            <v>U</v>
          </cell>
          <cell r="F3698">
            <v>98.93</v>
          </cell>
        </row>
        <row r="3699">
          <cell r="B3699" t="str">
            <v>RO-41473</v>
          </cell>
          <cell r="C3699" t="str">
            <v>-</v>
          </cell>
          <cell r="D3699" t="str">
            <v>FURO EM CONCRETO Ø = 32,0 MM, PROFUNDIDADE = 30 CM</v>
          </cell>
          <cell r="E3699" t="str">
            <v>U</v>
          </cell>
          <cell r="F3699">
            <v>38.159999999999997</v>
          </cell>
        </row>
        <row r="3700">
          <cell r="B3700" t="str">
            <v>RO-41475</v>
          </cell>
          <cell r="C3700" t="str">
            <v>-</v>
          </cell>
          <cell r="D3700" t="str">
            <v>FURO EM CONCRETO Ø = 40,0 MM, PROFUNDIDADE = 30 CM</v>
          </cell>
          <cell r="E3700" t="str">
            <v>U</v>
          </cell>
          <cell r="F3700">
            <v>51.22</v>
          </cell>
        </row>
        <row r="3701">
          <cell r="B3701" t="str">
            <v>RO-41476</v>
          </cell>
          <cell r="C3701" t="str">
            <v>-</v>
          </cell>
          <cell r="D3701" t="str">
            <v>FURO EM CONCRETO Ø = 50,0 MM, PROFUNDIDADE = 30 CM</v>
          </cell>
          <cell r="E3701" t="str">
            <v>U</v>
          </cell>
          <cell r="F3701">
            <v>60.96</v>
          </cell>
        </row>
        <row r="3702">
          <cell r="B3702" t="str">
            <v>RO-41482</v>
          </cell>
          <cell r="C3702" t="str">
            <v>-</v>
          </cell>
          <cell r="D3702" t="str">
            <v>FURO EM CONCRETO Ø = 75 MM, PROFUNDIDADE = 15 CM</v>
          </cell>
          <cell r="E3702" t="str">
            <v>U</v>
          </cell>
          <cell r="F3702">
            <v>36.82</v>
          </cell>
        </row>
        <row r="3703">
          <cell r="B3703" t="str">
            <v>RO-41479</v>
          </cell>
          <cell r="C3703" t="str">
            <v>-</v>
          </cell>
          <cell r="D3703" t="str">
            <v>FURO EM ROCHA Ø = 20,0 MM, PROFUNDIDADE = 40 MM</v>
          </cell>
          <cell r="E3703" t="str">
            <v>U</v>
          </cell>
          <cell r="F3703">
            <v>39.979999999999997</v>
          </cell>
        </row>
        <row r="3704">
          <cell r="B3704" t="str">
            <v>RO-41648</v>
          </cell>
          <cell r="C3704" t="str">
            <v>-</v>
          </cell>
          <cell r="D3704" t="str">
            <v>FURO EM ROCHA Ø = 25,0 MM, PROFUNDIDADE = 50 MM</v>
          </cell>
          <cell r="E3704" t="str">
            <v>U</v>
          </cell>
          <cell r="F3704">
            <v>54.03</v>
          </cell>
        </row>
        <row r="3705">
          <cell r="B3705" t="str">
            <v>RO-41481</v>
          </cell>
          <cell r="C3705" t="str">
            <v>-</v>
          </cell>
          <cell r="D3705" t="str">
            <v>FURO EM ROCHA Ø = 50,0 MM, PROFUNDIDADE = 30 MM</v>
          </cell>
          <cell r="E3705" t="str">
            <v>U</v>
          </cell>
          <cell r="F3705">
            <v>73.7</v>
          </cell>
        </row>
        <row r="3706">
          <cell r="B3706" t="str">
            <v>RO-41493</v>
          </cell>
          <cell r="C3706" t="str">
            <v>-</v>
          </cell>
          <cell r="D3706" t="str">
            <v>CONCRETO ESTRUTURAL COM RESISTÊNCIA FCK &gt;= 13,5 MPA (EXECUÇÃO, INCLUINDO O FORNECIMENTO DE TODOS OS MATERIAIS, EXCLUI O TRANSPORTE DOS AGREGADOS)</v>
          </cell>
          <cell r="E3706" t="str">
            <v>M3</v>
          </cell>
          <cell r="F3706">
            <v>298.57</v>
          </cell>
        </row>
        <row r="3707">
          <cell r="B3707" t="str">
            <v>RO-41494</v>
          </cell>
          <cell r="C3707" t="str">
            <v>-</v>
          </cell>
          <cell r="D3707" t="str">
            <v>CONCRETO ESTRUTURAL COM RESISTÊNCIA FCK &gt;= 15,0 MPA (EXECUÇÃO, INCLUINDO O FORNECIMENTO DE TODOS OS MATERIAIS, EXCLUI O TRANSPORTE DOS AGREGADOS)</v>
          </cell>
          <cell r="E3707" t="str">
            <v>M3</v>
          </cell>
          <cell r="F3707">
            <v>306.32</v>
          </cell>
        </row>
        <row r="3708">
          <cell r="B3708" t="str">
            <v>RO-41495</v>
          </cell>
          <cell r="C3708" t="str">
            <v>-</v>
          </cell>
          <cell r="D3708" t="str">
            <v>CONCRETO ESTRUTURAL COM RESISTÊNCIA FCK &gt;= 16,0 MPA (EXECUÇÃO, INCLUINDO O FORNECIMENTO DE TODOS OS MATERIAIS, EXCLUI O TRANSPORTE DOS AGREGADOS)</v>
          </cell>
          <cell r="E3708" t="str">
            <v>M3</v>
          </cell>
          <cell r="F3708">
            <v>310.35000000000002</v>
          </cell>
        </row>
        <row r="3709">
          <cell r="B3709" t="str">
            <v>RO-41496</v>
          </cell>
          <cell r="C3709" t="str">
            <v>-</v>
          </cell>
          <cell r="D3709" t="str">
            <v>CONCRETO ESTRUTURAL COM RESISTÊNCIA FCK &gt;= 18,0 MPA (EXECUÇÃO, INCLUINDO O FORNECIMENTO DE TODOS OS MATERIAIS, EXCLUI O TRANSPORTE DOS AGREGADOS)</v>
          </cell>
          <cell r="E3709" t="str">
            <v>M3</v>
          </cell>
          <cell r="F3709">
            <v>312.52</v>
          </cell>
        </row>
        <row r="3710">
          <cell r="B3710" t="str">
            <v>RO-42416</v>
          </cell>
          <cell r="C3710" t="str">
            <v>-</v>
          </cell>
          <cell r="D3710" t="str">
            <v>CONCRETO ESTRUTURAL COM RESISTÊNCIA FCK &gt;= 20,0 MPA (EXECUÇÃO, INCLUINDO O FORNECIMENTO DE TODOS OS MATERIAIS, EXCLUI O TRANSPORTE DOS AGREGADOS)</v>
          </cell>
          <cell r="E3710" t="str">
            <v>M3</v>
          </cell>
          <cell r="F3710">
            <v>317.17</v>
          </cell>
        </row>
        <row r="3711">
          <cell r="B3711" t="str">
            <v>RO-45041</v>
          </cell>
          <cell r="C3711" t="str">
            <v>-</v>
          </cell>
          <cell r="D3711" t="str">
            <v>CONCRETO ESTRUTURAL COM RESISTÊNCIA FCK &gt;= 21 MPA (EXECUÇÃO, INCLUINDO O FORNECIMENTO DE TODOS OS MATERIAIS, EXCLUI O TRANSPORTE DOS AGREGADOS)</v>
          </cell>
          <cell r="E3711" t="str">
            <v>M3</v>
          </cell>
          <cell r="F3711">
            <v>318.87</v>
          </cell>
        </row>
        <row r="3712">
          <cell r="B3712" t="str">
            <v>RO-42417</v>
          </cell>
          <cell r="C3712" t="str">
            <v>-</v>
          </cell>
          <cell r="D3712" t="str">
            <v>CONCRETO ESTRUTURAL COM RESISTÊNCIA FCK &gt;= 25,0 MPA (EXECUÇÃO, INCLUINDO O FORNECIMENTO DE TODOS OS MATERIAIS, EXCLUI O TRANSPORTE DOS AGREGADOS)</v>
          </cell>
          <cell r="E3712" t="str">
            <v>M3</v>
          </cell>
          <cell r="F3712">
            <v>322.75</v>
          </cell>
        </row>
        <row r="3713">
          <cell r="B3713" t="str">
            <v>RO-42456</v>
          </cell>
          <cell r="C3713" t="str">
            <v>-</v>
          </cell>
          <cell r="D3713" t="str">
            <v>CONCRETO ESTRUTURAL COM RESISTÊNCIA FCK &gt;= 30,0 MPA (EXECUÇÃO, INCLUINDO O FORNECIMENTO DE TODOS OS MATERIAIS, EXCLUI O TRANSPORTE DOS AGREGADOS)</v>
          </cell>
          <cell r="E3713" t="str">
            <v>M3</v>
          </cell>
          <cell r="F3713">
            <v>331.12</v>
          </cell>
        </row>
        <row r="3714">
          <cell r="B3714" t="str">
            <v>RO-42467</v>
          </cell>
          <cell r="C3714" t="str">
            <v>-</v>
          </cell>
          <cell r="D3714" t="str">
            <v>CONCRETO MAGRO FCK &gt;= 10,0 MPA (EXECUÇÃO, INCLUINDO O FORNECIMENTO DE TODOS OS MATERIAIS, EXCLUI O TRANSPORTE DOS AGREGADOS)</v>
          </cell>
          <cell r="E3714" t="str">
            <v>M3</v>
          </cell>
          <cell r="F3714">
            <v>233.71</v>
          </cell>
        </row>
        <row r="3715">
          <cell r="B3715" t="str">
            <v>RO-41502</v>
          </cell>
          <cell r="C3715" t="str">
            <v>-</v>
          </cell>
          <cell r="D3715" t="str">
            <v>CONCRETO CICLÓPICO FCK &gt; 13,5 MPA, COM 30% PEDRA DE MÃO (EXECUÇÃO, INCLUINDO O FORNECIMENTO DE TODOS OS MATERIAIS, EXCLUI O TRANSPORTE DOS AGREGADOS)</v>
          </cell>
          <cell r="E3715" t="str">
            <v>M3</v>
          </cell>
          <cell r="F3715">
            <v>238.43</v>
          </cell>
        </row>
        <row r="3716">
          <cell r="B3716" t="str">
            <v>RO-41544</v>
          </cell>
          <cell r="C3716" t="str">
            <v>OBR-PON-015</v>
          </cell>
          <cell r="D3716" t="str">
            <v>CIMBRAMENTO: ESCORAMENTO EM MADEIRA (EXECUÇÃO, INCLUINDO O FORNECIMENTO E TRANSPORTE DE TODOS OS MATERIAIS)</v>
          </cell>
          <cell r="E3716" t="str">
            <v>M3</v>
          </cell>
          <cell r="F3716">
            <v>49</v>
          </cell>
        </row>
        <row r="3717">
          <cell r="B3717" t="str">
            <v>RO-42285</v>
          </cell>
          <cell r="C3717" t="str">
            <v>-</v>
          </cell>
          <cell r="D3717" t="str">
            <v>ARMAÇÃO: AÇO CA-50 (EXECUÇÃO, INCLUINDO PREPARO, DOBRAGEM, COLOCAÇÃO NAS FORMAS E TRANSPORTE DE TODOS OS MATERIAIS)</v>
          </cell>
          <cell r="E3717" t="str">
            <v>KG</v>
          </cell>
          <cell r="F3717">
            <v>6.32</v>
          </cell>
        </row>
        <row r="3718">
          <cell r="B3718" t="str">
            <v>RO-41552</v>
          </cell>
          <cell r="C3718" t="str">
            <v>-</v>
          </cell>
          <cell r="D3718" t="str">
            <v>ARMAÇÃO: AÇO CA-60 (EXECUÇÃO, INCLUINDO PREPARO, DOBRAGEM, COLOCAÇÃO NAS FORMAS E TRANSPORTE DE TODOS OS MATERIAIS)</v>
          </cell>
          <cell r="E3718" t="str">
            <v>KG</v>
          </cell>
          <cell r="F3718">
            <v>6.29</v>
          </cell>
        </row>
        <row r="3719">
          <cell r="B3719" t="str">
            <v>RO-41651</v>
          </cell>
          <cell r="C3719" t="str">
            <v>-</v>
          </cell>
          <cell r="D3719" t="str">
            <v>PREENCHIMENTO DE FUROS COM SIKADUR 32 OU SIMILAR (EXECUÇÃO, INCLUINDO O FORNECIMENTO E TRANSPORTE DE TODOS OS MATERIAIS, EXCLUI EXECUÇÃO DO FURO)</v>
          </cell>
          <cell r="E3719" t="str">
            <v>KG</v>
          </cell>
          <cell r="F3719">
            <v>47.12</v>
          </cell>
        </row>
        <row r="3720">
          <cell r="B3720" t="str">
            <v>RO-41653</v>
          </cell>
          <cell r="C3720" t="str">
            <v>-</v>
          </cell>
          <cell r="D3720" t="str">
            <v>PREENCHIMENTO DE FUROS COM INJEÇÃO DE EPOXI (SIKADUR - 43) (EXECUÇÃO, INCLUINDO O FORNECIMENTO DE TODOS OS MATERIAIS, EXCLUI EXECUÇÃO DO FURO)</v>
          </cell>
          <cell r="E3720" t="str">
            <v>KG</v>
          </cell>
          <cell r="F3720">
            <v>91.65</v>
          </cell>
        </row>
        <row r="3721">
          <cell r="B3721" t="str">
            <v>RO-41652</v>
          </cell>
          <cell r="C3721" t="str">
            <v>-</v>
          </cell>
          <cell r="D3721" t="str">
            <v>TRATAMENTO DE TRINCAS FINAS (EXECUÇÃO, INCLUINDO O FORNECIMENTO E TRANSPORTE DE TODOS OS MATERIAIS)</v>
          </cell>
          <cell r="E3721" t="str">
            <v>M</v>
          </cell>
          <cell r="F3721">
            <v>40.840000000000003</v>
          </cell>
        </row>
        <row r="3722">
          <cell r="B3722" t="str">
            <v>RO-42425</v>
          </cell>
          <cell r="C3722" t="str">
            <v>-</v>
          </cell>
          <cell r="D3722" t="str">
            <v>CONCRETO DE PAVIMENTAÇÃO COM FCK &gt;= 25 MPA (EXECUÇÃO, INCLUINDO O FORNECIMENTO DE TODOS OS MATERIAIS, EXCLUI O TRANSPORTE DOS AGREGADOS)</v>
          </cell>
          <cell r="E3722" t="str">
            <v>M3</v>
          </cell>
          <cell r="F3722">
            <v>322.75</v>
          </cell>
        </row>
        <row r="3723">
          <cell r="B3723" t="str">
            <v>RO-41575</v>
          </cell>
          <cell r="C3723" t="str">
            <v>-</v>
          </cell>
          <cell r="D3723" t="str">
            <v>MASTIQUE ELÁSTICO(TIPO VEDAFLEX OU SIMILAR) (EXECUÇÃO, INCLUINDO O FORNECIMENTO E TRANSPORTE DE TODOS OS MATERIAIS)</v>
          </cell>
          <cell r="E3723" t="str">
            <v>DM3</v>
          </cell>
          <cell r="F3723">
            <v>54.34</v>
          </cell>
        </row>
        <row r="3724">
          <cell r="B3724" t="str">
            <v>RO-41582</v>
          </cell>
          <cell r="C3724" t="str">
            <v>OBR-PON-035</v>
          </cell>
          <cell r="D3724" t="str">
            <v>APARELHOS DE APOIO EM NEOPRENE FRETADO (EXECUÇÃO, INCLUINDO A APLICAÇÃO, FORNECIMENTO E TRANSPORTE DOS MATERIAIS)</v>
          </cell>
          <cell r="E3724" t="str">
            <v>DM3</v>
          </cell>
          <cell r="F3724">
            <v>75.75</v>
          </cell>
        </row>
        <row r="3725">
          <cell r="B3725" t="str">
            <v>RO-41557</v>
          </cell>
          <cell r="C3725" t="str">
            <v>OBR-PON-010</v>
          </cell>
          <cell r="D3725" t="str">
            <v>FORMAS SUSPENSAS DE COMPENSADO RESINADO (EXECUÇÃO, INCLUINDO DESFORMA, FORNECIMENTO E TRANSPORTE DE TODOS OS MATERIAIS)</v>
          </cell>
          <cell r="E3725" t="str">
            <v>M2</v>
          </cell>
          <cell r="F3725">
            <v>79.3</v>
          </cell>
        </row>
        <row r="3726">
          <cell r="B3726" t="str">
            <v>RO-41558</v>
          </cell>
          <cell r="C3726" t="str">
            <v>-</v>
          </cell>
          <cell r="D3726" t="str">
            <v>FORMA PLANA DE MADEIRIT (EXECUÇÃO, INCLUINDO DESFORMA, FORNECIMENTO E TRANSPORTE DE TODOS OS MATERIAIS)</v>
          </cell>
          <cell r="E3726" t="str">
            <v>M2</v>
          </cell>
          <cell r="F3726">
            <v>46.04</v>
          </cell>
        </row>
        <row r="3727">
          <cell r="B3727" t="str">
            <v>RO-41559</v>
          </cell>
          <cell r="C3727" t="str">
            <v>-</v>
          </cell>
          <cell r="D3727" t="str">
            <v>FORMAS CURVAS DE MADEIRIT (EXECUÇÃO, INCLUINDO DESFORMA, FORNECIMENTO E TRANSPORTE DE TODOS OS MATERIAIS)</v>
          </cell>
          <cell r="E3727" t="str">
            <v>M2</v>
          </cell>
          <cell r="F3727">
            <v>56.36</v>
          </cell>
        </row>
        <row r="3728">
          <cell r="B3728" t="str">
            <v>RO-41565</v>
          </cell>
          <cell r="C3728" t="str">
            <v>OBR-PON-030</v>
          </cell>
          <cell r="D3728" t="str">
            <v>JUNTAS DE PAVIMENTAÇÃO LONGITUDINAL E TRANSVERSAL (EXECUÇÃO, INCLUINDO O FORNECIMENTO E TRANSPORTE DE TODOS OS MATERIAIS)</v>
          </cell>
          <cell r="E3728" t="str">
            <v>M</v>
          </cell>
          <cell r="F3728">
            <v>8.44</v>
          </cell>
        </row>
        <row r="3729">
          <cell r="B3729" t="str">
            <v>RO-40989</v>
          </cell>
          <cell r="C3729" t="str">
            <v>-</v>
          </cell>
          <cell r="D3729" t="str">
            <v>BARREIRA SIMPLES DE CONCRETO ARMADO TIPO NEW JERSEY (EXECUÇÃO, INCLUINDO  FORNECIMENTO E TRANSPORTE DE TODOS OS MATERIAIS)</v>
          </cell>
          <cell r="E3729" t="str">
            <v>M</v>
          </cell>
          <cell r="F3729">
            <v>232.64</v>
          </cell>
        </row>
        <row r="3730">
          <cell r="B3730" t="str">
            <v>RO-41657</v>
          </cell>
          <cell r="C3730" t="str">
            <v>-</v>
          </cell>
          <cell r="D3730" t="str">
            <v>CANTONEIRA METÁLICA DE DIMENSÕES  2"X2"X5/16" (EXECUÇÃO, INCLUINDO FORNECIMENTO E TRANSPORTE DE TODOS OS MATERIAIS)</v>
          </cell>
          <cell r="E3730" t="str">
            <v>M</v>
          </cell>
          <cell r="F3730">
            <v>75.400000000000006</v>
          </cell>
        </row>
        <row r="3731">
          <cell r="B3731" t="str">
            <v>RO-41569</v>
          </cell>
          <cell r="C3731" t="str">
            <v>-</v>
          </cell>
          <cell r="D3731" t="str">
            <v>CANTONEIRA METÁLICA DE DIMENSÕES 3" X 3" X 3/8" (EXECUÇÃO, INCLUINDO O FORNECIMENTO E TRANSPORTE DE TODOS OS MATERIAIS)</v>
          </cell>
          <cell r="E3731" t="str">
            <v>M</v>
          </cell>
          <cell r="F3731">
            <v>93.49</v>
          </cell>
        </row>
        <row r="3732">
          <cell r="B3732" t="str">
            <v>RO-41570</v>
          </cell>
          <cell r="C3732" t="str">
            <v>-</v>
          </cell>
          <cell r="D3732" t="str">
            <v>CANTONEIRA METÁLICA DE DIMENSÕES 4" X 4" X 3/8" (EXECUÇÃO, INCLUINDO O FORNECIMENTO E TRANSPORTE DE TODOS OS MATERIAIS)</v>
          </cell>
          <cell r="E3732" t="str">
            <v>M</v>
          </cell>
          <cell r="F3732">
            <v>120.32</v>
          </cell>
        </row>
        <row r="3733">
          <cell r="B3733" t="str">
            <v>RO-41571</v>
          </cell>
          <cell r="C3733" t="str">
            <v>-</v>
          </cell>
          <cell r="D3733" t="str">
            <v>CANTONEIRA METÁLICA DE DIMENSÕES 4" X 4" X 1/2" (EXECUÇÃO, INCLUINDO O FORNECIMENTO E TRANSPORTE DE TODOS OS MATERIAIS)</v>
          </cell>
          <cell r="E3733" t="str">
            <v>M</v>
          </cell>
          <cell r="F3733">
            <v>135.08000000000001</v>
          </cell>
        </row>
        <row r="3734">
          <cell r="B3734" t="str">
            <v>RO-41578</v>
          </cell>
          <cell r="C3734" t="str">
            <v>-</v>
          </cell>
          <cell r="D3734" t="str">
            <v>LIMPEZA DE SUPERFÍCIE COM JATO DE AREIA E AGUA</v>
          </cell>
          <cell r="E3734" t="str">
            <v>M2</v>
          </cell>
          <cell r="F3734">
            <v>24.25</v>
          </cell>
        </row>
        <row r="3735">
          <cell r="B3735" t="str">
            <v>RO-42430</v>
          </cell>
          <cell r="C3735" t="str">
            <v>-</v>
          </cell>
          <cell r="D3735" t="str">
            <v>LIMPEZA MANUAL E TRATAMENTO DE ARMADURA OXIDADA</v>
          </cell>
          <cell r="E3735" t="str">
            <v>M2</v>
          </cell>
          <cell r="F3735">
            <v>35.76</v>
          </cell>
        </row>
        <row r="3736">
          <cell r="B3736" t="str">
            <v>RO-41581</v>
          </cell>
          <cell r="C3736" t="str">
            <v>-</v>
          </cell>
          <cell r="D3736" t="str">
            <v>LIMPEZA DE ARMADURA COM JATO DE AREIA E ÁGUA</v>
          </cell>
          <cell r="E3736" t="str">
            <v>M2</v>
          </cell>
          <cell r="F3736">
            <v>28.73</v>
          </cell>
        </row>
        <row r="3737">
          <cell r="B3737" t="str">
            <v>RO-41584</v>
          </cell>
          <cell r="C3737" t="str">
            <v>-</v>
          </cell>
          <cell r="D3737" t="str">
            <v>DRENO DE PVC Ø = 50 MM, COMPRIMENTO UNITÁRIO = 30 CM (EXECUÇÃO, INCLUINDO O FORNECIMENTO E TRANSPORTE DE TODOS OS MATERIAIS)</v>
          </cell>
          <cell r="E3737" t="str">
            <v>U</v>
          </cell>
          <cell r="F3737">
            <v>12.86</v>
          </cell>
        </row>
        <row r="3738">
          <cell r="B3738" t="str">
            <v>RO-42476</v>
          </cell>
          <cell r="C3738" t="str">
            <v>-</v>
          </cell>
          <cell r="D3738" t="str">
            <v>DRENO DE PVC Ø = 50 MM, COMPRIMENTO UNITÁRIO = 35 CM (EXECUÇÃO, INCLUINDO O FORNECIMENTO E TRANSPORTE DE TODOS OS MATERIAIS)</v>
          </cell>
          <cell r="E3738" t="str">
            <v>U</v>
          </cell>
          <cell r="F3738">
            <v>13.07</v>
          </cell>
        </row>
        <row r="3739">
          <cell r="B3739" t="str">
            <v>RO-42994</v>
          </cell>
          <cell r="C3739" t="str">
            <v>-</v>
          </cell>
          <cell r="D3739" t="str">
            <v>DRENO DE PVC Ø = 50 MM, COMPRIMENTO UNITÁRIO = 40 CM (EXECUÇÃO, INCLUINDO O FORNECIMENTO E TRANSPORTE DE TODOS OS MATERIAIS)</v>
          </cell>
          <cell r="E3739" t="str">
            <v>U</v>
          </cell>
          <cell r="F3739">
            <v>13.28</v>
          </cell>
        </row>
        <row r="3740">
          <cell r="B3740" t="str">
            <v>RO-41586</v>
          </cell>
          <cell r="C3740" t="str">
            <v>-</v>
          </cell>
          <cell r="D3740" t="str">
            <v>DRENO DE PVC Ø = 75 MM, COMPRIMENTO UNITÁRIO = 15 CM (EXECUÇÃO, INCLUINDO O FORNECIMENTO E TRANSPORTE DE TODOS OS MATERIAIS)</v>
          </cell>
          <cell r="E3740" t="str">
            <v>U</v>
          </cell>
          <cell r="F3740">
            <v>12.49</v>
          </cell>
        </row>
        <row r="3741">
          <cell r="B3741" t="str">
            <v>RO-41587</v>
          </cell>
          <cell r="C3741" t="str">
            <v>-</v>
          </cell>
          <cell r="D3741" t="str">
            <v>DRENO DE PVC Ø = 75 MM, COMPRIMENTO UNITÁRIO = 30 CM (EXECUÇÃO, INCLUINDO O FORNECIMENTO E TRANSPORTE DE TODOS OS MATERIAIS)</v>
          </cell>
          <cell r="E3741" t="str">
            <v>U</v>
          </cell>
          <cell r="F3741">
            <v>13.41</v>
          </cell>
        </row>
        <row r="3742">
          <cell r="B3742" t="str">
            <v>RO-41591</v>
          </cell>
          <cell r="C3742" t="str">
            <v>-</v>
          </cell>
          <cell r="D3742" t="str">
            <v>DRENO DE PVC Ø = 75 MM, COMPRIMENTO UNITÁRIO = 35 CM (EXECUÇÃO, INCLUINDO O FORNECIMENTO E TRANSPORTE DE TODOS OS MATERIAIS)</v>
          </cell>
          <cell r="E3742" t="str">
            <v>U</v>
          </cell>
          <cell r="F3742">
            <v>13.71</v>
          </cell>
        </row>
        <row r="3743">
          <cell r="B3743" t="str">
            <v>RO-41592</v>
          </cell>
          <cell r="C3743" t="str">
            <v>-</v>
          </cell>
          <cell r="D3743" t="str">
            <v>DRENO DE PVC Ø = 75 MM, COMPRIMENTO UNITÁRIO = 40 CM (EXECUÇÃO, INCLUINDO O FORNECIMENTO E TRANSPORTE DE TODOS OS MATERIAIS)</v>
          </cell>
          <cell r="E3743" t="str">
            <v>U</v>
          </cell>
          <cell r="F3743">
            <v>14.02</v>
          </cell>
        </row>
        <row r="3744">
          <cell r="B3744" t="str">
            <v>RO-41589</v>
          </cell>
          <cell r="C3744" t="str">
            <v>-</v>
          </cell>
          <cell r="D3744" t="str">
            <v>DRENO DE PVC Ø = 100 MM, COMPRIMENTO UNITÁRIO = 35 CM (EXECUÇÃO, INCLUINDO O FORNECIMENTO E TRANSPORTE DE TODOS OS MATERIAIS)</v>
          </cell>
          <cell r="E3744" t="str">
            <v>U</v>
          </cell>
          <cell r="F3744">
            <v>13.64</v>
          </cell>
        </row>
        <row r="3745">
          <cell r="B3745" t="str">
            <v>RO-41588</v>
          </cell>
          <cell r="C3745" t="str">
            <v>-</v>
          </cell>
          <cell r="D3745" t="str">
            <v>DRENO DE PVC Ø = 100 MM, COMPRIMENTO UNITÁRIO = 40 CM (EXECUÇÃO, INCLUINDO O FORNECIMENTO E TRANSPORTE DE TODOS OS MATERIAIS)</v>
          </cell>
          <cell r="E3745" t="str">
            <v>U</v>
          </cell>
          <cell r="F3745">
            <v>13.94</v>
          </cell>
        </row>
        <row r="3746">
          <cell r="B3746" t="str">
            <v>RO-41590</v>
          </cell>
          <cell r="C3746" t="str">
            <v>-</v>
          </cell>
          <cell r="D3746" t="str">
            <v>DRENO DE PVC Ø = 100 MM, COMPRIMENTO UNITÁRIO = 45 CM (EXECUÇÃO, INCLUINDO O FORNECIMENTO E TRANSPORTE DE TODOS OS MATERIAIS)</v>
          </cell>
          <cell r="E3746" t="str">
            <v>U</v>
          </cell>
          <cell r="F3746">
            <v>14.23</v>
          </cell>
        </row>
        <row r="3747">
          <cell r="B3747" t="str">
            <v>RO-41594</v>
          </cell>
          <cell r="C3747" t="str">
            <v>-</v>
          </cell>
          <cell r="D3747" t="str">
            <v>DRENO DE PVC Ø = 100MM, COMPRIMENTO UNITÁRIO = 0,60M (EXECUÇÃO, INCLUINDO O FORNECIMENTO E TRANSPORTE DE TODOS OS MATERIAIS)</v>
          </cell>
          <cell r="E3747" t="str">
            <v>U</v>
          </cell>
          <cell r="F3747">
            <v>15.51</v>
          </cell>
        </row>
        <row r="3748">
          <cell r="B3748" t="str">
            <v>RO-41593</v>
          </cell>
          <cell r="C3748" t="str">
            <v>-</v>
          </cell>
          <cell r="D3748" t="str">
            <v>CAIAÇÃO A TRÊS DEMÃOS (EXECUÇÃO, INCLUINDO O FORNECIMENTO E TRANSPORTE DE TODOS OS MATERIAIS)</v>
          </cell>
          <cell r="E3748" t="str">
            <v>M2</v>
          </cell>
          <cell r="F3748">
            <v>2.88</v>
          </cell>
        </row>
        <row r="3749">
          <cell r="B3749" t="str">
            <v>109 - ÍNDICE NACIONAL DE CONSTRUÇÃO CIVIL</v>
          </cell>
        </row>
        <row r="3750">
          <cell r="B3750" t="str">
            <v>RO-41664</v>
          </cell>
          <cell r="C3750" t="str">
            <v>-</v>
          </cell>
          <cell r="D3750" t="str">
            <v>ABRIGO SIMPLES DE PASSAGEIROS PRÉ-MOLDADO (EXECUÇÃO, INCLUINDO O FORNECIMENTO E TRANSPORTE E MONTAGEM)</v>
          </cell>
          <cell r="E3750" t="str">
            <v>U</v>
          </cell>
          <cell r="F3750">
            <v>2395.42</v>
          </cell>
        </row>
        <row r="3751">
          <cell r="B3751" t="str">
            <v>RO-41665</v>
          </cell>
          <cell r="C3751" t="str">
            <v>-</v>
          </cell>
          <cell r="D3751" t="str">
            <v>ABRIGO DUPLO DE PASSAGEIROS PRÉ-MOLDADO (EXECUÇÃO, INCLUINDO O FORNECIMENTO,  TRANSPORTE E MONTAGEM)</v>
          </cell>
          <cell r="E3751" t="str">
            <v>U</v>
          </cell>
          <cell r="F3751">
            <v>4605.04</v>
          </cell>
        </row>
        <row r="3752">
          <cell r="B3752" t="str">
            <v>RO-41662</v>
          </cell>
          <cell r="C3752" t="str">
            <v>-</v>
          </cell>
          <cell r="D3752" t="str">
            <v>REBOCO DE ARGAMASSA DE CIMENTO E AREIA, TRAÇO 1:5 (EXECUÇÃO, INCLUINDO O FORNECIMENTO E TRANSPORTE DE TODOS OS MATERIAIS)</v>
          </cell>
          <cell r="E3752" t="str">
            <v>M2</v>
          </cell>
          <cell r="F3752">
            <v>22.98</v>
          </cell>
        </row>
        <row r="3753">
          <cell r="B3753" t="str">
            <v>RO-41661</v>
          </cell>
          <cell r="C3753" t="str">
            <v>-</v>
          </cell>
          <cell r="D3753" t="str">
            <v>CHAPISCO DE CIMENTO E AREIA, TRAÇO 1:3 (EXECUÇÃO, INCLUINDO O FORNECIMENTO E TRANSPORTE DE TODOS OS MATERIAIS)</v>
          </cell>
          <cell r="E3753" t="str">
            <v>M2</v>
          </cell>
          <cell r="F3753">
            <v>9.99</v>
          </cell>
        </row>
      </sheetData>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 UBS JD IARA "/>
      <sheetName val="ORÇ UBS JD IARA"/>
      <sheetName val="Planilha5"/>
      <sheetName val="SINAPI MAIO-2019"/>
      <sheetName val="SETOP JAN-2019"/>
      <sheetName val="COTAÇÃO J.IARA"/>
      <sheetName val="CRONOGRAMA"/>
    </sheetNames>
    <sheetDataSet>
      <sheetData sheetId="0">
        <row r="132">
          <cell r="H132">
            <v>87250</v>
          </cell>
        </row>
        <row r="136">
          <cell r="H136">
            <v>72897</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luminim.com.br/luminaria-plafon-10x120-30w-led-sobrepor-branco-frio-borda-branca" TargetMode="External"/><Relationship Id="rId2" Type="http://schemas.openxmlformats.org/officeDocument/2006/relationships/hyperlink" Target="https://impallets.com.br/produtos/coletor-seletivo-basculante-60l-4-lixeiras-com-sup-de-metal?gclid=Cj0KCQjwyLDpBRCxARIsAEENsrKo-l5k8jXe_wu8hV2LLTZavyUWH-30YZJXVzY7zaTAagXQvoxEKYYaAs5BEALw_wcB" TargetMode="External"/><Relationship Id="rId1" Type="http://schemas.openxmlformats.org/officeDocument/2006/relationships/hyperlink" Target="https://inovadistribuicao.com.br/produto/conjunto-para-coleta-seletiva-com-4-cestos-de-60l/?gclid=Cj0KCQjwyLDpBRCxARIsAEENsrI65Yl4w_rWdlXlTRSUYRBO9qOHK7D5cj1WFzsR5vVz73Jvtkm_j50aAmaKEALw_wcB" TargetMode="External"/><Relationship Id="rId6" Type="http://schemas.openxmlformats.org/officeDocument/2006/relationships/printerSettings" Target="../printerSettings/printerSettings4.bin"/><Relationship Id="rId5" Type="http://schemas.openxmlformats.org/officeDocument/2006/relationships/hyperlink" Target="https://www.magazineluiza.com.br/luminaria-plafon-10x120-30w-led-sobrepor-branco-frio-borda-branca-iluminim-led/p/6186413/cj/luri/" TargetMode="External"/><Relationship Id="rId4" Type="http://schemas.openxmlformats.org/officeDocument/2006/relationships/hyperlink" Target="https://produto.mercadolivre.com.br/MLB-1105114878-plafon-led-luminaria-sobrepor-30w-10x120-branco-frio-_JM?quantity=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U3436"/>
  <sheetViews>
    <sheetView showGridLines="0" tabSelected="1" view="pageBreakPreview" topLeftCell="A242" zoomScale="60" zoomScaleNormal="55" zoomScalePageLayoutView="70" workbookViewId="0">
      <selection activeCell="B126" sqref="B126:G126"/>
    </sheetView>
  </sheetViews>
  <sheetFormatPr defaultColWidth="9.140625" defaultRowHeight="30" customHeight="1"/>
  <cols>
    <col min="1" max="1" width="10.5703125" style="260" bestFit="1" customWidth="1"/>
    <col min="2" max="2" width="16" style="250" customWidth="1"/>
    <col min="3" max="3" width="12.85546875" style="250" customWidth="1"/>
    <col min="4" max="4" width="19.28515625" style="250" customWidth="1"/>
    <col min="5" max="5" width="11.85546875" style="107" customWidth="1"/>
    <col min="6" max="6" width="9.140625" style="257" customWidth="1"/>
    <col min="7" max="7" width="45" style="257" customWidth="1"/>
    <col min="8" max="8" width="18.7109375" style="257" customWidth="1"/>
    <col min="9" max="9" width="21.7109375" style="257" customWidth="1"/>
    <col min="10" max="10" width="15.42578125" style="257" customWidth="1"/>
    <col min="11" max="11" width="17.85546875" style="109" customWidth="1"/>
    <col min="12" max="12" width="78" style="257" hidden="1" customWidth="1"/>
    <col min="13" max="13" width="20.85546875" style="257" customWidth="1"/>
    <col min="14" max="14" width="22.85546875" style="257" bestFit="1" customWidth="1"/>
    <col min="15" max="15" width="28" style="257" customWidth="1"/>
    <col min="16" max="16" width="33.85546875" style="248" customWidth="1"/>
    <col min="17" max="18" width="30.140625" style="248" customWidth="1"/>
    <col min="19" max="19" width="38.42578125" style="248" customWidth="1"/>
    <col min="20" max="20" width="21" style="248" customWidth="1"/>
    <col min="21" max="21" width="23.7109375" style="248" bestFit="1" customWidth="1"/>
    <col min="22" max="16384" width="9.140625" style="248"/>
  </cols>
  <sheetData>
    <row r="1" spans="1:21" s="7" customFormat="1" ht="24.95" customHeight="1" thickBot="1">
      <c r="A1" s="320" t="s">
        <v>21975</v>
      </c>
      <c r="B1" s="320"/>
      <c r="C1" s="320"/>
      <c r="D1" s="320"/>
      <c r="E1" s="320"/>
      <c r="F1" s="320"/>
      <c r="G1" s="320"/>
      <c r="H1" s="320"/>
      <c r="I1" s="320"/>
      <c r="J1" s="320"/>
      <c r="K1" s="320"/>
      <c r="L1" s="320"/>
      <c r="M1" s="320"/>
      <c r="N1" s="320"/>
      <c r="O1" s="5" t="s">
        <v>8</v>
      </c>
      <c r="P1" s="6" t="s">
        <v>6340</v>
      </c>
      <c r="Q1" s="262"/>
      <c r="R1" s="262"/>
    </row>
    <row r="2" spans="1:21" s="7" customFormat="1" ht="15" customHeight="1" thickTop="1">
      <c r="A2" s="299" t="s">
        <v>7</v>
      </c>
      <c r="B2" s="299"/>
      <c r="C2" s="299"/>
      <c r="D2" s="299"/>
      <c r="E2" s="107"/>
      <c r="F2" s="321" t="s">
        <v>6</v>
      </c>
      <c r="G2" s="322"/>
      <c r="H2" s="261"/>
      <c r="I2" s="261"/>
      <c r="J2" s="56"/>
      <c r="K2" s="323" t="s">
        <v>5</v>
      </c>
      <c r="L2" s="323"/>
      <c r="M2" s="323"/>
      <c r="N2" s="323"/>
      <c r="O2" s="323"/>
      <c r="P2" s="16"/>
      <c r="Q2" s="17"/>
      <c r="R2" s="17"/>
    </row>
    <row r="3" spans="1:21" s="7" customFormat="1" ht="15" customHeight="1">
      <c r="A3" s="324" t="s">
        <v>21976</v>
      </c>
      <c r="B3" s="324"/>
      <c r="C3" s="324"/>
      <c r="D3" s="324"/>
      <c r="E3" s="325"/>
      <c r="F3" s="326"/>
      <c r="G3" s="327"/>
      <c r="H3" s="264"/>
      <c r="I3" s="264"/>
      <c r="J3" s="43"/>
      <c r="K3" s="328"/>
      <c r="L3" s="328"/>
      <c r="M3" s="328"/>
      <c r="N3" s="328"/>
      <c r="O3" s="328"/>
      <c r="P3" s="17"/>
      <c r="Q3" s="17"/>
      <c r="R3" s="17"/>
    </row>
    <row r="4" spans="1:21" s="7" customFormat="1" ht="15" customHeight="1">
      <c r="A4" s="324"/>
      <c r="B4" s="324"/>
      <c r="C4" s="324"/>
      <c r="D4" s="324"/>
      <c r="E4" s="325"/>
      <c r="F4" s="326"/>
      <c r="G4" s="327"/>
      <c r="H4" s="264"/>
      <c r="I4" s="264"/>
      <c r="J4" s="43"/>
      <c r="K4" s="328"/>
      <c r="L4" s="328"/>
      <c r="M4" s="328"/>
      <c r="N4" s="328"/>
      <c r="O4" s="328"/>
      <c r="P4" s="17"/>
      <c r="Q4" s="17"/>
      <c r="R4" s="17"/>
    </row>
    <row r="5" spans="1:21" s="7" customFormat="1" ht="15" customHeight="1">
      <c r="A5" s="260"/>
      <c r="B5" s="250"/>
      <c r="C5" s="250"/>
      <c r="D5" s="250"/>
      <c r="E5" s="107"/>
      <c r="F5" s="116"/>
      <c r="G5" s="263"/>
      <c r="H5" s="264"/>
      <c r="I5" s="264"/>
      <c r="J5" s="43"/>
      <c r="K5" s="189"/>
      <c r="L5" s="264"/>
      <c r="M5" s="264"/>
      <c r="N5" s="264"/>
      <c r="O5" s="264"/>
      <c r="P5" s="17"/>
      <c r="Q5" s="17"/>
      <c r="R5" s="17"/>
    </row>
    <row r="6" spans="1:21" s="7" customFormat="1" ht="20.100000000000001" customHeight="1">
      <c r="A6" s="314" t="s">
        <v>11</v>
      </c>
      <c r="B6" s="314"/>
      <c r="C6" s="315"/>
      <c r="D6" s="316">
        <v>43698</v>
      </c>
      <c r="E6" s="316"/>
      <c r="F6" s="263"/>
      <c r="G6" s="263"/>
      <c r="H6" s="263"/>
      <c r="I6" s="263"/>
      <c r="J6" s="263"/>
      <c r="K6" s="317" t="s">
        <v>22919</v>
      </c>
      <c r="L6" s="318"/>
      <c r="M6" s="318"/>
      <c r="N6" s="318"/>
      <c r="O6" s="318"/>
      <c r="P6" s="318"/>
      <c r="Q6" s="93"/>
      <c r="R6" s="93"/>
    </row>
    <row r="7" spans="1:21" s="7" customFormat="1" ht="20.100000000000001" customHeight="1">
      <c r="A7" s="314" t="s">
        <v>22921</v>
      </c>
      <c r="B7" s="314"/>
      <c r="C7" s="315"/>
      <c r="D7" s="319">
        <v>0.31290000000000001</v>
      </c>
      <c r="E7" s="319"/>
      <c r="F7" s="263"/>
      <c r="G7" s="263"/>
      <c r="H7" s="263"/>
      <c r="I7" s="263"/>
      <c r="J7" s="263"/>
      <c r="K7" s="317" t="s">
        <v>22920</v>
      </c>
      <c r="L7" s="318"/>
      <c r="M7" s="318"/>
      <c r="N7" s="318"/>
      <c r="O7" s="318"/>
      <c r="P7" s="318"/>
      <c r="Q7" s="93"/>
      <c r="R7" s="93"/>
    </row>
    <row r="8" spans="1:21" s="7" customFormat="1" ht="9.9499999999999993" customHeight="1" thickBot="1">
      <c r="A8" s="118"/>
      <c r="B8" s="194"/>
      <c r="C8" s="194"/>
      <c r="D8" s="110"/>
      <c r="E8" s="112"/>
      <c r="F8" s="117"/>
      <c r="G8" s="54"/>
      <c r="H8" s="53"/>
      <c r="I8" s="53"/>
      <c r="J8" s="54"/>
      <c r="K8" s="309"/>
      <c r="L8" s="310"/>
      <c r="M8" s="310"/>
      <c r="N8" s="310"/>
      <c r="O8" s="310"/>
      <c r="P8" s="310"/>
      <c r="Q8" s="94"/>
      <c r="R8" s="94"/>
    </row>
    <row r="9" spans="1:21" s="7" customFormat="1" ht="24.95" customHeight="1" thickBot="1">
      <c r="A9" s="311" t="s">
        <v>21977</v>
      </c>
      <c r="B9" s="311"/>
      <c r="C9" s="311"/>
      <c r="D9" s="311"/>
      <c r="E9" s="311"/>
      <c r="F9" s="311"/>
      <c r="G9" s="311"/>
      <c r="H9" s="311"/>
      <c r="I9" s="311"/>
      <c r="J9" s="311"/>
      <c r="K9" s="311"/>
      <c r="L9" s="311"/>
      <c r="M9" s="311"/>
      <c r="N9" s="311"/>
      <c r="O9" s="311"/>
      <c r="P9" s="311"/>
      <c r="Q9" s="95"/>
      <c r="R9" s="95"/>
    </row>
    <row r="10" spans="1:21" s="7" customFormat="1" ht="24.95" customHeight="1">
      <c r="A10" s="119"/>
      <c r="B10" s="312" t="s">
        <v>9</v>
      </c>
      <c r="C10" s="312"/>
      <c r="D10" s="312"/>
      <c r="E10" s="312"/>
      <c r="F10" s="312"/>
      <c r="G10" s="312"/>
      <c r="H10" s="312"/>
      <c r="I10" s="312"/>
      <c r="J10" s="312"/>
      <c r="K10" s="312"/>
      <c r="L10" s="312"/>
      <c r="M10" s="312"/>
      <c r="N10" s="312"/>
      <c r="O10" s="312"/>
      <c r="P10" s="61"/>
      <c r="Q10" s="96"/>
      <c r="R10" s="96"/>
    </row>
    <row r="11" spans="1:21" s="7" customFormat="1" ht="24.95" customHeight="1">
      <c r="A11" s="136"/>
      <c r="B11" s="192"/>
      <c r="C11" s="192"/>
      <c r="D11" s="192"/>
      <c r="E11" s="143"/>
      <c r="F11" s="144"/>
      <c r="G11" s="144"/>
      <c r="H11" s="136"/>
      <c r="I11" s="136"/>
      <c r="J11" s="136"/>
      <c r="K11" s="136"/>
      <c r="L11" s="136"/>
      <c r="M11" s="136"/>
      <c r="N11" s="136"/>
      <c r="O11" s="57"/>
      <c r="P11" s="55"/>
      <c r="Q11" s="17"/>
      <c r="R11" s="17"/>
    </row>
    <row r="12" spans="1:21" s="7" customFormat="1" ht="34.5" customHeight="1">
      <c r="A12" s="188" t="s">
        <v>4</v>
      </c>
      <c r="B12" s="313" t="s">
        <v>3</v>
      </c>
      <c r="C12" s="313"/>
      <c r="D12" s="313"/>
      <c r="E12" s="313"/>
      <c r="F12" s="313"/>
      <c r="G12" s="313"/>
      <c r="H12" s="137" t="s">
        <v>4</v>
      </c>
      <c r="I12" s="137" t="s">
        <v>12</v>
      </c>
      <c r="J12" s="137" t="s">
        <v>0</v>
      </c>
      <c r="K12" s="137" t="s">
        <v>2</v>
      </c>
      <c r="L12" s="145" t="s">
        <v>40</v>
      </c>
      <c r="M12" s="137" t="s">
        <v>16523</v>
      </c>
      <c r="N12" s="137" t="s">
        <v>16524</v>
      </c>
      <c r="O12" s="266" t="s">
        <v>1</v>
      </c>
      <c r="P12" s="266" t="s">
        <v>6351</v>
      </c>
      <c r="Q12" s="262"/>
      <c r="R12" s="262"/>
    </row>
    <row r="13" spans="1:21" s="7" customFormat="1" ht="30" customHeight="1">
      <c r="A13" s="251" t="s">
        <v>34</v>
      </c>
      <c r="B13" s="285" t="str">
        <f>IF(I13="SINAPI",VLOOKUP(ORÇAMENTO!H13,SINAPI,2,),VLOOKUP(ORÇAMENTO!H13,SETOP,3,))</f>
        <v>PLACA DE OBRA (PARA CONSTRUCAO CIVIL) EM CHAPA GALVANIZADA *N. 22*, ADESIVADA, DE *2,0 X 1,125* M</v>
      </c>
      <c r="C13" s="285"/>
      <c r="D13" s="285"/>
      <c r="E13" s="285"/>
      <c r="F13" s="285"/>
      <c r="G13" s="285"/>
      <c r="H13" s="139">
        <v>4813</v>
      </c>
      <c r="I13" s="139" t="s">
        <v>16520</v>
      </c>
      <c r="J13" s="139" t="str">
        <f>IF(I13="SINAPI",VLOOKUP(ORÇAMENTO!H13,SINAPI,3,),VLOOKUP(ORÇAMENTO!H13,SETOP,4,))</f>
        <v xml:space="preserve">M2    </v>
      </c>
      <c r="K13" s="138">
        <f>ROUND(E14,2)</f>
        <v>2</v>
      </c>
      <c r="L13" s="138" t="s">
        <v>38</v>
      </c>
      <c r="M13" s="146">
        <f>ROUND(IF(I13="SINAPI",VLOOKUP(ORÇAMENTO!H13,SINAPI,4,),VLOOKUP(ORÇAMENTO!H13,SETOP,5,)),2)</f>
        <v>235</v>
      </c>
      <c r="N13" s="146">
        <f>ROUND(M13*(1+$D$7),2)</f>
        <v>308.52999999999997</v>
      </c>
      <c r="O13" s="3">
        <f>K13*M13</f>
        <v>470</v>
      </c>
      <c r="P13" s="3">
        <f>N13*K13</f>
        <v>617.05999999999995</v>
      </c>
      <c r="Q13" s="97"/>
      <c r="R13" s="97"/>
      <c r="T13" s="90"/>
    </row>
    <row r="14" spans="1:21" ht="24.95" hidden="1" customHeight="1">
      <c r="A14" s="251"/>
      <c r="B14" s="249"/>
      <c r="C14" s="249"/>
      <c r="D14" s="249" t="s">
        <v>6339</v>
      </c>
      <c r="E14" s="113">
        <v>2</v>
      </c>
      <c r="F14" s="248" t="s">
        <v>6403</v>
      </c>
      <c r="G14" s="248"/>
      <c r="H14" s="139"/>
      <c r="I14" s="139"/>
      <c r="J14" s="139"/>
      <c r="K14" s="139"/>
      <c r="L14" s="139"/>
      <c r="M14" s="139"/>
      <c r="N14" s="139"/>
      <c r="O14" s="2"/>
      <c r="P14" s="2"/>
      <c r="Q14" s="97"/>
      <c r="R14" s="97"/>
      <c r="S14" s="7"/>
      <c r="T14" s="89"/>
      <c r="U14" s="7"/>
    </row>
    <row r="15" spans="1:21" ht="24.95" customHeight="1">
      <c r="A15" s="251" t="s">
        <v>23</v>
      </c>
      <c r="B15" s="285" t="str">
        <f>IF(I15="SINAPI",VLOOKUP(ORÇAMENTO!H15,SINAPI,2,),VLOOKUP(ORÇAMENTO!H15,SETOP,3,))</f>
        <v>FITA ZEBRADA AMARELA PARA SINALIZAÇÃO L = 7 M</v>
      </c>
      <c r="C15" s="285"/>
      <c r="D15" s="285"/>
      <c r="E15" s="285"/>
      <c r="F15" s="285"/>
      <c r="G15" s="285"/>
      <c r="H15" s="139" t="s">
        <v>11203</v>
      </c>
      <c r="I15" s="139" t="s">
        <v>6343</v>
      </c>
      <c r="J15" s="139" t="str">
        <f>IF(I15="SINAPI",VLOOKUP(ORÇAMENTO!H15,SINAPI,3,),VLOOKUP(ORÇAMENTO!H15,SETOP,4,))</f>
        <v>M</v>
      </c>
      <c r="K15" s="138">
        <v>50</v>
      </c>
      <c r="L15" s="138" t="s">
        <v>39</v>
      </c>
      <c r="M15" s="146">
        <f>ROUND(IF(I15="SINAPI",VLOOKUP(ORÇAMENTO!H15,SINAPI,4,),VLOOKUP(ORÇAMENTO!H15,SETOP,5,)),2)</f>
        <v>2.59</v>
      </c>
      <c r="N15" s="146">
        <f>ROUND(M15*(1+$D$7),2)</f>
        <v>3.4</v>
      </c>
      <c r="O15" s="3">
        <f>K15*M15</f>
        <v>129.5</v>
      </c>
      <c r="P15" s="3">
        <f t="shared" ref="P15" si="0">N15*K15</f>
        <v>170</v>
      </c>
      <c r="Q15" s="97"/>
      <c r="R15" s="97"/>
      <c r="S15" s="7"/>
      <c r="T15" s="91"/>
      <c r="U15" s="7"/>
    </row>
    <row r="16" spans="1:21" ht="24.95" hidden="1" customHeight="1">
      <c r="A16" s="251"/>
      <c r="B16" s="306" t="s">
        <v>21863</v>
      </c>
      <c r="C16" s="306"/>
      <c r="D16" s="306"/>
      <c r="E16" s="113">
        <v>50</v>
      </c>
      <c r="F16" s="258" t="s">
        <v>6581</v>
      </c>
      <c r="G16" s="248"/>
      <c r="H16" s="139"/>
      <c r="I16" s="139"/>
      <c r="J16" s="139"/>
      <c r="K16" s="139"/>
      <c r="L16" s="139"/>
      <c r="M16" s="139"/>
      <c r="N16" s="139"/>
      <c r="O16" s="2"/>
      <c r="P16" s="2"/>
      <c r="Q16" s="97"/>
      <c r="R16" s="97"/>
      <c r="S16" s="7"/>
      <c r="T16" s="89"/>
      <c r="U16" s="7"/>
    </row>
    <row r="17" spans="1:21" ht="24.95" customHeight="1">
      <c r="A17" s="290" t="str">
        <f>"SUBTOTAL - "&amp;B10</f>
        <v>SUBTOTAL - ADMINISTRAÇÃO LOCAL E INSTALAÇÃO DA OBRA</v>
      </c>
      <c r="B17" s="291"/>
      <c r="C17" s="291"/>
      <c r="D17" s="291"/>
      <c r="E17" s="291"/>
      <c r="F17" s="291"/>
      <c r="G17" s="291"/>
      <c r="H17" s="291"/>
      <c r="I17" s="291"/>
      <c r="J17" s="291"/>
      <c r="K17" s="291"/>
      <c r="L17" s="291"/>
      <c r="M17" s="291"/>
      <c r="N17" s="291"/>
      <c r="O17" s="62">
        <f>SUM(O13:O16)</f>
        <v>599.5</v>
      </c>
      <c r="P17" s="62">
        <f>SUM(P13:P16)</f>
        <v>787.06</v>
      </c>
      <c r="Q17" s="97"/>
      <c r="R17" s="97"/>
      <c r="S17" s="7"/>
      <c r="T17" s="89"/>
      <c r="U17" s="7"/>
    </row>
    <row r="18" spans="1:21" ht="9.9499999999999993" customHeight="1">
      <c r="A18" s="188"/>
      <c r="B18" s="192"/>
      <c r="C18" s="192"/>
      <c r="D18" s="192"/>
      <c r="E18" s="143"/>
      <c r="F18" s="144"/>
      <c r="G18" s="144"/>
      <c r="H18" s="147"/>
      <c r="I18" s="147"/>
      <c r="J18" s="147"/>
      <c r="K18" s="140"/>
      <c r="L18" s="140"/>
      <c r="M18" s="148"/>
      <c r="N18" s="148"/>
      <c r="O18" s="58"/>
      <c r="P18" s="59"/>
      <c r="Q18" s="97"/>
      <c r="R18" s="97"/>
      <c r="S18" s="7"/>
      <c r="T18" s="89"/>
      <c r="U18" s="7"/>
    </row>
    <row r="19" spans="1:21" ht="24.95" customHeight="1">
      <c r="A19" s="120"/>
      <c r="B19" s="307" t="s">
        <v>21873</v>
      </c>
      <c r="C19" s="307"/>
      <c r="D19" s="307"/>
      <c r="E19" s="307"/>
      <c r="F19" s="307"/>
      <c r="G19" s="307"/>
      <c r="H19" s="307"/>
      <c r="I19" s="307"/>
      <c r="J19" s="307"/>
      <c r="K19" s="307"/>
      <c r="L19" s="307"/>
      <c r="M19" s="307"/>
      <c r="N19" s="307"/>
      <c r="O19" s="307"/>
      <c r="P19" s="45"/>
      <c r="Q19" s="97"/>
      <c r="R19" s="97"/>
      <c r="S19" s="7"/>
      <c r="T19" s="89"/>
      <c r="U19" s="7"/>
    </row>
    <row r="20" spans="1:21" ht="9.9499999999999993" customHeight="1">
      <c r="A20" s="259"/>
      <c r="B20" s="308"/>
      <c r="C20" s="308"/>
      <c r="D20" s="308"/>
      <c r="E20" s="308"/>
      <c r="F20" s="308"/>
      <c r="G20" s="308"/>
      <c r="H20" s="266"/>
      <c r="I20" s="266"/>
      <c r="J20" s="266"/>
      <c r="K20" s="266"/>
      <c r="L20" s="266"/>
      <c r="M20" s="266"/>
      <c r="N20" s="266"/>
      <c r="O20" s="266"/>
      <c r="P20" s="266"/>
      <c r="Q20" s="97"/>
      <c r="R20" s="97"/>
      <c r="S20" s="7"/>
      <c r="T20" s="89"/>
      <c r="U20" s="7"/>
    </row>
    <row r="21" spans="1:21" ht="33.75" customHeight="1">
      <c r="A21" s="259" t="s">
        <v>4</v>
      </c>
      <c r="B21" s="308" t="s">
        <v>3</v>
      </c>
      <c r="C21" s="308"/>
      <c r="D21" s="308"/>
      <c r="E21" s="308"/>
      <c r="F21" s="308"/>
      <c r="G21" s="308"/>
      <c r="H21" s="266" t="s">
        <v>4</v>
      </c>
      <c r="I21" s="266" t="s">
        <v>12</v>
      </c>
      <c r="J21" s="266" t="s">
        <v>0</v>
      </c>
      <c r="K21" s="266" t="s">
        <v>2</v>
      </c>
      <c r="L21" s="266"/>
      <c r="M21" s="266" t="s">
        <v>16523</v>
      </c>
      <c r="N21" s="266" t="s">
        <v>16524</v>
      </c>
      <c r="O21" s="266" t="s">
        <v>1</v>
      </c>
      <c r="P21" s="266" t="s">
        <v>6350</v>
      </c>
      <c r="Q21" s="97"/>
      <c r="R21" s="97"/>
      <c r="S21" s="7"/>
      <c r="T21" s="89"/>
      <c r="U21" s="7"/>
    </row>
    <row r="22" spans="1:21" ht="24.95" customHeight="1">
      <c r="A22" s="186">
        <v>1</v>
      </c>
      <c r="B22" s="292" t="s">
        <v>21876</v>
      </c>
      <c r="C22" s="292"/>
      <c r="D22" s="292"/>
      <c r="E22" s="292"/>
      <c r="F22" s="292"/>
      <c r="G22" s="292"/>
      <c r="H22" s="60"/>
      <c r="I22" s="60"/>
      <c r="J22" s="60"/>
      <c r="K22" s="292"/>
      <c r="L22" s="292"/>
      <c r="M22" s="292"/>
      <c r="N22" s="292"/>
      <c r="O22" s="292"/>
      <c r="P22" s="292"/>
      <c r="Q22" s="97"/>
      <c r="R22" s="97"/>
      <c r="S22" s="7"/>
      <c r="T22" s="89"/>
      <c r="U22" s="7"/>
    </row>
    <row r="23" spans="1:21" ht="24.95" customHeight="1">
      <c r="A23" s="260" t="s">
        <v>10</v>
      </c>
      <c r="B23" s="298" t="str">
        <f>IF(I23="SINAPI",VLOOKUP(ORÇAMENTO!H23,SINAPI,2,),VLOOKUP(ORÇAMENTO!H23,SETOP,3,))</f>
        <v>TELHADISTA COM ENCARGOS COMPLEMENTARES</v>
      </c>
      <c r="C23" s="298"/>
      <c r="D23" s="298"/>
      <c r="E23" s="298"/>
      <c r="F23" s="298"/>
      <c r="G23" s="298"/>
      <c r="H23" s="19">
        <v>88323</v>
      </c>
      <c r="I23" s="19" t="s">
        <v>16520</v>
      </c>
      <c r="J23" s="19" t="str">
        <f>IF(I23="SINAPI",VLOOKUP(ORÇAMENTO!H23,SINAPI,3,),VLOOKUP(ORÇAMENTO!H23,SETOP,4,))</f>
        <v>H</v>
      </c>
      <c r="K23" s="138">
        <f>E26</f>
        <v>40</v>
      </c>
      <c r="L23" s="4" t="s">
        <v>41</v>
      </c>
      <c r="M23" s="20">
        <f>IF(I23="SINAPI",VLOOKUP(ORÇAMENTO!H23,SINAPI,4,),VLOOKUP(ORÇAMENTO!H23,SETOP,5,))</f>
        <v>20.190000000000001</v>
      </c>
      <c r="N23" s="20">
        <f>ROUND(M23*(1+$D$7),2)</f>
        <v>26.51</v>
      </c>
      <c r="O23" s="20">
        <f t="shared" ref="O23:O27" si="1">K23*M23</f>
        <v>807.6</v>
      </c>
      <c r="P23" s="158">
        <f t="shared" ref="P23:P27" si="2">N23*K23</f>
        <v>1060.4000000000001</v>
      </c>
      <c r="Q23" s="97"/>
      <c r="R23" s="97"/>
      <c r="S23" s="7"/>
      <c r="T23" s="89"/>
      <c r="U23" s="7"/>
    </row>
    <row r="24" spans="1:21" ht="24.95" hidden="1" customHeight="1">
      <c r="B24" s="289" t="s">
        <v>21926</v>
      </c>
      <c r="C24" s="289"/>
      <c r="D24" s="289"/>
      <c r="E24" s="107">
        <v>8</v>
      </c>
      <c r="F24" s="257" t="s">
        <v>24</v>
      </c>
      <c r="H24" s="19"/>
      <c r="I24" s="19"/>
      <c r="J24" s="19"/>
      <c r="K24" s="138"/>
      <c r="L24" s="4"/>
      <c r="M24" s="20"/>
      <c r="N24" s="20"/>
      <c r="O24" s="20"/>
      <c r="P24" s="158"/>
      <c r="Q24" s="97"/>
      <c r="R24" s="97"/>
      <c r="S24" s="7"/>
      <c r="T24" s="89"/>
      <c r="U24" s="7"/>
    </row>
    <row r="25" spans="1:21" ht="24.95" hidden="1" customHeight="1">
      <c r="B25" s="289" t="s">
        <v>21925</v>
      </c>
      <c r="C25" s="289"/>
      <c r="D25" s="289"/>
      <c r="E25" s="107">
        <v>5</v>
      </c>
      <c r="F25" s="257" t="s">
        <v>21931</v>
      </c>
      <c r="H25" s="19"/>
      <c r="I25" s="19"/>
      <c r="J25" s="19"/>
      <c r="K25" s="138"/>
      <c r="L25" s="4"/>
      <c r="M25" s="20"/>
      <c r="N25" s="20"/>
      <c r="O25" s="20"/>
      <c r="P25" s="158"/>
      <c r="Q25" s="97"/>
      <c r="R25" s="97"/>
      <c r="S25" s="7"/>
      <c r="T25" s="89"/>
      <c r="U25" s="7"/>
    </row>
    <row r="26" spans="1:21" ht="24.95" hidden="1" customHeight="1">
      <c r="B26" s="289" t="s">
        <v>21927</v>
      </c>
      <c r="C26" s="289"/>
      <c r="D26" s="289"/>
      <c r="E26" s="107">
        <f>E24*E25</f>
        <v>40</v>
      </c>
      <c r="F26" s="257" t="s">
        <v>24</v>
      </c>
      <c r="H26" s="19"/>
      <c r="I26" s="19"/>
      <c r="J26" s="19"/>
      <c r="K26" s="138"/>
      <c r="L26" s="4"/>
      <c r="M26" s="20"/>
      <c r="N26" s="20"/>
      <c r="O26" s="20"/>
      <c r="P26" s="158"/>
      <c r="Q26" s="97"/>
      <c r="R26" s="97"/>
      <c r="S26" s="7"/>
      <c r="T26" s="89"/>
      <c r="U26" s="7"/>
    </row>
    <row r="27" spans="1:21" ht="35.1" customHeight="1">
      <c r="A27" s="260" t="s">
        <v>21914</v>
      </c>
      <c r="B27" s="298" t="str">
        <f>IF(I27="SINAPI",VLOOKUP(ORÇAMENTO!H27,SINAPI,2,),VLOOKUP(ORÇAMENTO!H27,SETOP,3,))</f>
        <v>TELHA DE ACO ZINCADO TRAPEZOIDAL AUTOPORTANTE, A = 259 MM, E = 0,95 MM, SEM PINTURA</v>
      </c>
      <c r="C27" s="298"/>
      <c r="D27" s="298"/>
      <c r="E27" s="298"/>
      <c r="F27" s="298"/>
      <c r="G27" s="298"/>
      <c r="H27" s="19">
        <v>14172</v>
      </c>
      <c r="I27" s="19" t="s">
        <v>16520</v>
      </c>
      <c r="J27" s="19" t="str">
        <f>IF(I27="SINAPI",VLOOKUP(ORÇAMENTO!H27,SINAPI,3,),VLOOKUP(ORÇAMENTO!H27,SETOP,4,))</f>
        <v xml:space="preserve">M2    </v>
      </c>
      <c r="K27" s="138">
        <f>E30</f>
        <v>54.915999999999997</v>
      </c>
      <c r="L27" s="4" t="s">
        <v>41</v>
      </c>
      <c r="M27" s="20">
        <f>IF(I27="SINAPI",VLOOKUP(ORÇAMENTO!H27,SINAPI,4,),VLOOKUP(ORÇAMENTO!H27,SETOP,5,))</f>
        <v>65.48</v>
      </c>
      <c r="N27" s="20">
        <f>ROUND(M27*(1+$D$7),2)</f>
        <v>85.97</v>
      </c>
      <c r="O27" s="20">
        <f t="shared" si="1"/>
        <v>3595.89968</v>
      </c>
      <c r="P27" s="158">
        <f t="shared" si="2"/>
        <v>4721.1285199999993</v>
      </c>
      <c r="Q27" s="97"/>
      <c r="R27" s="97"/>
      <c r="S27" s="7"/>
      <c r="T27" s="89"/>
      <c r="U27" s="7"/>
    </row>
    <row r="28" spans="1:21" ht="24.95" hidden="1" customHeight="1">
      <c r="B28" s="297" t="s">
        <v>21928</v>
      </c>
      <c r="C28" s="297"/>
      <c r="D28" s="297"/>
      <c r="E28" s="107">
        <v>549.16</v>
      </c>
      <c r="F28" s="257" t="s">
        <v>6403</v>
      </c>
      <c r="H28" s="19"/>
      <c r="I28" s="19"/>
      <c r="J28" s="19"/>
      <c r="K28" s="138"/>
      <c r="L28" s="4"/>
      <c r="M28" s="20"/>
      <c r="N28" s="20"/>
      <c r="O28" s="20"/>
      <c r="P28" s="158"/>
      <c r="Q28" s="97"/>
      <c r="R28" s="97"/>
      <c r="S28" s="7"/>
      <c r="T28" s="89"/>
      <c r="U28" s="7"/>
    </row>
    <row r="29" spans="1:21" ht="24.95" hidden="1" customHeight="1">
      <c r="B29" s="297" t="s">
        <v>21929</v>
      </c>
      <c r="C29" s="297"/>
      <c r="D29" s="297"/>
      <c r="E29" s="107">
        <v>10</v>
      </c>
      <c r="F29" s="257" t="s">
        <v>6361</v>
      </c>
      <c r="H29" s="19"/>
      <c r="I29" s="19"/>
      <c r="J29" s="19"/>
      <c r="K29" s="138"/>
      <c r="L29" s="4"/>
      <c r="M29" s="20"/>
      <c r="N29" s="20"/>
      <c r="O29" s="20"/>
      <c r="P29" s="158"/>
      <c r="Q29" s="97"/>
      <c r="R29" s="97"/>
      <c r="S29" s="7"/>
      <c r="T29" s="89"/>
      <c r="U29" s="7"/>
    </row>
    <row r="30" spans="1:21" ht="24.95" hidden="1" customHeight="1">
      <c r="B30" s="297" t="s">
        <v>21930</v>
      </c>
      <c r="C30" s="297"/>
      <c r="D30" s="297"/>
      <c r="E30" s="107">
        <f>E28*E29/100</f>
        <v>54.915999999999997</v>
      </c>
      <c r="F30" s="257" t="s">
        <v>6403</v>
      </c>
      <c r="H30" s="19"/>
      <c r="I30" s="19"/>
      <c r="J30" s="19"/>
      <c r="K30" s="138"/>
      <c r="L30" s="4"/>
      <c r="M30" s="20"/>
      <c r="N30" s="20"/>
      <c r="O30" s="20"/>
      <c r="P30" s="158"/>
      <c r="Q30" s="97"/>
      <c r="R30" s="97"/>
      <c r="S30" s="7"/>
      <c r="T30" s="89"/>
      <c r="U30" s="7"/>
    </row>
    <row r="31" spans="1:21" ht="24.95" customHeight="1">
      <c r="A31" s="290" t="str">
        <f>"SUBTOTAL "&amp;B22</f>
        <v>SUBTOTAL REVISÃO DE CALHAS RUFOS E TELHADO</v>
      </c>
      <c r="B31" s="291"/>
      <c r="C31" s="291"/>
      <c r="D31" s="291"/>
      <c r="E31" s="291"/>
      <c r="F31" s="291"/>
      <c r="G31" s="291"/>
      <c r="H31" s="291"/>
      <c r="I31" s="291"/>
      <c r="J31" s="291"/>
      <c r="K31" s="291"/>
      <c r="L31" s="291"/>
      <c r="M31" s="291"/>
      <c r="N31" s="291"/>
      <c r="O31" s="159">
        <f>SUM(O23:O30)</f>
        <v>4403.4996799999999</v>
      </c>
      <c r="P31" s="159">
        <f>SUM(P23:P30)</f>
        <v>5781.5285199999998</v>
      </c>
      <c r="Q31" s="97"/>
      <c r="R31" s="97"/>
      <c r="S31" s="7"/>
      <c r="T31" s="89"/>
      <c r="U31" s="7"/>
    </row>
    <row r="32" spans="1:21" s="241" customFormat="1" ht="24.95" customHeight="1">
      <c r="A32" s="233">
        <v>2</v>
      </c>
      <c r="B32" s="301" t="s">
        <v>21875</v>
      </c>
      <c r="C32" s="301"/>
      <c r="D32" s="301"/>
      <c r="E32" s="301"/>
      <c r="F32" s="301"/>
      <c r="G32" s="301"/>
      <c r="H32" s="234"/>
      <c r="I32" s="234"/>
      <c r="J32" s="234"/>
      <c r="K32" s="301"/>
      <c r="L32" s="301"/>
      <c r="M32" s="301"/>
      <c r="N32" s="301"/>
      <c r="O32" s="301"/>
      <c r="P32" s="301"/>
      <c r="Q32" s="240"/>
      <c r="R32" s="240"/>
      <c r="T32" s="242"/>
    </row>
    <row r="33" spans="1:21" ht="24.95" customHeight="1">
      <c r="A33" s="251" t="s">
        <v>21915</v>
      </c>
      <c r="B33" s="285" t="str">
        <f>IF(I33="SINAPI",VLOOKUP(ORÇAMENTO!H33,SINAPI,2,),VLOOKUP(ORÇAMENTO!H33,SETOP,3,))</f>
        <v>SERVENTE DE OBRAS</v>
      </c>
      <c r="C33" s="285"/>
      <c r="D33" s="285"/>
      <c r="E33" s="285"/>
      <c r="F33" s="285"/>
      <c r="G33" s="285"/>
      <c r="H33" s="139">
        <v>6111</v>
      </c>
      <c r="I33" s="139" t="s">
        <v>16520</v>
      </c>
      <c r="J33" s="139" t="str">
        <f>IF(I33="SINAPI",VLOOKUP(ORÇAMENTO!H33,SINAPI,3,),VLOOKUP(ORÇAMENTO!H33,SETOP,4,))</f>
        <v xml:space="preserve">H     </v>
      </c>
      <c r="K33" s="138">
        <f>E36</f>
        <v>40</v>
      </c>
      <c r="L33" s="138" t="s">
        <v>41</v>
      </c>
      <c r="M33" s="146">
        <f>IF(I33="SINAPI",VLOOKUP(ORÇAMENTO!H33,SINAPI,4,),VLOOKUP(ORÇAMENTO!H33,SETOP,5,))</f>
        <v>9.49</v>
      </c>
      <c r="N33" s="146">
        <f>ROUND(M33*(1+$D$7),2)</f>
        <v>12.46</v>
      </c>
      <c r="O33" s="146">
        <f>K33*M33</f>
        <v>379.6</v>
      </c>
      <c r="P33" s="174">
        <f>N33*K33</f>
        <v>498.40000000000003</v>
      </c>
      <c r="Q33" s="175"/>
      <c r="R33" s="175"/>
      <c r="T33" s="176"/>
    </row>
    <row r="34" spans="1:21" ht="24.95" hidden="1" customHeight="1">
      <c r="A34" s="251"/>
      <c r="B34" s="289" t="s">
        <v>21926</v>
      </c>
      <c r="C34" s="289"/>
      <c r="D34" s="289"/>
      <c r="E34" s="113">
        <v>8</v>
      </c>
      <c r="F34" s="248" t="s">
        <v>24</v>
      </c>
      <c r="G34" s="248"/>
      <c r="H34" s="139"/>
      <c r="I34" s="139"/>
      <c r="J34" s="139"/>
      <c r="K34" s="138"/>
      <c r="L34" s="138"/>
      <c r="M34" s="146"/>
      <c r="N34" s="146"/>
      <c r="O34" s="146"/>
      <c r="P34" s="174"/>
      <c r="Q34" s="175"/>
      <c r="R34" s="175"/>
      <c r="T34" s="176"/>
      <c r="U34" s="246"/>
    </row>
    <row r="35" spans="1:21" ht="24.95" hidden="1" customHeight="1">
      <c r="A35" s="251"/>
      <c r="B35" s="289" t="s">
        <v>21925</v>
      </c>
      <c r="C35" s="289"/>
      <c r="D35" s="289"/>
      <c r="E35" s="113">
        <v>5</v>
      </c>
      <c r="F35" s="248" t="s">
        <v>21931</v>
      </c>
      <c r="G35" s="248"/>
      <c r="H35" s="139"/>
      <c r="I35" s="139"/>
      <c r="J35" s="139"/>
      <c r="K35" s="138"/>
      <c r="L35" s="138"/>
      <c r="M35" s="146"/>
      <c r="N35" s="146"/>
      <c r="O35" s="146"/>
      <c r="P35" s="174"/>
      <c r="Q35" s="175"/>
      <c r="R35" s="175"/>
      <c r="T35" s="176"/>
      <c r="U35" s="246"/>
    </row>
    <row r="36" spans="1:21" ht="24.95" hidden="1" customHeight="1">
      <c r="A36" s="251"/>
      <c r="B36" s="289" t="s">
        <v>21927</v>
      </c>
      <c r="C36" s="289"/>
      <c r="D36" s="289"/>
      <c r="E36" s="113">
        <f>E34*E35</f>
        <v>40</v>
      </c>
      <c r="F36" s="248" t="s">
        <v>24</v>
      </c>
      <c r="G36" s="248"/>
      <c r="H36" s="139"/>
      <c r="I36" s="139"/>
      <c r="J36" s="139"/>
      <c r="K36" s="138"/>
      <c r="L36" s="138"/>
      <c r="M36" s="146"/>
      <c r="N36" s="146"/>
      <c r="O36" s="146"/>
      <c r="P36" s="174"/>
      <c r="Q36" s="175"/>
      <c r="R36" s="175"/>
      <c r="T36" s="176"/>
      <c r="U36" s="246"/>
    </row>
    <row r="37" spans="1:21" ht="24.95" customHeight="1">
      <c r="A37" s="251" t="s">
        <v>21916</v>
      </c>
      <c r="B37" s="285" t="str">
        <f>IF(I37="SINAPI",VLOOKUP(ORÇAMENTO!H37,SINAPI,2,),VLOOKUP(ORÇAMENTO!H37,SETOP,3,))</f>
        <v>LIXA EM FOLHA PARA PAREDE OU MADEIRA, NUMERO 120 (COR VERMELHA)</v>
      </c>
      <c r="C37" s="285"/>
      <c r="D37" s="285"/>
      <c r="E37" s="285"/>
      <c r="F37" s="285"/>
      <c r="G37" s="285"/>
      <c r="H37" s="139">
        <v>3767</v>
      </c>
      <c r="I37" s="139" t="s">
        <v>16520</v>
      </c>
      <c r="J37" s="139" t="str">
        <f>IF(I37="SINAPI",VLOOKUP(ORÇAMENTO!H37,SINAPI,3,),VLOOKUP(ORÇAMENTO!H37,SETOP,4,))</f>
        <v xml:space="preserve">UN    </v>
      </c>
      <c r="K37" s="138">
        <f>E38</f>
        <v>30</v>
      </c>
      <c r="L37" s="138" t="s">
        <v>41</v>
      </c>
      <c r="M37" s="146">
        <f>IF(I37="SINAPI",VLOOKUP(ORÇAMENTO!H37,SINAPI,4,),VLOOKUP(ORÇAMENTO!H37,SETOP,5,))</f>
        <v>0.61</v>
      </c>
      <c r="N37" s="146">
        <f>ROUND(M37*(1+$D$7),2)</f>
        <v>0.8</v>
      </c>
      <c r="O37" s="146">
        <f>K37*M37</f>
        <v>18.3</v>
      </c>
      <c r="P37" s="174">
        <f>N37*K37</f>
        <v>24</v>
      </c>
      <c r="Q37" s="175"/>
      <c r="R37" s="175"/>
      <c r="T37" s="176"/>
    </row>
    <row r="38" spans="1:21" ht="24.95" hidden="1" customHeight="1">
      <c r="A38" s="251"/>
      <c r="B38" s="289" t="s">
        <v>22025</v>
      </c>
      <c r="C38" s="289"/>
      <c r="D38" s="289"/>
      <c r="E38" s="113">
        <v>30</v>
      </c>
      <c r="F38" s="248" t="s">
        <v>21865</v>
      </c>
      <c r="G38" s="248"/>
      <c r="H38" s="139"/>
      <c r="I38" s="139"/>
      <c r="J38" s="139"/>
      <c r="K38" s="138"/>
      <c r="L38" s="138"/>
      <c r="M38" s="146"/>
      <c r="N38" s="146"/>
      <c r="O38" s="146"/>
      <c r="P38" s="174"/>
      <c r="Q38" s="175"/>
      <c r="R38" s="175"/>
      <c r="T38" s="176"/>
      <c r="U38" s="246"/>
    </row>
    <row r="39" spans="1:21" s="258" customFormat="1" ht="24.95" customHeight="1">
      <c r="A39" s="251" t="s">
        <v>21917</v>
      </c>
      <c r="B39" s="305" t="str">
        <f>IF(I39="SINAPI",VLOOKUP(ORÇAMENTO!H39,SINAPI,2,),VLOOKUP(ORÇAMENTO!H39,SETOP,3,))</f>
        <v>CARGA MANUAL DE ENTULHO EM CAMINHAO BASCULANTE 6 M3</v>
      </c>
      <c r="C39" s="305"/>
      <c r="D39" s="305"/>
      <c r="E39" s="305"/>
      <c r="F39" s="305"/>
      <c r="G39" s="305"/>
      <c r="H39" s="139">
        <v>72897</v>
      </c>
      <c r="I39" s="139" t="s">
        <v>16520</v>
      </c>
      <c r="J39" s="139" t="str">
        <f>IF(I39="SINAPI",VLOOKUP(ORÇAMENTO!H39,SINAPI,3,),VLOOKUP(ORÇAMENTO!H39,SETOP,4,))</f>
        <v>M3</v>
      </c>
      <c r="K39" s="138">
        <f>E46</f>
        <v>2.0663999999999998</v>
      </c>
      <c r="L39" s="138" t="s">
        <v>41</v>
      </c>
      <c r="M39" s="146">
        <f>IF(I39="SINAPI",VLOOKUP(ORÇAMENTO!H39,SINAPI,4,),VLOOKUP(ORÇAMENTO!H39,SETOP,5,))</f>
        <v>17.72</v>
      </c>
      <c r="N39" s="146">
        <f>ROUND(M39*(1+$D$7),2)</f>
        <v>23.26</v>
      </c>
      <c r="O39" s="146">
        <f>K39*M39</f>
        <v>36.616607999999992</v>
      </c>
      <c r="P39" s="174">
        <f>N39*K39</f>
        <v>48.064464000000001</v>
      </c>
      <c r="Q39" s="175"/>
      <c r="R39" s="175"/>
      <c r="S39" s="248"/>
      <c r="T39" s="176"/>
      <c r="U39" s="246"/>
    </row>
    <row r="40" spans="1:21" s="258" customFormat="1" ht="24.95" hidden="1" customHeight="1">
      <c r="A40" s="251"/>
      <c r="B40" s="289" t="s">
        <v>22007</v>
      </c>
      <c r="C40" s="289"/>
      <c r="D40" s="289"/>
      <c r="E40" s="113">
        <v>5.7</v>
      </c>
      <c r="F40" s="248" t="s">
        <v>6403</v>
      </c>
      <c r="H40" s="139"/>
      <c r="I40" s="139"/>
      <c r="J40" s="139"/>
      <c r="K40" s="138"/>
      <c r="L40" s="138"/>
      <c r="M40" s="146"/>
      <c r="N40" s="146"/>
      <c r="O40" s="146"/>
      <c r="P40" s="174"/>
      <c r="Q40" s="175"/>
      <c r="R40" s="175"/>
      <c r="S40" s="248"/>
      <c r="T40" s="176"/>
      <c r="U40" s="246"/>
    </row>
    <row r="41" spans="1:21" s="258" customFormat="1" ht="24.95" hidden="1" customHeight="1">
      <c r="A41" s="251"/>
      <c r="B41" s="289" t="s">
        <v>22010</v>
      </c>
      <c r="C41" s="289"/>
      <c r="D41" s="289"/>
      <c r="E41" s="113">
        <v>0.1</v>
      </c>
      <c r="F41" s="248" t="s">
        <v>6581</v>
      </c>
      <c r="H41" s="139"/>
      <c r="I41" s="139"/>
      <c r="J41" s="139"/>
      <c r="K41" s="138"/>
      <c r="L41" s="138"/>
      <c r="M41" s="146"/>
      <c r="N41" s="146"/>
      <c r="O41" s="146"/>
      <c r="P41" s="174"/>
      <c r="Q41" s="175"/>
      <c r="R41" s="175"/>
      <c r="S41" s="248"/>
      <c r="T41" s="176"/>
      <c r="U41" s="246"/>
    </row>
    <row r="42" spans="1:21" s="258" customFormat="1" ht="24.95" hidden="1" customHeight="1">
      <c r="A42" s="251"/>
      <c r="B42" s="289" t="s">
        <v>22022</v>
      </c>
      <c r="C42" s="289"/>
      <c r="D42" s="289"/>
      <c r="E42" s="113">
        <f>(E40)*E41</f>
        <v>0.57000000000000006</v>
      </c>
      <c r="F42" s="248" t="s">
        <v>26</v>
      </c>
      <c r="H42" s="139"/>
      <c r="I42" s="139"/>
      <c r="J42" s="139"/>
      <c r="K42" s="138"/>
      <c r="L42" s="138"/>
      <c r="M42" s="146"/>
      <c r="N42" s="146"/>
      <c r="O42" s="146"/>
      <c r="P42" s="174"/>
      <c r="Q42" s="175"/>
      <c r="R42" s="175"/>
      <c r="S42" s="248"/>
      <c r="T42" s="176"/>
      <c r="U42" s="246"/>
    </row>
    <row r="43" spans="1:21" s="258" customFormat="1" ht="24.95" hidden="1" customHeight="1">
      <c r="A43" s="251"/>
      <c r="B43" s="289" t="s">
        <v>22924</v>
      </c>
      <c r="C43" s="289"/>
      <c r="D43" s="289"/>
      <c r="E43" s="113">
        <f>2.88*0.2</f>
        <v>0.57599999999999996</v>
      </c>
      <c r="F43" s="248" t="s">
        <v>26</v>
      </c>
      <c r="H43" s="139"/>
      <c r="I43" s="139"/>
      <c r="J43" s="139"/>
      <c r="K43" s="138"/>
      <c r="L43" s="138"/>
      <c r="M43" s="146"/>
      <c r="N43" s="146"/>
      <c r="O43" s="146"/>
      <c r="P43" s="174"/>
      <c r="Q43" s="175"/>
      <c r="R43" s="175"/>
      <c r="S43" s="248"/>
      <c r="T43" s="176"/>
      <c r="U43" s="246"/>
    </row>
    <row r="44" spans="1:21" s="258" customFormat="1" ht="24.95" hidden="1" customHeight="1">
      <c r="A44" s="251"/>
      <c r="B44" s="289" t="s">
        <v>22014</v>
      </c>
      <c r="C44" s="289"/>
      <c r="D44" s="289"/>
      <c r="E44" s="113">
        <v>2</v>
      </c>
      <c r="F44" s="248" t="s">
        <v>21865</v>
      </c>
      <c r="H44" s="139"/>
      <c r="I44" s="139"/>
      <c r="J44" s="139"/>
      <c r="K44" s="138"/>
      <c r="L44" s="138"/>
      <c r="M44" s="146"/>
      <c r="N44" s="146"/>
      <c r="O44" s="146"/>
      <c r="P44" s="174"/>
      <c r="Q44" s="175"/>
      <c r="R44" s="175"/>
      <c r="S44" s="248"/>
      <c r="T44" s="176"/>
      <c r="U44" s="246"/>
    </row>
    <row r="45" spans="1:21" s="258" customFormat="1" ht="24.95" hidden="1" customHeight="1">
      <c r="A45" s="251"/>
      <c r="B45" s="289" t="s">
        <v>22023</v>
      </c>
      <c r="C45" s="289"/>
      <c r="D45" s="289"/>
      <c r="E45" s="113">
        <f>E43*E44</f>
        <v>1.1519999999999999</v>
      </c>
      <c r="F45" s="248" t="s">
        <v>26</v>
      </c>
      <c r="H45" s="139"/>
      <c r="I45" s="139"/>
      <c r="J45" s="139"/>
      <c r="K45" s="138"/>
      <c r="L45" s="138"/>
      <c r="M45" s="146"/>
      <c r="N45" s="146"/>
      <c r="O45" s="146"/>
      <c r="P45" s="174"/>
      <c r="Q45" s="175"/>
      <c r="R45" s="175"/>
      <c r="S45" s="248"/>
      <c r="T45" s="176"/>
      <c r="U45" s="246"/>
    </row>
    <row r="46" spans="1:21" s="258" customFormat="1" ht="24.95" hidden="1" customHeight="1">
      <c r="A46" s="251"/>
      <c r="B46" s="302" t="s">
        <v>22024</v>
      </c>
      <c r="C46" s="302"/>
      <c r="D46" s="302"/>
      <c r="E46" s="195">
        <f>(E42+E45)*1.2</f>
        <v>2.0663999999999998</v>
      </c>
      <c r="F46" s="258" t="s">
        <v>26</v>
      </c>
      <c r="H46" s="139"/>
      <c r="I46" s="139"/>
      <c r="J46" s="139"/>
      <c r="K46" s="138"/>
      <c r="L46" s="138"/>
      <c r="M46" s="146"/>
      <c r="N46" s="146"/>
      <c r="O46" s="146"/>
      <c r="P46" s="174"/>
      <c r="Q46" s="175"/>
      <c r="R46" s="175"/>
      <c r="S46" s="248"/>
      <c r="T46" s="176"/>
      <c r="U46" s="246"/>
    </row>
    <row r="47" spans="1:21" s="258" customFormat="1" ht="30" customHeight="1">
      <c r="A47" s="251" t="s">
        <v>22011</v>
      </c>
      <c r="B47" s="285" t="str">
        <f>IF(I47="SINAPI",VLOOKUP(ORÇAMENTO!H47,SINAPI,2,),VLOOKUP(ORÇAMENTO!H47,SETOP,3,))</f>
        <v>TRANSPORTE DE ENTULHO COM CAMINHAO BASCULANTE 6 M3, RODOVIA PAVIMENTADA, DMT 0,5 A 1,0 KM</v>
      </c>
      <c r="C47" s="285"/>
      <c r="D47" s="285"/>
      <c r="E47" s="285"/>
      <c r="F47" s="285"/>
      <c r="G47" s="285"/>
      <c r="H47" s="139">
        <v>72900</v>
      </c>
      <c r="I47" s="139" t="s">
        <v>16520</v>
      </c>
      <c r="J47" s="139" t="str">
        <f>IF(I47="SINAPI",VLOOKUP(ORÇAMENTO!H47,SINAPI,3,),VLOOKUP(ORÇAMENTO!H47,SETOP,4,))</f>
        <v>M3</v>
      </c>
      <c r="K47" s="138">
        <f>E54</f>
        <v>2.0663999999999998</v>
      </c>
      <c r="L47" s="138" t="s">
        <v>41</v>
      </c>
      <c r="M47" s="146">
        <f>IF(I47="SINAPI",VLOOKUP(ORÇAMENTO!H47,SINAPI,4,),VLOOKUP(ORÇAMENTO!H47,SETOP,5,))</f>
        <v>5.91</v>
      </c>
      <c r="N47" s="146">
        <f>ROUND(M47*(1+$D$7),2)</f>
        <v>7.76</v>
      </c>
      <c r="O47" s="146">
        <f>K47*M47</f>
        <v>12.212423999999999</v>
      </c>
      <c r="P47" s="174">
        <f>N47*K47</f>
        <v>16.035263999999998</v>
      </c>
      <c r="Q47" s="175"/>
      <c r="R47" s="175"/>
      <c r="S47" s="248"/>
      <c r="T47" s="176"/>
      <c r="U47" s="246"/>
    </row>
    <row r="48" spans="1:21" s="258" customFormat="1" ht="24.95" hidden="1" customHeight="1">
      <c r="A48" s="251"/>
      <c r="B48" s="289" t="s">
        <v>22007</v>
      </c>
      <c r="C48" s="289"/>
      <c r="D48" s="289"/>
      <c r="E48" s="113">
        <v>5.7</v>
      </c>
      <c r="F48" s="248" t="s">
        <v>6403</v>
      </c>
      <c r="G48" s="248"/>
      <c r="H48" s="139"/>
      <c r="I48" s="139"/>
      <c r="J48" s="139"/>
      <c r="K48" s="138"/>
      <c r="L48" s="138"/>
      <c r="M48" s="146"/>
      <c r="N48" s="146"/>
      <c r="O48" s="146"/>
      <c r="P48" s="174"/>
      <c r="Q48" s="175"/>
      <c r="R48" s="175"/>
      <c r="S48" s="248"/>
      <c r="T48" s="176"/>
      <c r="U48" s="246"/>
    </row>
    <row r="49" spans="1:21" s="258" customFormat="1" ht="24.95" hidden="1" customHeight="1">
      <c r="A49" s="251"/>
      <c r="B49" s="289" t="s">
        <v>22010</v>
      </c>
      <c r="C49" s="289"/>
      <c r="D49" s="289"/>
      <c r="E49" s="113">
        <v>0.1</v>
      </c>
      <c r="F49" s="248" t="s">
        <v>6581</v>
      </c>
      <c r="G49" s="248"/>
      <c r="H49" s="139"/>
      <c r="I49" s="139"/>
      <c r="J49" s="139"/>
      <c r="K49" s="138"/>
      <c r="L49" s="138"/>
      <c r="M49" s="146"/>
      <c r="N49" s="146"/>
      <c r="O49" s="146"/>
      <c r="P49" s="174"/>
      <c r="Q49" s="175"/>
      <c r="R49" s="175"/>
      <c r="S49" s="248"/>
      <c r="T49" s="176"/>
      <c r="U49" s="246"/>
    </row>
    <row r="50" spans="1:21" s="258" customFormat="1" ht="24.95" hidden="1" customHeight="1">
      <c r="A50" s="251"/>
      <c r="B50" s="289" t="s">
        <v>22022</v>
      </c>
      <c r="C50" s="289"/>
      <c r="D50" s="289"/>
      <c r="E50" s="113">
        <f>(E48)*E49</f>
        <v>0.57000000000000006</v>
      </c>
      <c r="F50" s="248" t="s">
        <v>26</v>
      </c>
      <c r="G50" s="248"/>
      <c r="H50" s="139"/>
      <c r="I50" s="139"/>
      <c r="J50" s="139"/>
      <c r="K50" s="138"/>
      <c r="L50" s="138"/>
      <c r="M50" s="146"/>
      <c r="N50" s="146"/>
      <c r="O50" s="146"/>
      <c r="P50" s="174"/>
      <c r="Q50" s="175"/>
      <c r="R50" s="175"/>
      <c r="S50" s="248"/>
      <c r="T50" s="176"/>
      <c r="U50" s="248"/>
    </row>
    <row r="51" spans="1:21" s="258" customFormat="1" ht="24.95" hidden="1" customHeight="1">
      <c r="A51" s="251"/>
      <c r="B51" s="289" t="s">
        <v>22924</v>
      </c>
      <c r="C51" s="289"/>
      <c r="D51" s="289"/>
      <c r="E51" s="113">
        <f>2.88*0.2</f>
        <v>0.57599999999999996</v>
      </c>
      <c r="F51" s="248" t="s">
        <v>26</v>
      </c>
      <c r="G51" s="248"/>
      <c r="H51" s="139"/>
      <c r="I51" s="139"/>
      <c r="J51" s="139"/>
      <c r="K51" s="138"/>
      <c r="L51" s="138"/>
      <c r="M51" s="146"/>
      <c r="N51" s="146"/>
      <c r="O51" s="146"/>
      <c r="P51" s="174"/>
      <c r="Q51" s="175"/>
      <c r="R51" s="175"/>
      <c r="S51" s="248"/>
      <c r="T51" s="176"/>
      <c r="U51" s="248"/>
    </row>
    <row r="52" spans="1:21" s="258" customFormat="1" ht="24.95" hidden="1" customHeight="1">
      <c r="A52" s="251"/>
      <c r="B52" s="289" t="s">
        <v>22014</v>
      </c>
      <c r="C52" s="289"/>
      <c r="D52" s="289"/>
      <c r="E52" s="113">
        <v>2</v>
      </c>
      <c r="F52" s="248" t="s">
        <v>21865</v>
      </c>
      <c r="G52" s="248"/>
      <c r="H52" s="139"/>
      <c r="I52" s="139"/>
      <c r="J52" s="139"/>
      <c r="K52" s="138"/>
      <c r="L52" s="138"/>
      <c r="M52" s="146"/>
      <c r="N52" s="146"/>
      <c r="O52" s="146"/>
      <c r="P52" s="174"/>
      <c r="Q52" s="175"/>
      <c r="R52" s="175"/>
      <c r="S52" s="248"/>
      <c r="T52" s="176"/>
      <c r="U52" s="248"/>
    </row>
    <row r="53" spans="1:21" s="258" customFormat="1" ht="24.95" hidden="1" customHeight="1">
      <c r="A53" s="251"/>
      <c r="B53" s="289" t="s">
        <v>22023</v>
      </c>
      <c r="C53" s="289"/>
      <c r="D53" s="289"/>
      <c r="E53" s="113">
        <f>E51*E52</f>
        <v>1.1519999999999999</v>
      </c>
      <c r="F53" s="248" t="s">
        <v>26</v>
      </c>
      <c r="G53" s="248"/>
      <c r="H53" s="139"/>
      <c r="I53" s="139"/>
      <c r="J53" s="139"/>
      <c r="K53" s="138"/>
      <c r="L53" s="138"/>
      <c r="M53" s="146"/>
      <c r="N53" s="146"/>
      <c r="O53" s="146"/>
      <c r="P53" s="174"/>
      <c r="Q53" s="175"/>
      <c r="R53" s="175"/>
      <c r="S53" s="248"/>
      <c r="T53" s="176"/>
      <c r="U53" s="248"/>
    </row>
    <row r="54" spans="1:21" s="258" customFormat="1" ht="24.95" hidden="1" customHeight="1">
      <c r="A54" s="251"/>
      <c r="B54" s="302" t="s">
        <v>22024</v>
      </c>
      <c r="C54" s="302"/>
      <c r="D54" s="302"/>
      <c r="E54" s="195">
        <f>(E50+E53)*1.2</f>
        <v>2.0663999999999998</v>
      </c>
      <c r="F54" s="258" t="s">
        <v>26</v>
      </c>
      <c r="G54" s="248"/>
      <c r="H54" s="139"/>
      <c r="I54" s="139"/>
      <c r="J54" s="139"/>
      <c r="K54" s="138"/>
      <c r="L54" s="138"/>
      <c r="M54" s="146"/>
      <c r="N54" s="146"/>
      <c r="O54" s="146"/>
      <c r="P54" s="174"/>
      <c r="Q54" s="175"/>
      <c r="R54" s="175"/>
      <c r="S54" s="248"/>
      <c r="T54" s="176"/>
      <c r="U54" s="248"/>
    </row>
    <row r="55" spans="1:21" s="258" customFormat="1" ht="24.95" customHeight="1">
      <c r="A55" s="251" t="s">
        <v>22031</v>
      </c>
      <c r="B55" s="304" t="s">
        <v>22012</v>
      </c>
      <c r="C55" s="304"/>
      <c r="D55" s="304"/>
      <c r="E55" s="304"/>
      <c r="F55" s="304"/>
      <c r="G55" s="304"/>
      <c r="H55" s="139"/>
      <c r="I55" s="139"/>
      <c r="J55" s="139"/>
      <c r="K55" s="138"/>
      <c r="L55" s="138"/>
      <c r="M55" s="146"/>
      <c r="N55" s="146"/>
      <c r="O55" s="146"/>
      <c r="P55" s="174"/>
      <c r="Q55" s="175"/>
      <c r="R55" s="175"/>
      <c r="S55" s="248"/>
      <c r="T55" s="176"/>
      <c r="U55" s="248"/>
    </row>
    <row r="56" spans="1:21" s="258" customFormat="1" ht="30" customHeight="1">
      <c r="A56" s="251" t="s">
        <v>22032</v>
      </c>
      <c r="B56" s="285" t="str">
        <f>IF(I56="SINAPI",VLOOKUP(ORÇAMENTO!H56,SINAPI,2,),VLOOKUP(ORÇAMENTO!H56,SETOP,3,))</f>
        <v>REMOÇÃO DE CHAPAS E PERFIS DE DRYWALL, DE FORMA MANUAL, SEM REAPROVEITAMENTO. AF_12/2017</v>
      </c>
      <c r="C56" s="285"/>
      <c r="D56" s="285"/>
      <c r="E56" s="285"/>
      <c r="F56" s="285"/>
      <c r="G56" s="285"/>
      <c r="H56" s="139">
        <v>97638</v>
      </c>
      <c r="I56" s="139" t="s">
        <v>16520</v>
      </c>
      <c r="J56" s="139" t="str">
        <f>IF(I56="SINAPI",VLOOKUP(ORÇAMENTO!H56,SINAPI,3,),VLOOKUP(ORÇAMENTO!H56,SETOP,4,))</f>
        <v>M2</v>
      </c>
      <c r="K56" s="138">
        <f>E59</f>
        <v>5.76</v>
      </c>
      <c r="L56" s="138" t="s">
        <v>41</v>
      </c>
      <c r="M56" s="146">
        <f>IF(I56="SINAPI",VLOOKUP(ORÇAMENTO!H56,SINAPI,4,),VLOOKUP(ORÇAMENTO!H56,SETOP,5,))</f>
        <v>5.19</v>
      </c>
      <c r="N56" s="146">
        <f>ROUND(M56*(1+$D$7),2)</f>
        <v>6.81</v>
      </c>
      <c r="O56" s="146">
        <f>K56*M56</f>
        <v>29.894400000000001</v>
      </c>
      <c r="P56" s="174">
        <f>N56*K56</f>
        <v>39.225599999999993</v>
      </c>
      <c r="Q56" s="175"/>
      <c r="R56" s="175"/>
      <c r="S56" s="248"/>
      <c r="T56" s="176"/>
      <c r="U56" s="246"/>
    </row>
    <row r="57" spans="1:21" s="258" customFormat="1" ht="24.95" hidden="1" customHeight="1">
      <c r="A57" s="251"/>
      <c r="B57" s="289" t="s">
        <v>22013</v>
      </c>
      <c r="C57" s="289"/>
      <c r="D57" s="289"/>
      <c r="E57" s="113">
        <v>2.88</v>
      </c>
      <c r="F57" s="248" t="s">
        <v>6403</v>
      </c>
      <c r="G57" s="248"/>
      <c r="H57" s="139"/>
      <c r="I57" s="139"/>
      <c r="J57" s="139"/>
      <c r="K57" s="138"/>
      <c r="L57" s="138"/>
      <c r="M57" s="146"/>
      <c r="N57" s="146"/>
      <c r="O57" s="146"/>
      <c r="P57" s="174"/>
      <c r="Q57" s="175"/>
      <c r="R57" s="175"/>
      <c r="S57" s="248"/>
      <c r="T57" s="176"/>
      <c r="U57" s="246"/>
    </row>
    <row r="58" spans="1:21" s="258" customFormat="1" ht="24.95" hidden="1" customHeight="1">
      <c r="A58" s="251"/>
      <c r="B58" s="289" t="s">
        <v>22014</v>
      </c>
      <c r="C58" s="289"/>
      <c r="D58" s="289"/>
      <c r="E58" s="113">
        <v>2</v>
      </c>
      <c r="F58" s="248" t="s">
        <v>21865</v>
      </c>
      <c r="G58" s="265"/>
      <c r="H58" s="139"/>
      <c r="I58" s="139"/>
      <c r="J58" s="139"/>
      <c r="K58" s="138"/>
      <c r="L58" s="138"/>
      <c r="M58" s="146"/>
      <c r="N58" s="146"/>
      <c r="O58" s="146"/>
      <c r="P58" s="174"/>
      <c r="Q58" s="175"/>
      <c r="R58" s="175"/>
      <c r="S58" s="248"/>
      <c r="T58" s="176"/>
      <c r="U58" s="248"/>
    </row>
    <row r="59" spans="1:21" s="258" customFormat="1" ht="24.95" hidden="1" customHeight="1">
      <c r="A59" s="251"/>
      <c r="B59" s="289" t="s">
        <v>21927</v>
      </c>
      <c r="C59" s="289"/>
      <c r="D59" s="289"/>
      <c r="E59" s="113">
        <f>E57*E58</f>
        <v>5.76</v>
      </c>
      <c r="F59" s="248" t="s">
        <v>6403</v>
      </c>
      <c r="G59" s="265"/>
      <c r="H59" s="139"/>
      <c r="I59" s="139"/>
      <c r="J59" s="139"/>
      <c r="K59" s="138"/>
      <c r="L59" s="138"/>
      <c r="M59" s="146"/>
      <c r="N59" s="146"/>
      <c r="O59" s="146"/>
      <c r="P59" s="174"/>
      <c r="Q59" s="175"/>
      <c r="R59" s="175"/>
      <c r="S59" s="248"/>
      <c r="T59" s="176"/>
      <c r="U59" s="248"/>
    </row>
    <row r="60" spans="1:21" s="258" customFormat="1" ht="30" customHeight="1">
      <c r="A60" s="251" t="s">
        <v>22034</v>
      </c>
      <c r="B60" s="285" t="str">
        <f>IF(I60="SINAPI",VLOOKUP(ORÇAMENTO!H60,SINAPI,2,),VLOOKUP(ORÇAMENTO!H60,SETOP,3,))</f>
        <v>CHAPA DE GESSO ACARTONADO, STANDARD (ST), COR BRANCA, E = 12,5 MM, 1200 X 2400 MM (L X C)</v>
      </c>
      <c r="C60" s="285"/>
      <c r="D60" s="285"/>
      <c r="E60" s="285"/>
      <c r="F60" s="285"/>
      <c r="G60" s="285"/>
      <c r="H60" s="139">
        <v>39413</v>
      </c>
      <c r="I60" s="139" t="s">
        <v>16520</v>
      </c>
      <c r="J60" s="139" t="str">
        <f>IF(I60="SINAPI",VLOOKUP(ORÇAMENTO!H60,SINAPI,3,),VLOOKUP(ORÇAMENTO!H60,SETOP,4,))</f>
        <v xml:space="preserve">M2    </v>
      </c>
      <c r="K60" s="138">
        <f>E63</f>
        <v>5.76</v>
      </c>
      <c r="L60" s="138" t="s">
        <v>41</v>
      </c>
      <c r="M60" s="146">
        <f>IF(I60="SINAPI",VLOOKUP(ORÇAMENTO!H60,SINAPI,4,),VLOOKUP(ORÇAMENTO!H60,SETOP,5,))</f>
        <v>19.920000000000002</v>
      </c>
      <c r="N60" s="146">
        <f t="shared" ref="N60:N85" si="3">ROUND(M60*(1+$D$7),2)</f>
        <v>26.15</v>
      </c>
      <c r="O60" s="146">
        <f t="shared" ref="O60" si="4">K60*M60</f>
        <v>114.73920000000001</v>
      </c>
      <c r="P60" s="174">
        <f t="shared" ref="P60" si="5">N60*K60</f>
        <v>150.624</v>
      </c>
      <c r="Q60" s="247"/>
      <c r="R60" s="175"/>
      <c r="S60" s="248"/>
      <c r="T60" s="176"/>
      <c r="U60" s="248"/>
    </row>
    <row r="61" spans="1:21" s="258" customFormat="1" ht="24.95" hidden="1" customHeight="1">
      <c r="A61" s="251"/>
      <c r="B61" s="289" t="s">
        <v>22013</v>
      </c>
      <c r="C61" s="289"/>
      <c r="D61" s="289"/>
      <c r="E61" s="113">
        <v>2.88</v>
      </c>
      <c r="F61" s="248" t="s">
        <v>6403</v>
      </c>
      <c r="G61" s="248"/>
      <c r="H61" s="139"/>
      <c r="I61" s="139"/>
      <c r="J61" s="139"/>
      <c r="K61" s="138"/>
      <c r="L61" s="138"/>
      <c r="M61" s="146"/>
      <c r="N61" s="146"/>
      <c r="O61" s="146"/>
      <c r="P61" s="174"/>
      <c r="Q61" s="247"/>
      <c r="R61" s="175"/>
      <c r="S61" s="248"/>
      <c r="T61" s="176"/>
      <c r="U61" s="248"/>
    </row>
    <row r="62" spans="1:21" s="258" customFormat="1" ht="24.95" hidden="1" customHeight="1">
      <c r="A62" s="251"/>
      <c r="B62" s="289" t="s">
        <v>22014</v>
      </c>
      <c r="C62" s="289"/>
      <c r="D62" s="289"/>
      <c r="E62" s="113">
        <v>2</v>
      </c>
      <c r="F62" s="248" t="s">
        <v>21865</v>
      </c>
      <c r="G62" s="248"/>
      <c r="H62" s="139"/>
      <c r="I62" s="139"/>
      <c r="J62" s="139"/>
      <c r="K62" s="138"/>
      <c r="L62" s="138"/>
      <c r="M62" s="146"/>
      <c r="N62" s="146"/>
      <c r="O62" s="146"/>
      <c r="P62" s="174"/>
      <c r="Q62" s="247"/>
      <c r="R62" s="175"/>
      <c r="S62" s="248"/>
      <c r="T62" s="176"/>
      <c r="U62" s="248"/>
    </row>
    <row r="63" spans="1:21" s="258" customFormat="1" ht="24.95" hidden="1" customHeight="1">
      <c r="A63" s="251"/>
      <c r="B63" s="289" t="s">
        <v>21927</v>
      </c>
      <c r="C63" s="289"/>
      <c r="D63" s="289"/>
      <c r="E63" s="113">
        <f>E61*E62</f>
        <v>5.76</v>
      </c>
      <c r="F63" s="248" t="s">
        <v>6403</v>
      </c>
      <c r="G63" s="248"/>
      <c r="H63" s="139"/>
      <c r="I63" s="139"/>
      <c r="J63" s="139"/>
      <c r="K63" s="138"/>
      <c r="L63" s="138"/>
      <c r="M63" s="146"/>
      <c r="N63" s="146"/>
      <c r="O63" s="146"/>
      <c r="P63" s="174"/>
      <c r="Q63" s="247"/>
      <c r="R63" s="175"/>
      <c r="S63" s="248"/>
      <c r="T63" s="176"/>
      <c r="U63" s="248"/>
    </row>
    <row r="64" spans="1:21" s="258" customFormat="1" ht="30" customHeight="1">
      <c r="A64" s="251" t="s">
        <v>22033</v>
      </c>
      <c r="B64" s="285" t="str">
        <f>IF(I64="SINAPI",VLOOKUP(ORÇAMENTO!H64,SINAPI,2,),VLOOKUP(ORÇAMENTO!H64,SETOP,3,))</f>
        <v>FITA DE PAPEL MICROPERFURADO, 50 X 150 MM, PARA TRATAMENTO DE JUNTAS DE CHAPA DE GESSO PARA DRYWALL</v>
      </c>
      <c r="C64" s="285"/>
      <c r="D64" s="285"/>
      <c r="E64" s="285"/>
      <c r="F64" s="285"/>
      <c r="G64" s="285"/>
      <c r="H64" s="139">
        <v>39431</v>
      </c>
      <c r="I64" s="139" t="s">
        <v>16520</v>
      </c>
      <c r="J64" s="139" t="str">
        <f>IF(I64="SINAPI",VLOOKUP(ORÇAMENTO!H64,SINAPI,3,),VLOOKUP(ORÇAMENTO!H64,SETOP,4,))</f>
        <v xml:space="preserve">M     </v>
      </c>
      <c r="K64" s="138">
        <f>E68</f>
        <v>18.720000000000002</v>
      </c>
      <c r="L64" s="138" t="s">
        <v>41</v>
      </c>
      <c r="M64" s="146">
        <f>IF(I64="SINAPI",VLOOKUP(ORÇAMENTO!H64,SINAPI,4,),VLOOKUP(ORÇAMENTO!H64,SETOP,5,))</f>
        <v>0.23</v>
      </c>
      <c r="N64" s="146">
        <f t="shared" si="3"/>
        <v>0.3</v>
      </c>
      <c r="O64" s="146">
        <f t="shared" ref="O64" si="6">K64*M64</f>
        <v>4.305600000000001</v>
      </c>
      <c r="P64" s="174">
        <f t="shared" ref="P64" si="7">N64*K64</f>
        <v>5.6160000000000005</v>
      </c>
      <c r="Q64" s="247"/>
      <c r="R64" s="175"/>
      <c r="S64" s="248"/>
      <c r="T64" s="176"/>
      <c r="U64" s="248"/>
    </row>
    <row r="65" spans="1:21" s="258" customFormat="1" ht="24.95" hidden="1" customHeight="1">
      <c r="A65" s="251"/>
      <c r="B65" s="289" t="s">
        <v>22015</v>
      </c>
      <c r="C65" s="289"/>
      <c r="D65" s="289"/>
      <c r="E65" s="113">
        <v>7.2</v>
      </c>
      <c r="F65" s="248" t="s">
        <v>6581</v>
      </c>
      <c r="G65" s="248"/>
      <c r="H65" s="139"/>
      <c r="I65" s="139"/>
      <c r="J65" s="139"/>
      <c r="K65" s="138"/>
      <c r="L65" s="138"/>
      <c r="M65" s="146"/>
      <c r="N65" s="146"/>
      <c r="O65" s="146"/>
      <c r="P65" s="174"/>
      <c r="Q65" s="247"/>
      <c r="R65" s="175"/>
      <c r="S65" s="248"/>
      <c r="T65" s="176"/>
      <c r="U65" s="248"/>
    </row>
    <row r="66" spans="1:21" s="258" customFormat="1" ht="24.95" hidden="1" customHeight="1">
      <c r="A66" s="251"/>
      <c r="B66" s="303" t="s">
        <v>22014</v>
      </c>
      <c r="C66" s="303"/>
      <c r="D66" s="303"/>
      <c r="E66" s="113">
        <v>2</v>
      </c>
      <c r="F66" s="248" t="s">
        <v>21865</v>
      </c>
      <c r="G66" s="248"/>
      <c r="H66" s="139"/>
      <c r="I66" s="139"/>
      <c r="J66" s="139"/>
      <c r="K66" s="138"/>
      <c r="L66" s="138"/>
      <c r="M66" s="146"/>
      <c r="N66" s="146"/>
      <c r="O66" s="146"/>
      <c r="P66" s="174"/>
      <c r="Q66" s="247"/>
      <c r="R66" s="175"/>
      <c r="S66" s="248"/>
      <c r="T66" s="176"/>
      <c r="U66" s="248"/>
    </row>
    <row r="67" spans="1:21" s="258" customFormat="1" ht="24.95" hidden="1" customHeight="1">
      <c r="A67" s="251"/>
      <c r="B67" s="289" t="s">
        <v>21927</v>
      </c>
      <c r="C67" s="289"/>
      <c r="D67" s="289"/>
      <c r="E67" s="113">
        <f>E65*E66</f>
        <v>14.4</v>
      </c>
      <c r="F67" s="248" t="s">
        <v>6581</v>
      </c>
      <c r="G67" s="248"/>
      <c r="H67" s="139"/>
      <c r="I67" s="139"/>
      <c r="J67" s="139"/>
      <c r="K67" s="138"/>
      <c r="L67" s="138"/>
      <c r="M67" s="146"/>
      <c r="N67" s="146"/>
      <c r="O67" s="146"/>
      <c r="P67" s="174"/>
      <c r="Q67" s="247"/>
      <c r="R67" s="175"/>
      <c r="S67" s="248"/>
      <c r="T67" s="176"/>
      <c r="U67" s="248"/>
    </row>
    <row r="68" spans="1:21" s="258" customFormat="1" ht="24.95" hidden="1" customHeight="1">
      <c r="A68" s="251"/>
      <c r="B68" s="302" t="s">
        <v>22016</v>
      </c>
      <c r="C68" s="302"/>
      <c r="D68" s="302"/>
      <c r="E68" s="195">
        <f>E67*1.3</f>
        <v>18.720000000000002</v>
      </c>
      <c r="F68" s="258" t="s">
        <v>6581</v>
      </c>
      <c r="G68" s="248"/>
      <c r="H68" s="139"/>
      <c r="I68" s="139"/>
      <c r="J68" s="139"/>
      <c r="K68" s="138"/>
      <c r="L68" s="138"/>
      <c r="M68" s="146"/>
      <c r="N68" s="146"/>
      <c r="O68" s="146"/>
      <c r="P68" s="174"/>
      <c r="Q68" s="247"/>
      <c r="R68" s="175"/>
      <c r="S68" s="248"/>
      <c r="T68" s="176"/>
      <c r="U68" s="248"/>
    </row>
    <row r="69" spans="1:21" s="258" customFormat="1" ht="30" customHeight="1">
      <c r="A69" s="251" t="s">
        <v>22035</v>
      </c>
      <c r="B69" s="285" t="str">
        <f>IF(I69="SINAPI",VLOOKUP(ORÇAMENTO!H69,SINAPI,2,),VLOOKUP(ORÇAMENTO!H69,SETOP,3,))</f>
        <v>MASSA DE REJUNTE EM PO PARA DRYWALL, A BASE DE GESSO, SECAGEM RAPIDA, PARA TRATAMENTO DE JUNTAS DE CHAPA DE GESSO (COM ADICAO DE AGUA)</v>
      </c>
      <c r="C69" s="285"/>
      <c r="D69" s="285"/>
      <c r="E69" s="285"/>
      <c r="F69" s="285"/>
      <c r="G69" s="285"/>
      <c r="H69" s="139">
        <v>39434</v>
      </c>
      <c r="I69" s="139" t="s">
        <v>16520</v>
      </c>
      <c r="J69" s="139" t="str">
        <f>IF(I69="SINAPI",VLOOKUP(ORÇAMENTO!H69,SINAPI,3,),VLOOKUP(ORÇAMENTO!H69,SETOP,4,))</f>
        <v xml:space="preserve">KG    </v>
      </c>
      <c r="K69" s="138">
        <f>E74</f>
        <v>10.08</v>
      </c>
      <c r="L69" s="138" t="s">
        <v>41</v>
      </c>
      <c r="M69" s="146">
        <f>IF(I69="SINAPI",VLOOKUP(ORÇAMENTO!H69,SINAPI,4,),VLOOKUP(ORÇAMENTO!H69,SETOP,5,))</f>
        <v>3.96</v>
      </c>
      <c r="N69" s="146">
        <f t="shared" si="3"/>
        <v>5.2</v>
      </c>
      <c r="O69" s="146">
        <f t="shared" ref="O69" si="8">K69*M69</f>
        <v>39.916800000000002</v>
      </c>
      <c r="P69" s="174">
        <f t="shared" ref="P69" si="9">N69*K69</f>
        <v>52.416000000000004</v>
      </c>
      <c r="Q69" s="247"/>
      <c r="R69" s="175"/>
      <c r="S69" s="248"/>
      <c r="T69" s="176"/>
      <c r="U69" s="248"/>
    </row>
    <row r="70" spans="1:21" s="258" customFormat="1" ht="24.95" hidden="1" customHeight="1">
      <c r="A70" s="251"/>
      <c r="B70" s="289" t="s">
        <v>22015</v>
      </c>
      <c r="C70" s="289"/>
      <c r="D70" s="289"/>
      <c r="E70" s="113">
        <v>7.2</v>
      </c>
      <c r="F70" s="248" t="s">
        <v>6403</v>
      </c>
      <c r="G70" s="248"/>
      <c r="H70" s="139"/>
      <c r="I70" s="139"/>
      <c r="J70" s="139"/>
      <c r="K70" s="138"/>
      <c r="L70" s="138"/>
      <c r="M70" s="146"/>
      <c r="N70" s="146"/>
      <c r="O70" s="146"/>
      <c r="P70" s="174"/>
      <c r="Q70" s="247"/>
      <c r="R70" s="175"/>
      <c r="S70" s="248"/>
      <c r="T70" s="176"/>
      <c r="U70" s="248"/>
    </row>
    <row r="71" spans="1:21" s="258" customFormat="1" ht="24.95" hidden="1" customHeight="1">
      <c r="A71" s="251"/>
      <c r="B71" s="289" t="s">
        <v>22014</v>
      </c>
      <c r="C71" s="289"/>
      <c r="D71" s="289"/>
      <c r="E71" s="113">
        <v>2</v>
      </c>
      <c r="F71" s="248" t="s">
        <v>21865</v>
      </c>
      <c r="G71" s="248"/>
      <c r="H71" s="139"/>
      <c r="I71" s="139"/>
      <c r="J71" s="139"/>
      <c r="K71" s="138"/>
      <c r="L71" s="138"/>
      <c r="M71" s="146"/>
      <c r="N71" s="146"/>
      <c r="O71" s="146"/>
      <c r="P71" s="174"/>
      <c r="Q71" s="247"/>
      <c r="R71" s="175"/>
      <c r="S71" s="248"/>
      <c r="T71" s="176"/>
      <c r="U71" s="248"/>
    </row>
    <row r="72" spans="1:21" s="258" customFormat="1" ht="24.95" hidden="1" customHeight="1">
      <c r="A72" s="251"/>
      <c r="B72" s="289" t="s">
        <v>21927</v>
      </c>
      <c r="C72" s="289"/>
      <c r="D72" s="289"/>
      <c r="E72" s="113">
        <f>E70*E71</f>
        <v>14.4</v>
      </c>
      <c r="F72" s="248" t="s">
        <v>6403</v>
      </c>
      <c r="G72" s="248"/>
      <c r="H72" s="139"/>
      <c r="I72" s="139"/>
      <c r="J72" s="139"/>
      <c r="K72" s="138"/>
      <c r="L72" s="138"/>
      <c r="M72" s="146"/>
      <c r="N72" s="146"/>
      <c r="O72" s="146"/>
      <c r="P72" s="174"/>
      <c r="Q72" s="247"/>
      <c r="R72" s="175"/>
      <c r="S72" s="248"/>
      <c r="T72" s="176"/>
      <c r="U72" s="248"/>
    </row>
    <row r="73" spans="1:21" s="258" customFormat="1" ht="24.95" hidden="1" customHeight="1">
      <c r="A73" s="251"/>
      <c r="B73" s="302" t="s">
        <v>22017</v>
      </c>
      <c r="C73" s="302"/>
      <c r="D73" s="302"/>
      <c r="E73" s="195">
        <v>0.7</v>
      </c>
      <c r="F73" s="258" t="s">
        <v>22018</v>
      </c>
      <c r="G73" s="248"/>
      <c r="H73" s="139"/>
      <c r="I73" s="139"/>
      <c r="J73" s="139"/>
      <c r="K73" s="138"/>
      <c r="L73" s="138"/>
      <c r="M73" s="146"/>
      <c r="N73" s="146"/>
      <c r="O73" s="146"/>
      <c r="P73" s="174"/>
      <c r="Q73" s="247"/>
      <c r="R73" s="175"/>
      <c r="S73" s="248"/>
      <c r="T73" s="176"/>
      <c r="U73" s="248"/>
    </row>
    <row r="74" spans="1:21" s="258" customFormat="1" ht="24.95" hidden="1" customHeight="1">
      <c r="A74" s="251"/>
      <c r="B74" s="289" t="s">
        <v>22019</v>
      </c>
      <c r="C74" s="289"/>
      <c r="D74" s="289"/>
      <c r="E74" s="248">
        <f>E72*E73</f>
        <v>10.08</v>
      </c>
      <c r="F74" s="248" t="s">
        <v>6863</v>
      </c>
      <c r="G74" s="248"/>
      <c r="H74" s="139"/>
      <c r="I74" s="139"/>
      <c r="J74" s="139"/>
      <c r="K74" s="138"/>
      <c r="L74" s="138"/>
      <c r="M74" s="146"/>
      <c r="N74" s="146"/>
      <c r="O74" s="146"/>
      <c r="P74" s="174"/>
      <c r="Q74" s="247"/>
      <c r="R74" s="175"/>
      <c r="S74" s="248"/>
      <c r="T74" s="176"/>
      <c r="U74" s="248"/>
    </row>
    <row r="75" spans="1:21" s="258" customFormat="1" ht="30" customHeight="1">
      <c r="A75" s="251" t="s">
        <v>22036</v>
      </c>
      <c r="B75" s="285" t="str">
        <f>IF(I75="SINAPI",VLOOKUP(ORÇAMENTO!H75,SINAPI,2,),VLOOKUP(ORÇAMENTO!H75,SETOP,3,))</f>
        <v>PARAFUSO DRY WALL, EM ACO FOSFATIZADO, CABECA TROMBETA E PONTA AGULHA (TA), COMPRIMENTO 25 MM</v>
      </c>
      <c r="C75" s="285"/>
      <c r="D75" s="285"/>
      <c r="E75" s="285"/>
      <c r="F75" s="285"/>
      <c r="G75" s="285"/>
      <c r="H75" s="139">
        <v>39435</v>
      </c>
      <c r="I75" s="139" t="s">
        <v>16520</v>
      </c>
      <c r="J75" s="139" t="str">
        <f>IF(I75="SINAPI",VLOOKUP(ORÇAMENTO!H75,SINAPI,3,),VLOOKUP(ORÇAMENTO!H75,SETOP,4,))</f>
        <v xml:space="preserve">UN    </v>
      </c>
      <c r="K75" s="138">
        <f>E79</f>
        <v>28.8</v>
      </c>
      <c r="L75" s="138" t="s">
        <v>41</v>
      </c>
      <c r="M75" s="146">
        <f>IF(I75="SINAPI",VLOOKUP(ORÇAMENTO!H75,SINAPI,4,),VLOOKUP(ORÇAMENTO!H75,SETOP,5,))</f>
        <v>0.06</v>
      </c>
      <c r="N75" s="146">
        <f t="shared" si="3"/>
        <v>0.08</v>
      </c>
      <c r="O75" s="146">
        <f t="shared" ref="O75" si="10">K75*M75</f>
        <v>1.728</v>
      </c>
      <c r="P75" s="174">
        <f t="shared" ref="P75" si="11">N75*K75</f>
        <v>2.3040000000000003</v>
      </c>
      <c r="Q75" s="247"/>
      <c r="R75" s="175"/>
      <c r="S75" s="248"/>
      <c r="T75" s="176"/>
      <c r="U75" s="248"/>
    </row>
    <row r="76" spans="1:21" s="258" customFormat="1" ht="24.95" hidden="1" customHeight="1">
      <c r="A76" s="251"/>
      <c r="B76" s="289" t="s">
        <v>22015</v>
      </c>
      <c r="C76" s="289"/>
      <c r="D76" s="289"/>
      <c r="E76" s="113">
        <v>7.2</v>
      </c>
      <c r="F76" s="248" t="s">
        <v>6403</v>
      </c>
      <c r="G76" s="248"/>
      <c r="H76" s="139"/>
      <c r="I76" s="139"/>
      <c r="J76" s="139"/>
      <c r="K76" s="138"/>
      <c r="L76" s="138"/>
      <c r="M76" s="146"/>
      <c r="N76" s="146"/>
      <c r="O76" s="146"/>
      <c r="P76" s="174"/>
      <c r="Q76" s="247"/>
      <c r="R76" s="175"/>
      <c r="S76" s="248"/>
      <c r="T76" s="176"/>
      <c r="U76" s="248"/>
    </row>
    <row r="77" spans="1:21" s="258" customFormat="1" ht="24.95" hidden="1" customHeight="1">
      <c r="A77" s="251"/>
      <c r="B77" s="289" t="s">
        <v>22020</v>
      </c>
      <c r="C77" s="289"/>
      <c r="D77" s="289"/>
      <c r="E77" s="113">
        <v>0.5</v>
      </c>
      <c r="F77" s="248" t="s">
        <v>6581</v>
      </c>
      <c r="G77" s="248"/>
      <c r="H77" s="139"/>
      <c r="I77" s="139"/>
      <c r="J77" s="139"/>
      <c r="K77" s="138"/>
      <c r="L77" s="138"/>
      <c r="M77" s="146"/>
      <c r="N77" s="146"/>
      <c r="O77" s="146"/>
      <c r="P77" s="174"/>
      <c r="Q77" s="247"/>
      <c r="R77" s="175"/>
      <c r="S77" s="248"/>
      <c r="T77" s="176"/>
      <c r="U77" s="248"/>
    </row>
    <row r="78" spans="1:21" s="258" customFormat="1" ht="24.95" hidden="1" customHeight="1">
      <c r="A78" s="251"/>
      <c r="B78" s="289" t="s">
        <v>21927</v>
      </c>
      <c r="C78" s="289"/>
      <c r="D78" s="289"/>
      <c r="E78" s="113">
        <f>E76/E77</f>
        <v>14.4</v>
      </c>
      <c r="F78" s="248" t="s">
        <v>21865</v>
      </c>
      <c r="G78" s="248"/>
      <c r="H78" s="139"/>
      <c r="I78" s="139"/>
      <c r="J78" s="139"/>
      <c r="K78" s="138"/>
      <c r="L78" s="138"/>
      <c r="M78" s="146"/>
      <c r="N78" s="146"/>
      <c r="O78" s="146"/>
      <c r="P78" s="174"/>
      <c r="Q78" s="247"/>
      <c r="R78" s="175"/>
      <c r="S78" s="248"/>
      <c r="T78" s="176"/>
      <c r="U78" s="248"/>
    </row>
    <row r="79" spans="1:21" s="258" customFormat="1" ht="24.95" hidden="1" customHeight="1">
      <c r="A79" s="251"/>
      <c r="B79" s="289" t="s">
        <v>22030</v>
      </c>
      <c r="C79" s="289"/>
      <c r="D79" s="289"/>
      <c r="E79" s="113">
        <f>E78*2</f>
        <v>28.8</v>
      </c>
      <c r="F79" s="248" t="s">
        <v>21865</v>
      </c>
      <c r="G79" s="248"/>
      <c r="H79" s="139"/>
      <c r="I79" s="139"/>
      <c r="J79" s="139"/>
      <c r="K79" s="138"/>
      <c r="L79" s="138"/>
      <c r="M79" s="146"/>
      <c r="N79" s="146"/>
      <c r="O79" s="146"/>
      <c r="P79" s="174"/>
      <c r="Q79" s="247"/>
      <c r="R79" s="175"/>
      <c r="S79" s="248"/>
      <c r="T79" s="176"/>
      <c r="U79" s="248"/>
    </row>
    <row r="80" spans="1:21" s="258" customFormat="1" ht="30" customHeight="1">
      <c r="A80" s="251" t="s">
        <v>22037</v>
      </c>
      <c r="B80" s="285" t="str">
        <f>IF(I80="SINAPI",VLOOKUP(ORÇAMENTO!H80,SINAPI,2,),VLOOKUP(ORÇAMENTO!H80,SETOP,3,))</f>
        <v>PARAFUSO DRY WALL, EM ACO ZINCADO, CABECA LENTILHA E PONTA BROCA (LB), LARGURA 4,2 MM, COMPRIMENTO 13 MM</v>
      </c>
      <c r="C80" s="285"/>
      <c r="D80" s="285"/>
      <c r="E80" s="285"/>
      <c r="F80" s="285"/>
      <c r="G80" s="285"/>
      <c r="H80" s="139">
        <v>39443</v>
      </c>
      <c r="I80" s="139" t="s">
        <v>16520</v>
      </c>
      <c r="J80" s="139" t="str">
        <f>IF(I80="SINAPI",VLOOKUP(ORÇAMENTO!H80,SINAPI,3,),VLOOKUP(ORÇAMENTO!H80,SETOP,4,))</f>
        <v xml:space="preserve">UN    </v>
      </c>
      <c r="K80" s="138">
        <f>E84</f>
        <v>96</v>
      </c>
      <c r="L80" s="138" t="s">
        <v>41</v>
      </c>
      <c r="M80" s="146">
        <f>IF(I80="SINAPI",VLOOKUP(ORÇAMENTO!H80,SINAPI,4,),VLOOKUP(ORÇAMENTO!H80,SETOP,5,))</f>
        <v>0.14000000000000001</v>
      </c>
      <c r="N80" s="146">
        <f t="shared" si="3"/>
        <v>0.18</v>
      </c>
      <c r="O80" s="146">
        <f t="shared" ref="O80" si="12">K80*M80</f>
        <v>13.440000000000001</v>
      </c>
      <c r="P80" s="174">
        <f t="shared" ref="P80" si="13">N80*K80</f>
        <v>17.28</v>
      </c>
      <c r="Q80" s="247"/>
      <c r="R80" s="175"/>
      <c r="S80" s="248"/>
      <c r="T80" s="176"/>
      <c r="U80" s="248"/>
    </row>
    <row r="81" spans="1:21" s="258" customFormat="1" ht="24.95" hidden="1" customHeight="1">
      <c r="A81" s="251"/>
      <c r="B81" s="289" t="s">
        <v>22015</v>
      </c>
      <c r="C81" s="289"/>
      <c r="D81" s="289"/>
      <c r="E81" s="113">
        <v>7.2</v>
      </c>
      <c r="F81" s="248" t="s">
        <v>6403</v>
      </c>
      <c r="G81" s="248"/>
      <c r="H81" s="139"/>
      <c r="I81" s="139"/>
      <c r="J81" s="139"/>
      <c r="K81" s="138"/>
      <c r="L81" s="138"/>
      <c r="M81" s="146"/>
      <c r="N81" s="146"/>
      <c r="O81" s="146"/>
      <c r="P81" s="174"/>
      <c r="Q81" s="247"/>
      <c r="R81" s="175"/>
      <c r="S81" s="248"/>
      <c r="T81" s="176"/>
      <c r="U81" s="248"/>
    </row>
    <row r="82" spans="1:21" s="258" customFormat="1" ht="24.95" hidden="1" customHeight="1">
      <c r="A82" s="251"/>
      <c r="B82" s="289" t="s">
        <v>22020</v>
      </c>
      <c r="C82" s="289"/>
      <c r="D82" s="289"/>
      <c r="E82" s="113">
        <v>0.15</v>
      </c>
      <c r="F82" s="248" t="s">
        <v>6581</v>
      </c>
      <c r="G82" s="248"/>
      <c r="H82" s="139"/>
      <c r="I82" s="139"/>
      <c r="J82" s="139"/>
      <c r="K82" s="138"/>
      <c r="L82" s="138"/>
      <c r="M82" s="146"/>
      <c r="N82" s="146"/>
      <c r="O82" s="146"/>
      <c r="P82" s="174"/>
      <c r="Q82" s="247"/>
      <c r="R82" s="175"/>
      <c r="S82" s="248"/>
      <c r="T82" s="176"/>
      <c r="U82" s="248"/>
    </row>
    <row r="83" spans="1:21" s="258" customFormat="1" ht="24.95" hidden="1" customHeight="1">
      <c r="A83" s="251"/>
      <c r="B83" s="289" t="s">
        <v>21927</v>
      </c>
      <c r="C83" s="289"/>
      <c r="D83" s="289"/>
      <c r="E83" s="113">
        <f>E81/E82</f>
        <v>48</v>
      </c>
      <c r="F83" s="248" t="s">
        <v>21865</v>
      </c>
      <c r="G83" s="248"/>
      <c r="H83" s="139"/>
      <c r="I83" s="139"/>
      <c r="J83" s="139"/>
      <c r="K83" s="138"/>
      <c r="L83" s="138"/>
      <c r="M83" s="146"/>
      <c r="N83" s="146"/>
      <c r="O83" s="146"/>
      <c r="P83" s="174"/>
      <c r="Q83" s="247"/>
      <c r="R83" s="175"/>
      <c r="S83" s="248"/>
      <c r="T83" s="176"/>
      <c r="U83" s="248"/>
    </row>
    <row r="84" spans="1:21" s="258" customFormat="1" ht="24.95" hidden="1" customHeight="1">
      <c r="A84" s="251"/>
      <c r="B84" s="289" t="s">
        <v>22030</v>
      </c>
      <c r="C84" s="289"/>
      <c r="D84" s="289"/>
      <c r="E84" s="113">
        <f>E83*2</f>
        <v>96</v>
      </c>
      <c r="F84" s="248" t="s">
        <v>21865</v>
      </c>
      <c r="G84" s="248"/>
      <c r="H84" s="139"/>
      <c r="I84" s="139"/>
      <c r="J84" s="139"/>
      <c r="K84" s="138"/>
      <c r="L84" s="138"/>
      <c r="M84" s="146"/>
      <c r="N84" s="146"/>
      <c r="O84" s="146"/>
      <c r="P84" s="174"/>
      <c r="Q84" s="247"/>
      <c r="R84" s="175"/>
      <c r="S84" s="248"/>
      <c r="T84" s="176"/>
      <c r="U84" s="248"/>
    </row>
    <row r="85" spans="1:21" s="258" customFormat="1" ht="24.95" customHeight="1">
      <c r="A85" s="251" t="s">
        <v>22038</v>
      </c>
      <c r="B85" s="285" t="str">
        <f>IF(I85="SINAPI",VLOOKUP(ORÇAMENTO!H85,SINAPI,2,),VLOOKUP(ORÇAMENTO!H85,SETOP,3,))</f>
        <v>SERVENTE COM ENCARGOS COMPLEMENTARES</v>
      </c>
      <c r="C85" s="285"/>
      <c r="D85" s="285"/>
      <c r="E85" s="285"/>
      <c r="F85" s="285"/>
      <c r="G85" s="285"/>
      <c r="H85" s="139">
        <v>88316</v>
      </c>
      <c r="I85" s="139" t="s">
        <v>16520</v>
      </c>
      <c r="J85" s="139" t="str">
        <f>IF(I85="SINAPI",VLOOKUP(ORÇAMENTO!H85,SINAPI,3,),VLOOKUP(ORÇAMENTO!H85,SETOP,4,))</f>
        <v>H</v>
      </c>
      <c r="K85" s="138">
        <f>E88</f>
        <v>24</v>
      </c>
      <c r="L85" s="138" t="s">
        <v>41</v>
      </c>
      <c r="M85" s="146">
        <f>IF(I85="SINAPI",VLOOKUP(ORÇAMENTO!H85,SINAPI,4,),VLOOKUP(ORÇAMENTO!H85,SETOP,5,))</f>
        <v>13.38</v>
      </c>
      <c r="N85" s="146">
        <f t="shared" si="3"/>
        <v>17.57</v>
      </c>
      <c r="O85" s="146">
        <f t="shared" ref="O85" si="14">K85*M85</f>
        <v>321.12</v>
      </c>
      <c r="P85" s="174">
        <f t="shared" ref="P85" si="15">N85*K85</f>
        <v>421.68</v>
      </c>
      <c r="Q85" s="247"/>
      <c r="R85" s="175"/>
      <c r="S85" s="248"/>
      <c r="T85" s="176"/>
      <c r="U85" s="248"/>
    </row>
    <row r="86" spans="1:21" s="258" customFormat="1" ht="24.95" hidden="1" customHeight="1">
      <c r="A86" s="251"/>
      <c r="B86" s="289" t="s">
        <v>21926</v>
      </c>
      <c r="C86" s="289"/>
      <c r="D86" s="289"/>
      <c r="E86" s="113">
        <v>8</v>
      </c>
      <c r="F86" s="248" t="s">
        <v>24</v>
      </c>
      <c r="G86" s="248"/>
      <c r="H86" s="139"/>
      <c r="I86" s="139"/>
      <c r="J86" s="139"/>
      <c r="K86" s="138"/>
      <c r="L86" s="138"/>
      <c r="M86" s="146"/>
      <c r="N86" s="146"/>
      <c r="O86" s="146"/>
      <c r="P86" s="174"/>
      <c r="Q86" s="175"/>
      <c r="R86" s="175"/>
      <c r="S86" s="248"/>
      <c r="T86" s="176"/>
      <c r="U86" s="248"/>
    </row>
    <row r="87" spans="1:21" s="258" customFormat="1" ht="24.95" hidden="1" customHeight="1">
      <c r="A87" s="251"/>
      <c r="B87" s="289" t="s">
        <v>21925</v>
      </c>
      <c r="C87" s="289"/>
      <c r="D87" s="289"/>
      <c r="E87" s="113">
        <v>3</v>
      </c>
      <c r="F87" s="248" t="s">
        <v>21931</v>
      </c>
      <c r="G87" s="248"/>
      <c r="H87" s="139"/>
      <c r="I87" s="139"/>
      <c r="J87" s="139"/>
      <c r="K87" s="138"/>
      <c r="L87" s="138"/>
      <c r="M87" s="146"/>
      <c r="N87" s="146"/>
      <c r="O87" s="146"/>
      <c r="P87" s="174"/>
      <c r="Q87" s="175"/>
      <c r="R87" s="175"/>
      <c r="S87" s="248"/>
      <c r="T87" s="176"/>
      <c r="U87" s="248"/>
    </row>
    <row r="88" spans="1:21" s="258" customFormat="1" ht="24.95" hidden="1" customHeight="1">
      <c r="A88" s="251"/>
      <c r="B88" s="289" t="s">
        <v>21927</v>
      </c>
      <c r="C88" s="289"/>
      <c r="D88" s="289"/>
      <c r="E88" s="113">
        <f>E86*E87</f>
        <v>24</v>
      </c>
      <c r="F88" s="248" t="s">
        <v>24</v>
      </c>
      <c r="G88" s="248"/>
      <c r="H88" s="139"/>
      <c r="I88" s="139"/>
      <c r="J88" s="139"/>
      <c r="K88" s="138"/>
      <c r="L88" s="138"/>
      <c r="M88" s="146"/>
      <c r="N88" s="146"/>
      <c r="O88" s="146"/>
      <c r="P88" s="174"/>
      <c r="Q88" s="175"/>
      <c r="R88" s="175"/>
      <c r="S88" s="248"/>
      <c r="T88" s="176"/>
      <c r="U88" s="248"/>
    </row>
    <row r="89" spans="1:21" s="258" customFormat="1" ht="24.95" customHeight="1">
      <c r="A89" s="251" t="s">
        <v>22039</v>
      </c>
      <c r="B89" s="285" t="str">
        <f>IF(I89="SINAPI",VLOOKUP(ORÇAMENTO!H89,SINAPI,2,),VLOOKUP(ORÇAMENTO!H89,SETOP,3,))</f>
        <v>MONTADOR DE ESTRUTURA METÁLICA COM ENCARGOS COMPLEMENTARES</v>
      </c>
      <c r="C89" s="285"/>
      <c r="D89" s="285"/>
      <c r="E89" s="285"/>
      <c r="F89" s="285"/>
      <c r="G89" s="285"/>
      <c r="H89" s="139">
        <v>88278</v>
      </c>
      <c r="I89" s="139" t="s">
        <v>16520</v>
      </c>
      <c r="J89" s="139" t="str">
        <f>IF(I89="SINAPI",VLOOKUP(ORÇAMENTO!H89,SINAPI,3,),VLOOKUP(ORÇAMENTO!H89,SETOP,4,))</f>
        <v>H</v>
      </c>
      <c r="K89" s="138">
        <f>E92</f>
        <v>24</v>
      </c>
      <c r="L89" s="138" t="s">
        <v>41</v>
      </c>
      <c r="M89" s="146">
        <f>IF(I89="SINAPI",VLOOKUP(ORÇAMENTO!H89,SINAPI,4,),VLOOKUP(ORÇAMENTO!H89,SETOP,5,))</f>
        <v>17.600000000000001</v>
      </c>
      <c r="N89" s="146">
        <f t="shared" ref="N89" si="16">ROUND(M89*(1+$D$7),2)</f>
        <v>23.11</v>
      </c>
      <c r="O89" s="146">
        <f t="shared" ref="O89" si="17">K89*M89</f>
        <v>422.40000000000003</v>
      </c>
      <c r="P89" s="174">
        <f t="shared" ref="P89" si="18">N89*K89</f>
        <v>554.64</v>
      </c>
      <c r="Q89" s="247"/>
      <c r="R89" s="175"/>
      <c r="S89" s="248"/>
      <c r="T89" s="176"/>
      <c r="U89" s="248"/>
    </row>
    <row r="90" spans="1:21" s="258" customFormat="1" ht="24.95" hidden="1" customHeight="1">
      <c r="A90" s="251"/>
      <c r="B90" s="289" t="s">
        <v>21926</v>
      </c>
      <c r="C90" s="289"/>
      <c r="D90" s="289"/>
      <c r="E90" s="113">
        <v>8</v>
      </c>
      <c r="F90" s="248" t="s">
        <v>24</v>
      </c>
      <c r="G90" s="248"/>
      <c r="H90" s="139"/>
      <c r="I90" s="139"/>
      <c r="J90" s="139"/>
      <c r="K90" s="138"/>
      <c r="L90" s="138"/>
      <c r="M90" s="146"/>
      <c r="N90" s="146"/>
      <c r="O90" s="146"/>
      <c r="P90" s="174"/>
      <c r="Q90" s="247"/>
      <c r="R90" s="175"/>
      <c r="S90" s="248"/>
      <c r="T90" s="176"/>
      <c r="U90" s="248"/>
    </row>
    <row r="91" spans="1:21" s="258" customFormat="1" ht="24.95" hidden="1" customHeight="1">
      <c r="A91" s="251"/>
      <c r="B91" s="289" t="s">
        <v>21925</v>
      </c>
      <c r="C91" s="289"/>
      <c r="D91" s="289"/>
      <c r="E91" s="113">
        <v>3</v>
      </c>
      <c r="F91" s="248" t="s">
        <v>21931</v>
      </c>
      <c r="G91" s="248"/>
      <c r="H91" s="139"/>
      <c r="I91" s="139"/>
      <c r="J91" s="139"/>
      <c r="K91" s="138"/>
      <c r="L91" s="138"/>
      <c r="M91" s="146"/>
      <c r="N91" s="146"/>
      <c r="O91" s="146"/>
      <c r="P91" s="174"/>
      <c r="Q91" s="247"/>
      <c r="R91" s="175"/>
      <c r="S91" s="248"/>
      <c r="T91" s="176"/>
      <c r="U91" s="248"/>
    </row>
    <row r="92" spans="1:21" s="258" customFormat="1" ht="24.95" hidden="1" customHeight="1">
      <c r="A92" s="251"/>
      <c r="B92" s="289" t="s">
        <v>21927</v>
      </c>
      <c r="C92" s="289"/>
      <c r="D92" s="289"/>
      <c r="E92" s="113">
        <f>E90*E91</f>
        <v>24</v>
      </c>
      <c r="F92" s="248" t="s">
        <v>24</v>
      </c>
      <c r="G92" s="248"/>
      <c r="H92" s="139"/>
      <c r="I92" s="139"/>
      <c r="J92" s="139"/>
      <c r="K92" s="138"/>
      <c r="L92" s="138"/>
      <c r="M92" s="146"/>
      <c r="N92" s="146"/>
      <c r="O92" s="146"/>
      <c r="P92" s="174"/>
      <c r="Q92" s="247"/>
      <c r="R92" s="175"/>
      <c r="S92" s="248"/>
      <c r="T92" s="176"/>
      <c r="U92" s="248"/>
    </row>
    <row r="93" spans="1:21" s="258" customFormat="1" ht="24.95" customHeight="1">
      <c r="A93" s="290" t="str">
        <f>"SUBTOTAL "&amp;B32</f>
        <v>SUBTOTAL TRATAMENTO DE UMIDADE DAS PAREDES</v>
      </c>
      <c r="B93" s="291"/>
      <c r="C93" s="291"/>
      <c r="D93" s="291"/>
      <c r="E93" s="291"/>
      <c r="F93" s="291"/>
      <c r="G93" s="291"/>
      <c r="H93" s="291"/>
      <c r="I93" s="291"/>
      <c r="J93" s="291"/>
      <c r="K93" s="291"/>
      <c r="L93" s="291"/>
      <c r="M93" s="291"/>
      <c r="N93" s="291"/>
      <c r="O93" s="159">
        <f>SUM(O33:O92)</f>
        <v>1394.2730320000001</v>
      </c>
      <c r="P93" s="159">
        <f>SUM(P33:P92)</f>
        <v>1830.2853279999999</v>
      </c>
      <c r="Q93" s="175"/>
      <c r="R93" s="175"/>
      <c r="S93" s="248"/>
      <c r="T93" s="176"/>
      <c r="U93" s="248"/>
    </row>
    <row r="94" spans="1:21" s="226" customFormat="1" ht="24.95" customHeight="1">
      <c r="A94" s="186">
        <v>3</v>
      </c>
      <c r="B94" s="292" t="s">
        <v>21918</v>
      </c>
      <c r="C94" s="292"/>
      <c r="D94" s="292"/>
      <c r="E94" s="292"/>
      <c r="F94" s="292"/>
      <c r="G94" s="292"/>
      <c r="H94" s="60"/>
      <c r="I94" s="60"/>
      <c r="J94" s="60"/>
      <c r="K94" s="60"/>
      <c r="L94" s="60"/>
      <c r="M94" s="60"/>
      <c r="N94" s="60"/>
      <c r="O94" s="163"/>
      <c r="P94" s="157"/>
      <c r="Q94" s="223"/>
      <c r="R94" s="223"/>
      <c r="S94" s="224"/>
      <c r="T94" s="225"/>
      <c r="U94" s="224"/>
    </row>
    <row r="95" spans="1:21" ht="24.95" customHeight="1">
      <c r="A95" s="251" t="s">
        <v>22040</v>
      </c>
      <c r="B95" s="285" t="str">
        <f>IF(I95="SINAPI",VLOOKUP(ORÇAMENTO!H95,SINAPI,2,),VLOOKUP(ORÇAMENTO!H95,SETOP,3,))</f>
        <v>SERVENTE DE OBRAS</v>
      </c>
      <c r="C95" s="285"/>
      <c r="D95" s="285"/>
      <c r="E95" s="285"/>
      <c r="F95" s="285"/>
      <c r="G95" s="285"/>
      <c r="H95" s="139">
        <v>6111</v>
      </c>
      <c r="I95" s="139" t="s">
        <v>16520</v>
      </c>
      <c r="J95" s="139" t="str">
        <f>IF(I95="SINAPI",VLOOKUP(ORÇAMENTO!H95,SINAPI,3,),VLOOKUP(ORÇAMENTO!H95,SETOP,4,))</f>
        <v xml:space="preserve">H     </v>
      </c>
      <c r="K95" s="138">
        <f>E98</f>
        <v>40</v>
      </c>
      <c r="L95" s="138" t="s">
        <v>41</v>
      </c>
      <c r="M95" s="146">
        <f>IF(I95="SINAPI",VLOOKUP(ORÇAMENTO!H95,SINAPI,4,),VLOOKUP(ORÇAMENTO!H95,SETOP,5,))</f>
        <v>9.49</v>
      </c>
      <c r="N95" s="146">
        <f>ROUND(M95*(1+$D$7),2)</f>
        <v>12.46</v>
      </c>
      <c r="O95" s="146">
        <f>K95*M95</f>
        <v>379.6</v>
      </c>
      <c r="P95" s="174">
        <f>N95*K95</f>
        <v>498.40000000000003</v>
      </c>
      <c r="Q95" s="175"/>
      <c r="R95" s="175"/>
      <c r="T95" s="176"/>
    </row>
    <row r="96" spans="1:21" ht="24.95" hidden="1" customHeight="1">
      <c r="A96" s="251"/>
      <c r="B96" s="289" t="s">
        <v>21926</v>
      </c>
      <c r="C96" s="289"/>
      <c r="D96" s="289"/>
      <c r="E96" s="113">
        <v>8</v>
      </c>
      <c r="F96" s="248" t="s">
        <v>24</v>
      </c>
      <c r="G96" s="248"/>
      <c r="H96" s="139"/>
      <c r="I96" s="139"/>
      <c r="J96" s="139"/>
      <c r="K96" s="138"/>
      <c r="L96" s="138"/>
      <c r="M96" s="146"/>
      <c r="N96" s="146"/>
      <c r="O96" s="146"/>
      <c r="P96" s="174"/>
      <c r="Q96" s="175"/>
      <c r="R96" s="175"/>
      <c r="T96" s="176"/>
      <c r="U96" s="246"/>
    </row>
    <row r="97" spans="1:21" ht="24.95" hidden="1" customHeight="1">
      <c r="A97" s="251"/>
      <c r="B97" s="289" t="s">
        <v>21925</v>
      </c>
      <c r="C97" s="289"/>
      <c r="D97" s="289"/>
      <c r="E97" s="113">
        <v>5</v>
      </c>
      <c r="F97" s="248" t="s">
        <v>21931</v>
      </c>
      <c r="G97" s="248"/>
      <c r="H97" s="139"/>
      <c r="I97" s="139"/>
      <c r="J97" s="139"/>
      <c r="K97" s="138"/>
      <c r="L97" s="138"/>
      <c r="M97" s="146"/>
      <c r="N97" s="146"/>
      <c r="O97" s="146"/>
      <c r="P97" s="174"/>
      <c r="Q97" s="175"/>
      <c r="R97" s="175"/>
      <c r="T97" s="176"/>
      <c r="U97" s="246"/>
    </row>
    <row r="98" spans="1:21" ht="24.95" hidden="1" customHeight="1">
      <c r="A98" s="251"/>
      <c r="B98" s="289" t="s">
        <v>21927</v>
      </c>
      <c r="C98" s="289"/>
      <c r="D98" s="289"/>
      <c r="E98" s="113">
        <f>E96*E97</f>
        <v>40</v>
      </c>
      <c r="F98" s="248" t="s">
        <v>24</v>
      </c>
      <c r="G98" s="248"/>
      <c r="H98" s="139"/>
      <c r="I98" s="139"/>
      <c r="J98" s="139"/>
      <c r="K98" s="138"/>
      <c r="L98" s="138"/>
      <c r="M98" s="146"/>
      <c r="N98" s="146"/>
      <c r="O98" s="146"/>
      <c r="P98" s="174"/>
      <c r="Q98" s="175"/>
      <c r="R98" s="175"/>
      <c r="T98" s="176"/>
      <c r="U98" s="246"/>
    </row>
    <row r="99" spans="1:21" ht="24.95" customHeight="1">
      <c r="A99" s="251" t="s">
        <v>22041</v>
      </c>
      <c r="B99" s="285" t="str">
        <f>IF(I99="SINAPI",VLOOKUP(ORÇAMENTO!H99,SINAPI,2,),VLOOKUP(ORÇAMENTO!H99,SETOP,3,))</f>
        <v>LIXA EM FOLHA PARA PAREDE OU MADEIRA, NUMERO 120 (COR VERMELHA)</v>
      </c>
      <c r="C99" s="285"/>
      <c r="D99" s="285"/>
      <c r="E99" s="285"/>
      <c r="F99" s="285"/>
      <c r="G99" s="285"/>
      <c r="H99" s="139">
        <v>3767</v>
      </c>
      <c r="I99" s="139" t="s">
        <v>16520</v>
      </c>
      <c r="J99" s="139" t="str">
        <f>IF(I99="SINAPI",VLOOKUP(ORÇAMENTO!H99,SINAPI,3,),VLOOKUP(ORÇAMENTO!H99,SETOP,4,))</f>
        <v xml:space="preserve">UN    </v>
      </c>
      <c r="K99" s="138">
        <f>E100</f>
        <v>30</v>
      </c>
      <c r="L99" s="138" t="s">
        <v>41</v>
      </c>
      <c r="M99" s="146">
        <f>IF(I99="SINAPI",VLOOKUP(ORÇAMENTO!H99,SINAPI,4,),VLOOKUP(ORÇAMENTO!H99,SETOP,5,))</f>
        <v>0.61</v>
      </c>
      <c r="N99" s="146">
        <f>ROUND(M99*(1+$D$7),2)</f>
        <v>0.8</v>
      </c>
      <c r="O99" s="146">
        <f>K99*M99</f>
        <v>18.3</v>
      </c>
      <c r="P99" s="174">
        <f>N99*K99</f>
        <v>24</v>
      </c>
      <c r="Q99" s="175"/>
      <c r="R99" s="175"/>
      <c r="T99" s="176"/>
    </row>
    <row r="100" spans="1:21" ht="24.95" hidden="1" customHeight="1">
      <c r="A100" s="251"/>
      <c r="B100" s="289" t="s">
        <v>22025</v>
      </c>
      <c r="C100" s="289"/>
      <c r="D100" s="289"/>
      <c r="E100" s="113">
        <v>30</v>
      </c>
      <c r="F100" s="248" t="s">
        <v>21865</v>
      </c>
      <c r="G100" s="248"/>
      <c r="H100" s="139"/>
      <c r="I100" s="139"/>
      <c r="J100" s="139"/>
      <c r="K100" s="138"/>
      <c r="L100" s="138"/>
      <c r="M100" s="146"/>
      <c r="N100" s="146"/>
      <c r="O100" s="146"/>
      <c r="P100" s="174"/>
      <c r="Q100" s="175"/>
      <c r="R100" s="175"/>
      <c r="T100" s="176"/>
      <c r="U100" s="246"/>
    </row>
    <row r="101" spans="1:21" s="258" customFormat="1" ht="24.95" customHeight="1">
      <c r="A101" s="251" t="s">
        <v>22042</v>
      </c>
      <c r="B101" s="305" t="str">
        <f>IF(I101="SINAPI",VLOOKUP(ORÇAMENTO!H101,SINAPI,2,),VLOOKUP(ORÇAMENTO!H101,SETOP,3,))</f>
        <v>CARGA MANUAL DE ENTULHO EM CAMINHAO BASCULANTE 6 M3</v>
      </c>
      <c r="C101" s="305"/>
      <c r="D101" s="305"/>
      <c r="E101" s="305"/>
      <c r="F101" s="305"/>
      <c r="G101" s="305"/>
      <c r="H101" s="139">
        <v>72897</v>
      </c>
      <c r="I101" s="139" t="s">
        <v>16520</v>
      </c>
      <c r="J101" s="139" t="str">
        <f>IF(I101="SINAPI",VLOOKUP(ORÇAMENTO!H101,SINAPI,3,),VLOOKUP(ORÇAMENTO!H101,SETOP,4,))</f>
        <v>M3</v>
      </c>
      <c r="K101" s="138">
        <f>E108</f>
        <v>4.9715999999999996</v>
      </c>
      <c r="L101" s="138" t="s">
        <v>41</v>
      </c>
      <c r="M101" s="146">
        <f>IF(I101="SINAPI",VLOOKUP(ORÇAMENTO!H101,SINAPI,4,),VLOOKUP(ORÇAMENTO!H101,SETOP,5,))</f>
        <v>17.72</v>
      </c>
      <c r="N101" s="146">
        <f>ROUND(M101*(1+$D$7),2)</f>
        <v>23.26</v>
      </c>
      <c r="O101" s="146">
        <f>K101*M101</f>
        <v>88.096751999999981</v>
      </c>
      <c r="P101" s="174">
        <f>N101*K101</f>
        <v>115.639416</v>
      </c>
      <c r="Q101" s="175"/>
      <c r="R101" s="175"/>
      <c r="S101" s="248"/>
      <c r="T101" s="176"/>
      <c r="U101" s="246"/>
    </row>
    <row r="102" spans="1:21" s="258" customFormat="1" ht="30" hidden="1" customHeight="1">
      <c r="A102" s="251"/>
      <c r="B102" s="289" t="s">
        <v>22006</v>
      </c>
      <c r="C102" s="289"/>
      <c r="D102" s="289"/>
      <c r="E102" s="113">
        <v>6.87</v>
      </c>
      <c r="F102" s="248" t="s">
        <v>6403</v>
      </c>
      <c r="H102" s="139"/>
      <c r="I102" s="139"/>
      <c r="J102" s="139"/>
      <c r="K102" s="138"/>
      <c r="L102" s="138"/>
      <c r="M102" s="146"/>
      <c r="N102" s="146"/>
      <c r="O102" s="146"/>
      <c r="P102" s="174"/>
      <c r="Q102" s="175"/>
      <c r="R102" s="175"/>
      <c r="S102" s="248"/>
      <c r="T102" s="176"/>
      <c r="U102" s="246"/>
    </row>
    <row r="103" spans="1:21" s="258" customFormat="1" ht="30" hidden="1" customHeight="1">
      <c r="A103" s="251"/>
      <c r="B103" s="289" t="s">
        <v>22010</v>
      </c>
      <c r="C103" s="289"/>
      <c r="D103" s="289"/>
      <c r="E103" s="113">
        <v>0.1</v>
      </c>
      <c r="F103" s="248" t="s">
        <v>6581</v>
      </c>
      <c r="H103" s="139"/>
      <c r="I103" s="139"/>
      <c r="J103" s="139"/>
      <c r="K103" s="138"/>
      <c r="L103" s="138"/>
      <c r="M103" s="146"/>
      <c r="N103" s="146"/>
      <c r="O103" s="146"/>
      <c r="P103" s="174"/>
      <c r="Q103" s="175"/>
      <c r="R103" s="175"/>
      <c r="S103" s="248"/>
      <c r="T103" s="176"/>
      <c r="U103" s="246"/>
    </row>
    <row r="104" spans="1:21" s="258" customFormat="1" ht="30" hidden="1" customHeight="1">
      <c r="A104" s="251"/>
      <c r="B104" s="289" t="s">
        <v>22022</v>
      </c>
      <c r="C104" s="289"/>
      <c r="D104" s="289"/>
      <c r="E104" s="113">
        <f>(E102)*E103</f>
        <v>0.68700000000000006</v>
      </c>
      <c r="F104" s="248" t="s">
        <v>26</v>
      </c>
      <c r="H104" s="139"/>
      <c r="I104" s="139"/>
      <c r="J104" s="139"/>
      <c r="K104" s="138"/>
      <c r="L104" s="138"/>
      <c r="M104" s="146"/>
      <c r="N104" s="146"/>
      <c r="O104" s="146"/>
      <c r="P104" s="174"/>
      <c r="Q104" s="175"/>
      <c r="R104" s="175"/>
      <c r="S104" s="248"/>
      <c r="T104" s="176"/>
      <c r="U104" s="246"/>
    </row>
    <row r="105" spans="1:21" s="258" customFormat="1" ht="30" hidden="1" customHeight="1">
      <c r="A105" s="251"/>
      <c r="B105" s="289" t="s">
        <v>22924</v>
      </c>
      <c r="C105" s="289"/>
      <c r="D105" s="289"/>
      <c r="E105" s="113">
        <f>2.88*0.2</f>
        <v>0.57599999999999996</v>
      </c>
      <c r="F105" s="248" t="s">
        <v>26</v>
      </c>
      <c r="H105" s="139"/>
      <c r="I105" s="139"/>
      <c r="J105" s="139"/>
      <c r="K105" s="138"/>
      <c r="L105" s="138"/>
      <c r="M105" s="146"/>
      <c r="N105" s="146"/>
      <c r="O105" s="146"/>
      <c r="P105" s="174"/>
      <c r="Q105" s="175"/>
      <c r="R105" s="175"/>
      <c r="S105" s="248"/>
      <c r="T105" s="176"/>
      <c r="U105" s="246"/>
    </row>
    <row r="106" spans="1:21" s="258" customFormat="1" ht="30" hidden="1" customHeight="1">
      <c r="A106" s="251"/>
      <c r="B106" s="289" t="s">
        <v>22014</v>
      </c>
      <c r="C106" s="289"/>
      <c r="D106" s="289"/>
      <c r="E106" s="113">
        <v>6</v>
      </c>
      <c r="F106" s="248" t="s">
        <v>21865</v>
      </c>
      <c r="H106" s="139"/>
      <c r="I106" s="139"/>
      <c r="J106" s="139"/>
      <c r="K106" s="138"/>
      <c r="L106" s="138"/>
      <c r="M106" s="146"/>
      <c r="N106" s="146"/>
      <c r="O106" s="146"/>
      <c r="P106" s="174"/>
      <c r="Q106" s="175"/>
      <c r="R106" s="175"/>
      <c r="S106" s="248"/>
      <c r="T106" s="176"/>
      <c r="U106" s="246"/>
    </row>
    <row r="107" spans="1:21" s="258" customFormat="1" ht="30" hidden="1" customHeight="1">
      <c r="A107" s="251"/>
      <c r="B107" s="289" t="s">
        <v>22023</v>
      </c>
      <c r="C107" s="289"/>
      <c r="D107" s="289"/>
      <c r="E107" s="113">
        <f>E105*E106</f>
        <v>3.4559999999999995</v>
      </c>
      <c r="F107" s="248" t="s">
        <v>26</v>
      </c>
      <c r="H107" s="139"/>
      <c r="I107" s="139"/>
      <c r="J107" s="139"/>
      <c r="K107" s="138"/>
      <c r="L107" s="138"/>
      <c r="M107" s="146"/>
      <c r="N107" s="146"/>
      <c r="O107" s="146"/>
      <c r="P107" s="174"/>
      <c r="Q107" s="175"/>
      <c r="R107" s="175"/>
      <c r="S107" s="248"/>
      <c r="T107" s="176"/>
      <c r="U107" s="246"/>
    </row>
    <row r="108" spans="1:21" s="258" customFormat="1" ht="30" hidden="1" customHeight="1">
      <c r="A108" s="251"/>
      <c r="B108" s="302" t="s">
        <v>22024</v>
      </c>
      <c r="C108" s="302"/>
      <c r="D108" s="302"/>
      <c r="E108" s="195">
        <f>(E104+E107)*1.2</f>
        <v>4.9715999999999996</v>
      </c>
      <c r="F108" s="258" t="s">
        <v>26</v>
      </c>
      <c r="H108" s="139"/>
      <c r="I108" s="139"/>
      <c r="J108" s="139"/>
      <c r="K108" s="138"/>
      <c r="L108" s="138"/>
      <c r="M108" s="146"/>
      <c r="N108" s="146"/>
      <c r="O108" s="146"/>
      <c r="P108" s="174"/>
      <c r="Q108" s="175"/>
      <c r="R108" s="175"/>
      <c r="S108" s="248"/>
      <c r="T108" s="176"/>
      <c r="U108" s="246"/>
    </row>
    <row r="109" spans="1:21" s="258" customFormat="1" ht="30" customHeight="1">
      <c r="A109" s="251" t="s">
        <v>22043</v>
      </c>
      <c r="B109" s="285" t="str">
        <f>IF(I109="SINAPI",VLOOKUP(ORÇAMENTO!H109,SINAPI,2,),VLOOKUP(ORÇAMENTO!H109,SETOP,3,))</f>
        <v>TRANSPORTE DE ENTULHO COM CAMINHAO BASCULANTE 6 M3, RODOVIA PAVIMENTADA, DMT 0,5 A 1,0 KM</v>
      </c>
      <c r="C109" s="285"/>
      <c r="D109" s="285"/>
      <c r="E109" s="285"/>
      <c r="F109" s="285"/>
      <c r="G109" s="285"/>
      <c r="H109" s="139">
        <v>72900</v>
      </c>
      <c r="I109" s="139" t="s">
        <v>16520</v>
      </c>
      <c r="J109" s="139" t="str">
        <f>IF(I109="SINAPI",VLOOKUP(ORÇAMENTO!H109,SINAPI,3,),VLOOKUP(ORÇAMENTO!H109,SETOP,4,))</f>
        <v>M3</v>
      </c>
      <c r="K109" s="138">
        <f>E116</f>
        <v>4.9715999999999996</v>
      </c>
      <c r="L109" s="138" t="s">
        <v>41</v>
      </c>
      <c r="M109" s="146">
        <f>IF(I109="SINAPI",VLOOKUP(ORÇAMENTO!H109,SINAPI,4,),VLOOKUP(ORÇAMENTO!H109,SETOP,5,))</f>
        <v>5.91</v>
      </c>
      <c r="N109" s="146">
        <f>ROUND(M109*(1+$D$7),2)</f>
        <v>7.76</v>
      </c>
      <c r="O109" s="146">
        <f>K109*M109</f>
        <v>29.382155999999998</v>
      </c>
      <c r="P109" s="174">
        <f>N109*K109</f>
        <v>38.579615999999994</v>
      </c>
      <c r="Q109" s="175"/>
      <c r="R109" s="175"/>
      <c r="S109" s="248"/>
      <c r="T109" s="176"/>
      <c r="U109" s="246"/>
    </row>
    <row r="110" spans="1:21" s="258" customFormat="1" ht="30" hidden="1" customHeight="1">
      <c r="A110" s="251"/>
      <c r="B110" s="289" t="s">
        <v>22006</v>
      </c>
      <c r="C110" s="289"/>
      <c r="D110" s="289"/>
      <c r="E110" s="113">
        <v>6.87</v>
      </c>
      <c r="F110" s="248" t="s">
        <v>6403</v>
      </c>
      <c r="G110" s="248"/>
      <c r="H110" s="139"/>
      <c r="I110" s="139"/>
      <c r="J110" s="139"/>
      <c r="K110" s="138"/>
      <c r="L110" s="138"/>
      <c r="M110" s="146"/>
      <c r="N110" s="146"/>
      <c r="O110" s="146"/>
      <c r="P110" s="174"/>
      <c r="Q110" s="175"/>
      <c r="R110" s="175"/>
      <c r="S110" s="248"/>
      <c r="T110" s="176"/>
      <c r="U110" s="246"/>
    </row>
    <row r="111" spans="1:21" s="258" customFormat="1" ht="30" hidden="1" customHeight="1">
      <c r="A111" s="251"/>
      <c r="B111" s="289" t="s">
        <v>22010</v>
      </c>
      <c r="C111" s="289"/>
      <c r="D111" s="289"/>
      <c r="E111" s="113">
        <v>0.1</v>
      </c>
      <c r="F111" s="248" t="s">
        <v>6581</v>
      </c>
      <c r="G111" s="248"/>
      <c r="H111" s="139"/>
      <c r="I111" s="139"/>
      <c r="J111" s="139"/>
      <c r="K111" s="138"/>
      <c r="L111" s="138"/>
      <c r="M111" s="146"/>
      <c r="N111" s="146"/>
      <c r="O111" s="146"/>
      <c r="P111" s="174"/>
      <c r="Q111" s="175"/>
      <c r="R111" s="175"/>
      <c r="S111" s="248"/>
      <c r="T111" s="176"/>
      <c r="U111" s="246"/>
    </row>
    <row r="112" spans="1:21" s="258" customFormat="1" ht="30" hidden="1" customHeight="1">
      <c r="A112" s="251"/>
      <c r="B112" s="289" t="s">
        <v>22022</v>
      </c>
      <c r="C112" s="289"/>
      <c r="D112" s="289"/>
      <c r="E112" s="113">
        <f>(E110)*E111</f>
        <v>0.68700000000000006</v>
      </c>
      <c r="F112" s="248" t="s">
        <v>26</v>
      </c>
      <c r="G112" s="248"/>
      <c r="H112" s="139"/>
      <c r="I112" s="139"/>
      <c r="J112" s="139"/>
      <c r="K112" s="138"/>
      <c r="L112" s="138"/>
      <c r="M112" s="146"/>
      <c r="N112" s="146"/>
      <c r="O112" s="146"/>
      <c r="P112" s="174"/>
      <c r="Q112" s="175"/>
      <c r="R112" s="175"/>
      <c r="S112" s="248"/>
      <c r="T112" s="176"/>
      <c r="U112" s="248"/>
    </row>
    <row r="113" spans="1:21" s="258" customFormat="1" ht="30" hidden="1" customHeight="1">
      <c r="A113" s="251"/>
      <c r="B113" s="289" t="s">
        <v>22924</v>
      </c>
      <c r="C113" s="289"/>
      <c r="D113" s="289"/>
      <c r="E113" s="113">
        <f>2.88*0.2</f>
        <v>0.57599999999999996</v>
      </c>
      <c r="F113" s="248" t="s">
        <v>26</v>
      </c>
      <c r="G113" s="248"/>
      <c r="H113" s="139"/>
      <c r="I113" s="139"/>
      <c r="J113" s="139"/>
      <c r="K113" s="138"/>
      <c r="L113" s="138"/>
      <c r="M113" s="146"/>
      <c r="N113" s="146"/>
      <c r="O113" s="146"/>
      <c r="P113" s="174"/>
      <c r="Q113" s="175"/>
      <c r="R113" s="175"/>
      <c r="S113" s="248"/>
      <c r="T113" s="176"/>
      <c r="U113" s="248"/>
    </row>
    <row r="114" spans="1:21" s="258" customFormat="1" ht="30" hidden="1" customHeight="1">
      <c r="A114" s="251"/>
      <c r="B114" s="289" t="s">
        <v>22014</v>
      </c>
      <c r="C114" s="289"/>
      <c r="D114" s="289"/>
      <c r="E114" s="113">
        <v>6</v>
      </c>
      <c r="F114" s="248" t="s">
        <v>21865</v>
      </c>
      <c r="G114" s="248"/>
      <c r="H114" s="139"/>
      <c r="I114" s="139"/>
      <c r="J114" s="139"/>
      <c r="K114" s="138"/>
      <c r="L114" s="138"/>
      <c r="M114" s="146"/>
      <c r="N114" s="146"/>
      <c r="O114" s="146"/>
      <c r="P114" s="174"/>
      <c r="Q114" s="175"/>
      <c r="R114" s="175"/>
      <c r="S114" s="248"/>
      <c r="T114" s="176"/>
      <c r="U114" s="248"/>
    </row>
    <row r="115" spans="1:21" s="258" customFormat="1" ht="30" hidden="1" customHeight="1">
      <c r="A115" s="251"/>
      <c r="B115" s="289" t="s">
        <v>22023</v>
      </c>
      <c r="C115" s="289"/>
      <c r="D115" s="289"/>
      <c r="E115" s="113">
        <f>E113*E114</f>
        <v>3.4559999999999995</v>
      </c>
      <c r="F115" s="248" t="s">
        <v>26</v>
      </c>
      <c r="G115" s="248"/>
      <c r="H115" s="139"/>
      <c r="I115" s="139"/>
      <c r="J115" s="139"/>
      <c r="K115" s="138"/>
      <c r="L115" s="138"/>
      <c r="M115" s="146"/>
      <c r="N115" s="146"/>
      <c r="O115" s="146"/>
      <c r="P115" s="174"/>
      <c r="Q115" s="175"/>
      <c r="R115" s="175"/>
      <c r="S115" s="248"/>
      <c r="T115" s="176"/>
      <c r="U115" s="248"/>
    </row>
    <row r="116" spans="1:21" s="258" customFormat="1" ht="30" hidden="1" customHeight="1">
      <c r="A116" s="251"/>
      <c r="B116" s="302" t="s">
        <v>22024</v>
      </c>
      <c r="C116" s="302"/>
      <c r="D116" s="302"/>
      <c r="E116" s="195">
        <f>(E112+E115)*1.2</f>
        <v>4.9715999999999996</v>
      </c>
      <c r="F116" s="258" t="s">
        <v>26</v>
      </c>
      <c r="G116" s="248"/>
      <c r="H116" s="139"/>
      <c r="I116" s="139"/>
      <c r="J116" s="139"/>
      <c r="K116" s="138"/>
      <c r="L116" s="138"/>
      <c r="M116" s="146"/>
      <c r="N116" s="146"/>
      <c r="O116" s="146"/>
      <c r="P116" s="174"/>
      <c r="Q116" s="175"/>
      <c r="R116" s="175"/>
      <c r="S116" s="248"/>
      <c r="T116" s="176"/>
      <c r="U116" s="248"/>
    </row>
    <row r="117" spans="1:21" s="258" customFormat="1" ht="30" customHeight="1">
      <c r="A117" s="251" t="s">
        <v>22044</v>
      </c>
      <c r="B117" s="304" t="s">
        <v>22012</v>
      </c>
      <c r="C117" s="304"/>
      <c r="D117" s="304"/>
      <c r="E117" s="304"/>
      <c r="F117" s="304"/>
      <c r="G117" s="304"/>
      <c r="H117" s="139"/>
      <c r="I117" s="139"/>
      <c r="J117" s="139"/>
      <c r="K117" s="138"/>
      <c r="L117" s="138"/>
      <c r="M117" s="146"/>
      <c r="N117" s="146"/>
      <c r="O117" s="146"/>
      <c r="P117" s="174"/>
      <c r="Q117" s="175"/>
      <c r="R117" s="175"/>
      <c r="S117" s="248"/>
      <c r="T117" s="176"/>
      <c r="U117" s="248"/>
    </row>
    <row r="118" spans="1:21" s="258" customFormat="1" ht="30" customHeight="1">
      <c r="A118" s="251" t="s">
        <v>22045</v>
      </c>
      <c r="B118" s="285" t="str">
        <f>IF(I118="SINAPI",VLOOKUP(ORÇAMENTO!H118,SINAPI,2,),VLOOKUP(ORÇAMENTO!H118,SETOP,3,))</f>
        <v>REMOÇÃO DE CHAPAS E PERFIS DE DRYWALL, DE FORMA MANUAL, SEM REAPROVEITAMENTO. AF_12/2017</v>
      </c>
      <c r="C118" s="285"/>
      <c r="D118" s="285"/>
      <c r="E118" s="285"/>
      <c r="F118" s="285"/>
      <c r="G118" s="285"/>
      <c r="H118" s="139">
        <v>97638</v>
      </c>
      <c r="I118" s="139" t="s">
        <v>16520</v>
      </c>
      <c r="J118" s="139" t="str">
        <f>IF(I118="SINAPI",VLOOKUP(ORÇAMENTO!H118,SINAPI,3,),VLOOKUP(ORÇAMENTO!H118,SETOP,4,))</f>
        <v>M2</v>
      </c>
      <c r="K118" s="138">
        <f>E121</f>
        <v>17.28</v>
      </c>
      <c r="L118" s="138" t="s">
        <v>41</v>
      </c>
      <c r="M118" s="146">
        <f>IF(I118="SINAPI",VLOOKUP(ORÇAMENTO!H118,SINAPI,4,),VLOOKUP(ORÇAMENTO!H118,SETOP,5,))</f>
        <v>5.19</v>
      </c>
      <c r="N118" s="146">
        <f>ROUND(M118*(1+$D$7),2)</f>
        <v>6.81</v>
      </c>
      <c r="O118" s="146">
        <f>K118*M118</f>
        <v>89.683200000000014</v>
      </c>
      <c r="P118" s="174">
        <f>N118*K118</f>
        <v>117.6768</v>
      </c>
      <c r="Q118" s="175"/>
      <c r="R118" s="175"/>
      <c r="S118" s="248"/>
      <c r="T118" s="176"/>
      <c r="U118" s="246"/>
    </row>
    <row r="119" spans="1:21" s="258" customFormat="1" ht="24.95" hidden="1" customHeight="1">
      <c r="A119" s="251"/>
      <c r="B119" s="289" t="s">
        <v>22013</v>
      </c>
      <c r="C119" s="289"/>
      <c r="D119" s="289"/>
      <c r="E119" s="113">
        <v>2.88</v>
      </c>
      <c r="F119" s="248" t="s">
        <v>6403</v>
      </c>
      <c r="G119" s="248"/>
      <c r="H119" s="139"/>
      <c r="I119" s="139"/>
      <c r="J119" s="139"/>
      <c r="K119" s="138"/>
      <c r="L119" s="138"/>
      <c r="M119" s="146"/>
      <c r="N119" s="146"/>
      <c r="O119" s="146"/>
      <c r="P119" s="174"/>
      <c r="Q119" s="175"/>
      <c r="R119" s="175"/>
      <c r="S119" s="248"/>
      <c r="T119" s="176"/>
      <c r="U119" s="246"/>
    </row>
    <row r="120" spans="1:21" s="258" customFormat="1" ht="24.95" hidden="1" customHeight="1">
      <c r="A120" s="251"/>
      <c r="B120" s="289" t="s">
        <v>22014</v>
      </c>
      <c r="C120" s="289"/>
      <c r="D120" s="289"/>
      <c r="E120" s="113">
        <v>6</v>
      </c>
      <c r="F120" s="248" t="s">
        <v>21865</v>
      </c>
      <c r="G120" s="265"/>
      <c r="H120" s="139"/>
      <c r="I120" s="139"/>
      <c r="J120" s="139"/>
      <c r="K120" s="138"/>
      <c r="L120" s="138"/>
      <c r="M120" s="146"/>
      <c r="N120" s="146"/>
      <c r="O120" s="146"/>
      <c r="P120" s="174"/>
      <c r="Q120" s="175"/>
      <c r="R120" s="175"/>
      <c r="S120" s="248"/>
      <c r="T120" s="176"/>
      <c r="U120" s="248"/>
    </row>
    <row r="121" spans="1:21" s="258" customFormat="1" ht="24.95" hidden="1" customHeight="1">
      <c r="A121" s="251"/>
      <c r="B121" s="289" t="s">
        <v>21927</v>
      </c>
      <c r="C121" s="289"/>
      <c r="D121" s="289"/>
      <c r="E121" s="113">
        <f>E119*E120</f>
        <v>17.28</v>
      </c>
      <c r="F121" s="248" t="s">
        <v>6403</v>
      </c>
      <c r="G121" s="265"/>
      <c r="H121" s="139"/>
      <c r="I121" s="139"/>
      <c r="J121" s="139"/>
      <c r="K121" s="138"/>
      <c r="L121" s="138"/>
      <c r="M121" s="146"/>
      <c r="N121" s="146"/>
      <c r="O121" s="146"/>
      <c r="P121" s="174"/>
      <c r="Q121" s="175"/>
      <c r="R121" s="175"/>
      <c r="S121" s="248"/>
      <c r="T121" s="176"/>
      <c r="U121" s="248"/>
    </row>
    <row r="122" spans="1:21" s="258" customFormat="1" ht="30" customHeight="1">
      <c r="A122" s="251" t="s">
        <v>22046</v>
      </c>
      <c r="B122" s="285" t="str">
        <f>IF(I122="SINAPI",VLOOKUP(ORÇAMENTO!H122,SINAPI,2,),VLOOKUP(ORÇAMENTO!H122,SETOP,3,))</f>
        <v>CHAPA DE GESSO ACARTONADO, STANDARD (ST), COR BRANCA, E = 12,5 MM, 1200 X 2400 MM (L X C)</v>
      </c>
      <c r="C122" s="285"/>
      <c r="D122" s="285"/>
      <c r="E122" s="285"/>
      <c r="F122" s="285"/>
      <c r="G122" s="285"/>
      <c r="H122" s="139">
        <v>39413</v>
      </c>
      <c r="I122" s="139" t="s">
        <v>16520</v>
      </c>
      <c r="J122" s="139" t="str">
        <f>IF(I122="SINAPI",VLOOKUP(ORÇAMENTO!H122,SINAPI,3,),VLOOKUP(ORÇAMENTO!H122,SETOP,4,))</f>
        <v xml:space="preserve">M2    </v>
      </c>
      <c r="K122" s="138">
        <f>E125</f>
        <v>17.28</v>
      </c>
      <c r="L122" s="138" t="s">
        <v>41</v>
      </c>
      <c r="M122" s="146">
        <f>IF(I122="SINAPI",VLOOKUP(ORÇAMENTO!H122,SINAPI,4,),VLOOKUP(ORÇAMENTO!H122,SETOP,5,))</f>
        <v>19.920000000000002</v>
      </c>
      <c r="N122" s="146">
        <f t="shared" ref="N122:N147" si="19">ROUND(M122*(1+$D$7),2)</f>
        <v>26.15</v>
      </c>
      <c r="O122" s="146">
        <f t="shared" ref="O122:O147" si="20">K122*M122</f>
        <v>344.21760000000006</v>
      </c>
      <c r="P122" s="174">
        <f t="shared" ref="P122:P147" si="21">N122*K122</f>
        <v>451.87200000000001</v>
      </c>
      <c r="Q122" s="247"/>
      <c r="R122" s="175"/>
      <c r="S122" s="248"/>
      <c r="T122" s="176"/>
      <c r="U122" s="248"/>
    </row>
    <row r="123" spans="1:21" s="258" customFormat="1" ht="24.95" hidden="1" customHeight="1">
      <c r="A123" s="251"/>
      <c r="B123" s="289" t="s">
        <v>22013</v>
      </c>
      <c r="C123" s="289"/>
      <c r="D123" s="289"/>
      <c r="E123" s="113">
        <v>2.88</v>
      </c>
      <c r="F123" s="248" t="s">
        <v>6403</v>
      </c>
      <c r="G123" s="248"/>
      <c r="H123" s="139"/>
      <c r="I123" s="139"/>
      <c r="J123" s="139"/>
      <c r="K123" s="138"/>
      <c r="L123" s="138"/>
      <c r="M123" s="146"/>
      <c r="N123" s="146"/>
      <c r="O123" s="146"/>
      <c r="P123" s="174"/>
      <c r="Q123" s="247"/>
      <c r="R123" s="175"/>
      <c r="S123" s="248"/>
      <c r="T123" s="176"/>
      <c r="U123" s="248"/>
    </row>
    <row r="124" spans="1:21" s="258" customFormat="1" ht="24.95" hidden="1" customHeight="1">
      <c r="A124" s="251"/>
      <c r="B124" s="289" t="s">
        <v>22014</v>
      </c>
      <c r="C124" s="289"/>
      <c r="D124" s="289"/>
      <c r="E124" s="113">
        <v>6</v>
      </c>
      <c r="F124" s="248" t="s">
        <v>21865</v>
      </c>
      <c r="G124" s="248"/>
      <c r="H124" s="139"/>
      <c r="I124" s="139"/>
      <c r="J124" s="139"/>
      <c r="K124" s="138"/>
      <c r="L124" s="138"/>
      <c r="M124" s="146"/>
      <c r="N124" s="146"/>
      <c r="O124" s="146"/>
      <c r="P124" s="174"/>
      <c r="Q124" s="247"/>
      <c r="R124" s="175"/>
      <c r="S124" s="248"/>
      <c r="T124" s="176"/>
      <c r="U124" s="248"/>
    </row>
    <row r="125" spans="1:21" s="258" customFormat="1" ht="24.95" hidden="1" customHeight="1">
      <c r="A125" s="251"/>
      <c r="B125" s="289" t="s">
        <v>21927</v>
      </c>
      <c r="C125" s="289"/>
      <c r="D125" s="289"/>
      <c r="E125" s="113">
        <f>E123*E124</f>
        <v>17.28</v>
      </c>
      <c r="F125" s="248" t="s">
        <v>6403</v>
      </c>
      <c r="G125" s="248"/>
      <c r="H125" s="139"/>
      <c r="I125" s="139"/>
      <c r="J125" s="139"/>
      <c r="K125" s="138"/>
      <c r="L125" s="138"/>
      <c r="M125" s="146"/>
      <c r="N125" s="146"/>
      <c r="O125" s="146"/>
      <c r="P125" s="174"/>
      <c r="Q125" s="247"/>
      <c r="R125" s="175"/>
      <c r="S125" s="248"/>
      <c r="T125" s="176"/>
      <c r="U125" s="248"/>
    </row>
    <row r="126" spans="1:21" s="258" customFormat="1" ht="30" customHeight="1">
      <c r="A126" s="251" t="s">
        <v>22047</v>
      </c>
      <c r="B126" s="285" t="str">
        <f>IF(I126="SINAPI",VLOOKUP(ORÇAMENTO!H126,SINAPI,2,),VLOOKUP(ORÇAMENTO!H126,SETOP,3,))</f>
        <v>FITA DE PAPEL MICROPERFURADO, 50 X 150 MM, PARA TRATAMENTO DE JUNTAS DE CHAPA DE GESSO PARA DRYWALL</v>
      </c>
      <c r="C126" s="285"/>
      <c r="D126" s="285"/>
      <c r="E126" s="285"/>
      <c r="F126" s="285"/>
      <c r="G126" s="285"/>
      <c r="H126" s="139">
        <v>39431</v>
      </c>
      <c r="I126" s="139" t="s">
        <v>16520</v>
      </c>
      <c r="J126" s="139" t="str">
        <f>IF(I126="SINAPI",VLOOKUP(ORÇAMENTO!H126,SINAPI,3,),VLOOKUP(ORÇAMENTO!H126,SETOP,4,))</f>
        <v xml:space="preserve">M     </v>
      </c>
      <c r="K126" s="138">
        <f>E130</f>
        <v>56.160000000000004</v>
      </c>
      <c r="L126" s="138" t="s">
        <v>41</v>
      </c>
      <c r="M126" s="146">
        <f>IF(I126="SINAPI",VLOOKUP(ORÇAMENTO!H126,SINAPI,4,),VLOOKUP(ORÇAMENTO!H126,SETOP,5,))</f>
        <v>0.23</v>
      </c>
      <c r="N126" s="146">
        <f t="shared" si="19"/>
        <v>0.3</v>
      </c>
      <c r="O126" s="146">
        <f t="shared" si="20"/>
        <v>12.916800000000002</v>
      </c>
      <c r="P126" s="174">
        <f t="shared" si="21"/>
        <v>16.847999999999999</v>
      </c>
      <c r="Q126" s="247"/>
      <c r="R126" s="175"/>
      <c r="S126" s="248"/>
      <c r="T126" s="176"/>
      <c r="U126" s="248"/>
    </row>
    <row r="127" spans="1:21" s="258" customFormat="1" ht="24.95" hidden="1" customHeight="1">
      <c r="A127" s="251"/>
      <c r="B127" s="289" t="s">
        <v>22015</v>
      </c>
      <c r="C127" s="289"/>
      <c r="D127" s="289"/>
      <c r="E127" s="113">
        <v>7.2</v>
      </c>
      <c r="F127" s="248" t="s">
        <v>6581</v>
      </c>
      <c r="G127" s="248"/>
      <c r="H127" s="139"/>
      <c r="I127" s="139"/>
      <c r="J127" s="139"/>
      <c r="K127" s="138"/>
      <c r="L127" s="138"/>
      <c r="M127" s="146"/>
      <c r="N127" s="146"/>
      <c r="O127" s="146"/>
      <c r="P127" s="174"/>
      <c r="Q127" s="247"/>
      <c r="R127" s="175"/>
      <c r="S127" s="248"/>
      <c r="T127" s="176"/>
      <c r="U127" s="248"/>
    </row>
    <row r="128" spans="1:21" s="258" customFormat="1" ht="24.95" hidden="1" customHeight="1">
      <c r="A128" s="251"/>
      <c r="B128" s="303" t="s">
        <v>22014</v>
      </c>
      <c r="C128" s="303"/>
      <c r="D128" s="303"/>
      <c r="E128" s="113">
        <v>6</v>
      </c>
      <c r="F128" s="248" t="s">
        <v>21865</v>
      </c>
      <c r="G128" s="248"/>
      <c r="H128" s="139"/>
      <c r="I128" s="139"/>
      <c r="J128" s="139"/>
      <c r="K128" s="138"/>
      <c r="L128" s="138"/>
      <c r="M128" s="146"/>
      <c r="N128" s="146"/>
      <c r="O128" s="146"/>
      <c r="P128" s="174"/>
      <c r="Q128" s="247"/>
      <c r="R128" s="175"/>
      <c r="S128" s="248"/>
      <c r="T128" s="176"/>
      <c r="U128" s="248"/>
    </row>
    <row r="129" spans="1:21" s="258" customFormat="1" ht="24.95" hidden="1" customHeight="1">
      <c r="A129" s="251"/>
      <c r="B129" s="289" t="s">
        <v>21927</v>
      </c>
      <c r="C129" s="289"/>
      <c r="D129" s="289"/>
      <c r="E129" s="113">
        <f>E127*E128</f>
        <v>43.2</v>
      </c>
      <c r="F129" s="248" t="s">
        <v>6581</v>
      </c>
      <c r="G129" s="248"/>
      <c r="H129" s="139"/>
      <c r="I129" s="139"/>
      <c r="J129" s="139"/>
      <c r="K129" s="138"/>
      <c r="L129" s="138"/>
      <c r="M129" s="146"/>
      <c r="N129" s="146"/>
      <c r="O129" s="146"/>
      <c r="P129" s="174"/>
      <c r="Q129" s="247"/>
      <c r="R129" s="175"/>
      <c r="S129" s="248"/>
      <c r="T129" s="176"/>
      <c r="U129" s="248"/>
    </row>
    <row r="130" spans="1:21" s="258" customFormat="1" ht="24.95" hidden="1" customHeight="1">
      <c r="A130" s="251"/>
      <c r="B130" s="302" t="s">
        <v>22016</v>
      </c>
      <c r="C130" s="302"/>
      <c r="D130" s="302"/>
      <c r="E130" s="195">
        <f>E129*1.3</f>
        <v>56.160000000000004</v>
      </c>
      <c r="F130" s="258" t="s">
        <v>6581</v>
      </c>
      <c r="G130" s="248"/>
      <c r="H130" s="139"/>
      <c r="I130" s="139"/>
      <c r="J130" s="139"/>
      <c r="K130" s="138"/>
      <c r="L130" s="138"/>
      <c r="M130" s="146"/>
      <c r="N130" s="146"/>
      <c r="O130" s="146"/>
      <c r="P130" s="174"/>
      <c r="Q130" s="247"/>
      <c r="R130" s="175"/>
      <c r="S130" s="248"/>
      <c r="T130" s="176"/>
      <c r="U130" s="248"/>
    </row>
    <row r="131" spans="1:21" s="258" customFormat="1" ht="30" customHeight="1">
      <c r="A131" s="251" t="s">
        <v>22048</v>
      </c>
      <c r="B131" s="285" t="str">
        <f>IF(I131="SINAPI",VLOOKUP(ORÇAMENTO!H131,SINAPI,2,),VLOOKUP(ORÇAMENTO!H131,SETOP,3,))</f>
        <v>MASSA DE REJUNTE EM PO PARA DRYWALL, A BASE DE GESSO, SECAGEM RAPIDA, PARA TRATAMENTO DE JUNTAS DE CHAPA DE GESSO (COM ADICAO DE AGUA)</v>
      </c>
      <c r="C131" s="285"/>
      <c r="D131" s="285"/>
      <c r="E131" s="285"/>
      <c r="F131" s="285"/>
      <c r="G131" s="285"/>
      <c r="H131" s="139">
        <v>39434</v>
      </c>
      <c r="I131" s="139" t="s">
        <v>16520</v>
      </c>
      <c r="J131" s="139" t="str">
        <f>IF(I131="SINAPI",VLOOKUP(ORÇAMENTO!H131,SINAPI,3,),VLOOKUP(ORÇAMENTO!H131,SETOP,4,))</f>
        <v xml:space="preserve">KG    </v>
      </c>
      <c r="K131" s="138">
        <f>E136</f>
        <v>30.24</v>
      </c>
      <c r="L131" s="138" t="s">
        <v>41</v>
      </c>
      <c r="M131" s="146">
        <f>IF(I131="SINAPI",VLOOKUP(ORÇAMENTO!H131,SINAPI,4,),VLOOKUP(ORÇAMENTO!H131,SETOP,5,))</f>
        <v>3.96</v>
      </c>
      <c r="N131" s="146">
        <f t="shared" si="19"/>
        <v>5.2</v>
      </c>
      <c r="O131" s="146">
        <f t="shared" si="20"/>
        <v>119.7504</v>
      </c>
      <c r="P131" s="174">
        <f t="shared" si="21"/>
        <v>157.24799999999999</v>
      </c>
      <c r="Q131" s="247"/>
      <c r="R131" s="175"/>
      <c r="S131" s="248"/>
      <c r="T131" s="176"/>
      <c r="U131" s="248"/>
    </row>
    <row r="132" spans="1:21" s="258" customFormat="1" ht="24.95" hidden="1" customHeight="1">
      <c r="A132" s="251"/>
      <c r="B132" s="289" t="s">
        <v>22015</v>
      </c>
      <c r="C132" s="289"/>
      <c r="D132" s="289"/>
      <c r="E132" s="113">
        <v>7.2</v>
      </c>
      <c r="F132" s="248" t="s">
        <v>6403</v>
      </c>
      <c r="G132" s="248"/>
      <c r="H132" s="139"/>
      <c r="I132" s="139"/>
      <c r="J132" s="139"/>
      <c r="K132" s="138"/>
      <c r="L132" s="138"/>
      <c r="M132" s="146"/>
      <c r="N132" s="146"/>
      <c r="O132" s="146"/>
      <c r="P132" s="174"/>
      <c r="Q132" s="247"/>
      <c r="R132" s="175"/>
      <c r="S132" s="248"/>
      <c r="T132" s="176"/>
      <c r="U132" s="248"/>
    </row>
    <row r="133" spans="1:21" s="258" customFormat="1" ht="24.95" hidden="1" customHeight="1">
      <c r="A133" s="251"/>
      <c r="B133" s="289" t="s">
        <v>22014</v>
      </c>
      <c r="C133" s="289"/>
      <c r="D133" s="289"/>
      <c r="E133" s="113">
        <v>6</v>
      </c>
      <c r="F133" s="248" t="s">
        <v>21865</v>
      </c>
      <c r="G133" s="248"/>
      <c r="H133" s="139"/>
      <c r="I133" s="139"/>
      <c r="J133" s="139"/>
      <c r="K133" s="138"/>
      <c r="L133" s="138"/>
      <c r="M133" s="146"/>
      <c r="N133" s="146"/>
      <c r="O133" s="146"/>
      <c r="P133" s="174"/>
      <c r="Q133" s="247"/>
      <c r="R133" s="175"/>
      <c r="S133" s="248"/>
      <c r="T133" s="176"/>
      <c r="U133" s="248"/>
    </row>
    <row r="134" spans="1:21" s="258" customFormat="1" ht="24.95" hidden="1" customHeight="1">
      <c r="A134" s="251"/>
      <c r="B134" s="289" t="s">
        <v>21927</v>
      </c>
      <c r="C134" s="289"/>
      <c r="D134" s="289"/>
      <c r="E134" s="113">
        <f>E132*E133</f>
        <v>43.2</v>
      </c>
      <c r="F134" s="248" t="s">
        <v>6403</v>
      </c>
      <c r="G134" s="248"/>
      <c r="H134" s="139"/>
      <c r="I134" s="139"/>
      <c r="J134" s="139"/>
      <c r="K134" s="138"/>
      <c r="L134" s="138"/>
      <c r="M134" s="146"/>
      <c r="N134" s="146"/>
      <c r="O134" s="146"/>
      <c r="P134" s="174"/>
      <c r="Q134" s="247"/>
      <c r="R134" s="175"/>
      <c r="S134" s="248"/>
      <c r="T134" s="176"/>
      <c r="U134" s="248"/>
    </row>
    <row r="135" spans="1:21" s="258" customFormat="1" ht="24.95" hidden="1" customHeight="1">
      <c r="A135" s="251"/>
      <c r="B135" s="302" t="s">
        <v>22017</v>
      </c>
      <c r="C135" s="302"/>
      <c r="D135" s="302"/>
      <c r="E135" s="195">
        <v>0.7</v>
      </c>
      <c r="F135" s="258" t="s">
        <v>22018</v>
      </c>
      <c r="G135" s="248"/>
      <c r="H135" s="139"/>
      <c r="I135" s="139"/>
      <c r="J135" s="139"/>
      <c r="K135" s="138"/>
      <c r="L135" s="138"/>
      <c r="M135" s="146"/>
      <c r="N135" s="146"/>
      <c r="O135" s="146"/>
      <c r="P135" s="174"/>
      <c r="Q135" s="247"/>
      <c r="R135" s="175"/>
      <c r="S135" s="248"/>
      <c r="T135" s="176"/>
      <c r="U135" s="248"/>
    </row>
    <row r="136" spans="1:21" s="258" customFormat="1" ht="24.95" hidden="1" customHeight="1">
      <c r="A136" s="251"/>
      <c r="B136" s="289" t="s">
        <v>22019</v>
      </c>
      <c r="C136" s="289"/>
      <c r="D136" s="289"/>
      <c r="E136" s="248">
        <f>E134*E135</f>
        <v>30.24</v>
      </c>
      <c r="F136" s="248" t="s">
        <v>6863</v>
      </c>
      <c r="G136" s="248"/>
      <c r="H136" s="139"/>
      <c r="I136" s="139"/>
      <c r="J136" s="139"/>
      <c r="K136" s="138"/>
      <c r="L136" s="138"/>
      <c r="M136" s="146"/>
      <c r="N136" s="146"/>
      <c r="O136" s="146"/>
      <c r="P136" s="174"/>
      <c r="Q136" s="247"/>
      <c r="R136" s="175"/>
      <c r="S136" s="248"/>
      <c r="T136" s="176"/>
      <c r="U136" s="248"/>
    </row>
    <row r="137" spans="1:21" s="258" customFormat="1" ht="30" customHeight="1">
      <c r="A137" s="251" t="s">
        <v>22049</v>
      </c>
      <c r="B137" s="285" t="str">
        <f>IF(I137="SINAPI",VLOOKUP(ORÇAMENTO!H137,SINAPI,2,),VLOOKUP(ORÇAMENTO!H137,SETOP,3,))</f>
        <v>PARAFUSO DRY WALL, EM ACO FOSFATIZADO, CABECA TROMBETA E PONTA AGULHA (TA), COMPRIMENTO 25 MM</v>
      </c>
      <c r="C137" s="285"/>
      <c r="D137" s="285"/>
      <c r="E137" s="285"/>
      <c r="F137" s="285"/>
      <c r="G137" s="285"/>
      <c r="H137" s="139">
        <v>39435</v>
      </c>
      <c r="I137" s="139" t="s">
        <v>16520</v>
      </c>
      <c r="J137" s="139" t="str">
        <f>IF(I137="SINAPI",VLOOKUP(ORÇAMENTO!H137,SINAPI,3,),VLOOKUP(ORÇAMENTO!H137,SETOP,4,))</f>
        <v xml:space="preserve">UN    </v>
      </c>
      <c r="K137" s="138">
        <f>E141</f>
        <v>86.4</v>
      </c>
      <c r="L137" s="138" t="s">
        <v>41</v>
      </c>
      <c r="M137" s="146">
        <f>IF(I137="SINAPI",VLOOKUP(ORÇAMENTO!H137,SINAPI,4,),VLOOKUP(ORÇAMENTO!H137,SETOP,5,))</f>
        <v>0.06</v>
      </c>
      <c r="N137" s="146">
        <f t="shared" si="19"/>
        <v>0.08</v>
      </c>
      <c r="O137" s="146">
        <f t="shared" si="20"/>
        <v>5.1840000000000002</v>
      </c>
      <c r="P137" s="174">
        <f t="shared" si="21"/>
        <v>6.9120000000000008</v>
      </c>
      <c r="Q137" s="247"/>
      <c r="R137" s="175"/>
      <c r="S137" s="248"/>
      <c r="T137" s="176"/>
      <c r="U137" s="248"/>
    </row>
    <row r="138" spans="1:21" s="258" customFormat="1" ht="24.95" hidden="1" customHeight="1">
      <c r="A138" s="251"/>
      <c r="B138" s="289" t="s">
        <v>22015</v>
      </c>
      <c r="C138" s="289"/>
      <c r="D138" s="289"/>
      <c r="E138" s="113">
        <v>7.2</v>
      </c>
      <c r="F138" s="248" t="s">
        <v>6403</v>
      </c>
      <c r="G138" s="248"/>
      <c r="H138" s="139"/>
      <c r="I138" s="139"/>
      <c r="J138" s="139"/>
      <c r="K138" s="138"/>
      <c r="L138" s="138"/>
      <c r="M138" s="146"/>
      <c r="N138" s="146"/>
      <c r="O138" s="146"/>
      <c r="P138" s="174"/>
      <c r="Q138" s="247"/>
      <c r="R138" s="175"/>
      <c r="S138" s="248"/>
      <c r="T138" s="176"/>
      <c r="U138" s="248"/>
    </row>
    <row r="139" spans="1:21" s="258" customFormat="1" ht="24.95" hidden="1" customHeight="1">
      <c r="A139" s="251"/>
      <c r="B139" s="289" t="s">
        <v>22020</v>
      </c>
      <c r="C139" s="289"/>
      <c r="D139" s="289"/>
      <c r="E139" s="113">
        <v>0.5</v>
      </c>
      <c r="F139" s="248" t="s">
        <v>6581</v>
      </c>
      <c r="G139" s="248"/>
      <c r="H139" s="139"/>
      <c r="I139" s="139"/>
      <c r="J139" s="139"/>
      <c r="K139" s="138"/>
      <c r="L139" s="138"/>
      <c r="M139" s="146"/>
      <c r="N139" s="146"/>
      <c r="O139" s="146"/>
      <c r="P139" s="174"/>
      <c r="Q139" s="247"/>
      <c r="R139" s="175"/>
      <c r="S139" s="248"/>
      <c r="T139" s="176"/>
      <c r="U139" s="248"/>
    </row>
    <row r="140" spans="1:21" s="258" customFormat="1" ht="24.95" hidden="1" customHeight="1">
      <c r="A140" s="251"/>
      <c r="B140" s="289" t="s">
        <v>21927</v>
      </c>
      <c r="C140" s="289"/>
      <c r="D140" s="289"/>
      <c r="E140" s="113">
        <f>E138/E139</f>
        <v>14.4</v>
      </c>
      <c r="F140" s="248" t="s">
        <v>21865</v>
      </c>
      <c r="G140" s="248"/>
      <c r="H140" s="139"/>
      <c r="I140" s="139"/>
      <c r="J140" s="139"/>
      <c r="K140" s="138"/>
      <c r="L140" s="138"/>
      <c r="M140" s="146"/>
      <c r="N140" s="146"/>
      <c r="O140" s="146"/>
      <c r="P140" s="174"/>
      <c r="Q140" s="247"/>
      <c r="R140" s="175"/>
      <c r="S140" s="248"/>
      <c r="T140" s="176"/>
      <c r="U140" s="248"/>
    </row>
    <row r="141" spans="1:21" s="258" customFormat="1" ht="24.95" hidden="1" customHeight="1">
      <c r="A141" s="251"/>
      <c r="B141" s="289" t="s">
        <v>22021</v>
      </c>
      <c r="C141" s="289"/>
      <c r="D141" s="289"/>
      <c r="E141" s="113">
        <f>E140*6</f>
        <v>86.4</v>
      </c>
      <c r="F141" s="248" t="s">
        <v>21865</v>
      </c>
      <c r="G141" s="248"/>
      <c r="H141" s="139"/>
      <c r="I141" s="139"/>
      <c r="J141" s="139"/>
      <c r="K141" s="138"/>
      <c r="L141" s="138"/>
      <c r="M141" s="146"/>
      <c r="N141" s="146"/>
      <c r="O141" s="146"/>
      <c r="P141" s="174"/>
      <c r="Q141" s="247"/>
      <c r="R141" s="175"/>
      <c r="S141" s="248"/>
      <c r="T141" s="176"/>
      <c r="U141" s="248"/>
    </row>
    <row r="142" spans="1:21" s="258" customFormat="1" ht="30" customHeight="1">
      <c r="A142" s="251" t="s">
        <v>22050</v>
      </c>
      <c r="B142" s="285" t="str">
        <f>IF(I142="SINAPI",VLOOKUP(ORÇAMENTO!H142,SINAPI,2,),VLOOKUP(ORÇAMENTO!H142,SETOP,3,))</f>
        <v>PARAFUSO DRY WALL, EM ACO ZINCADO, CABECA LENTILHA E PONTA BROCA (LB), LARGURA 4,2 MM, COMPRIMENTO 13 MM</v>
      </c>
      <c r="C142" s="285"/>
      <c r="D142" s="285"/>
      <c r="E142" s="285"/>
      <c r="F142" s="285"/>
      <c r="G142" s="285"/>
      <c r="H142" s="139">
        <v>39443</v>
      </c>
      <c r="I142" s="139" t="s">
        <v>16520</v>
      </c>
      <c r="J142" s="139" t="str">
        <f>IF(I142="SINAPI",VLOOKUP(ORÇAMENTO!H142,SINAPI,3,),VLOOKUP(ORÇAMENTO!H142,SETOP,4,))</f>
        <v xml:space="preserve">UN    </v>
      </c>
      <c r="K142" s="138">
        <f>E146</f>
        <v>288</v>
      </c>
      <c r="L142" s="138" t="s">
        <v>41</v>
      </c>
      <c r="M142" s="146">
        <f>IF(I142="SINAPI",VLOOKUP(ORÇAMENTO!H142,SINAPI,4,),VLOOKUP(ORÇAMENTO!H142,SETOP,5,))</f>
        <v>0.14000000000000001</v>
      </c>
      <c r="N142" s="146">
        <f t="shared" si="19"/>
        <v>0.18</v>
      </c>
      <c r="O142" s="146">
        <f t="shared" si="20"/>
        <v>40.320000000000007</v>
      </c>
      <c r="P142" s="174">
        <f t="shared" si="21"/>
        <v>51.839999999999996</v>
      </c>
      <c r="Q142" s="247"/>
      <c r="R142" s="175"/>
      <c r="S142" s="248"/>
      <c r="T142" s="176"/>
      <c r="U142" s="248"/>
    </row>
    <row r="143" spans="1:21" s="258" customFormat="1" ht="24.95" hidden="1" customHeight="1">
      <c r="A143" s="251"/>
      <c r="B143" s="289" t="s">
        <v>22015</v>
      </c>
      <c r="C143" s="289"/>
      <c r="D143" s="289"/>
      <c r="E143" s="113">
        <v>7.2</v>
      </c>
      <c r="F143" s="248" t="s">
        <v>6403</v>
      </c>
      <c r="G143" s="248"/>
      <c r="H143" s="139"/>
      <c r="I143" s="139"/>
      <c r="J143" s="139"/>
      <c r="K143" s="138"/>
      <c r="L143" s="138"/>
      <c r="M143" s="146"/>
      <c r="N143" s="146"/>
      <c r="O143" s="146"/>
      <c r="P143" s="174"/>
      <c r="Q143" s="247"/>
      <c r="R143" s="175"/>
      <c r="S143" s="248"/>
      <c r="T143" s="176"/>
      <c r="U143" s="248"/>
    </row>
    <row r="144" spans="1:21" s="258" customFormat="1" ht="24.95" hidden="1" customHeight="1">
      <c r="A144" s="251"/>
      <c r="B144" s="289" t="s">
        <v>22020</v>
      </c>
      <c r="C144" s="289"/>
      <c r="D144" s="289"/>
      <c r="E144" s="113">
        <v>0.15</v>
      </c>
      <c r="F144" s="248" t="s">
        <v>6581</v>
      </c>
      <c r="G144" s="248"/>
      <c r="H144" s="139"/>
      <c r="I144" s="139"/>
      <c r="J144" s="139"/>
      <c r="K144" s="138"/>
      <c r="L144" s="138"/>
      <c r="M144" s="146"/>
      <c r="N144" s="146"/>
      <c r="O144" s="146"/>
      <c r="P144" s="174"/>
      <c r="Q144" s="247"/>
      <c r="R144" s="175"/>
      <c r="S144" s="248"/>
      <c r="T144" s="176"/>
      <c r="U144" s="248"/>
    </row>
    <row r="145" spans="1:21" s="258" customFormat="1" ht="24.95" hidden="1" customHeight="1">
      <c r="A145" s="251"/>
      <c r="B145" s="289" t="s">
        <v>21927</v>
      </c>
      <c r="C145" s="289"/>
      <c r="D145" s="289"/>
      <c r="E145" s="113">
        <f>E143/E144</f>
        <v>48</v>
      </c>
      <c r="F145" s="248" t="s">
        <v>21865</v>
      </c>
      <c r="G145" s="248"/>
      <c r="H145" s="139"/>
      <c r="I145" s="139"/>
      <c r="J145" s="139"/>
      <c r="K145" s="138"/>
      <c r="L145" s="138"/>
      <c r="M145" s="146"/>
      <c r="N145" s="146"/>
      <c r="O145" s="146"/>
      <c r="P145" s="174"/>
      <c r="Q145" s="247"/>
      <c r="R145" s="175"/>
      <c r="S145" s="248"/>
      <c r="T145" s="176"/>
      <c r="U145" s="248"/>
    </row>
    <row r="146" spans="1:21" s="258" customFormat="1" ht="24.95" hidden="1" customHeight="1">
      <c r="A146" s="251"/>
      <c r="B146" s="289" t="s">
        <v>22021</v>
      </c>
      <c r="C146" s="289"/>
      <c r="D146" s="289"/>
      <c r="E146" s="113">
        <f>E145*6</f>
        <v>288</v>
      </c>
      <c r="F146" s="248" t="s">
        <v>21865</v>
      </c>
      <c r="G146" s="248"/>
      <c r="H146" s="139"/>
      <c r="I146" s="139"/>
      <c r="J146" s="139"/>
      <c r="K146" s="138"/>
      <c r="L146" s="138"/>
      <c r="M146" s="146"/>
      <c r="N146" s="146"/>
      <c r="O146" s="146"/>
      <c r="P146" s="174"/>
      <c r="Q146" s="247"/>
      <c r="R146" s="175"/>
      <c r="S146" s="248"/>
      <c r="T146" s="176"/>
      <c r="U146" s="248"/>
    </row>
    <row r="147" spans="1:21" s="258" customFormat="1" ht="24.95" customHeight="1">
      <c r="A147" s="251" t="s">
        <v>22051</v>
      </c>
      <c r="B147" s="285" t="str">
        <f>IF(I147="SINAPI",VLOOKUP(ORÇAMENTO!H147,SINAPI,2,),VLOOKUP(ORÇAMENTO!H147,SETOP,3,))</f>
        <v>SERVENTE COM ENCARGOS COMPLEMENTARES</v>
      </c>
      <c r="C147" s="285"/>
      <c r="D147" s="285"/>
      <c r="E147" s="285"/>
      <c r="F147" s="285"/>
      <c r="G147" s="285"/>
      <c r="H147" s="139">
        <v>88316</v>
      </c>
      <c r="I147" s="139" t="s">
        <v>16520</v>
      </c>
      <c r="J147" s="139" t="str">
        <f>IF(I147="SINAPI",VLOOKUP(ORÇAMENTO!H147,SINAPI,3,),VLOOKUP(ORÇAMENTO!H147,SETOP,4,))</f>
        <v>H</v>
      </c>
      <c r="K147" s="138">
        <f>E150</f>
        <v>40</v>
      </c>
      <c r="L147" s="138" t="s">
        <v>41</v>
      </c>
      <c r="M147" s="146">
        <f>IF(I147="SINAPI",VLOOKUP(ORÇAMENTO!H147,SINAPI,4,),VLOOKUP(ORÇAMENTO!H147,SETOP,5,))</f>
        <v>13.38</v>
      </c>
      <c r="N147" s="146">
        <f t="shared" si="19"/>
        <v>17.57</v>
      </c>
      <c r="O147" s="146">
        <f t="shared" si="20"/>
        <v>535.20000000000005</v>
      </c>
      <c r="P147" s="174">
        <f t="shared" si="21"/>
        <v>702.8</v>
      </c>
      <c r="Q147" s="247"/>
      <c r="R147" s="175"/>
      <c r="S147" s="248"/>
      <c r="T147" s="176"/>
      <c r="U147" s="248"/>
    </row>
    <row r="148" spans="1:21" s="258" customFormat="1" ht="24.95" hidden="1" customHeight="1">
      <c r="A148" s="251"/>
      <c r="B148" s="289" t="s">
        <v>21926</v>
      </c>
      <c r="C148" s="289"/>
      <c r="D148" s="289"/>
      <c r="E148" s="113">
        <v>8</v>
      </c>
      <c r="F148" s="248" t="s">
        <v>24</v>
      </c>
      <c r="G148" s="248"/>
      <c r="H148" s="139"/>
      <c r="I148" s="139"/>
      <c r="J148" s="139"/>
      <c r="K148" s="138"/>
      <c r="L148" s="138"/>
      <c r="M148" s="146"/>
      <c r="N148" s="146"/>
      <c r="O148" s="146"/>
      <c r="P148" s="174"/>
      <c r="Q148" s="175"/>
      <c r="R148" s="175"/>
      <c r="S148" s="248"/>
      <c r="T148" s="176"/>
      <c r="U148" s="248"/>
    </row>
    <row r="149" spans="1:21" s="258" customFormat="1" ht="24.95" hidden="1" customHeight="1">
      <c r="A149" s="251"/>
      <c r="B149" s="289" t="s">
        <v>21925</v>
      </c>
      <c r="C149" s="289"/>
      <c r="D149" s="289"/>
      <c r="E149" s="113">
        <v>5</v>
      </c>
      <c r="F149" s="248" t="s">
        <v>21931</v>
      </c>
      <c r="G149" s="248"/>
      <c r="H149" s="139"/>
      <c r="I149" s="139"/>
      <c r="J149" s="139"/>
      <c r="K149" s="138"/>
      <c r="L149" s="138"/>
      <c r="M149" s="146"/>
      <c r="N149" s="146"/>
      <c r="O149" s="146"/>
      <c r="P149" s="174"/>
      <c r="Q149" s="175"/>
      <c r="R149" s="175"/>
      <c r="S149" s="248"/>
      <c r="T149" s="176"/>
      <c r="U149" s="248"/>
    </row>
    <row r="150" spans="1:21" s="258" customFormat="1" ht="24.95" hidden="1" customHeight="1">
      <c r="A150" s="251"/>
      <c r="B150" s="289" t="s">
        <v>21927</v>
      </c>
      <c r="C150" s="289"/>
      <c r="D150" s="289"/>
      <c r="E150" s="113">
        <f>E148*E149</f>
        <v>40</v>
      </c>
      <c r="F150" s="248" t="s">
        <v>24</v>
      </c>
      <c r="G150" s="248"/>
      <c r="H150" s="139"/>
      <c r="I150" s="139"/>
      <c r="J150" s="139"/>
      <c r="K150" s="138"/>
      <c r="L150" s="138"/>
      <c r="M150" s="146"/>
      <c r="N150" s="146"/>
      <c r="O150" s="146"/>
      <c r="P150" s="174"/>
      <c r="Q150" s="175"/>
      <c r="R150" s="175"/>
      <c r="S150" s="248"/>
      <c r="T150" s="176"/>
      <c r="U150" s="248"/>
    </row>
    <row r="151" spans="1:21" s="258" customFormat="1" ht="24.95" customHeight="1">
      <c r="A151" s="251" t="s">
        <v>22052</v>
      </c>
      <c r="B151" s="285" t="str">
        <f>IF(I151="SINAPI",VLOOKUP(ORÇAMENTO!H151,SINAPI,2,),VLOOKUP(ORÇAMENTO!H151,SETOP,3,))</f>
        <v>MONTADOR DE ESTRUTURA METÁLICA COM ENCARGOS COMPLEMENTARES</v>
      </c>
      <c r="C151" s="285"/>
      <c r="D151" s="285"/>
      <c r="E151" s="285"/>
      <c r="F151" s="285"/>
      <c r="G151" s="285"/>
      <c r="H151" s="139">
        <v>88278</v>
      </c>
      <c r="I151" s="139" t="s">
        <v>16520</v>
      </c>
      <c r="J151" s="139" t="str">
        <f>IF(I151="SINAPI",VLOOKUP(ORÇAMENTO!H151,SINAPI,3,),VLOOKUP(ORÇAMENTO!H151,SETOP,4,))</f>
        <v>H</v>
      </c>
      <c r="K151" s="138">
        <f>E154</f>
        <v>40</v>
      </c>
      <c r="L151" s="138" t="s">
        <v>41</v>
      </c>
      <c r="M151" s="146">
        <f>IF(I151="SINAPI",VLOOKUP(ORÇAMENTO!H151,SINAPI,4,),VLOOKUP(ORÇAMENTO!H151,SETOP,5,))</f>
        <v>17.600000000000001</v>
      </c>
      <c r="N151" s="146">
        <f t="shared" ref="N151" si="22">ROUND(M151*(1+$D$7),2)</f>
        <v>23.11</v>
      </c>
      <c r="O151" s="146">
        <f t="shared" ref="O151" si="23">K151*M151</f>
        <v>704</v>
      </c>
      <c r="P151" s="174">
        <f t="shared" ref="P151" si="24">N151*K151</f>
        <v>924.4</v>
      </c>
      <c r="Q151" s="247"/>
      <c r="R151" s="175"/>
      <c r="S151" s="248"/>
      <c r="T151" s="176"/>
      <c r="U151" s="248"/>
    </row>
    <row r="152" spans="1:21" s="258" customFormat="1" ht="24.95" hidden="1" customHeight="1">
      <c r="A152" s="251"/>
      <c r="B152" s="289" t="s">
        <v>21926</v>
      </c>
      <c r="C152" s="289"/>
      <c r="D152" s="289"/>
      <c r="E152" s="113">
        <v>8</v>
      </c>
      <c r="F152" s="248" t="s">
        <v>24</v>
      </c>
      <c r="G152" s="248"/>
      <c r="H152" s="139"/>
      <c r="I152" s="139"/>
      <c r="J152" s="139"/>
      <c r="K152" s="138"/>
      <c r="L152" s="138"/>
      <c r="M152" s="146"/>
      <c r="N152" s="146"/>
      <c r="O152" s="146"/>
      <c r="P152" s="174"/>
      <c r="Q152" s="247"/>
      <c r="R152" s="175"/>
      <c r="S152" s="248"/>
      <c r="T152" s="176"/>
      <c r="U152" s="248"/>
    </row>
    <row r="153" spans="1:21" s="258" customFormat="1" ht="24.95" hidden="1" customHeight="1">
      <c r="A153" s="251"/>
      <c r="B153" s="289" t="s">
        <v>21925</v>
      </c>
      <c r="C153" s="289"/>
      <c r="D153" s="289"/>
      <c r="E153" s="113">
        <v>5</v>
      </c>
      <c r="F153" s="248" t="s">
        <v>21931</v>
      </c>
      <c r="G153" s="248"/>
      <c r="H153" s="139"/>
      <c r="I153" s="139"/>
      <c r="J153" s="139"/>
      <c r="K153" s="138"/>
      <c r="L153" s="138"/>
      <c r="M153" s="146"/>
      <c r="N153" s="146"/>
      <c r="O153" s="146"/>
      <c r="P153" s="174"/>
      <c r="Q153" s="247"/>
      <c r="R153" s="175"/>
      <c r="S153" s="248"/>
      <c r="T153" s="176"/>
      <c r="U153" s="248"/>
    </row>
    <row r="154" spans="1:21" s="258" customFormat="1" ht="24.95" hidden="1" customHeight="1">
      <c r="A154" s="251"/>
      <c r="B154" s="289" t="s">
        <v>21927</v>
      </c>
      <c r="C154" s="289"/>
      <c r="D154" s="289"/>
      <c r="E154" s="113">
        <f>E152*E153</f>
        <v>40</v>
      </c>
      <c r="F154" s="248" t="s">
        <v>24</v>
      </c>
      <c r="G154" s="248"/>
      <c r="H154" s="139"/>
      <c r="I154" s="139"/>
      <c r="J154" s="139"/>
      <c r="K154" s="138"/>
      <c r="L154" s="138"/>
      <c r="M154" s="146"/>
      <c r="N154" s="146"/>
      <c r="O154" s="146"/>
      <c r="P154" s="174"/>
      <c r="Q154" s="247"/>
      <c r="R154" s="175"/>
      <c r="S154" s="248"/>
      <c r="T154" s="176"/>
      <c r="U154" s="248"/>
    </row>
    <row r="155" spans="1:21" s="258" customFormat="1" ht="30" customHeight="1">
      <c r="A155" s="300" t="str">
        <f>"SUBTOTAL "&amp;B94</f>
        <v>SUBTOTAL TRATAMENTO DE UMIDADE DO TETO</v>
      </c>
      <c r="B155" s="300"/>
      <c r="C155" s="300"/>
      <c r="D155" s="300"/>
      <c r="E155" s="300"/>
      <c r="F155" s="300"/>
      <c r="G155" s="300"/>
      <c r="H155" s="300"/>
      <c r="I155" s="300"/>
      <c r="J155" s="300"/>
      <c r="K155" s="300"/>
      <c r="L155" s="300"/>
      <c r="M155" s="300"/>
      <c r="N155" s="290"/>
      <c r="O155" s="159">
        <f>SUM(O95:O154)</f>
        <v>2366.6509080000001</v>
      </c>
      <c r="P155" s="159">
        <f>SUM(P95:P154)</f>
        <v>3106.2158320000003</v>
      </c>
      <c r="Q155" s="175"/>
      <c r="R155" s="175"/>
      <c r="S155" s="248"/>
      <c r="T155" s="176"/>
      <c r="U155" s="248"/>
    </row>
    <row r="156" spans="1:21" s="190" customFormat="1" ht="24.95" customHeight="1">
      <c r="A156" s="233">
        <v>4</v>
      </c>
      <c r="B156" s="301" t="s">
        <v>21935</v>
      </c>
      <c r="C156" s="301"/>
      <c r="D156" s="301"/>
      <c r="E156" s="301"/>
      <c r="F156" s="301"/>
      <c r="G156" s="301"/>
      <c r="H156" s="234"/>
      <c r="I156" s="234"/>
      <c r="J156" s="234"/>
      <c r="K156" s="234"/>
      <c r="L156" s="234"/>
      <c r="M156" s="234"/>
      <c r="N156" s="234"/>
      <c r="O156" s="235"/>
      <c r="P156" s="236"/>
      <c r="Q156" s="237"/>
      <c r="R156" s="237"/>
      <c r="S156" s="238"/>
      <c r="T156" s="239"/>
      <c r="U156" s="238"/>
    </row>
    <row r="157" spans="1:21" s="258" customFormat="1" ht="30" customHeight="1">
      <c r="A157" s="251" t="s">
        <v>22053</v>
      </c>
      <c r="B157" s="285" t="str">
        <f>IF(I157="SINAPI",VLOOKUP(ORÇAMENTO!H157,SINAPI,2,),VLOOKUP(ORÇAMENTO!H157,SETOP,3,))</f>
        <v>APLICAÇÃO MANUAL DE PINTURA COM TINTA TEXTURIZADA ACRÍLICA EM PAREDES EXTERNAS DE CASAS, UMA COR. AF_06/2014</v>
      </c>
      <c r="C157" s="285"/>
      <c r="D157" s="285"/>
      <c r="E157" s="285"/>
      <c r="F157" s="285"/>
      <c r="G157" s="285"/>
      <c r="H157" s="19">
        <v>88423</v>
      </c>
      <c r="I157" s="139" t="s">
        <v>16520</v>
      </c>
      <c r="J157" s="139" t="str">
        <f>IF(I157="SINAPI",VLOOKUP(ORÇAMENTO!H157,SINAPI,3,),VLOOKUP(ORÇAMENTO!H157,SETOP,4,))</f>
        <v>M2</v>
      </c>
      <c r="K157" s="138">
        <f>E160</f>
        <v>21.880000000000003</v>
      </c>
      <c r="L157" s="138" t="s">
        <v>41</v>
      </c>
      <c r="M157" s="146">
        <f>IF(I157="SINAPI",VLOOKUP(ORÇAMENTO!H157,SINAPI,4,),VLOOKUP(ORÇAMENTO!H157,SETOP,5,))</f>
        <v>14.38</v>
      </c>
      <c r="N157" s="146">
        <f>ROUND(M157*(1+$D$7),2)</f>
        <v>18.88</v>
      </c>
      <c r="O157" s="146">
        <f>K157*M157</f>
        <v>314.63440000000003</v>
      </c>
      <c r="P157" s="174">
        <f>N157*K157</f>
        <v>413.09440000000001</v>
      </c>
      <c r="Q157" s="175"/>
      <c r="R157" s="175"/>
      <c r="S157" s="248"/>
      <c r="T157" s="176"/>
      <c r="U157" s="248"/>
    </row>
    <row r="158" spans="1:21" s="258" customFormat="1" ht="24.95" hidden="1" customHeight="1">
      <c r="A158" s="251"/>
      <c r="B158" s="289" t="s">
        <v>22026</v>
      </c>
      <c r="C158" s="289"/>
      <c r="D158" s="289"/>
      <c r="E158" s="113">
        <v>218.8</v>
      </c>
      <c r="F158" s="248" t="s">
        <v>6581</v>
      </c>
      <c r="G158" s="248"/>
      <c r="H158" s="139"/>
      <c r="I158" s="139"/>
      <c r="J158" s="139"/>
      <c r="K158" s="138"/>
      <c r="L158" s="138"/>
      <c r="M158" s="146"/>
      <c r="N158" s="146"/>
      <c r="O158" s="146"/>
      <c r="P158" s="174"/>
      <c r="Q158" s="175"/>
      <c r="R158" s="175"/>
      <c r="S158" s="248"/>
      <c r="T158" s="176"/>
      <c r="U158" s="248"/>
    </row>
    <row r="159" spans="1:21" s="258" customFormat="1" ht="24.95" hidden="1" customHeight="1">
      <c r="A159" s="251"/>
      <c r="B159" s="289" t="s">
        <v>22027</v>
      </c>
      <c r="C159" s="289"/>
      <c r="D159" s="289"/>
      <c r="E159" s="113">
        <v>0.1</v>
      </c>
      <c r="F159" s="248" t="s">
        <v>22028</v>
      </c>
      <c r="G159" s="248"/>
      <c r="H159" s="139"/>
      <c r="I159" s="139"/>
      <c r="J159" s="139"/>
      <c r="K159" s="138"/>
      <c r="L159" s="138"/>
      <c r="M159" s="146"/>
      <c r="N159" s="146"/>
      <c r="O159" s="146"/>
      <c r="P159" s="174"/>
      <c r="Q159" s="175"/>
      <c r="R159" s="175"/>
      <c r="S159" s="248"/>
      <c r="T159" s="176"/>
      <c r="U159" s="248"/>
    </row>
    <row r="160" spans="1:21" s="258" customFormat="1" ht="24.95" hidden="1" customHeight="1">
      <c r="A160" s="251"/>
      <c r="B160" s="289" t="s">
        <v>22029</v>
      </c>
      <c r="C160" s="289"/>
      <c r="D160" s="289"/>
      <c r="E160" s="113">
        <f>E158*E159</f>
        <v>21.880000000000003</v>
      </c>
      <c r="F160" s="248" t="s">
        <v>6403</v>
      </c>
      <c r="G160" s="248"/>
      <c r="H160" s="139"/>
      <c r="I160" s="139"/>
      <c r="J160" s="139"/>
      <c r="K160" s="138"/>
      <c r="L160" s="138"/>
      <c r="M160" s="146"/>
      <c r="N160" s="146"/>
      <c r="O160" s="146"/>
      <c r="P160" s="174"/>
      <c r="Q160" s="175"/>
      <c r="R160" s="175"/>
      <c r="S160" s="248"/>
      <c r="T160" s="176"/>
      <c r="U160" s="248"/>
    </row>
    <row r="161" spans="1:21" s="258" customFormat="1" ht="24.95" customHeight="1">
      <c r="A161" s="251" t="s">
        <v>22054</v>
      </c>
      <c r="B161" s="285" t="str">
        <f>IF(I161="SINAPI",VLOOKUP(ORÇAMENTO!H161,SINAPI,2,),VLOOKUP(ORÇAMENTO!H161,SETOP,3,))</f>
        <v>PINTURA ESMALTE ACETINADO EM MADEIRA, DUAS DEMAOS</v>
      </c>
      <c r="C161" s="285"/>
      <c r="D161" s="285"/>
      <c r="E161" s="285"/>
      <c r="F161" s="285"/>
      <c r="G161" s="285"/>
      <c r="H161" s="139" t="s">
        <v>5322</v>
      </c>
      <c r="I161" s="139" t="s">
        <v>16520</v>
      </c>
      <c r="J161" s="139" t="str">
        <f>IF(I161="SINAPI",VLOOKUP(ORÇAMENTO!H161,SINAPI,3,),VLOOKUP(ORÇAMENTO!H161,SETOP,4,))</f>
        <v>M2</v>
      </c>
      <c r="K161" s="138">
        <f>E164</f>
        <v>0.88</v>
      </c>
      <c r="L161" s="138" t="s">
        <v>41</v>
      </c>
      <c r="M161" s="146">
        <f>IF(I161="SINAPI",VLOOKUP(ORÇAMENTO!H161,SINAPI,4,),VLOOKUP(ORÇAMENTO!H161,SETOP,5,))</f>
        <v>15.89</v>
      </c>
      <c r="N161" s="146">
        <f>ROUND(M161*(1+$D$7),2)</f>
        <v>20.86</v>
      </c>
      <c r="O161" s="146">
        <f>K161*M161</f>
        <v>13.9832</v>
      </c>
      <c r="P161" s="174">
        <f>N161*K161</f>
        <v>18.3568</v>
      </c>
      <c r="Q161" s="175"/>
      <c r="R161" s="175"/>
      <c r="S161" s="248"/>
      <c r="T161" s="176"/>
      <c r="U161" s="248"/>
    </row>
    <row r="162" spans="1:21" s="258" customFormat="1" ht="24.95" hidden="1" customHeight="1">
      <c r="A162" s="251"/>
      <c r="B162" s="289" t="s">
        <v>21984</v>
      </c>
      <c r="C162" s="289"/>
      <c r="D162" s="289"/>
      <c r="E162" s="113">
        <v>0.44</v>
      </c>
      <c r="F162" s="248" t="s">
        <v>6403</v>
      </c>
      <c r="G162" s="248"/>
      <c r="H162" s="139"/>
      <c r="I162" s="139"/>
      <c r="J162" s="139"/>
      <c r="K162" s="138"/>
      <c r="L162" s="138"/>
      <c r="M162" s="146"/>
      <c r="N162" s="146"/>
      <c r="O162" s="146"/>
      <c r="P162" s="174"/>
      <c r="Q162" s="175"/>
      <c r="R162" s="175"/>
      <c r="S162" s="248"/>
      <c r="T162" s="176"/>
      <c r="U162" s="248"/>
    </row>
    <row r="163" spans="1:21" s="258" customFormat="1" ht="24.95" hidden="1" customHeight="1">
      <c r="A163" s="251"/>
      <c r="B163" s="289" t="s">
        <v>21936</v>
      </c>
      <c r="C163" s="289"/>
      <c r="D163" s="289"/>
      <c r="E163" s="113">
        <v>2</v>
      </c>
      <c r="F163" s="248" t="s">
        <v>21865</v>
      </c>
      <c r="G163" s="248"/>
      <c r="H163" s="139"/>
      <c r="I163" s="139"/>
      <c r="J163" s="139"/>
      <c r="K163" s="138"/>
      <c r="L163" s="138"/>
      <c r="M163" s="146"/>
      <c r="N163" s="146"/>
      <c r="O163" s="146"/>
      <c r="P163" s="174"/>
      <c r="Q163" s="175"/>
      <c r="R163" s="175"/>
      <c r="S163" s="248"/>
      <c r="T163" s="176"/>
      <c r="U163" s="248"/>
    </row>
    <row r="164" spans="1:21" s="258" customFormat="1" ht="24.95" hidden="1" customHeight="1">
      <c r="A164" s="251"/>
      <c r="B164" s="289" t="s">
        <v>21937</v>
      </c>
      <c r="C164" s="289"/>
      <c r="D164" s="289"/>
      <c r="E164" s="113">
        <f>E162*E163</f>
        <v>0.88</v>
      </c>
      <c r="F164" s="248" t="s">
        <v>6403</v>
      </c>
      <c r="G164" s="248"/>
      <c r="H164" s="139"/>
      <c r="I164" s="139"/>
      <c r="J164" s="139"/>
      <c r="K164" s="138"/>
      <c r="L164" s="138"/>
      <c r="M164" s="146"/>
      <c r="N164" s="146"/>
      <c r="O164" s="146"/>
      <c r="P164" s="174"/>
      <c r="Q164" s="175"/>
      <c r="R164" s="175"/>
      <c r="S164" s="248"/>
      <c r="T164" s="176"/>
      <c r="U164" s="248"/>
    </row>
    <row r="165" spans="1:21" s="258" customFormat="1" ht="33.75" customHeight="1">
      <c r="A165" s="260" t="s">
        <v>22055</v>
      </c>
      <c r="B165" s="298" t="str">
        <f>IF(I165="SINAPI",VLOOKUP(ORÇAMENTO!H165,SINAPI,2,),VLOOKUP(ORÇAMENTO!H165,SETOP,3,))</f>
        <v>APLICAÇÃO MANUAL DE PINTURA COM TINTA LÁTEX ACRÍLICA EM PAREDES, DUAS DEMÃOS. AF_06/2014</v>
      </c>
      <c r="C165" s="298"/>
      <c r="D165" s="298"/>
      <c r="E165" s="298"/>
      <c r="F165" s="298"/>
      <c r="G165" s="298"/>
      <c r="H165" s="19">
        <v>88489</v>
      </c>
      <c r="I165" s="19" t="s">
        <v>16520</v>
      </c>
      <c r="J165" s="19" t="str">
        <f>IF(I165="SINAPI",VLOOKUP(ORÇAMENTO!H165,SINAPI,3,),VLOOKUP(ORÇAMENTO!H165,SETOP,4,))</f>
        <v>M2</v>
      </c>
      <c r="K165" s="138">
        <f>E175</f>
        <v>570.63359999999989</v>
      </c>
      <c r="L165" s="4" t="s">
        <v>41</v>
      </c>
      <c r="M165" s="20">
        <f>IF(I165="SINAPI",VLOOKUP(ORÇAMENTO!H165,SINAPI,4,),VLOOKUP(ORÇAMENTO!H165,SETOP,5,))</f>
        <v>10.32</v>
      </c>
      <c r="N165" s="20">
        <f>ROUND(M165*(1+$D$7),2)</f>
        <v>13.55</v>
      </c>
      <c r="O165" s="20">
        <f>K165*M165</f>
        <v>5888.9387519999991</v>
      </c>
      <c r="P165" s="158">
        <f>N165*K165</f>
        <v>7732.0852799999993</v>
      </c>
      <c r="Q165" s="97"/>
      <c r="R165" s="97"/>
      <c r="S165" s="7"/>
      <c r="T165" s="89"/>
      <c r="U165" s="7"/>
    </row>
    <row r="166" spans="1:21" s="258" customFormat="1" ht="24.95" hidden="1" customHeight="1">
      <c r="A166" s="260"/>
      <c r="B166" s="297" t="s">
        <v>21939</v>
      </c>
      <c r="C166" s="297"/>
      <c r="D166" s="297"/>
      <c r="E166" s="107">
        <v>452.78</v>
      </c>
      <c r="F166" s="257" t="s">
        <v>6581</v>
      </c>
      <c r="G166" s="257"/>
      <c r="H166" s="19"/>
      <c r="I166" s="19"/>
      <c r="J166" s="19"/>
      <c r="K166" s="138"/>
      <c r="L166" s="4"/>
      <c r="M166" s="20"/>
      <c r="N166" s="20"/>
      <c r="O166" s="20"/>
      <c r="P166" s="158"/>
      <c r="Q166" s="97"/>
      <c r="R166" s="97"/>
      <c r="S166" s="7"/>
      <c r="T166" s="89"/>
      <c r="U166" s="7"/>
    </row>
    <row r="167" spans="1:21" s="258" customFormat="1" ht="24.95" hidden="1" customHeight="1">
      <c r="A167" s="260"/>
      <c r="B167" s="297" t="s">
        <v>21933</v>
      </c>
      <c r="C167" s="297"/>
      <c r="D167" s="297"/>
      <c r="E167" s="173">
        <v>1.2</v>
      </c>
      <c r="F167" s="257" t="s">
        <v>6581</v>
      </c>
      <c r="G167" s="257"/>
      <c r="H167" s="19"/>
      <c r="I167" s="19"/>
      <c r="J167" s="19"/>
      <c r="K167" s="138"/>
      <c r="L167" s="4"/>
      <c r="M167" s="20"/>
      <c r="N167" s="20"/>
      <c r="O167" s="20"/>
      <c r="P167" s="158"/>
      <c r="Q167" s="97"/>
      <c r="R167" s="97"/>
      <c r="S167" s="7"/>
      <c r="T167" s="89"/>
      <c r="U167" s="7"/>
    </row>
    <row r="168" spans="1:21" s="258" customFormat="1" ht="24.95" hidden="1" customHeight="1">
      <c r="A168" s="260"/>
      <c r="B168" s="297" t="s">
        <v>21952</v>
      </c>
      <c r="C168" s="297"/>
      <c r="D168" s="297"/>
      <c r="E168" s="107">
        <f>E166*E167</f>
        <v>543.3359999999999</v>
      </c>
      <c r="F168" s="257" t="s">
        <v>6403</v>
      </c>
      <c r="G168" s="257"/>
      <c r="H168" s="19"/>
      <c r="I168" s="19"/>
      <c r="J168" s="19"/>
      <c r="K168" s="138"/>
      <c r="L168" s="4"/>
      <c r="M168" s="20"/>
      <c r="N168" s="20"/>
      <c r="O168" s="20"/>
      <c r="P168" s="158"/>
      <c r="Q168" s="97"/>
      <c r="R168" s="97"/>
      <c r="S168" s="7"/>
      <c r="T168" s="89"/>
      <c r="U168" s="7"/>
    </row>
    <row r="169" spans="1:21" s="258" customFormat="1" ht="24.95" hidden="1" customHeight="1">
      <c r="A169" s="260"/>
      <c r="B169" s="297" t="s">
        <v>21940</v>
      </c>
      <c r="C169" s="297"/>
      <c r="D169" s="297"/>
      <c r="E169" s="107">
        <v>52.56</v>
      </c>
      <c r="F169" s="257" t="s">
        <v>6403</v>
      </c>
      <c r="G169" s="257"/>
      <c r="H169" s="19"/>
      <c r="I169" s="19"/>
      <c r="J169" s="19"/>
      <c r="K169" s="138"/>
      <c r="L169" s="4"/>
      <c r="M169" s="20"/>
      <c r="N169" s="20"/>
      <c r="O169" s="20"/>
      <c r="P169" s="158"/>
      <c r="Q169" s="97"/>
      <c r="R169" s="97"/>
      <c r="S169" s="7"/>
      <c r="T169" s="89"/>
      <c r="U169" s="7"/>
    </row>
    <row r="170" spans="1:21" s="258" customFormat="1" ht="24.95" hidden="1" customHeight="1">
      <c r="A170" s="260"/>
      <c r="B170" s="297" t="s">
        <v>21964</v>
      </c>
      <c r="C170" s="297"/>
      <c r="D170" s="297"/>
      <c r="E170" s="107">
        <f>E168-E169</f>
        <v>490.7759999999999</v>
      </c>
      <c r="F170" s="257" t="s">
        <v>6403</v>
      </c>
      <c r="G170" s="257"/>
      <c r="H170" s="19"/>
      <c r="I170" s="19"/>
      <c r="J170" s="19"/>
      <c r="K170" s="138"/>
      <c r="L170" s="4"/>
      <c r="M170" s="20"/>
      <c r="N170" s="20"/>
      <c r="O170" s="20"/>
      <c r="P170" s="158"/>
      <c r="Q170" s="97"/>
      <c r="R170" s="97"/>
      <c r="S170" s="7"/>
      <c r="T170" s="89"/>
      <c r="U170" s="7"/>
    </row>
    <row r="171" spans="1:21" s="258" customFormat="1" ht="24.95" hidden="1" customHeight="1">
      <c r="A171" s="260"/>
      <c r="B171" s="297" t="s">
        <v>22008</v>
      </c>
      <c r="C171" s="297"/>
      <c r="D171" s="297"/>
      <c r="E171" s="107">
        <f>E170*1.1</f>
        <v>539.85359999999991</v>
      </c>
      <c r="F171" s="257" t="s">
        <v>6403</v>
      </c>
      <c r="G171" s="257"/>
      <c r="H171" s="19"/>
      <c r="I171" s="19"/>
      <c r="J171" s="19"/>
      <c r="K171" s="138"/>
      <c r="L171" s="4"/>
      <c r="M171" s="20"/>
      <c r="N171" s="20"/>
      <c r="O171" s="20"/>
      <c r="P171" s="158"/>
      <c r="Q171" s="97"/>
      <c r="R171" s="97"/>
      <c r="S171" s="7"/>
      <c r="T171" s="89"/>
      <c r="U171" s="7"/>
    </row>
    <row r="172" spans="1:21" s="258" customFormat="1" ht="24.95" hidden="1" customHeight="1">
      <c r="A172" s="260"/>
      <c r="B172" s="297" t="s">
        <v>21938</v>
      </c>
      <c r="C172" s="297"/>
      <c r="D172" s="297"/>
      <c r="E172" s="107">
        <v>102.6</v>
      </c>
      <c r="F172" s="257" t="s">
        <v>6581</v>
      </c>
      <c r="G172" s="257"/>
      <c r="H172" s="19"/>
      <c r="I172" s="19"/>
      <c r="J172" s="19"/>
      <c r="K172" s="138"/>
      <c r="L172" s="4"/>
      <c r="M172" s="20"/>
      <c r="N172" s="20"/>
      <c r="O172" s="20"/>
      <c r="P172" s="158"/>
      <c r="Q172" s="97"/>
      <c r="R172" s="97"/>
      <c r="S172" s="7"/>
      <c r="T172" s="89"/>
      <c r="U172" s="7"/>
    </row>
    <row r="173" spans="1:21" s="258" customFormat="1" ht="24.95" hidden="1" customHeight="1">
      <c r="A173" s="260"/>
      <c r="B173" s="297" t="s">
        <v>21933</v>
      </c>
      <c r="C173" s="297"/>
      <c r="D173" s="297"/>
      <c r="E173" s="173">
        <v>0.3</v>
      </c>
      <c r="F173" s="257" t="s">
        <v>6581</v>
      </c>
      <c r="G173" s="257"/>
      <c r="H173" s="19"/>
      <c r="I173" s="19"/>
      <c r="J173" s="19"/>
      <c r="K173" s="138"/>
      <c r="L173" s="4"/>
      <c r="M173" s="20"/>
      <c r="N173" s="20"/>
      <c r="O173" s="20"/>
      <c r="P173" s="158"/>
      <c r="Q173" s="97"/>
      <c r="R173" s="97"/>
      <c r="S173" s="7"/>
      <c r="T173" s="89"/>
      <c r="U173" s="7"/>
    </row>
    <row r="174" spans="1:21" s="258" customFormat="1" ht="24.95" hidden="1" customHeight="1">
      <c r="A174" s="260"/>
      <c r="B174" s="297" t="s">
        <v>21952</v>
      </c>
      <c r="C174" s="297"/>
      <c r="D174" s="297"/>
      <c r="E174" s="107">
        <f>E172*E173</f>
        <v>30.779999999999998</v>
      </c>
      <c r="F174" s="257" t="s">
        <v>6403</v>
      </c>
      <c r="G174" s="257"/>
      <c r="H174" s="19"/>
      <c r="I174" s="19"/>
      <c r="J174" s="19"/>
      <c r="K174" s="138"/>
      <c r="L174" s="4"/>
      <c r="M174" s="20"/>
      <c r="N174" s="20"/>
      <c r="O174" s="20"/>
      <c r="P174" s="158"/>
      <c r="Q174" s="97"/>
      <c r="R174" s="97"/>
      <c r="S174" s="7"/>
      <c r="T174" s="89"/>
      <c r="U174" s="7"/>
    </row>
    <row r="175" spans="1:21" s="258" customFormat="1" ht="24.95" hidden="1" customHeight="1">
      <c r="A175" s="260"/>
      <c r="B175" s="297" t="s">
        <v>22009</v>
      </c>
      <c r="C175" s="297"/>
      <c r="D175" s="297"/>
      <c r="E175" s="107">
        <f>E171+E174</f>
        <v>570.63359999999989</v>
      </c>
      <c r="F175" s="257" t="s">
        <v>6403</v>
      </c>
      <c r="G175" s="257"/>
      <c r="H175" s="19"/>
      <c r="I175" s="19"/>
      <c r="J175" s="19"/>
      <c r="K175" s="138"/>
      <c r="L175" s="4"/>
      <c r="M175" s="20"/>
      <c r="N175" s="20"/>
      <c r="O175" s="20"/>
      <c r="P175" s="158"/>
      <c r="Q175" s="97"/>
      <c r="R175" s="97"/>
      <c r="S175" s="7"/>
      <c r="T175" s="89"/>
      <c r="U175" s="7"/>
    </row>
    <row r="176" spans="1:21" s="258" customFormat="1" ht="24.95" customHeight="1">
      <c r="A176" s="260" t="s">
        <v>22056</v>
      </c>
      <c r="B176" s="298" t="str">
        <f>IF(I176="SINAPI",VLOOKUP(ORÇAMENTO!H176,SINAPI,2,),VLOOKUP(ORÇAMENTO!H176,SETOP,3,))</f>
        <v>SELADOR PVA PAREDES INTERNAS</v>
      </c>
      <c r="C176" s="298"/>
      <c r="D176" s="298"/>
      <c r="E176" s="298"/>
      <c r="F176" s="298"/>
      <c r="G176" s="298"/>
      <c r="H176" s="19">
        <v>6090</v>
      </c>
      <c r="I176" s="19" t="s">
        <v>16520</v>
      </c>
      <c r="J176" s="19" t="str">
        <f>IF(I176="SINAPI",VLOOKUP(ORÇAMENTO!H176,SINAPI,3,),VLOOKUP(ORÇAMENTO!H176,SETOP,4,))</f>
        <v xml:space="preserve">L     </v>
      </c>
      <c r="K176" s="138">
        <f>E179</f>
        <v>15.399999999999999</v>
      </c>
      <c r="L176" s="4" t="s">
        <v>41</v>
      </c>
      <c r="M176" s="20">
        <f>IF(I176="SINAPI",VLOOKUP(ORÇAMENTO!H176,SINAPI,4,),VLOOKUP(ORÇAMENTO!H176,SETOP,5,))</f>
        <v>14.27</v>
      </c>
      <c r="N176" s="20">
        <f>ROUND(M176*(1+$D$7),2)</f>
        <v>18.739999999999998</v>
      </c>
      <c r="O176" s="20">
        <f>K176*M176</f>
        <v>219.75799999999998</v>
      </c>
      <c r="P176" s="158">
        <f>N176*K176</f>
        <v>288.59599999999995</v>
      </c>
      <c r="Q176" s="97"/>
      <c r="R176" s="97"/>
      <c r="S176" s="7"/>
      <c r="T176" s="89"/>
      <c r="U176" s="7"/>
    </row>
    <row r="177" spans="1:21" s="258" customFormat="1" ht="24.95" hidden="1" customHeight="1">
      <c r="A177" s="260"/>
      <c r="B177" s="289" t="s">
        <v>22006</v>
      </c>
      <c r="C177" s="289"/>
      <c r="D177" s="289"/>
      <c r="E177" s="113">
        <v>6.87</v>
      </c>
      <c r="F177" s="248" t="s">
        <v>6403</v>
      </c>
      <c r="G177" s="257"/>
      <c r="H177" s="19"/>
      <c r="I177" s="19"/>
      <c r="J177" s="19"/>
      <c r="K177" s="138"/>
      <c r="L177" s="4"/>
      <c r="M177" s="20"/>
      <c r="N177" s="20"/>
      <c r="O177" s="20"/>
      <c r="P177" s="158"/>
      <c r="Q177" s="97"/>
      <c r="R177" s="97"/>
      <c r="S177" s="7"/>
      <c r="T177" s="89"/>
      <c r="U177" s="7"/>
    </row>
    <row r="178" spans="1:21" s="258" customFormat="1" ht="24.95" hidden="1" customHeight="1">
      <c r="A178" s="260"/>
      <c r="B178" s="289" t="s">
        <v>22007</v>
      </c>
      <c r="C178" s="289"/>
      <c r="D178" s="289"/>
      <c r="E178" s="113">
        <v>8.5299999999999994</v>
      </c>
      <c r="F178" s="248" t="s">
        <v>6403</v>
      </c>
      <c r="G178" s="257"/>
      <c r="H178" s="19"/>
      <c r="I178" s="19"/>
      <c r="J178" s="19"/>
      <c r="K178" s="138"/>
      <c r="L178" s="4"/>
      <c r="M178" s="20"/>
      <c r="N178" s="20"/>
      <c r="O178" s="20"/>
      <c r="P178" s="158"/>
      <c r="Q178" s="97"/>
      <c r="R178" s="97"/>
      <c r="S178" s="7"/>
      <c r="T178" s="89"/>
      <c r="U178" s="7"/>
    </row>
    <row r="179" spans="1:21" s="258" customFormat="1" ht="24.95" hidden="1" customHeight="1">
      <c r="A179" s="260"/>
      <c r="B179" s="289" t="s">
        <v>21927</v>
      </c>
      <c r="C179" s="289"/>
      <c r="D179" s="289"/>
      <c r="E179" s="113">
        <f>E177+E178</f>
        <v>15.399999999999999</v>
      </c>
      <c r="F179" s="248" t="s">
        <v>6403</v>
      </c>
      <c r="G179" s="257"/>
      <c r="H179" s="19"/>
      <c r="I179" s="19"/>
      <c r="J179" s="19"/>
      <c r="K179" s="138"/>
      <c r="L179" s="4"/>
      <c r="M179" s="20"/>
      <c r="N179" s="20"/>
      <c r="O179" s="20"/>
      <c r="P179" s="158"/>
      <c r="Q179" s="97"/>
      <c r="R179" s="97"/>
      <c r="S179" s="7"/>
      <c r="T179" s="89"/>
      <c r="U179" s="7"/>
    </row>
    <row r="180" spans="1:21" s="258" customFormat="1" ht="24.95" customHeight="1">
      <c r="A180" s="251" t="s">
        <v>22057</v>
      </c>
      <c r="B180" s="285" t="str">
        <f>IF(I180="SINAPI",VLOOKUP(ORÇAMENTO!H180,SINAPI,2,),VLOOKUP(ORÇAMENTO!H180,SETOP,3,))</f>
        <v>APLICAÇÃO MECÂNICA DE PINTURA COM TINTA LÁTEX PVA EM TETO, DUAS DEMÃOS. AF_06/2014</v>
      </c>
      <c r="C180" s="285"/>
      <c r="D180" s="285"/>
      <c r="E180" s="285"/>
      <c r="F180" s="285"/>
      <c r="G180" s="285"/>
      <c r="H180" s="139">
        <v>88490</v>
      </c>
      <c r="I180" s="139" t="s">
        <v>16520</v>
      </c>
      <c r="J180" s="139" t="str">
        <f>IF(I180="SINAPI",VLOOKUP(ORÇAMENTO!H180,SINAPI,3,),VLOOKUP(ORÇAMENTO!H180,SETOP,4,))</f>
        <v>M2</v>
      </c>
      <c r="K180" s="138">
        <f>E181</f>
        <v>6.87</v>
      </c>
      <c r="L180" s="138" t="s">
        <v>41</v>
      </c>
      <c r="M180" s="146">
        <f>IF(I180="SINAPI",VLOOKUP(ORÇAMENTO!H180,SINAPI,4,),VLOOKUP(ORÇAMENTO!H180,SETOP,5,))</f>
        <v>6.55</v>
      </c>
      <c r="N180" s="146">
        <f>ROUND(M180*(1+$D$7),2)</f>
        <v>8.6</v>
      </c>
      <c r="O180" s="146">
        <f>K180*M180</f>
        <v>44.9985</v>
      </c>
      <c r="P180" s="174">
        <f>N180*K180</f>
        <v>59.082000000000001</v>
      </c>
      <c r="Q180" s="175"/>
      <c r="R180" s="175"/>
      <c r="S180" s="248"/>
      <c r="T180" s="176"/>
      <c r="U180" s="248"/>
    </row>
    <row r="181" spans="1:21" s="258" customFormat="1" ht="24.95" hidden="1" customHeight="1">
      <c r="A181" s="251"/>
      <c r="B181" s="289" t="s">
        <v>21932</v>
      </c>
      <c r="C181" s="289"/>
      <c r="D181" s="289"/>
      <c r="E181" s="113">
        <v>6.87</v>
      </c>
      <c r="F181" s="248" t="s">
        <v>6403</v>
      </c>
      <c r="G181" s="248"/>
      <c r="H181" s="139"/>
      <c r="I181" s="139"/>
      <c r="J181" s="139"/>
      <c r="K181" s="138"/>
      <c r="L181" s="138"/>
      <c r="M181" s="146"/>
      <c r="N181" s="146"/>
      <c r="O181" s="146"/>
      <c r="P181" s="174"/>
      <c r="Q181" s="175"/>
      <c r="R181" s="175"/>
      <c r="S181" s="248"/>
      <c r="T181" s="176"/>
      <c r="U181" s="248"/>
    </row>
    <row r="182" spans="1:21" s="258" customFormat="1" ht="24.95" customHeight="1">
      <c r="A182" s="260" t="s">
        <v>22059</v>
      </c>
      <c r="B182" s="299" t="s">
        <v>21979</v>
      </c>
      <c r="C182" s="299"/>
      <c r="D182" s="299"/>
      <c r="E182" s="299"/>
      <c r="F182" s="299"/>
      <c r="G182" s="299"/>
      <c r="H182" s="19"/>
      <c r="I182" s="19"/>
      <c r="J182" s="19"/>
      <c r="K182" s="138"/>
      <c r="L182" s="4"/>
      <c r="M182" s="20"/>
      <c r="N182" s="20"/>
      <c r="O182" s="20"/>
      <c r="P182" s="219"/>
      <c r="Q182" s="97"/>
      <c r="R182" s="97"/>
      <c r="S182" s="7"/>
      <c r="T182" s="89"/>
      <c r="U182" s="7"/>
    </row>
    <row r="183" spans="1:21" s="258" customFormat="1" ht="24.95" customHeight="1">
      <c r="A183" s="260" t="s">
        <v>22060</v>
      </c>
      <c r="B183" s="298" t="str">
        <f>IF(I183="SINAPI",VLOOKUP(ORÇAMENTO!H183,SINAPI,2,),VLOOKUP(ORÇAMENTO!H183,SETOP,3,))</f>
        <v>SERVENTE DE OBRAS</v>
      </c>
      <c r="C183" s="298"/>
      <c r="D183" s="298"/>
      <c r="E183" s="298"/>
      <c r="F183" s="298"/>
      <c r="G183" s="298"/>
      <c r="H183" s="19">
        <v>6111</v>
      </c>
      <c r="I183" s="19" t="s">
        <v>16520</v>
      </c>
      <c r="J183" s="19" t="str">
        <f>IF(I183="SINAPI",VLOOKUP(ORÇAMENTO!H183,SINAPI,3,),VLOOKUP(ORÇAMENTO!H183,SETOP,4,))</f>
        <v xml:space="preserve">H     </v>
      </c>
      <c r="K183" s="138">
        <f>E186</f>
        <v>16</v>
      </c>
      <c r="L183" s="4" t="s">
        <v>41</v>
      </c>
      <c r="M183" s="20">
        <f>IF(I183="SINAPI",VLOOKUP('[3]QUA UBS JD IARA '!H132,SINAPI,4,),VLOOKUP('[3]QUA UBS JD IARA '!H132,SETOP,5,))</f>
        <v>44.22</v>
      </c>
      <c r="N183" s="20">
        <f>ROUND(M183*(1+$D$7),2)</f>
        <v>58.06</v>
      </c>
      <c r="O183" s="20">
        <f>K183*M183</f>
        <v>707.52</v>
      </c>
      <c r="P183" s="219">
        <f>N183*K183</f>
        <v>928.96</v>
      </c>
      <c r="Q183" s="97"/>
      <c r="R183" s="97"/>
      <c r="S183" s="7"/>
      <c r="T183" s="89"/>
      <c r="U183" s="7"/>
    </row>
    <row r="184" spans="1:21" s="258" customFormat="1" ht="24.95" hidden="1" customHeight="1">
      <c r="A184" s="260"/>
      <c r="B184" s="297" t="s">
        <v>21926</v>
      </c>
      <c r="C184" s="297"/>
      <c r="D184" s="297"/>
      <c r="E184" s="220">
        <v>8</v>
      </c>
      <c r="F184" s="221" t="s">
        <v>24</v>
      </c>
      <c r="G184" s="221"/>
      <c r="H184" s="19"/>
      <c r="I184" s="19"/>
      <c r="J184" s="19"/>
      <c r="K184" s="138"/>
      <c r="L184" s="4"/>
      <c r="M184" s="20"/>
      <c r="N184" s="20"/>
      <c r="O184" s="20"/>
      <c r="P184" s="219"/>
      <c r="Q184" s="97"/>
      <c r="R184" s="97"/>
      <c r="S184" s="7"/>
      <c r="T184" s="89"/>
      <c r="U184" s="7"/>
    </row>
    <row r="185" spans="1:21" s="258" customFormat="1" ht="24.95" hidden="1" customHeight="1">
      <c r="A185" s="260"/>
      <c r="B185" s="297" t="s">
        <v>21925</v>
      </c>
      <c r="C185" s="297"/>
      <c r="D185" s="297"/>
      <c r="E185" s="220">
        <v>2</v>
      </c>
      <c r="F185" s="221" t="s">
        <v>21931</v>
      </c>
      <c r="G185" s="221"/>
      <c r="H185" s="19"/>
      <c r="I185" s="19"/>
      <c r="J185" s="19"/>
      <c r="K185" s="138"/>
      <c r="L185" s="4"/>
      <c r="M185" s="20"/>
      <c r="N185" s="20"/>
      <c r="O185" s="20"/>
      <c r="P185" s="219"/>
      <c r="Q185" s="97"/>
      <c r="R185" s="97"/>
      <c r="S185" s="7"/>
      <c r="T185" s="89"/>
      <c r="U185" s="7"/>
    </row>
    <row r="186" spans="1:21" s="258" customFormat="1" ht="24.95" hidden="1" customHeight="1">
      <c r="A186" s="260"/>
      <c r="B186" s="297" t="s">
        <v>21927</v>
      </c>
      <c r="C186" s="297"/>
      <c r="D186" s="297"/>
      <c r="E186" s="220">
        <f>E184*E185</f>
        <v>16</v>
      </c>
      <c r="F186" s="221" t="s">
        <v>24</v>
      </c>
      <c r="G186" s="221"/>
      <c r="H186" s="19"/>
      <c r="I186" s="19"/>
      <c r="J186" s="19"/>
      <c r="K186" s="138"/>
      <c r="L186" s="4"/>
      <c r="M186" s="20"/>
      <c r="N186" s="20"/>
      <c r="O186" s="20"/>
      <c r="P186" s="219"/>
      <c r="Q186" s="97"/>
      <c r="R186" s="97"/>
      <c r="S186" s="7"/>
      <c r="T186" s="89"/>
      <c r="U186" s="7"/>
    </row>
    <row r="187" spans="1:21" s="258" customFormat="1" ht="24.95" customHeight="1">
      <c r="A187" s="260" t="s">
        <v>22061</v>
      </c>
      <c r="B187" s="298" t="str">
        <f>IF(I187="SINAPI",VLOOKUP(ORÇAMENTO!H187,SINAPI,2,),VLOOKUP(ORÇAMENTO!H187,SETOP,3,))</f>
        <v>REJUNTE BRANCO, CIMENTICIO</v>
      </c>
      <c r="C187" s="298"/>
      <c r="D187" s="298"/>
      <c r="E187" s="298"/>
      <c r="F187" s="298"/>
      <c r="G187" s="298"/>
      <c r="H187" s="19">
        <v>34356</v>
      </c>
      <c r="I187" s="19" t="s">
        <v>16520</v>
      </c>
      <c r="J187" s="19" t="str">
        <f>IF(I187="SINAPI",VLOOKUP(ORÇAMENTO!H187,SINAPI,3,),VLOOKUP(ORÇAMENTO!H187,SETOP,4,))</f>
        <v xml:space="preserve">KG    </v>
      </c>
      <c r="K187" s="138">
        <f>E193</f>
        <v>6.7186666666666675</v>
      </c>
      <c r="L187" s="4" t="s">
        <v>41</v>
      </c>
      <c r="M187" s="20">
        <f>IF(I187="SINAPI",VLOOKUP('[3]QUA UBS JD IARA '!H136,SINAPI,4,),VLOOKUP('[3]QUA UBS JD IARA '!H136,SETOP,5,))</f>
        <v>17.72</v>
      </c>
      <c r="N187" s="20">
        <f>ROUND(M187*(1+$D$7),2)</f>
        <v>23.26</v>
      </c>
      <c r="O187" s="20">
        <f>K187*M187</f>
        <v>119.05477333333334</v>
      </c>
      <c r="P187" s="219">
        <f>N187*K187</f>
        <v>156.27618666666669</v>
      </c>
      <c r="Q187" s="97"/>
      <c r="R187" s="97"/>
      <c r="S187" s="7"/>
      <c r="T187" s="89"/>
      <c r="U187" s="7"/>
    </row>
    <row r="188" spans="1:21" s="258" customFormat="1" ht="24.95" hidden="1" customHeight="1">
      <c r="A188" s="260"/>
      <c r="B188" s="297" t="s">
        <v>21962</v>
      </c>
      <c r="C188" s="297"/>
      <c r="D188" s="297"/>
      <c r="E188" s="220">
        <v>71.099999999999994</v>
      </c>
      <c r="F188" s="221" t="s">
        <v>6581</v>
      </c>
      <c r="G188" s="221"/>
      <c r="H188" s="19"/>
      <c r="I188" s="19"/>
      <c r="J188" s="19"/>
      <c r="K188" s="138"/>
      <c r="L188" s="4"/>
      <c r="M188" s="20"/>
      <c r="N188" s="20"/>
      <c r="O188" s="20"/>
      <c r="P188" s="219"/>
      <c r="Q188" s="97"/>
      <c r="R188" s="97"/>
      <c r="S188" s="7"/>
      <c r="T188" s="89"/>
      <c r="U188" s="7"/>
    </row>
    <row r="189" spans="1:21" s="258" customFormat="1" ht="24.95" hidden="1" customHeight="1">
      <c r="A189" s="260"/>
      <c r="B189" s="297" t="s">
        <v>21933</v>
      </c>
      <c r="C189" s="297"/>
      <c r="D189" s="297"/>
      <c r="E189" s="220">
        <v>2.65</v>
      </c>
      <c r="F189" s="221" t="s">
        <v>6581</v>
      </c>
      <c r="G189" s="221"/>
      <c r="H189" s="19"/>
      <c r="I189" s="19"/>
      <c r="J189" s="19"/>
      <c r="K189" s="138"/>
      <c r="L189" s="4"/>
      <c r="M189" s="20"/>
      <c r="N189" s="20"/>
      <c r="O189" s="20"/>
      <c r="P189" s="219"/>
      <c r="Q189" s="97"/>
      <c r="R189" s="97"/>
      <c r="S189" s="7"/>
      <c r="T189" s="89"/>
      <c r="U189" s="7"/>
    </row>
    <row r="190" spans="1:21" s="258" customFormat="1" ht="24.95" hidden="1" customHeight="1">
      <c r="A190" s="260"/>
      <c r="B190" s="297" t="s">
        <v>21980</v>
      </c>
      <c r="C190" s="297"/>
      <c r="D190" s="297"/>
      <c r="E190" s="222">
        <v>100.78</v>
      </c>
      <c r="F190" s="221" t="s">
        <v>6403</v>
      </c>
      <c r="G190" s="221"/>
      <c r="H190" s="19"/>
      <c r="I190" s="19"/>
      <c r="J190" s="19"/>
      <c r="K190" s="138"/>
      <c r="L190" s="4"/>
      <c r="M190" s="20"/>
      <c r="N190" s="20"/>
      <c r="O190" s="20"/>
      <c r="P190" s="219"/>
      <c r="Q190" s="97"/>
      <c r="R190" s="97"/>
      <c r="S190" s="7"/>
      <c r="T190" s="89"/>
      <c r="U190" s="7"/>
    </row>
    <row r="191" spans="1:21" s="258" customFormat="1" ht="24.95" hidden="1" customHeight="1">
      <c r="A191" s="260"/>
      <c r="B191" s="297" t="s">
        <v>22091</v>
      </c>
      <c r="C191" s="297"/>
      <c r="D191" s="297"/>
      <c r="E191" s="220">
        <f>E190*0.2</f>
        <v>20.156000000000002</v>
      </c>
      <c r="F191" s="221" t="s">
        <v>6403</v>
      </c>
      <c r="G191" s="221"/>
      <c r="H191" s="19"/>
      <c r="I191" s="19"/>
      <c r="J191" s="19"/>
      <c r="K191" s="138"/>
      <c r="L191" s="4"/>
      <c r="M191" s="20"/>
      <c r="N191" s="20"/>
      <c r="O191" s="20"/>
      <c r="P191" s="219"/>
      <c r="Q191" s="97"/>
      <c r="R191" s="97"/>
      <c r="S191" s="7"/>
      <c r="T191" s="89"/>
      <c r="U191" s="7"/>
    </row>
    <row r="192" spans="1:21" s="258" customFormat="1" ht="24.95" hidden="1" customHeight="1">
      <c r="A192" s="260"/>
      <c r="B192" s="297" t="s">
        <v>21981</v>
      </c>
      <c r="C192" s="297"/>
      <c r="D192" s="297"/>
      <c r="E192" s="222">
        <v>3</v>
      </c>
      <c r="F192" s="221" t="s">
        <v>21982</v>
      </c>
      <c r="G192" s="221"/>
      <c r="H192" s="19"/>
      <c r="I192" s="19"/>
      <c r="J192" s="19"/>
      <c r="K192" s="138"/>
      <c r="L192" s="4"/>
      <c r="M192" s="20"/>
      <c r="N192" s="20"/>
      <c r="O192" s="20"/>
      <c r="P192" s="219"/>
      <c r="Q192" s="97"/>
      <c r="R192" s="97"/>
      <c r="S192" s="7"/>
      <c r="T192" s="89"/>
      <c r="U192" s="7"/>
    </row>
    <row r="193" spans="1:21" s="258" customFormat="1" ht="24.95" hidden="1" customHeight="1">
      <c r="A193" s="260"/>
      <c r="B193" s="297" t="s">
        <v>21983</v>
      </c>
      <c r="C193" s="297"/>
      <c r="D193" s="297"/>
      <c r="E193" s="222">
        <f>E191/E192</f>
        <v>6.7186666666666675</v>
      </c>
      <c r="F193" s="221" t="s">
        <v>6863</v>
      </c>
      <c r="G193" s="221"/>
      <c r="H193" s="19"/>
      <c r="I193" s="19"/>
      <c r="J193" s="19"/>
      <c r="K193" s="138"/>
      <c r="L193" s="4"/>
      <c r="M193" s="20"/>
      <c r="N193" s="20"/>
      <c r="O193" s="20"/>
      <c r="P193" s="219"/>
      <c r="Q193" s="97"/>
      <c r="R193" s="97"/>
      <c r="S193" s="7"/>
      <c r="T193" s="89"/>
      <c r="U193" s="7"/>
    </row>
    <row r="194" spans="1:21" s="258" customFormat="1" ht="24.95" customHeight="1">
      <c r="A194" s="290" t="str">
        <f>"SUBTOTAL "&amp;B156</f>
        <v>SUBTOTAL PINTURAS</v>
      </c>
      <c r="B194" s="291"/>
      <c r="C194" s="291"/>
      <c r="D194" s="291"/>
      <c r="E194" s="291"/>
      <c r="F194" s="291"/>
      <c r="G194" s="291"/>
      <c r="H194" s="291"/>
      <c r="I194" s="291"/>
      <c r="J194" s="291"/>
      <c r="K194" s="291"/>
      <c r="L194" s="291"/>
      <c r="M194" s="291"/>
      <c r="N194" s="291"/>
      <c r="O194" s="164">
        <f>SUM(O157:O193)</f>
        <v>7308.8876253333328</v>
      </c>
      <c r="P194" s="164">
        <f>SUM(P157:P193)</f>
        <v>9596.4506666666675</v>
      </c>
      <c r="Q194" s="97"/>
      <c r="R194" s="97"/>
      <c r="S194" s="7"/>
      <c r="T194" s="89"/>
      <c r="U194" s="7"/>
    </row>
    <row r="195" spans="1:21" s="258" customFormat="1" ht="24.95" customHeight="1">
      <c r="A195" s="186">
        <v>5</v>
      </c>
      <c r="B195" s="292" t="s">
        <v>21919</v>
      </c>
      <c r="C195" s="292"/>
      <c r="D195" s="292"/>
      <c r="E195" s="292"/>
      <c r="F195" s="292"/>
      <c r="G195" s="292"/>
      <c r="H195" s="292"/>
      <c r="I195" s="292"/>
      <c r="J195" s="292"/>
      <c r="K195" s="292"/>
      <c r="L195" s="292"/>
      <c r="M195" s="292"/>
      <c r="N195" s="292"/>
      <c r="O195" s="292"/>
      <c r="P195" s="292"/>
      <c r="Q195" s="175"/>
      <c r="R195" s="175"/>
      <c r="S195" s="248"/>
      <c r="T195" s="176"/>
      <c r="U195" s="248"/>
    </row>
    <row r="196" spans="1:21" s="258" customFormat="1" ht="24.95" customHeight="1">
      <c r="A196" s="251" t="s">
        <v>22062</v>
      </c>
      <c r="B196" s="285" t="s">
        <v>21920</v>
      </c>
      <c r="C196" s="285"/>
      <c r="D196" s="285"/>
      <c r="E196" s="285"/>
      <c r="F196" s="285"/>
      <c r="G196" s="285"/>
      <c r="H196" s="139"/>
      <c r="I196" s="139"/>
      <c r="J196" s="139"/>
      <c r="K196" s="138"/>
      <c r="L196" s="138"/>
      <c r="M196" s="146"/>
      <c r="N196" s="146"/>
      <c r="O196" s="146"/>
      <c r="P196" s="174"/>
      <c r="Q196" s="175"/>
      <c r="R196" s="175"/>
      <c r="S196" s="248"/>
      <c r="T196" s="176"/>
      <c r="U196" s="248"/>
    </row>
    <row r="197" spans="1:21" s="258" customFormat="1" ht="24.95" customHeight="1">
      <c r="A197" s="251" t="s">
        <v>22063</v>
      </c>
      <c r="B197" s="285" t="s">
        <v>21921</v>
      </c>
      <c r="C197" s="285"/>
      <c r="D197" s="285"/>
      <c r="E197" s="285"/>
      <c r="F197" s="285"/>
      <c r="G197" s="285"/>
      <c r="H197" s="139" t="s">
        <v>21967</v>
      </c>
      <c r="I197" s="139" t="s">
        <v>21864</v>
      </c>
      <c r="J197" s="139" t="s">
        <v>21865</v>
      </c>
      <c r="K197" s="138">
        <v>1</v>
      </c>
      <c r="L197" s="138"/>
      <c r="M197" s="146">
        <v>363.09</v>
      </c>
      <c r="N197" s="146">
        <f t="shared" ref="N197:N199" si="25">ROUND(M197*(1+$D$7),2)</f>
        <v>476.7</v>
      </c>
      <c r="O197" s="146">
        <f t="shared" ref="O197:O199" si="26">K197*M197</f>
        <v>363.09</v>
      </c>
      <c r="P197" s="174">
        <f t="shared" ref="P197:P199" si="27">N197*K197</f>
        <v>476.7</v>
      </c>
      <c r="Q197" s="175"/>
      <c r="R197" s="175"/>
      <c r="S197" s="248"/>
      <c r="T197" s="176"/>
      <c r="U197" s="248"/>
    </row>
    <row r="198" spans="1:21" s="258" customFormat="1" ht="24.95" hidden="1" customHeight="1">
      <c r="A198" s="251"/>
      <c r="B198" s="289" t="s">
        <v>21936</v>
      </c>
      <c r="C198" s="289"/>
      <c r="D198" s="289"/>
      <c r="E198" s="113">
        <v>1</v>
      </c>
      <c r="F198" s="177" t="s">
        <v>21865</v>
      </c>
      <c r="G198" s="248"/>
      <c r="H198" s="139"/>
      <c r="I198" s="139"/>
      <c r="J198" s="139"/>
      <c r="K198" s="138"/>
      <c r="L198" s="138"/>
      <c r="M198" s="146"/>
      <c r="N198" s="146"/>
      <c r="O198" s="146"/>
      <c r="P198" s="174"/>
      <c r="Q198" s="175"/>
      <c r="R198" s="175"/>
      <c r="S198" s="248"/>
      <c r="T198" s="176"/>
      <c r="U198" s="248"/>
    </row>
    <row r="199" spans="1:21" s="258" customFormat="1" ht="24.95" customHeight="1">
      <c r="A199" s="251" t="s">
        <v>22064</v>
      </c>
      <c r="B199" s="285" t="str">
        <f>IF(I199="SINAPI",VLOOKUP(ORÇAMENTO!H199,SINAPI,2,),VLOOKUP(ORÇAMENTO!H199,SETOP,3,))</f>
        <v>SERVENTE DE OBRAS</v>
      </c>
      <c r="C199" s="285"/>
      <c r="D199" s="285"/>
      <c r="E199" s="285"/>
      <c r="F199" s="285"/>
      <c r="G199" s="285"/>
      <c r="H199" s="139">
        <v>6111</v>
      </c>
      <c r="I199" s="139" t="s">
        <v>16520</v>
      </c>
      <c r="J199" s="139" t="str">
        <f>IF(I199="SINAPI",VLOOKUP(ORÇAMENTO!H199,SINAPI,3,),VLOOKUP(ORÇAMENTO!H199,SETOP,4,))</f>
        <v xml:space="preserve">H     </v>
      </c>
      <c r="K199" s="138">
        <v>1</v>
      </c>
      <c r="L199" s="138" t="s">
        <v>41</v>
      </c>
      <c r="M199" s="146">
        <f>IF(I199="SINAPI",VLOOKUP(ORÇAMENTO!H199,SINAPI,4,),VLOOKUP(ORÇAMENTO!H199,SETOP,5,))</f>
        <v>9.49</v>
      </c>
      <c r="N199" s="146">
        <f t="shared" si="25"/>
        <v>12.46</v>
      </c>
      <c r="O199" s="146">
        <f t="shared" si="26"/>
        <v>9.49</v>
      </c>
      <c r="P199" s="174">
        <f t="shared" si="27"/>
        <v>12.46</v>
      </c>
      <c r="Q199" s="175"/>
      <c r="R199" s="175"/>
      <c r="S199" s="248"/>
      <c r="T199" s="176"/>
      <c r="U199" s="248"/>
    </row>
    <row r="200" spans="1:21" ht="24.95" hidden="1" customHeight="1">
      <c r="A200" s="251"/>
      <c r="B200" s="289" t="s">
        <v>21926</v>
      </c>
      <c r="C200" s="289"/>
      <c r="D200" s="289"/>
      <c r="E200" s="113">
        <v>1</v>
      </c>
      <c r="F200" s="248" t="s">
        <v>24</v>
      </c>
      <c r="G200" s="248"/>
      <c r="H200" s="139"/>
      <c r="I200" s="139"/>
      <c r="J200" s="139"/>
      <c r="K200" s="138"/>
      <c r="L200" s="138"/>
      <c r="M200" s="146"/>
      <c r="N200" s="146"/>
      <c r="O200" s="146"/>
      <c r="P200" s="174"/>
    </row>
    <row r="201" spans="1:21" ht="24.95" hidden="1" customHeight="1">
      <c r="A201" s="251"/>
      <c r="B201" s="289" t="s">
        <v>21925</v>
      </c>
      <c r="C201" s="289"/>
      <c r="D201" s="289"/>
      <c r="E201" s="113">
        <v>1</v>
      </c>
      <c r="F201" s="248" t="s">
        <v>21931</v>
      </c>
      <c r="G201" s="248"/>
      <c r="H201" s="139"/>
      <c r="I201" s="139"/>
      <c r="J201" s="139"/>
      <c r="K201" s="138"/>
      <c r="L201" s="138"/>
      <c r="M201" s="146"/>
      <c r="N201" s="146"/>
      <c r="O201" s="146"/>
      <c r="P201" s="174"/>
    </row>
    <row r="202" spans="1:21" ht="24.95" hidden="1" customHeight="1">
      <c r="A202" s="251"/>
      <c r="B202" s="289" t="s">
        <v>21927</v>
      </c>
      <c r="C202" s="289"/>
      <c r="D202" s="289"/>
      <c r="E202" s="113">
        <v>1</v>
      </c>
      <c r="F202" s="248" t="s">
        <v>24</v>
      </c>
      <c r="G202" s="248"/>
      <c r="H202" s="139"/>
      <c r="I202" s="139"/>
      <c r="J202" s="139"/>
      <c r="K202" s="138"/>
      <c r="L202" s="138"/>
      <c r="M202" s="146"/>
      <c r="N202" s="146"/>
      <c r="O202" s="146"/>
      <c r="P202" s="174"/>
    </row>
    <row r="203" spans="1:21" ht="33.75" customHeight="1">
      <c r="A203" s="251" t="s">
        <v>22065</v>
      </c>
      <c r="B203" s="285" t="str">
        <f>IF(I203="SINAPI",VLOOKUP(ORÇAMENTO!H203,SINAPI,2,),VLOOKUP(ORÇAMENTO!H203,SETOP,3,))</f>
        <v>PLACA DE OBRA (PARA CONSTRUCAO CIVIL) EM CHAPA GALVANIZADA *N. 22*, ADESIVADA, DE *2,0 X 1,125* M</v>
      </c>
      <c r="C203" s="285"/>
      <c r="D203" s="285"/>
      <c r="E203" s="285"/>
      <c r="F203" s="285"/>
      <c r="G203" s="285"/>
      <c r="H203" s="139">
        <v>4813</v>
      </c>
      <c r="I203" s="139" t="s">
        <v>16520</v>
      </c>
      <c r="J203" s="139" t="str">
        <f>IF(I203="SINAPI",VLOOKUP(ORÇAMENTO!H203,SINAPI,3,),VLOOKUP(ORÇAMENTO!H203,SETOP,4,))</f>
        <v xml:space="preserve">M2    </v>
      </c>
      <c r="K203" s="138">
        <f>E206</f>
        <v>2.9</v>
      </c>
      <c r="L203" s="138" t="s">
        <v>41</v>
      </c>
      <c r="M203" s="146">
        <f>IF(I203="SINAPI",VLOOKUP(ORÇAMENTO!H203,SINAPI,4,),VLOOKUP(ORÇAMENTO!H203,SETOP,5,))</f>
        <v>235</v>
      </c>
      <c r="N203" s="146">
        <f t="shared" ref="N203" si="28">ROUND(M203*(1+$D$7),2)</f>
        <v>308.52999999999997</v>
      </c>
      <c r="O203" s="146">
        <f t="shared" ref="O203" si="29">K203*M203</f>
        <v>681.5</v>
      </c>
      <c r="P203" s="174">
        <f>N203*K203</f>
        <v>894.73699999999985</v>
      </c>
    </row>
    <row r="204" spans="1:21" s="258" customFormat="1" ht="24.95" hidden="1" customHeight="1">
      <c r="A204" s="265"/>
      <c r="B204" s="289" t="s">
        <v>21934</v>
      </c>
      <c r="C204" s="289"/>
      <c r="D204" s="289"/>
      <c r="E204" s="113">
        <v>2.9</v>
      </c>
      <c r="F204" s="248" t="s">
        <v>6581</v>
      </c>
      <c r="H204" s="139"/>
      <c r="I204" s="139"/>
      <c r="J204" s="139"/>
      <c r="K204" s="138"/>
      <c r="L204" s="138"/>
      <c r="M204" s="146"/>
      <c r="N204" s="146"/>
      <c r="O204" s="146"/>
      <c r="P204" s="174"/>
      <c r="Q204" s="175"/>
      <c r="R204" s="175"/>
      <c r="S204" s="248"/>
      <c r="T204" s="176"/>
      <c r="U204" s="248"/>
    </row>
    <row r="205" spans="1:21" s="258" customFormat="1" ht="24.95" hidden="1" customHeight="1">
      <c r="A205" s="265"/>
      <c r="B205" s="289" t="s">
        <v>21933</v>
      </c>
      <c r="C205" s="289"/>
      <c r="D205" s="289"/>
      <c r="E205" s="113">
        <v>1</v>
      </c>
      <c r="F205" s="248" t="s">
        <v>6581</v>
      </c>
      <c r="H205" s="139"/>
      <c r="I205" s="139"/>
      <c r="J205" s="139"/>
      <c r="K205" s="138"/>
      <c r="L205" s="138"/>
      <c r="M205" s="146"/>
      <c r="N205" s="146"/>
      <c r="O205" s="146"/>
      <c r="P205" s="174"/>
      <c r="Q205" s="175"/>
      <c r="R205" s="175"/>
      <c r="S205" s="248"/>
      <c r="T205" s="176"/>
      <c r="U205" s="248"/>
    </row>
    <row r="206" spans="1:21" s="258" customFormat="1" ht="24.95" hidden="1" customHeight="1">
      <c r="A206" s="265"/>
      <c r="B206" s="289" t="s">
        <v>21927</v>
      </c>
      <c r="C206" s="289"/>
      <c r="D206" s="289"/>
      <c r="E206" s="113">
        <f>E204*E205</f>
        <v>2.9</v>
      </c>
      <c r="F206" s="248" t="s">
        <v>6403</v>
      </c>
      <c r="H206" s="139"/>
      <c r="I206" s="139"/>
      <c r="J206" s="139"/>
      <c r="K206" s="138"/>
      <c r="L206" s="138"/>
      <c r="M206" s="146"/>
      <c r="N206" s="146"/>
      <c r="O206" s="146"/>
      <c r="P206" s="174"/>
      <c r="Q206" s="175"/>
      <c r="R206" s="175"/>
      <c r="S206" s="248"/>
      <c r="T206" s="176"/>
      <c r="U206" s="248"/>
    </row>
    <row r="207" spans="1:21" s="258" customFormat="1" ht="24.95" customHeight="1">
      <c r="A207" s="265" t="s">
        <v>22066</v>
      </c>
      <c r="B207" s="293" t="s">
        <v>21988</v>
      </c>
      <c r="C207" s="293"/>
      <c r="D207" s="293"/>
      <c r="E207" s="293"/>
      <c r="F207" s="293"/>
      <c r="G207" s="294"/>
      <c r="H207" s="139"/>
      <c r="I207" s="139"/>
      <c r="J207" s="139"/>
      <c r="K207" s="138"/>
      <c r="L207" s="138"/>
      <c r="M207" s="146"/>
      <c r="N207" s="146"/>
      <c r="O207" s="146"/>
      <c r="P207" s="174"/>
      <c r="Q207" s="175"/>
      <c r="R207" s="175"/>
      <c r="S207" s="248"/>
      <c r="T207" s="176"/>
      <c r="U207" s="248"/>
    </row>
    <row r="208" spans="1:21" s="258" customFormat="1" ht="24.95" customHeight="1">
      <c r="A208" s="251" t="s">
        <v>22067</v>
      </c>
      <c r="B208" s="285" t="str">
        <f>IF(I208="SINAPI",VLOOKUP(ORÇAMENTO!H208,SINAPI,2,),VLOOKUP(ORÇAMENTO!H208,SETOP,3,))</f>
        <v>SERVENTE DE OBRAS</v>
      </c>
      <c r="C208" s="285"/>
      <c r="D208" s="285"/>
      <c r="E208" s="285"/>
      <c r="F208" s="285"/>
      <c r="G208" s="285"/>
      <c r="H208" s="139">
        <v>6111</v>
      </c>
      <c r="I208" s="139" t="s">
        <v>16520</v>
      </c>
      <c r="J208" s="139" t="str">
        <f>IF(I208="SINAPI",VLOOKUP(ORÇAMENTO!H208,SINAPI,3,),VLOOKUP(ORÇAMENTO!H208,SETOP,4,))</f>
        <v xml:space="preserve">H     </v>
      </c>
      <c r="K208" s="138">
        <v>1</v>
      </c>
      <c r="L208" s="138" t="s">
        <v>41</v>
      </c>
      <c r="M208" s="146">
        <f>IF(I208="SINAPI",VLOOKUP(ORÇAMENTO!H208,SINAPI,4,),VLOOKUP(ORÇAMENTO!H208,SETOP,5,))</f>
        <v>9.49</v>
      </c>
      <c r="N208" s="146">
        <f t="shared" ref="N208" si="30">ROUND(M208*(1+$D$7),2)</f>
        <v>12.46</v>
      </c>
      <c r="O208" s="146">
        <f t="shared" ref="O208" si="31">K208*M208</f>
        <v>9.49</v>
      </c>
      <c r="P208" s="174">
        <f t="shared" ref="P208" si="32">N208*K208</f>
        <v>12.46</v>
      </c>
      <c r="Q208" s="175"/>
      <c r="R208" s="175"/>
      <c r="S208" s="248"/>
      <c r="T208" s="176"/>
      <c r="U208" s="248"/>
    </row>
    <row r="209" spans="1:21" ht="24.95" hidden="1" customHeight="1">
      <c r="A209" s="251"/>
      <c r="B209" s="289" t="s">
        <v>21926</v>
      </c>
      <c r="C209" s="289"/>
      <c r="D209" s="289"/>
      <c r="E209" s="113">
        <v>1</v>
      </c>
      <c r="F209" s="248" t="s">
        <v>24</v>
      </c>
      <c r="G209" s="248"/>
      <c r="H209" s="139"/>
      <c r="I209" s="139"/>
      <c r="J209" s="139"/>
      <c r="K209" s="138"/>
      <c r="L209" s="138"/>
      <c r="M209" s="146"/>
      <c r="N209" s="146"/>
      <c r="O209" s="146"/>
      <c r="P209" s="174"/>
    </row>
    <row r="210" spans="1:21" ht="24.95" hidden="1" customHeight="1">
      <c r="A210" s="251"/>
      <c r="B210" s="289" t="s">
        <v>21925</v>
      </c>
      <c r="C210" s="289"/>
      <c r="D210" s="289"/>
      <c r="E210" s="113">
        <v>1</v>
      </c>
      <c r="F210" s="248" t="s">
        <v>21931</v>
      </c>
      <c r="G210" s="248"/>
      <c r="H210" s="139"/>
      <c r="I210" s="139"/>
      <c r="J210" s="139"/>
      <c r="K210" s="138"/>
      <c r="L210" s="138"/>
      <c r="M210" s="146"/>
      <c r="N210" s="146"/>
      <c r="O210" s="146"/>
      <c r="P210" s="174"/>
    </row>
    <row r="211" spans="1:21" ht="24.95" hidden="1" customHeight="1">
      <c r="A211" s="251"/>
      <c r="B211" s="289" t="s">
        <v>21927</v>
      </c>
      <c r="C211" s="289"/>
      <c r="D211" s="289"/>
      <c r="E211" s="113">
        <v>1</v>
      </c>
      <c r="F211" s="248" t="s">
        <v>24</v>
      </c>
      <c r="G211" s="248"/>
      <c r="H211" s="139"/>
      <c r="I211" s="139"/>
      <c r="J211" s="139"/>
      <c r="K211" s="138"/>
      <c r="L211" s="138"/>
      <c r="M211" s="146"/>
      <c r="N211" s="146"/>
      <c r="O211" s="146"/>
      <c r="P211" s="174"/>
    </row>
    <row r="212" spans="1:21" s="258" customFormat="1" ht="24.95" customHeight="1">
      <c r="A212" s="251" t="s">
        <v>22068</v>
      </c>
      <c r="B212" s="285" t="s">
        <v>21989</v>
      </c>
      <c r="C212" s="285"/>
      <c r="D212" s="285"/>
      <c r="E212" s="285"/>
      <c r="F212" s="285"/>
      <c r="G212" s="285"/>
      <c r="H212" s="139" t="s">
        <v>21969</v>
      </c>
      <c r="I212" s="139" t="s">
        <v>21864</v>
      </c>
      <c r="J212" s="139" t="s">
        <v>21865</v>
      </c>
      <c r="K212" s="138">
        <v>1</v>
      </c>
      <c r="L212" s="138"/>
      <c r="M212" s="146">
        <v>20</v>
      </c>
      <c r="N212" s="146">
        <f t="shared" ref="N212" si="33">ROUND(M212*(1+$D$7),2)</f>
        <v>26.26</v>
      </c>
      <c r="O212" s="146">
        <f t="shared" ref="O212" si="34">K212*M212</f>
        <v>20</v>
      </c>
      <c r="P212" s="174">
        <f t="shared" ref="P212" si="35">N212*K212</f>
        <v>26.26</v>
      </c>
      <c r="Q212" s="175"/>
      <c r="R212" s="175"/>
      <c r="S212" s="248"/>
      <c r="T212" s="176"/>
      <c r="U212" s="248"/>
    </row>
    <row r="213" spans="1:21" s="258" customFormat="1" ht="24.95" hidden="1" customHeight="1">
      <c r="A213" s="251"/>
      <c r="B213" s="289" t="s">
        <v>21936</v>
      </c>
      <c r="C213" s="289"/>
      <c r="D213" s="289"/>
      <c r="E213" s="113">
        <v>1</v>
      </c>
      <c r="F213" s="177" t="s">
        <v>21865</v>
      </c>
      <c r="G213" s="248"/>
      <c r="H213" s="139"/>
      <c r="I213" s="139"/>
      <c r="J213" s="139"/>
      <c r="K213" s="138"/>
      <c r="L213" s="138"/>
      <c r="M213" s="146"/>
      <c r="N213" s="146"/>
      <c r="O213" s="146"/>
      <c r="P213" s="174"/>
      <c r="Q213" s="175"/>
      <c r="R213" s="175"/>
      <c r="S213" s="248"/>
      <c r="T213" s="176"/>
      <c r="U213" s="248"/>
    </row>
    <row r="214" spans="1:21" s="258" customFormat="1" ht="24.95" customHeight="1">
      <c r="A214" s="251" t="s">
        <v>22069</v>
      </c>
      <c r="B214" s="293" t="s">
        <v>22001</v>
      </c>
      <c r="C214" s="293"/>
      <c r="D214" s="293"/>
      <c r="E214" s="293"/>
      <c r="F214" s="293"/>
      <c r="G214" s="294"/>
      <c r="H214" s="139"/>
      <c r="I214" s="139"/>
      <c r="J214" s="139"/>
      <c r="K214" s="138"/>
      <c r="L214" s="138"/>
      <c r="M214" s="146"/>
      <c r="N214" s="146"/>
      <c r="O214" s="146"/>
      <c r="P214" s="174"/>
      <c r="Q214" s="175"/>
      <c r="R214" s="175"/>
      <c r="S214" s="248"/>
      <c r="T214" s="176"/>
      <c r="U214" s="248"/>
    </row>
    <row r="215" spans="1:21" s="258" customFormat="1" ht="24.95" customHeight="1">
      <c r="A215" s="251" t="s">
        <v>22070</v>
      </c>
      <c r="B215" s="285" t="str">
        <f>IF(I215="SINAPI",VLOOKUP(ORÇAMENTO!H215,SINAPI,2,),VLOOKUP(ORÇAMENTO!H215,SETOP,3,))</f>
        <v>FITA VEDA ROSCA EM ROLOS DE 18 MM X 10 M (L X C)</v>
      </c>
      <c r="C215" s="285"/>
      <c r="D215" s="285"/>
      <c r="E215" s="285"/>
      <c r="F215" s="285"/>
      <c r="G215" s="285"/>
      <c r="H215" s="139">
        <v>3146</v>
      </c>
      <c r="I215" s="139" t="s">
        <v>16520</v>
      </c>
      <c r="J215" s="139" t="str">
        <f>IF(I215="SINAPI",VLOOKUP(ORÇAMENTO!H215,SINAPI,3,),VLOOKUP(ORÇAMENTO!H215,SETOP,4,))</f>
        <v xml:space="preserve">UN    </v>
      </c>
      <c r="K215" s="138">
        <v>1</v>
      </c>
      <c r="L215" s="138" t="s">
        <v>41</v>
      </c>
      <c r="M215" s="146">
        <f>IF(I215="SINAPI",VLOOKUP(ORÇAMENTO!H215,SINAPI,4,),VLOOKUP(ORÇAMENTO!H215,SETOP,5,))</f>
        <v>2.99</v>
      </c>
      <c r="N215" s="146">
        <f t="shared" ref="N215:N216" si="36">ROUND(M215*(1+$D$7),2)</f>
        <v>3.93</v>
      </c>
      <c r="O215" s="146">
        <f t="shared" ref="O215:O216" si="37">K215*M215</f>
        <v>2.99</v>
      </c>
      <c r="P215" s="174">
        <f t="shared" ref="P215:P216" si="38">N215*K215</f>
        <v>3.93</v>
      </c>
      <c r="Q215" s="175"/>
      <c r="R215" s="175"/>
      <c r="S215" s="248"/>
      <c r="T215" s="176"/>
      <c r="U215" s="248"/>
    </row>
    <row r="216" spans="1:21" s="258" customFormat="1" ht="24.95" customHeight="1">
      <c r="A216" s="251" t="s">
        <v>22071</v>
      </c>
      <c r="B216" s="285" t="str">
        <f>IF(I216="SINAPI",VLOOKUP(ORÇAMENTO!H216,SINAPI,2,),VLOOKUP(ORÇAMENTO!H216,SETOP,3,))</f>
        <v>ENCANADOR OU BOMBEIRO HIDRAULICO</v>
      </c>
      <c r="C216" s="285"/>
      <c r="D216" s="285"/>
      <c r="E216" s="285"/>
      <c r="F216" s="285"/>
      <c r="G216" s="285"/>
      <c r="H216" s="139">
        <v>2696</v>
      </c>
      <c r="I216" s="139" t="s">
        <v>16520</v>
      </c>
      <c r="J216" s="139" t="str">
        <f>IF(I216="SINAPI",VLOOKUP(ORÇAMENTO!H216,SINAPI,3,),VLOOKUP(ORÇAMENTO!H216,SETOP,4,))</f>
        <v xml:space="preserve">H     </v>
      </c>
      <c r="K216" s="138">
        <f>E219</f>
        <v>5</v>
      </c>
      <c r="L216" s="138" t="s">
        <v>41</v>
      </c>
      <c r="M216" s="146">
        <f>IF(I216="SINAPI",VLOOKUP(ORÇAMENTO!H216,SINAPI,4,),VLOOKUP(ORÇAMENTO!H216,SETOP,5,))</f>
        <v>14.51</v>
      </c>
      <c r="N216" s="146">
        <f t="shared" si="36"/>
        <v>19.05</v>
      </c>
      <c r="O216" s="146">
        <f t="shared" si="37"/>
        <v>72.55</v>
      </c>
      <c r="P216" s="174">
        <f t="shared" si="38"/>
        <v>95.25</v>
      </c>
      <c r="Q216" s="175"/>
      <c r="R216" s="175"/>
      <c r="S216" s="248"/>
      <c r="T216" s="176"/>
      <c r="U216" s="248"/>
    </row>
    <row r="217" spans="1:21" s="258" customFormat="1" ht="24.95" hidden="1" customHeight="1">
      <c r="A217" s="251"/>
      <c r="B217" s="289" t="s">
        <v>21926</v>
      </c>
      <c r="C217" s="289"/>
      <c r="D217" s="289"/>
      <c r="E217" s="113">
        <v>5</v>
      </c>
      <c r="F217" s="248" t="s">
        <v>24</v>
      </c>
      <c r="G217" s="295" t="s">
        <v>22002</v>
      </c>
      <c r="H217" s="139"/>
      <c r="I217" s="139"/>
      <c r="J217" s="139"/>
      <c r="K217" s="138"/>
      <c r="L217" s="138"/>
      <c r="M217" s="146"/>
      <c r="N217" s="146"/>
      <c r="O217" s="146"/>
      <c r="P217" s="174"/>
      <c r="Q217" s="175"/>
      <c r="R217" s="175"/>
      <c r="S217" s="248"/>
      <c r="T217" s="176"/>
      <c r="U217" s="248"/>
    </row>
    <row r="218" spans="1:21" s="258" customFormat="1" ht="24.95" hidden="1" customHeight="1">
      <c r="A218" s="251"/>
      <c r="B218" s="289" t="s">
        <v>21925</v>
      </c>
      <c r="C218" s="289"/>
      <c r="D218" s="289"/>
      <c r="E218" s="113">
        <v>1</v>
      </c>
      <c r="F218" s="248" t="s">
        <v>21931</v>
      </c>
      <c r="G218" s="295"/>
      <c r="H218" s="139"/>
      <c r="I218" s="139"/>
      <c r="J218" s="139"/>
      <c r="K218" s="138"/>
      <c r="L218" s="138"/>
      <c r="M218" s="146"/>
      <c r="N218" s="146"/>
      <c r="O218" s="146"/>
      <c r="P218" s="174"/>
      <c r="Q218" s="175"/>
      <c r="R218" s="175"/>
      <c r="S218" s="248"/>
      <c r="T218" s="176"/>
      <c r="U218" s="248"/>
    </row>
    <row r="219" spans="1:21" s="258" customFormat="1" ht="24.95" hidden="1" customHeight="1">
      <c r="A219" s="251"/>
      <c r="B219" s="289" t="s">
        <v>21927</v>
      </c>
      <c r="C219" s="289"/>
      <c r="D219" s="289"/>
      <c r="E219" s="113">
        <f>E217*E218</f>
        <v>5</v>
      </c>
      <c r="F219" s="248" t="s">
        <v>24</v>
      </c>
      <c r="G219" s="248"/>
      <c r="H219" s="139"/>
      <c r="I219" s="139"/>
      <c r="J219" s="139"/>
      <c r="K219" s="138"/>
      <c r="L219" s="138"/>
      <c r="M219" s="146"/>
      <c r="N219" s="146"/>
      <c r="O219" s="146"/>
      <c r="P219" s="174"/>
      <c r="Q219" s="175"/>
      <c r="R219" s="175"/>
      <c r="S219" s="248"/>
      <c r="T219" s="176"/>
      <c r="U219" s="248"/>
    </row>
    <row r="220" spans="1:21" s="258" customFormat="1" ht="24.95" customHeight="1">
      <c r="A220" s="251" t="s">
        <v>22914</v>
      </c>
      <c r="B220" s="285" t="str">
        <f>IF(I220="SINAPI",VLOOKUP(ORÇAMENTO!H220,SINAPI,2,),VLOOKUP(ORÇAMENTO!H220,SETOP,3,))</f>
        <v>REMOÇÃO DE PORTAS, DE FORMA MANUAL, SEM REAPROVEITAMENTO. AF_12/2017</v>
      </c>
      <c r="C220" s="285"/>
      <c r="D220" s="285"/>
      <c r="E220" s="285"/>
      <c r="F220" s="285"/>
      <c r="G220" s="285"/>
      <c r="H220" s="139">
        <v>97644</v>
      </c>
      <c r="I220" s="139" t="s">
        <v>16520</v>
      </c>
      <c r="J220" s="139" t="str">
        <f>IF(I220="SINAPI",VLOOKUP(ORÇAMENTO!H220,SINAPI,3,),VLOOKUP(ORÇAMENTO!H220,SETOP,4,))</f>
        <v>M2</v>
      </c>
      <c r="K220" s="138">
        <v>1.68</v>
      </c>
      <c r="L220" s="138" t="s">
        <v>41</v>
      </c>
      <c r="M220" s="146">
        <f>IF(I220="SINAPI",VLOOKUP(ORÇAMENTO!H220,SINAPI,4,),VLOOKUP(ORÇAMENTO!H220,SETOP,5,))</f>
        <v>5.89</v>
      </c>
      <c r="N220" s="146">
        <f t="shared" ref="N220:N222" si="39">ROUND(M220*(1+$D$7),2)</f>
        <v>7.73</v>
      </c>
      <c r="O220" s="146">
        <f t="shared" ref="O220:O222" si="40">K220*M220</f>
        <v>9.8951999999999991</v>
      </c>
      <c r="P220" s="174">
        <f t="shared" ref="P220:P222" si="41">N220*K220</f>
        <v>12.9864</v>
      </c>
      <c r="Q220" s="175"/>
      <c r="R220" s="175"/>
      <c r="S220" s="248"/>
      <c r="T220" s="176"/>
      <c r="U220" s="248"/>
    </row>
    <row r="221" spans="1:21" s="190" customFormat="1" ht="24.95" customHeight="1">
      <c r="A221" s="227" t="s">
        <v>22058</v>
      </c>
      <c r="B221" s="296" t="s">
        <v>21990</v>
      </c>
      <c r="C221" s="296"/>
      <c r="D221" s="296"/>
      <c r="E221" s="296"/>
      <c r="F221" s="296"/>
      <c r="G221" s="296"/>
      <c r="H221" s="108" t="s">
        <v>21999</v>
      </c>
      <c r="I221" s="108" t="s">
        <v>21953</v>
      </c>
      <c r="J221" s="139" t="s">
        <v>21865</v>
      </c>
      <c r="K221" s="228">
        <v>1</v>
      </c>
      <c r="L221" s="228" t="s">
        <v>41</v>
      </c>
      <c r="M221" s="229">
        <v>1751.44</v>
      </c>
      <c r="N221" s="229">
        <f t="shared" si="39"/>
        <v>2299.4699999999998</v>
      </c>
      <c r="O221" s="229">
        <f t="shared" si="40"/>
        <v>1751.44</v>
      </c>
      <c r="P221" s="230">
        <f t="shared" si="41"/>
        <v>2299.4699999999998</v>
      </c>
      <c r="Q221" s="231"/>
      <c r="R221" s="231"/>
      <c r="S221" s="256"/>
      <c r="T221" s="232"/>
      <c r="U221" s="256"/>
    </row>
    <row r="222" spans="1:21" s="258" customFormat="1" ht="24.95" customHeight="1">
      <c r="A222" s="251" t="s">
        <v>22073</v>
      </c>
      <c r="B222" s="285" t="str">
        <f>IF(I222="SINAPI",VLOOKUP(ORÇAMENTO!H222,SINAPI,2,),VLOOKUP(ORÇAMENTO!H222,SETOP,3,))</f>
        <v>PINTURA ESMALTE ACETINADO, DUAS DEMAOS, SOBRE SUPERFICIE METALICA</v>
      </c>
      <c r="C222" s="285"/>
      <c r="D222" s="285"/>
      <c r="E222" s="285"/>
      <c r="F222" s="285"/>
      <c r="G222" s="285"/>
      <c r="H222" s="139" t="s">
        <v>5346</v>
      </c>
      <c r="I222" s="139" t="s">
        <v>16520</v>
      </c>
      <c r="J222" s="139" t="str">
        <f>IF(I222="SINAPI",VLOOKUP(ORÇAMENTO!H222,SINAPI,3,),VLOOKUP(ORÇAMENTO!H222,SETOP,4,))</f>
        <v>M2</v>
      </c>
      <c r="K222" s="138">
        <f>E223</f>
        <v>0.8</v>
      </c>
      <c r="L222" s="138" t="s">
        <v>41</v>
      </c>
      <c r="M222" s="146">
        <f>IF(I222="SINAPI",VLOOKUP(ORÇAMENTO!H222,SINAPI,4,),VLOOKUP(ORÇAMENTO!H222,SETOP,5,))</f>
        <v>23.6</v>
      </c>
      <c r="N222" s="146">
        <f t="shared" si="39"/>
        <v>30.98</v>
      </c>
      <c r="O222" s="146">
        <f t="shared" si="40"/>
        <v>18.880000000000003</v>
      </c>
      <c r="P222" s="174">
        <f t="shared" si="41"/>
        <v>24.784000000000002</v>
      </c>
      <c r="Q222" s="175"/>
      <c r="R222" s="175"/>
      <c r="S222" s="248"/>
      <c r="T222" s="176"/>
      <c r="U222" s="248"/>
    </row>
    <row r="223" spans="1:21" s="258" customFormat="1" ht="24.95" hidden="1" customHeight="1">
      <c r="A223" s="251"/>
      <c r="B223" s="289" t="s">
        <v>22000</v>
      </c>
      <c r="C223" s="289"/>
      <c r="D223" s="289"/>
      <c r="E223" s="113">
        <v>0.8</v>
      </c>
      <c r="F223" s="248" t="s">
        <v>6403</v>
      </c>
      <c r="G223" s="248"/>
      <c r="H223" s="139"/>
      <c r="I223" s="139"/>
      <c r="J223" s="139"/>
      <c r="K223" s="138"/>
      <c r="L223" s="138"/>
      <c r="M223" s="146"/>
      <c r="N223" s="146"/>
      <c r="O223" s="146"/>
      <c r="P223" s="174"/>
      <c r="Q223" s="175"/>
      <c r="R223" s="175"/>
      <c r="S223" s="248"/>
      <c r="T223" s="176"/>
      <c r="U223" s="248"/>
    </row>
    <row r="224" spans="1:21" s="258" customFormat="1" ht="24.95" hidden="1" customHeight="1">
      <c r="A224" s="251"/>
      <c r="B224" s="289" t="s">
        <v>22072</v>
      </c>
      <c r="C224" s="289"/>
      <c r="D224" s="289"/>
      <c r="E224" s="113">
        <v>3.45</v>
      </c>
      <c r="F224" s="248" t="s">
        <v>6403</v>
      </c>
      <c r="G224" s="248"/>
      <c r="H224" s="139"/>
      <c r="I224" s="139"/>
      <c r="J224" s="139"/>
      <c r="K224" s="138"/>
      <c r="L224" s="138"/>
      <c r="M224" s="146"/>
      <c r="N224" s="146"/>
      <c r="O224" s="146"/>
      <c r="P224" s="174"/>
      <c r="Q224" s="175"/>
      <c r="R224" s="175"/>
      <c r="S224" s="248"/>
      <c r="T224" s="176"/>
      <c r="U224" s="248"/>
    </row>
    <row r="225" spans="1:21" s="258" customFormat="1" ht="24.95" customHeight="1">
      <c r="A225" s="251" t="s">
        <v>22074</v>
      </c>
      <c r="B225" s="285" t="str">
        <f>IF(I225="SINAPI",VLOOKUP(ORÇAMENTO!H225,SINAPI,2,),VLOOKUP(ORÇAMENTO!H225,SETOP,3,))</f>
        <v>FUNDO ANTICORROSIVO A BASE DE OXIDO DE FERRO (ZARCAO), UMA DEMAO</v>
      </c>
      <c r="C225" s="285"/>
      <c r="D225" s="285"/>
      <c r="E225" s="285"/>
      <c r="F225" s="285"/>
      <c r="G225" s="285"/>
      <c r="H225" s="19" t="s">
        <v>5352</v>
      </c>
      <c r="I225" s="139" t="s">
        <v>16520</v>
      </c>
      <c r="J225" s="139" t="str">
        <f>IF(I225="SINAPI",VLOOKUP(ORÇAMENTO!H225,SINAPI,3,),VLOOKUP(ORÇAMENTO!H225,SETOP,4,))</f>
        <v>M2</v>
      </c>
      <c r="K225" s="138">
        <f>E226</f>
        <v>0.8</v>
      </c>
      <c r="L225" s="138" t="s">
        <v>41</v>
      </c>
      <c r="M225" s="146">
        <f>IF(I225="SINAPI",VLOOKUP(ORÇAMENTO!H225,SINAPI,4,),VLOOKUP(ORÇAMENTO!H225,SETOP,5,))</f>
        <v>12</v>
      </c>
      <c r="N225" s="146">
        <f t="shared" ref="N225" si="42">ROUND(M225*(1+$D$7),2)</f>
        <v>15.75</v>
      </c>
      <c r="O225" s="146">
        <f t="shared" ref="O225" si="43">K225*M225</f>
        <v>9.6000000000000014</v>
      </c>
      <c r="P225" s="174">
        <f t="shared" ref="P225" si="44">N225*K225</f>
        <v>12.600000000000001</v>
      </c>
      <c r="Q225" s="175"/>
      <c r="R225" s="175"/>
      <c r="S225" s="248"/>
      <c r="T225" s="176"/>
      <c r="U225" s="248"/>
    </row>
    <row r="226" spans="1:21" s="258" customFormat="1" ht="24.95" hidden="1" customHeight="1">
      <c r="A226" s="251"/>
      <c r="B226" s="289" t="s">
        <v>22000</v>
      </c>
      <c r="C226" s="289"/>
      <c r="D226" s="289"/>
      <c r="E226" s="113">
        <v>0.8</v>
      </c>
      <c r="F226" s="248" t="s">
        <v>6403</v>
      </c>
      <c r="G226" s="248"/>
      <c r="H226" s="139"/>
      <c r="I226" s="139"/>
      <c r="J226" s="139"/>
      <c r="K226" s="138"/>
      <c r="L226" s="138"/>
      <c r="M226" s="146"/>
      <c r="N226" s="146"/>
      <c r="O226" s="146"/>
      <c r="P226" s="174"/>
      <c r="Q226" s="175"/>
      <c r="R226" s="175"/>
      <c r="S226" s="248"/>
      <c r="T226" s="176"/>
      <c r="U226" s="248"/>
    </row>
    <row r="227" spans="1:21" s="258" customFormat="1" ht="24.95" hidden="1" customHeight="1">
      <c r="A227" s="251"/>
      <c r="B227" s="289" t="s">
        <v>22072</v>
      </c>
      <c r="C227" s="289"/>
      <c r="D227" s="289"/>
      <c r="E227" s="113">
        <v>3.45</v>
      </c>
      <c r="F227" s="248" t="s">
        <v>6403</v>
      </c>
      <c r="G227" s="248"/>
      <c r="H227" s="139"/>
      <c r="I227" s="139"/>
      <c r="J227" s="139"/>
      <c r="K227" s="138"/>
      <c r="L227" s="138"/>
      <c r="M227" s="146"/>
      <c r="N227" s="146"/>
      <c r="O227" s="146"/>
      <c r="P227" s="174"/>
      <c r="Q227" s="175"/>
      <c r="R227" s="175"/>
      <c r="S227" s="248"/>
      <c r="T227" s="176"/>
      <c r="U227" s="248"/>
    </row>
    <row r="228" spans="1:21" s="258" customFormat="1" ht="30" customHeight="1">
      <c r="A228" s="251" t="s">
        <v>22075</v>
      </c>
      <c r="B228" s="285" t="str">
        <f>IF(I228="SINAPI",VLOOKUP(ORÇAMENTO!H228,SINAPI,2,),VLOOKUP(ORÇAMENTO!H228,SETOP,3,))</f>
        <v>SIFÃO DO TIPO GARRAFA EM METAL CROMADO 1 X 1.1/2" - FORNECIMENTO E INSTALAÇÃO. AF_12/2013</v>
      </c>
      <c r="C228" s="285"/>
      <c r="D228" s="285"/>
      <c r="E228" s="285"/>
      <c r="F228" s="285"/>
      <c r="G228" s="285"/>
      <c r="H228" s="139">
        <v>86881</v>
      </c>
      <c r="I228" s="139" t="s">
        <v>16520</v>
      </c>
      <c r="J228" s="139" t="str">
        <f>IF(I228="SINAPI",VLOOKUP(ORÇAMENTO!H228,SINAPI,3,),VLOOKUP(ORÇAMENTO!H228,SETOP,4,))</f>
        <v>UN</v>
      </c>
      <c r="K228" s="138">
        <v>1</v>
      </c>
      <c r="L228" s="138" t="s">
        <v>41</v>
      </c>
      <c r="M228" s="146">
        <f>IF(I228="SINAPI",VLOOKUP(ORÇAMENTO!H228,SINAPI,4,),VLOOKUP(ORÇAMENTO!H228,SETOP,5,))</f>
        <v>110.37</v>
      </c>
      <c r="N228" s="146">
        <f t="shared" ref="N228:N231" si="45">ROUND(M228*(1+$D$7),2)</f>
        <v>144.9</v>
      </c>
      <c r="O228" s="146">
        <f t="shared" ref="O228:O231" si="46">K228*M228</f>
        <v>110.37</v>
      </c>
      <c r="P228" s="174">
        <f t="shared" ref="P228:P231" si="47">N228*K228</f>
        <v>144.9</v>
      </c>
      <c r="Q228" s="175"/>
      <c r="R228" s="175"/>
      <c r="S228" s="248"/>
      <c r="T228" s="176"/>
      <c r="U228" s="248"/>
    </row>
    <row r="229" spans="1:21" s="258" customFormat="1" ht="24.95" customHeight="1">
      <c r="A229" s="251" t="s">
        <v>21978</v>
      </c>
      <c r="B229" s="285" t="s">
        <v>22003</v>
      </c>
      <c r="C229" s="285"/>
      <c r="D229" s="285"/>
      <c r="E229" s="285"/>
      <c r="F229" s="285"/>
      <c r="G229" s="285"/>
      <c r="H229" s="139"/>
      <c r="I229" s="139"/>
      <c r="J229" s="139"/>
      <c r="K229" s="138"/>
      <c r="L229" s="138"/>
      <c r="M229" s="146"/>
      <c r="N229" s="146"/>
      <c r="O229" s="146"/>
      <c r="P229" s="174"/>
      <c r="Q229" s="175"/>
      <c r="R229" s="175"/>
      <c r="S229" s="248"/>
      <c r="T229" s="176"/>
      <c r="U229" s="248"/>
    </row>
    <row r="230" spans="1:21" s="258" customFormat="1" ht="24.95" customHeight="1">
      <c r="A230" s="251" t="s">
        <v>22915</v>
      </c>
      <c r="B230" s="285" t="str">
        <f>IF(I230="SINAPI",VLOOKUP(ORÇAMENTO!H230,SINAPI,2,),VLOOKUP(ORÇAMENTO!H230,SETOP,3,))</f>
        <v>ARGAMASSA PRONTA PARA CONTRAPISO</v>
      </c>
      <c r="C230" s="285"/>
      <c r="D230" s="285"/>
      <c r="E230" s="285"/>
      <c r="F230" s="285"/>
      <c r="G230" s="285"/>
      <c r="H230" s="139">
        <v>36886</v>
      </c>
      <c r="I230" s="139" t="s">
        <v>16520</v>
      </c>
      <c r="J230" s="139" t="str">
        <f>IF(I230="SINAPI",VLOOKUP(ORÇAMENTO!H230,SINAPI,3,),VLOOKUP(ORÇAMENTO!H230,SETOP,4,))</f>
        <v xml:space="preserve">KG    </v>
      </c>
      <c r="K230" s="138">
        <v>2</v>
      </c>
      <c r="L230" s="138" t="s">
        <v>41</v>
      </c>
      <c r="M230" s="146">
        <f>IF(I230="SINAPI",VLOOKUP(ORÇAMENTO!H230,SINAPI,4,),VLOOKUP(ORÇAMENTO!H230,SETOP,5,))</f>
        <v>0.42</v>
      </c>
      <c r="N230" s="146">
        <f t="shared" si="45"/>
        <v>0.55000000000000004</v>
      </c>
      <c r="O230" s="146">
        <f t="shared" si="46"/>
        <v>0.84</v>
      </c>
      <c r="P230" s="174">
        <f t="shared" si="47"/>
        <v>1.1000000000000001</v>
      </c>
      <c r="Q230" s="175"/>
      <c r="R230" s="175"/>
      <c r="S230" s="248"/>
      <c r="T230" s="176"/>
      <c r="U230" s="248"/>
    </row>
    <row r="231" spans="1:21" s="258" customFormat="1" ht="24.95" customHeight="1">
      <c r="A231" s="251" t="s">
        <v>22916</v>
      </c>
      <c r="B231" s="285" t="str">
        <f>IF(I231="SINAPI",VLOOKUP(ORÇAMENTO!H231,SINAPI,2,),VLOOKUP(ORÇAMENTO!H231,SETOP,3,))</f>
        <v>SERVENTE DE OBRAS</v>
      </c>
      <c r="C231" s="285"/>
      <c r="D231" s="285"/>
      <c r="E231" s="285"/>
      <c r="F231" s="285"/>
      <c r="G231" s="285"/>
      <c r="H231" s="139">
        <v>6111</v>
      </c>
      <c r="I231" s="139" t="s">
        <v>16520</v>
      </c>
      <c r="J231" s="139" t="str">
        <f>IF(I231="SINAPI",VLOOKUP(ORÇAMENTO!H231,SINAPI,3,),VLOOKUP(ORÇAMENTO!H231,SETOP,4,))</f>
        <v xml:space="preserve">H     </v>
      </c>
      <c r="K231" s="138">
        <f>E234</f>
        <v>3</v>
      </c>
      <c r="L231" s="138" t="s">
        <v>41</v>
      </c>
      <c r="M231" s="146">
        <f>IF(I231="SINAPI",VLOOKUP(ORÇAMENTO!H231,SINAPI,4,),VLOOKUP(ORÇAMENTO!H231,SETOP,5,))</f>
        <v>9.49</v>
      </c>
      <c r="N231" s="146">
        <f t="shared" si="45"/>
        <v>12.46</v>
      </c>
      <c r="O231" s="146">
        <f t="shared" si="46"/>
        <v>28.47</v>
      </c>
      <c r="P231" s="174">
        <f t="shared" si="47"/>
        <v>37.380000000000003</v>
      </c>
      <c r="Q231" s="175"/>
      <c r="R231" s="175"/>
      <c r="S231" s="248"/>
      <c r="T231" s="176"/>
      <c r="U231" s="248"/>
    </row>
    <row r="232" spans="1:21" s="258" customFormat="1" ht="24.95" hidden="1" customHeight="1">
      <c r="A232" s="251"/>
      <c r="B232" s="289" t="s">
        <v>21926</v>
      </c>
      <c r="C232" s="289"/>
      <c r="D232" s="289"/>
      <c r="E232" s="113">
        <v>3</v>
      </c>
      <c r="F232" s="248" t="s">
        <v>24</v>
      </c>
      <c r="G232" s="295"/>
      <c r="H232" s="139"/>
      <c r="I232" s="139"/>
      <c r="J232" s="139"/>
      <c r="K232" s="138"/>
      <c r="L232" s="138"/>
      <c r="M232" s="146"/>
      <c r="N232" s="146"/>
      <c r="O232" s="146"/>
      <c r="P232" s="174"/>
      <c r="Q232" s="175"/>
      <c r="R232" s="175"/>
      <c r="S232" s="248"/>
      <c r="T232" s="176"/>
      <c r="U232" s="248"/>
    </row>
    <row r="233" spans="1:21" s="258" customFormat="1" ht="24.95" hidden="1" customHeight="1">
      <c r="A233" s="251"/>
      <c r="B233" s="289" t="s">
        <v>21925</v>
      </c>
      <c r="C233" s="289"/>
      <c r="D233" s="289"/>
      <c r="E233" s="113">
        <v>1</v>
      </c>
      <c r="F233" s="248" t="s">
        <v>21931</v>
      </c>
      <c r="G233" s="295"/>
      <c r="H233" s="139"/>
      <c r="I233" s="139"/>
      <c r="J233" s="139"/>
      <c r="K233" s="138"/>
      <c r="L233" s="138"/>
      <c r="M233" s="146"/>
      <c r="N233" s="146"/>
      <c r="O233" s="146"/>
      <c r="P233" s="174"/>
      <c r="Q233" s="175"/>
      <c r="R233" s="175"/>
      <c r="S233" s="248"/>
      <c r="T233" s="176"/>
      <c r="U233" s="248"/>
    </row>
    <row r="234" spans="1:21" s="258" customFormat="1" ht="24.95" hidden="1" customHeight="1">
      <c r="A234" s="251"/>
      <c r="B234" s="289" t="s">
        <v>21927</v>
      </c>
      <c r="C234" s="289"/>
      <c r="D234" s="289"/>
      <c r="E234" s="113">
        <f>E232*E233</f>
        <v>3</v>
      </c>
      <c r="F234" s="248" t="s">
        <v>24</v>
      </c>
      <c r="G234" s="207"/>
      <c r="H234" s="139"/>
      <c r="I234" s="139"/>
      <c r="J234" s="139"/>
      <c r="K234" s="138"/>
      <c r="L234" s="138"/>
      <c r="M234" s="146"/>
      <c r="N234" s="146"/>
      <c r="O234" s="146"/>
      <c r="P234" s="174"/>
      <c r="Q234" s="175"/>
      <c r="R234" s="175"/>
      <c r="S234" s="248"/>
      <c r="T234" s="176"/>
      <c r="U234" s="248"/>
    </row>
    <row r="235" spans="1:21" s="258" customFormat="1" ht="24.95" customHeight="1">
      <c r="A235" s="251" t="s">
        <v>22076</v>
      </c>
      <c r="B235" s="293" t="s">
        <v>22005</v>
      </c>
      <c r="C235" s="293"/>
      <c r="D235" s="293"/>
      <c r="E235" s="293"/>
      <c r="F235" s="293"/>
      <c r="G235" s="294"/>
      <c r="H235" s="139"/>
      <c r="I235" s="139"/>
      <c r="J235" s="139"/>
      <c r="K235" s="138"/>
      <c r="L235" s="138"/>
      <c r="M235" s="146"/>
      <c r="N235" s="146"/>
      <c r="O235" s="146"/>
      <c r="P235" s="174"/>
      <c r="Q235" s="175"/>
      <c r="R235" s="175"/>
      <c r="S235" s="248"/>
      <c r="T235" s="176"/>
      <c r="U235" s="248"/>
    </row>
    <row r="236" spans="1:21" s="258" customFormat="1" ht="24.95" customHeight="1">
      <c r="A236" s="251" t="s">
        <v>22077</v>
      </c>
      <c r="B236" s="293" t="s">
        <v>21966</v>
      </c>
      <c r="C236" s="293"/>
      <c r="D236" s="293"/>
      <c r="E236" s="293"/>
      <c r="F236" s="293"/>
      <c r="G236" s="294"/>
      <c r="H236" s="139" t="s">
        <v>21969</v>
      </c>
      <c r="I236" s="139" t="s">
        <v>21864</v>
      </c>
      <c r="J236" s="139" t="s">
        <v>21865</v>
      </c>
      <c r="K236" s="138">
        <v>1</v>
      </c>
      <c r="L236" s="138"/>
      <c r="M236" s="146">
        <v>20</v>
      </c>
      <c r="N236" s="146">
        <f t="shared" ref="N236:N238" si="48">ROUND(M236*(1+$D$7),2)</f>
        <v>26.26</v>
      </c>
      <c r="O236" s="146">
        <f t="shared" ref="O236:O238" si="49">K236*M236</f>
        <v>20</v>
      </c>
      <c r="P236" s="174">
        <f t="shared" ref="P236:P238" si="50">N236*K236</f>
        <v>26.26</v>
      </c>
      <c r="Q236" s="175"/>
      <c r="R236" s="175"/>
      <c r="S236" s="248"/>
      <c r="T236" s="176"/>
      <c r="U236" s="248"/>
    </row>
    <row r="237" spans="1:21" s="258" customFormat="1" ht="24.95" customHeight="1">
      <c r="A237" s="251" t="s">
        <v>22078</v>
      </c>
      <c r="B237" s="285" t="str">
        <f>IF(I237="SINAPI",VLOOKUP(ORÇAMENTO!H237,SINAPI,2,),VLOOKUP(ORÇAMENTO!H237,SETOP,3,))</f>
        <v>LAMPADA FLUORESCENTE COMPACTA 3U BRANCA 20 W, BASE E27 (127/220 V)</v>
      </c>
      <c r="C237" s="285"/>
      <c r="D237" s="285"/>
      <c r="E237" s="285"/>
      <c r="F237" s="285"/>
      <c r="G237" s="285"/>
      <c r="H237" s="139">
        <v>38780</v>
      </c>
      <c r="I237" s="139" t="s">
        <v>16520</v>
      </c>
      <c r="J237" s="139" t="str">
        <f>IF(I237="SINAPI",VLOOKUP(ORÇAMENTO!H237,SINAPI,3,),VLOOKUP(ORÇAMENTO!H237,SETOP,4,))</f>
        <v xml:space="preserve">UN    </v>
      </c>
      <c r="K237" s="138">
        <v>1</v>
      </c>
      <c r="L237" s="138" t="s">
        <v>41</v>
      </c>
      <c r="M237" s="146">
        <f>IF(I237="SINAPI",VLOOKUP(ORÇAMENTO!H237,SINAPI,4,),VLOOKUP(ORÇAMENTO!H237,SETOP,5,))</f>
        <v>12.7</v>
      </c>
      <c r="N237" s="146">
        <f t="shared" si="48"/>
        <v>16.670000000000002</v>
      </c>
      <c r="O237" s="146">
        <f t="shared" si="49"/>
        <v>12.7</v>
      </c>
      <c r="P237" s="174">
        <f t="shared" si="50"/>
        <v>16.670000000000002</v>
      </c>
      <c r="Q237" s="175"/>
      <c r="R237" s="175"/>
      <c r="S237" s="248"/>
      <c r="T237" s="176"/>
      <c r="U237" s="248"/>
    </row>
    <row r="238" spans="1:21" s="258" customFormat="1" ht="24.95" customHeight="1">
      <c r="A238" s="251" t="s">
        <v>22917</v>
      </c>
      <c r="B238" s="285" t="str">
        <f>IF(I238="SINAPI",VLOOKUP(ORÇAMENTO!H238,SINAPI,2,),VLOOKUP(ORÇAMENTO!H238,SETOP,3,))</f>
        <v>ELETRICISTA</v>
      </c>
      <c r="C238" s="285"/>
      <c r="D238" s="285"/>
      <c r="E238" s="285"/>
      <c r="F238" s="285"/>
      <c r="G238" s="285"/>
      <c r="H238" s="139">
        <v>2436</v>
      </c>
      <c r="I238" s="139" t="s">
        <v>16520</v>
      </c>
      <c r="J238" s="139" t="str">
        <f>IF(I238="SINAPI",VLOOKUP(ORÇAMENTO!H238,SINAPI,3,),VLOOKUP(ORÇAMENTO!H238,SETOP,4,))</f>
        <v xml:space="preserve">H     </v>
      </c>
      <c r="K238" s="138">
        <f>E241</f>
        <v>8</v>
      </c>
      <c r="L238" s="138" t="s">
        <v>41</v>
      </c>
      <c r="M238" s="146">
        <f>IF(I238="SINAPI",VLOOKUP(ORÇAMENTO!H238,SINAPI,4,),VLOOKUP(ORÇAMENTO!H238,SETOP,5,))</f>
        <v>14.51</v>
      </c>
      <c r="N238" s="146">
        <f t="shared" si="48"/>
        <v>19.05</v>
      </c>
      <c r="O238" s="146">
        <f t="shared" si="49"/>
        <v>116.08</v>
      </c>
      <c r="P238" s="174">
        <f t="shared" si="50"/>
        <v>152.4</v>
      </c>
      <c r="Q238" s="175"/>
      <c r="R238" s="175"/>
      <c r="S238" s="248"/>
      <c r="T238" s="176"/>
      <c r="U238" s="248"/>
    </row>
    <row r="239" spans="1:21" s="258" customFormat="1" ht="24.95" hidden="1" customHeight="1">
      <c r="A239" s="251"/>
      <c r="B239" s="289" t="s">
        <v>21926</v>
      </c>
      <c r="C239" s="289"/>
      <c r="D239" s="289"/>
      <c r="E239" s="113">
        <v>8</v>
      </c>
      <c r="F239" s="248" t="s">
        <v>24</v>
      </c>
      <c r="G239" s="295" t="s">
        <v>22004</v>
      </c>
      <c r="H239" s="139"/>
      <c r="I239" s="139"/>
      <c r="J239" s="139"/>
      <c r="K239" s="138"/>
      <c r="L239" s="138"/>
      <c r="M239" s="146"/>
      <c r="N239" s="146"/>
      <c r="O239" s="146"/>
      <c r="P239" s="174"/>
      <c r="Q239" s="175"/>
      <c r="R239" s="175"/>
      <c r="S239" s="248"/>
      <c r="T239" s="176"/>
      <c r="U239" s="248"/>
    </row>
    <row r="240" spans="1:21" s="258" customFormat="1" ht="24.95" hidden="1" customHeight="1">
      <c r="A240" s="251"/>
      <c r="B240" s="289" t="s">
        <v>21925</v>
      </c>
      <c r="C240" s="289"/>
      <c r="D240" s="289"/>
      <c r="E240" s="113">
        <v>1</v>
      </c>
      <c r="F240" s="248" t="s">
        <v>21931</v>
      </c>
      <c r="G240" s="295"/>
      <c r="H240" s="139"/>
      <c r="I240" s="139"/>
      <c r="J240" s="139"/>
      <c r="K240" s="138"/>
      <c r="L240" s="138"/>
      <c r="M240" s="146"/>
      <c r="N240" s="146"/>
      <c r="O240" s="146"/>
      <c r="P240" s="174"/>
      <c r="Q240" s="175"/>
      <c r="R240" s="175"/>
      <c r="S240" s="248"/>
      <c r="T240" s="176"/>
      <c r="U240" s="248"/>
    </row>
    <row r="241" spans="1:21" s="258" customFormat="1" ht="24.95" hidden="1" customHeight="1">
      <c r="A241" s="251"/>
      <c r="B241" s="289" t="s">
        <v>21927</v>
      </c>
      <c r="C241" s="289"/>
      <c r="D241" s="289"/>
      <c r="E241" s="113">
        <f>E239*E240</f>
        <v>8</v>
      </c>
      <c r="F241" s="248" t="s">
        <v>24</v>
      </c>
      <c r="G241" s="207"/>
      <c r="H241" s="139"/>
      <c r="I241" s="139"/>
      <c r="J241" s="139"/>
      <c r="K241" s="138"/>
      <c r="L241" s="138"/>
      <c r="M241" s="146"/>
      <c r="N241" s="146"/>
      <c r="O241" s="146"/>
      <c r="P241" s="174"/>
      <c r="Q241" s="175"/>
      <c r="R241" s="175"/>
      <c r="S241" s="248"/>
      <c r="T241" s="176"/>
      <c r="U241" s="248"/>
    </row>
    <row r="242" spans="1:21" s="258" customFormat="1" ht="30" customHeight="1">
      <c r="A242" s="251" t="s">
        <v>22918</v>
      </c>
      <c r="B242" s="285" t="str">
        <f>IF(I242="SINAPI",VLOOKUP(ORÇAMENTO!H242,SINAPI,2,),VLOOKUP(ORÇAMENTO!H242,SETOP,3,))</f>
        <v>BARRA DE APOIO RETA, EM ACO INOX POLIDO, COMPRIMENTO 60CM, DIAMETRO MINIMO 3 CM</v>
      </c>
      <c r="C242" s="285"/>
      <c r="D242" s="285"/>
      <c r="E242" s="285"/>
      <c r="F242" s="285"/>
      <c r="G242" s="285"/>
      <c r="H242" s="139">
        <v>36204</v>
      </c>
      <c r="I242" s="139" t="s">
        <v>16520</v>
      </c>
      <c r="J242" s="139" t="str">
        <f>IF(I242="SINAPI",VLOOKUP(ORÇAMENTO!H242,SINAPI,3,),VLOOKUP(ORÇAMENTO!H242,SETOP,4,))</f>
        <v xml:space="preserve">UN    </v>
      </c>
      <c r="K242" s="138">
        <v>2</v>
      </c>
      <c r="L242" s="138" t="s">
        <v>41</v>
      </c>
      <c r="M242" s="146">
        <f>IF(I242="SINAPI",VLOOKUP(ORÇAMENTO!H242,SINAPI,4,),VLOOKUP(ORÇAMENTO!H242,SETOP,5,))</f>
        <v>139.18</v>
      </c>
      <c r="N242" s="146">
        <f t="shared" ref="N242" si="51">ROUND(M242*(1+$D$7),2)</f>
        <v>182.73</v>
      </c>
      <c r="O242" s="146">
        <f t="shared" ref="O242" si="52">K242*M242</f>
        <v>278.36</v>
      </c>
      <c r="P242" s="174">
        <f t="shared" ref="P242" si="53">N242*K242</f>
        <v>365.46</v>
      </c>
      <c r="Q242" s="175"/>
      <c r="R242" s="175"/>
      <c r="S242" s="248"/>
      <c r="T242" s="176"/>
      <c r="U242" s="248"/>
    </row>
    <row r="243" spans="1:21" s="258" customFormat="1" ht="24.95" customHeight="1">
      <c r="A243" s="290" t="str">
        <f>"SUBTOTAL "&amp;B195</f>
        <v>SUBTOTAL TROCAS E NOVAS INSTALAÇÕES</v>
      </c>
      <c r="B243" s="291"/>
      <c r="C243" s="291"/>
      <c r="D243" s="291"/>
      <c r="E243" s="291"/>
      <c r="F243" s="291"/>
      <c r="G243" s="291"/>
      <c r="H243" s="291"/>
      <c r="I243" s="291"/>
      <c r="J243" s="291"/>
      <c r="K243" s="291"/>
      <c r="L243" s="291"/>
      <c r="M243" s="291"/>
      <c r="N243" s="291"/>
      <c r="O243" s="164">
        <f>SUM(O196:O242)</f>
        <v>3515.7451999999998</v>
      </c>
      <c r="P243" s="164">
        <f>SUM(P196:P242)</f>
        <v>4615.8073999999997</v>
      </c>
      <c r="Q243" s="175"/>
      <c r="R243" s="175"/>
      <c r="S243" s="248"/>
      <c r="T243" s="176"/>
      <c r="U243" s="248"/>
    </row>
    <row r="244" spans="1:21" s="258" customFormat="1" ht="24.95" customHeight="1">
      <c r="A244" s="186">
        <v>6</v>
      </c>
      <c r="B244" s="292" t="s">
        <v>21948</v>
      </c>
      <c r="C244" s="292"/>
      <c r="D244" s="292"/>
      <c r="E244" s="292"/>
      <c r="F244" s="292"/>
      <c r="G244" s="292"/>
      <c r="H244" s="292"/>
      <c r="I244" s="292"/>
      <c r="J244" s="292"/>
      <c r="K244" s="292"/>
      <c r="L244" s="292"/>
      <c r="M244" s="292"/>
      <c r="N244" s="292"/>
      <c r="O244" s="292"/>
      <c r="P244" s="292"/>
      <c r="Q244" s="175"/>
      <c r="R244" s="175"/>
      <c r="S244" s="248"/>
      <c r="T244" s="176"/>
      <c r="U244" s="248"/>
    </row>
    <row r="245" spans="1:21" s="258" customFormat="1" ht="24.95" customHeight="1">
      <c r="A245" s="251" t="s">
        <v>22079</v>
      </c>
      <c r="B245" s="285" t="str">
        <f>IF(I245="SINAPI",VLOOKUP(ORÇAMENTO!H245,SINAPI,2,),VLOOKUP(ORÇAMENTO!H245,SETOP,3,))</f>
        <v>EXTINTOR DE INCÊNDIO TIPO PÓ QUÍMICO 2-A:20-B:C, CAPACIDADE 6 KG</v>
      </c>
      <c r="C245" s="285"/>
      <c r="D245" s="285"/>
      <c r="E245" s="285"/>
      <c r="F245" s="285"/>
      <c r="G245" s="285"/>
      <c r="H245" s="139" t="s">
        <v>11243</v>
      </c>
      <c r="I245" s="139" t="s">
        <v>6343</v>
      </c>
      <c r="J245" s="139" t="str">
        <f>IF(I245="SINAPI",VLOOKUP(ORÇAMENTO!H245,SINAPI,3,),VLOOKUP(ORÇAMENTO!H245,SETOP,4,))</f>
        <v>U</v>
      </c>
      <c r="K245" s="138">
        <v>4</v>
      </c>
      <c r="L245" s="138" t="s">
        <v>41</v>
      </c>
      <c r="M245" s="146">
        <f>IF(I245="SINAPI",VLOOKUP(ORÇAMENTO!H245,SINAPI,4,),VLOOKUP(ORÇAMENTO!H245,SETOP,5,))</f>
        <v>152.72</v>
      </c>
      <c r="N245" s="146">
        <f>ROUND(M245*(1+$D$7),2)</f>
        <v>200.51</v>
      </c>
      <c r="O245" s="146">
        <f>K245*M245</f>
        <v>610.88</v>
      </c>
      <c r="P245" s="174">
        <f>N245*K245</f>
        <v>802.04</v>
      </c>
      <c r="Q245" s="175"/>
      <c r="R245" s="175"/>
      <c r="S245" s="248"/>
      <c r="T245" s="176"/>
      <c r="U245" s="248"/>
    </row>
    <row r="246" spans="1:21" s="258" customFormat="1" ht="24.95" customHeight="1">
      <c r="A246" s="251" t="s">
        <v>22080</v>
      </c>
      <c r="B246" s="285" t="str">
        <f>IF(I246="SINAPI",VLOOKUP(ORÇAMENTO!H246,SINAPI,2,),VLOOKUP(ORÇAMENTO!H246,SETOP,3,))</f>
        <v>BASE DECORATIVA PARA EXTINTORES</v>
      </c>
      <c r="C246" s="285"/>
      <c r="D246" s="285"/>
      <c r="E246" s="285"/>
      <c r="F246" s="285"/>
      <c r="G246" s="285"/>
      <c r="H246" s="139" t="s">
        <v>11235</v>
      </c>
      <c r="I246" s="139" t="s">
        <v>6343</v>
      </c>
      <c r="J246" s="139" t="str">
        <f>IF(I246="SINAPI",VLOOKUP(ORÇAMENTO!H246,SINAPI,3,),VLOOKUP(ORÇAMENTO!H246,SETOP,4,))</f>
        <v>U</v>
      </c>
      <c r="K246" s="138">
        <v>4</v>
      </c>
      <c r="L246" s="138" t="s">
        <v>41</v>
      </c>
      <c r="M246" s="146">
        <f>IF(I246="SINAPI",VLOOKUP(ORÇAMENTO!H246,SINAPI,4,),VLOOKUP(ORÇAMENTO!H246,SETOP,5,))</f>
        <v>47.6</v>
      </c>
      <c r="N246" s="146">
        <f t="shared" ref="N246:N259" si="54">ROUND(M246*(1+$D$7),2)</f>
        <v>62.49</v>
      </c>
      <c r="O246" s="146">
        <f t="shared" ref="O246:O259" si="55">K246*M246</f>
        <v>190.4</v>
      </c>
      <c r="P246" s="174">
        <f t="shared" ref="P246:P259" si="56">N246*K246</f>
        <v>249.96</v>
      </c>
      <c r="Q246" s="175"/>
      <c r="R246" s="175"/>
      <c r="S246" s="248"/>
      <c r="T246" s="176"/>
      <c r="U246" s="248"/>
    </row>
    <row r="247" spans="1:21" s="258" customFormat="1" ht="24.95" customHeight="1">
      <c r="A247" s="251" t="s">
        <v>22081</v>
      </c>
      <c r="B247" s="285" t="str">
        <f>IF(I247="SINAPI",VLOOKUP(ORÇAMENTO!H247,SINAPI,2,),VLOOKUP(ORÇAMENTO!H247,SETOP,3,))</f>
        <v>PLACA FOTOLUMINESCENTE "S12" - 380 X 190 MM (SAÍDA)</v>
      </c>
      <c r="C247" s="285"/>
      <c r="D247" s="285"/>
      <c r="E247" s="285"/>
      <c r="F247" s="285"/>
      <c r="G247" s="285"/>
      <c r="H247" s="139" t="s">
        <v>11256</v>
      </c>
      <c r="I247" s="139" t="s">
        <v>6343</v>
      </c>
      <c r="J247" s="139" t="str">
        <f>IF(I247="SINAPI",VLOOKUP(ORÇAMENTO!H247,SINAPI,3,),VLOOKUP(ORÇAMENTO!H247,SETOP,4,))</f>
        <v>U</v>
      </c>
      <c r="K247" s="138">
        <v>3</v>
      </c>
      <c r="L247" s="138" t="s">
        <v>41</v>
      </c>
      <c r="M247" s="146">
        <f>IF(I247="SINAPI",VLOOKUP(ORÇAMENTO!H247,SINAPI,4,),VLOOKUP(ORÇAMENTO!H247,SETOP,5,))</f>
        <v>16.420000000000002</v>
      </c>
      <c r="N247" s="146">
        <f t="shared" si="54"/>
        <v>21.56</v>
      </c>
      <c r="O247" s="146">
        <f t="shared" si="55"/>
        <v>49.260000000000005</v>
      </c>
      <c r="P247" s="174">
        <f t="shared" si="56"/>
        <v>64.679999999999993</v>
      </c>
      <c r="Q247" s="175"/>
      <c r="R247" s="175"/>
      <c r="S247" s="248"/>
      <c r="T247" s="176"/>
      <c r="U247" s="248"/>
    </row>
    <row r="248" spans="1:21" s="258" customFormat="1" ht="24.95" customHeight="1">
      <c r="A248" s="251" t="s">
        <v>22082</v>
      </c>
      <c r="B248" s="285" t="str">
        <f>IF(I248="SINAPI",VLOOKUP(ORÇAMENTO!H248,SINAPI,2,),VLOOKUP(ORÇAMENTO!H248,SETOP,3,))</f>
        <v>PLACA FOTOLUMINESCENTE "S1" OU "S2"- 380 X 190 MM (SAÍDA - DIREITA)</v>
      </c>
      <c r="C248" s="285"/>
      <c r="D248" s="285"/>
      <c r="E248" s="285"/>
      <c r="F248" s="285"/>
      <c r="G248" s="285"/>
      <c r="H248" s="139" t="s">
        <v>11253</v>
      </c>
      <c r="I248" s="139" t="s">
        <v>6343</v>
      </c>
      <c r="J248" s="139" t="str">
        <f>IF(I248="SINAPI",VLOOKUP(ORÇAMENTO!H248,SINAPI,3,),VLOOKUP(ORÇAMENTO!H248,SETOP,4,))</f>
        <v>U</v>
      </c>
      <c r="K248" s="138">
        <v>1</v>
      </c>
      <c r="L248" s="138" t="s">
        <v>41</v>
      </c>
      <c r="M248" s="146">
        <f>IF(I248="SINAPI",VLOOKUP(ORÇAMENTO!H248,SINAPI,4,),VLOOKUP(ORÇAMENTO!H248,SETOP,5,))</f>
        <v>16.420000000000002</v>
      </c>
      <c r="N248" s="146">
        <f t="shared" si="54"/>
        <v>21.56</v>
      </c>
      <c r="O248" s="146">
        <f t="shared" si="55"/>
        <v>16.420000000000002</v>
      </c>
      <c r="P248" s="174">
        <f t="shared" si="56"/>
        <v>21.56</v>
      </c>
      <c r="Q248" s="175"/>
      <c r="R248" s="175"/>
      <c r="S248" s="248"/>
      <c r="T248" s="176"/>
      <c r="U248" s="248"/>
    </row>
    <row r="249" spans="1:21" s="258" customFormat="1" ht="24.95" customHeight="1">
      <c r="A249" s="251" t="s">
        <v>22083</v>
      </c>
      <c r="B249" s="285" t="str">
        <f>IF(I249="SINAPI",VLOOKUP(ORÇAMENTO!H249,SINAPI,2,),VLOOKUP(ORÇAMENTO!H249,SETOP,3,))</f>
        <v>PLACA FOTOLUMINESCENTE "S1" OU "S2"- 380 X 190 MM (SAÍDA - ESQUERDA)</v>
      </c>
      <c r="C249" s="285"/>
      <c r="D249" s="285"/>
      <c r="E249" s="285"/>
      <c r="F249" s="285"/>
      <c r="G249" s="285"/>
      <c r="H249" s="139" t="s">
        <v>11254</v>
      </c>
      <c r="I249" s="139" t="s">
        <v>6343</v>
      </c>
      <c r="J249" s="139" t="str">
        <f>IF(I249="SINAPI",VLOOKUP(ORÇAMENTO!H249,SINAPI,3,),VLOOKUP(ORÇAMENTO!H249,SETOP,4,))</f>
        <v>U</v>
      </c>
      <c r="K249" s="138">
        <v>6</v>
      </c>
      <c r="L249" s="138" t="s">
        <v>41</v>
      </c>
      <c r="M249" s="146">
        <f>IF(I249="SINAPI",VLOOKUP(ORÇAMENTO!H249,SINAPI,4,),VLOOKUP(ORÇAMENTO!H249,SETOP,5,))</f>
        <v>16.420000000000002</v>
      </c>
      <c r="N249" s="146">
        <f t="shared" si="54"/>
        <v>21.56</v>
      </c>
      <c r="O249" s="146">
        <f t="shared" si="55"/>
        <v>98.52000000000001</v>
      </c>
      <c r="P249" s="174">
        <f t="shared" si="56"/>
        <v>129.35999999999999</v>
      </c>
      <c r="Q249" s="175"/>
      <c r="R249" s="175"/>
      <c r="S249" s="248"/>
      <c r="T249" s="176"/>
      <c r="U249" s="248"/>
    </row>
    <row r="250" spans="1:21" s="258" customFormat="1" ht="24.95" customHeight="1">
      <c r="A250" s="251" t="s">
        <v>22084</v>
      </c>
      <c r="B250" s="285" t="s">
        <v>21968</v>
      </c>
      <c r="C250" s="285"/>
      <c r="D250" s="285"/>
      <c r="E250" s="285"/>
      <c r="F250" s="285"/>
      <c r="G250" s="285"/>
      <c r="H250" s="139" t="s">
        <v>11254</v>
      </c>
      <c r="I250" s="139" t="s">
        <v>6343</v>
      </c>
      <c r="J250" s="139" t="str">
        <f>IF(I250="SINAPI",VLOOKUP(ORÇAMENTO!H250,SINAPI,3,),VLOOKUP(ORÇAMENTO!H250,SETOP,4,))</f>
        <v>U</v>
      </c>
      <c r="K250" s="138">
        <v>24</v>
      </c>
      <c r="L250" s="138" t="s">
        <v>41</v>
      </c>
      <c r="M250" s="146">
        <f>IF(I250="SINAPI",VLOOKUP(ORÇAMENTO!H250,SINAPI,4,),VLOOKUP(ORÇAMENTO!H250,SETOP,5,))</f>
        <v>16.420000000000002</v>
      </c>
      <c r="N250" s="146">
        <f t="shared" si="54"/>
        <v>21.56</v>
      </c>
      <c r="O250" s="146">
        <f t="shared" si="55"/>
        <v>394.08000000000004</v>
      </c>
      <c r="P250" s="174">
        <f t="shared" si="56"/>
        <v>517.43999999999994</v>
      </c>
      <c r="Q250" s="175"/>
      <c r="R250" s="175"/>
      <c r="S250" s="248"/>
      <c r="T250" s="176"/>
      <c r="U250" s="248"/>
    </row>
    <row r="251" spans="1:21" s="258" customFormat="1" ht="24.95" customHeight="1">
      <c r="A251" s="251" t="s">
        <v>21922</v>
      </c>
      <c r="B251" s="285" t="s">
        <v>21947</v>
      </c>
      <c r="C251" s="285"/>
      <c r="D251" s="285"/>
      <c r="E251" s="285"/>
      <c r="F251" s="285"/>
      <c r="G251" s="285"/>
      <c r="H251" s="139" t="s">
        <v>11254</v>
      </c>
      <c r="I251" s="139" t="s">
        <v>21949</v>
      </c>
      <c r="J251" s="139" t="str">
        <f>IF(I251="SINAPI",VLOOKUP(ORÇAMENTO!H251,SINAPI,3,),VLOOKUP(ORÇAMENTO!H251,SETOP,4,))</f>
        <v>U</v>
      </c>
      <c r="K251" s="138">
        <v>1</v>
      </c>
      <c r="L251" s="138"/>
      <c r="M251" s="146">
        <v>79.59</v>
      </c>
      <c r="N251" s="146">
        <f t="shared" si="54"/>
        <v>104.49</v>
      </c>
      <c r="O251" s="146">
        <f t="shared" si="55"/>
        <v>79.59</v>
      </c>
      <c r="P251" s="174">
        <f t="shared" si="56"/>
        <v>104.49</v>
      </c>
      <c r="Q251" s="175"/>
      <c r="R251" s="175"/>
      <c r="S251" s="248"/>
      <c r="T251" s="176"/>
      <c r="U251" s="248"/>
    </row>
    <row r="252" spans="1:21" s="258" customFormat="1" ht="24.95" customHeight="1">
      <c r="A252" s="251" t="s">
        <v>21941</v>
      </c>
      <c r="B252" s="285" t="str">
        <f>IF(I252="SINAPI",VLOOKUP(ORÇAMENTO!H252,SINAPI,2,),VLOOKUP(ORÇAMENTO!H252,SETOP,3,))</f>
        <v>PLACA FOTOLUMINESCENTE "E5" - 300 X 300 MM</v>
      </c>
      <c r="C252" s="285"/>
      <c r="D252" s="285"/>
      <c r="E252" s="285"/>
      <c r="F252" s="285"/>
      <c r="G252" s="285"/>
      <c r="H252" s="139" t="s">
        <v>11250</v>
      </c>
      <c r="I252" s="139" t="s">
        <v>6343</v>
      </c>
      <c r="J252" s="139" t="str">
        <f>IF(I252="SINAPI",VLOOKUP(ORÇAMENTO!H252,SINAPI,3,),VLOOKUP(ORÇAMENTO!H252,SETOP,4,))</f>
        <v>U</v>
      </c>
      <c r="K252" s="138">
        <v>4</v>
      </c>
      <c r="L252" s="138" t="s">
        <v>41</v>
      </c>
      <c r="M252" s="146">
        <f>IF(I252="SINAPI",VLOOKUP(ORÇAMENTO!H252,SINAPI,4,),VLOOKUP(ORÇAMENTO!H252,SETOP,5,))</f>
        <v>15.91</v>
      </c>
      <c r="N252" s="146">
        <f t="shared" si="54"/>
        <v>20.89</v>
      </c>
      <c r="O252" s="146">
        <f t="shared" si="55"/>
        <v>63.64</v>
      </c>
      <c r="P252" s="174">
        <f t="shared" si="56"/>
        <v>83.56</v>
      </c>
      <c r="Q252" s="175"/>
      <c r="R252" s="175"/>
      <c r="S252" s="248"/>
      <c r="T252" s="176"/>
      <c r="U252" s="248"/>
    </row>
    <row r="253" spans="1:21" s="258" customFormat="1" ht="24.95" customHeight="1">
      <c r="A253" s="251" t="s">
        <v>21965</v>
      </c>
      <c r="B253" s="285" t="str">
        <f>IF(I253="SINAPI",VLOOKUP(ORÇAMENTO!H253,SINAPI,2,),VLOOKUP(ORÇAMENTO!H253,SETOP,3,))</f>
        <v>LUMINÁRIA DE EMERGÊNCIA AUTÔNOMA IE-16 COM LÂMPADA DE 8 W</v>
      </c>
      <c r="C253" s="285"/>
      <c r="D253" s="285"/>
      <c r="E253" s="285"/>
      <c r="F253" s="285"/>
      <c r="G253" s="285"/>
      <c r="H253" s="139" t="s">
        <v>11246</v>
      </c>
      <c r="I253" s="139" t="s">
        <v>6343</v>
      </c>
      <c r="J253" s="139" t="str">
        <f>IF(I253="SINAPI",VLOOKUP(ORÇAMENTO!H253,SINAPI,3,),VLOOKUP(ORÇAMENTO!H253,SETOP,4,))</f>
        <v>U</v>
      </c>
      <c r="K253" s="138">
        <v>49</v>
      </c>
      <c r="L253" s="138" t="s">
        <v>41</v>
      </c>
      <c r="M253" s="146">
        <f>IF(I253="SINAPI",VLOOKUP(ORÇAMENTO!H253,SINAPI,4,),VLOOKUP(ORÇAMENTO!H253,SETOP,5,))</f>
        <v>67.88</v>
      </c>
      <c r="N253" s="146">
        <f t="shared" si="54"/>
        <v>89.12</v>
      </c>
      <c r="O253" s="146">
        <f t="shared" si="55"/>
        <v>3326.12</v>
      </c>
      <c r="P253" s="174">
        <f t="shared" si="56"/>
        <v>4366.88</v>
      </c>
      <c r="Q253" s="175"/>
      <c r="R253" s="175"/>
      <c r="S253" s="248"/>
      <c r="T253" s="176"/>
      <c r="U253" s="248"/>
    </row>
    <row r="254" spans="1:21" s="258" customFormat="1" ht="30.75" customHeight="1">
      <c r="A254" s="251" t="s">
        <v>22085</v>
      </c>
      <c r="B254" s="285" t="str">
        <f>IF(I254="SINAPI",VLOOKUP(ORÇAMENTO!H254,SINAPI,2,),VLOOKUP(ORÇAMENTO!H254,SETOP,3,))</f>
        <v>CABO DE COBRE, FLEXIVEL, CLASSE 4 OU 5, ISOLACAO EM PVC/A, ANTICHAMA BWF-B, 1 CONDUTOR, 450/750 V, SECAO NOMINAL 1,5 MM2</v>
      </c>
      <c r="C254" s="285"/>
      <c r="D254" s="285"/>
      <c r="E254" s="285"/>
      <c r="F254" s="285"/>
      <c r="G254" s="285"/>
      <c r="H254" s="139">
        <v>1013</v>
      </c>
      <c r="I254" s="139" t="s">
        <v>16520</v>
      </c>
      <c r="J254" s="139" t="str">
        <f>IF(I254="SINAPI",VLOOKUP(ORÇAMENTO!H254,SINAPI,3,),VLOOKUP(ORÇAMENTO!H254,SETOP,4,))</f>
        <v xml:space="preserve">M     </v>
      </c>
      <c r="K254" s="138">
        <f>49*9</f>
        <v>441</v>
      </c>
      <c r="L254" s="138" t="s">
        <v>41</v>
      </c>
      <c r="M254" s="146">
        <f>IF(I254="SINAPI",VLOOKUP(ORÇAMENTO!H254,SINAPI,4,),VLOOKUP(ORÇAMENTO!H254,SETOP,5,))</f>
        <v>0.66</v>
      </c>
      <c r="N254" s="146">
        <f t="shared" si="54"/>
        <v>0.87</v>
      </c>
      <c r="O254" s="146">
        <f t="shared" si="55"/>
        <v>291.06</v>
      </c>
      <c r="P254" s="174">
        <f t="shared" si="56"/>
        <v>383.67</v>
      </c>
      <c r="Q254" s="175"/>
      <c r="R254" s="175"/>
      <c r="S254" s="248"/>
      <c r="T254" s="176"/>
      <c r="U254" s="248"/>
    </row>
    <row r="255" spans="1:21" s="258" customFormat="1" ht="43.5" customHeight="1">
      <c r="A255" s="251" t="s">
        <v>22086</v>
      </c>
      <c r="B255" s="285" t="str">
        <f>IF(I255="SINAPI",VLOOKUP(ORÇAMENTO!H255,SINAPI,2,),VLOOKUP(ORÇAMENTO!H255,SETOP,3,))</f>
        <v>TOMADA ALTA DE EMBUTIR (1 MÓDULO), 2P+T 20 A, SEM SUPORTE E SEM PLACA - FORNECIMENTO E INSTALAÇÃO. AF_12/2015</v>
      </c>
      <c r="C255" s="285"/>
      <c r="D255" s="285"/>
      <c r="E255" s="285"/>
      <c r="F255" s="285"/>
      <c r="G255" s="285"/>
      <c r="H255" s="139">
        <v>91991</v>
      </c>
      <c r="I255" s="139" t="s">
        <v>16520</v>
      </c>
      <c r="J255" s="139" t="str">
        <f>IF(I255="SINAPI",VLOOKUP(ORÇAMENTO!H255,SINAPI,3,),VLOOKUP(ORÇAMENTO!H255,SETOP,4,))</f>
        <v>UN</v>
      </c>
      <c r="K255" s="138">
        <v>49</v>
      </c>
      <c r="L255" s="138" t="s">
        <v>41</v>
      </c>
      <c r="M255" s="146">
        <f>IF(I255="SINAPI",VLOOKUP(ORÇAMENTO!H255,SINAPI,4,),VLOOKUP(ORÇAMENTO!H255,SETOP,5,))</f>
        <v>23.28</v>
      </c>
      <c r="N255" s="146">
        <f t="shared" si="54"/>
        <v>30.56</v>
      </c>
      <c r="O255" s="146">
        <f t="shared" si="55"/>
        <v>1140.72</v>
      </c>
      <c r="P255" s="174">
        <f t="shared" si="56"/>
        <v>1497.4399999999998</v>
      </c>
      <c r="Q255" s="175"/>
      <c r="R255" s="175"/>
      <c r="S255" s="248"/>
      <c r="T255" s="176"/>
      <c r="U255" s="248"/>
    </row>
    <row r="256" spans="1:21" s="258" customFormat="1" ht="42" customHeight="1">
      <c r="A256" s="251" t="s">
        <v>22087</v>
      </c>
      <c r="B256" s="285" t="str">
        <f>IF(I256="SINAPI",VLOOKUP(ORÇAMENTO!H256,SINAPI,2,),VLOOKUP(ORÇAMENTO!H256,SETOP,3,))</f>
        <v>CAIXA RETANGULAR 4" X 2" ALTA (2,00 M DO PISO), PVC, INSTALADA EM PAREDE - FORNECIMENTO E INSTALAÇÃO. AF_12/2015</v>
      </c>
      <c r="C256" s="285"/>
      <c r="D256" s="285"/>
      <c r="E256" s="285"/>
      <c r="F256" s="285"/>
      <c r="G256" s="285"/>
      <c r="H256" s="139">
        <v>91939</v>
      </c>
      <c r="I256" s="139" t="s">
        <v>16520</v>
      </c>
      <c r="J256" s="139" t="str">
        <f>IF(I256="SINAPI",VLOOKUP(ORÇAMENTO!H256,SINAPI,3,),VLOOKUP(ORÇAMENTO!H256,SETOP,4,))</f>
        <v>UN</v>
      </c>
      <c r="K256" s="138">
        <v>49</v>
      </c>
      <c r="L256" s="138" t="s">
        <v>41</v>
      </c>
      <c r="M256" s="146">
        <f>IF(I256="SINAPI",VLOOKUP(ORÇAMENTO!H256,SINAPI,4,),VLOOKUP(ORÇAMENTO!H256,SETOP,5,))</f>
        <v>19.21</v>
      </c>
      <c r="N256" s="146">
        <f t="shared" si="54"/>
        <v>25.22</v>
      </c>
      <c r="O256" s="146">
        <f t="shared" si="55"/>
        <v>941.29000000000008</v>
      </c>
      <c r="P256" s="174">
        <f t="shared" si="56"/>
        <v>1235.78</v>
      </c>
      <c r="Q256" s="175"/>
      <c r="R256" s="175"/>
      <c r="S256" s="248"/>
      <c r="T256" s="176"/>
      <c r="U256" s="248"/>
    </row>
    <row r="257" spans="1:21" s="258" customFormat="1" ht="24.95" customHeight="1">
      <c r="A257" s="251" t="s">
        <v>22088</v>
      </c>
      <c r="B257" s="285" t="str">
        <f>IF(I257="SINAPI",VLOOKUP(ORÇAMENTO!H257,SINAPI,2,),VLOOKUP(ORÇAMENTO!H257,SETOP,3,))</f>
        <v>ELETRODUTO PVC FLEXIVEL CORRUGADO, COR AMARELA, DE 16 MM</v>
      </c>
      <c r="C257" s="285"/>
      <c r="D257" s="285"/>
      <c r="E257" s="285"/>
      <c r="F257" s="285"/>
      <c r="G257" s="285"/>
      <c r="H257" s="139">
        <v>2687</v>
      </c>
      <c r="I257" s="139" t="s">
        <v>16520</v>
      </c>
      <c r="J257" s="139" t="str">
        <f>IF(I257="SINAPI",VLOOKUP(ORÇAMENTO!H257,SINAPI,3,),VLOOKUP(ORÇAMENTO!H257,SETOP,4,))</f>
        <v xml:space="preserve">M     </v>
      </c>
      <c r="K257" s="138">
        <f>49*3</f>
        <v>147</v>
      </c>
      <c r="L257" s="138" t="s">
        <v>41</v>
      </c>
      <c r="M257" s="146">
        <f>IF(I257="SINAPI",VLOOKUP(ORÇAMENTO!H257,SINAPI,4,),VLOOKUP(ORÇAMENTO!H257,SETOP,5,))</f>
        <v>1.08</v>
      </c>
      <c r="N257" s="146">
        <f t="shared" si="54"/>
        <v>1.42</v>
      </c>
      <c r="O257" s="146">
        <f t="shared" si="55"/>
        <v>158.76000000000002</v>
      </c>
      <c r="P257" s="174">
        <f t="shared" si="56"/>
        <v>208.73999999999998</v>
      </c>
      <c r="Q257" s="175"/>
      <c r="R257" s="175"/>
      <c r="S257" s="248"/>
      <c r="T257" s="176"/>
      <c r="U257" s="248"/>
    </row>
    <row r="258" spans="1:21" s="258" customFormat="1" ht="42" customHeight="1">
      <c r="A258" s="251" t="s">
        <v>22089</v>
      </c>
      <c r="B258" s="285" t="str">
        <f>IF(I258="SINAPI",VLOOKUP(ORÇAMENTO!H258,SINAPI,2,),VLOOKUP(ORÇAMENTO!H258,SETOP,3,))</f>
        <v>REBOCO DE ARGAMASSA DE CIMENTO E AREIA, TRAÇO 1:5 (EXECUÇÃO, INCLUINDO O FORNECIMENTO E TRANSPORTE DE TODOS OS MATERIAIS)</v>
      </c>
      <c r="C258" s="285"/>
      <c r="D258" s="285"/>
      <c r="E258" s="285"/>
      <c r="F258" s="285"/>
      <c r="G258" s="285"/>
      <c r="H258" s="139" t="s">
        <v>16516</v>
      </c>
      <c r="I258" s="139" t="s">
        <v>6343</v>
      </c>
      <c r="J258" s="139" t="str">
        <f>IF(I258="SINAPI",VLOOKUP(ORÇAMENTO!H258,SINAPI,3,),VLOOKUP(ORÇAMENTO!H258,SETOP,4,))</f>
        <v>M2</v>
      </c>
      <c r="K258" s="138">
        <f>49*3*0.1</f>
        <v>14.700000000000001</v>
      </c>
      <c r="L258" s="138" t="s">
        <v>41</v>
      </c>
      <c r="M258" s="146">
        <f>IF(I258="SINAPI",VLOOKUP(ORÇAMENTO!H258,SINAPI,4,),VLOOKUP(ORÇAMENTO!H258,SETOP,5,))</f>
        <v>22.98</v>
      </c>
      <c r="N258" s="146">
        <f t="shared" si="54"/>
        <v>30.17</v>
      </c>
      <c r="O258" s="146">
        <f t="shared" si="55"/>
        <v>337.80600000000004</v>
      </c>
      <c r="P258" s="174">
        <f t="shared" si="56"/>
        <v>443.49900000000008</v>
      </c>
      <c r="Q258" s="175"/>
      <c r="R258" s="175"/>
      <c r="S258" s="248"/>
      <c r="T258" s="176"/>
      <c r="U258" s="248"/>
    </row>
    <row r="259" spans="1:21" s="258" customFormat="1" ht="30.75" customHeight="1">
      <c r="A259" s="251" t="s">
        <v>22090</v>
      </c>
      <c r="B259" s="285" t="str">
        <f>IF(I259="SINAPI",VLOOKUP(ORÇAMENTO!H259,SINAPI,2,),VLOOKUP(ORÇAMENTO!H259,SETOP,3,))</f>
        <v>RASGO EM ALVENARIA PARA RAMAIS/ DISTRIBUIÇÃO COM DIAMETROS MENORES OU IGUAIS A 40 MM. AF_05/2015</v>
      </c>
      <c r="C259" s="285"/>
      <c r="D259" s="285"/>
      <c r="E259" s="285"/>
      <c r="F259" s="285"/>
      <c r="G259" s="285"/>
      <c r="H259" s="139">
        <v>90443</v>
      </c>
      <c r="I259" s="139" t="s">
        <v>16520</v>
      </c>
      <c r="J259" s="139" t="str">
        <f>IF(I259="SINAPI",VLOOKUP(ORÇAMENTO!H259,SINAPI,3,),VLOOKUP(ORÇAMENTO!H259,SETOP,4,))</f>
        <v>M</v>
      </c>
      <c r="K259" s="138">
        <v>147</v>
      </c>
      <c r="L259" s="138" t="s">
        <v>41</v>
      </c>
      <c r="M259" s="146">
        <f>IF(I259="SINAPI",VLOOKUP(ORÇAMENTO!H259,SINAPI,4,),VLOOKUP(ORÇAMENTO!H259,SETOP,5,))</f>
        <v>9.1199999999999992</v>
      </c>
      <c r="N259" s="146">
        <f t="shared" si="54"/>
        <v>11.97</v>
      </c>
      <c r="O259" s="146">
        <f t="shared" si="55"/>
        <v>1340.6399999999999</v>
      </c>
      <c r="P259" s="174">
        <f t="shared" si="56"/>
        <v>1759.5900000000001</v>
      </c>
      <c r="Q259" s="175"/>
      <c r="R259" s="175"/>
      <c r="S259" s="248"/>
      <c r="T259" s="176"/>
      <c r="U259" s="248"/>
    </row>
    <row r="260" spans="1:21" s="258" customFormat="1" ht="24.95" customHeight="1">
      <c r="A260" s="125"/>
      <c r="B260" s="253"/>
      <c r="C260" s="253"/>
      <c r="D260" s="253"/>
      <c r="E260" s="125"/>
      <c r="F260" s="125"/>
      <c r="G260" s="125"/>
      <c r="H260" s="286" t="str">
        <f>"SUBTOTAL "&amp;B244</f>
        <v>SUBTOTAL PROJETO DE PREVENÇÃO E COMBATE A INCÊNDIO E PÂNICO</v>
      </c>
      <c r="I260" s="286"/>
      <c r="J260" s="286"/>
      <c r="K260" s="286"/>
      <c r="L260" s="286"/>
      <c r="M260" s="286"/>
      <c r="N260" s="287"/>
      <c r="O260" s="126">
        <f>SUM(O245:O259)</f>
        <v>9039.1859999999997</v>
      </c>
      <c r="P260" s="126">
        <f>SUM(P245:P259)</f>
        <v>11868.689</v>
      </c>
      <c r="Q260" s="97"/>
      <c r="R260" s="97"/>
      <c r="S260" s="7"/>
      <c r="T260" s="89"/>
      <c r="U260" s="7"/>
    </row>
    <row r="261" spans="1:21" s="63" customFormat="1" ht="24.95" customHeight="1">
      <c r="A261" s="278" t="s">
        <v>21874</v>
      </c>
      <c r="B261" s="278"/>
      <c r="C261" s="278"/>
      <c r="D261" s="278"/>
      <c r="E261" s="278"/>
      <c r="F261" s="278"/>
      <c r="G261" s="278"/>
      <c r="H261" s="278"/>
      <c r="I261" s="278"/>
      <c r="J261" s="278"/>
      <c r="K261" s="278"/>
      <c r="L261" s="278"/>
      <c r="M261" s="278"/>
      <c r="N261" s="278"/>
      <c r="O261" s="278"/>
      <c r="P261" s="160">
        <f>O31+O93+O155+O194+O243+O260</f>
        <v>28028.24244533333</v>
      </c>
      <c r="Q261" s="98"/>
      <c r="R261" s="98"/>
    </row>
    <row r="262" spans="1:21" s="63" customFormat="1" ht="24.95" customHeight="1" thickBot="1">
      <c r="A262" s="122"/>
      <c r="B262" s="288" t="s">
        <v>33</v>
      </c>
      <c r="C262" s="288"/>
      <c r="D262" s="288"/>
      <c r="E262" s="288"/>
      <c r="F262" s="288"/>
      <c r="G262" s="288"/>
      <c r="H262" s="288"/>
      <c r="I262" s="288"/>
      <c r="J262" s="288"/>
      <c r="K262" s="288"/>
      <c r="L262" s="288"/>
      <c r="M262" s="288"/>
      <c r="N262" s="288"/>
      <c r="O262" s="288"/>
      <c r="P262" s="161">
        <f>P261+O17</f>
        <v>28627.74244533333</v>
      </c>
      <c r="Q262" s="99"/>
      <c r="R262" s="99"/>
      <c r="U262" s="85"/>
    </row>
    <row r="263" spans="1:21" s="63" customFormat="1" ht="24.95" customHeight="1" thickBot="1">
      <c r="A263" s="123"/>
      <c r="B263" s="277" t="s">
        <v>21862</v>
      </c>
      <c r="C263" s="277"/>
      <c r="D263" s="277"/>
      <c r="E263" s="277"/>
      <c r="F263" s="277"/>
      <c r="G263" s="277"/>
      <c r="H263" s="277"/>
      <c r="I263" s="277"/>
      <c r="J263" s="277"/>
      <c r="K263" s="277"/>
      <c r="L263" s="277"/>
      <c r="M263" s="277"/>
      <c r="N263" s="277"/>
      <c r="O263" s="277"/>
      <c r="P263" s="162">
        <f>P264-P262</f>
        <v>8958.2943013333352</v>
      </c>
      <c r="Q263" s="99"/>
      <c r="R263" s="99"/>
    </row>
    <row r="264" spans="1:21" s="63" customFormat="1" ht="24.95" customHeight="1">
      <c r="A264" s="278" t="s">
        <v>45</v>
      </c>
      <c r="B264" s="278"/>
      <c r="C264" s="278"/>
      <c r="D264" s="278"/>
      <c r="E264" s="278"/>
      <c r="F264" s="278"/>
      <c r="G264" s="278"/>
      <c r="H264" s="278"/>
      <c r="I264" s="278"/>
      <c r="J264" s="278"/>
      <c r="K264" s="278"/>
      <c r="L264" s="278"/>
      <c r="M264" s="278"/>
      <c r="N264" s="278"/>
      <c r="O264" s="278"/>
      <c r="P264" s="160">
        <f>P31+P93+P155+P194+P260+P17+P243</f>
        <v>37586.036746666665</v>
      </c>
      <c r="Q264" s="98"/>
      <c r="R264" s="98"/>
    </row>
    <row r="265" spans="1:21" s="258" customFormat="1" ht="24.95" customHeight="1">
      <c r="A265" s="106"/>
      <c r="B265" s="279" t="s">
        <v>21950</v>
      </c>
      <c r="C265" s="279"/>
      <c r="D265" s="111"/>
      <c r="E265" s="114"/>
      <c r="F265" s="149"/>
      <c r="G265" s="149"/>
      <c r="H265" s="150"/>
      <c r="I265" s="150"/>
      <c r="J265" s="141"/>
      <c r="K265" s="141"/>
      <c r="L265" s="141"/>
      <c r="M265" s="88"/>
      <c r="N265" s="264"/>
      <c r="O265" s="11"/>
      <c r="P265" s="11"/>
      <c r="Q265" s="11"/>
      <c r="R265" s="11"/>
    </row>
    <row r="266" spans="1:21" s="258" customFormat="1" ht="24.95" customHeight="1">
      <c r="A266" s="106"/>
      <c r="B266" s="111"/>
      <c r="C266" s="111"/>
      <c r="D266" s="111"/>
      <c r="E266" s="114"/>
      <c r="F266" s="149"/>
      <c r="G266" s="149"/>
      <c r="H266" s="150"/>
      <c r="I266" s="150"/>
      <c r="J266" s="141"/>
      <c r="K266" s="141"/>
      <c r="L266" s="141"/>
      <c r="M266" s="88"/>
      <c r="N266" s="264"/>
      <c r="O266" s="11"/>
      <c r="P266" s="11"/>
      <c r="Q266" s="11"/>
      <c r="R266" s="11"/>
    </row>
    <row r="267" spans="1:21" s="258" customFormat="1" ht="20.100000000000001" customHeight="1">
      <c r="A267" s="106"/>
      <c r="B267" s="280" t="s">
        <v>21963</v>
      </c>
      <c r="C267" s="280"/>
      <c r="D267" s="280"/>
      <c r="E267" s="280"/>
      <c r="F267" s="280"/>
      <c r="G267" s="280"/>
      <c r="H267" s="280"/>
      <c r="I267" s="280"/>
      <c r="J267" s="280"/>
      <c r="K267" s="280"/>
      <c r="L267" s="160"/>
      <c r="M267" s="252" t="s">
        <v>6403</v>
      </c>
      <c r="N267" s="264"/>
      <c r="O267" s="11"/>
      <c r="P267" s="11"/>
      <c r="Q267" s="11"/>
      <c r="R267" s="11"/>
    </row>
    <row r="268" spans="1:21" s="258" customFormat="1" ht="20.100000000000001" customHeight="1">
      <c r="A268" s="106"/>
      <c r="B268" s="281" t="s">
        <v>21990</v>
      </c>
      <c r="C268" s="281"/>
      <c r="D268" s="281"/>
      <c r="E268" s="281"/>
      <c r="F268" s="281"/>
      <c r="G268" s="281"/>
      <c r="H268" s="281"/>
      <c r="I268" s="281"/>
      <c r="J268" s="281"/>
      <c r="K268" s="281"/>
      <c r="L268" s="281"/>
      <c r="M268" s="281"/>
      <c r="N268" s="264"/>
      <c r="O268" s="11"/>
      <c r="P268" s="11"/>
      <c r="Q268" s="11"/>
      <c r="R268" s="11"/>
    </row>
    <row r="269" spans="1:21" s="258" customFormat="1" ht="20.100000000000001" customHeight="1">
      <c r="A269" s="106"/>
      <c r="B269" s="282" t="s">
        <v>21954</v>
      </c>
      <c r="C269" s="282"/>
      <c r="D269" s="282"/>
      <c r="E269" s="282"/>
      <c r="F269" s="282"/>
      <c r="G269" s="282"/>
      <c r="H269" s="282" t="s">
        <v>21866</v>
      </c>
      <c r="I269" s="283" t="s">
        <v>21955</v>
      </c>
      <c r="J269" s="282" t="s">
        <v>21956</v>
      </c>
      <c r="K269" s="198" t="s">
        <v>21957</v>
      </c>
      <c r="L269" s="254" t="s">
        <v>21958</v>
      </c>
      <c r="M269" s="168">
        <f>SUM(K272:K276)</f>
        <v>1751.4395</v>
      </c>
      <c r="N269" s="264"/>
      <c r="O269" s="11"/>
      <c r="P269" s="11"/>
      <c r="Q269" s="11"/>
      <c r="R269" s="11"/>
    </row>
    <row r="270" spans="1:21" s="258" customFormat="1" ht="20.100000000000001" customHeight="1">
      <c r="A270" s="106"/>
      <c r="B270" s="282"/>
      <c r="C270" s="282"/>
      <c r="D270" s="282"/>
      <c r="E270" s="282"/>
      <c r="F270" s="282"/>
      <c r="G270" s="282"/>
      <c r="H270" s="282"/>
      <c r="I270" s="283"/>
      <c r="J270" s="282"/>
      <c r="K270" s="198"/>
      <c r="L270" s="284" t="s">
        <v>21959</v>
      </c>
      <c r="M270" s="284"/>
      <c r="N270" s="264"/>
      <c r="O270" s="11"/>
      <c r="P270" s="11"/>
      <c r="Q270" s="11"/>
      <c r="R270" s="11"/>
    </row>
    <row r="271" spans="1:21" s="258" customFormat="1" ht="20.100000000000001" customHeight="1">
      <c r="A271" s="106"/>
      <c r="B271" s="282"/>
      <c r="C271" s="282"/>
      <c r="D271" s="282"/>
      <c r="E271" s="282"/>
      <c r="F271" s="282"/>
      <c r="G271" s="282"/>
      <c r="H271" s="282"/>
      <c r="I271" s="283"/>
      <c r="J271" s="282"/>
      <c r="K271" s="198"/>
      <c r="L271" s="255" t="s">
        <v>21864</v>
      </c>
      <c r="M271" s="255" t="s">
        <v>21960</v>
      </c>
      <c r="N271" s="264"/>
      <c r="O271" s="11"/>
      <c r="P271" s="11"/>
      <c r="Q271" s="11"/>
      <c r="R271" s="11"/>
    </row>
    <row r="272" spans="1:21" s="258" customFormat="1" ht="30" customHeight="1">
      <c r="A272" s="106"/>
      <c r="B272" s="267" t="s">
        <v>19199</v>
      </c>
      <c r="C272" s="268"/>
      <c r="D272" s="268"/>
      <c r="E272" s="268"/>
      <c r="F272" s="268"/>
      <c r="G272" s="269"/>
      <c r="H272" s="196" t="s">
        <v>6894</v>
      </c>
      <c r="I272" s="196" t="s">
        <v>21991</v>
      </c>
      <c r="J272" s="196" t="s">
        <v>21995</v>
      </c>
      <c r="K272" s="196">
        <f>J272*I272</f>
        <v>316.55</v>
      </c>
      <c r="L272" s="205" t="s">
        <v>21961</v>
      </c>
      <c r="M272" s="205" t="s">
        <v>16520</v>
      </c>
      <c r="N272" s="264"/>
      <c r="O272" s="11"/>
      <c r="P272" s="11"/>
      <c r="Q272" s="11"/>
      <c r="R272" s="11"/>
    </row>
    <row r="273" spans="1:21" s="258" customFormat="1" ht="24.95" customHeight="1">
      <c r="A273" s="106"/>
      <c r="B273" s="270" t="s">
        <v>21757</v>
      </c>
      <c r="C273" s="271"/>
      <c r="D273" s="271"/>
      <c r="E273" s="271"/>
      <c r="F273" s="271"/>
      <c r="G273" s="272"/>
      <c r="H273" s="196" t="s">
        <v>6403</v>
      </c>
      <c r="I273" s="196" t="s">
        <v>21992</v>
      </c>
      <c r="J273" s="196" t="s">
        <v>21996</v>
      </c>
      <c r="K273" s="196">
        <f t="shared" ref="K273:K276" si="57">J273*I273</f>
        <v>361.27350000000001</v>
      </c>
      <c r="L273" s="205"/>
      <c r="M273" s="205" t="s">
        <v>16520</v>
      </c>
      <c r="N273" s="264"/>
      <c r="O273" s="11"/>
      <c r="P273" s="11"/>
      <c r="Q273" s="11"/>
      <c r="R273" s="11"/>
    </row>
    <row r="274" spans="1:21" s="258" customFormat="1" ht="24.95" customHeight="1">
      <c r="A274" s="106"/>
      <c r="B274" s="270" t="s">
        <v>19810</v>
      </c>
      <c r="C274" s="271"/>
      <c r="D274" s="271"/>
      <c r="E274" s="271"/>
      <c r="F274" s="271"/>
      <c r="G274" s="272"/>
      <c r="H274" s="196" t="s">
        <v>6341</v>
      </c>
      <c r="I274" s="196" t="s">
        <v>21993</v>
      </c>
      <c r="J274" s="196" t="s">
        <v>21995</v>
      </c>
      <c r="K274" s="196">
        <f t="shared" si="57"/>
        <v>944.63</v>
      </c>
      <c r="L274" s="205"/>
      <c r="M274" s="205" t="s">
        <v>16520</v>
      </c>
      <c r="N274" s="264"/>
      <c r="O274" s="11"/>
      <c r="P274" s="11"/>
      <c r="Q274" s="11"/>
      <c r="R274" s="11"/>
    </row>
    <row r="275" spans="1:21" s="258" customFormat="1" ht="30" customHeight="1">
      <c r="A275" s="106"/>
      <c r="B275" s="267" t="s">
        <v>21998</v>
      </c>
      <c r="C275" s="268"/>
      <c r="D275" s="268"/>
      <c r="E275" s="268"/>
      <c r="F275" s="268"/>
      <c r="G275" s="269"/>
      <c r="H275" s="196" t="s">
        <v>6341</v>
      </c>
      <c r="I275" s="196">
        <v>124.33</v>
      </c>
      <c r="J275" s="196" t="s">
        <v>21995</v>
      </c>
      <c r="K275" s="196">
        <f t="shared" si="57"/>
        <v>124.33</v>
      </c>
      <c r="L275" s="205"/>
      <c r="M275" s="205" t="s">
        <v>16520</v>
      </c>
      <c r="N275" s="264"/>
      <c r="O275" s="11"/>
      <c r="P275" s="11"/>
      <c r="Q275" s="11"/>
      <c r="R275" s="11"/>
    </row>
    <row r="276" spans="1:21" s="258" customFormat="1" ht="24.95" customHeight="1">
      <c r="A276" s="106"/>
      <c r="B276" s="270" t="s">
        <v>6191</v>
      </c>
      <c r="C276" s="271"/>
      <c r="D276" s="271"/>
      <c r="E276" s="271"/>
      <c r="F276" s="271"/>
      <c r="G276" s="272"/>
      <c r="H276" s="196" t="s">
        <v>24</v>
      </c>
      <c r="I276" s="196" t="s">
        <v>21994</v>
      </c>
      <c r="J276" s="196" t="s">
        <v>21997</v>
      </c>
      <c r="K276" s="196">
        <f t="shared" si="57"/>
        <v>4.6559999999999997</v>
      </c>
      <c r="L276" s="205"/>
      <c r="M276" s="205" t="s">
        <v>16520</v>
      </c>
      <c r="N276" s="264"/>
      <c r="O276" s="11"/>
      <c r="P276" s="11"/>
      <c r="Q276" s="11"/>
      <c r="R276" s="11"/>
    </row>
    <row r="277" spans="1:21" s="258" customFormat="1" ht="24.95" customHeight="1">
      <c r="A277" s="106"/>
      <c r="B277" s="193"/>
      <c r="C277" s="193"/>
      <c r="D277" s="193"/>
      <c r="E277" s="191"/>
      <c r="F277" s="191"/>
      <c r="G277" s="191"/>
      <c r="H277" s="88"/>
      <c r="I277" s="88"/>
      <c r="J277" s="88"/>
      <c r="K277" s="141"/>
      <c r="L277" s="88"/>
      <c r="M277" s="88"/>
      <c r="N277" s="264"/>
      <c r="O277" s="11"/>
      <c r="P277" s="11"/>
      <c r="Q277" s="11"/>
      <c r="R277" s="11"/>
    </row>
    <row r="278" spans="1:21" s="258" customFormat="1" ht="24.95" customHeight="1">
      <c r="A278" s="93"/>
      <c r="B278" s="15"/>
      <c r="C278" s="15"/>
      <c r="D278" s="15"/>
      <c r="E278" s="115"/>
      <c r="F278" s="151"/>
      <c r="G278" s="151"/>
      <c r="H278" s="142"/>
      <c r="I278" s="142"/>
      <c r="J278" s="142"/>
      <c r="K278" s="142"/>
      <c r="L278" s="142"/>
      <c r="M278" s="257"/>
      <c r="N278" s="257"/>
      <c r="O278" s="257"/>
      <c r="P278" s="248"/>
      <c r="Q278" s="248"/>
      <c r="R278" s="248"/>
    </row>
    <row r="279" spans="1:21" s="258" customFormat="1" ht="24.95" customHeight="1">
      <c r="A279" s="93"/>
      <c r="B279" s="273" t="s">
        <v>21</v>
      </c>
      <c r="C279" s="273"/>
      <c r="D279" s="273"/>
      <c r="E279" s="273"/>
      <c r="F279" s="274"/>
      <c r="G279" s="274"/>
      <c r="H279" s="274"/>
      <c r="I279" s="274"/>
      <c r="J279" s="274"/>
      <c r="K279" s="274"/>
      <c r="L279" s="274"/>
      <c r="M279" s="257"/>
      <c r="N279" s="257"/>
      <c r="O279" s="257"/>
      <c r="P279" s="248"/>
      <c r="Q279" s="248"/>
      <c r="R279" s="248"/>
    </row>
    <row r="280" spans="1:21" s="258" customFormat="1" ht="24.95" customHeight="1">
      <c r="A280" s="106"/>
      <c r="B280" s="273"/>
      <c r="C280" s="273"/>
      <c r="D280" s="273"/>
      <c r="E280" s="273"/>
      <c r="F280" s="275" t="s">
        <v>16522</v>
      </c>
      <c r="G280" s="275"/>
      <c r="H280" s="275"/>
      <c r="I280" s="275"/>
      <c r="J280" s="275"/>
      <c r="M280" s="257"/>
      <c r="N280" s="257"/>
      <c r="O280" s="257"/>
      <c r="P280" s="248"/>
      <c r="Q280" s="248"/>
      <c r="R280" s="248"/>
    </row>
    <row r="281" spans="1:21" s="258" customFormat="1" ht="24.95" customHeight="1">
      <c r="A281" s="106"/>
      <c r="B281" s="273"/>
      <c r="C281" s="273"/>
      <c r="D281" s="273"/>
      <c r="E281" s="273"/>
      <c r="F281" s="276" t="s">
        <v>16521</v>
      </c>
      <c r="G281" s="276"/>
      <c r="H281" s="276"/>
      <c r="I281" s="276"/>
      <c r="J281" s="276"/>
      <c r="M281" s="257"/>
      <c r="N281" s="257"/>
      <c r="O281" s="257"/>
      <c r="P281" s="248"/>
      <c r="Q281" s="248"/>
      <c r="R281" s="248"/>
    </row>
    <row r="282" spans="1:21" s="258" customFormat="1" ht="24.95" customHeight="1">
      <c r="A282" s="169"/>
      <c r="B282" s="170"/>
      <c r="C282" s="170"/>
      <c r="D282" s="170"/>
      <c r="E282" s="169"/>
      <c r="F282" s="169"/>
      <c r="G282" s="169"/>
      <c r="H282" s="170"/>
      <c r="I282" s="170"/>
      <c r="J282" s="170"/>
      <c r="K282" s="197"/>
      <c r="L282" s="170"/>
      <c r="M282" s="170"/>
      <c r="N282" s="170"/>
      <c r="O282" s="171"/>
      <c r="P282" s="172"/>
      <c r="Q282" s="97"/>
      <c r="R282" s="97"/>
      <c r="S282" s="7"/>
      <c r="T282" s="89"/>
      <c r="U282" s="7"/>
    </row>
    <row r="283" spans="1:21" s="258" customFormat="1" ht="30" customHeight="1">
      <c r="A283" s="260"/>
      <c r="B283" s="250"/>
      <c r="C283" s="250"/>
      <c r="D283" s="250"/>
      <c r="E283" s="107"/>
      <c r="F283" s="248"/>
      <c r="G283" s="248"/>
      <c r="H283" s="248"/>
      <c r="I283" s="248"/>
      <c r="J283" s="248"/>
      <c r="K283" s="248"/>
      <c r="L283" s="248"/>
      <c r="M283" s="257"/>
      <c r="N283" s="257"/>
      <c r="O283" s="257"/>
      <c r="P283" s="248"/>
      <c r="Q283" s="248"/>
      <c r="R283" s="248"/>
    </row>
    <row r="284" spans="1:21" s="258" customFormat="1" ht="30" customHeight="1">
      <c r="A284" s="260"/>
      <c r="B284" s="250"/>
      <c r="C284" s="250"/>
      <c r="D284" s="250"/>
      <c r="E284" s="107"/>
      <c r="F284" s="248"/>
      <c r="G284" s="248"/>
      <c r="H284" s="248"/>
      <c r="I284" s="248"/>
      <c r="J284" s="248"/>
      <c r="K284" s="109"/>
      <c r="L284" s="248"/>
      <c r="M284" s="257"/>
      <c r="N284" s="257"/>
      <c r="O284" s="257"/>
      <c r="P284" s="248"/>
      <c r="Q284" s="248"/>
      <c r="R284" s="248"/>
    </row>
    <row r="285" spans="1:21" s="258" customFormat="1" ht="30" customHeight="1">
      <c r="A285" s="260"/>
      <c r="B285" s="250"/>
      <c r="C285" s="250"/>
      <c r="D285" s="250"/>
      <c r="E285" s="107"/>
      <c r="F285" s="248"/>
      <c r="G285" s="248"/>
      <c r="H285" s="248"/>
      <c r="I285" s="248"/>
      <c r="J285" s="248"/>
      <c r="K285" s="109"/>
      <c r="L285" s="248"/>
      <c r="M285" s="257"/>
      <c r="N285" s="257"/>
      <c r="O285" s="257"/>
      <c r="P285" s="248"/>
      <c r="Q285" s="248"/>
      <c r="R285" s="248"/>
    </row>
    <row r="286" spans="1:21" s="258" customFormat="1" ht="30" customHeight="1">
      <c r="A286" s="260"/>
      <c r="B286" s="250"/>
      <c r="C286" s="250"/>
      <c r="D286" s="250"/>
      <c r="E286" s="107"/>
      <c r="F286" s="257"/>
      <c r="G286" s="257"/>
      <c r="H286" s="257"/>
      <c r="I286" s="257"/>
      <c r="J286" s="257"/>
      <c r="K286" s="109"/>
      <c r="L286" s="257"/>
      <c r="M286" s="257"/>
      <c r="N286" s="257"/>
      <c r="O286" s="257"/>
      <c r="P286" s="248"/>
      <c r="Q286" s="248"/>
      <c r="R286" s="248"/>
    </row>
    <row r="287" spans="1:21" s="258" customFormat="1" ht="30" customHeight="1">
      <c r="A287" s="260"/>
      <c r="B287" s="250"/>
      <c r="C287" s="250"/>
      <c r="D287" s="250"/>
      <c r="E287" s="107"/>
      <c r="F287" s="257"/>
      <c r="G287" s="257"/>
      <c r="H287" s="257"/>
      <c r="I287" s="257"/>
      <c r="J287" s="257"/>
      <c r="K287" s="109"/>
      <c r="L287" s="257"/>
      <c r="M287" s="257"/>
      <c r="N287" s="257"/>
      <c r="O287" s="257"/>
      <c r="P287" s="248"/>
      <c r="Q287" s="248"/>
      <c r="R287" s="248"/>
    </row>
    <row r="288" spans="1:21" s="258" customFormat="1" ht="30" customHeight="1">
      <c r="A288" s="260"/>
      <c r="B288" s="250"/>
      <c r="C288" s="250"/>
      <c r="D288" s="250"/>
      <c r="E288" s="107"/>
      <c r="F288" s="257"/>
      <c r="G288" s="257"/>
      <c r="H288" s="257"/>
      <c r="I288" s="257"/>
      <c r="J288" s="257"/>
      <c r="K288" s="109"/>
      <c r="L288" s="257"/>
      <c r="M288" s="257"/>
      <c r="N288" s="257"/>
      <c r="O288" s="257"/>
      <c r="P288" s="248"/>
      <c r="Q288" s="248"/>
      <c r="R288" s="248"/>
    </row>
    <row r="289" spans="1:18" s="258" customFormat="1" ht="30" customHeight="1">
      <c r="A289" s="260"/>
      <c r="B289" s="250"/>
      <c r="C289" s="250"/>
      <c r="D289" s="250"/>
      <c r="E289" s="107"/>
      <c r="F289" s="257"/>
      <c r="G289" s="257"/>
      <c r="H289" s="257"/>
      <c r="I289" s="257"/>
      <c r="J289" s="257"/>
      <c r="K289" s="109"/>
      <c r="L289" s="257"/>
      <c r="M289" s="257"/>
      <c r="N289" s="257"/>
      <c r="O289" s="257"/>
      <c r="P289" s="248"/>
      <c r="Q289" s="248"/>
      <c r="R289" s="248"/>
    </row>
    <row r="290" spans="1:18" s="258" customFormat="1" ht="30" customHeight="1">
      <c r="A290" s="260"/>
      <c r="B290" s="250"/>
      <c r="C290" s="250"/>
      <c r="D290" s="250"/>
      <c r="E290" s="107"/>
      <c r="F290" s="257"/>
      <c r="G290" s="257"/>
      <c r="H290" s="257"/>
      <c r="I290" s="257"/>
      <c r="J290" s="257"/>
      <c r="K290" s="109"/>
      <c r="L290" s="257"/>
      <c r="M290" s="257"/>
      <c r="N290" s="257"/>
      <c r="O290" s="257"/>
      <c r="P290" s="248"/>
      <c r="Q290" s="248"/>
      <c r="R290" s="248"/>
    </row>
    <row r="291" spans="1:18" s="258" customFormat="1" ht="30" customHeight="1">
      <c r="A291" s="260"/>
      <c r="B291" s="250"/>
      <c r="C291" s="250"/>
      <c r="D291" s="250"/>
      <c r="E291" s="107"/>
      <c r="F291" s="257"/>
      <c r="G291" s="257"/>
      <c r="H291" s="257"/>
      <c r="I291" s="257"/>
      <c r="J291" s="257"/>
      <c r="K291" s="109"/>
      <c r="L291" s="257"/>
      <c r="M291" s="257"/>
      <c r="N291" s="257"/>
      <c r="O291" s="257"/>
      <c r="P291" s="248"/>
      <c r="Q291" s="248"/>
      <c r="R291" s="248"/>
    </row>
    <row r="292" spans="1:18" s="258" customFormat="1" ht="30" customHeight="1">
      <c r="A292" s="260"/>
      <c r="B292" s="250"/>
      <c r="C292" s="250"/>
      <c r="D292" s="250"/>
      <c r="E292" s="107"/>
      <c r="F292" s="257"/>
      <c r="G292" s="257"/>
      <c r="H292" s="257"/>
      <c r="I292" s="257"/>
      <c r="J292" s="257"/>
      <c r="K292" s="109"/>
      <c r="L292" s="257"/>
      <c r="M292" s="257"/>
      <c r="N292" s="257"/>
      <c r="O292" s="257"/>
      <c r="P292" s="248"/>
      <c r="Q292" s="248"/>
      <c r="R292" s="248"/>
    </row>
    <row r="293" spans="1:18" s="258" customFormat="1" ht="30" customHeight="1">
      <c r="A293" s="260"/>
      <c r="B293" s="250"/>
      <c r="C293" s="250"/>
      <c r="D293" s="250"/>
      <c r="E293" s="107"/>
      <c r="F293" s="257"/>
      <c r="G293" s="257"/>
      <c r="H293" s="257"/>
      <c r="I293" s="257"/>
      <c r="J293" s="257"/>
      <c r="K293" s="109"/>
      <c r="L293" s="257"/>
      <c r="M293" s="257"/>
      <c r="N293" s="257"/>
      <c r="O293" s="257"/>
      <c r="P293" s="248"/>
      <c r="Q293" s="248"/>
      <c r="R293" s="248"/>
    </row>
    <row r="294" spans="1:18" s="258" customFormat="1" ht="30" customHeight="1">
      <c r="A294" s="260"/>
      <c r="B294" s="250"/>
      <c r="C294" s="250"/>
      <c r="D294" s="250"/>
      <c r="E294" s="107"/>
      <c r="F294" s="257"/>
      <c r="G294" s="257"/>
      <c r="H294" s="257"/>
      <c r="I294" s="257"/>
      <c r="J294" s="257"/>
      <c r="K294" s="109"/>
      <c r="L294" s="257"/>
      <c r="M294" s="257"/>
      <c r="N294" s="257"/>
      <c r="O294" s="257"/>
      <c r="P294" s="248"/>
      <c r="Q294" s="248"/>
      <c r="R294" s="248"/>
    </row>
    <row r="295" spans="1:18" s="258" customFormat="1" ht="30" customHeight="1">
      <c r="A295" s="260"/>
      <c r="B295" s="250"/>
      <c r="C295" s="250"/>
      <c r="D295" s="250"/>
      <c r="E295" s="107"/>
      <c r="F295" s="257"/>
      <c r="G295" s="257"/>
      <c r="H295" s="257"/>
      <c r="I295" s="257"/>
      <c r="J295" s="257"/>
      <c r="K295" s="109"/>
      <c r="L295" s="257"/>
      <c r="M295" s="257"/>
      <c r="N295" s="257"/>
      <c r="O295" s="257"/>
      <c r="P295" s="248"/>
      <c r="Q295" s="248"/>
      <c r="R295" s="248"/>
    </row>
    <row r="296" spans="1:18" s="258" customFormat="1" ht="30" customHeight="1">
      <c r="A296" s="260"/>
      <c r="B296" s="250"/>
      <c r="C296" s="250"/>
      <c r="D296" s="250"/>
      <c r="E296" s="107"/>
      <c r="F296" s="257"/>
      <c r="G296" s="257"/>
      <c r="H296" s="257"/>
      <c r="I296" s="257"/>
      <c r="J296" s="257"/>
      <c r="K296" s="109"/>
      <c r="L296" s="257"/>
      <c r="M296" s="257"/>
      <c r="N296" s="257"/>
      <c r="O296" s="257"/>
      <c r="P296" s="248"/>
      <c r="Q296" s="248"/>
      <c r="R296" s="248"/>
    </row>
    <row r="297" spans="1:18" s="258" customFormat="1" ht="30" customHeight="1">
      <c r="A297" s="260"/>
      <c r="B297" s="250"/>
      <c r="C297" s="250"/>
      <c r="D297" s="250"/>
      <c r="E297" s="107"/>
      <c r="F297" s="257"/>
      <c r="G297" s="257"/>
      <c r="H297" s="257"/>
      <c r="I297" s="257"/>
      <c r="J297" s="257"/>
      <c r="K297" s="109"/>
      <c r="L297" s="257"/>
      <c r="M297" s="257"/>
      <c r="N297" s="257"/>
      <c r="O297" s="257"/>
      <c r="P297" s="248"/>
      <c r="Q297" s="248"/>
      <c r="R297" s="248"/>
    </row>
    <row r="298" spans="1:18" s="258" customFormat="1" ht="30" customHeight="1">
      <c r="A298" s="260"/>
      <c r="B298" s="250"/>
      <c r="C298" s="250"/>
      <c r="D298" s="250"/>
      <c r="E298" s="107"/>
      <c r="F298" s="257"/>
      <c r="G298" s="257"/>
      <c r="H298" s="257"/>
      <c r="I298" s="257"/>
      <c r="J298" s="257"/>
      <c r="K298" s="109"/>
      <c r="L298" s="257"/>
      <c r="M298" s="257"/>
      <c r="N298" s="257"/>
      <c r="O298" s="257"/>
      <c r="P298" s="248"/>
      <c r="Q298" s="248"/>
      <c r="R298" s="248"/>
    </row>
    <row r="299" spans="1:18" s="258" customFormat="1" ht="30" customHeight="1">
      <c r="A299" s="260"/>
      <c r="B299" s="250"/>
      <c r="C299" s="250"/>
      <c r="D299" s="250"/>
      <c r="E299" s="107"/>
      <c r="F299" s="257"/>
      <c r="G299" s="257"/>
      <c r="H299" s="257"/>
      <c r="I299" s="257"/>
      <c r="J299" s="257"/>
      <c r="K299" s="109"/>
      <c r="L299" s="257"/>
      <c r="M299" s="257"/>
      <c r="N299" s="257"/>
      <c r="O299" s="257"/>
      <c r="P299" s="248"/>
      <c r="Q299" s="248"/>
      <c r="R299" s="248"/>
    </row>
    <row r="300" spans="1:18" s="258" customFormat="1" ht="30" customHeight="1">
      <c r="A300" s="260"/>
      <c r="B300" s="250"/>
      <c r="C300" s="250"/>
      <c r="D300" s="250"/>
      <c r="E300" s="107"/>
      <c r="F300" s="257"/>
      <c r="G300" s="257"/>
      <c r="H300" s="257"/>
      <c r="I300" s="257"/>
      <c r="J300" s="257"/>
      <c r="K300" s="109"/>
      <c r="L300" s="257"/>
      <c r="M300" s="257"/>
      <c r="N300" s="257"/>
      <c r="O300" s="257"/>
      <c r="P300" s="248"/>
      <c r="Q300" s="248"/>
      <c r="R300" s="248"/>
    </row>
    <row r="301" spans="1:18" s="258" customFormat="1" ht="30" customHeight="1">
      <c r="A301" s="260"/>
      <c r="B301" s="250"/>
      <c r="C301" s="250"/>
      <c r="D301" s="250"/>
      <c r="E301" s="107"/>
      <c r="F301" s="257"/>
      <c r="G301" s="257"/>
      <c r="H301" s="257"/>
      <c r="I301" s="257"/>
      <c r="J301" s="257"/>
      <c r="K301" s="109"/>
      <c r="L301" s="257"/>
      <c r="M301" s="257"/>
      <c r="N301" s="257"/>
      <c r="O301" s="257"/>
      <c r="P301" s="248"/>
      <c r="Q301" s="248"/>
      <c r="R301" s="248"/>
    </row>
    <row r="302" spans="1:18" s="258" customFormat="1" ht="30" customHeight="1">
      <c r="A302" s="260"/>
      <c r="B302" s="250"/>
      <c r="C302" s="250"/>
      <c r="D302" s="250"/>
      <c r="E302" s="107"/>
      <c r="F302" s="257"/>
      <c r="G302" s="257"/>
      <c r="H302" s="257"/>
      <c r="I302" s="257"/>
      <c r="J302" s="257"/>
      <c r="K302" s="109"/>
      <c r="L302" s="257"/>
      <c r="M302" s="257"/>
      <c r="N302" s="257"/>
      <c r="O302" s="257"/>
      <c r="P302" s="248"/>
      <c r="Q302" s="248"/>
      <c r="R302" s="248"/>
    </row>
    <row r="303" spans="1:18" s="258" customFormat="1" ht="30" customHeight="1">
      <c r="A303" s="260"/>
      <c r="B303" s="250"/>
      <c r="C303" s="250"/>
      <c r="D303" s="250"/>
      <c r="E303" s="107"/>
      <c r="F303" s="257"/>
      <c r="G303" s="257"/>
      <c r="H303" s="257"/>
      <c r="I303" s="257"/>
      <c r="J303" s="257"/>
      <c r="K303" s="109"/>
      <c r="L303" s="257"/>
      <c r="M303" s="257"/>
      <c r="N303" s="257"/>
      <c r="O303" s="257"/>
      <c r="P303" s="248"/>
      <c r="Q303" s="248"/>
      <c r="R303" s="248"/>
    </row>
    <row r="304" spans="1:18" s="258" customFormat="1" ht="30" customHeight="1">
      <c r="A304" s="260"/>
      <c r="B304" s="250"/>
      <c r="C304" s="250"/>
      <c r="D304" s="250"/>
      <c r="E304" s="107"/>
      <c r="F304" s="257"/>
      <c r="G304" s="257"/>
      <c r="H304" s="257"/>
      <c r="I304" s="257"/>
      <c r="J304" s="257"/>
      <c r="K304" s="109"/>
      <c r="L304" s="257"/>
      <c r="M304" s="257"/>
      <c r="N304" s="257"/>
      <c r="O304" s="257"/>
      <c r="P304" s="248"/>
      <c r="Q304" s="248"/>
      <c r="R304" s="248"/>
    </row>
    <row r="305" spans="1:18" s="258" customFormat="1" ht="30" customHeight="1">
      <c r="A305" s="260"/>
      <c r="B305" s="250"/>
      <c r="C305" s="250"/>
      <c r="D305" s="250"/>
      <c r="E305" s="107"/>
      <c r="F305" s="257"/>
      <c r="G305" s="257"/>
      <c r="H305" s="257"/>
      <c r="I305" s="257"/>
      <c r="J305" s="257"/>
      <c r="K305" s="109"/>
      <c r="L305" s="257"/>
      <c r="M305" s="257"/>
      <c r="N305" s="257"/>
      <c r="O305" s="257"/>
      <c r="P305" s="248"/>
      <c r="Q305" s="248"/>
      <c r="R305" s="248"/>
    </row>
    <row r="306" spans="1:18" s="258" customFormat="1" ht="30" customHeight="1">
      <c r="A306" s="260"/>
      <c r="B306" s="250"/>
      <c r="C306" s="250"/>
      <c r="D306" s="250"/>
      <c r="E306" s="107"/>
      <c r="F306" s="257"/>
      <c r="G306" s="257"/>
      <c r="H306" s="257"/>
      <c r="I306" s="257"/>
      <c r="J306" s="257"/>
      <c r="K306" s="109"/>
      <c r="L306" s="257"/>
      <c r="M306" s="257"/>
      <c r="N306" s="257"/>
      <c r="O306" s="257"/>
      <c r="P306" s="248"/>
      <c r="Q306" s="248"/>
      <c r="R306" s="248"/>
    </row>
    <row r="307" spans="1:18" s="258" customFormat="1" ht="30" customHeight="1">
      <c r="A307" s="260"/>
      <c r="B307" s="250"/>
      <c r="C307" s="250"/>
      <c r="D307" s="250"/>
      <c r="E307" s="107"/>
      <c r="F307" s="257"/>
      <c r="G307" s="257"/>
      <c r="H307" s="257"/>
      <c r="I307" s="257"/>
      <c r="J307" s="257"/>
      <c r="K307" s="109"/>
      <c r="L307" s="257"/>
      <c r="M307" s="257"/>
      <c r="N307" s="257"/>
      <c r="O307" s="257"/>
      <c r="P307" s="248"/>
      <c r="Q307" s="248"/>
      <c r="R307" s="248"/>
    </row>
    <row r="308" spans="1:18" s="258" customFormat="1" ht="30" customHeight="1">
      <c r="A308" s="260"/>
      <c r="B308" s="250"/>
      <c r="C308" s="250"/>
      <c r="D308" s="250"/>
      <c r="E308" s="107"/>
      <c r="F308" s="257"/>
      <c r="G308" s="257"/>
      <c r="H308" s="257"/>
      <c r="I308" s="257"/>
      <c r="J308" s="257"/>
      <c r="K308" s="109"/>
      <c r="L308" s="257"/>
      <c r="M308" s="257"/>
      <c r="N308" s="257"/>
      <c r="O308" s="257"/>
      <c r="P308" s="248"/>
      <c r="Q308" s="248"/>
      <c r="R308" s="248"/>
    </row>
    <row r="309" spans="1:18" s="258" customFormat="1" ht="30" customHeight="1">
      <c r="A309" s="260"/>
      <c r="B309" s="250"/>
      <c r="C309" s="250"/>
      <c r="D309" s="250"/>
      <c r="E309" s="107"/>
      <c r="F309" s="257"/>
      <c r="G309" s="257"/>
      <c r="H309" s="257"/>
      <c r="I309" s="257"/>
      <c r="J309" s="257"/>
      <c r="K309" s="109"/>
      <c r="L309" s="257"/>
      <c r="M309" s="257"/>
      <c r="N309" s="257"/>
      <c r="O309" s="257"/>
      <c r="P309" s="248"/>
      <c r="Q309" s="248"/>
      <c r="R309" s="248"/>
    </row>
    <row r="310" spans="1:18" s="258" customFormat="1" ht="30" customHeight="1">
      <c r="A310" s="260"/>
      <c r="B310" s="250"/>
      <c r="C310" s="250"/>
      <c r="D310" s="250"/>
      <c r="E310" s="107"/>
      <c r="F310" s="257"/>
      <c r="G310" s="257"/>
      <c r="H310" s="257"/>
      <c r="I310" s="257"/>
      <c r="J310" s="257"/>
      <c r="K310" s="109"/>
      <c r="L310" s="257"/>
      <c r="M310" s="257"/>
      <c r="N310" s="257"/>
      <c r="O310" s="257"/>
      <c r="P310" s="248"/>
      <c r="Q310" s="248"/>
      <c r="R310" s="248"/>
    </row>
    <row r="311" spans="1:18" s="258" customFormat="1" ht="30" customHeight="1">
      <c r="A311" s="260"/>
      <c r="B311" s="250"/>
      <c r="C311" s="250"/>
      <c r="D311" s="250"/>
      <c r="E311" s="107"/>
      <c r="F311" s="257"/>
      <c r="G311" s="257"/>
      <c r="H311" s="257"/>
      <c r="I311" s="257"/>
      <c r="J311" s="257"/>
      <c r="K311" s="109"/>
      <c r="L311" s="257"/>
      <c r="M311" s="257"/>
      <c r="N311" s="257"/>
      <c r="O311" s="257"/>
      <c r="P311" s="248"/>
      <c r="Q311" s="248"/>
      <c r="R311" s="248"/>
    </row>
    <row r="312" spans="1:18" s="258" customFormat="1" ht="30" customHeight="1">
      <c r="A312" s="260"/>
      <c r="B312" s="250"/>
      <c r="C312" s="250"/>
      <c r="D312" s="250"/>
      <c r="E312" s="107"/>
      <c r="F312" s="257"/>
      <c r="G312" s="257"/>
      <c r="H312" s="257"/>
      <c r="I312" s="257"/>
      <c r="J312" s="257"/>
      <c r="K312" s="109"/>
      <c r="L312" s="257"/>
      <c r="M312" s="257"/>
      <c r="N312" s="257"/>
      <c r="O312" s="257"/>
      <c r="P312" s="248"/>
      <c r="Q312" s="248"/>
      <c r="R312" s="248"/>
    </row>
    <row r="313" spans="1:18" s="258" customFormat="1" ht="30" customHeight="1">
      <c r="A313" s="260"/>
      <c r="B313" s="250"/>
      <c r="C313" s="250"/>
      <c r="D313" s="250"/>
      <c r="E313" s="107"/>
      <c r="F313" s="257"/>
      <c r="G313" s="257"/>
      <c r="H313" s="257"/>
      <c r="I313" s="257"/>
      <c r="J313" s="257"/>
      <c r="K313" s="109"/>
      <c r="L313" s="257"/>
      <c r="M313" s="257"/>
      <c r="N313" s="257"/>
      <c r="O313" s="257"/>
      <c r="P313" s="248"/>
      <c r="Q313" s="248"/>
      <c r="R313" s="248"/>
    </row>
    <row r="314" spans="1:18" s="258" customFormat="1" ht="30" customHeight="1">
      <c r="A314" s="260"/>
      <c r="B314" s="250"/>
      <c r="C314" s="250"/>
      <c r="D314" s="250"/>
      <c r="E314" s="107"/>
      <c r="F314" s="257"/>
      <c r="G314" s="257"/>
      <c r="H314" s="257"/>
      <c r="I314" s="257"/>
      <c r="J314" s="257"/>
      <c r="K314" s="109"/>
      <c r="L314" s="257"/>
      <c r="M314" s="257"/>
      <c r="N314" s="257"/>
      <c r="O314" s="257"/>
      <c r="P314" s="248"/>
      <c r="Q314" s="248"/>
      <c r="R314" s="248"/>
    </row>
    <row r="315" spans="1:18" s="258" customFormat="1" ht="30" customHeight="1">
      <c r="A315" s="260"/>
      <c r="B315" s="250"/>
      <c r="C315" s="250"/>
      <c r="D315" s="250"/>
      <c r="E315" s="107"/>
      <c r="F315" s="257"/>
      <c r="G315" s="257"/>
      <c r="H315" s="257"/>
      <c r="I315" s="257"/>
      <c r="J315" s="257"/>
      <c r="K315" s="109"/>
      <c r="L315" s="257"/>
      <c r="M315" s="257"/>
      <c r="N315" s="257"/>
      <c r="O315" s="257"/>
      <c r="P315" s="248"/>
      <c r="Q315" s="248"/>
      <c r="R315" s="248"/>
    </row>
    <row r="316" spans="1:18" s="258" customFormat="1" ht="30" customHeight="1">
      <c r="A316" s="260"/>
      <c r="B316" s="250"/>
      <c r="C316" s="250"/>
      <c r="D316" s="250"/>
      <c r="E316" s="107"/>
      <c r="F316" s="257"/>
      <c r="G316" s="257"/>
      <c r="H316" s="257"/>
      <c r="I316" s="257"/>
      <c r="J316" s="257"/>
      <c r="K316" s="109"/>
      <c r="L316" s="257"/>
      <c r="M316" s="257"/>
      <c r="N316" s="257"/>
      <c r="O316" s="257"/>
      <c r="P316" s="248"/>
      <c r="Q316" s="248"/>
      <c r="R316" s="248"/>
    </row>
    <row r="317" spans="1:18" s="258" customFormat="1" ht="30" customHeight="1">
      <c r="A317" s="260"/>
      <c r="B317" s="250"/>
      <c r="C317" s="250"/>
      <c r="D317" s="250"/>
      <c r="E317" s="107"/>
      <c r="F317" s="257"/>
      <c r="G317" s="257"/>
      <c r="H317" s="257"/>
      <c r="I317" s="257"/>
      <c r="J317" s="257"/>
      <c r="K317" s="109"/>
      <c r="L317" s="257"/>
      <c r="M317" s="257"/>
      <c r="N317" s="257"/>
      <c r="O317" s="257"/>
      <c r="P317" s="248"/>
      <c r="Q317" s="248"/>
      <c r="R317" s="248"/>
    </row>
    <row r="318" spans="1:18" s="258" customFormat="1" ht="30" customHeight="1">
      <c r="A318" s="260"/>
      <c r="B318" s="250"/>
      <c r="C318" s="250"/>
      <c r="D318" s="250"/>
      <c r="E318" s="107"/>
      <c r="F318" s="257"/>
      <c r="G318" s="257"/>
      <c r="H318" s="257"/>
      <c r="I318" s="257"/>
      <c r="J318" s="257"/>
      <c r="K318" s="109"/>
      <c r="L318" s="257"/>
      <c r="M318" s="257"/>
      <c r="N318" s="257"/>
      <c r="O318" s="257"/>
      <c r="P318" s="248"/>
      <c r="Q318" s="248"/>
      <c r="R318" s="248"/>
    </row>
    <row r="319" spans="1:18" s="258" customFormat="1" ht="30" customHeight="1">
      <c r="A319" s="260"/>
      <c r="B319" s="250"/>
      <c r="C319" s="250"/>
      <c r="D319" s="250"/>
      <c r="E319" s="107"/>
      <c r="F319" s="257"/>
      <c r="G319" s="257"/>
      <c r="H319" s="257"/>
      <c r="I319" s="257"/>
      <c r="J319" s="257"/>
      <c r="K319" s="109"/>
      <c r="L319" s="257"/>
      <c r="M319" s="257"/>
      <c r="N319" s="257"/>
      <c r="O319" s="257"/>
      <c r="P319" s="248"/>
      <c r="Q319" s="248"/>
      <c r="R319" s="248"/>
    </row>
    <row r="320" spans="1:18" s="258" customFormat="1" ht="30" customHeight="1">
      <c r="A320" s="260"/>
      <c r="B320" s="250"/>
      <c r="C320" s="250"/>
      <c r="D320" s="250"/>
      <c r="E320" s="107"/>
      <c r="F320" s="257"/>
      <c r="G320" s="257"/>
      <c r="H320" s="257"/>
      <c r="I320" s="257"/>
      <c r="J320" s="257"/>
      <c r="K320" s="109"/>
      <c r="L320" s="257"/>
      <c r="M320" s="257"/>
      <c r="N320" s="257"/>
      <c r="O320" s="257"/>
      <c r="P320" s="248"/>
      <c r="Q320" s="248"/>
      <c r="R320" s="248"/>
    </row>
    <row r="321" spans="1:18" s="258" customFormat="1" ht="30" customHeight="1">
      <c r="A321" s="260"/>
      <c r="B321" s="250"/>
      <c r="C321" s="250"/>
      <c r="D321" s="250"/>
      <c r="E321" s="107"/>
      <c r="F321" s="257"/>
      <c r="G321" s="257"/>
      <c r="H321" s="257"/>
      <c r="I321" s="257"/>
      <c r="J321" s="257"/>
      <c r="K321" s="109"/>
      <c r="L321" s="257"/>
      <c r="M321" s="257"/>
      <c r="N321" s="257"/>
      <c r="O321" s="257"/>
      <c r="P321" s="248"/>
      <c r="Q321" s="248"/>
      <c r="R321" s="248"/>
    </row>
    <row r="322" spans="1:18" s="258" customFormat="1" ht="30" customHeight="1">
      <c r="A322" s="260"/>
      <c r="B322" s="250"/>
      <c r="C322" s="250"/>
      <c r="D322" s="250"/>
      <c r="E322" s="107"/>
      <c r="F322" s="257"/>
      <c r="G322" s="257"/>
      <c r="H322" s="257"/>
      <c r="I322" s="257"/>
      <c r="J322" s="257"/>
      <c r="K322" s="109"/>
      <c r="L322" s="257"/>
      <c r="M322" s="257"/>
      <c r="N322" s="257"/>
      <c r="O322" s="257"/>
      <c r="P322" s="248"/>
      <c r="Q322" s="248"/>
      <c r="R322" s="248"/>
    </row>
    <row r="323" spans="1:18" s="258" customFormat="1" ht="30" customHeight="1">
      <c r="A323" s="260"/>
      <c r="B323" s="250"/>
      <c r="C323" s="250"/>
      <c r="D323" s="250"/>
      <c r="E323" s="107"/>
      <c r="F323" s="257"/>
      <c r="G323" s="257"/>
      <c r="H323" s="257"/>
      <c r="I323" s="257"/>
      <c r="J323" s="257"/>
      <c r="K323" s="109"/>
      <c r="L323" s="257"/>
      <c r="M323" s="257"/>
      <c r="N323" s="257"/>
      <c r="O323" s="257"/>
      <c r="P323" s="248"/>
      <c r="Q323" s="248"/>
      <c r="R323" s="248"/>
    </row>
    <row r="324" spans="1:18" s="258" customFormat="1" ht="30" customHeight="1">
      <c r="A324" s="260"/>
      <c r="B324" s="250"/>
      <c r="C324" s="250"/>
      <c r="D324" s="250"/>
      <c r="E324" s="107"/>
      <c r="F324" s="257"/>
      <c r="G324" s="257"/>
      <c r="H324" s="257"/>
      <c r="I324" s="257"/>
      <c r="J324" s="257"/>
      <c r="K324" s="109"/>
      <c r="L324" s="257"/>
      <c r="M324" s="257"/>
      <c r="N324" s="257"/>
      <c r="O324" s="257"/>
      <c r="P324" s="248"/>
      <c r="Q324" s="248"/>
      <c r="R324" s="248"/>
    </row>
    <row r="325" spans="1:18" s="258" customFormat="1" ht="30" customHeight="1">
      <c r="A325" s="260"/>
      <c r="B325" s="250"/>
      <c r="C325" s="250"/>
      <c r="D325" s="250"/>
      <c r="E325" s="107"/>
      <c r="F325" s="257"/>
      <c r="G325" s="257"/>
      <c r="H325" s="257"/>
      <c r="I325" s="257"/>
      <c r="J325" s="257"/>
      <c r="K325" s="109"/>
      <c r="L325" s="257"/>
      <c r="M325" s="257"/>
      <c r="N325" s="257"/>
      <c r="O325" s="257"/>
      <c r="P325" s="248"/>
      <c r="Q325" s="248"/>
      <c r="R325" s="248"/>
    </row>
    <row r="326" spans="1:18" s="258" customFormat="1" ht="30" customHeight="1">
      <c r="A326" s="260"/>
      <c r="B326" s="250"/>
      <c r="C326" s="250"/>
      <c r="D326" s="250"/>
      <c r="E326" s="107"/>
      <c r="F326" s="257"/>
      <c r="G326" s="257"/>
      <c r="H326" s="257"/>
      <c r="I326" s="257"/>
      <c r="J326" s="257"/>
      <c r="K326" s="109"/>
      <c r="L326" s="257"/>
      <c r="M326" s="257"/>
      <c r="N326" s="257"/>
      <c r="O326" s="257"/>
      <c r="P326" s="248"/>
      <c r="Q326" s="248"/>
      <c r="R326" s="248"/>
    </row>
    <row r="327" spans="1:18" s="258" customFormat="1" ht="30" customHeight="1">
      <c r="A327" s="260"/>
      <c r="B327" s="250"/>
      <c r="C327" s="250"/>
      <c r="D327" s="250"/>
      <c r="E327" s="107"/>
      <c r="F327" s="257"/>
      <c r="G327" s="257"/>
      <c r="H327" s="257"/>
      <c r="I327" s="257"/>
      <c r="J327" s="257"/>
      <c r="K327" s="109"/>
      <c r="L327" s="257"/>
      <c r="M327" s="257"/>
      <c r="N327" s="257"/>
      <c r="O327" s="257"/>
      <c r="P327" s="248"/>
      <c r="Q327" s="248"/>
      <c r="R327" s="248"/>
    </row>
    <row r="328" spans="1:18" s="258" customFormat="1" ht="30" customHeight="1">
      <c r="A328" s="260"/>
      <c r="B328" s="250"/>
      <c r="C328" s="250"/>
      <c r="D328" s="250"/>
      <c r="E328" s="107"/>
      <c r="F328" s="257"/>
      <c r="G328" s="257"/>
      <c r="H328" s="257"/>
      <c r="I328" s="257"/>
      <c r="J328" s="257"/>
      <c r="K328" s="109"/>
      <c r="L328" s="257"/>
      <c r="M328" s="257"/>
      <c r="N328" s="257"/>
      <c r="O328" s="257"/>
      <c r="P328" s="248"/>
      <c r="Q328" s="248"/>
      <c r="R328" s="248"/>
    </row>
    <row r="329" spans="1:18" s="258" customFormat="1" ht="30" customHeight="1">
      <c r="A329" s="260"/>
      <c r="B329" s="250"/>
      <c r="C329" s="250"/>
      <c r="D329" s="250"/>
      <c r="E329" s="107"/>
      <c r="F329" s="257"/>
      <c r="G329" s="257"/>
      <c r="H329" s="257"/>
      <c r="I329" s="257"/>
      <c r="J329" s="257"/>
      <c r="K329" s="109"/>
      <c r="L329" s="257"/>
      <c r="M329" s="257"/>
      <c r="N329" s="257"/>
      <c r="O329" s="257"/>
      <c r="P329" s="248"/>
      <c r="Q329" s="248"/>
      <c r="R329" s="248"/>
    </row>
    <row r="330" spans="1:18" s="258" customFormat="1" ht="30" customHeight="1">
      <c r="A330" s="260"/>
      <c r="B330" s="250"/>
      <c r="C330" s="250"/>
      <c r="D330" s="250"/>
      <c r="E330" s="107"/>
      <c r="F330" s="257"/>
      <c r="G330" s="257"/>
      <c r="H330" s="257"/>
      <c r="I330" s="257"/>
      <c r="J330" s="257"/>
      <c r="K330" s="109"/>
      <c r="L330" s="257"/>
      <c r="M330" s="257"/>
      <c r="N330" s="257"/>
      <c r="O330" s="257"/>
      <c r="P330" s="248"/>
      <c r="Q330" s="248"/>
      <c r="R330" s="248"/>
    </row>
    <row r="331" spans="1:18" s="258" customFormat="1" ht="30" customHeight="1">
      <c r="A331" s="260"/>
      <c r="B331" s="250"/>
      <c r="C331" s="250"/>
      <c r="D331" s="250"/>
      <c r="E331" s="107"/>
      <c r="F331" s="257"/>
      <c r="G331" s="257"/>
      <c r="H331" s="257"/>
      <c r="I331" s="257"/>
      <c r="J331" s="257"/>
      <c r="K331" s="109"/>
      <c r="L331" s="257"/>
      <c r="M331" s="257"/>
      <c r="N331" s="257"/>
      <c r="O331" s="257"/>
      <c r="P331" s="248"/>
      <c r="Q331" s="248"/>
      <c r="R331" s="248"/>
    </row>
    <row r="332" spans="1:18" s="258" customFormat="1" ht="30" customHeight="1">
      <c r="A332" s="260"/>
      <c r="B332" s="250"/>
      <c r="C332" s="250"/>
      <c r="D332" s="250"/>
      <c r="E332" s="107"/>
      <c r="F332" s="257"/>
      <c r="G332" s="257"/>
      <c r="H332" s="257"/>
      <c r="I332" s="257"/>
      <c r="J332" s="257"/>
      <c r="K332" s="109"/>
      <c r="L332" s="257"/>
      <c r="M332" s="257"/>
      <c r="N332" s="257"/>
      <c r="O332" s="257"/>
      <c r="P332" s="248"/>
      <c r="Q332" s="248"/>
      <c r="R332" s="248"/>
    </row>
    <row r="333" spans="1:18" s="258" customFormat="1" ht="30" customHeight="1">
      <c r="A333" s="260"/>
      <c r="B333" s="250"/>
      <c r="C333" s="250"/>
      <c r="D333" s="250"/>
      <c r="E333" s="107"/>
      <c r="F333" s="257"/>
      <c r="G333" s="257"/>
      <c r="H333" s="257"/>
      <c r="I333" s="257"/>
      <c r="J333" s="257"/>
      <c r="K333" s="109"/>
      <c r="L333" s="257"/>
      <c r="M333" s="257"/>
      <c r="N333" s="257"/>
      <c r="O333" s="257"/>
      <c r="P333" s="248"/>
      <c r="Q333" s="248"/>
      <c r="R333" s="248"/>
    </row>
    <row r="334" spans="1:18" s="258" customFormat="1" ht="30" customHeight="1">
      <c r="A334" s="260"/>
      <c r="B334" s="250"/>
      <c r="C334" s="250"/>
      <c r="D334" s="250"/>
      <c r="E334" s="107"/>
      <c r="F334" s="257"/>
      <c r="G334" s="257"/>
      <c r="H334" s="257"/>
      <c r="I334" s="257"/>
      <c r="J334" s="257"/>
      <c r="K334" s="109"/>
      <c r="L334" s="257"/>
      <c r="M334" s="257"/>
      <c r="N334" s="257"/>
      <c r="O334" s="257"/>
      <c r="P334" s="248"/>
      <c r="Q334" s="248"/>
      <c r="R334" s="248"/>
    </row>
    <row r="335" spans="1:18" s="258" customFormat="1" ht="30" customHeight="1">
      <c r="A335" s="260"/>
      <c r="B335" s="250"/>
      <c r="C335" s="250"/>
      <c r="D335" s="250"/>
      <c r="E335" s="107"/>
      <c r="F335" s="257"/>
      <c r="G335" s="257"/>
      <c r="H335" s="257"/>
      <c r="I335" s="257"/>
      <c r="J335" s="257"/>
      <c r="K335" s="109"/>
      <c r="L335" s="257"/>
      <c r="M335" s="257"/>
      <c r="N335" s="257"/>
      <c r="O335" s="257"/>
      <c r="P335" s="248"/>
      <c r="Q335" s="248"/>
      <c r="R335" s="248"/>
    </row>
    <row r="336" spans="1:18" s="258" customFormat="1" ht="30" customHeight="1">
      <c r="A336" s="260"/>
      <c r="B336" s="250"/>
      <c r="C336" s="250"/>
      <c r="D336" s="250"/>
      <c r="E336" s="107"/>
      <c r="F336" s="257"/>
      <c r="G336" s="257"/>
      <c r="H336" s="257"/>
      <c r="I336" s="257"/>
      <c r="J336" s="257"/>
      <c r="K336" s="109"/>
      <c r="L336" s="257"/>
      <c r="M336" s="257"/>
      <c r="N336" s="257"/>
      <c r="O336" s="257"/>
      <c r="P336" s="248"/>
      <c r="Q336" s="248"/>
      <c r="R336" s="248"/>
    </row>
    <row r="337" spans="1:18" s="258" customFormat="1" ht="30" customHeight="1">
      <c r="A337" s="260"/>
      <c r="B337" s="250"/>
      <c r="C337" s="250"/>
      <c r="D337" s="250"/>
      <c r="E337" s="107"/>
      <c r="F337" s="257"/>
      <c r="G337" s="257"/>
      <c r="H337" s="257"/>
      <c r="I337" s="257"/>
      <c r="J337" s="257"/>
      <c r="K337" s="109"/>
      <c r="L337" s="257"/>
      <c r="M337" s="257"/>
      <c r="N337" s="257"/>
      <c r="O337" s="257"/>
      <c r="P337" s="248"/>
      <c r="Q337" s="248"/>
      <c r="R337" s="248"/>
    </row>
    <row r="338" spans="1:18" s="258" customFormat="1" ht="30" customHeight="1">
      <c r="A338" s="260"/>
      <c r="B338" s="250"/>
      <c r="C338" s="250"/>
      <c r="D338" s="250"/>
      <c r="E338" s="107"/>
      <c r="F338" s="257"/>
      <c r="G338" s="257"/>
      <c r="H338" s="257"/>
      <c r="I338" s="257"/>
      <c r="J338" s="257"/>
      <c r="K338" s="109"/>
      <c r="L338" s="257"/>
      <c r="M338" s="257"/>
      <c r="N338" s="257"/>
      <c r="O338" s="257"/>
      <c r="P338" s="248"/>
      <c r="Q338" s="248"/>
      <c r="R338" s="248"/>
    </row>
    <row r="339" spans="1:18" s="258" customFormat="1" ht="30" customHeight="1">
      <c r="A339" s="260"/>
      <c r="B339" s="250"/>
      <c r="C339" s="250"/>
      <c r="D339" s="250"/>
      <c r="E339" s="107"/>
      <c r="F339" s="257"/>
      <c r="G339" s="257"/>
      <c r="H339" s="257"/>
      <c r="I339" s="257"/>
      <c r="J339" s="257"/>
      <c r="K339" s="109"/>
      <c r="L339" s="257"/>
      <c r="M339" s="257"/>
      <c r="N339" s="257"/>
      <c r="O339" s="257"/>
      <c r="P339" s="248"/>
      <c r="Q339" s="248"/>
      <c r="R339" s="248"/>
    </row>
    <row r="340" spans="1:18" s="258" customFormat="1" ht="30" customHeight="1">
      <c r="A340" s="260"/>
      <c r="B340" s="250"/>
      <c r="C340" s="250"/>
      <c r="D340" s="250"/>
      <c r="E340" s="107"/>
      <c r="F340" s="257"/>
      <c r="G340" s="257"/>
      <c r="H340" s="257"/>
      <c r="I340" s="257"/>
      <c r="J340" s="257"/>
      <c r="K340" s="109"/>
      <c r="L340" s="257"/>
      <c r="M340" s="257"/>
      <c r="N340" s="257"/>
      <c r="O340" s="257"/>
      <c r="P340" s="248"/>
      <c r="Q340" s="248"/>
      <c r="R340" s="248"/>
    </row>
    <row r="341" spans="1:18" s="258" customFormat="1" ht="30" customHeight="1">
      <c r="A341" s="260"/>
      <c r="B341" s="250"/>
      <c r="C341" s="250"/>
      <c r="D341" s="250"/>
      <c r="E341" s="107"/>
      <c r="F341" s="257"/>
      <c r="G341" s="257"/>
      <c r="H341" s="257"/>
      <c r="I341" s="257"/>
      <c r="J341" s="257"/>
      <c r="K341" s="109"/>
      <c r="L341" s="257"/>
      <c r="M341" s="257"/>
      <c r="N341" s="257"/>
      <c r="O341" s="257"/>
      <c r="P341" s="248"/>
      <c r="Q341" s="248"/>
      <c r="R341" s="248"/>
    </row>
    <row r="342" spans="1:18" s="258" customFormat="1" ht="30" customHeight="1">
      <c r="A342" s="260"/>
      <c r="B342" s="250"/>
      <c r="C342" s="250"/>
      <c r="D342" s="250"/>
      <c r="E342" s="107"/>
      <c r="F342" s="257"/>
      <c r="G342" s="257"/>
      <c r="H342" s="257"/>
      <c r="I342" s="257"/>
      <c r="J342" s="257"/>
      <c r="K342" s="109"/>
      <c r="L342" s="257"/>
      <c r="M342" s="257"/>
      <c r="N342" s="257"/>
      <c r="O342" s="257"/>
      <c r="P342" s="248"/>
      <c r="Q342" s="248"/>
      <c r="R342" s="248"/>
    </row>
    <row r="343" spans="1:18" s="258" customFormat="1" ht="30" customHeight="1">
      <c r="A343" s="260"/>
      <c r="B343" s="250"/>
      <c r="C343" s="250"/>
      <c r="D343" s="250"/>
      <c r="E343" s="107"/>
      <c r="F343" s="257"/>
      <c r="G343" s="257"/>
      <c r="H343" s="257"/>
      <c r="I343" s="257"/>
      <c r="J343" s="257"/>
      <c r="K343" s="109"/>
      <c r="L343" s="257"/>
      <c r="M343" s="257"/>
      <c r="N343" s="257"/>
      <c r="O343" s="257"/>
      <c r="P343" s="248"/>
      <c r="Q343" s="248"/>
      <c r="R343" s="248"/>
    </row>
    <row r="344" spans="1:18" s="258" customFormat="1" ht="30" customHeight="1">
      <c r="A344" s="260"/>
      <c r="B344" s="250"/>
      <c r="C344" s="250"/>
      <c r="D344" s="250"/>
      <c r="E344" s="107"/>
      <c r="F344" s="257"/>
      <c r="G344" s="257"/>
      <c r="H344" s="257"/>
      <c r="I344" s="257"/>
      <c r="J344" s="257"/>
      <c r="K344" s="109"/>
      <c r="L344" s="257"/>
      <c r="M344" s="257"/>
      <c r="N344" s="257"/>
      <c r="O344" s="257"/>
      <c r="P344" s="248"/>
      <c r="Q344" s="248"/>
      <c r="R344" s="248"/>
    </row>
    <row r="345" spans="1:18" s="258" customFormat="1" ht="30" customHeight="1">
      <c r="A345" s="260"/>
      <c r="B345" s="250"/>
      <c r="C345" s="250"/>
      <c r="D345" s="250"/>
      <c r="E345" s="107"/>
      <c r="F345" s="257"/>
      <c r="G345" s="257"/>
      <c r="H345" s="257"/>
      <c r="I345" s="257"/>
      <c r="J345" s="257"/>
      <c r="K345" s="109"/>
      <c r="L345" s="257"/>
      <c r="M345" s="257"/>
      <c r="N345" s="257"/>
      <c r="O345" s="257"/>
      <c r="P345" s="248"/>
      <c r="Q345" s="248"/>
      <c r="R345" s="248"/>
    </row>
    <row r="346" spans="1:18" s="258" customFormat="1" ht="30" customHeight="1">
      <c r="A346" s="260"/>
      <c r="B346" s="250"/>
      <c r="C346" s="250"/>
      <c r="D346" s="250"/>
      <c r="E346" s="107"/>
      <c r="F346" s="257"/>
      <c r="G346" s="257"/>
      <c r="H346" s="257"/>
      <c r="I346" s="257"/>
      <c r="J346" s="257"/>
      <c r="K346" s="109"/>
      <c r="L346" s="257"/>
      <c r="M346" s="257"/>
      <c r="N346" s="257"/>
      <c r="O346" s="257"/>
      <c r="P346" s="248"/>
      <c r="Q346" s="248"/>
      <c r="R346" s="248"/>
    </row>
    <row r="347" spans="1:18" s="258" customFormat="1" ht="30" customHeight="1">
      <c r="A347" s="260"/>
      <c r="B347" s="250"/>
      <c r="C347" s="250"/>
      <c r="D347" s="250"/>
      <c r="E347" s="107"/>
      <c r="F347" s="257"/>
      <c r="G347" s="257"/>
      <c r="H347" s="257"/>
      <c r="I347" s="257"/>
      <c r="J347" s="257"/>
      <c r="K347" s="109"/>
      <c r="L347" s="257"/>
      <c r="M347" s="257"/>
      <c r="N347" s="257"/>
      <c r="O347" s="257"/>
      <c r="P347" s="248"/>
      <c r="Q347" s="248"/>
      <c r="R347" s="248"/>
    </row>
    <row r="348" spans="1:18" s="258" customFormat="1" ht="30" customHeight="1">
      <c r="A348" s="260"/>
      <c r="B348" s="250"/>
      <c r="C348" s="250"/>
      <c r="D348" s="250"/>
      <c r="E348" s="107"/>
      <c r="F348" s="257"/>
      <c r="G348" s="257"/>
      <c r="H348" s="257"/>
      <c r="I348" s="257"/>
      <c r="J348" s="257"/>
      <c r="K348" s="109"/>
      <c r="L348" s="257"/>
      <c r="M348" s="257"/>
      <c r="N348" s="257"/>
      <c r="O348" s="257"/>
      <c r="P348" s="248"/>
      <c r="Q348" s="248"/>
      <c r="R348" s="248"/>
    </row>
    <row r="349" spans="1:18" s="258" customFormat="1" ht="30" customHeight="1">
      <c r="A349" s="260"/>
      <c r="B349" s="250"/>
      <c r="C349" s="250"/>
      <c r="D349" s="250"/>
      <c r="E349" s="107"/>
      <c r="F349" s="257"/>
      <c r="G349" s="257"/>
      <c r="H349" s="257"/>
      <c r="I349" s="257"/>
      <c r="J349" s="257"/>
      <c r="K349" s="109"/>
      <c r="L349" s="257"/>
      <c r="M349" s="257"/>
      <c r="N349" s="257"/>
      <c r="O349" s="257"/>
      <c r="P349" s="248"/>
      <c r="Q349" s="248"/>
      <c r="R349" s="248"/>
    </row>
    <row r="350" spans="1:18" s="258" customFormat="1" ht="30" customHeight="1">
      <c r="A350" s="260"/>
      <c r="B350" s="250"/>
      <c r="C350" s="250"/>
      <c r="D350" s="250"/>
      <c r="E350" s="107"/>
      <c r="F350" s="257"/>
      <c r="G350" s="257"/>
      <c r="H350" s="257"/>
      <c r="I350" s="257"/>
      <c r="J350" s="257"/>
      <c r="K350" s="109"/>
      <c r="L350" s="257"/>
      <c r="M350" s="257"/>
      <c r="N350" s="257"/>
      <c r="O350" s="257"/>
      <c r="P350" s="248"/>
      <c r="Q350" s="248"/>
      <c r="R350" s="248"/>
    </row>
    <row r="351" spans="1:18" s="258" customFormat="1" ht="30" customHeight="1">
      <c r="A351" s="260"/>
      <c r="B351" s="250"/>
      <c r="C351" s="250"/>
      <c r="D351" s="250"/>
      <c r="E351" s="107"/>
      <c r="F351" s="257"/>
      <c r="G351" s="257"/>
      <c r="H351" s="257"/>
      <c r="I351" s="257"/>
      <c r="J351" s="257"/>
      <c r="K351" s="109"/>
      <c r="L351" s="257"/>
      <c r="M351" s="257"/>
      <c r="N351" s="257"/>
      <c r="O351" s="257"/>
      <c r="P351" s="248"/>
      <c r="Q351" s="248"/>
      <c r="R351" s="248"/>
    </row>
    <row r="352" spans="1:18" s="258" customFormat="1" ht="30" customHeight="1">
      <c r="A352" s="260"/>
      <c r="B352" s="250"/>
      <c r="C352" s="250"/>
      <c r="D352" s="250"/>
      <c r="E352" s="107"/>
      <c r="F352" s="257"/>
      <c r="G352" s="257"/>
      <c r="H352" s="257"/>
      <c r="I352" s="257"/>
      <c r="J352" s="257"/>
      <c r="K352" s="109"/>
      <c r="L352" s="257"/>
      <c r="M352" s="257"/>
      <c r="N352" s="257"/>
      <c r="O352" s="257"/>
      <c r="P352" s="248"/>
      <c r="Q352" s="248"/>
      <c r="R352" s="248"/>
    </row>
    <row r="353" spans="1:18" s="258" customFormat="1" ht="30" customHeight="1">
      <c r="A353" s="260"/>
      <c r="B353" s="250"/>
      <c r="C353" s="250"/>
      <c r="D353" s="250"/>
      <c r="E353" s="107"/>
      <c r="F353" s="257"/>
      <c r="G353" s="257"/>
      <c r="H353" s="257"/>
      <c r="I353" s="257"/>
      <c r="J353" s="257"/>
      <c r="K353" s="109"/>
      <c r="L353" s="257"/>
      <c r="M353" s="257"/>
      <c r="N353" s="257"/>
      <c r="O353" s="257"/>
      <c r="P353" s="248"/>
      <c r="Q353" s="248"/>
      <c r="R353" s="248"/>
    </row>
    <row r="354" spans="1:18" s="258" customFormat="1" ht="30" customHeight="1">
      <c r="A354" s="260"/>
      <c r="B354" s="250"/>
      <c r="C354" s="250"/>
      <c r="D354" s="250"/>
      <c r="E354" s="107"/>
      <c r="F354" s="257"/>
      <c r="G354" s="257"/>
      <c r="H354" s="257"/>
      <c r="I354" s="257"/>
      <c r="J354" s="257"/>
      <c r="K354" s="109"/>
      <c r="L354" s="257"/>
      <c r="M354" s="257"/>
      <c r="N354" s="257"/>
      <c r="O354" s="257"/>
      <c r="P354" s="248"/>
      <c r="Q354" s="248"/>
      <c r="R354" s="248"/>
    </row>
    <row r="355" spans="1:18" s="258" customFormat="1" ht="30" customHeight="1">
      <c r="A355" s="260"/>
      <c r="B355" s="250"/>
      <c r="C355" s="250"/>
      <c r="D355" s="250"/>
      <c r="E355" s="107"/>
      <c r="F355" s="257"/>
      <c r="G355" s="257"/>
      <c r="H355" s="257"/>
      <c r="I355" s="257"/>
      <c r="J355" s="257"/>
      <c r="K355" s="109"/>
      <c r="L355" s="257"/>
      <c r="M355" s="257"/>
      <c r="N355" s="257"/>
      <c r="O355" s="257"/>
      <c r="P355" s="248"/>
      <c r="Q355" s="248"/>
      <c r="R355" s="248"/>
    </row>
    <row r="356" spans="1:18" s="258" customFormat="1" ht="30" customHeight="1">
      <c r="A356" s="260"/>
      <c r="B356" s="250"/>
      <c r="C356" s="250"/>
      <c r="D356" s="250"/>
      <c r="E356" s="107"/>
      <c r="F356" s="257"/>
      <c r="G356" s="257"/>
      <c r="H356" s="257"/>
      <c r="I356" s="257"/>
      <c r="J356" s="257"/>
      <c r="K356" s="109"/>
      <c r="L356" s="257"/>
      <c r="M356" s="257"/>
      <c r="N356" s="257"/>
      <c r="O356" s="257"/>
      <c r="P356" s="248"/>
      <c r="Q356" s="248"/>
      <c r="R356" s="248"/>
    </row>
    <row r="357" spans="1:18" s="258" customFormat="1" ht="30" customHeight="1">
      <c r="A357" s="260"/>
      <c r="B357" s="250"/>
      <c r="C357" s="250"/>
      <c r="D357" s="250"/>
      <c r="E357" s="107"/>
      <c r="F357" s="257"/>
      <c r="G357" s="257"/>
      <c r="H357" s="257"/>
      <c r="I357" s="257"/>
      <c r="J357" s="257"/>
      <c r="K357" s="109"/>
      <c r="L357" s="257"/>
      <c r="M357" s="257"/>
      <c r="N357" s="257"/>
      <c r="O357" s="257"/>
      <c r="P357" s="248"/>
      <c r="Q357" s="248"/>
      <c r="R357" s="248"/>
    </row>
    <row r="358" spans="1:18" s="258" customFormat="1" ht="30" customHeight="1">
      <c r="A358" s="260"/>
      <c r="B358" s="250"/>
      <c r="C358" s="250"/>
      <c r="D358" s="250"/>
      <c r="E358" s="107"/>
      <c r="F358" s="257"/>
      <c r="G358" s="257"/>
      <c r="H358" s="257"/>
      <c r="I358" s="257"/>
      <c r="J358" s="257"/>
      <c r="K358" s="109"/>
      <c r="L358" s="257"/>
      <c r="M358" s="257"/>
      <c r="N358" s="257"/>
      <c r="O358" s="257"/>
      <c r="P358" s="248"/>
      <c r="Q358" s="248"/>
      <c r="R358" s="248"/>
    </row>
    <row r="359" spans="1:18" s="258" customFormat="1" ht="30" customHeight="1">
      <c r="A359" s="260"/>
      <c r="B359" s="250"/>
      <c r="C359" s="250"/>
      <c r="D359" s="250"/>
      <c r="E359" s="107"/>
      <c r="F359" s="257"/>
      <c r="G359" s="257"/>
      <c r="H359" s="257"/>
      <c r="I359" s="257"/>
      <c r="J359" s="257"/>
      <c r="K359" s="109"/>
      <c r="L359" s="257"/>
      <c r="M359" s="257"/>
      <c r="N359" s="257"/>
      <c r="O359" s="257"/>
      <c r="P359" s="248"/>
      <c r="Q359" s="248"/>
      <c r="R359" s="248"/>
    </row>
    <row r="360" spans="1:18" s="258" customFormat="1" ht="30" customHeight="1">
      <c r="A360" s="260"/>
      <c r="B360" s="250"/>
      <c r="C360" s="250"/>
      <c r="D360" s="250"/>
      <c r="E360" s="107"/>
      <c r="F360" s="257"/>
      <c r="G360" s="257"/>
      <c r="H360" s="257"/>
      <c r="I360" s="257"/>
      <c r="J360" s="257"/>
      <c r="K360" s="109"/>
      <c r="L360" s="257"/>
      <c r="M360" s="257"/>
      <c r="N360" s="257"/>
      <c r="O360" s="257"/>
      <c r="P360" s="248"/>
      <c r="Q360" s="248"/>
      <c r="R360" s="248"/>
    </row>
    <row r="361" spans="1:18" s="258" customFormat="1" ht="30" customHeight="1">
      <c r="A361" s="260"/>
      <c r="B361" s="250"/>
      <c r="C361" s="250"/>
      <c r="D361" s="250"/>
      <c r="E361" s="107"/>
      <c r="F361" s="257"/>
      <c r="G361" s="257"/>
      <c r="H361" s="257"/>
      <c r="I361" s="257"/>
      <c r="J361" s="257"/>
      <c r="K361" s="109"/>
      <c r="L361" s="257"/>
      <c r="M361" s="257"/>
      <c r="N361" s="257"/>
      <c r="O361" s="257"/>
      <c r="P361" s="248"/>
      <c r="Q361" s="248"/>
      <c r="R361" s="248"/>
    </row>
    <row r="362" spans="1:18" s="258" customFormat="1" ht="30" customHeight="1">
      <c r="A362" s="260"/>
      <c r="B362" s="250"/>
      <c r="C362" s="250"/>
      <c r="D362" s="250"/>
      <c r="E362" s="107"/>
      <c r="F362" s="257"/>
      <c r="G362" s="257"/>
      <c r="H362" s="257"/>
      <c r="I362" s="257"/>
      <c r="J362" s="257"/>
      <c r="K362" s="109"/>
      <c r="L362" s="257"/>
      <c r="M362" s="257"/>
      <c r="N362" s="257"/>
      <c r="O362" s="257"/>
      <c r="P362" s="248"/>
      <c r="Q362" s="248"/>
      <c r="R362" s="248"/>
    </row>
    <row r="363" spans="1:18" s="258" customFormat="1" ht="30" customHeight="1">
      <c r="A363" s="260"/>
      <c r="B363" s="250"/>
      <c r="C363" s="250"/>
      <c r="D363" s="250"/>
      <c r="E363" s="107"/>
      <c r="F363" s="257"/>
      <c r="G363" s="257"/>
      <c r="H363" s="257"/>
      <c r="I363" s="257"/>
      <c r="J363" s="257"/>
      <c r="K363" s="109"/>
      <c r="L363" s="257"/>
      <c r="M363" s="257"/>
      <c r="N363" s="257"/>
      <c r="O363" s="257"/>
      <c r="P363" s="248"/>
      <c r="Q363" s="248"/>
      <c r="R363" s="248"/>
    </row>
    <row r="364" spans="1:18" s="258" customFormat="1" ht="30" customHeight="1">
      <c r="A364" s="260"/>
      <c r="B364" s="250"/>
      <c r="C364" s="250"/>
      <c r="D364" s="250"/>
      <c r="E364" s="107"/>
      <c r="F364" s="257"/>
      <c r="G364" s="257"/>
      <c r="H364" s="257"/>
      <c r="I364" s="257"/>
      <c r="J364" s="257"/>
      <c r="K364" s="109"/>
      <c r="L364" s="257"/>
      <c r="M364" s="257"/>
      <c r="N364" s="257"/>
      <c r="O364" s="257"/>
      <c r="P364" s="248"/>
      <c r="Q364" s="248"/>
      <c r="R364" s="248"/>
    </row>
    <row r="365" spans="1:18" s="258" customFormat="1" ht="30" customHeight="1">
      <c r="A365" s="260"/>
      <c r="B365" s="250"/>
      <c r="C365" s="250"/>
      <c r="D365" s="250"/>
      <c r="E365" s="107"/>
      <c r="F365" s="257"/>
      <c r="G365" s="257"/>
      <c r="H365" s="257"/>
      <c r="I365" s="257"/>
      <c r="J365" s="257"/>
      <c r="K365" s="109"/>
      <c r="L365" s="257"/>
      <c r="M365" s="257"/>
      <c r="N365" s="257"/>
      <c r="O365" s="257"/>
      <c r="P365" s="248"/>
      <c r="Q365" s="248"/>
      <c r="R365" s="248"/>
    </row>
    <row r="366" spans="1:18" s="258" customFormat="1" ht="30" customHeight="1">
      <c r="A366" s="260"/>
      <c r="B366" s="250"/>
      <c r="C366" s="250"/>
      <c r="D366" s="250"/>
      <c r="E366" s="107"/>
      <c r="F366" s="257"/>
      <c r="G366" s="257"/>
      <c r="H366" s="257"/>
      <c r="I366" s="257"/>
      <c r="J366" s="257"/>
      <c r="K366" s="109"/>
      <c r="L366" s="257"/>
      <c r="M366" s="257"/>
      <c r="N366" s="257"/>
      <c r="O366" s="257"/>
      <c r="P366" s="248"/>
      <c r="Q366" s="248"/>
      <c r="R366" s="248"/>
    </row>
    <row r="367" spans="1:18" s="258" customFormat="1" ht="30" customHeight="1">
      <c r="A367" s="260"/>
      <c r="B367" s="250"/>
      <c r="C367" s="250"/>
      <c r="D367" s="250"/>
      <c r="E367" s="107"/>
      <c r="F367" s="257"/>
      <c r="G367" s="257"/>
      <c r="H367" s="257"/>
      <c r="I367" s="257"/>
      <c r="J367" s="257"/>
      <c r="K367" s="109"/>
      <c r="L367" s="257"/>
      <c r="M367" s="257"/>
      <c r="N367" s="257"/>
      <c r="O367" s="257"/>
      <c r="P367" s="248"/>
      <c r="Q367" s="248"/>
      <c r="R367" s="248"/>
    </row>
    <row r="368" spans="1:18" s="258" customFormat="1" ht="30" customHeight="1">
      <c r="A368" s="260"/>
      <c r="B368" s="250"/>
      <c r="C368" s="250"/>
      <c r="D368" s="250"/>
      <c r="E368" s="107"/>
      <c r="F368" s="257"/>
      <c r="G368" s="257"/>
      <c r="H368" s="257"/>
      <c r="I368" s="257"/>
      <c r="J368" s="257"/>
      <c r="K368" s="109"/>
      <c r="L368" s="257"/>
      <c r="M368" s="257"/>
      <c r="N368" s="257"/>
      <c r="O368" s="257"/>
      <c r="P368" s="248"/>
      <c r="Q368" s="248"/>
      <c r="R368" s="248"/>
    </row>
    <row r="369" spans="1:18" s="258" customFormat="1" ht="30" customHeight="1">
      <c r="A369" s="260"/>
      <c r="B369" s="250"/>
      <c r="C369" s="250"/>
      <c r="D369" s="250"/>
      <c r="E369" s="107"/>
      <c r="F369" s="257"/>
      <c r="G369" s="257"/>
      <c r="H369" s="257"/>
      <c r="I369" s="257"/>
      <c r="J369" s="257"/>
      <c r="K369" s="109"/>
      <c r="L369" s="257"/>
      <c r="M369" s="257"/>
      <c r="N369" s="257"/>
      <c r="O369" s="257"/>
      <c r="P369" s="248"/>
      <c r="Q369" s="248"/>
      <c r="R369" s="248"/>
    </row>
    <row r="370" spans="1:18" s="258" customFormat="1" ht="30" customHeight="1">
      <c r="A370" s="260"/>
      <c r="B370" s="250"/>
      <c r="C370" s="250"/>
      <c r="D370" s="250"/>
      <c r="E370" s="107"/>
      <c r="F370" s="257"/>
      <c r="G370" s="257"/>
      <c r="H370" s="257"/>
      <c r="I370" s="257"/>
      <c r="J370" s="257"/>
      <c r="K370" s="109"/>
      <c r="L370" s="257"/>
      <c r="M370" s="257"/>
      <c r="N370" s="257"/>
      <c r="O370" s="257"/>
      <c r="P370" s="248"/>
      <c r="Q370" s="248"/>
      <c r="R370" s="248"/>
    </row>
    <row r="371" spans="1:18" s="258" customFormat="1" ht="30" customHeight="1">
      <c r="A371" s="260"/>
      <c r="B371" s="250"/>
      <c r="C371" s="250"/>
      <c r="D371" s="250"/>
      <c r="E371" s="107"/>
      <c r="F371" s="257"/>
      <c r="G371" s="257"/>
      <c r="H371" s="257"/>
      <c r="I371" s="257"/>
      <c r="J371" s="257"/>
      <c r="K371" s="109"/>
      <c r="L371" s="257"/>
      <c r="M371" s="257"/>
      <c r="N371" s="257"/>
      <c r="O371" s="257"/>
      <c r="P371" s="248"/>
      <c r="Q371" s="248"/>
      <c r="R371" s="248"/>
    </row>
    <row r="372" spans="1:18" s="258" customFormat="1" ht="30" customHeight="1">
      <c r="A372" s="260"/>
      <c r="B372" s="250"/>
      <c r="C372" s="250"/>
      <c r="D372" s="250"/>
      <c r="E372" s="107"/>
      <c r="F372" s="257"/>
      <c r="G372" s="257"/>
      <c r="H372" s="257"/>
      <c r="I372" s="257"/>
      <c r="J372" s="257"/>
      <c r="K372" s="109"/>
      <c r="L372" s="257"/>
      <c r="M372" s="257"/>
      <c r="N372" s="257"/>
      <c r="O372" s="257"/>
      <c r="P372" s="248"/>
      <c r="Q372" s="248"/>
      <c r="R372" s="248"/>
    </row>
    <row r="373" spans="1:18" s="258" customFormat="1" ht="30" customHeight="1">
      <c r="A373" s="260"/>
      <c r="B373" s="250"/>
      <c r="C373" s="250"/>
      <c r="D373" s="250"/>
      <c r="E373" s="107"/>
      <c r="F373" s="257"/>
      <c r="G373" s="257"/>
      <c r="H373" s="257"/>
      <c r="I373" s="257"/>
      <c r="J373" s="257"/>
      <c r="K373" s="109"/>
      <c r="L373" s="257"/>
      <c r="M373" s="257"/>
      <c r="N373" s="257"/>
      <c r="O373" s="257"/>
      <c r="P373" s="248"/>
      <c r="Q373" s="248"/>
      <c r="R373" s="248"/>
    </row>
    <row r="374" spans="1:18" s="258" customFormat="1" ht="30" customHeight="1">
      <c r="A374" s="260"/>
      <c r="B374" s="250"/>
      <c r="C374" s="250"/>
      <c r="D374" s="250"/>
      <c r="E374" s="107"/>
      <c r="F374" s="257"/>
      <c r="G374" s="257"/>
      <c r="H374" s="257"/>
      <c r="I374" s="257"/>
      <c r="J374" s="257"/>
      <c r="K374" s="109"/>
      <c r="L374" s="257"/>
      <c r="M374" s="257"/>
      <c r="N374" s="257"/>
      <c r="O374" s="257"/>
      <c r="P374" s="248"/>
      <c r="Q374" s="248"/>
      <c r="R374" s="248"/>
    </row>
    <row r="375" spans="1:18" s="258" customFormat="1" ht="30" customHeight="1">
      <c r="A375" s="260"/>
      <c r="B375" s="250"/>
      <c r="C375" s="250"/>
      <c r="D375" s="250"/>
      <c r="E375" s="107"/>
      <c r="F375" s="257"/>
      <c r="G375" s="257"/>
      <c r="H375" s="257"/>
      <c r="I375" s="257"/>
      <c r="J375" s="257"/>
      <c r="K375" s="109"/>
      <c r="L375" s="257"/>
      <c r="M375" s="257"/>
      <c r="N375" s="257"/>
      <c r="O375" s="257"/>
      <c r="P375" s="248"/>
      <c r="Q375" s="248"/>
      <c r="R375" s="248"/>
    </row>
    <row r="376" spans="1:18" s="258" customFormat="1" ht="30" customHeight="1">
      <c r="A376" s="260"/>
      <c r="B376" s="250"/>
      <c r="C376" s="250"/>
      <c r="D376" s="250"/>
      <c r="E376" s="107"/>
      <c r="F376" s="257"/>
      <c r="G376" s="257"/>
      <c r="H376" s="257"/>
      <c r="I376" s="257"/>
      <c r="J376" s="257"/>
      <c r="K376" s="109"/>
      <c r="L376" s="257"/>
      <c r="M376" s="257"/>
      <c r="N376" s="257"/>
      <c r="O376" s="257"/>
      <c r="P376" s="248"/>
      <c r="Q376" s="248"/>
      <c r="R376" s="248"/>
    </row>
    <row r="377" spans="1:18" s="258" customFormat="1" ht="30" customHeight="1">
      <c r="A377" s="260"/>
      <c r="B377" s="250"/>
      <c r="C377" s="250"/>
      <c r="D377" s="250"/>
      <c r="E377" s="107"/>
      <c r="F377" s="257"/>
      <c r="G377" s="257"/>
      <c r="H377" s="257"/>
      <c r="I377" s="257"/>
      <c r="J377" s="257"/>
      <c r="K377" s="109"/>
      <c r="L377" s="257"/>
      <c r="M377" s="257"/>
      <c r="N377" s="257"/>
      <c r="O377" s="257"/>
      <c r="P377" s="248"/>
      <c r="Q377" s="248"/>
      <c r="R377" s="248"/>
    </row>
    <row r="378" spans="1:18" s="258" customFormat="1" ht="30" customHeight="1">
      <c r="A378" s="260"/>
      <c r="B378" s="250"/>
      <c r="C378" s="250"/>
      <c r="D378" s="250"/>
      <c r="E378" s="107"/>
      <c r="F378" s="257"/>
      <c r="G378" s="257"/>
      <c r="H378" s="257"/>
      <c r="I378" s="257"/>
      <c r="J378" s="257"/>
      <c r="K378" s="109"/>
      <c r="L378" s="257"/>
      <c r="M378" s="257"/>
      <c r="N378" s="257"/>
      <c r="O378" s="257"/>
      <c r="P378" s="248"/>
      <c r="Q378" s="248"/>
      <c r="R378" s="248"/>
    </row>
    <row r="379" spans="1:18" s="258" customFormat="1" ht="30" customHeight="1">
      <c r="A379" s="260"/>
      <c r="B379" s="250"/>
      <c r="C379" s="250"/>
      <c r="D379" s="250"/>
      <c r="E379" s="107"/>
      <c r="F379" s="257"/>
      <c r="G379" s="257"/>
      <c r="H379" s="257"/>
      <c r="I379" s="257"/>
      <c r="J379" s="257"/>
      <c r="K379" s="109"/>
      <c r="L379" s="257"/>
      <c r="M379" s="257"/>
      <c r="N379" s="257"/>
      <c r="O379" s="257"/>
      <c r="P379" s="248"/>
      <c r="Q379" s="248"/>
      <c r="R379" s="248"/>
    </row>
    <row r="380" spans="1:18" s="258" customFormat="1" ht="30" customHeight="1">
      <c r="A380" s="260"/>
      <c r="B380" s="250"/>
      <c r="C380" s="250"/>
      <c r="D380" s="250"/>
      <c r="E380" s="107"/>
      <c r="F380" s="257"/>
      <c r="G380" s="257"/>
      <c r="H380" s="257"/>
      <c r="I380" s="257"/>
      <c r="J380" s="257"/>
      <c r="K380" s="109"/>
      <c r="L380" s="257"/>
      <c r="M380" s="257"/>
      <c r="N380" s="257"/>
      <c r="O380" s="257"/>
      <c r="P380" s="248"/>
      <c r="Q380" s="248"/>
      <c r="R380" s="248"/>
    </row>
    <row r="381" spans="1:18" s="258" customFormat="1" ht="30" customHeight="1">
      <c r="A381" s="260"/>
      <c r="B381" s="250"/>
      <c r="C381" s="250"/>
      <c r="D381" s="250"/>
      <c r="E381" s="107"/>
      <c r="F381" s="257"/>
      <c r="G381" s="257"/>
      <c r="H381" s="257"/>
      <c r="I381" s="257"/>
      <c r="J381" s="257"/>
      <c r="K381" s="109"/>
      <c r="L381" s="257"/>
      <c r="M381" s="257"/>
      <c r="N381" s="257"/>
      <c r="O381" s="257"/>
      <c r="P381" s="248"/>
      <c r="Q381" s="248"/>
      <c r="R381" s="248"/>
    </row>
    <row r="382" spans="1:18" s="258" customFormat="1" ht="30" customHeight="1">
      <c r="A382" s="260"/>
      <c r="B382" s="250"/>
      <c r="C382" s="250"/>
      <c r="D382" s="250"/>
      <c r="E382" s="107"/>
      <c r="F382" s="257"/>
      <c r="G382" s="257"/>
      <c r="H382" s="257"/>
      <c r="I382" s="257"/>
      <c r="J382" s="257"/>
      <c r="K382" s="109"/>
      <c r="L382" s="257"/>
      <c r="M382" s="257"/>
      <c r="N382" s="257"/>
      <c r="O382" s="257"/>
      <c r="P382" s="248"/>
      <c r="Q382" s="248"/>
      <c r="R382" s="248"/>
    </row>
    <row r="383" spans="1:18" s="258" customFormat="1" ht="30" customHeight="1">
      <c r="A383" s="260"/>
      <c r="B383" s="250"/>
      <c r="C383" s="250"/>
      <c r="D383" s="250"/>
      <c r="E383" s="107"/>
      <c r="F383" s="257"/>
      <c r="G383" s="257"/>
      <c r="H383" s="257"/>
      <c r="I383" s="257"/>
      <c r="J383" s="257"/>
      <c r="K383" s="109"/>
      <c r="L383" s="257"/>
      <c r="M383" s="257"/>
      <c r="N383" s="257"/>
      <c r="O383" s="257"/>
      <c r="P383" s="248"/>
      <c r="Q383" s="248"/>
      <c r="R383" s="248"/>
    </row>
    <row r="384" spans="1:18" s="258" customFormat="1" ht="30" customHeight="1">
      <c r="A384" s="260"/>
      <c r="B384" s="250"/>
      <c r="C384" s="250"/>
      <c r="D384" s="250"/>
      <c r="E384" s="107"/>
      <c r="F384" s="257"/>
      <c r="G384" s="257"/>
      <c r="H384" s="257"/>
      <c r="I384" s="257"/>
      <c r="J384" s="257"/>
      <c r="K384" s="109"/>
      <c r="L384" s="257"/>
      <c r="M384" s="257"/>
      <c r="N384" s="257"/>
      <c r="O384" s="257"/>
      <c r="P384" s="248"/>
      <c r="Q384" s="248"/>
      <c r="R384" s="248"/>
    </row>
    <row r="385" spans="1:18" s="258" customFormat="1" ht="30" customHeight="1">
      <c r="A385" s="260"/>
      <c r="B385" s="250"/>
      <c r="C385" s="250"/>
      <c r="D385" s="250"/>
      <c r="E385" s="107"/>
      <c r="F385" s="257"/>
      <c r="G385" s="257"/>
      <c r="H385" s="257"/>
      <c r="I385" s="257"/>
      <c r="J385" s="257"/>
      <c r="K385" s="109"/>
      <c r="L385" s="257"/>
      <c r="M385" s="257"/>
      <c r="N385" s="257"/>
      <c r="O385" s="257"/>
      <c r="P385" s="248"/>
      <c r="Q385" s="248"/>
      <c r="R385" s="248"/>
    </row>
    <row r="386" spans="1:18" s="258" customFormat="1" ht="30" customHeight="1">
      <c r="A386" s="260"/>
      <c r="B386" s="250"/>
      <c r="C386" s="250"/>
      <c r="D386" s="250"/>
      <c r="E386" s="107"/>
      <c r="F386" s="257"/>
      <c r="G386" s="257"/>
      <c r="H386" s="257"/>
      <c r="I386" s="257"/>
      <c r="J386" s="257"/>
      <c r="K386" s="109"/>
      <c r="L386" s="257"/>
      <c r="M386" s="257"/>
      <c r="N386" s="257"/>
      <c r="O386" s="257"/>
      <c r="P386" s="248"/>
      <c r="Q386" s="248"/>
      <c r="R386" s="248"/>
    </row>
    <row r="387" spans="1:18" s="258" customFormat="1" ht="30" customHeight="1">
      <c r="A387" s="260"/>
      <c r="B387" s="250"/>
      <c r="C387" s="250"/>
      <c r="D387" s="250"/>
      <c r="E387" s="107"/>
      <c r="F387" s="257"/>
      <c r="G387" s="257"/>
      <c r="H387" s="257"/>
      <c r="I387" s="257"/>
      <c r="J387" s="257"/>
      <c r="K387" s="109"/>
      <c r="L387" s="257"/>
      <c r="M387" s="257"/>
      <c r="N387" s="257"/>
      <c r="O387" s="257"/>
      <c r="P387" s="248"/>
      <c r="Q387" s="248"/>
      <c r="R387" s="248"/>
    </row>
    <row r="388" spans="1:18" s="258" customFormat="1" ht="30" customHeight="1">
      <c r="A388" s="260"/>
      <c r="B388" s="250"/>
      <c r="C388" s="250"/>
      <c r="D388" s="250"/>
      <c r="E388" s="107"/>
      <c r="F388" s="257"/>
      <c r="G388" s="257"/>
      <c r="H388" s="257"/>
      <c r="I388" s="257"/>
      <c r="J388" s="257"/>
      <c r="K388" s="109"/>
      <c r="L388" s="257"/>
      <c r="M388" s="257"/>
      <c r="N388" s="257"/>
      <c r="O388" s="257"/>
      <c r="P388" s="248"/>
      <c r="Q388" s="248"/>
      <c r="R388" s="248"/>
    </row>
    <row r="389" spans="1:18" s="258" customFormat="1" ht="30" customHeight="1">
      <c r="A389" s="260"/>
      <c r="B389" s="250"/>
      <c r="C389" s="250"/>
      <c r="D389" s="250"/>
      <c r="E389" s="107"/>
      <c r="F389" s="257"/>
      <c r="G389" s="257"/>
      <c r="H389" s="257"/>
      <c r="I389" s="257"/>
      <c r="J389" s="257"/>
      <c r="K389" s="109"/>
      <c r="L389" s="257"/>
      <c r="M389" s="257"/>
      <c r="N389" s="257"/>
      <c r="O389" s="257"/>
      <c r="P389" s="248"/>
      <c r="Q389" s="248"/>
      <c r="R389" s="248"/>
    </row>
    <row r="390" spans="1:18" s="258" customFormat="1" ht="30" customHeight="1">
      <c r="A390" s="260"/>
      <c r="B390" s="250"/>
      <c r="C390" s="250"/>
      <c r="D390" s="250"/>
      <c r="E390" s="107"/>
      <c r="F390" s="257"/>
      <c r="G390" s="257"/>
      <c r="H390" s="257"/>
      <c r="I390" s="257"/>
      <c r="J390" s="257"/>
      <c r="K390" s="109"/>
      <c r="L390" s="257"/>
      <c r="M390" s="257"/>
      <c r="N390" s="257"/>
      <c r="O390" s="257"/>
      <c r="P390" s="248"/>
      <c r="Q390" s="248"/>
      <c r="R390" s="248"/>
    </row>
    <row r="391" spans="1:18" s="258" customFormat="1" ht="30" customHeight="1">
      <c r="A391" s="260"/>
      <c r="B391" s="250"/>
      <c r="C391" s="250"/>
      <c r="D391" s="250"/>
      <c r="E391" s="107"/>
      <c r="F391" s="257"/>
      <c r="G391" s="257"/>
      <c r="H391" s="257"/>
      <c r="I391" s="257"/>
      <c r="J391" s="257"/>
      <c r="K391" s="109"/>
      <c r="L391" s="257"/>
      <c r="M391" s="257"/>
      <c r="N391" s="257"/>
      <c r="O391" s="257"/>
      <c r="P391" s="248"/>
      <c r="Q391" s="248"/>
      <c r="R391" s="248"/>
    </row>
    <row r="392" spans="1:18" s="258" customFormat="1" ht="30" customHeight="1">
      <c r="A392" s="260"/>
      <c r="B392" s="250"/>
      <c r="C392" s="250"/>
      <c r="D392" s="250"/>
      <c r="E392" s="107"/>
      <c r="F392" s="257"/>
      <c r="G392" s="257"/>
      <c r="H392" s="257"/>
      <c r="I392" s="257"/>
      <c r="J392" s="257"/>
      <c r="K392" s="109"/>
      <c r="L392" s="257"/>
      <c r="M392" s="257"/>
      <c r="N392" s="257"/>
      <c r="O392" s="257"/>
      <c r="P392" s="248"/>
      <c r="Q392" s="248"/>
      <c r="R392" s="248"/>
    </row>
    <row r="393" spans="1:18" s="258" customFormat="1" ht="30" customHeight="1">
      <c r="A393" s="260"/>
      <c r="B393" s="250"/>
      <c r="C393" s="250"/>
      <c r="D393" s="250"/>
      <c r="E393" s="107"/>
      <c r="F393" s="257"/>
      <c r="G393" s="257"/>
      <c r="H393" s="257"/>
      <c r="I393" s="257"/>
      <c r="J393" s="257"/>
      <c r="K393" s="109"/>
      <c r="L393" s="257"/>
      <c r="M393" s="257"/>
      <c r="N393" s="257"/>
      <c r="O393" s="257"/>
      <c r="P393" s="248"/>
      <c r="Q393" s="248"/>
      <c r="R393" s="248"/>
    </row>
    <row r="394" spans="1:18" s="258" customFormat="1" ht="30" customHeight="1">
      <c r="A394" s="260"/>
      <c r="B394" s="250"/>
      <c r="C394" s="250"/>
      <c r="D394" s="250"/>
      <c r="E394" s="107"/>
      <c r="F394" s="257"/>
      <c r="G394" s="257"/>
      <c r="H394" s="257"/>
      <c r="I394" s="257"/>
      <c r="J394" s="257"/>
      <c r="K394" s="109"/>
      <c r="L394" s="257"/>
      <c r="M394" s="257"/>
      <c r="N394" s="257"/>
      <c r="O394" s="257"/>
      <c r="P394" s="248"/>
      <c r="Q394" s="248"/>
      <c r="R394" s="248"/>
    </row>
    <row r="395" spans="1:18" s="258" customFormat="1" ht="30" customHeight="1">
      <c r="A395" s="260"/>
      <c r="B395" s="250"/>
      <c r="C395" s="250"/>
      <c r="D395" s="250"/>
      <c r="E395" s="107"/>
      <c r="F395" s="257"/>
      <c r="G395" s="257"/>
      <c r="H395" s="257"/>
      <c r="I395" s="257"/>
      <c r="J395" s="257"/>
      <c r="K395" s="109"/>
      <c r="L395" s="257"/>
      <c r="M395" s="257"/>
      <c r="N395" s="257"/>
      <c r="O395" s="257"/>
      <c r="P395" s="248"/>
      <c r="Q395" s="248"/>
      <c r="R395" s="248"/>
    </row>
    <row r="396" spans="1:18" s="258" customFormat="1" ht="30" customHeight="1">
      <c r="A396" s="260"/>
      <c r="B396" s="250"/>
      <c r="C396" s="250"/>
      <c r="D396" s="250"/>
      <c r="E396" s="107"/>
      <c r="F396" s="257"/>
      <c r="G396" s="257"/>
      <c r="H396" s="257"/>
      <c r="I396" s="257"/>
      <c r="J396" s="257"/>
      <c r="K396" s="109"/>
      <c r="L396" s="257"/>
      <c r="M396" s="257"/>
      <c r="N396" s="257"/>
      <c r="O396" s="257"/>
      <c r="P396" s="248"/>
      <c r="Q396" s="248"/>
      <c r="R396" s="248"/>
    </row>
    <row r="397" spans="1:18" s="258" customFormat="1" ht="30" customHeight="1">
      <c r="A397" s="260"/>
      <c r="B397" s="250"/>
      <c r="C397" s="250"/>
      <c r="D397" s="250"/>
      <c r="E397" s="107"/>
      <c r="F397" s="257"/>
      <c r="G397" s="257"/>
      <c r="H397" s="257"/>
      <c r="I397" s="257"/>
      <c r="J397" s="257"/>
      <c r="K397" s="109"/>
      <c r="L397" s="257"/>
      <c r="M397" s="257"/>
      <c r="N397" s="257"/>
      <c r="O397" s="257"/>
      <c r="P397" s="248"/>
      <c r="Q397" s="248"/>
      <c r="R397" s="248"/>
    </row>
    <row r="398" spans="1:18" s="258" customFormat="1" ht="30" customHeight="1">
      <c r="A398" s="260"/>
      <c r="B398" s="250"/>
      <c r="C398" s="250"/>
      <c r="D398" s="250"/>
      <c r="E398" s="107"/>
      <c r="F398" s="257"/>
      <c r="G398" s="257"/>
      <c r="H398" s="257"/>
      <c r="I398" s="257"/>
      <c r="J398" s="257"/>
      <c r="K398" s="109"/>
      <c r="L398" s="257"/>
      <c r="M398" s="257"/>
      <c r="N398" s="257"/>
      <c r="O398" s="257"/>
      <c r="P398" s="248"/>
      <c r="Q398" s="248"/>
      <c r="R398" s="248"/>
    </row>
    <row r="399" spans="1:18" s="258" customFormat="1" ht="30" customHeight="1">
      <c r="A399" s="260"/>
      <c r="B399" s="250"/>
      <c r="C399" s="250"/>
      <c r="D399" s="250"/>
      <c r="E399" s="107"/>
      <c r="F399" s="257"/>
      <c r="G399" s="257"/>
      <c r="H399" s="257"/>
      <c r="I399" s="257"/>
      <c r="J399" s="257"/>
      <c r="K399" s="109"/>
      <c r="L399" s="257"/>
      <c r="M399" s="257"/>
      <c r="N399" s="257"/>
      <c r="O399" s="257"/>
      <c r="P399" s="248"/>
      <c r="Q399" s="248"/>
      <c r="R399" s="248"/>
    </row>
    <row r="400" spans="1:18" s="258" customFormat="1" ht="30" customHeight="1">
      <c r="A400" s="260"/>
      <c r="B400" s="250"/>
      <c r="C400" s="250"/>
      <c r="D400" s="250"/>
      <c r="E400" s="107"/>
      <c r="F400" s="257"/>
      <c r="G400" s="257"/>
      <c r="H400" s="257"/>
      <c r="I400" s="257"/>
      <c r="J400" s="257"/>
      <c r="K400" s="109"/>
      <c r="L400" s="257"/>
      <c r="M400" s="257"/>
      <c r="N400" s="257"/>
      <c r="O400" s="257"/>
      <c r="P400" s="248"/>
      <c r="Q400" s="248"/>
      <c r="R400" s="248"/>
    </row>
    <row r="401" spans="1:18" s="258" customFormat="1" ht="30" customHeight="1">
      <c r="A401" s="260"/>
      <c r="B401" s="250"/>
      <c r="C401" s="250"/>
      <c r="D401" s="250"/>
      <c r="E401" s="107"/>
      <c r="F401" s="257"/>
      <c r="G401" s="257"/>
      <c r="H401" s="257"/>
      <c r="I401" s="257"/>
      <c r="J401" s="257"/>
      <c r="K401" s="109"/>
      <c r="L401" s="257"/>
      <c r="M401" s="257"/>
      <c r="N401" s="257"/>
      <c r="O401" s="257"/>
      <c r="P401" s="248"/>
      <c r="Q401" s="248"/>
      <c r="R401" s="248"/>
    </row>
    <row r="402" spans="1:18" s="258" customFormat="1" ht="30" customHeight="1">
      <c r="A402" s="260"/>
      <c r="B402" s="250"/>
      <c r="C402" s="250"/>
      <c r="D402" s="250"/>
      <c r="E402" s="107"/>
      <c r="F402" s="257"/>
      <c r="G402" s="257"/>
      <c r="H402" s="257"/>
      <c r="I402" s="257"/>
      <c r="J402" s="257"/>
      <c r="K402" s="109"/>
      <c r="L402" s="257"/>
      <c r="M402" s="257"/>
      <c r="N402" s="257"/>
      <c r="O402" s="257"/>
      <c r="P402" s="248"/>
      <c r="Q402" s="248"/>
      <c r="R402" s="248"/>
    </row>
    <row r="403" spans="1:18" s="258" customFormat="1" ht="30" customHeight="1">
      <c r="A403" s="260"/>
      <c r="B403" s="250"/>
      <c r="C403" s="250"/>
      <c r="D403" s="250"/>
      <c r="E403" s="107"/>
      <c r="F403" s="257"/>
      <c r="G403" s="257"/>
      <c r="H403" s="257"/>
      <c r="I403" s="257"/>
      <c r="J403" s="257"/>
      <c r="K403" s="109"/>
      <c r="L403" s="257"/>
      <c r="M403" s="257"/>
      <c r="N403" s="257"/>
      <c r="O403" s="257"/>
      <c r="P403" s="248"/>
      <c r="Q403" s="248"/>
      <c r="R403" s="248"/>
    </row>
    <row r="404" spans="1:18" s="258" customFormat="1" ht="30" customHeight="1">
      <c r="A404" s="260"/>
      <c r="B404" s="250"/>
      <c r="C404" s="250"/>
      <c r="D404" s="250"/>
      <c r="E404" s="107"/>
      <c r="F404" s="257"/>
      <c r="G404" s="257"/>
      <c r="H404" s="257"/>
      <c r="I404" s="257"/>
      <c r="J404" s="257"/>
      <c r="K404" s="109"/>
      <c r="L404" s="257"/>
      <c r="M404" s="257"/>
      <c r="N404" s="257"/>
      <c r="O404" s="257"/>
      <c r="P404" s="248"/>
      <c r="Q404" s="248"/>
      <c r="R404" s="248"/>
    </row>
    <row r="405" spans="1:18" s="258" customFormat="1" ht="30" customHeight="1">
      <c r="A405" s="260"/>
      <c r="B405" s="250"/>
      <c r="C405" s="250"/>
      <c r="D405" s="250"/>
      <c r="E405" s="107"/>
      <c r="F405" s="257"/>
      <c r="G405" s="257"/>
      <c r="H405" s="257"/>
      <c r="I405" s="257"/>
      <c r="J405" s="257"/>
      <c r="K405" s="109"/>
      <c r="L405" s="257"/>
      <c r="M405" s="257"/>
      <c r="N405" s="257"/>
      <c r="O405" s="257"/>
      <c r="P405" s="248"/>
      <c r="Q405" s="248"/>
      <c r="R405" s="248"/>
    </row>
    <row r="406" spans="1:18" s="258" customFormat="1" ht="30" customHeight="1">
      <c r="A406" s="260"/>
      <c r="B406" s="250"/>
      <c r="C406" s="250"/>
      <c r="D406" s="250"/>
      <c r="E406" s="107"/>
      <c r="F406" s="257"/>
      <c r="G406" s="257"/>
      <c r="H406" s="257"/>
      <c r="I406" s="257"/>
      <c r="J406" s="257"/>
      <c r="K406" s="109"/>
      <c r="L406" s="257"/>
      <c r="M406" s="257"/>
      <c r="N406" s="257"/>
      <c r="O406" s="257"/>
      <c r="P406" s="248"/>
      <c r="Q406" s="248"/>
      <c r="R406" s="248"/>
    </row>
    <row r="407" spans="1:18" s="258" customFormat="1" ht="30" customHeight="1">
      <c r="A407" s="260"/>
      <c r="B407" s="250"/>
      <c r="C407" s="250"/>
      <c r="D407" s="250"/>
      <c r="E407" s="107"/>
      <c r="F407" s="257"/>
      <c r="G407" s="257"/>
      <c r="H407" s="257"/>
      <c r="I407" s="257"/>
      <c r="J407" s="257"/>
      <c r="K407" s="109"/>
      <c r="L407" s="257"/>
      <c r="M407" s="257"/>
      <c r="N407" s="257"/>
      <c r="O407" s="257"/>
      <c r="P407" s="248"/>
      <c r="Q407" s="248"/>
      <c r="R407" s="248"/>
    </row>
    <row r="408" spans="1:18" s="258" customFormat="1" ht="30" customHeight="1">
      <c r="A408" s="260"/>
      <c r="B408" s="250"/>
      <c r="C408" s="250"/>
      <c r="D408" s="250"/>
      <c r="E408" s="107"/>
      <c r="F408" s="257"/>
      <c r="G408" s="257"/>
      <c r="H408" s="257"/>
      <c r="I408" s="257"/>
      <c r="J408" s="257"/>
      <c r="K408" s="109"/>
      <c r="L408" s="257"/>
      <c r="M408" s="257"/>
      <c r="N408" s="257"/>
      <c r="O408" s="257"/>
      <c r="P408" s="248"/>
      <c r="Q408" s="248"/>
      <c r="R408" s="248"/>
    </row>
    <row r="409" spans="1:18" s="258" customFormat="1" ht="30" customHeight="1">
      <c r="A409" s="260"/>
      <c r="B409" s="250"/>
      <c r="C409" s="250"/>
      <c r="D409" s="250"/>
      <c r="E409" s="107"/>
      <c r="F409" s="257"/>
      <c r="G409" s="257"/>
      <c r="H409" s="257"/>
      <c r="I409" s="257"/>
      <c r="J409" s="257"/>
      <c r="K409" s="109"/>
      <c r="L409" s="257"/>
      <c r="M409" s="257"/>
      <c r="N409" s="257"/>
      <c r="O409" s="257"/>
      <c r="P409" s="248"/>
      <c r="Q409" s="248"/>
      <c r="R409" s="248"/>
    </row>
    <row r="410" spans="1:18" s="258" customFormat="1" ht="30" customHeight="1">
      <c r="A410" s="260"/>
      <c r="B410" s="250"/>
      <c r="C410" s="250"/>
      <c r="D410" s="250"/>
      <c r="E410" s="107"/>
      <c r="F410" s="257"/>
      <c r="G410" s="257"/>
      <c r="H410" s="257"/>
      <c r="I410" s="257"/>
      <c r="J410" s="257"/>
      <c r="K410" s="109"/>
      <c r="L410" s="257"/>
      <c r="M410" s="257"/>
      <c r="N410" s="257"/>
      <c r="O410" s="257"/>
      <c r="P410" s="248"/>
      <c r="Q410" s="248"/>
      <c r="R410" s="248"/>
    </row>
    <row r="411" spans="1:18" s="258" customFormat="1" ht="30" customHeight="1">
      <c r="A411" s="260"/>
      <c r="B411" s="250"/>
      <c r="C411" s="250"/>
      <c r="D411" s="250"/>
      <c r="E411" s="107"/>
      <c r="F411" s="257"/>
      <c r="G411" s="257"/>
      <c r="H411" s="257"/>
      <c r="I411" s="257"/>
      <c r="J411" s="257"/>
      <c r="K411" s="109"/>
      <c r="L411" s="257"/>
      <c r="M411" s="257"/>
      <c r="N411" s="257"/>
      <c r="O411" s="257"/>
      <c r="P411" s="248"/>
      <c r="Q411" s="248"/>
      <c r="R411" s="248"/>
    </row>
    <row r="412" spans="1:18" s="258" customFormat="1" ht="30" customHeight="1">
      <c r="A412" s="260"/>
      <c r="B412" s="250"/>
      <c r="C412" s="250"/>
      <c r="D412" s="250"/>
      <c r="E412" s="107"/>
      <c r="F412" s="257"/>
      <c r="G412" s="257"/>
      <c r="H412" s="257"/>
      <c r="I412" s="257"/>
      <c r="J412" s="257"/>
      <c r="K412" s="109"/>
      <c r="L412" s="257"/>
      <c r="M412" s="257"/>
      <c r="N412" s="257"/>
      <c r="O412" s="257"/>
      <c r="P412" s="248"/>
      <c r="Q412" s="248"/>
      <c r="R412" s="248"/>
    </row>
    <row r="413" spans="1:18" s="258" customFormat="1" ht="30" customHeight="1">
      <c r="A413" s="260"/>
      <c r="B413" s="250"/>
      <c r="C413" s="250"/>
      <c r="D413" s="250"/>
      <c r="E413" s="107"/>
      <c r="F413" s="257"/>
      <c r="G413" s="257"/>
      <c r="H413" s="257"/>
      <c r="I413" s="257"/>
      <c r="J413" s="257"/>
      <c r="K413" s="109"/>
      <c r="L413" s="257"/>
      <c r="M413" s="257"/>
      <c r="N413" s="257"/>
      <c r="O413" s="257"/>
      <c r="P413" s="248"/>
      <c r="Q413" s="248"/>
      <c r="R413" s="248"/>
    </row>
    <row r="414" spans="1:18" s="258" customFormat="1" ht="30" customHeight="1">
      <c r="A414" s="260"/>
      <c r="B414" s="250"/>
      <c r="C414" s="250"/>
      <c r="D414" s="250"/>
      <c r="E414" s="107"/>
      <c r="F414" s="257"/>
      <c r="G414" s="257"/>
      <c r="H414" s="257"/>
      <c r="I414" s="257"/>
      <c r="J414" s="257"/>
      <c r="K414" s="109"/>
      <c r="L414" s="257"/>
      <c r="M414" s="257"/>
      <c r="N414" s="257"/>
      <c r="O414" s="257"/>
      <c r="P414" s="248"/>
      <c r="Q414" s="248"/>
      <c r="R414" s="248"/>
    </row>
    <row r="415" spans="1:18" s="258" customFormat="1" ht="30" customHeight="1">
      <c r="A415" s="260"/>
      <c r="B415" s="250"/>
      <c r="C415" s="250"/>
      <c r="D415" s="250"/>
      <c r="E415" s="107"/>
      <c r="F415" s="257"/>
      <c r="G415" s="257"/>
      <c r="H415" s="257"/>
      <c r="I415" s="257"/>
      <c r="J415" s="257"/>
      <c r="K415" s="109"/>
      <c r="L415" s="257"/>
      <c r="M415" s="257"/>
      <c r="N415" s="257"/>
      <c r="O415" s="257"/>
      <c r="P415" s="248"/>
      <c r="Q415" s="248"/>
      <c r="R415" s="248"/>
    </row>
    <row r="416" spans="1:18" s="258" customFormat="1" ht="30" customHeight="1">
      <c r="A416" s="260"/>
      <c r="B416" s="250"/>
      <c r="C416" s="250"/>
      <c r="D416" s="250"/>
      <c r="E416" s="107"/>
      <c r="F416" s="257"/>
      <c r="G416" s="257"/>
      <c r="H416" s="257"/>
      <c r="I416" s="257"/>
      <c r="J416" s="257"/>
      <c r="K416" s="109"/>
      <c r="L416" s="257"/>
      <c r="M416" s="257"/>
      <c r="N416" s="257"/>
      <c r="O416" s="257"/>
      <c r="P416" s="248"/>
      <c r="Q416" s="248"/>
      <c r="R416" s="248"/>
    </row>
    <row r="417" spans="1:18" s="258" customFormat="1" ht="30" customHeight="1">
      <c r="A417" s="260"/>
      <c r="B417" s="250"/>
      <c r="C417" s="250"/>
      <c r="D417" s="250"/>
      <c r="E417" s="107"/>
      <c r="F417" s="257"/>
      <c r="G417" s="257"/>
      <c r="H417" s="257"/>
      <c r="I417" s="257"/>
      <c r="J417" s="257"/>
      <c r="K417" s="109"/>
      <c r="L417" s="257"/>
      <c r="M417" s="257"/>
      <c r="N417" s="257"/>
      <c r="O417" s="257"/>
      <c r="P417" s="248"/>
      <c r="Q417" s="248"/>
      <c r="R417" s="248"/>
    </row>
    <row r="418" spans="1:18" s="258" customFormat="1" ht="30" customHeight="1">
      <c r="A418" s="260"/>
      <c r="B418" s="250"/>
      <c r="C418" s="250"/>
      <c r="D418" s="250"/>
      <c r="E418" s="107"/>
      <c r="F418" s="257"/>
      <c r="G418" s="257"/>
      <c r="H418" s="257"/>
      <c r="I418" s="257"/>
      <c r="J418" s="257"/>
      <c r="K418" s="109"/>
      <c r="L418" s="257"/>
      <c r="M418" s="257"/>
      <c r="N418" s="257"/>
      <c r="O418" s="257"/>
      <c r="P418" s="248"/>
      <c r="Q418" s="248"/>
      <c r="R418" s="248"/>
    </row>
    <row r="419" spans="1:18" s="258" customFormat="1" ht="30" customHeight="1">
      <c r="A419" s="260"/>
      <c r="B419" s="250"/>
      <c r="C419" s="250"/>
      <c r="D419" s="250"/>
      <c r="E419" s="107"/>
      <c r="F419" s="257"/>
      <c r="G419" s="257"/>
      <c r="H419" s="257"/>
      <c r="I419" s="257"/>
      <c r="J419" s="257"/>
      <c r="K419" s="109"/>
      <c r="L419" s="257"/>
      <c r="M419" s="257"/>
      <c r="N419" s="257"/>
      <c r="O419" s="257"/>
      <c r="P419" s="248"/>
      <c r="Q419" s="248"/>
      <c r="R419" s="248"/>
    </row>
    <row r="420" spans="1:18" s="258" customFormat="1" ht="30" customHeight="1">
      <c r="A420" s="260"/>
      <c r="B420" s="250"/>
      <c r="C420" s="250"/>
      <c r="D420" s="250"/>
      <c r="E420" s="107"/>
      <c r="F420" s="257"/>
      <c r="G420" s="257"/>
      <c r="H420" s="257"/>
      <c r="I420" s="257"/>
      <c r="J420" s="257"/>
      <c r="K420" s="109"/>
      <c r="L420" s="257"/>
      <c r="M420" s="257"/>
      <c r="N420" s="257"/>
      <c r="O420" s="257"/>
      <c r="P420" s="248"/>
      <c r="Q420" s="248"/>
      <c r="R420" s="248"/>
    </row>
    <row r="421" spans="1:18" s="258" customFormat="1" ht="30" customHeight="1">
      <c r="A421" s="260"/>
      <c r="B421" s="250"/>
      <c r="C421" s="250"/>
      <c r="D421" s="250"/>
      <c r="E421" s="107"/>
      <c r="F421" s="257"/>
      <c r="G421" s="257"/>
      <c r="H421" s="257"/>
      <c r="I421" s="257"/>
      <c r="J421" s="257"/>
      <c r="K421" s="109"/>
      <c r="L421" s="257"/>
      <c r="M421" s="257"/>
      <c r="N421" s="257"/>
      <c r="O421" s="257"/>
      <c r="P421" s="248"/>
      <c r="Q421" s="248"/>
      <c r="R421" s="248"/>
    </row>
    <row r="422" spans="1:18" s="258" customFormat="1" ht="30" customHeight="1">
      <c r="A422" s="260"/>
      <c r="B422" s="250"/>
      <c r="C422" s="250"/>
      <c r="D422" s="250"/>
      <c r="E422" s="107"/>
      <c r="F422" s="257"/>
      <c r="G422" s="257"/>
      <c r="H422" s="257"/>
      <c r="I422" s="257"/>
      <c r="J422" s="257"/>
      <c r="K422" s="109"/>
      <c r="L422" s="257"/>
      <c r="M422" s="257"/>
      <c r="N422" s="257"/>
      <c r="O422" s="257"/>
      <c r="P422" s="248"/>
      <c r="Q422" s="248"/>
      <c r="R422" s="248"/>
    </row>
    <row r="423" spans="1:18" s="258" customFormat="1" ht="30" customHeight="1">
      <c r="A423" s="260"/>
      <c r="B423" s="250"/>
      <c r="C423" s="250"/>
      <c r="D423" s="250"/>
      <c r="E423" s="107"/>
      <c r="F423" s="257"/>
      <c r="G423" s="257"/>
      <c r="H423" s="257"/>
      <c r="I423" s="257"/>
      <c r="J423" s="257"/>
      <c r="K423" s="109"/>
      <c r="L423" s="257"/>
      <c r="M423" s="257"/>
      <c r="N423" s="257"/>
      <c r="O423" s="257"/>
      <c r="P423" s="248"/>
      <c r="Q423" s="248"/>
      <c r="R423" s="248"/>
    </row>
    <row r="424" spans="1:18" s="258" customFormat="1" ht="30" customHeight="1">
      <c r="A424" s="260"/>
      <c r="B424" s="250"/>
      <c r="C424" s="250"/>
      <c r="D424" s="250"/>
      <c r="E424" s="107"/>
      <c r="F424" s="257"/>
      <c r="G424" s="257"/>
      <c r="H424" s="257"/>
      <c r="I424" s="257"/>
      <c r="J424" s="257"/>
      <c r="K424" s="109"/>
      <c r="L424" s="257"/>
      <c r="M424" s="257"/>
      <c r="N424" s="257"/>
      <c r="O424" s="257"/>
      <c r="P424" s="248"/>
      <c r="Q424" s="248"/>
      <c r="R424" s="248"/>
    </row>
    <row r="425" spans="1:18" s="258" customFormat="1" ht="30" customHeight="1">
      <c r="A425" s="260"/>
      <c r="B425" s="250"/>
      <c r="C425" s="250"/>
      <c r="D425" s="250"/>
      <c r="E425" s="107"/>
      <c r="F425" s="257"/>
      <c r="G425" s="257"/>
      <c r="H425" s="257"/>
      <c r="I425" s="257"/>
      <c r="J425" s="257"/>
      <c r="K425" s="109"/>
      <c r="L425" s="257"/>
      <c r="M425" s="257"/>
      <c r="N425" s="257"/>
      <c r="O425" s="257"/>
      <c r="P425" s="248"/>
      <c r="Q425" s="248"/>
      <c r="R425" s="248"/>
    </row>
    <row r="426" spans="1:18" s="258" customFormat="1" ht="30" customHeight="1">
      <c r="A426" s="260"/>
      <c r="B426" s="250"/>
      <c r="C426" s="250"/>
      <c r="D426" s="250"/>
      <c r="E426" s="107"/>
      <c r="F426" s="257"/>
      <c r="G426" s="257"/>
      <c r="H426" s="257"/>
      <c r="I426" s="257"/>
      <c r="J426" s="257"/>
      <c r="K426" s="109"/>
      <c r="L426" s="257"/>
      <c r="M426" s="257"/>
      <c r="N426" s="257"/>
      <c r="O426" s="257"/>
      <c r="P426" s="248"/>
      <c r="Q426" s="248"/>
      <c r="R426" s="248"/>
    </row>
    <row r="427" spans="1:18" s="258" customFormat="1" ht="30" customHeight="1">
      <c r="A427" s="260"/>
      <c r="B427" s="250"/>
      <c r="C427" s="250"/>
      <c r="D427" s="250"/>
      <c r="E427" s="107"/>
      <c r="F427" s="257"/>
      <c r="G427" s="257"/>
      <c r="H427" s="257"/>
      <c r="I427" s="257"/>
      <c r="J427" s="257"/>
      <c r="K427" s="109"/>
      <c r="L427" s="257"/>
      <c r="M427" s="257"/>
      <c r="N427" s="257"/>
      <c r="O427" s="257"/>
      <c r="P427" s="248"/>
      <c r="Q427" s="248"/>
      <c r="R427" s="248"/>
    </row>
    <row r="428" spans="1:18" s="258" customFormat="1" ht="30" customHeight="1">
      <c r="A428" s="260"/>
      <c r="B428" s="250"/>
      <c r="C428" s="250"/>
      <c r="D428" s="250"/>
      <c r="E428" s="107"/>
      <c r="F428" s="257"/>
      <c r="G428" s="257"/>
      <c r="H428" s="257"/>
      <c r="I428" s="257"/>
      <c r="J428" s="257"/>
      <c r="K428" s="109"/>
      <c r="L428" s="257"/>
      <c r="M428" s="257"/>
      <c r="N428" s="257"/>
      <c r="O428" s="257"/>
      <c r="P428" s="248"/>
      <c r="Q428" s="248"/>
      <c r="R428" s="248"/>
    </row>
    <row r="429" spans="1:18" s="258" customFormat="1" ht="30" customHeight="1">
      <c r="A429" s="260"/>
      <c r="B429" s="250"/>
      <c r="C429" s="250"/>
      <c r="D429" s="250"/>
      <c r="E429" s="107"/>
      <c r="F429" s="257"/>
      <c r="G429" s="257"/>
      <c r="H429" s="257"/>
      <c r="I429" s="257"/>
      <c r="J429" s="257"/>
      <c r="K429" s="109"/>
      <c r="L429" s="257"/>
      <c r="M429" s="257"/>
      <c r="N429" s="257"/>
      <c r="O429" s="257"/>
      <c r="P429" s="248"/>
      <c r="Q429" s="248"/>
      <c r="R429" s="248"/>
    </row>
    <row r="430" spans="1:18" s="258" customFormat="1" ht="30" customHeight="1">
      <c r="A430" s="260"/>
      <c r="B430" s="250"/>
      <c r="C430" s="250"/>
      <c r="D430" s="250"/>
      <c r="E430" s="107"/>
      <c r="F430" s="257"/>
      <c r="G430" s="257"/>
      <c r="H430" s="257"/>
      <c r="I430" s="257"/>
      <c r="J430" s="257"/>
      <c r="K430" s="109"/>
      <c r="L430" s="257"/>
      <c r="M430" s="257"/>
      <c r="N430" s="257"/>
      <c r="O430" s="257"/>
      <c r="P430" s="248"/>
      <c r="Q430" s="248"/>
      <c r="R430" s="248"/>
    </row>
    <row r="431" spans="1:18" s="258" customFormat="1" ht="30" customHeight="1">
      <c r="A431" s="260"/>
      <c r="B431" s="250"/>
      <c r="C431" s="250"/>
      <c r="D431" s="250"/>
      <c r="E431" s="107"/>
      <c r="F431" s="257"/>
      <c r="G431" s="257"/>
      <c r="H431" s="257"/>
      <c r="I431" s="257"/>
      <c r="J431" s="257"/>
      <c r="K431" s="109"/>
      <c r="L431" s="257"/>
      <c r="M431" s="257"/>
      <c r="N431" s="257"/>
      <c r="O431" s="257"/>
      <c r="P431" s="248"/>
      <c r="Q431" s="248"/>
      <c r="R431" s="248"/>
    </row>
    <row r="432" spans="1:18" s="258" customFormat="1" ht="30" customHeight="1">
      <c r="A432" s="260"/>
      <c r="B432" s="250"/>
      <c r="C432" s="250"/>
      <c r="D432" s="250"/>
      <c r="E432" s="107"/>
      <c r="F432" s="257"/>
      <c r="G432" s="257"/>
      <c r="H432" s="257"/>
      <c r="I432" s="257"/>
      <c r="J432" s="257"/>
      <c r="K432" s="109"/>
      <c r="L432" s="257"/>
      <c r="M432" s="257"/>
      <c r="N432" s="257"/>
      <c r="O432" s="257"/>
      <c r="P432" s="248"/>
      <c r="Q432" s="248"/>
      <c r="R432" s="248"/>
    </row>
    <row r="433" spans="1:18" s="258" customFormat="1" ht="30" customHeight="1">
      <c r="A433" s="260"/>
      <c r="B433" s="250"/>
      <c r="C433" s="250"/>
      <c r="D433" s="250"/>
      <c r="E433" s="107"/>
      <c r="F433" s="257"/>
      <c r="G433" s="257"/>
      <c r="H433" s="257"/>
      <c r="I433" s="257"/>
      <c r="J433" s="257"/>
      <c r="K433" s="109"/>
      <c r="L433" s="257"/>
      <c r="M433" s="257"/>
      <c r="N433" s="257"/>
      <c r="O433" s="257"/>
      <c r="P433" s="248"/>
      <c r="Q433" s="248"/>
      <c r="R433" s="248"/>
    </row>
    <row r="434" spans="1:18" s="258" customFormat="1" ht="30" customHeight="1">
      <c r="A434" s="260"/>
      <c r="B434" s="250"/>
      <c r="C434" s="250"/>
      <c r="D434" s="250"/>
      <c r="E434" s="107"/>
      <c r="F434" s="257"/>
      <c r="G434" s="257"/>
      <c r="H434" s="257"/>
      <c r="I434" s="257"/>
      <c r="J434" s="257"/>
      <c r="K434" s="109"/>
      <c r="L434" s="257"/>
      <c r="M434" s="257"/>
      <c r="N434" s="257"/>
      <c r="O434" s="257"/>
      <c r="P434" s="248"/>
      <c r="Q434" s="248"/>
      <c r="R434" s="248"/>
    </row>
    <row r="435" spans="1:18" s="258" customFormat="1" ht="30" customHeight="1">
      <c r="A435" s="260"/>
      <c r="B435" s="250"/>
      <c r="C435" s="250"/>
      <c r="D435" s="250"/>
      <c r="E435" s="107"/>
      <c r="F435" s="257"/>
      <c r="G435" s="257"/>
      <c r="H435" s="257"/>
      <c r="I435" s="257"/>
      <c r="J435" s="257"/>
      <c r="K435" s="109"/>
      <c r="L435" s="257"/>
      <c r="M435" s="257"/>
      <c r="N435" s="257"/>
      <c r="O435" s="257"/>
      <c r="P435" s="248"/>
      <c r="Q435" s="248"/>
      <c r="R435" s="248"/>
    </row>
    <row r="436" spans="1:18" s="258" customFormat="1" ht="30" customHeight="1">
      <c r="A436" s="260"/>
      <c r="B436" s="250"/>
      <c r="C436" s="250"/>
      <c r="D436" s="250"/>
      <c r="E436" s="107"/>
      <c r="F436" s="257"/>
      <c r="G436" s="257"/>
      <c r="H436" s="257"/>
      <c r="I436" s="257"/>
      <c r="J436" s="257"/>
      <c r="K436" s="109"/>
      <c r="L436" s="257"/>
      <c r="M436" s="257"/>
      <c r="N436" s="257"/>
      <c r="O436" s="257"/>
      <c r="P436" s="248"/>
      <c r="Q436" s="248"/>
      <c r="R436" s="248"/>
    </row>
    <row r="437" spans="1:18" s="258" customFormat="1" ht="30" customHeight="1">
      <c r="A437" s="260"/>
      <c r="B437" s="250"/>
      <c r="C437" s="250"/>
      <c r="D437" s="250"/>
      <c r="E437" s="107"/>
      <c r="F437" s="257"/>
      <c r="G437" s="257"/>
      <c r="H437" s="257"/>
      <c r="I437" s="257"/>
      <c r="J437" s="257"/>
      <c r="K437" s="109"/>
      <c r="L437" s="257"/>
      <c r="M437" s="257"/>
      <c r="N437" s="257"/>
      <c r="O437" s="257"/>
      <c r="P437" s="248"/>
      <c r="Q437" s="248"/>
      <c r="R437" s="248"/>
    </row>
    <row r="438" spans="1:18" s="258" customFormat="1" ht="30" customHeight="1">
      <c r="A438" s="260"/>
      <c r="B438" s="250"/>
      <c r="C438" s="250"/>
      <c r="D438" s="250"/>
      <c r="E438" s="107"/>
      <c r="F438" s="257"/>
      <c r="G438" s="257"/>
      <c r="H438" s="257"/>
      <c r="I438" s="257"/>
      <c r="J438" s="257"/>
      <c r="K438" s="109"/>
      <c r="L438" s="257"/>
      <c r="M438" s="257"/>
      <c r="N438" s="257"/>
      <c r="O438" s="257"/>
      <c r="P438" s="248"/>
      <c r="Q438" s="248"/>
      <c r="R438" s="248"/>
    </row>
    <row r="439" spans="1:18" s="258" customFormat="1" ht="30" customHeight="1">
      <c r="A439" s="260"/>
      <c r="B439" s="250"/>
      <c r="C439" s="250"/>
      <c r="D439" s="250"/>
      <c r="E439" s="107"/>
      <c r="F439" s="257"/>
      <c r="G439" s="257"/>
      <c r="H439" s="257"/>
      <c r="I439" s="257"/>
      <c r="J439" s="257"/>
      <c r="K439" s="109"/>
      <c r="L439" s="257"/>
      <c r="M439" s="257"/>
      <c r="N439" s="257"/>
      <c r="O439" s="257"/>
      <c r="P439" s="248"/>
      <c r="Q439" s="248"/>
      <c r="R439" s="248"/>
    </row>
    <row r="440" spans="1:18" s="258" customFormat="1" ht="30" customHeight="1">
      <c r="A440" s="260"/>
      <c r="B440" s="250"/>
      <c r="C440" s="250"/>
      <c r="D440" s="250"/>
      <c r="E440" s="107"/>
      <c r="F440" s="257"/>
      <c r="G440" s="257"/>
      <c r="H440" s="257"/>
      <c r="I440" s="257"/>
      <c r="J440" s="257"/>
      <c r="K440" s="109"/>
      <c r="L440" s="257"/>
      <c r="M440" s="257"/>
      <c r="N440" s="257"/>
      <c r="O440" s="257"/>
      <c r="P440" s="248"/>
      <c r="Q440" s="248"/>
      <c r="R440" s="248"/>
    </row>
    <row r="441" spans="1:18" s="258" customFormat="1" ht="30" customHeight="1">
      <c r="A441" s="260"/>
      <c r="B441" s="250"/>
      <c r="C441" s="250"/>
      <c r="D441" s="250"/>
      <c r="E441" s="107"/>
      <c r="F441" s="257"/>
      <c r="G441" s="257"/>
      <c r="H441" s="257"/>
      <c r="I441" s="257"/>
      <c r="J441" s="257"/>
      <c r="K441" s="109"/>
      <c r="L441" s="257"/>
      <c r="M441" s="257"/>
      <c r="N441" s="257"/>
      <c r="O441" s="257"/>
      <c r="P441" s="248"/>
      <c r="Q441" s="248"/>
      <c r="R441" s="248"/>
    </row>
    <row r="442" spans="1:18" s="258" customFormat="1" ht="30" customHeight="1">
      <c r="A442" s="260"/>
      <c r="B442" s="250"/>
      <c r="C442" s="250"/>
      <c r="D442" s="250"/>
      <c r="E442" s="107"/>
      <c r="F442" s="257"/>
      <c r="G442" s="257"/>
      <c r="H442" s="257"/>
      <c r="I442" s="257"/>
      <c r="J442" s="257"/>
      <c r="K442" s="109"/>
      <c r="L442" s="257"/>
      <c r="M442" s="257"/>
      <c r="N442" s="257"/>
      <c r="O442" s="257"/>
      <c r="P442" s="248"/>
      <c r="Q442" s="248"/>
      <c r="R442" s="248"/>
    </row>
    <row r="443" spans="1:18" s="258" customFormat="1" ht="30" customHeight="1">
      <c r="A443" s="260"/>
      <c r="B443" s="250"/>
      <c r="C443" s="250"/>
      <c r="D443" s="250"/>
      <c r="E443" s="107"/>
      <c r="F443" s="257"/>
      <c r="G443" s="257"/>
      <c r="H443" s="257"/>
      <c r="I443" s="257"/>
      <c r="J443" s="257"/>
      <c r="K443" s="109"/>
      <c r="L443" s="257"/>
      <c r="M443" s="257"/>
      <c r="N443" s="257"/>
      <c r="O443" s="257"/>
      <c r="P443" s="248"/>
      <c r="Q443" s="248"/>
      <c r="R443" s="248"/>
    </row>
    <row r="444" spans="1:18" s="258" customFormat="1" ht="30" customHeight="1">
      <c r="A444" s="260"/>
      <c r="B444" s="250"/>
      <c r="C444" s="250"/>
      <c r="D444" s="250"/>
      <c r="E444" s="107"/>
      <c r="F444" s="257"/>
      <c r="G444" s="257"/>
      <c r="H444" s="257"/>
      <c r="I444" s="257"/>
      <c r="J444" s="257"/>
      <c r="K444" s="109"/>
      <c r="L444" s="257"/>
      <c r="M444" s="257"/>
      <c r="N444" s="257"/>
      <c r="O444" s="257"/>
      <c r="P444" s="248"/>
      <c r="Q444" s="248"/>
      <c r="R444" s="248"/>
    </row>
    <row r="445" spans="1:18" s="258" customFormat="1" ht="30" customHeight="1">
      <c r="A445" s="260"/>
      <c r="B445" s="250"/>
      <c r="C445" s="250"/>
      <c r="D445" s="250"/>
      <c r="E445" s="107"/>
      <c r="F445" s="257"/>
      <c r="G445" s="257"/>
      <c r="H445" s="257"/>
      <c r="I445" s="257"/>
      <c r="J445" s="257"/>
      <c r="K445" s="109"/>
      <c r="L445" s="257"/>
      <c r="M445" s="257"/>
      <c r="N445" s="257"/>
      <c r="O445" s="257"/>
      <c r="P445" s="248"/>
      <c r="Q445" s="248"/>
      <c r="R445" s="248"/>
    </row>
    <row r="446" spans="1:18" s="258" customFormat="1" ht="30" customHeight="1">
      <c r="A446" s="260"/>
      <c r="B446" s="250"/>
      <c r="C446" s="250"/>
      <c r="D446" s="250"/>
      <c r="E446" s="107"/>
      <c r="F446" s="257"/>
      <c r="G446" s="257"/>
      <c r="H446" s="257"/>
      <c r="I446" s="257"/>
      <c r="J446" s="257"/>
      <c r="K446" s="109"/>
      <c r="L446" s="257"/>
      <c r="M446" s="257"/>
      <c r="N446" s="257"/>
      <c r="O446" s="257"/>
      <c r="P446" s="248"/>
      <c r="Q446" s="248"/>
      <c r="R446" s="248"/>
    </row>
    <row r="447" spans="1:18" s="258" customFormat="1" ht="30" customHeight="1">
      <c r="A447" s="260"/>
      <c r="B447" s="250"/>
      <c r="C447" s="250"/>
      <c r="D447" s="250"/>
      <c r="E447" s="107"/>
      <c r="F447" s="257"/>
      <c r="G447" s="257"/>
      <c r="H447" s="257"/>
      <c r="I447" s="257"/>
      <c r="J447" s="257"/>
      <c r="K447" s="109"/>
      <c r="L447" s="257"/>
      <c r="M447" s="257"/>
      <c r="N447" s="257"/>
      <c r="O447" s="257"/>
      <c r="P447" s="248"/>
      <c r="Q447" s="248"/>
      <c r="R447" s="248"/>
    </row>
    <row r="448" spans="1:18" s="258" customFormat="1" ht="30" customHeight="1">
      <c r="A448" s="260"/>
      <c r="B448" s="250"/>
      <c r="C448" s="250"/>
      <c r="D448" s="250"/>
      <c r="E448" s="107"/>
      <c r="F448" s="257"/>
      <c r="G448" s="257"/>
      <c r="H448" s="257"/>
      <c r="I448" s="257"/>
      <c r="J448" s="257"/>
      <c r="K448" s="109"/>
      <c r="L448" s="257"/>
      <c r="M448" s="257"/>
      <c r="N448" s="257"/>
      <c r="O448" s="257"/>
      <c r="P448" s="248"/>
      <c r="Q448" s="248"/>
      <c r="R448" s="248"/>
    </row>
    <row r="449" spans="1:18" s="258" customFormat="1" ht="30" customHeight="1">
      <c r="A449" s="260"/>
      <c r="B449" s="250"/>
      <c r="C449" s="250"/>
      <c r="D449" s="250"/>
      <c r="E449" s="107"/>
      <c r="F449" s="257"/>
      <c r="G449" s="257"/>
      <c r="H449" s="257"/>
      <c r="I449" s="257"/>
      <c r="J449" s="257"/>
      <c r="K449" s="109"/>
      <c r="L449" s="257"/>
      <c r="M449" s="257"/>
      <c r="N449" s="257"/>
      <c r="O449" s="257"/>
      <c r="P449" s="248"/>
      <c r="Q449" s="248"/>
      <c r="R449" s="248"/>
    </row>
    <row r="450" spans="1:18" s="258" customFormat="1" ht="30" customHeight="1">
      <c r="A450" s="260"/>
      <c r="B450" s="250"/>
      <c r="C450" s="250"/>
      <c r="D450" s="250"/>
      <c r="E450" s="107"/>
      <c r="F450" s="257"/>
      <c r="G450" s="257"/>
      <c r="H450" s="257"/>
      <c r="I450" s="257"/>
      <c r="J450" s="257"/>
      <c r="K450" s="109"/>
      <c r="L450" s="257"/>
      <c r="M450" s="257"/>
      <c r="N450" s="257"/>
      <c r="O450" s="257"/>
      <c r="P450" s="248"/>
      <c r="Q450" s="248"/>
      <c r="R450" s="248"/>
    </row>
    <row r="451" spans="1:18" s="258" customFormat="1" ht="30" customHeight="1">
      <c r="A451" s="260"/>
      <c r="B451" s="250"/>
      <c r="C451" s="250"/>
      <c r="D451" s="250"/>
      <c r="E451" s="107"/>
      <c r="F451" s="257"/>
      <c r="G451" s="257"/>
      <c r="H451" s="257"/>
      <c r="I451" s="257"/>
      <c r="J451" s="257"/>
      <c r="K451" s="109"/>
      <c r="L451" s="257"/>
      <c r="M451" s="257"/>
      <c r="N451" s="257"/>
      <c r="O451" s="257"/>
      <c r="P451" s="248"/>
      <c r="Q451" s="248"/>
      <c r="R451" s="248"/>
    </row>
    <row r="452" spans="1:18" s="258" customFormat="1" ht="30" customHeight="1">
      <c r="A452" s="260"/>
      <c r="B452" s="250"/>
      <c r="C452" s="250"/>
      <c r="D452" s="250"/>
      <c r="E452" s="107"/>
      <c r="F452" s="257"/>
      <c r="G452" s="257"/>
      <c r="H452" s="257"/>
      <c r="I452" s="257"/>
      <c r="J452" s="257"/>
      <c r="K452" s="109"/>
      <c r="L452" s="257"/>
      <c r="M452" s="257"/>
      <c r="N452" s="257"/>
      <c r="O452" s="257"/>
      <c r="P452" s="248"/>
      <c r="Q452" s="248"/>
      <c r="R452" s="248"/>
    </row>
    <row r="453" spans="1:18" s="258" customFormat="1" ht="30" customHeight="1">
      <c r="A453" s="260"/>
      <c r="B453" s="250"/>
      <c r="C453" s="250"/>
      <c r="D453" s="250"/>
      <c r="E453" s="107"/>
      <c r="F453" s="257"/>
      <c r="G453" s="257"/>
      <c r="H453" s="257"/>
      <c r="I453" s="257"/>
      <c r="J453" s="257"/>
      <c r="K453" s="109"/>
      <c r="L453" s="257"/>
      <c r="M453" s="257"/>
      <c r="N453" s="257"/>
      <c r="O453" s="257"/>
      <c r="P453" s="248"/>
      <c r="Q453" s="248"/>
      <c r="R453" s="248"/>
    </row>
    <row r="454" spans="1:18" s="258" customFormat="1" ht="30" customHeight="1">
      <c r="A454" s="260"/>
      <c r="B454" s="250"/>
      <c r="C454" s="250"/>
      <c r="D454" s="250"/>
      <c r="E454" s="107"/>
      <c r="F454" s="257"/>
      <c r="G454" s="257"/>
      <c r="H454" s="257"/>
      <c r="I454" s="257"/>
      <c r="J454" s="257"/>
      <c r="K454" s="109"/>
      <c r="L454" s="257"/>
      <c r="M454" s="257"/>
      <c r="N454" s="257"/>
      <c r="O454" s="257"/>
      <c r="P454" s="248"/>
      <c r="Q454" s="248"/>
      <c r="R454" s="248"/>
    </row>
    <row r="455" spans="1:18" s="258" customFormat="1" ht="30" customHeight="1">
      <c r="A455" s="260"/>
      <c r="B455" s="250"/>
      <c r="C455" s="250"/>
      <c r="D455" s="250"/>
      <c r="E455" s="107"/>
      <c r="F455" s="257"/>
      <c r="G455" s="257"/>
      <c r="H455" s="257"/>
      <c r="I455" s="257"/>
      <c r="J455" s="257"/>
      <c r="K455" s="109"/>
      <c r="L455" s="257"/>
      <c r="M455" s="257"/>
      <c r="N455" s="257"/>
      <c r="O455" s="257"/>
      <c r="P455" s="248"/>
      <c r="Q455" s="248"/>
      <c r="R455" s="248"/>
    </row>
    <row r="456" spans="1:18" s="258" customFormat="1" ht="30" customHeight="1">
      <c r="A456" s="260"/>
      <c r="B456" s="250"/>
      <c r="C456" s="250"/>
      <c r="D456" s="250"/>
      <c r="E456" s="107"/>
      <c r="F456" s="257"/>
      <c r="G456" s="257"/>
      <c r="H456" s="257"/>
      <c r="I456" s="257"/>
      <c r="J456" s="257"/>
      <c r="K456" s="109"/>
      <c r="L456" s="257"/>
      <c r="M456" s="257"/>
      <c r="N456" s="257"/>
      <c r="O456" s="257"/>
      <c r="P456" s="248"/>
      <c r="Q456" s="248"/>
      <c r="R456" s="248"/>
    </row>
    <row r="457" spans="1:18" s="258" customFormat="1" ht="30" customHeight="1">
      <c r="A457" s="260"/>
      <c r="B457" s="250"/>
      <c r="C457" s="250"/>
      <c r="D457" s="250"/>
      <c r="E457" s="107"/>
      <c r="F457" s="257"/>
      <c r="G457" s="257"/>
      <c r="H457" s="257"/>
      <c r="I457" s="257"/>
      <c r="J457" s="257"/>
      <c r="K457" s="109"/>
      <c r="L457" s="257"/>
      <c r="M457" s="257"/>
      <c r="N457" s="257"/>
      <c r="O457" s="257"/>
      <c r="P457" s="248"/>
      <c r="Q457" s="248"/>
      <c r="R457" s="248"/>
    </row>
    <row r="458" spans="1:18" s="258" customFormat="1" ht="30" customHeight="1">
      <c r="A458" s="260"/>
      <c r="B458" s="250"/>
      <c r="C458" s="250"/>
      <c r="D458" s="250"/>
      <c r="E458" s="107"/>
      <c r="F458" s="257"/>
      <c r="G458" s="257"/>
      <c r="H458" s="257"/>
      <c r="I458" s="257"/>
      <c r="J458" s="257"/>
      <c r="K458" s="109"/>
      <c r="L458" s="257"/>
      <c r="M458" s="257"/>
      <c r="N458" s="257"/>
      <c r="O458" s="257"/>
      <c r="P458" s="248"/>
      <c r="Q458" s="248"/>
      <c r="R458" s="248"/>
    </row>
    <row r="459" spans="1:18" s="258" customFormat="1" ht="30" customHeight="1">
      <c r="A459" s="260"/>
      <c r="B459" s="250"/>
      <c r="C459" s="250"/>
      <c r="D459" s="250"/>
      <c r="E459" s="107"/>
      <c r="F459" s="257"/>
      <c r="G459" s="257"/>
      <c r="H459" s="257"/>
      <c r="I459" s="257"/>
      <c r="J459" s="257"/>
      <c r="K459" s="109"/>
      <c r="L459" s="257"/>
      <c r="M459" s="257"/>
      <c r="N459" s="257"/>
      <c r="O459" s="257"/>
      <c r="P459" s="248"/>
      <c r="Q459" s="248"/>
      <c r="R459" s="248"/>
    </row>
    <row r="460" spans="1:18" s="258" customFormat="1" ht="30" customHeight="1">
      <c r="A460" s="260"/>
      <c r="B460" s="250"/>
      <c r="C460" s="250"/>
      <c r="D460" s="250"/>
      <c r="E460" s="107"/>
      <c r="F460" s="257"/>
      <c r="G460" s="257"/>
      <c r="H460" s="257"/>
      <c r="I460" s="257"/>
      <c r="J460" s="257"/>
      <c r="K460" s="109"/>
      <c r="L460" s="257"/>
      <c r="M460" s="257"/>
      <c r="N460" s="257"/>
      <c r="O460" s="257"/>
      <c r="P460" s="248"/>
      <c r="Q460" s="248"/>
      <c r="R460" s="248"/>
    </row>
    <row r="461" spans="1:18" s="258" customFormat="1" ht="30" customHeight="1">
      <c r="A461" s="260"/>
      <c r="B461" s="250"/>
      <c r="C461" s="250"/>
      <c r="D461" s="250"/>
      <c r="E461" s="107"/>
      <c r="F461" s="257"/>
      <c r="G461" s="257"/>
      <c r="H461" s="257"/>
      <c r="I461" s="257"/>
      <c r="J461" s="257"/>
      <c r="K461" s="109"/>
      <c r="L461" s="257"/>
      <c r="M461" s="257"/>
      <c r="N461" s="257"/>
      <c r="O461" s="257"/>
      <c r="P461" s="248"/>
      <c r="Q461" s="248"/>
      <c r="R461" s="248"/>
    </row>
    <row r="462" spans="1:18" s="258" customFormat="1" ht="30" customHeight="1">
      <c r="A462" s="260"/>
      <c r="B462" s="250"/>
      <c r="C462" s="250"/>
      <c r="D462" s="250"/>
      <c r="E462" s="107"/>
      <c r="F462" s="257"/>
      <c r="G462" s="257"/>
      <c r="H462" s="257"/>
      <c r="I462" s="257"/>
      <c r="J462" s="257"/>
      <c r="K462" s="109"/>
      <c r="L462" s="257"/>
      <c r="M462" s="257"/>
      <c r="N462" s="257"/>
      <c r="O462" s="257"/>
      <c r="P462" s="248"/>
      <c r="Q462" s="248"/>
      <c r="R462" s="248"/>
    </row>
    <row r="463" spans="1:18" s="258" customFormat="1" ht="30" customHeight="1">
      <c r="A463" s="260"/>
      <c r="B463" s="250"/>
      <c r="C463" s="250"/>
      <c r="D463" s="250"/>
      <c r="E463" s="107"/>
      <c r="F463" s="257"/>
      <c r="G463" s="257"/>
      <c r="H463" s="257"/>
      <c r="I463" s="257"/>
      <c r="J463" s="257"/>
      <c r="K463" s="109"/>
      <c r="L463" s="257"/>
      <c r="M463" s="257"/>
      <c r="N463" s="257"/>
      <c r="O463" s="257"/>
      <c r="P463" s="248"/>
      <c r="Q463" s="248"/>
      <c r="R463" s="248"/>
    </row>
    <row r="464" spans="1:18" s="258" customFormat="1" ht="30" customHeight="1">
      <c r="A464" s="260"/>
      <c r="B464" s="250"/>
      <c r="C464" s="250"/>
      <c r="D464" s="250"/>
      <c r="E464" s="107"/>
      <c r="F464" s="257"/>
      <c r="G464" s="257"/>
      <c r="H464" s="257"/>
      <c r="I464" s="257"/>
      <c r="J464" s="257"/>
      <c r="K464" s="109"/>
      <c r="L464" s="257"/>
      <c r="M464" s="257"/>
      <c r="N464" s="257"/>
      <c r="O464" s="257"/>
      <c r="P464" s="248"/>
      <c r="Q464" s="248"/>
      <c r="R464" s="248"/>
    </row>
    <row r="465" spans="1:18" s="258" customFormat="1" ht="30" customHeight="1">
      <c r="A465" s="260"/>
      <c r="B465" s="250"/>
      <c r="C465" s="250"/>
      <c r="D465" s="250"/>
      <c r="E465" s="107"/>
      <c r="F465" s="257"/>
      <c r="G465" s="257"/>
      <c r="H465" s="257"/>
      <c r="I465" s="257"/>
      <c r="J465" s="257"/>
      <c r="K465" s="109"/>
      <c r="L465" s="257"/>
      <c r="M465" s="257"/>
      <c r="N465" s="257"/>
      <c r="O465" s="257"/>
      <c r="P465" s="248"/>
      <c r="Q465" s="248"/>
      <c r="R465" s="248"/>
    </row>
    <row r="466" spans="1:18" s="258" customFormat="1" ht="30" customHeight="1">
      <c r="A466" s="260"/>
      <c r="B466" s="250"/>
      <c r="C466" s="250"/>
      <c r="D466" s="250"/>
      <c r="E466" s="107"/>
      <c r="F466" s="257"/>
      <c r="G466" s="257"/>
      <c r="H466" s="257"/>
      <c r="I466" s="257"/>
      <c r="J466" s="257"/>
      <c r="K466" s="109"/>
      <c r="L466" s="257"/>
      <c r="M466" s="257"/>
      <c r="N466" s="257"/>
      <c r="O466" s="257"/>
      <c r="P466" s="248"/>
      <c r="Q466" s="248"/>
      <c r="R466" s="248"/>
    </row>
    <row r="467" spans="1:18" s="258" customFormat="1" ht="30" customHeight="1">
      <c r="A467" s="260"/>
      <c r="B467" s="250"/>
      <c r="C467" s="250"/>
      <c r="D467" s="250"/>
      <c r="E467" s="107"/>
      <c r="F467" s="257"/>
      <c r="G467" s="257"/>
      <c r="H467" s="257"/>
      <c r="I467" s="257"/>
      <c r="J467" s="257"/>
      <c r="K467" s="109"/>
      <c r="L467" s="257"/>
      <c r="M467" s="257"/>
      <c r="N467" s="257"/>
      <c r="O467" s="257"/>
      <c r="P467" s="248"/>
      <c r="Q467" s="248"/>
      <c r="R467" s="248"/>
    </row>
    <row r="468" spans="1:18" s="258" customFormat="1" ht="30" customHeight="1">
      <c r="A468" s="260"/>
      <c r="B468" s="250"/>
      <c r="C468" s="250"/>
      <c r="D468" s="250"/>
      <c r="E468" s="107"/>
      <c r="F468" s="257"/>
      <c r="G468" s="257"/>
      <c r="H468" s="257"/>
      <c r="I468" s="257"/>
      <c r="J468" s="257"/>
      <c r="K468" s="109"/>
      <c r="L468" s="257"/>
      <c r="M468" s="257"/>
      <c r="N468" s="257"/>
      <c r="O468" s="257"/>
      <c r="P468" s="248"/>
      <c r="Q468" s="248"/>
      <c r="R468" s="248"/>
    </row>
    <row r="469" spans="1:18" s="258" customFormat="1" ht="30" customHeight="1">
      <c r="A469" s="260"/>
      <c r="B469" s="250"/>
      <c r="C469" s="250"/>
      <c r="D469" s="250"/>
      <c r="E469" s="107"/>
      <c r="F469" s="257"/>
      <c r="G469" s="257"/>
      <c r="H469" s="257"/>
      <c r="I469" s="257"/>
      <c r="J469" s="257"/>
      <c r="K469" s="109"/>
      <c r="L469" s="257"/>
      <c r="M469" s="257"/>
      <c r="N469" s="257"/>
      <c r="O469" s="257"/>
      <c r="P469" s="248"/>
      <c r="Q469" s="248"/>
      <c r="R469" s="248"/>
    </row>
    <row r="470" spans="1:18" s="258" customFormat="1" ht="30" customHeight="1">
      <c r="A470" s="260"/>
      <c r="B470" s="250"/>
      <c r="C470" s="250"/>
      <c r="D470" s="250"/>
      <c r="E470" s="107"/>
      <c r="F470" s="257"/>
      <c r="G470" s="257"/>
      <c r="H470" s="257"/>
      <c r="I470" s="257"/>
      <c r="J470" s="257"/>
      <c r="K470" s="109"/>
      <c r="L470" s="257"/>
      <c r="M470" s="257"/>
      <c r="N470" s="257"/>
      <c r="O470" s="257"/>
      <c r="P470" s="248"/>
      <c r="Q470" s="248"/>
      <c r="R470" s="248"/>
    </row>
    <row r="471" spans="1:18" s="258" customFormat="1" ht="30" customHeight="1">
      <c r="A471" s="260"/>
      <c r="B471" s="250"/>
      <c r="C471" s="250"/>
      <c r="D471" s="250"/>
      <c r="E471" s="107"/>
      <c r="F471" s="257"/>
      <c r="G471" s="257"/>
      <c r="H471" s="257"/>
      <c r="I471" s="257"/>
      <c r="J471" s="257"/>
      <c r="K471" s="109"/>
      <c r="L471" s="257"/>
      <c r="M471" s="257"/>
      <c r="N471" s="257"/>
      <c r="O471" s="257"/>
      <c r="P471" s="248"/>
      <c r="Q471" s="248"/>
      <c r="R471" s="248"/>
    </row>
    <row r="472" spans="1:18" s="258" customFormat="1" ht="30" customHeight="1">
      <c r="A472" s="260"/>
      <c r="B472" s="250"/>
      <c r="C472" s="250"/>
      <c r="D472" s="250"/>
      <c r="E472" s="107"/>
      <c r="F472" s="257"/>
      <c r="G472" s="257"/>
      <c r="H472" s="257"/>
      <c r="I472" s="257"/>
      <c r="J472" s="257"/>
      <c r="K472" s="109"/>
      <c r="L472" s="257"/>
      <c r="M472" s="257"/>
      <c r="N472" s="257"/>
      <c r="O472" s="257"/>
      <c r="P472" s="248"/>
      <c r="Q472" s="248"/>
      <c r="R472" s="248"/>
    </row>
    <row r="473" spans="1:18" s="258" customFormat="1" ht="30" customHeight="1">
      <c r="A473" s="260"/>
      <c r="B473" s="250"/>
      <c r="C473" s="250"/>
      <c r="D473" s="250"/>
      <c r="E473" s="107"/>
      <c r="F473" s="257"/>
      <c r="G473" s="257"/>
      <c r="H473" s="257"/>
      <c r="I473" s="257"/>
      <c r="J473" s="257"/>
      <c r="K473" s="109"/>
      <c r="L473" s="257"/>
      <c r="M473" s="257"/>
      <c r="N473" s="257"/>
      <c r="O473" s="257"/>
      <c r="P473" s="248"/>
      <c r="Q473" s="248"/>
      <c r="R473" s="248"/>
    </row>
    <row r="474" spans="1:18" s="258" customFormat="1" ht="30" customHeight="1">
      <c r="A474" s="260"/>
      <c r="B474" s="250"/>
      <c r="C474" s="250"/>
      <c r="D474" s="250"/>
      <c r="E474" s="107"/>
      <c r="F474" s="257"/>
      <c r="G474" s="257"/>
      <c r="H474" s="257"/>
      <c r="I474" s="257"/>
      <c r="J474" s="257"/>
      <c r="K474" s="109"/>
      <c r="L474" s="257"/>
      <c r="M474" s="257"/>
      <c r="N474" s="257"/>
      <c r="O474" s="257"/>
      <c r="P474" s="248"/>
      <c r="Q474" s="248"/>
      <c r="R474" s="248"/>
    </row>
    <row r="475" spans="1:18" s="258" customFormat="1" ht="30" customHeight="1">
      <c r="A475" s="260"/>
      <c r="B475" s="250"/>
      <c r="C475" s="250"/>
      <c r="D475" s="250"/>
      <c r="E475" s="107"/>
      <c r="F475" s="257"/>
      <c r="G475" s="257"/>
      <c r="H475" s="257"/>
      <c r="I475" s="257"/>
      <c r="J475" s="257"/>
      <c r="K475" s="109"/>
      <c r="L475" s="257"/>
      <c r="M475" s="257"/>
      <c r="N475" s="257"/>
      <c r="O475" s="257"/>
      <c r="P475" s="248"/>
      <c r="Q475" s="248"/>
      <c r="R475" s="248"/>
    </row>
    <row r="476" spans="1:18" s="258" customFormat="1" ht="30" customHeight="1">
      <c r="A476" s="260"/>
      <c r="B476" s="250"/>
      <c r="C476" s="250"/>
      <c r="D476" s="250"/>
      <c r="E476" s="107"/>
      <c r="F476" s="257"/>
      <c r="G476" s="257"/>
      <c r="H476" s="257"/>
      <c r="I476" s="257"/>
      <c r="J476" s="257"/>
      <c r="K476" s="109"/>
      <c r="L476" s="257"/>
      <c r="M476" s="257"/>
      <c r="N476" s="257"/>
      <c r="O476" s="257"/>
      <c r="P476" s="248"/>
      <c r="Q476" s="248"/>
      <c r="R476" s="248"/>
    </row>
    <row r="477" spans="1:18" s="258" customFormat="1" ht="30" customHeight="1">
      <c r="A477" s="260"/>
      <c r="B477" s="250"/>
      <c r="C477" s="250"/>
      <c r="D477" s="250"/>
      <c r="E477" s="107"/>
      <c r="F477" s="257"/>
      <c r="G477" s="257"/>
      <c r="H477" s="257"/>
      <c r="I477" s="257"/>
      <c r="J477" s="257"/>
      <c r="K477" s="109"/>
      <c r="L477" s="257"/>
      <c r="M477" s="257"/>
      <c r="N477" s="257"/>
      <c r="O477" s="257"/>
      <c r="P477" s="248"/>
      <c r="Q477" s="248"/>
      <c r="R477" s="248"/>
    </row>
    <row r="478" spans="1:18" s="258" customFormat="1" ht="30" customHeight="1">
      <c r="A478" s="260"/>
      <c r="B478" s="250"/>
      <c r="C478" s="250"/>
      <c r="D478" s="250"/>
      <c r="E478" s="107"/>
      <c r="F478" s="257"/>
      <c r="G478" s="257"/>
      <c r="H478" s="257"/>
      <c r="I478" s="257"/>
      <c r="J478" s="257"/>
      <c r="K478" s="109"/>
      <c r="L478" s="257"/>
      <c r="M478" s="257"/>
      <c r="N478" s="257"/>
      <c r="O478" s="257"/>
      <c r="P478" s="248"/>
      <c r="Q478" s="248"/>
      <c r="R478" s="248"/>
    </row>
    <row r="479" spans="1:18" s="258" customFormat="1" ht="30" customHeight="1">
      <c r="A479" s="260"/>
      <c r="B479" s="250"/>
      <c r="C479" s="250"/>
      <c r="D479" s="250"/>
      <c r="E479" s="107"/>
      <c r="F479" s="257"/>
      <c r="G479" s="257"/>
      <c r="H479" s="257"/>
      <c r="I479" s="257"/>
      <c r="J479" s="257"/>
      <c r="K479" s="109"/>
      <c r="L479" s="257"/>
      <c r="M479" s="257"/>
      <c r="N479" s="257"/>
      <c r="O479" s="257"/>
      <c r="P479" s="248"/>
      <c r="Q479" s="248"/>
      <c r="R479" s="248"/>
    </row>
    <row r="480" spans="1:18" s="258" customFormat="1" ht="30" customHeight="1">
      <c r="A480" s="260"/>
      <c r="B480" s="250"/>
      <c r="C480" s="250"/>
      <c r="D480" s="250"/>
      <c r="E480" s="107"/>
      <c r="F480" s="257"/>
      <c r="G480" s="257"/>
      <c r="H480" s="257"/>
      <c r="I480" s="257"/>
      <c r="J480" s="257"/>
      <c r="K480" s="109"/>
      <c r="L480" s="257"/>
      <c r="M480" s="257"/>
      <c r="N480" s="257"/>
      <c r="O480" s="257"/>
      <c r="P480" s="248"/>
      <c r="Q480" s="248"/>
      <c r="R480" s="248"/>
    </row>
    <row r="481" spans="1:18" s="258" customFormat="1" ht="30" customHeight="1">
      <c r="A481" s="260"/>
      <c r="B481" s="250"/>
      <c r="C481" s="250"/>
      <c r="D481" s="250"/>
      <c r="E481" s="107"/>
      <c r="F481" s="257"/>
      <c r="G481" s="257"/>
      <c r="H481" s="257"/>
      <c r="I481" s="257"/>
      <c r="J481" s="257"/>
      <c r="K481" s="109"/>
      <c r="L481" s="257"/>
      <c r="M481" s="257"/>
      <c r="N481" s="257"/>
      <c r="O481" s="257"/>
      <c r="P481" s="248"/>
      <c r="Q481" s="248"/>
      <c r="R481" s="248"/>
    </row>
    <row r="482" spans="1:18" s="258" customFormat="1" ht="30" customHeight="1">
      <c r="A482" s="260"/>
      <c r="B482" s="250"/>
      <c r="C482" s="250"/>
      <c r="D482" s="250"/>
      <c r="E482" s="107"/>
      <c r="F482" s="257"/>
      <c r="G482" s="257"/>
      <c r="H482" s="257"/>
      <c r="I482" s="257"/>
      <c r="J482" s="257"/>
      <c r="K482" s="109"/>
      <c r="L482" s="257"/>
      <c r="M482" s="257"/>
      <c r="N482" s="257"/>
      <c r="O482" s="257"/>
      <c r="P482" s="248"/>
      <c r="Q482" s="248"/>
      <c r="R482" s="248"/>
    </row>
    <row r="483" spans="1:18" s="258" customFormat="1" ht="30" customHeight="1">
      <c r="A483" s="260"/>
      <c r="B483" s="250"/>
      <c r="C483" s="250"/>
      <c r="D483" s="250"/>
      <c r="E483" s="107"/>
      <c r="F483" s="257"/>
      <c r="G483" s="257"/>
      <c r="H483" s="257"/>
      <c r="I483" s="257"/>
      <c r="J483" s="257"/>
      <c r="K483" s="109"/>
      <c r="L483" s="257"/>
      <c r="M483" s="257"/>
      <c r="N483" s="257"/>
      <c r="O483" s="257"/>
      <c r="P483" s="248"/>
      <c r="Q483" s="248"/>
      <c r="R483" s="248"/>
    </row>
    <row r="484" spans="1:18" s="258" customFormat="1" ht="30" customHeight="1">
      <c r="A484" s="260"/>
      <c r="B484" s="250"/>
      <c r="C484" s="250"/>
      <c r="D484" s="250"/>
      <c r="E484" s="107"/>
      <c r="F484" s="257"/>
      <c r="G484" s="257"/>
      <c r="H484" s="257"/>
      <c r="I484" s="257"/>
      <c r="J484" s="257"/>
      <c r="K484" s="109"/>
      <c r="L484" s="257"/>
      <c r="M484" s="257"/>
      <c r="N484" s="257"/>
      <c r="O484" s="257"/>
      <c r="P484" s="248"/>
      <c r="Q484" s="248"/>
      <c r="R484" s="248"/>
    </row>
    <row r="485" spans="1:18" s="258" customFormat="1" ht="30" customHeight="1">
      <c r="A485" s="260"/>
      <c r="B485" s="250"/>
      <c r="C485" s="250"/>
      <c r="D485" s="250"/>
      <c r="E485" s="107"/>
      <c r="F485" s="257"/>
      <c r="G485" s="257"/>
      <c r="H485" s="257"/>
      <c r="I485" s="257"/>
      <c r="J485" s="257"/>
      <c r="K485" s="109"/>
      <c r="L485" s="257"/>
      <c r="M485" s="257"/>
      <c r="N485" s="257"/>
      <c r="O485" s="257"/>
      <c r="P485" s="248"/>
      <c r="Q485" s="248"/>
      <c r="R485" s="248"/>
    </row>
    <row r="486" spans="1:18" s="258" customFormat="1" ht="30" customHeight="1">
      <c r="A486" s="260"/>
      <c r="B486" s="250"/>
      <c r="C486" s="250"/>
      <c r="D486" s="250"/>
      <c r="E486" s="107"/>
      <c r="F486" s="257"/>
      <c r="G486" s="257"/>
      <c r="H486" s="257"/>
      <c r="I486" s="257"/>
      <c r="J486" s="257"/>
      <c r="K486" s="109"/>
      <c r="L486" s="257"/>
      <c r="M486" s="257"/>
      <c r="N486" s="257"/>
      <c r="O486" s="257"/>
      <c r="P486" s="248"/>
      <c r="Q486" s="248"/>
      <c r="R486" s="248"/>
    </row>
    <row r="487" spans="1:18" s="258" customFormat="1" ht="30" customHeight="1">
      <c r="A487" s="260"/>
      <c r="B487" s="250"/>
      <c r="C487" s="250"/>
      <c r="D487" s="250"/>
      <c r="E487" s="107"/>
      <c r="F487" s="257"/>
      <c r="G487" s="257"/>
      <c r="H487" s="257"/>
      <c r="I487" s="257"/>
      <c r="J487" s="257"/>
      <c r="K487" s="109"/>
      <c r="L487" s="257"/>
      <c r="M487" s="257"/>
      <c r="N487" s="257"/>
      <c r="O487" s="257"/>
      <c r="P487" s="248"/>
      <c r="Q487" s="248"/>
      <c r="R487" s="248"/>
    </row>
    <row r="488" spans="1:18" s="258" customFormat="1" ht="30" customHeight="1">
      <c r="A488" s="260"/>
      <c r="B488" s="250"/>
      <c r="C488" s="250"/>
      <c r="D488" s="250"/>
      <c r="E488" s="107"/>
      <c r="F488" s="257"/>
      <c r="G488" s="257"/>
      <c r="H488" s="257"/>
      <c r="I488" s="257"/>
      <c r="J488" s="257"/>
      <c r="K488" s="109"/>
      <c r="L488" s="257"/>
      <c r="M488" s="257"/>
      <c r="N488" s="257"/>
      <c r="O488" s="257"/>
      <c r="P488" s="248"/>
      <c r="Q488" s="248"/>
      <c r="R488" s="248"/>
    </row>
    <row r="489" spans="1:18" s="258" customFormat="1" ht="30" customHeight="1">
      <c r="A489" s="260"/>
      <c r="B489" s="250"/>
      <c r="C489" s="250"/>
      <c r="D489" s="250"/>
      <c r="E489" s="107"/>
      <c r="F489" s="257"/>
      <c r="G489" s="257"/>
      <c r="H489" s="257"/>
      <c r="I489" s="257"/>
      <c r="J489" s="257"/>
      <c r="K489" s="109"/>
      <c r="L489" s="257"/>
      <c r="M489" s="257"/>
      <c r="N489" s="257"/>
      <c r="O489" s="257"/>
      <c r="P489" s="248"/>
      <c r="Q489" s="248"/>
      <c r="R489" s="248"/>
    </row>
    <row r="490" spans="1:18" s="258" customFormat="1" ht="30" customHeight="1">
      <c r="A490" s="260"/>
      <c r="B490" s="250"/>
      <c r="C490" s="250"/>
      <c r="D490" s="250"/>
      <c r="E490" s="107"/>
      <c r="F490" s="257"/>
      <c r="G490" s="257"/>
      <c r="H490" s="257"/>
      <c r="I490" s="257"/>
      <c r="J490" s="257"/>
      <c r="K490" s="109"/>
      <c r="L490" s="257"/>
      <c r="M490" s="257"/>
      <c r="N490" s="257"/>
      <c r="O490" s="257"/>
      <c r="P490" s="248"/>
      <c r="Q490" s="248"/>
      <c r="R490" s="248"/>
    </row>
    <row r="491" spans="1:18" s="258" customFormat="1" ht="30" customHeight="1">
      <c r="A491" s="260"/>
      <c r="B491" s="250"/>
      <c r="C491" s="250"/>
      <c r="D491" s="250"/>
      <c r="E491" s="107"/>
      <c r="F491" s="257"/>
      <c r="G491" s="257"/>
      <c r="H491" s="257"/>
      <c r="I491" s="257"/>
      <c r="J491" s="257"/>
      <c r="K491" s="109"/>
      <c r="L491" s="257"/>
      <c r="M491" s="257"/>
      <c r="N491" s="257"/>
      <c r="O491" s="257"/>
      <c r="P491" s="248"/>
      <c r="Q491" s="248"/>
      <c r="R491" s="248"/>
    </row>
    <row r="492" spans="1:18" s="258" customFormat="1" ht="30" customHeight="1">
      <c r="A492" s="260"/>
      <c r="B492" s="250"/>
      <c r="C492" s="250"/>
      <c r="D492" s="250"/>
      <c r="E492" s="107"/>
      <c r="F492" s="257"/>
      <c r="G492" s="257"/>
      <c r="H492" s="257"/>
      <c r="I492" s="257"/>
      <c r="J492" s="257"/>
      <c r="K492" s="109"/>
      <c r="L492" s="257"/>
      <c r="M492" s="257"/>
      <c r="N492" s="257"/>
      <c r="O492" s="257"/>
      <c r="P492" s="248"/>
      <c r="Q492" s="248"/>
      <c r="R492" s="248"/>
    </row>
    <row r="493" spans="1:18" s="258" customFormat="1" ht="30" customHeight="1">
      <c r="A493" s="260"/>
      <c r="B493" s="250"/>
      <c r="C493" s="250"/>
      <c r="D493" s="250"/>
      <c r="E493" s="107"/>
      <c r="F493" s="257"/>
      <c r="G493" s="257"/>
      <c r="H493" s="257"/>
      <c r="I493" s="257"/>
      <c r="J493" s="257"/>
      <c r="K493" s="109"/>
      <c r="L493" s="257"/>
      <c r="M493" s="257"/>
      <c r="N493" s="257"/>
      <c r="O493" s="257"/>
      <c r="P493" s="248"/>
      <c r="Q493" s="248"/>
      <c r="R493" s="248"/>
    </row>
    <row r="494" spans="1:18" s="258" customFormat="1" ht="30" customHeight="1">
      <c r="A494" s="260"/>
      <c r="B494" s="250"/>
      <c r="C494" s="250"/>
      <c r="D494" s="250"/>
      <c r="E494" s="107"/>
      <c r="F494" s="257"/>
      <c r="G494" s="257"/>
      <c r="H494" s="257"/>
      <c r="I494" s="257"/>
      <c r="J494" s="257"/>
      <c r="K494" s="109"/>
      <c r="L494" s="257"/>
      <c r="M494" s="257"/>
      <c r="N494" s="257"/>
      <c r="O494" s="257"/>
      <c r="P494" s="248"/>
      <c r="Q494" s="248"/>
      <c r="R494" s="248"/>
    </row>
    <row r="495" spans="1:18" s="258" customFormat="1" ht="30" customHeight="1">
      <c r="A495" s="260"/>
      <c r="B495" s="250"/>
      <c r="C495" s="250"/>
      <c r="D495" s="250"/>
      <c r="E495" s="107"/>
      <c r="F495" s="257"/>
      <c r="G495" s="257"/>
      <c r="H495" s="257"/>
      <c r="I495" s="257"/>
      <c r="J495" s="257"/>
      <c r="K495" s="109"/>
      <c r="L495" s="257"/>
      <c r="M495" s="257"/>
      <c r="N495" s="257"/>
      <c r="O495" s="257"/>
      <c r="P495" s="248"/>
      <c r="Q495" s="248"/>
      <c r="R495" s="248"/>
    </row>
    <row r="496" spans="1:18" s="258" customFormat="1" ht="30" customHeight="1">
      <c r="A496" s="260"/>
      <c r="B496" s="250"/>
      <c r="C496" s="250"/>
      <c r="D496" s="250"/>
      <c r="E496" s="107"/>
      <c r="F496" s="257"/>
      <c r="G496" s="257"/>
      <c r="H496" s="257"/>
      <c r="I496" s="257"/>
      <c r="J496" s="257"/>
      <c r="K496" s="109"/>
      <c r="L496" s="257"/>
      <c r="M496" s="257"/>
      <c r="N496" s="257"/>
      <c r="O496" s="257"/>
      <c r="P496" s="248"/>
      <c r="Q496" s="248"/>
      <c r="R496" s="248"/>
    </row>
    <row r="497" spans="1:18" s="258" customFormat="1" ht="30" customHeight="1">
      <c r="A497" s="260"/>
      <c r="B497" s="250"/>
      <c r="C497" s="250"/>
      <c r="D497" s="250"/>
      <c r="E497" s="107"/>
      <c r="F497" s="257"/>
      <c r="G497" s="257"/>
      <c r="H497" s="257"/>
      <c r="I497" s="257"/>
      <c r="J497" s="257"/>
      <c r="K497" s="109"/>
      <c r="L497" s="257"/>
      <c r="M497" s="257"/>
      <c r="N497" s="257"/>
      <c r="O497" s="257"/>
      <c r="P497" s="248"/>
      <c r="Q497" s="248"/>
      <c r="R497" s="248"/>
    </row>
    <row r="498" spans="1:18" s="258" customFormat="1" ht="30" customHeight="1">
      <c r="A498" s="260"/>
      <c r="B498" s="250"/>
      <c r="C498" s="250"/>
      <c r="D498" s="250"/>
      <c r="E498" s="107"/>
      <c r="F498" s="257"/>
      <c r="G498" s="257"/>
      <c r="H498" s="257"/>
      <c r="I498" s="257"/>
      <c r="J498" s="257"/>
      <c r="K498" s="109"/>
      <c r="L498" s="257"/>
      <c r="M498" s="257"/>
      <c r="N498" s="257"/>
      <c r="O498" s="257"/>
      <c r="P498" s="248"/>
      <c r="Q498" s="248"/>
      <c r="R498" s="248"/>
    </row>
    <row r="499" spans="1:18" s="258" customFormat="1" ht="30" customHeight="1">
      <c r="A499" s="260"/>
      <c r="B499" s="250"/>
      <c r="C499" s="250"/>
      <c r="D499" s="250"/>
      <c r="E499" s="107"/>
      <c r="F499" s="257"/>
      <c r="G499" s="257"/>
      <c r="H499" s="257"/>
      <c r="I499" s="257"/>
      <c r="J499" s="257"/>
      <c r="K499" s="109"/>
      <c r="L499" s="257"/>
      <c r="M499" s="257"/>
      <c r="N499" s="257"/>
      <c r="O499" s="257"/>
      <c r="P499" s="248"/>
      <c r="Q499" s="248"/>
      <c r="R499" s="248"/>
    </row>
    <row r="500" spans="1:18" s="258" customFormat="1" ht="30" customHeight="1">
      <c r="A500" s="260"/>
      <c r="B500" s="250"/>
      <c r="C500" s="250"/>
      <c r="D500" s="250"/>
      <c r="E500" s="107"/>
      <c r="F500" s="257"/>
      <c r="G500" s="257"/>
      <c r="H500" s="257"/>
      <c r="I500" s="257"/>
      <c r="J500" s="257"/>
      <c r="K500" s="109"/>
      <c r="L500" s="257"/>
      <c r="M500" s="257"/>
      <c r="N500" s="257"/>
      <c r="O500" s="257"/>
      <c r="P500" s="248"/>
      <c r="Q500" s="248"/>
      <c r="R500" s="248"/>
    </row>
    <row r="501" spans="1:18" s="258" customFormat="1" ht="30" customHeight="1">
      <c r="A501" s="260"/>
      <c r="B501" s="250"/>
      <c r="C501" s="250"/>
      <c r="D501" s="250"/>
      <c r="E501" s="107"/>
      <c r="F501" s="257"/>
      <c r="G501" s="257"/>
      <c r="H501" s="257"/>
      <c r="I501" s="257"/>
      <c r="J501" s="257"/>
      <c r="K501" s="109"/>
      <c r="L501" s="257"/>
      <c r="M501" s="257"/>
      <c r="N501" s="257"/>
      <c r="O501" s="257"/>
      <c r="P501" s="248"/>
      <c r="Q501" s="248"/>
      <c r="R501" s="248"/>
    </row>
    <row r="502" spans="1:18" s="258" customFormat="1" ht="30" customHeight="1">
      <c r="A502" s="260"/>
      <c r="B502" s="250"/>
      <c r="C502" s="250"/>
      <c r="D502" s="250"/>
      <c r="E502" s="107"/>
      <c r="F502" s="257"/>
      <c r="G502" s="257"/>
      <c r="H502" s="257"/>
      <c r="I502" s="257"/>
      <c r="J502" s="257"/>
      <c r="K502" s="109"/>
      <c r="L502" s="257"/>
      <c r="M502" s="257"/>
      <c r="N502" s="257"/>
      <c r="O502" s="257"/>
      <c r="P502" s="248"/>
      <c r="Q502" s="248"/>
      <c r="R502" s="248"/>
    </row>
    <row r="503" spans="1:18" s="258" customFormat="1" ht="30" customHeight="1">
      <c r="A503" s="260"/>
      <c r="B503" s="250"/>
      <c r="C503" s="250"/>
      <c r="D503" s="250"/>
      <c r="E503" s="107"/>
      <c r="F503" s="257"/>
      <c r="G503" s="257"/>
      <c r="H503" s="257"/>
      <c r="I503" s="257"/>
      <c r="J503" s="257"/>
      <c r="K503" s="109"/>
      <c r="L503" s="257"/>
      <c r="M503" s="257"/>
      <c r="N503" s="257"/>
      <c r="O503" s="257"/>
      <c r="P503" s="248"/>
      <c r="Q503" s="248"/>
      <c r="R503" s="248"/>
    </row>
    <row r="504" spans="1:18" s="258" customFormat="1" ht="30" customHeight="1">
      <c r="A504" s="260"/>
      <c r="B504" s="250"/>
      <c r="C504" s="250"/>
      <c r="D504" s="250"/>
      <c r="E504" s="107"/>
      <c r="F504" s="257"/>
      <c r="G504" s="257"/>
      <c r="H504" s="257"/>
      <c r="I504" s="257"/>
      <c r="J504" s="257"/>
      <c r="K504" s="109"/>
      <c r="L504" s="257"/>
      <c r="M504" s="257"/>
      <c r="N504" s="257"/>
      <c r="O504" s="257"/>
      <c r="P504" s="248"/>
      <c r="Q504" s="248"/>
      <c r="R504" s="248"/>
    </row>
    <row r="505" spans="1:18" s="258" customFormat="1" ht="30" customHeight="1">
      <c r="A505" s="260"/>
      <c r="B505" s="250"/>
      <c r="C505" s="250"/>
      <c r="D505" s="250"/>
      <c r="E505" s="107"/>
      <c r="F505" s="257"/>
      <c r="G505" s="257"/>
      <c r="H505" s="257"/>
      <c r="I505" s="257"/>
      <c r="J505" s="257"/>
      <c r="K505" s="109"/>
      <c r="L505" s="257"/>
      <c r="M505" s="257"/>
      <c r="N505" s="257"/>
      <c r="O505" s="257"/>
      <c r="P505" s="248"/>
      <c r="Q505" s="248"/>
      <c r="R505" s="248"/>
    </row>
    <row r="506" spans="1:18" s="258" customFormat="1" ht="30" customHeight="1">
      <c r="A506" s="260"/>
      <c r="B506" s="250"/>
      <c r="C506" s="250"/>
      <c r="D506" s="250"/>
      <c r="E506" s="107"/>
      <c r="F506" s="257"/>
      <c r="G506" s="257"/>
      <c r="H506" s="257"/>
      <c r="I506" s="257"/>
      <c r="J506" s="257"/>
      <c r="K506" s="109"/>
      <c r="L506" s="257"/>
      <c r="M506" s="257"/>
      <c r="N506" s="257"/>
      <c r="O506" s="257"/>
      <c r="P506" s="248"/>
      <c r="Q506" s="248"/>
      <c r="R506" s="248"/>
    </row>
    <row r="507" spans="1:18" s="258" customFormat="1" ht="30" customHeight="1">
      <c r="A507" s="260"/>
      <c r="B507" s="250"/>
      <c r="C507" s="250"/>
      <c r="D507" s="250"/>
      <c r="E507" s="107"/>
      <c r="F507" s="257"/>
      <c r="G507" s="257"/>
      <c r="H507" s="257"/>
      <c r="I507" s="257"/>
      <c r="J507" s="257"/>
      <c r="K507" s="109"/>
      <c r="L507" s="257"/>
      <c r="M507" s="257"/>
      <c r="N507" s="257"/>
      <c r="O507" s="257"/>
      <c r="P507" s="248"/>
      <c r="Q507" s="248"/>
      <c r="R507" s="248"/>
    </row>
    <row r="508" spans="1:18" s="258" customFormat="1" ht="30" customHeight="1">
      <c r="A508" s="260"/>
      <c r="B508" s="250"/>
      <c r="C508" s="250"/>
      <c r="D508" s="250"/>
      <c r="E508" s="107"/>
      <c r="F508" s="257"/>
      <c r="G508" s="257"/>
      <c r="H508" s="257"/>
      <c r="I508" s="257"/>
      <c r="J508" s="257"/>
      <c r="K508" s="109"/>
      <c r="L508" s="257"/>
      <c r="M508" s="257"/>
      <c r="N508" s="257"/>
      <c r="O508" s="257"/>
      <c r="P508" s="248"/>
      <c r="Q508" s="248"/>
      <c r="R508" s="248"/>
    </row>
    <row r="509" spans="1:18" s="258" customFormat="1" ht="30" customHeight="1">
      <c r="A509" s="260"/>
      <c r="B509" s="250"/>
      <c r="C509" s="250"/>
      <c r="D509" s="250"/>
      <c r="E509" s="107"/>
      <c r="F509" s="257"/>
      <c r="G509" s="257"/>
      <c r="H509" s="257"/>
      <c r="I509" s="257"/>
      <c r="J509" s="257"/>
      <c r="K509" s="109"/>
      <c r="L509" s="257"/>
      <c r="M509" s="257"/>
      <c r="N509" s="257"/>
      <c r="O509" s="257"/>
      <c r="P509" s="248"/>
      <c r="Q509" s="248"/>
      <c r="R509" s="248"/>
    </row>
    <row r="510" spans="1:18" s="258" customFormat="1" ht="30" customHeight="1">
      <c r="A510" s="260"/>
      <c r="B510" s="250"/>
      <c r="C510" s="250"/>
      <c r="D510" s="250"/>
      <c r="E510" s="107"/>
      <c r="F510" s="257"/>
      <c r="G510" s="257"/>
      <c r="H510" s="257"/>
      <c r="I510" s="257"/>
      <c r="J510" s="257"/>
      <c r="K510" s="109"/>
      <c r="L510" s="257"/>
      <c r="M510" s="257"/>
      <c r="N510" s="257"/>
      <c r="O510" s="257"/>
      <c r="P510" s="248"/>
      <c r="Q510" s="248"/>
      <c r="R510" s="248"/>
    </row>
    <row r="511" spans="1:18" s="258" customFormat="1" ht="30" customHeight="1">
      <c r="A511" s="260"/>
      <c r="B511" s="250"/>
      <c r="C511" s="250"/>
      <c r="D511" s="250"/>
      <c r="E511" s="107"/>
      <c r="F511" s="257"/>
      <c r="G511" s="257"/>
      <c r="H511" s="257"/>
      <c r="I511" s="257"/>
      <c r="J511" s="257"/>
      <c r="K511" s="109"/>
      <c r="L511" s="257"/>
      <c r="M511" s="257"/>
      <c r="N511" s="257"/>
      <c r="O511" s="257"/>
      <c r="P511" s="248"/>
      <c r="Q511" s="248"/>
      <c r="R511" s="248"/>
    </row>
    <row r="512" spans="1:18" s="258" customFormat="1" ht="30" customHeight="1">
      <c r="A512" s="260"/>
      <c r="B512" s="250"/>
      <c r="C512" s="250"/>
      <c r="D512" s="250"/>
      <c r="E512" s="107"/>
      <c r="F512" s="257"/>
      <c r="G512" s="257"/>
      <c r="H512" s="257"/>
      <c r="I512" s="257"/>
      <c r="J512" s="257"/>
      <c r="K512" s="109"/>
      <c r="L512" s="257"/>
      <c r="M512" s="257"/>
      <c r="N512" s="257"/>
      <c r="O512" s="257"/>
      <c r="P512" s="248"/>
      <c r="Q512" s="248"/>
      <c r="R512" s="248"/>
    </row>
    <row r="513" spans="1:18" s="258" customFormat="1" ht="30" customHeight="1">
      <c r="A513" s="260"/>
      <c r="B513" s="250"/>
      <c r="C513" s="250"/>
      <c r="D513" s="250"/>
      <c r="E513" s="107"/>
      <c r="F513" s="257"/>
      <c r="G513" s="257"/>
      <c r="H513" s="257"/>
      <c r="I513" s="257"/>
      <c r="J513" s="257"/>
      <c r="K513" s="109"/>
      <c r="L513" s="257"/>
      <c r="M513" s="257"/>
      <c r="N513" s="257"/>
      <c r="O513" s="257"/>
      <c r="P513" s="248"/>
      <c r="Q513" s="248"/>
      <c r="R513" s="248"/>
    </row>
    <row r="514" spans="1:18" s="258" customFormat="1" ht="30" customHeight="1">
      <c r="A514" s="260"/>
      <c r="B514" s="250"/>
      <c r="C514" s="250"/>
      <c r="D514" s="250"/>
      <c r="E514" s="107"/>
      <c r="F514" s="257"/>
      <c r="G514" s="257"/>
      <c r="H514" s="257"/>
      <c r="I514" s="257"/>
      <c r="J514" s="257"/>
      <c r="K514" s="109"/>
      <c r="L514" s="257"/>
      <c r="M514" s="257"/>
      <c r="N514" s="257"/>
      <c r="O514" s="257"/>
      <c r="P514" s="248"/>
      <c r="Q514" s="248"/>
      <c r="R514" s="248"/>
    </row>
    <row r="515" spans="1:18" s="258" customFormat="1" ht="30" customHeight="1">
      <c r="A515" s="260"/>
      <c r="B515" s="250"/>
      <c r="C515" s="250"/>
      <c r="D515" s="250"/>
      <c r="E515" s="107"/>
      <c r="F515" s="257"/>
      <c r="G515" s="257"/>
      <c r="H515" s="257"/>
      <c r="I515" s="257"/>
      <c r="J515" s="257"/>
      <c r="K515" s="109"/>
      <c r="L515" s="257"/>
      <c r="M515" s="257"/>
      <c r="N515" s="257"/>
      <c r="O515" s="257"/>
      <c r="P515" s="248"/>
      <c r="Q515" s="248"/>
      <c r="R515" s="248"/>
    </row>
    <row r="516" spans="1:18" s="258" customFormat="1" ht="30" customHeight="1">
      <c r="A516" s="260"/>
      <c r="B516" s="250"/>
      <c r="C516" s="250"/>
      <c r="D516" s="250"/>
      <c r="E516" s="107"/>
      <c r="F516" s="257"/>
      <c r="G516" s="257"/>
      <c r="H516" s="257"/>
      <c r="I516" s="257"/>
      <c r="J516" s="257"/>
      <c r="K516" s="109"/>
      <c r="L516" s="257"/>
      <c r="M516" s="257"/>
      <c r="N516" s="257"/>
      <c r="O516" s="257"/>
      <c r="P516" s="248"/>
      <c r="Q516" s="248"/>
      <c r="R516" s="248"/>
    </row>
    <row r="517" spans="1:18" s="258" customFormat="1" ht="30" customHeight="1">
      <c r="A517" s="260"/>
      <c r="B517" s="250"/>
      <c r="C517" s="250"/>
      <c r="D517" s="250"/>
      <c r="E517" s="107"/>
      <c r="F517" s="257"/>
      <c r="G517" s="257"/>
      <c r="H517" s="257"/>
      <c r="I517" s="257"/>
      <c r="J517" s="257"/>
      <c r="K517" s="109"/>
      <c r="L517" s="257"/>
      <c r="M517" s="257"/>
      <c r="N517" s="257"/>
      <c r="O517" s="257"/>
      <c r="P517" s="248"/>
      <c r="Q517" s="248"/>
      <c r="R517" s="248"/>
    </row>
    <row r="518" spans="1:18" s="258" customFormat="1" ht="30" customHeight="1">
      <c r="A518" s="260"/>
      <c r="B518" s="250"/>
      <c r="C518" s="250"/>
      <c r="D518" s="250"/>
      <c r="E518" s="107"/>
      <c r="F518" s="257"/>
      <c r="G518" s="257"/>
      <c r="H518" s="257"/>
      <c r="I518" s="257"/>
      <c r="J518" s="257"/>
      <c r="K518" s="109"/>
      <c r="L518" s="257"/>
      <c r="M518" s="257"/>
      <c r="N518" s="257"/>
      <c r="O518" s="257"/>
      <c r="P518" s="248"/>
      <c r="Q518" s="248"/>
      <c r="R518" s="248"/>
    </row>
    <row r="519" spans="1:18" s="258" customFormat="1" ht="30" customHeight="1">
      <c r="A519" s="260"/>
      <c r="B519" s="250"/>
      <c r="C519" s="250"/>
      <c r="D519" s="250"/>
      <c r="E519" s="107"/>
      <c r="F519" s="257"/>
      <c r="G519" s="257"/>
      <c r="H519" s="257"/>
      <c r="I519" s="257"/>
      <c r="J519" s="257"/>
      <c r="K519" s="109"/>
      <c r="L519" s="257"/>
      <c r="M519" s="257"/>
      <c r="N519" s="257"/>
      <c r="O519" s="257"/>
      <c r="P519" s="248"/>
      <c r="Q519" s="248"/>
      <c r="R519" s="248"/>
    </row>
    <row r="520" spans="1:18" s="258" customFormat="1" ht="30" customHeight="1">
      <c r="A520" s="260"/>
      <c r="B520" s="250"/>
      <c r="C520" s="250"/>
      <c r="D520" s="250"/>
      <c r="E520" s="107"/>
      <c r="F520" s="257"/>
      <c r="G520" s="257"/>
      <c r="H520" s="257"/>
      <c r="I520" s="257"/>
      <c r="J520" s="257"/>
      <c r="K520" s="109"/>
      <c r="L520" s="257"/>
      <c r="M520" s="257"/>
      <c r="N520" s="257"/>
      <c r="O520" s="257"/>
      <c r="P520" s="248"/>
      <c r="Q520" s="248"/>
      <c r="R520" s="248"/>
    </row>
    <row r="521" spans="1:18" s="258" customFormat="1" ht="30" customHeight="1">
      <c r="A521" s="260"/>
      <c r="B521" s="250"/>
      <c r="C521" s="250"/>
      <c r="D521" s="250"/>
      <c r="E521" s="107"/>
      <c r="F521" s="257"/>
      <c r="G521" s="257"/>
      <c r="H521" s="257"/>
      <c r="I521" s="257"/>
      <c r="J521" s="257"/>
      <c r="K521" s="109"/>
      <c r="L521" s="257"/>
      <c r="M521" s="257"/>
      <c r="N521" s="257"/>
      <c r="O521" s="257"/>
      <c r="P521" s="248"/>
      <c r="Q521" s="248"/>
      <c r="R521" s="248"/>
    </row>
    <row r="522" spans="1:18" s="258" customFormat="1" ht="30" customHeight="1">
      <c r="A522" s="260"/>
      <c r="B522" s="250"/>
      <c r="C522" s="250"/>
      <c r="D522" s="250"/>
      <c r="E522" s="107"/>
      <c r="F522" s="257"/>
      <c r="G522" s="257"/>
      <c r="H522" s="257"/>
      <c r="I522" s="257"/>
      <c r="J522" s="257"/>
      <c r="K522" s="109"/>
      <c r="L522" s="257"/>
      <c r="M522" s="257"/>
      <c r="N522" s="257"/>
      <c r="O522" s="257"/>
      <c r="P522" s="248"/>
      <c r="Q522" s="248"/>
      <c r="R522" s="248"/>
    </row>
    <row r="523" spans="1:18" s="258" customFormat="1" ht="30" customHeight="1">
      <c r="A523" s="260"/>
      <c r="B523" s="250"/>
      <c r="C523" s="250"/>
      <c r="D523" s="250"/>
      <c r="E523" s="107"/>
      <c r="F523" s="257"/>
      <c r="G523" s="257"/>
      <c r="H523" s="257"/>
      <c r="I523" s="257"/>
      <c r="J523" s="257"/>
      <c r="K523" s="109"/>
      <c r="L523" s="257"/>
      <c r="M523" s="257"/>
      <c r="N523" s="257"/>
      <c r="O523" s="257"/>
      <c r="P523" s="248"/>
      <c r="Q523" s="248"/>
      <c r="R523" s="248"/>
    </row>
    <row r="524" spans="1:18" s="258" customFormat="1" ht="30" customHeight="1">
      <c r="A524" s="260"/>
      <c r="B524" s="250"/>
      <c r="C524" s="250"/>
      <c r="D524" s="250"/>
      <c r="E524" s="107"/>
      <c r="F524" s="257"/>
      <c r="G524" s="257"/>
      <c r="H524" s="257"/>
      <c r="I524" s="257"/>
      <c r="J524" s="257"/>
      <c r="K524" s="109"/>
      <c r="L524" s="257"/>
      <c r="M524" s="257"/>
      <c r="N524" s="257"/>
      <c r="O524" s="257"/>
      <c r="P524" s="248"/>
      <c r="Q524" s="248"/>
      <c r="R524" s="248"/>
    </row>
    <row r="525" spans="1:18" s="258" customFormat="1" ht="30" customHeight="1">
      <c r="A525" s="260"/>
      <c r="B525" s="250"/>
      <c r="C525" s="250"/>
      <c r="D525" s="250"/>
      <c r="E525" s="107"/>
      <c r="F525" s="257"/>
      <c r="G525" s="257"/>
      <c r="H525" s="257"/>
      <c r="I525" s="257"/>
      <c r="J525" s="257"/>
      <c r="K525" s="109"/>
      <c r="L525" s="257"/>
      <c r="M525" s="257"/>
      <c r="N525" s="257"/>
      <c r="O525" s="257"/>
      <c r="P525" s="248"/>
      <c r="Q525" s="248"/>
      <c r="R525" s="248"/>
    </row>
    <row r="526" spans="1:18" s="258" customFormat="1" ht="30" customHeight="1">
      <c r="A526" s="260"/>
      <c r="B526" s="250"/>
      <c r="C526" s="250"/>
      <c r="D526" s="250"/>
      <c r="E526" s="107"/>
      <c r="F526" s="257"/>
      <c r="G526" s="257"/>
      <c r="H526" s="257"/>
      <c r="I526" s="257"/>
      <c r="J526" s="257"/>
      <c r="K526" s="109"/>
      <c r="L526" s="257"/>
      <c r="M526" s="257"/>
      <c r="N526" s="257"/>
      <c r="O526" s="257"/>
      <c r="P526" s="248"/>
      <c r="Q526" s="248"/>
      <c r="R526" s="248"/>
    </row>
    <row r="527" spans="1:18" s="258" customFormat="1" ht="30" customHeight="1">
      <c r="A527" s="260"/>
      <c r="B527" s="250"/>
      <c r="C527" s="250"/>
      <c r="D527" s="250"/>
      <c r="E527" s="107"/>
      <c r="F527" s="257"/>
      <c r="G527" s="257"/>
      <c r="H527" s="257"/>
      <c r="I527" s="257"/>
      <c r="J527" s="257"/>
      <c r="K527" s="109"/>
      <c r="L527" s="257"/>
      <c r="M527" s="257"/>
      <c r="N527" s="257"/>
      <c r="O527" s="257"/>
      <c r="P527" s="248"/>
      <c r="Q527" s="248"/>
      <c r="R527" s="248"/>
    </row>
    <row r="528" spans="1:18" s="258" customFormat="1" ht="30" customHeight="1">
      <c r="A528" s="260"/>
      <c r="B528" s="250"/>
      <c r="C528" s="250"/>
      <c r="D528" s="250"/>
      <c r="E528" s="107"/>
      <c r="F528" s="257"/>
      <c r="G528" s="257"/>
      <c r="H528" s="257"/>
      <c r="I528" s="257"/>
      <c r="J528" s="257"/>
      <c r="K528" s="109"/>
      <c r="L528" s="257"/>
      <c r="M528" s="257"/>
      <c r="N528" s="257"/>
      <c r="O528" s="257"/>
      <c r="P528" s="248"/>
      <c r="Q528" s="248"/>
      <c r="R528" s="248"/>
    </row>
    <row r="529" spans="1:18" s="258" customFormat="1" ht="30" customHeight="1">
      <c r="A529" s="260"/>
      <c r="B529" s="250"/>
      <c r="C529" s="250"/>
      <c r="D529" s="250"/>
      <c r="E529" s="107"/>
      <c r="F529" s="257"/>
      <c r="G529" s="257"/>
      <c r="H529" s="257"/>
      <c r="I529" s="257"/>
      <c r="J529" s="257"/>
      <c r="K529" s="109"/>
      <c r="L529" s="257"/>
      <c r="M529" s="257"/>
      <c r="N529" s="257"/>
      <c r="O529" s="257"/>
      <c r="P529" s="248"/>
      <c r="Q529" s="248"/>
      <c r="R529" s="248"/>
    </row>
    <row r="530" spans="1:18" s="258" customFormat="1" ht="30" customHeight="1">
      <c r="A530" s="260"/>
      <c r="B530" s="250"/>
      <c r="C530" s="250"/>
      <c r="D530" s="250"/>
      <c r="E530" s="107"/>
      <c r="F530" s="257"/>
      <c r="G530" s="257"/>
      <c r="H530" s="257"/>
      <c r="I530" s="257"/>
      <c r="J530" s="257"/>
      <c r="K530" s="109"/>
      <c r="L530" s="257"/>
      <c r="M530" s="257"/>
      <c r="N530" s="257"/>
      <c r="O530" s="257"/>
      <c r="P530" s="248"/>
      <c r="Q530" s="248"/>
      <c r="R530" s="248"/>
    </row>
    <row r="531" spans="1:18" s="258" customFormat="1" ht="30" customHeight="1">
      <c r="A531" s="260"/>
      <c r="B531" s="250"/>
      <c r="C531" s="250"/>
      <c r="D531" s="250"/>
      <c r="E531" s="107"/>
      <c r="F531" s="257"/>
      <c r="G531" s="257"/>
      <c r="H531" s="257"/>
      <c r="I531" s="257"/>
      <c r="J531" s="257"/>
      <c r="K531" s="109"/>
      <c r="L531" s="257"/>
      <c r="M531" s="257"/>
      <c r="N531" s="257"/>
      <c r="O531" s="257"/>
      <c r="P531" s="248"/>
      <c r="Q531" s="248"/>
      <c r="R531" s="248"/>
    </row>
    <row r="532" spans="1:18" s="258" customFormat="1" ht="30" customHeight="1">
      <c r="A532" s="260"/>
      <c r="B532" s="250"/>
      <c r="C532" s="250"/>
      <c r="D532" s="250"/>
      <c r="E532" s="107"/>
      <c r="F532" s="257"/>
      <c r="G532" s="257"/>
      <c r="H532" s="257"/>
      <c r="I532" s="257"/>
      <c r="J532" s="257"/>
      <c r="K532" s="109"/>
      <c r="L532" s="257"/>
      <c r="M532" s="257"/>
      <c r="N532" s="257"/>
      <c r="O532" s="257"/>
      <c r="P532" s="248"/>
      <c r="Q532" s="248"/>
      <c r="R532" s="248"/>
    </row>
    <row r="533" spans="1:18" s="258" customFormat="1" ht="30" customHeight="1">
      <c r="A533" s="260"/>
      <c r="B533" s="250"/>
      <c r="C533" s="250"/>
      <c r="D533" s="250"/>
      <c r="E533" s="107"/>
      <c r="F533" s="257"/>
      <c r="G533" s="257"/>
      <c r="H533" s="257"/>
      <c r="I533" s="257"/>
      <c r="J533" s="257"/>
      <c r="K533" s="109"/>
      <c r="L533" s="257"/>
      <c r="M533" s="257"/>
      <c r="N533" s="257"/>
      <c r="O533" s="257"/>
      <c r="P533" s="248"/>
      <c r="Q533" s="248"/>
      <c r="R533" s="248"/>
    </row>
    <row r="534" spans="1:18" s="258" customFormat="1" ht="30" customHeight="1">
      <c r="A534" s="260"/>
      <c r="B534" s="250"/>
      <c r="C534" s="250"/>
      <c r="D534" s="250"/>
      <c r="E534" s="107"/>
      <c r="F534" s="257"/>
      <c r="G534" s="257"/>
      <c r="H534" s="257"/>
      <c r="I534" s="257"/>
      <c r="J534" s="257"/>
      <c r="K534" s="109"/>
      <c r="L534" s="257"/>
      <c r="M534" s="257"/>
      <c r="N534" s="257"/>
      <c r="O534" s="257"/>
      <c r="P534" s="248"/>
      <c r="Q534" s="248"/>
      <c r="R534" s="248"/>
    </row>
    <row r="535" spans="1:18" s="258" customFormat="1" ht="30" customHeight="1">
      <c r="A535" s="260"/>
      <c r="B535" s="250"/>
      <c r="C535" s="250"/>
      <c r="D535" s="250"/>
      <c r="E535" s="107"/>
      <c r="F535" s="257"/>
      <c r="G535" s="257"/>
      <c r="H535" s="257"/>
      <c r="I535" s="257"/>
      <c r="J535" s="257"/>
      <c r="K535" s="109"/>
      <c r="L535" s="257"/>
      <c r="M535" s="257"/>
      <c r="N535" s="257"/>
      <c r="O535" s="257"/>
      <c r="P535" s="248"/>
      <c r="Q535" s="248"/>
      <c r="R535" s="248"/>
    </row>
    <row r="536" spans="1:18" s="258" customFormat="1" ht="30" customHeight="1">
      <c r="A536" s="260"/>
      <c r="B536" s="250"/>
      <c r="C536" s="250"/>
      <c r="D536" s="250"/>
      <c r="E536" s="107"/>
      <c r="F536" s="257"/>
      <c r="G536" s="257"/>
      <c r="H536" s="257"/>
      <c r="I536" s="257"/>
      <c r="J536" s="257"/>
      <c r="K536" s="109"/>
      <c r="L536" s="257"/>
      <c r="M536" s="257"/>
      <c r="N536" s="257"/>
      <c r="O536" s="257"/>
      <c r="P536" s="248"/>
      <c r="Q536" s="248"/>
      <c r="R536" s="248"/>
    </row>
    <row r="537" spans="1:18" s="258" customFormat="1" ht="30" customHeight="1">
      <c r="A537" s="260"/>
      <c r="B537" s="250"/>
      <c r="C537" s="250"/>
      <c r="D537" s="250"/>
      <c r="E537" s="107"/>
      <c r="F537" s="257"/>
      <c r="G537" s="257"/>
      <c r="H537" s="257"/>
      <c r="I537" s="257"/>
      <c r="J537" s="257"/>
      <c r="K537" s="109"/>
      <c r="L537" s="257"/>
      <c r="M537" s="257"/>
      <c r="N537" s="257"/>
      <c r="O537" s="257"/>
      <c r="P537" s="248"/>
      <c r="Q537" s="248"/>
      <c r="R537" s="248"/>
    </row>
    <row r="538" spans="1:18" s="258" customFormat="1" ht="30" customHeight="1">
      <c r="A538" s="260"/>
      <c r="B538" s="250"/>
      <c r="C538" s="250"/>
      <c r="D538" s="250"/>
      <c r="E538" s="107"/>
      <c r="F538" s="257"/>
      <c r="G538" s="257"/>
      <c r="H538" s="257"/>
      <c r="I538" s="257"/>
      <c r="J538" s="257"/>
      <c r="K538" s="109"/>
      <c r="L538" s="257"/>
      <c r="M538" s="257"/>
      <c r="N538" s="257"/>
      <c r="O538" s="257"/>
      <c r="P538" s="248"/>
      <c r="Q538" s="248"/>
      <c r="R538" s="248"/>
    </row>
    <row r="539" spans="1:18" s="258" customFormat="1" ht="30" customHeight="1">
      <c r="A539" s="260"/>
      <c r="B539" s="250"/>
      <c r="C539" s="250"/>
      <c r="D539" s="250"/>
      <c r="E539" s="107"/>
      <c r="F539" s="257"/>
      <c r="G539" s="257"/>
      <c r="H539" s="257"/>
      <c r="I539" s="257"/>
      <c r="J539" s="257"/>
      <c r="K539" s="109"/>
      <c r="L539" s="257"/>
      <c r="M539" s="257"/>
      <c r="N539" s="257"/>
      <c r="O539" s="257"/>
      <c r="P539" s="248"/>
      <c r="Q539" s="248"/>
      <c r="R539" s="248"/>
    </row>
    <row r="540" spans="1:18" s="258" customFormat="1" ht="30" customHeight="1">
      <c r="A540" s="260"/>
      <c r="B540" s="250"/>
      <c r="C540" s="250"/>
      <c r="D540" s="250"/>
      <c r="E540" s="107"/>
      <c r="F540" s="257"/>
      <c r="G540" s="257"/>
      <c r="H540" s="257"/>
      <c r="I540" s="257"/>
      <c r="J540" s="257"/>
      <c r="K540" s="109"/>
      <c r="L540" s="257"/>
      <c r="M540" s="257"/>
      <c r="N540" s="257"/>
      <c r="O540" s="257"/>
      <c r="P540" s="248"/>
      <c r="Q540" s="248"/>
      <c r="R540" s="248"/>
    </row>
    <row r="541" spans="1:18" s="258" customFormat="1" ht="30" customHeight="1">
      <c r="A541" s="260"/>
      <c r="B541" s="250"/>
      <c r="C541" s="250"/>
      <c r="D541" s="250"/>
      <c r="E541" s="107"/>
      <c r="F541" s="257"/>
      <c r="G541" s="257"/>
      <c r="H541" s="257"/>
      <c r="I541" s="257"/>
      <c r="J541" s="257"/>
      <c r="K541" s="109"/>
      <c r="L541" s="257"/>
      <c r="M541" s="257"/>
      <c r="N541" s="257"/>
      <c r="O541" s="257"/>
      <c r="P541" s="248"/>
      <c r="Q541" s="248"/>
      <c r="R541" s="248"/>
    </row>
    <row r="542" spans="1:18" s="258" customFormat="1" ht="30" customHeight="1">
      <c r="A542" s="260"/>
      <c r="B542" s="250"/>
      <c r="C542" s="250"/>
      <c r="D542" s="250"/>
      <c r="E542" s="107"/>
      <c r="F542" s="257"/>
      <c r="G542" s="257"/>
      <c r="H542" s="257"/>
      <c r="I542" s="257"/>
      <c r="J542" s="257"/>
      <c r="K542" s="109"/>
      <c r="L542" s="257"/>
      <c r="M542" s="257"/>
      <c r="N542" s="257"/>
      <c r="O542" s="257"/>
      <c r="P542" s="248"/>
      <c r="Q542" s="248"/>
      <c r="R542" s="248"/>
    </row>
    <row r="543" spans="1:18" s="258" customFormat="1" ht="30" customHeight="1">
      <c r="A543" s="260"/>
      <c r="B543" s="250"/>
      <c r="C543" s="250"/>
      <c r="D543" s="250"/>
      <c r="E543" s="107"/>
      <c r="F543" s="257"/>
      <c r="G543" s="257"/>
      <c r="H543" s="257"/>
      <c r="I543" s="257"/>
      <c r="J543" s="257"/>
      <c r="K543" s="109"/>
      <c r="L543" s="257"/>
      <c r="M543" s="257"/>
      <c r="N543" s="257"/>
      <c r="O543" s="257"/>
      <c r="P543" s="248"/>
      <c r="Q543" s="248"/>
      <c r="R543" s="248"/>
    </row>
    <row r="544" spans="1:18" s="258" customFormat="1" ht="30" customHeight="1">
      <c r="A544" s="260"/>
      <c r="B544" s="250"/>
      <c r="C544" s="250"/>
      <c r="D544" s="250"/>
      <c r="E544" s="107"/>
      <c r="F544" s="257"/>
      <c r="G544" s="257"/>
      <c r="H544" s="257"/>
      <c r="I544" s="257"/>
      <c r="J544" s="257"/>
      <c r="K544" s="109"/>
      <c r="L544" s="257"/>
      <c r="M544" s="257"/>
      <c r="N544" s="257"/>
      <c r="O544" s="257"/>
      <c r="P544" s="248"/>
      <c r="Q544" s="248"/>
      <c r="R544" s="248"/>
    </row>
    <row r="545" spans="1:18" s="258" customFormat="1" ht="30" customHeight="1">
      <c r="A545" s="260"/>
      <c r="B545" s="250"/>
      <c r="C545" s="250"/>
      <c r="D545" s="250"/>
      <c r="E545" s="107"/>
      <c r="F545" s="257"/>
      <c r="G545" s="257"/>
      <c r="H545" s="257"/>
      <c r="I545" s="257"/>
      <c r="J545" s="257"/>
      <c r="K545" s="109"/>
      <c r="L545" s="257"/>
      <c r="M545" s="257"/>
      <c r="N545" s="257"/>
      <c r="O545" s="257"/>
      <c r="P545" s="248"/>
      <c r="Q545" s="248"/>
      <c r="R545" s="248"/>
    </row>
    <row r="546" spans="1:18" s="258" customFormat="1" ht="30" customHeight="1">
      <c r="A546" s="260"/>
      <c r="B546" s="250"/>
      <c r="C546" s="250"/>
      <c r="D546" s="250"/>
      <c r="E546" s="107"/>
      <c r="F546" s="257"/>
      <c r="G546" s="257"/>
      <c r="H546" s="257"/>
      <c r="I546" s="257"/>
      <c r="J546" s="257"/>
      <c r="K546" s="109"/>
      <c r="L546" s="257"/>
      <c r="M546" s="257"/>
      <c r="N546" s="257"/>
      <c r="O546" s="257"/>
      <c r="P546" s="248"/>
      <c r="Q546" s="248"/>
      <c r="R546" s="248"/>
    </row>
    <row r="547" spans="1:18" s="258" customFormat="1" ht="30" customHeight="1">
      <c r="A547" s="260"/>
      <c r="B547" s="250"/>
      <c r="C547" s="250"/>
      <c r="D547" s="250"/>
      <c r="E547" s="107"/>
      <c r="F547" s="257"/>
      <c r="G547" s="257"/>
      <c r="H547" s="257"/>
      <c r="I547" s="257"/>
      <c r="J547" s="257"/>
      <c r="K547" s="109"/>
      <c r="L547" s="257"/>
      <c r="M547" s="257"/>
      <c r="N547" s="257"/>
      <c r="O547" s="257"/>
      <c r="P547" s="248"/>
      <c r="Q547" s="248"/>
      <c r="R547" s="248"/>
    </row>
    <row r="548" spans="1:18" s="258" customFormat="1" ht="30" customHeight="1">
      <c r="A548" s="260"/>
      <c r="B548" s="250"/>
      <c r="C548" s="250"/>
      <c r="D548" s="250"/>
      <c r="E548" s="107"/>
      <c r="F548" s="257"/>
      <c r="G548" s="257"/>
      <c r="H548" s="257"/>
      <c r="I548" s="257"/>
      <c r="J548" s="257"/>
      <c r="K548" s="109"/>
      <c r="L548" s="257"/>
      <c r="M548" s="257"/>
      <c r="N548" s="257"/>
      <c r="O548" s="257"/>
      <c r="P548" s="248"/>
      <c r="Q548" s="248"/>
      <c r="R548" s="248"/>
    </row>
    <row r="549" spans="1:18" s="258" customFormat="1" ht="30" customHeight="1">
      <c r="A549" s="260"/>
      <c r="B549" s="250"/>
      <c r="C549" s="250"/>
      <c r="D549" s="250"/>
      <c r="E549" s="107"/>
      <c r="F549" s="257"/>
      <c r="G549" s="257"/>
      <c r="H549" s="257"/>
      <c r="I549" s="257"/>
      <c r="J549" s="257"/>
      <c r="K549" s="109"/>
      <c r="L549" s="257"/>
      <c r="M549" s="257"/>
      <c r="N549" s="257"/>
      <c r="O549" s="257"/>
      <c r="P549" s="248"/>
      <c r="Q549" s="248"/>
      <c r="R549" s="248"/>
    </row>
    <row r="550" spans="1:18" s="258" customFormat="1" ht="30" customHeight="1">
      <c r="A550" s="260"/>
      <c r="B550" s="250"/>
      <c r="C550" s="250"/>
      <c r="D550" s="250"/>
      <c r="E550" s="107"/>
      <c r="F550" s="257"/>
      <c r="G550" s="257"/>
      <c r="H550" s="257"/>
      <c r="I550" s="257"/>
      <c r="J550" s="257"/>
      <c r="K550" s="109"/>
      <c r="L550" s="257"/>
      <c r="M550" s="257"/>
      <c r="N550" s="257"/>
      <c r="O550" s="257"/>
      <c r="P550" s="248"/>
      <c r="Q550" s="248"/>
      <c r="R550" s="248"/>
    </row>
    <row r="551" spans="1:18" s="258" customFormat="1" ht="30" customHeight="1">
      <c r="A551" s="260"/>
      <c r="B551" s="250"/>
      <c r="C551" s="250"/>
      <c r="D551" s="250"/>
      <c r="E551" s="107"/>
      <c r="F551" s="257"/>
      <c r="G551" s="257"/>
      <c r="H551" s="257"/>
      <c r="I551" s="257"/>
      <c r="J551" s="257"/>
      <c r="K551" s="109"/>
      <c r="L551" s="257"/>
      <c r="M551" s="257"/>
      <c r="N551" s="257"/>
      <c r="O551" s="257"/>
      <c r="P551" s="248"/>
      <c r="Q551" s="248"/>
      <c r="R551" s="248"/>
    </row>
    <row r="552" spans="1:18" s="258" customFormat="1" ht="30" customHeight="1">
      <c r="A552" s="260"/>
      <c r="B552" s="250"/>
      <c r="C552" s="250"/>
      <c r="D552" s="250"/>
      <c r="E552" s="107"/>
      <c r="F552" s="257"/>
      <c r="G552" s="257"/>
      <c r="H552" s="257"/>
      <c r="I552" s="257"/>
      <c r="J552" s="257"/>
      <c r="K552" s="109"/>
      <c r="L552" s="257"/>
      <c r="M552" s="257"/>
      <c r="N552" s="257"/>
      <c r="O552" s="257"/>
      <c r="P552" s="248"/>
      <c r="Q552" s="248"/>
      <c r="R552" s="248"/>
    </row>
    <row r="553" spans="1:18" s="258" customFormat="1" ht="30" customHeight="1">
      <c r="A553" s="260"/>
      <c r="B553" s="250"/>
      <c r="C553" s="250"/>
      <c r="D553" s="250"/>
      <c r="E553" s="107"/>
      <c r="F553" s="257"/>
      <c r="G553" s="257"/>
      <c r="H553" s="257"/>
      <c r="I553" s="257"/>
      <c r="J553" s="257"/>
      <c r="K553" s="109"/>
      <c r="L553" s="257"/>
      <c r="M553" s="257"/>
      <c r="N553" s="257"/>
      <c r="O553" s="257"/>
      <c r="P553" s="248"/>
      <c r="Q553" s="248"/>
      <c r="R553" s="248"/>
    </row>
    <row r="554" spans="1:18" s="258" customFormat="1" ht="30" customHeight="1">
      <c r="A554" s="260"/>
      <c r="B554" s="250"/>
      <c r="C554" s="250"/>
      <c r="D554" s="250"/>
      <c r="E554" s="107"/>
      <c r="F554" s="257"/>
      <c r="G554" s="257"/>
      <c r="H554" s="257"/>
      <c r="I554" s="257"/>
      <c r="J554" s="257"/>
      <c r="K554" s="109"/>
      <c r="L554" s="257"/>
      <c r="M554" s="257"/>
      <c r="N554" s="257"/>
      <c r="O554" s="257"/>
      <c r="P554" s="248"/>
      <c r="Q554" s="248"/>
      <c r="R554" s="248"/>
    </row>
    <row r="555" spans="1:18" s="258" customFormat="1" ht="30" customHeight="1">
      <c r="A555" s="260"/>
      <c r="B555" s="250"/>
      <c r="C555" s="250"/>
      <c r="D555" s="250"/>
      <c r="E555" s="107"/>
      <c r="F555" s="257"/>
      <c r="G555" s="257"/>
      <c r="H555" s="257"/>
      <c r="I555" s="257"/>
      <c r="J555" s="257"/>
      <c r="K555" s="109"/>
      <c r="L555" s="257"/>
      <c r="M555" s="257"/>
      <c r="N555" s="257"/>
      <c r="O555" s="257"/>
      <c r="P555" s="248"/>
      <c r="Q555" s="248"/>
      <c r="R555" s="248"/>
    </row>
    <row r="556" spans="1:18" s="258" customFormat="1" ht="30" customHeight="1">
      <c r="A556" s="260"/>
      <c r="B556" s="250"/>
      <c r="C556" s="250"/>
      <c r="D556" s="250"/>
      <c r="E556" s="107"/>
      <c r="F556" s="257"/>
      <c r="G556" s="257"/>
      <c r="H556" s="257"/>
      <c r="I556" s="257"/>
      <c r="J556" s="257"/>
      <c r="K556" s="109"/>
      <c r="L556" s="257"/>
      <c r="M556" s="257"/>
      <c r="N556" s="257"/>
      <c r="O556" s="257"/>
      <c r="P556" s="248"/>
      <c r="Q556" s="248"/>
      <c r="R556" s="248"/>
    </row>
    <row r="557" spans="1:18" s="258" customFormat="1" ht="30" customHeight="1">
      <c r="A557" s="260"/>
      <c r="B557" s="250"/>
      <c r="C557" s="250"/>
      <c r="D557" s="250"/>
      <c r="E557" s="107"/>
      <c r="F557" s="257"/>
      <c r="G557" s="257"/>
      <c r="H557" s="257"/>
      <c r="I557" s="257"/>
      <c r="J557" s="257"/>
      <c r="K557" s="109"/>
      <c r="L557" s="257"/>
      <c r="M557" s="257"/>
      <c r="N557" s="257"/>
      <c r="O557" s="257"/>
      <c r="P557" s="248"/>
      <c r="Q557" s="248"/>
      <c r="R557" s="248"/>
    </row>
    <row r="558" spans="1:18" s="258" customFormat="1" ht="30" customHeight="1">
      <c r="A558" s="260"/>
      <c r="B558" s="250"/>
      <c r="C558" s="250"/>
      <c r="D558" s="250"/>
      <c r="E558" s="107"/>
      <c r="F558" s="257"/>
      <c r="G558" s="257"/>
      <c r="H558" s="257"/>
      <c r="I558" s="257"/>
      <c r="J558" s="257"/>
      <c r="K558" s="109"/>
      <c r="L558" s="257"/>
      <c r="M558" s="257"/>
      <c r="N558" s="257"/>
      <c r="O558" s="257"/>
      <c r="P558" s="248"/>
      <c r="Q558" s="248"/>
      <c r="R558" s="248"/>
    </row>
    <row r="559" spans="1:18" s="258" customFormat="1" ht="30" customHeight="1">
      <c r="A559" s="260"/>
      <c r="B559" s="250"/>
      <c r="C559" s="250"/>
      <c r="D559" s="250"/>
      <c r="E559" s="107"/>
      <c r="F559" s="257"/>
      <c r="G559" s="257"/>
      <c r="H559" s="257"/>
      <c r="I559" s="257"/>
      <c r="J559" s="257"/>
      <c r="K559" s="109"/>
      <c r="L559" s="257"/>
      <c r="M559" s="257"/>
      <c r="N559" s="257"/>
      <c r="O559" s="257"/>
      <c r="P559" s="248"/>
      <c r="Q559" s="248"/>
      <c r="R559" s="248"/>
    </row>
    <row r="560" spans="1:18" s="258" customFormat="1" ht="30" customHeight="1">
      <c r="A560" s="260"/>
      <c r="B560" s="250"/>
      <c r="C560" s="250"/>
      <c r="D560" s="250"/>
      <c r="E560" s="107"/>
      <c r="F560" s="257"/>
      <c r="G560" s="257"/>
      <c r="H560" s="257"/>
      <c r="I560" s="257"/>
      <c r="J560" s="257"/>
      <c r="K560" s="109"/>
      <c r="L560" s="257"/>
      <c r="M560" s="257"/>
      <c r="N560" s="257"/>
      <c r="O560" s="257"/>
      <c r="P560" s="248"/>
      <c r="Q560" s="248"/>
      <c r="R560" s="248"/>
    </row>
    <row r="561" spans="1:18" s="258" customFormat="1" ht="30" customHeight="1">
      <c r="A561" s="260"/>
      <c r="B561" s="250"/>
      <c r="C561" s="250"/>
      <c r="D561" s="250"/>
      <c r="E561" s="107"/>
      <c r="F561" s="257"/>
      <c r="G561" s="257"/>
      <c r="H561" s="257"/>
      <c r="I561" s="257"/>
      <c r="J561" s="257"/>
      <c r="K561" s="109"/>
      <c r="L561" s="257"/>
      <c r="M561" s="257"/>
      <c r="N561" s="257"/>
      <c r="O561" s="257"/>
      <c r="P561" s="248"/>
      <c r="Q561" s="248"/>
      <c r="R561" s="248"/>
    </row>
    <row r="562" spans="1:18" s="258" customFormat="1" ht="30" customHeight="1">
      <c r="A562" s="260"/>
      <c r="B562" s="250"/>
      <c r="C562" s="250"/>
      <c r="D562" s="250"/>
      <c r="E562" s="107"/>
      <c r="F562" s="257"/>
      <c r="G562" s="257"/>
      <c r="H562" s="257"/>
      <c r="I562" s="257"/>
      <c r="J562" s="257"/>
      <c r="K562" s="109"/>
      <c r="L562" s="257"/>
      <c r="M562" s="257"/>
      <c r="N562" s="257"/>
      <c r="O562" s="257"/>
      <c r="P562" s="248"/>
      <c r="Q562" s="248"/>
      <c r="R562" s="248"/>
    </row>
    <row r="563" spans="1:18" s="258" customFormat="1" ht="30" customHeight="1">
      <c r="A563" s="260"/>
      <c r="B563" s="250"/>
      <c r="C563" s="250"/>
      <c r="D563" s="250"/>
      <c r="E563" s="107"/>
      <c r="F563" s="257"/>
      <c r="G563" s="257"/>
      <c r="H563" s="257"/>
      <c r="I563" s="257"/>
      <c r="J563" s="257"/>
      <c r="K563" s="109"/>
      <c r="L563" s="257"/>
      <c r="M563" s="257"/>
      <c r="N563" s="257"/>
      <c r="O563" s="257"/>
      <c r="P563" s="248"/>
      <c r="Q563" s="248"/>
      <c r="R563" s="248"/>
    </row>
    <row r="564" spans="1:18" s="258" customFormat="1" ht="30" customHeight="1">
      <c r="A564" s="260"/>
      <c r="B564" s="250"/>
      <c r="C564" s="250"/>
      <c r="D564" s="250"/>
      <c r="E564" s="107"/>
      <c r="F564" s="257"/>
      <c r="G564" s="257"/>
      <c r="H564" s="257"/>
      <c r="I564" s="257"/>
      <c r="J564" s="257"/>
      <c r="K564" s="109"/>
      <c r="L564" s="257"/>
      <c r="M564" s="257"/>
      <c r="N564" s="257"/>
      <c r="O564" s="257"/>
      <c r="P564" s="248"/>
      <c r="Q564" s="248"/>
      <c r="R564" s="248"/>
    </row>
    <row r="565" spans="1:18" s="258" customFormat="1" ht="30" customHeight="1">
      <c r="A565" s="260"/>
      <c r="B565" s="250"/>
      <c r="C565" s="250"/>
      <c r="D565" s="250"/>
      <c r="E565" s="107"/>
      <c r="F565" s="257"/>
      <c r="G565" s="257"/>
      <c r="H565" s="257"/>
      <c r="I565" s="257"/>
      <c r="J565" s="257"/>
      <c r="K565" s="109"/>
      <c r="L565" s="257"/>
      <c r="M565" s="257"/>
      <c r="N565" s="257"/>
      <c r="O565" s="257"/>
      <c r="P565" s="248"/>
      <c r="Q565" s="248"/>
      <c r="R565" s="248"/>
    </row>
    <row r="566" spans="1:18" s="258" customFormat="1" ht="30" customHeight="1">
      <c r="A566" s="260"/>
      <c r="B566" s="250"/>
      <c r="C566" s="250"/>
      <c r="D566" s="250"/>
      <c r="E566" s="107"/>
      <c r="F566" s="257"/>
      <c r="G566" s="257"/>
      <c r="H566" s="257"/>
      <c r="I566" s="257"/>
      <c r="J566" s="257"/>
      <c r="K566" s="109"/>
      <c r="L566" s="257"/>
      <c r="M566" s="257"/>
      <c r="N566" s="257"/>
      <c r="O566" s="257"/>
      <c r="P566" s="248"/>
      <c r="Q566" s="248"/>
      <c r="R566" s="248"/>
    </row>
    <row r="567" spans="1:18" s="258" customFormat="1" ht="30" customHeight="1">
      <c r="A567" s="260"/>
      <c r="B567" s="250"/>
      <c r="C567" s="250"/>
      <c r="D567" s="250"/>
      <c r="E567" s="107"/>
      <c r="F567" s="257"/>
      <c r="G567" s="257"/>
      <c r="H567" s="257"/>
      <c r="I567" s="257"/>
      <c r="J567" s="257"/>
      <c r="K567" s="109"/>
      <c r="L567" s="257"/>
      <c r="M567" s="257"/>
      <c r="N567" s="257"/>
      <c r="O567" s="257"/>
      <c r="P567" s="248"/>
      <c r="Q567" s="248"/>
      <c r="R567" s="248"/>
    </row>
    <row r="568" spans="1:18" s="258" customFormat="1" ht="30" customHeight="1">
      <c r="A568" s="260"/>
      <c r="B568" s="250"/>
      <c r="C568" s="250"/>
      <c r="D568" s="250"/>
      <c r="E568" s="107"/>
      <c r="F568" s="257"/>
      <c r="G568" s="257"/>
      <c r="H568" s="257"/>
      <c r="I568" s="257"/>
      <c r="J568" s="257"/>
      <c r="K568" s="109"/>
      <c r="L568" s="257"/>
      <c r="M568" s="257"/>
      <c r="N568" s="257"/>
      <c r="O568" s="257"/>
      <c r="P568" s="248"/>
      <c r="Q568" s="248"/>
      <c r="R568" s="248"/>
    </row>
    <row r="569" spans="1:18" s="258" customFormat="1" ht="30" customHeight="1">
      <c r="A569" s="260"/>
      <c r="B569" s="250"/>
      <c r="C569" s="250"/>
      <c r="D569" s="250"/>
      <c r="E569" s="107"/>
      <c r="F569" s="257"/>
      <c r="G569" s="257"/>
      <c r="H569" s="257"/>
      <c r="I569" s="257"/>
      <c r="J569" s="257"/>
      <c r="K569" s="109"/>
      <c r="L569" s="257"/>
      <c r="M569" s="257"/>
      <c r="N569" s="257"/>
      <c r="O569" s="257"/>
      <c r="P569" s="248"/>
      <c r="Q569" s="248"/>
      <c r="R569" s="248"/>
    </row>
    <row r="570" spans="1:18" s="258" customFormat="1" ht="30" customHeight="1">
      <c r="A570" s="260"/>
      <c r="B570" s="250"/>
      <c r="C570" s="250"/>
      <c r="D570" s="250"/>
      <c r="E570" s="107"/>
      <c r="F570" s="257"/>
      <c r="G570" s="257"/>
      <c r="H570" s="257"/>
      <c r="I570" s="257"/>
      <c r="J570" s="257"/>
      <c r="K570" s="109"/>
      <c r="L570" s="257"/>
      <c r="M570" s="257"/>
      <c r="N570" s="257"/>
      <c r="O570" s="257"/>
      <c r="P570" s="248"/>
      <c r="Q570" s="248"/>
      <c r="R570" s="248"/>
    </row>
    <row r="571" spans="1:18" s="258" customFormat="1" ht="30" customHeight="1">
      <c r="A571" s="260"/>
      <c r="B571" s="250"/>
      <c r="C571" s="250"/>
      <c r="D571" s="250"/>
      <c r="E571" s="107"/>
      <c r="F571" s="257"/>
      <c r="G571" s="257"/>
      <c r="H571" s="257"/>
      <c r="I571" s="257"/>
      <c r="J571" s="257"/>
      <c r="K571" s="109"/>
      <c r="L571" s="257"/>
      <c r="M571" s="257"/>
      <c r="N571" s="257"/>
      <c r="O571" s="257"/>
      <c r="P571" s="248"/>
      <c r="Q571" s="248"/>
      <c r="R571" s="248"/>
    </row>
    <row r="572" spans="1:18" s="258" customFormat="1" ht="30" customHeight="1">
      <c r="A572" s="260"/>
      <c r="B572" s="250"/>
      <c r="C572" s="250"/>
      <c r="D572" s="250"/>
      <c r="E572" s="107"/>
      <c r="F572" s="257"/>
      <c r="G572" s="257"/>
      <c r="H572" s="257"/>
      <c r="I572" s="257"/>
      <c r="J572" s="257"/>
      <c r="K572" s="109"/>
      <c r="L572" s="257"/>
      <c r="M572" s="257"/>
      <c r="N572" s="257"/>
      <c r="O572" s="257"/>
      <c r="P572" s="248"/>
      <c r="Q572" s="248"/>
      <c r="R572" s="248"/>
    </row>
    <row r="573" spans="1:18" s="258" customFormat="1" ht="30" customHeight="1">
      <c r="A573" s="260"/>
      <c r="B573" s="250"/>
      <c r="C573" s="250"/>
      <c r="D573" s="250"/>
      <c r="E573" s="107"/>
      <c r="F573" s="257"/>
      <c r="G573" s="257"/>
      <c r="H573" s="257"/>
      <c r="I573" s="257"/>
      <c r="J573" s="257"/>
      <c r="K573" s="109"/>
      <c r="L573" s="257"/>
      <c r="M573" s="257"/>
      <c r="N573" s="257"/>
      <c r="O573" s="257"/>
      <c r="P573" s="248"/>
      <c r="Q573" s="248"/>
      <c r="R573" s="248"/>
    </row>
    <row r="574" spans="1:18" s="258" customFormat="1" ht="30" customHeight="1">
      <c r="A574" s="260"/>
      <c r="B574" s="250"/>
      <c r="C574" s="250"/>
      <c r="D574" s="250"/>
      <c r="E574" s="107"/>
      <c r="F574" s="257"/>
      <c r="G574" s="257"/>
      <c r="H574" s="257"/>
      <c r="I574" s="257"/>
      <c r="J574" s="257"/>
      <c r="K574" s="109"/>
      <c r="L574" s="257"/>
      <c r="M574" s="257"/>
      <c r="N574" s="257"/>
      <c r="O574" s="257"/>
      <c r="P574" s="248"/>
      <c r="Q574" s="248"/>
      <c r="R574" s="248"/>
    </row>
    <row r="575" spans="1:18" s="258" customFormat="1" ht="30" customHeight="1">
      <c r="A575" s="260"/>
      <c r="B575" s="250"/>
      <c r="C575" s="250"/>
      <c r="D575" s="250"/>
      <c r="E575" s="107"/>
      <c r="F575" s="257"/>
      <c r="G575" s="257"/>
      <c r="H575" s="257"/>
      <c r="I575" s="257"/>
      <c r="J575" s="257"/>
      <c r="K575" s="109"/>
      <c r="L575" s="257"/>
      <c r="M575" s="257"/>
      <c r="N575" s="257"/>
      <c r="O575" s="257"/>
      <c r="P575" s="248"/>
      <c r="Q575" s="248"/>
      <c r="R575" s="248"/>
    </row>
    <row r="576" spans="1:18" s="258" customFormat="1" ht="30" customHeight="1">
      <c r="A576" s="260"/>
      <c r="B576" s="250"/>
      <c r="C576" s="250"/>
      <c r="D576" s="250"/>
      <c r="E576" s="107"/>
      <c r="F576" s="257"/>
      <c r="G576" s="257"/>
      <c r="H576" s="257"/>
      <c r="I576" s="257"/>
      <c r="J576" s="257"/>
      <c r="K576" s="109"/>
      <c r="L576" s="257"/>
      <c r="M576" s="257"/>
      <c r="N576" s="257"/>
      <c r="O576" s="257"/>
      <c r="P576" s="248"/>
      <c r="Q576" s="248"/>
      <c r="R576" s="248"/>
    </row>
    <row r="577" spans="1:18" s="258" customFormat="1" ht="30" customHeight="1">
      <c r="A577" s="260"/>
      <c r="B577" s="250"/>
      <c r="C577" s="250"/>
      <c r="D577" s="250"/>
      <c r="E577" s="107"/>
      <c r="F577" s="257"/>
      <c r="G577" s="257"/>
      <c r="H577" s="257"/>
      <c r="I577" s="257"/>
      <c r="J577" s="257"/>
      <c r="K577" s="109"/>
      <c r="L577" s="257"/>
      <c r="M577" s="257"/>
      <c r="N577" s="257"/>
      <c r="O577" s="257"/>
      <c r="P577" s="248"/>
      <c r="Q577" s="248"/>
      <c r="R577" s="248"/>
    </row>
    <row r="578" spans="1:18" s="258" customFormat="1" ht="30" customHeight="1">
      <c r="A578" s="260"/>
      <c r="B578" s="250"/>
      <c r="C578" s="250"/>
      <c r="D578" s="250"/>
      <c r="E578" s="107"/>
      <c r="F578" s="257"/>
      <c r="G578" s="257"/>
      <c r="H578" s="257"/>
      <c r="I578" s="257"/>
      <c r="J578" s="257"/>
      <c r="K578" s="109"/>
      <c r="L578" s="257"/>
      <c r="M578" s="257"/>
      <c r="N578" s="257"/>
      <c r="O578" s="257"/>
      <c r="P578" s="248"/>
      <c r="Q578" s="248"/>
      <c r="R578" s="248"/>
    </row>
    <row r="579" spans="1:18" s="258" customFormat="1" ht="30" customHeight="1">
      <c r="A579" s="260"/>
      <c r="B579" s="250"/>
      <c r="C579" s="250"/>
      <c r="D579" s="250"/>
      <c r="E579" s="107"/>
      <c r="F579" s="257"/>
      <c r="G579" s="257"/>
      <c r="H579" s="257"/>
      <c r="I579" s="257"/>
      <c r="J579" s="257"/>
      <c r="K579" s="109"/>
      <c r="L579" s="257"/>
      <c r="M579" s="257"/>
      <c r="N579" s="257"/>
      <c r="O579" s="257"/>
      <c r="P579" s="248"/>
      <c r="Q579" s="248"/>
      <c r="R579" s="248"/>
    </row>
    <row r="580" spans="1:18" s="258" customFormat="1" ht="30" customHeight="1">
      <c r="A580" s="260"/>
      <c r="B580" s="250"/>
      <c r="C580" s="250"/>
      <c r="D580" s="250"/>
      <c r="E580" s="107"/>
      <c r="F580" s="257"/>
      <c r="G580" s="257"/>
      <c r="H580" s="257"/>
      <c r="I580" s="257"/>
      <c r="J580" s="257"/>
      <c r="K580" s="109"/>
      <c r="L580" s="257"/>
      <c r="M580" s="257"/>
      <c r="N580" s="257"/>
      <c r="O580" s="257"/>
      <c r="P580" s="248"/>
      <c r="Q580" s="248"/>
      <c r="R580" s="248"/>
    </row>
    <row r="581" spans="1:18" s="258" customFormat="1" ht="30" customHeight="1">
      <c r="A581" s="260"/>
      <c r="B581" s="250"/>
      <c r="C581" s="250"/>
      <c r="D581" s="250"/>
      <c r="E581" s="107"/>
      <c r="F581" s="257"/>
      <c r="G581" s="257"/>
      <c r="H581" s="257"/>
      <c r="I581" s="257"/>
      <c r="J581" s="257"/>
      <c r="K581" s="109"/>
      <c r="L581" s="257"/>
      <c r="M581" s="257"/>
      <c r="N581" s="257"/>
      <c r="O581" s="257"/>
      <c r="P581" s="248"/>
      <c r="Q581" s="248"/>
      <c r="R581" s="248"/>
    </row>
    <row r="582" spans="1:18" s="258" customFormat="1" ht="30" customHeight="1">
      <c r="A582" s="260"/>
      <c r="B582" s="250"/>
      <c r="C582" s="250"/>
      <c r="D582" s="250"/>
      <c r="E582" s="107"/>
      <c r="F582" s="257"/>
      <c r="G582" s="257"/>
      <c r="H582" s="257"/>
      <c r="I582" s="257"/>
      <c r="J582" s="257"/>
      <c r="K582" s="109"/>
      <c r="L582" s="257"/>
      <c r="M582" s="257"/>
      <c r="N582" s="257"/>
      <c r="O582" s="257"/>
      <c r="P582" s="248"/>
      <c r="Q582" s="248"/>
      <c r="R582" s="248"/>
    </row>
    <row r="583" spans="1:18" s="258" customFormat="1" ht="30" customHeight="1">
      <c r="A583" s="260"/>
      <c r="B583" s="250"/>
      <c r="C583" s="250"/>
      <c r="D583" s="250"/>
      <c r="E583" s="107"/>
      <c r="F583" s="257"/>
      <c r="G583" s="257"/>
      <c r="H583" s="257"/>
      <c r="I583" s="257"/>
      <c r="J583" s="257"/>
      <c r="K583" s="109"/>
      <c r="L583" s="257"/>
      <c r="M583" s="257"/>
      <c r="N583" s="257"/>
      <c r="O583" s="257"/>
      <c r="P583" s="248"/>
      <c r="Q583" s="248"/>
      <c r="R583" s="248"/>
    </row>
    <row r="584" spans="1:18" s="258" customFormat="1" ht="30" customHeight="1">
      <c r="A584" s="260"/>
      <c r="B584" s="250"/>
      <c r="C584" s="250"/>
      <c r="D584" s="250"/>
      <c r="E584" s="107"/>
      <c r="F584" s="257"/>
      <c r="G584" s="257"/>
      <c r="H584" s="257"/>
      <c r="I584" s="257"/>
      <c r="J584" s="257"/>
      <c r="K584" s="109"/>
      <c r="L584" s="257"/>
      <c r="M584" s="257"/>
      <c r="N584" s="257"/>
      <c r="O584" s="257"/>
      <c r="P584" s="248"/>
      <c r="Q584" s="248"/>
      <c r="R584" s="248"/>
    </row>
    <row r="585" spans="1:18" s="258" customFormat="1" ht="30" customHeight="1">
      <c r="A585" s="260"/>
      <c r="B585" s="250"/>
      <c r="C585" s="250"/>
      <c r="D585" s="250"/>
      <c r="E585" s="107"/>
      <c r="F585" s="257"/>
      <c r="G585" s="257"/>
      <c r="H585" s="257"/>
      <c r="I585" s="257"/>
      <c r="J585" s="257"/>
      <c r="K585" s="109"/>
      <c r="L585" s="257"/>
      <c r="M585" s="257"/>
      <c r="N585" s="257"/>
      <c r="O585" s="257"/>
      <c r="P585" s="248"/>
      <c r="Q585" s="248"/>
      <c r="R585" s="248"/>
    </row>
    <row r="586" spans="1:18" s="258" customFormat="1" ht="30" customHeight="1">
      <c r="A586" s="260"/>
      <c r="B586" s="250"/>
      <c r="C586" s="250"/>
      <c r="D586" s="250"/>
      <c r="E586" s="107"/>
      <c r="F586" s="257"/>
      <c r="G586" s="257"/>
      <c r="H586" s="257"/>
      <c r="I586" s="257"/>
      <c r="J586" s="257"/>
      <c r="K586" s="109"/>
      <c r="L586" s="257"/>
      <c r="M586" s="257"/>
      <c r="N586" s="257"/>
      <c r="O586" s="257"/>
      <c r="P586" s="248"/>
      <c r="Q586" s="248"/>
      <c r="R586" s="248"/>
    </row>
    <row r="587" spans="1:18" s="258" customFormat="1" ht="30" customHeight="1">
      <c r="A587" s="260"/>
      <c r="B587" s="250"/>
      <c r="C587" s="250"/>
      <c r="D587" s="250"/>
      <c r="E587" s="107"/>
      <c r="F587" s="257"/>
      <c r="G587" s="257"/>
      <c r="H587" s="257"/>
      <c r="I587" s="257"/>
      <c r="J587" s="257"/>
      <c r="K587" s="109"/>
      <c r="L587" s="257"/>
      <c r="M587" s="257"/>
      <c r="N587" s="257"/>
      <c r="O587" s="257"/>
      <c r="P587" s="248"/>
      <c r="Q587" s="248"/>
      <c r="R587" s="248"/>
    </row>
    <row r="588" spans="1:18" s="258" customFormat="1" ht="30" customHeight="1">
      <c r="A588" s="260"/>
      <c r="B588" s="250"/>
      <c r="C588" s="250"/>
      <c r="D588" s="250"/>
      <c r="E588" s="107"/>
      <c r="F588" s="257"/>
      <c r="G588" s="257"/>
      <c r="H588" s="257"/>
      <c r="I588" s="257"/>
      <c r="J588" s="257"/>
      <c r="K588" s="109"/>
      <c r="L588" s="257"/>
      <c r="M588" s="257"/>
      <c r="N588" s="257"/>
      <c r="O588" s="257"/>
      <c r="P588" s="248"/>
      <c r="Q588" s="248"/>
      <c r="R588" s="248"/>
    </row>
    <row r="589" spans="1:18" s="258" customFormat="1" ht="30" customHeight="1">
      <c r="A589" s="260"/>
      <c r="B589" s="250"/>
      <c r="C589" s="250"/>
      <c r="D589" s="250"/>
      <c r="E589" s="107"/>
      <c r="F589" s="257"/>
      <c r="G589" s="257"/>
      <c r="H589" s="257"/>
      <c r="I589" s="257"/>
      <c r="J589" s="257"/>
      <c r="K589" s="109"/>
      <c r="L589" s="257"/>
      <c r="M589" s="257"/>
      <c r="N589" s="257"/>
      <c r="O589" s="257"/>
      <c r="P589" s="248"/>
      <c r="Q589" s="248"/>
      <c r="R589" s="248"/>
    </row>
    <row r="590" spans="1:18" s="258" customFormat="1" ht="30" customHeight="1">
      <c r="A590" s="260"/>
      <c r="B590" s="250"/>
      <c r="C590" s="250"/>
      <c r="D590" s="250"/>
      <c r="E590" s="107"/>
      <c r="F590" s="257"/>
      <c r="G590" s="257"/>
      <c r="H590" s="257"/>
      <c r="I590" s="257"/>
      <c r="J590" s="257"/>
      <c r="K590" s="109"/>
      <c r="L590" s="257"/>
      <c r="M590" s="257"/>
      <c r="N590" s="257"/>
      <c r="O590" s="257"/>
      <c r="P590" s="248"/>
      <c r="Q590" s="248"/>
      <c r="R590" s="248"/>
    </row>
    <row r="591" spans="1:18" s="258" customFormat="1" ht="30" customHeight="1">
      <c r="A591" s="260"/>
      <c r="B591" s="250"/>
      <c r="C591" s="250"/>
      <c r="D591" s="250"/>
      <c r="E591" s="107"/>
      <c r="F591" s="257"/>
      <c r="G591" s="257"/>
      <c r="H591" s="257"/>
      <c r="I591" s="257"/>
      <c r="J591" s="257"/>
      <c r="K591" s="109"/>
      <c r="L591" s="257"/>
      <c r="M591" s="257"/>
      <c r="N591" s="257"/>
      <c r="O591" s="257"/>
      <c r="P591" s="248"/>
      <c r="Q591" s="248"/>
      <c r="R591" s="248"/>
    </row>
    <row r="592" spans="1:18" s="258" customFormat="1" ht="30" customHeight="1">
      <c r="A592" s="260"/>
      <c r="B592" s="250"/>
      <c r="C592" s="250"/>
      <c r="D592" s="250"/>
      <c r="E592" s="107"/>
      <c r="F592" s="257"/>
      <c r="G592" s="257"/>
      <c r="H592" s="257"/>
      <c r="I592" s="257"/>
      <c r="J592" s="257"/>
      <c r="K592" s="109"/>
      <c r="L592" s="257"/>
      <c r="M592" s="257"/>
      <c r="N592" s="257"/>
      <c r="O592" s="257"/>
      <c r="P592" s="248"/>
      <c r="Q592" s="248"/>
      <c r="R592" s="248"/>
    </row>
    <row r="593" spans="1:18" s="258" customFormat="1" ht="30" customHeight="1">
      <c r="A593" s="260"/>
      <c r="B593" s="250"/>
      <c r="C593" s="250"/>
      <c r="D593" s="250"/>
      <c r="E593" s="107"/>
      <c r="F593" s="257"/>
      <c r="G593" s="257"/>
      <c r="H593" s="257"/>
      <c r="I593" s="257"/>
      <c r="J593" s="257"/>
      <c r="K593" s="109"/>
      <c r="L593" s="257"/>
      <c r="M593" s="257"/>
      <c r="N593" s="257"/>
      <c r="O593" s="257"/>
      <c r="P593" s="248"/>
      <c r="Q593" s="248"/>
      <c r="R593" s="248"/>
    </row>
    <row r="594" spans="1:18" s="258" customFormat="1" ht="30" customHeight="1">
      <c r="A594" s="260"/>
      <c r="B594" s="250"/>
      <c r="C594" s="250"/>
      <c r="D594" s="250"/>
      <c r="E594" s="107"/>
      <c r="F594" s="257"/>
      <c r="G594" s="257"/>
      <c r="H594" s="257"/>
      <c r="I594" s="257"/>
      <c r="J594" s="257"/>
      <c r="K594" s="109"/>
      <c r="L594" s="257"/>
      <c r="M594" s="257"/>
      <c r="N594" s="257"/>
      <c r="O594" s="257"/>
      <c r="P594" s="248"/>
      <c r="Q594" s="248"/>
      <c r="R594" s="248"/>
    </row>
    <row r="595" spans="1:18" s="258" customFormat="1" ht="30" customHeight="1">
      <c r="A595" s="260"/>
      <c r="B595" s="250"/>
      <c r="C595" s="250"/>
      <c r="D595" s="250"/>
      <c r="E595" s="107"/>
      <c r="F595" s="257"/>
      <c r="G595" s="257"/>
      <c r="H595" s="257"/>
      <c r="I595" s="257"/>
      <c r="J595" s="257"/>
      <c r="K595" s="109"/>
      <c r="L595" s="257"/>
      <c r="M595" s="257"/>
      <c r="N595" s="257"/>
      <c r="O595" s="257"/>
      <c r="P595" s="248"/>
      <c r="Q595" s="248"/>
      <c r="R595" s="248"/>
    </row>
    <row r="596" spans="1:18" s="258" customFormat="1" ht="30" customHeight="1">
      <c r="A596" s="260"/>
      <c r="B596" s="250"/>
      <c r="C596" s="250"/>
      <c r="D596" s="250"/>
      <c r="E596" s="107"/>
      <c r="F596" s="257"/>
      <c r="G596" s="257"/>
      <c r="H596" s="257"/>
      <c r="I596" s="257"/>
      <c r="J596" s="257"/>
      <c r="K596" s="109"/>
      <c r="L596" s="257"/>
      <c r="M596" s="257"/>
      <c r="N596" s="257"/>
      <c r="O596" s="257"/>
      <c r="P596" s="248"/>
      <c r="Q596" s="248"/>
      <c r="R596" s="248"/>
    </row>
    <row r="597" spans="1:18" s="258" customFormat="1" ht="30" customHeight="1">
      <c r="A597" s="260"/>
      <c r="B597" s="250"/>
      <c r="C597" s="250"/>
      <c r="D597" s="250"/>
      <c r="E597" s="107"/>
      <c r="F597" s="257"/>
      <c r="G597" s="257"/>
      <c r="H597" s="257"/>
      <c r="I597" s="257"/>
      <c r="J597" s="257"/>
      <c r="K597" s="109"/>
      <c r="L597" s="257"/>
      <c r="M597" s="257"/>
      <c r="N597" s="257"/>
      <c r="O597" s="257"/>
      <c r="P597" s="248"/>
      <c r="Q597" s="248"/>
      <c r="R597" s="248"/>
    </row>
    <row r="598" spans="1:18" s="258" customFormat="1" ht="30" customHeight="1">
      <c r="A598" s="260"/>
      <c r="B598" s="250"/>
      <c r="C598" s="250"/>
      <c r="D598" s="250"/>
      <c r="E598" s="107"/>
      <c r="F598" s="257"/>
      <c r="G598" s="257"/>
      <c r="H598" s="257"/>
      <c r="I598" s="257"/>
      <c r="J598" s="257"/>
      <c r="K598" s="109"/>
      <c r="L598" s="257"/>
      <c r="M598" s="257"/>
      <c r="N598" s="257"/>
      <c r="O598" s="257"/>
      <c r="P598" s="248"/>
      <c r="Q598" s="248"/>
      <c r="R598" s="248"/>
    </row>
    <row r="599" spans="1:18" s="258" customFormat="1" ht="30" customHeight="1">
      <c r="A599" s="260"/>
      <c r="B599" s="250"/>
      <c r="C599" s="250"/>
      <c r="D599" s="250"/>
      <c r="E599" s="107"/>
      <c r="F599" s="257"/>
      <c r="G599" s="257"/>
      <c r="H599" s="257"/>
      <c r="I599" s="257"/>
      <c r="J599" s="257"/>
      <c r="K599" s="109"/>
      <c r="L599" s="257"/>
      <c r="M599" s="257"/>
      <c r="N599" s="257"/>
      <c r="O599" s="257"/>
      <c r="P599" s="248"/>
      <c r="Q599" s="248"/>
      <c r="R599" s="248"/>
    </row>
    <row r="600" spans="1:18" s="258" customFormat="1" ht="30" customHeight="1">
      <c r="A600" s="260"/>
      <c r="B600" s="250"/>
      <c r="C600" s="250"/>
      <c r="D600" s="250"/>
      <c r="E600" s="107"/>
      <c r="F600" s="257"/>
      <c r="G600" s="257"/>
      <c r="H600" s="257"/>
      <c r="I600" s="257"/>
      <c r="J600" s="257"/>
      <c r="K600" s="109"/>
      <c r="L600" s="257"/>
      <c r="M600" s="257"/>
      <c r="N600" s="257"/>
      <c r="O600" s="257"/>
      <c r="P600" s="248"/>
      <c r="Q600" s="248"/>
      <c r="R600" s="248"/>
    </row>
    <row r="601" spans="1:18" s="258" customFormat="1" ht="30" customHeight="1">
      <c r="A601" s="260"/>
      <c r="B601" s="250"/>
      <c r="C601" s="250"/>
      <c r="D601" s="250"/>
      <c r="E601" s="107"/>
      <c r="F601" s="257"/>
      <c r="G601" s="257"/>
      <c r="H601" s="257"/>
      <c r="I601" s="257"/>
      <c r="J601" s="257"/>
      <c r="K601" s="109"/>
      <c r="L601" s="257"/>
      <c r="M601" s="257"/>
      <c r="N601" s="257"/>
      <c r="O601" s="257"/>
      <c r="P601" s="248"/>
      <c r="Q601" s="248"/>
      <c r="R601" s="248"/>
    </row>
    <row r="602" spans="1:18" s="258" customFormat="1" ht="30" customHeight="1">
      <c r="A602" s="260"/>
      <c r="B602" s="250"/>
      <c r="C602" s="250"/>
      <c r="D602" s="250"/>
      <c r="E602" s="107"/>
      <c r="F602" s="257"/>
      <c r="G602" s="257"/>
      <c r="H602" s="257"/>
      <c r="I602" s="257"/>
      <c r="J602" s="257"/>
      <c r="K602" s="109"/>
      <c r="L602" s="257"/>
      <c r="M602" s="257"/>
      <c r="N602" s="257"/>
      <c r="O602" s="257"/>
      <c r="P602" s="248"/>
      <c r="Q602" s="248"/>
      <c r="R602" s="248"/>
    </row>
    <row r="603" spans="1:18" s="258" customFormat="1" ht="30" customHeight="1">
      <c r="A603" s="260"/>
      <c r="B603" s="250"/>
      <c r="C603" s="250"/>
      <c r="D603" s="250"/>
      <c r="E603" s="107"/>
      <c r="F603" s="257"/>
      <c r="G603" s="257"/>
      <c r="H603" s="257"/>
      <c r="I603" s="257"/>
      <c r="J603" s="257"/>
      <c r="K603" s="109"/>
      <c r="L603" s="257"/>
      <c r="M603" s="257"/>
      <c r="N603" s="257"/>
      <c r="O603" s="257"/>
      <c r="P603" s="248"/>
      <c r="Q603" s="248"/>
      <c r="R603" s="248"/>
    </row>
    <row r="604" spans="1:18" s="258" customFormat="1" ht="30" customHeight="1">
      <c r="A604" s="260"/>
      <c r="B604" s="250"/>
      <c r="C604" s="250"/>
      <c r="D604" s="250"/>
      <c r="E604" s="107"/>
      <c r="F604" s="257"/>
      <c r="G604" s="257"/>
      <c r="H604" s="257"/>
      <c r="I604" s="257"/>
      <c r="J604" s="257"/>
      <c r="K604" s="109"/>
      <c r="L604" s="257"/>
      <c r="M604" s="257"/>
      <c r="N604" s="257"/>
      <c r="O604" s="257"/>
      <c r="P604" s="248"/>
      <c r="Q604" s="248"/>
      <c r="R604" s="248"/>
    </row>
    <row r="605" spans="1:18" s="258" customFormat="1" ht="30" customHeight="1">
      <c r="A605" s="260"/>
      <c r="B605" s="250"/>
      <c r="C605" s="250"/>
      <c r="D605" s="250"/>
      <c r="E605" s="107"/>
      <c r="F605" s="257"/>
      <c r="G605" s="257"/>
      <c r="H605" s="257"/>
      <c r="I605" s="257"/>
      <c r="J605" s="257"/>
      <c r="K605" s="109"/>
      <c r="L605" s="257"/>
      <c r="M605" s="257"/>
      <c r="N605" s="257"/>
      <c r="O605" s="257"/>
      <c r="P605" s="248"/>
      <c r="Q605" s="248"/>
      <c r="R605" s="248"/>
    </row>
    <row r="606" spans="1:18" s="258" customFormat="1" ht="30" customHeight="1">
      <c r="A606" s="260"/>
      <c r="B606" s="250"/>
      <c r="C606" s="250"/>
      <c r="D606" s="250"/>
      <c r="E606" s="107"/>
      <c r="F606" s="257"/>
      <c r="G606" s="257"/>
      <c r="H606" s="257"/>
      <c r="I606" s="257"/>
      <c r="J606" s="257"/>
      <c r="K606" s="109"/>
      <c r="L606" s="257"/>
      <c r="M606" s="257"/>
      <c r="N606" s="257"/>
      <c r="O606" s="257"/>
      <c r="P606" s="248"/>
      <c r="Q606" s="248"/>
      <c r="R606" s="248"/>
    </row>
    <row r="607" spans="1:18" s="258" customFormat="1" ht="30" customHeight="1">
      <c r="A607" s="260"/>
      <c r="B607" s="250"/>
      <c r="C607" s="250"/>
      <c r="D607" s="250"/>
      <c r="E607" s="107"/>
      <c r="F607" s="257"/>
      <c r="G607" s="257"/>
      <c r="H607" s="257"/>
      <c r="I607" s="257"/>
      <c r="J607" s="257"/>
      <c r="K607" s="109"/>
      <c r="L607" s="257"/>
      <c r="M607" s="257"/>
      <c r="N607" s="257"/>
      <c r="O607" s="257"/>
      <c r="P607" s="248"/>
      <c r="Q607" s="248"/>
      <c r="R607" s="248"/>
    </row>
    <row r="608" spans="1:18" s="258" customFormat="1" ht="30" customHeight="1">
      <c r="A608" s="260"/>
      <c r="B608" s="250"/>
      <c r="C608" s="250"/>
      <c r="D608" s="250"/>
      <c r="E608" s="107"/>
      <c r="F608" s="257"/>
      <c r="G608" s="257"/>
      <c r="H608" s="257"/>
      <c r="I608" s="257"/>
      <c r="J608" s="257"/>
      <c r="K608" s="109"/>
      <c r="L608" s="257"/>
      <c r="M608" s="257"/>
      <c r="N608" s="257"/>
      <c r="O608" s="257"/>
      <c r="P608" s="248"/>
      <c r="Q608" s="248"/>
      <c r="R608" s="248"/>
    </row>
    <row r="609" spans="1:18" s="258" customFormat="1" ht="30" customHeight="1">
      <c r="A609" s="260"/>
      <c r="B609" s="250"/>
      <c r="C609" s="250"/>
      <c r="D609" s="250"/>
      <c r="E609" s="107"/>
      <c r="F609" s="257"/>
      <c r="G609" s="257"/>
      <c r="H609" s="257"/>
      <c r="I609" s="257"/>
      <c r="J609" s="257"/>
      <c r="K609" s="109"/>
      <c r="L609" s="257"/>
      <c r="M609" s="257"/>
      <c r="N609" s="257"/>
      <c r="O609" s="257"/>
      <c r="P609" s="248"/>
      <c r="Q609" s="248"/>
      <c r="R609" s="248"/>
    </row>
    <row r="610" spans="1:18" s="258" customFormat="1" ht="30" customHeight="1">
      <c r="A610" s="260"/>
      <c r="B610" s="250"/>
      <c r="C610" s="250"/>
      <c r="D610" s="250"/>
      <c r="E610" s="107"/>
      <c r="F610" s="257"/>
      <c r="G610" s="257"/>
      <c r="H610" s="257"/>
      <c r="I610" s="257"/>
      <c r="J610" s="257"/>
      <c r="K610" s="109"/>
      <c r="L610" s="257"/>
      <c r="M610" s="257"/>
      <c r="N610" s="257"/>
      <c r="O610" s="257"/>
      <c r="P610" s="248"/>
      <c r="Q610" s="248"/>
      <c r="R610" s="248"/>
    </row>
    <row r="611" spans="1:18" s="258" customFormat="1" ht="30" customHeight="1">
      <c r="A611" s="260"/>
      <c r="B611" s="250"/>
      <c r="C611" s="250"/>
      <c r="D611" s="250"/>
      <c r="E611" s="107"/>
      <c r="F611" s="257"/>
      <c r="G611" s="257"/>
      <c r="H611" s="257"/>
      <c r="I611" s="257"/>
      <c r="J611" s="257"/>
      <c r="K611" s="109"/>
      <c r="L611" s="257"/>
      <c r="M611" s="257"/>
      <c r="N611" s="257"/>
      <c r="O611" s="257"/>
      <c r="P611" s="248"/>
      <c r="Q611" s="248"/>
      <c r="R611" s="248"/>
    </row>
    <row r="612" spans="1:18" s="258" customFormat="1" ht="30" customHeight="1">
      <c r="A612" s="260"/>
      <c r="B612" s="250"/>
      <c r="C612" s="250"/>
      <c r="D612" s="250"/>
      <c r="E612" s="107"/>
      <c r="F612" s="257"/>
      <c r="G612" s="257"/>
      <c r="H612" s="257"/>
      <c r="I612" s="257"/>
      <c r="J612" s="257"/>
      <c r="K612" s="109"/>
      <c r="L612" s="257"/>
      <c r="M612" s="257"/>
      <c r="N612" s="257"/>
      <c r="O612" s="257"/>
      <c r="P612" s="248"/>
      <c r="Q612" s="248"/>
      <c r="R612" s="248"/>
    </row>
    <row r="613" spans="1:18" s="258" customFormat="1" ht="30" customHeight="1">
      <c r="A613" s="260"/>
      <c r="B613" s="250"/>
      <c r="C613" s="250"/>
      <c r="D613" s="250"/>
      <c r="E613" s="107"/>
      <c r="F613" s="257"/>
      <c r="G613" s="257"/>
      <c r="H613" s="257"/>
      <c r="I613" s="257"/>
      <c r="J613" s="257"/>
      <c r="K613" s="109"/>
      <c r="L613" s="257"/>
      <c r="M613" s="257"/>
      <c r="N613" s="257"/>
      <c r="O613" s="257"/>
      <c r="P613" s="248"/>
      <c r="Q613" s="248"/>
      <c r="R613" s="248"/>
    </row>
    <row r="614" spans="1:18" s="258" customFormat="1" ht="30" customHeight="1">
      <c r="A614" s="260"/>
      <c r="B614" s="250"/>
      <c r="C614" s="250"/>
      <c r="D614" s="250"/>
      <c r="E614" s="107"/>
      <c r="F614" s="257"/>
      <c r="G614" s="257"/>
      <c r="H614" s="257"/>
      <c r="I614" s="257"/>
      <c r="J614" s="257"/>
      <c r="K614" s="109"/>
      <c r="L614" s="257"/>
      <c r="M614" s="257"/>
      <c r="N614" s="257"/>
      <c r="O614" s="257"/>
      <c r="P614" s="248"/>
      <c r="Q614" s="248"/>
      <c r="R614" s="248"/>
    </row>
    <row r="615" spans="1:18" s="258" customFormat="1" ht="30" customHeight="1">
      <c r="A615" s="260"/>
      <c r="B615" s="250"/>
      <c r="C615" s="250"/>
      <c r="D615" s="250"/>
      <c r="E615" s="107"/>
      <c r="F615" s="257"/>
      <c r="G615" s="257"/>
      <c r="H615" s="257"/>
      <c r="I615" s="257"/>
      <c r="J615" s="257"/>
      <c r="K615" s="109"/>
      <c r="L615" s="257"/>
      <c r="M615" s="257"/>
      <c r="N615" s="257"/>
      <c r="O615" s="257"/>
      <c r="P615" s="248"/>
      <c r="Q615" s="248"/>
      <c r="R615" s="248"/>
    </row>
    <row r="616" spans="1:18" s="258" customFormat="1" ht="30" customHeight="1">
      <c r="A616" s="260"/>
      <c r="B616" s="250"/>
      <c r="C616" s="250"/>
      <c r="D616" s="250"/>
      <c r="E616" s="107"/>
      <c r="F616" s="257"/>
      <c r="G616" s="257"/>
      <c r="H616" s="257"/>
      <c r="I616" s="257"/>
      <c r="J616" s="257"/>
      <c r="K616" s="109"/>
      <c r="L616" s="257"/>
      <c r="M616" s="257"/>
      <c r="N616" s="257"/>
      <c r="O616" s="257"/>
      <c r="P616" s="248"/>
      <c r="Q616" s="248"/>
      <c r="R616" s="248"/>
    </row>
    <row r="617" spans="1:18" s="258" customFormat="1" ht="30" customHeight="1">
      <c r="A617" s="260"/>
      <c r="B617" s="250"/>
      <c r="C617" s="250"/>
      <c r="D617" s="250"/>
      <c r="E617" s="107"/>
      <c r="F617" s="257"/>
      <c r="G617" s="257"/>
      <c r="H617" s="257"/>
      <c r="I617" s="257"/>
      <c r="J617" s="257"/>
      <c r="K617" s="109"/>
      <c r="L617" s="257"/>
      <c r="M617" s="257"/>
      <c r="N617" s="257"/>
      <c r="O617" s="257"/>
      <c r="P617" s="248"/>
      <c r="Q617" s="248"/>
      <c r="R617" s="248"/>
    </row>
    <row r="618" spans="1:18" s="258" customFormat="1" ht="30" customHeight="1">
      <c r="A618" s="260"/>
      <c r="B618" s="250"/>
      <c r="C618" s="250"/>
      <c r="D618" s="250"/>
      <c r="E618" s="107"/>
      <c r="F618" s="257"/>
      <c r="G618" s="257"/>
      <c r="H618" s="257"/>
      <c r="I618" s="257"/>
      <c r="J618" s="257"/>
      <c r="K618" s="109"/>
      <c r="L618" s="257"/>
      <c r="M618" s="257"/>
      <c r="N618" s="257"/>
      <c r="O618" s="257"/>
      <c r="P618" s="248"/>
      <c r="Q618" s="248"/>
      <c r="R618" s="248"/>
    </row>
    <row r="619" spans="1:18" s="258" customFormat="1" ht="30" customHeight="1">
      <c r="A619" s="260"/>
      <c r="B619" s="250"/>
      <c r="C619" s="250"/>
      <c r="D619" s="250"/>
      <c r="E619" s="107"/>
      <c r="F619" s="257"/>
      <c r="G619" s="257"/>
      <c r="H619" s="257"/>
      <c r="I619" s="257"/>
      <c r="J619" s="257"/>
      <c r="K619" s="109"/>
      <c r="L619" s="257"/>
      <c r="M619" s="257"/>
      <c r="N619" s="257"/>
      <c r="O619" s="257"/>
      <c r="P619" s="248"/>
      <c r="Q619" s="248"/>
      <c r="R619" s="248"/>
    </row>
    <row r="620" spans="1:18" s="258" customFormat="1" ht="30" customHeight="1">
      <c r="A620" s="260"/>
      <c r="B620" s="250"/>
      <c r="C620" s="250"/>
      <c r="D620" s="250"/>
      <c r="E620" s="107"/>
      <c r="F620" s="257"/>
      <c r="G620" s="257"/>
      <c r="H620" s="257"/>
      <c r="I620" s="257"/>
      <c r="J620" s="257"/>
      <c r="K620" s="109"/>
      <c r="L620" s="257"/>
      <c r="M620" s="257"/>
      <c r="N620" s="257"/>
      <c r="O620" s="257"/>
      <c r="P620" s="248"/>
      <c r="Q620" s="248"/>
      <c r="R620" s="248"/>
    </row>
    <row r="621" spans="1:18" s="258" customFormat="1" ht="30" customHeight="1">
      <c r="A621" s="260"/>
      <c r="B621" s="250"/>
      <c r="C621" s="250"/>
      <c r="D621" s="250"/>
      <c r="E621" s="107"/>
      <c r="F621" s="257"/>
      <c r="G621" s="257"/>
      <c r="H621" s="257"/>
      <c r="I621" s="257"/>
      <c r="J621" s="257"/>
      <c r="K621" s="109"/>
      <c r="L621" s="257"/>
      <c r="M621" s="257"/>
      <c r="N621" s="257"/>
      <c r="O621" s="257"/>
      <c r="P621" s="248"/>
      <c r="Q621" s="248"/>
      <c r="R621" s="248"/>
    </row>
    <row r="622" spans="1:18" s="258" customFormat="1" ht="30" customHeight="1">
      <c r="A622" s="260"/>
      <c r="B622" s="250"/>
      <c r="C622" s="250"/>
      <c r="D622" s="250"/>
      <c r="E622" s="107"/>
      <c r="F622" s="257"/>
      <c r="G622" s="257"/>
      <c r="H622" s="257"/>
      <c r="I622" s="257"/>
      <c r="J622" s="257"/>
      <c r="K622" s="109"/>
      <c r="L622" s="257"/>
      <c r="M622" s="257"/>
      <c r="N622" s="257"/>
      <c r="O622" s="257"/>
      <c r="P622" s="248"/>
      <c r="Q622" s="248"/>
      <c r="R622" s="248"/>
    </row>
    <row r="623" spans="1:18" s="258" customFormat="1" ht="30" customHeight="1">
      <c r="A623" s="260"/>
      <c r="B623" s="250"/>
      <c r="C623" s="250"/>
      <c r="D623" s="250"/>
      <c r="E623" s="107"/>
      <c r="F623" s="257"/>
      <c r="G623" s="257"/>
      <c r="H623" s="257"/>
      <c r="I623" s="257"/>
      <c r="J623" s="257"/>
      <c r="K623" s="109"/>
      <c r="L623" s="257"/>
      <c r="M623" s="257"/>
      <c r="N623" s="257"/>
      <c r="O623" s="257"/>
      <c r="P623" s="248"/>
      <c r="Q623" s="248"/>
      <c r="R623" s="248"/>
    </row>
    <row r="624" spans="1:18" s="258" customFormat="1" ht="30" customHeight="1">
      <c r="A624" s="260"/>
      <c r="B624" s="250"/>
      <c r="C624" s="250"/>
      <c r="D624" s="250"/>
      <c r="E624" s="107"/>
      <c r="F624" s="257"/>
      <c r="G624" s="257"/>
      <c r="H624" s="257"/>
      <c r="I624" s="257"/>
      <c r="J624" s="257"/>
      <c r="K624" s="109"/>
      <c r="L624" s="257"/>
      <c r="M624" s="257"/>
      <c r="N624" s="257"/>
      <c r="O624" s="257"/>
      <c r="P624" s="248"/>
      <c r="Q624" s="248"/>
      <c r="R624" s="248"/>
    </row>
    <row r="625" spans="1:18" s="258" customFormat="1" ht="30" customHeight="1">
      <c r="A625" s="260"/>
      <c r="B625" s="250"/>
      <c r="C625" s="250"/>
      <c r="D625" s="250"/>
      <c r="E625" s="107"/>
      <c r="F625" s="257"/>
      <c r="G625" s="257"/>
      <c r="H625" s="257"/>
      <c r="I625" s="257"/>
      <c r="J625" s="257"/>
      <c r="K625" s="109"/>
      <c r="L625" s="257"/>
      <c r="M625" s="257"/>
      <c r="N625" s="257"/>
      <c r="O625" s="257"/>
      <c r="P625" s="248"/>
      <c r="Q625" s="248"/>
      <c r="R625" s="248"/>
    </row>
    <row r="626" spans="1:18" s="258" customFormat="1" ht="30" customHeight="1">
      <c r="A626" s="260"/>
      <c r="B626" s="250"/>
      <c r="C626" s="250"/>
      <c r="D626" s="250"/>
      <c r="E626" s="107"/>
      <c r="F626" s="257"/>
      <c r="G626" s="257"/>
      <c r="H626" s="257"/>
      <c r="I626" s="257"/>
      <c r="J626" s="257"/>
      <c r="K626" s="109"/>
      <c r="L626" s="257"/>
      <c r="M626" s="257"/>
      <c r="N626" s="257"/>
      <c r="O626" s="257"/>
      <c r="P626" s="248"/>
      <c r="Q626" s="248"/>
      <c r="R626" s="248"/>
    </row>
    <row r="627" spans="1:18" s="258" customFormat="1" ht="30" customHeight="1">
      <c r="A627" s="260"/>
      <c r="B627" s="250"/>
      <c r="C627" s="250"/>
      <c r="D627" s="250"/>
      <c r="E627" s="107"/>
      <c r="F627" s="257"/>
      <c r="G627" s="257"/>
      <c r="H627" s="257"/>
      <c r="I627" s="257"/>
      <c r="J627" s="257"/>
      <c r="K627" s="109"/>
      <c r="L627" s="257"/>
      <c r="M627" s="257"/>
      <c r="N627" s="257"/>
      <c r="O627" s="257"/>
      <c r="P627" s="248"/>
      <c r="Q627" s="248"/>
      <c r="R627" s="248"/>
    </row>
    <row r="628" spans="1:18" s="258" customFormat="1" ht="30" customHeight="1">
      <c r="A628" s="260"/>
      <c r="B628" s="250"/>
      <c r="C628" s="250"/>
      <c r="D628" s="250"/>
      <c r="E628" s="107"/>
      <c r="F628" s="257"/>
      <c r="G628" s="257"/>
      <c r="H628" s="257"/>
      <c r="I628" s="257"/>
      <c r="J628" s="257"/>
      <c r="K628" s="109"/>
      <c r="L628" s="257"/>
      <c r="M628" s="257"/>
      <c r="N628" s="257"/>
      <c r="O628" s="257"/>
      <c r="P628" s="248"/>
      <c r="Q628" s="248"/>
      <c r="R628" s="248"/>
    </row>
    <row r="629" spans="1:18" s="258" customFormat="1" ht="30" customHeight="1">
      <c r="A629" s="260"/>
      <c r="B629" s="250"/>
      <c r="C629" s="250"/>
      <c r="D629" s="250"/>
      <c r="E629" s="107"/>
      <c r="F629" s="257"/>
      <c r="G629" s="257"/>
      <c r="H629" s="257"/>
      <c r="I629" s="257"/>
      <c r="J629" s="257"/>
      <c r="K629" s="109"/>
      <c r="L629" s="257"/>
      <c r="M629" s="257"/>
      <c r="N629" s="257"/>
      <c r="O629" s="257"/>
      <c r="P629" s="248"/>
      <c r="Q629" s="248"/>
      <c r="R629" s="248"/>
    </row>
    <row r="630" spans="1:18" s="258" customFormat="1" ht="30" customHeight="1">
      <c r="A630" s="260"/>
      <c r="B630" s="250"/>
      <c r="C630" s="250"/>
      <c r="D630" s="250"/>
      <c r="E630" s="107"/>
      <c r="F630" s="257"/>
      <c r="G630" s="257"/>
      <c r="H630" s="257"/>
      <c r="I630" s="257"/>
      <c r="J630" s="257"/>
      <c r="K630" s="109"/>
      <c r="L630" s="257"/>
      <c r="M630" s="257"/>
      <c r="N630" s="257"/>
      <c r="O630" s="257"/>
      <c r="P630" s="248"/>
      <c r="Q630" s="248"/>
      <c r="R630" s="248"/>
    </row>
    <row r="631" spans="1:18" s="258" customFormat="1" ht="30" customHeight="1">
      <c r="A631" s="260"/>
      <c r="B631" s="250"/>
      <c r="C631" s="250"/>
      <c r="D631" s="250"/>
      <c r="E631" s="107"/>
      <c r="F631" s="257"/>
      <c r="G631" s="257"/>
      <c r="H631" s="257"/>
      <c r="I631" s="257"/>
      <c r="J631" s="257"/>
      <c r="K631" s="109"/>
      <c r="L631" s="257"/>
      <c r="M631" s="257"/>
      <c r="N631" s="257"/>
      <c r="O631" s="257"/>
      <c r="P631" s="248"/>
      <c r="Q631" s="248"/>
      <c r="R631" s="248"/>
    </row>
    <row r="632" spans="1:18" s="258" customFormat="1" ht="30" customHeight="1">
      <c r="A632" s="260"/>
      <c r="B632" s="250"/>
      <c r="C632" s="250"/>
      <c r="D632" s="250"/>
      <c r="E632" s="107"/>
      <c r="F632" s="257"/>
      <c r="G632" s="257"/>
      <c r="H632" s="257"/>
      <c r="I632" s="257"/>
      <c r="J632" s="257"/>
      <c r="K632" s="109"/>
      <c r="L632" s="257"/>
      <c r="M632" s="257"/>
      <c r="N632" s="257"/>
      <c r="O632" s="257"/>
      <c r="P632" s="248"/>
      <c r="Q632" s="248"/>
      <c r="R632" s="248"/>
    </row>
    <row r="633" spans="1:18" s="258" customFormat="1" ht="30" customHeight="1">
      <c r="A633" s="260"/>
      <c r="B633" s="250"/>
      <c r="C633" s="250"/>
      <c r="D633" s="250"/>
      <c r="E633" s="107"/>
      <c r="F633" s="257"/>
      <c r="G633" s="257"/>
      <c r="H633" s="257"/>
      <c r="I633" s="257"/>
      <c r="J633" s="257"/>
      <c r="K633" s="109"/>
      <c r="L633" s="257"/>
      <c r="M633" s="257"/>
      <c r="N633" s="257"/>
      <c r="O633" s="257"/>
      <c r="P633" s="248"/>
      <c r="Q633" s="248"/>
      <c r="R633" s="248"/>
    </row>
    <row r="634" spans="1:18" s="258" customFormat="1" ht="30" customHeight="1">
      <c r="A634" s="260"/>
      <c r="B634" s="250"/>
      <c r="C634" s="250"/>
      <c r="D634" s="250"/>
      <c r="E634" s="107"/>
      <c r="F634" s="257"/>
      <c r="G634" s="257"/>
      <c r="H634" s="257"/>
      <c r="I634" s="257"/>
      <c r="J634" s="257"/>
      <c r="K634" s="109"/>
      <c r="L634" s="257"/>
      <c r="M634" s="257"/>
      <c r="N634" s="257"/>
      <c r="O634" s="257"/>
      <c r="P634" s="248"/>
      <c r="Q634" s="248"/>
      <c r="R634" s="248"/>
    </row>
    <row r="635" spans="1:18" s="258" customFormat="1" ht="30" customHeight="1">
      <c r="A635" s="260"/>
      <c r="B635" s="250"/>
      <c r="C635" s="250"/>
      <c r="D635" s="250"/>
      <c r="E635" s="107"/>
      <c r="F635" s="257"/>
      <c r="G635" s="257"/>
      <c r="H635" s="257"/>
      <c r="I635" s="257"/>
      <c r="J635" s="257"/>
      <c r="K635" s="109"/>
      <c r="L635" s="257"/>
      <c r="M635" s="257"/>
      <c r="N635" s="257"/>
      <c r="O635" s="257"/>
      <c r="P635" s="248"/>
      <c r="Q635" s="248"/>
      <c r="R635" s="248"/>
    </row>
    <row r="636" spans="1:18" s="258" customFormat="1" ht="30" customHeight="1">
      <c r="A636" s="260"/>
      <c r="B636" s="250"/>
      <c r="C636" s="250"/>
      <c r="D636" s="250"/>
      <c r="E636" s="107"/>
      <c r="F636" s="257"/>
      <c r="G636" s="257"/>
      <c r="H636" s="257"/>
      <c r="I636" s="257"/>
      <c r="J636" s="257"/>
      <c r="K636" s="109"/>
      <c r="L636" s="257"/>
      <c r="M636" s="257"/>
      <c r="N636" s="257"/>
      <c r="O636" s="257"/>
      <c r="P636" s="248"/>
      <c r="Q636" s="248"/>
      <c r="R636" s="248"/>
    </row>
    <row r="637" spans="1:18" s="258" customFormat="1" ht="30" customHeight="1">
      <c r="A637" s="260"/>
      <c r="B637" s="250"/>
      <c r="C637" s="250"/>
      <c r="D637" s="250"/>
      <c r="E637" s="107"/>
      <c r="F637" s="257"/>
      <c r="G637" s="257"/>
      <c r="H637" s="257"/>
      <c r="I637" s="257"/>
      <c r="J637" s="257"/>
      <c r="K637" s="109"/>
      <c r="L637" s="257"/>
      <c r="M637" s="257"/>
      <c r="N637" s="257"/>
      <c r="O637" s="257"/>
      <c r="P637" s="248"/>
      <c r="Q637" s="248"/>
      <c r="R637" s="248"/>
    </row>
    <row r="638" spans="1:18" s="258" customFormat="1" ht="30" customHeight="1">
      <c r="A638" s="260"/>
      <c r="B638" s="250"/>
      <c r="C638" s="250"/>
      <c r="D638" s="250"/>
      <c r="E638" s="107"/>
      <c r="F638" s="257"/>
      <c r="G638" s="257"/>
      <c r="H638" s="257"/>
      <c r="I638" s="257"/>
      <c r="J638" s="257"/>
      <c r="K638" s="109"/>
      <c r="L638" s="257"/>
      <c r="M638" s="257"/>
      <c r="N638" s="257"/>
      <c r="O638" s="257"/>
      <c r="P638" s="248"/>
      <c r="Q638" s="248"/>
      <c r="R638" s="248"/>
    </row>
    <row r="639" spans="1:18" s="258" customFormat="1" ht="30" customHeight="1">
      <c r="A639" s="260"/>
      <c r="B639" s="250"/>
      <c r="C639" s="250"/>
      <c r="D639" s="250"/>
      <c r="E639" s="107"/>
      <c r="F639" s="257"/>
      <c r="G639" s="257"/>
      <c r="H639" s="257"/>
      <c r="I639" s="257"/>
      <c r="J639" s="257"/>
      <c r="K639" s="109"/>
      <c r="L639" s="257"/>
      <c r="M639" s="257"/>
      <c r="N639" s="257"/>
      <c r="O639" s="257"/>
      <c r="P639" s="248"/>
      <c r="Q639" s="248"/>
      <c r="R639" s="248"/>
    </row>
    <row r="640" spans="1:18" s="258" customFormat="1" ht="30" customHeight="1">
      <c r="A640" s="260"/>
      <c r="B640" s="250"/>
      <c r="C640" s="250"/>
      <c r="D640" s="250"/>
      <c r="E640" s="107"/>
      <c r="F640" s="257"/>
      <c r="G640" s="257"/>
      <c r="H640" s="257"/>
      <c r="I640" s="257"/>
      <c r="J640" s="257"/>
      <c r="K640" s="109"/>
      <c r="L640" s="257"/>
      <c r="M640" s="257"/>
      <c r="N640" s="257"/>
      <c r="O640" s="257"/>
      <c r="P640" s="248"/>
      <c r="Q640" s="248"/>
      <c r="R640" s="248"/>
    </row>
    <row r="641" spans="1:18" s="258" customFormat="1" ht="30" customHeight="1">
      <c r="A641" s="260"/>
      <c r="B641" s="250"/>
      <c r="C641" s="250"/>
      <c r="D641" s="250"/>
      <c r="E641" s="107"/>
      <c r="F641" s="257"/>
      <c r="G641" s="257"/>
      <c r="H641" s="257"/>
      <c r="I641" s="257"/>
      <c r="J641" s="257"/>
      <c r="K641" s="109"/>
      <c r="L641" s="257"/>
      <c r="M641" s="257"/>
      <c r="N641" s="257"/>
      <c r="O641" s="257"/>
      <c r="P641" s="248"/>
      <c r="Q641" s="248"/>
      <c r="R641" s="248"/>
    </row>
    <row r="642" spans="1:18" s="258" customFormat="1" ht="30" customHeight="1">
      <c r="A642" s="260"/>
      <c r="B642" s="250"/>
      <c r="C642" s="250"/>
      <c r="D642" s="250"/>
      <c r="E642" s="107"/>
      <c r="F642" s="257"/>
      <c r="G642" s="257"/>
      <c r="H642" s="257"/>
      <c r="I642" s="257"/>
      <c r="J642" s="257"/>
      <c r="K642" s="109"/>
      <c r="L642" s="257"/>
      <c r="M642" s="257"/>
      <c r="N642" s="257"/>
      <c r="O642" s="257"/>
      <c r="P642" s="248"/>
      <c r="Q642" s="248"/>
      <c r="R642" s="248"/>
    </row>
    <row r="643" spans="1:18" s="258" customFormat="1" ht="30" customHeight="1">
      <c r="A643" s="260"/>
      <c r="B643" s="250"/>
      <c r="C643" s="250"/>
      <c r="D643" s="250"/>
      <c r="E643" s="107"/>
      <c r="F643" s="257"/>
      <c r="G643" s="257"/>
      <c r="H643" s="257"/>
      <c r="I643" s="257"/>
      <c r="J643" s="257"/>
      <c r="K643" s="109"/>
      <c r="L643" s="257"/>
      <c r="M643" s="257"/>
      <c r="N643" s="257"/>
      <c r="O643" s="257"/>
      <c r="P643" s="248"/>
      <c r="Q643" s="248"/>
      <c r="R643" s="248"/>
    </row>
    <row r="644" spans="1:18" s="258" customFormat="1" ht="30" customHeight="1">
      <c r="A644" s="260"/>
      <c r="B644" s="250"/>
      <c r="C644" s="250"/>
      <c r="D644" s="250"/>
      <c r="E644" s="107"/>
      <c r="F644" s="257"/>
      <c r="G644" s="257"/>
      <c r="H644" s="257"/>
      <c r="I644" s="257"/>
      <c r="J644" s="257"/>
      <c r="K644" s="109"/>
      <c r="L644" s="257"/>
      <c r="M644" s="257"/>
      <c r="N644" s="257"/>
      <c r="O644" s="257"/>
      <c r="P644" s="248"/>
      <c r="Q644" s="248"/>
      <c r="R644" s="248"/>
    </row>
    <row r="645" spans="1:18" s="258" customFormat="1" ht="30" customHeight="1">
      <c r="A645" s="260"/>
      <c r="B645" s="250"/>
      <c r="C645" s="250"/>
      <c r="D645" s="250"/>
      <c r="E645" s="107"/>
      <c r="F645" s="257"/>
      <c r="G645" s="257"/>
      <c r="H645" s="257"/>
      <c r="I645" s="257"/>
      <c r="J645" s="257"/>
      <c r="K645" s="109"/>
      <c r="L645" s="257"/>
      <c r="M645" s="257"/>
      <c r="N645" s="257"/>
      <c r="O645" s="257"/>
      <c r="P645" s="248"/>
      <c r="Q645" s="248"/>
      <c r="R645" s="248"/>
    </row>
    <row r="646" spans="1:18" s="258" customFormat="1" ht="30" customHeight="1">
      <c r="A646" s="260"/>
      <c r="B646" s="250"/>
      <c r="C646" s="250"/>
      <c r="D646" s="250"/>
      <c r="E646" s="107"/>
      <c r="F646" s="257"/>
      <c r="G646" s="257"/>
      <c r="H646" s="257"/>
      <c r="I646" s="257"/>
      <c r="J646" s="257"/>
      <c r="K646" s="109"/>
      <c r="L646" s="257"/>
      <c r="M646" s="257"/>
      <c r="N646" s="257"/>
      <c r="O646" s="257"/>
      <c r="P646" s="248"/>
      <c r="Q646" s="248"/>
      <c r="R646" s="248"/>
    </row>
    <row r="647" spans="1:18" s="258" customFormat="1" ht="30" customHeight="1">
      <c r="A647" s="260"/>
      <c r="B647" s="250"/>
      <c r="C647" s="250"/>
      <c r="D647" s="250"/>
      <c r="E647" s="107"/>
      <c r="F647" s="257"/>
      <c r="G647" s="257"/>
      <c r="H647" s="257"/>
      <c r="I647" s="257"/>
      <c r="J647" s="257"/>
      <c r="K647" s="109"/>
      <c r="L647" s="257"/>
      <c r="M647" s="257"/>
      <c r="N647" s="257"/>
      <c r="O647" s="257"/>
      <c r="P647" s="248"/>
      <c r="Q647" s="248"/>
      <c r="R647" s="248"/>
    </row>
    <row r="648" spans="1:18" s="258" customFormat="1" ht="30" customHeight="1">
      <c r="A648" s="260"/>
      <c r="B648" s="250"/>
      <c r="C648" s="250"/>
      <c r="D648" s="250"/>
      <c r="E648" s="107"/>
      <c r="F648" s="257"/>
      <c r="G648" s="257"/>
      <c r="H648" s="257"/>
      <c r="I648" s="257"/>
      <c r="J648" s="257"/>
      <c r="K648" s="109"/>
      <c r="L648" s="257"/>
      <c r="M648" s="257"/>
      <c r="N648" s="257"/>
      <c r="O648" s="257"/>
      <c r="P648" s="248"/>
      <c r="Q648" s="248"/>
      <c r="R648" s="248"/>
    </row>
    <row r="649" spans="1:18" s="258" customFormat="1" ht="30" customHeight="1">
      <c r="A649" s="260"/>
      <c r="B649" s="250"/>
      <c r="C649" s="250"/>
      <c r="D649" s="250"/>
      <c r="E649" s="107"/>
      <c r="F649" s="257"/>
      <c r="G649" s="257"/>
      <c r="H649" s="257"/>
      <c r="I649" s="257"/>
      <c r="J649" s="257"/>
      <c r="K649" s="109"/>
      <c r="L649" s="257"/>
      <c r="M649" s="257"/>
      <c r="N649" s="257"/>
      <c r="O649" s="257"/>
      <c r="P649" s="248"/>
      <c r="Q649" s="248"/>
      <c r="R649" s="248"/>
    </row>
    <row r="650" spans="1:18" s="258" customFormat="1" ht="30" customHeight="1">
      <c r="A650" s="260"/>
      <c r="B650" s="250"/>
      <c r="C650" s="250"/>
      <c r="D650" s="250"/>
      <c r="E650" s="107"/>
      <c r="F650" s="257"/>
      <c r="G650" s="257"/>
      <c r="H650" s="257"/>
      <c r="I650" s="257"/>
      <c r="J650" s="257"/>
      <c r="K650" s="109"/>
      <c r="L650" s="257"/>
      <c r="M650" s="257"/>
      <c r="N650" s="257"/>
      <c r="O650" s="257"/>
      <c r="P650" s="248"/>
      <c r="Q650" s="248"/>
      <c r="R650" s="248"/>
    </row>
    <row r="651" spans="1:18" s="258" customFormat="1" ht="30" customHeight="1">
      <c r="A651" s="260"/>
      <c r="B651" s="250"/>
      <c r="C651" s="250"/>
      <c r="D651" s="250"/>
      <c r="E651" s="107"/>
      <c r="F651" s="257"/>
      <c r="G651" s="257"/>
      <c r="H651" s="257"/>
      <c r="I651" s="257"/>
      <c r="J651" s="257"/>
      <c r="K651" s="109"/>
      <c r="L651" s="257"/>
      <c r="M651" s="257"/>
      <c r="N651" s="257"/>
      <c r="O651" s="257"/>
      <c r="P651" s="248"/>
      <c r="Q651" s="248"/>
      <c r="R651" s="248"/>
    </row>
    <row r="652" spans="1:18" s="258" customFormat="1" ht="30" customHeight="1">
      <c r="A652" s="260"/>
      <c r="B652" s="250"/>
      <c r="C652" s="250"/>
      <c r="D652" s="250"/>
      <c r="E652" s="107"/>
      <c r="F652" s="257"/>
      <c r="G652" s="257"/>
      <c r="H652" s="257"/>
      <c r="I652" s="257"/>
      <c r="J652" s="257"/>
      <c r="K652" s="109"/>
      <c r="L652" s="257"/>
      <c r="M652" s="257"/>
      <c r="N652" s="257"/>
      <c r="O652" s="257"/>
      <c r="P652" s="248"/>
      <c r="Q652" s="248"/>
      <c r="R652" s="248"/>
    </row>
    <row r="653" spans="1:18" s="258" customFormat="1" ht="30" customHeight="1">
      <c r="A653" s="260"/>
      <c r="B653" s="250"/>
      <c r="C653" s="250"/>
      <c r="D653" s="250"/>
      <c r="E653" s="107"/>
      <c r="F653" s="257"/>
      <c r="G653" s="257"/>
      <c r="H653" s="257"/>
      <c r="I653" s="257"/>
      <c r="J653" s="257"/>
      <c r="K653" s="109"/>
      <c r="L653" s="257"/>
      <c r="M653" s="257"/>
      <c r="N653" s="257"/>
      <c r="O653" s="257"/>
      <c r="P653" s="248"/>
      <c r="Q653" s="248"/>
      <c r="R653" s="248"/>
    </row>
    <row r="654" spans="1:18" s="258" customFormat="1" ht="30" customHeight="1">
      <c r="A654" s="260"/>
      <c r="B654" s="250"/>
      <c r="C654" s="250"/>
      <c r="D654" s="250"/>
      <c r="E654" s="107"/>
      <c r="F654" s="257"/>
      <c r="G654" s="257"/>
      <c r="H654" s="257"/>
      <c r="I654" s="257"/>
      <c r="J654" s="257"/>
      <c r="K654" s="109"/>
      <c r="L654" s="257"/>
      <c r="M654" s="257"/>
      <c r="N654" s="257"/>
      <c r="O654" s="257"/>
      <c r="P654" s="248"/>
      <c r="Q654" s="248"/>
      <c r="R654" s="248"/>
    </row>
    <row r="655" spans="1:18" s="258" customFormat="1" ht="30" customHeight="1">
      <c r="A655" s="260"/>
      <c r="B655" s="250"/>
      <c r="C655" s="250"/>
      <c r="D655" s="250"/>
      <c r="E655" s="107"/>
      <c r="F655" s="257"/>
      <c r="G655" s="257"/>
      <c r="H655" s="257"/>
      <c r="I655" s="257"/>
      <c r="J655" s="257"/>
      <c r="K655" s="109"/>
      <c r="L655" s="257"/>
      <c r="M655" s="257"/>
      <c r="N655" s="257"/>
      <c r="O655" s="257"/>
      <c r="P655" s="248"/>
      <c r="Q655" s="248"/>
      <c r="R655" s="248"/>
    </row>
    <row r="656" spans="1:18" s="258" customFormat="1" ht="30" customHeight="1">
      <c r="A656" s="260"/>
      <c r="B656" s="250"/>
      <c r="C656" s="250"/>
      <c r="D656" s="250"/>
      <c r="E656" s="107"/>
      <c r="F656" s="257"/>
      <c r="G656" s="257"/>
      <c r="H656" s="257"/>
      <c r="I656" s="257"/>
      <c r="J656" s="257"/>
      <c r="K656" s="109"/>
      <c r="L656" s="257"/>
      <c r="M656" s="257"/>
      <c r="N656" s="257"/>
      <c r="O656" s="257"/>
      <c r="P656" s="248"/>
      <c r="Q656" s="248"/>
      <c r="R656" s="248"/>
    </row>
    <row r="657" spans="1:18" s="258" customFormat="1" ht="30" customHeight="1">
      <c r="A657" s="260"/>
      <c r="B657" s="250"/>
      <c r="C657" s="250"/>
      <c r="D657" s="250"/>
      <c r="E657" s="107"/>
      <c r="F657" s="257"/>
      <c r="G657" s="257"/>
      <c r="H657" s="257"/>
      <c r="I657" s="257"/>
      <c r="J657" s="257"/>
      <c r="K657" s="109"/>
      <c r="L657" s="257"/>
      <c r="M657" s="257"/>
      <c r="N657" s="257"/>
      <c r="O657" s="257"/>
      <c r="P657" s="248"/>
      <c r="Q657" s="248"/>
      <c r="R657" s="248"/>
    </row>
    <row r="658" spans="1:18" s="258" customFormat="1" ht="30" customHeight="1">
      <c r="A658" s="260"/>
      <c r="B658" s="250"/>
      <c r="C658" s="250"/>
      <c r="D658" s="250"/>
      <c r="E658" s="107"/>
      <c r="F658" s="257"/>
      <c r="G658" s="257"/>
      <c r="H658" s="257"/>
      <c r="I658" s="257"/>
      <c r="J658" s="257"/>
      <c r="K658" s="109"/>
      <c r="L658" s="257"/>
      <c r="M658" s="257"/>
      <c r="N658" s="257"/>
      <c r="O658" s="257"/>
      <c r="P658" s="248"/>
      <c r="Q658" s="248"/>
      <c r="R658" s="248"/>
    </row>
    <row r="659" spans="1:18" s="258" customFormat="1" ht="30" customHeight="1">
      <c r="A659" s="260"/>
      <c r="B659" s="250"/>
      <c r="C659" s="250"/>
      <c r="D659" s="250"/>
      <c r="E659" s="107"/>
      <c r="F659" s="257"/>
      <c r="G659" s="257"/>
      <c r="H659" s="257"/>
      <c r="I659" s="257"/>
      <c r="J659" s="257"/>
      <c r="K659" s="109"/>
      <c r="L659" s="257"/>
      <c r="M659" s="257"/>
      <c r="N659" s="257"/>
      <c r="O659" s="257"/>
      <c r="P659" s="248"/>
      <c r="Q659" s="248"/>
      <c r="R659" s="248"/>
    </row>
    <row r="660" spans="1:18" s="258" customFormat="1" ht="30" customHeight="1">
      <c r="A660" s="260"/>
      <c r="B660" s="250"/>
      <c r="C660" s="250"/>
      <c r="D660" s="250"/>
      <c r="E660" s="107"/>
      <c r="F660" s="257"/>
      <c r="G660" s="257"/>
      <c r="H660" s="257"/>
      <c r="I660" s="257"/>
      <c r="J660" s="257"/>
      <c r="K660" s="109"/>
      <c r="L660" s="257"/>
      <c r="M660" s="257"/>
      <c r="N660" s="257"/>
      <c r="O660" s="257"/>
      <c r="P660" s="248"/>
      <c r="Q660" s="248"/>
      <c r="R660" s="248"/>
    </row>
    <row r="661" spans="1:18" s="258" customFormat="1" ht="30" customHeight="1">
      <c r="A661" s="260"/>
      <c r="B661" s="250"/>
      <c r="C661" s="250"/>
      <c r="D661" s="250"/>
      <c r="E661" s="107"/>
      <c r="F661" s="257"/>
      <c r="G661" s="257"/>
      <c r="H661" s="257"/>
      <c r="I661" s="257"/>
      <c r="J661" s="257"/>
      <c r="K661" s="109"/>
      <c r="L661" s="257"/>
      <c r="M661" s="257"/>
      <c r="N661" s="257"/>
      <c r="O661" s="257"/>
      <c r="P661" s="248"/>
      <c r="Q661" s="248"/>
      <c r="R661" s="248"/>
    </row>
    <row r="662" spans="1:18" s="258" customFormat="1" ht="30" customHeight="1">
      <c r="A662" s="260"/>
      <c r="B662" s="250"/>
      <c r="C662" s="250"/>
      <c r="D662" s="250"/>
      <c r="E662" s="107"/>
      <c r="F662" s="257"/>
      <c r="G662" s="257"/>
      <c r="H662" s="257"/>
      <c r="I662" s="257"/>
      <c r="J662" s="257"/>
      <c r="K662" s="109"/>
      <c r="L662" s="257"/>
      <c r="M662" s="257"/>
      <c r="N662" s="257"/>
      <c r="O662" s="257"/>
      <c r="P662" s="248"/>
      <c r="Q662" s="248"/>
      <c r="R662" s="248"/>
    </row>
    <row r="663" spans="1:18" s="258" customFormat="1" ht="30" customHeight="1">
      <c r="A663" s="260"/>
      <c r="B663" s="250"/>
      <c r="C663" s="250"/>
      <c r="D663" s="250"/>
      <c r="E663" s="107"/>
      <c r="F663" s="257"/>
      <c r="G663" s="257"/>
      <c r="H663" s="257"/>
      <c r="I663" s="257"/>
      <c r="J663" s="257"/>
      <c r="K663" s="109"/>
      <c r="L663" s="257"/>
      <c r="M663" s="257"/>
      <c r="N663" s="257"/>
      <c r="O663" s="257"/>
      <c r="P663" s="248"/>
      <c r="Q663" s="248"/>
      <c r="R663" s="248"/>
    </row>
    <row r="664" spans="1:18" s="258" customFormat="1" ht="30" customHeight="1">
      <c r="A664" s="260"/>
      <c r="B664" s="250"/>
      <c r="C664" s="250"/>
      <c r="D664" s="250"/>
      <c r="E664" s="107"/>
      <c r="F664" s="257"/>
      <c r="G664" s="257"/>
      <c r="H664" s="257"/>
      <c r="I664" s="257"/>
      <c r="J664" s="257"/>
      <c r="K664" s="109"/>
      <c r="L664" s="257"/>
      <c r="M664" s="257"/>
      <c r="N664" s="257"/>
      <c r="O664" s="257"/>
      <c r="P664" s="248"/>
      <c r="Q664" s="248"/>
      <c r="R664" s="248"/>
    </row>
    <row r="665" spans="1:18" s="258" customFormat="1" ht="30" customHeight="1">
      <c r="A665" s="260"/>
      <c r="B665" s="250"/>
      <c r="C665" s="250"/>
      <c r="D665" s="250"/>
      <c r="E665" s="107"/>
      <c r="F665" s="257"/>
      <c r="G665" s="257"/>
      <c r="H665" s="257"/>
      <c r="I665" s="257"/>
      <c r="J665" s="257"/>
      <c r="K665" s="109"/>
      <c r="L665" s="257"/>
      <c r="M665" s="257"/>
      <c r="N665" s="257"/>
      <c r="O665" s="257"/>
      <c r="P665" s="248"/>
      <c r="Q665" s="248"/>
      <c r="R665" s="248"/>
    </row>
    <row r="666" spans="1:18" s="258" customFormat="1" ht="30" customHeight="1">
      <c r="A666" s="260"/>
      <c r="B666" s="250"/>
      <c r="C666" s="250"/>
      <c r="D666" s="250"/>
      <c r="E666" s="107"/>
      <c r="F666" s="257"/>
      <c r="G666" s="257"/>
      <c r="H666" s="257"/>
      <c r="I666" s="257"/>
      <c r="J666" s="257"/>
      <c r="K666" s="109"/>
      <c r="L666" s="257"/>
      <c r="M666" s="257"/>
      <c r="N666" s="257"/>
      <c r="O666" s="257"/>
      <c r="P666" s="248"/>
      <c r="Q666" s="248"/>
      <c r="R666" s="248"/>
    </row>
    <row r="667" spans="1:18" s="258" customFormat="1" ht="30" customHeight="1">
      <c r="A667" s="260"/>
      <c r="B667" s="250"/>
      <c r="C667" s="250"/>
      <c r="D667" s="250"/>
      <c r="E667" s="107"/>
      <c r="F667" s="257"/>
      <c r="G667" s="257"/>
      <c r="H667" s="257"/>
      <c r="I667" s="257"/>
      <c r="J667" s="257"/>
      <c r="K667" s="109"/>
      <c r="L667" s="257"/>
      <c r="M667" s="257"/>
      <c r="N667" s="257"/>
      <c r="O667" s="257"/>
      <c r="P667" s="248"/>
      <c r="Q667" s="248"/>
      <c r="R667" s="248"/>
    </row>
    <row r="668" spans="1:18" s="258" customFormat="1" ht="30" customHeight="1">
      <c r="A668" s="260"/>
      <c r="B668" s="250"/>
      <c r="C668" s="250"/>
      <c r="D668" s="250"/>
      <c r="E668" s="107"/>
      <c r="F668" s="257"/>
      <c r="G668" s="257"/>
      <c r="H668" s="257"/>
      <c r="I668" s="257"/>
      <c r="J668" s="257"/>
      <c r="K668" s="109"/>
      <c r="L668" s="257"/>
      <c r="M668" s="257"/>
      <c r="N668" s="257"/>
      <c r="O668" s="257"/>
      <c r="P668" s="248"/>
      <c r="Q668" s="248"/>
      <c r="R668" s="248"/>
    </row>
    <row r="669" spans="1:18" s="258" customFormat="1" ht="30" customHeight="1">
      <c r="A669" s="260"/>
      <c r="B669" s="250"/>
      <c r="C669" s="250"/>
      <c r="D669" s="250"/>
      <c r="E669" s="107"/>
      <c r="F669" s="257"/>
      <c r="G669" s="257"/>
      <c r="H669" s="257"/>
      <c r="I669" s="257"/>
      <c r="J669" s="257"/>
      <c r="K669" s="109"/>
      <c r="L669" s="257"/>
      <c r="M669" s="257"/>
      <c r="N669" s="257"/>
      <c r="O669" s="257"/>
      <c r="P669" s="248"/>
      <c r="Q669" s="248"/>
      <c r="R669" s="248"/>
    </row>
    <row r="670" spans="1:18" s="258" customFormat="1" ht="30" customHeight="1">
      <c r="A670" s="260"/>
      <c r="B670" s="250"/>
      <c r="C670" s="250"/>
      <c r="D670" s="250"/>
      <c r="E670" s="107"/>
      <c r="F670" s="257"/>
      <c r="G670" s="257"/>
      <c r="H670" s="257"/>
      <c r="I670" s="257"/>
      <c r="J670" s="257"/>
      <c r="K670" s="109"/>
      <c r="L670" s="257"/>
      <c r="M670" s="257"/>
      <c r="N670" s="257"/>
      <c r="O670" s="257"/>
      <c r="P670" s="248"/>
      <c r="Q670" s="248"/>
      <c r="R670" s="248"/>
    </row>
    <row r="671" spans="1:18" s="258" customFormat="1" ht="30" customHeight="1">
      <c r="A671" s="260"/>
      <c r="B671" s="250"/>
      <c r="C671" s="250"/>
      <c r="D671" s="250"/>
      <c r="E671" s="107"/>
      <c r="F671" s="257"/>
      <c r="G671" s="257"/>
      <c r="H671" s="257"/>
      <c r="I671" s="257"/>
      <c r="J671" s="257"/>
      <c r="K671" s="109"/>
      <c r="L671" s="257"/>
      <c r="M671" s="257"/>
      <c r="N671" s="257"/>
      <c r="O671" s="257"/>
      <c r="P671" s="248"/>
      <c r="Q671" s="248"/>
      <c r="R671" s="248"/>
    </row>
    <row r="672" spans="1:18" s="258" customFormat="1" ht="30" customHeight="1">
      <c r="A672" s="260"/>
      <c r="B672" s="250"/>
      <c r="C672" s="250"/>
      <c r="D672" s="250"/>
      <c r="E672" s="107"/>
      <c r="F672" s="257"/>
      <c r="G672" s="257"/>
      <c r="H672" s="257"/>
      <c r="I672" s="257"/>
      <c r="J672" s="257"/>
      <c r="K672" s="109"/>
      <c r="L672" s="257"/>
      <c r="M672" s="257"/>
      <c r="N672" s="257"/>
      <c r="O672" s="257"/>
      <c r="P672" s="248"/>
      <c r="Q672" s="248"/>
      <c r="R672" s="248"/>
    </row>
    <row r="673" spans="1:18" s="258" customFormat="1" ht="30" customHeight="1">
      <c r="A673" s="260"/>
      <c r="B673" s="250"/>
      <c r="C673" s="250"/>
      <c r="D673" s="250"/>
      <c r="E673" s="107"/>
      <c r="F673" s="257"/>
      <c r="G673" s="257"/>
      <c r="H673" s="257"/>
      <c r="I673" s="257"/>
      <c r="J673" s="257"/>
      <c r="K673" s="109"/>
      <c r="L673" s="257"/>
      <c r="M673" s="257"/>
      <c r="N673" s="257"/>
      <c r="O673" s="257"/>
      <c r="P673" s="248"/>
      <c r="Q673" s="248"/>
      <c r="R673" s="248"/>
    </row>
    <row r="674" spans="1:18" s="258" customFormat="1" ht="30" customHeight="1">
      <c r="A674" s="260"/>
      <c r="B674" s="250"/>
      <c r="C674" s="250"/>
      <c r="D674" s="250"/>
      <c r="E674" s="107"/>
      <c r="F674" s="257"/>
      <c r="G674" s="257"/>
      <c r="H674" s="257"/>
      <c r="I674" s="257"/>
      <c r="J674" s="257"/>
      <c r="K674" s="109"/>
      <c r="L674" s="257"/>
      <c r="M674" s="257"/>
      <c r="N674" s="257"/>
      <c r="O674" s="257"/>
      <c r="P674" s="248"/>
      <c r="Q674" s="248"/>
      <c r="R674" s="248"/>
    </row>
    <row r="675" spans="1:18" s="258" customFormat="1" ht="30" customHeight="1">
      <c r="A675" s="260"/>
      <c r="B675" s="250"/>
      <c r="C675" s="250"/>
      <c r="D675" s="250"/>
      <c r="E675" s="107"/>
      <c r="F675" s="257"/>
      <c r="G675" s="257"/>
      <c r="H675" s="257"/>
      <c r="I675" s="257"/>
      <c r="J675" s="257"/>
      <c r="K675" s="109"/>
      <c r="L675" s="257"/>
      <c r="M675" s="257"/>
      <c r="N675" s="257"/>
      <c r="O675" s="257"/>
      <c r="P675" s="248"/>
      <c r="Q675" s="248"/>
      <c r="R675" s="248"/>
    </row>
    <row r="676" spans="1:18" s="258" customFormat="1" ht="30" customHeight="1">
      <c r="A676" s="260"/>
      <c r="B676" s="250"/>
      <c r="C676" s="250"/>
      <c r="D676" s="250"/>
      <c r="E676" s="107"/>
      <c r="F676" s="257"/>
      <c r="G676" s="257"/>
      <c r="H676" s="257"/>
      <c r="I676" s="257"/>
      <c r="J676" s="257"/>
      <c r="K676" s="109"/>
      <c r="L676" s="257"/>
      <c r="M676" s="257"/>
      <c r="N676" s="257"/>
      <c r="O676" s="257"/>
      <c r="P676" s="248"/>
      <c r="Q676" s="248"/>
      <c r="R676" s="248"/>
    </row>
    <row r="677" spans="1:18" s="258" customFormat="1" ht="30" customHeight="1">
      <c r="A677" s="260"/>
      <c r="B677" s="250"/>
      <c r="C677" s="250"/>
      <c r="D677" s="250"/>
      <c r="E677" s="107"/>
      <c r="F677" s="257"/>
      <c r="G677" s="257"/>
      <c r="H677" s="257"/>
      <c r="I677" s="257"/>
      <c r="J677" s="257"/>
      <c r="K677" s="109"/>
      <c r="L677" s="257"/>
      <c r="M677" s="257"/>
      <c r="N677" s="257"/>
      <c r="O677" s="257"/>
      <c r="P677" s="248"/>
      <c r="Q677" s="248"/>
      <c r="R677" s="248"/>
    </row>
    <row r="678" spans="1:18" s="258" customFormat="1" ht="30" customHeight="1">
      <c r="A678" s="260"/>
      <c r="B678" s="250"/>
      <c r="C678" s="250"/>
      <c r="D678" s="250"/>
      <c r="E678" s="107"/>
      <c r="F678" s="257"/>
      <c r="G678" s="257"/>
      <c r="H678" s="257"/>
      <c r="I678" s="257"/>
      <c r="J678" s="257"/>
      <c r="K678" s="109"/>
      <c r="L678" s="257"/>
      <c r="M678" s="257"/>
      <c r="N678" s="257"/>
      <c r="O678" s="257"/>
      <c r="P678" s="248"/>
      <c r="Q678" s="248"/>
      <c r="R678" s="248"/>
    </row>
    <row r="679" spans="1:18" s="258" customFormat="1" ht="30" customHeight="1">
      <c r="A679" s="260"/>
      <c r="B679" s="250"/>
      <c r="C679" s="250"/>
      <c r="D679" s="250"/>
      <c r="E679" s="107"/>
      <c r="F679" s="257"/>
      <c r="G679" s="257"/>
      <c r="H679" s="257"/>
      <c r="I679" s="257"/>
      <c r="J679" s="257"/>
      <c r="K679" s="109"/>
      <c r="L679" s="257"/>
      <c r="M679" s="257"/>
      <c r="N679" s="257"/>
      <c r="O679" s="257"/>
      <c r="P679" s="248"/>
      <c r="Q679" s="248"/>
      <c r="R679" s="248"/>
    </row>
    <row r="680" spans="1:18" s="258" customFormat="1" ht="30" customHeight="1">
      <c r="A680" s="260"/>
      <c r="B680" s="250"/>
      <c r="C680" s="250"/>
      <c r="D680" s="250"/>
      <c r="E680" s="107"/>
      <c r="F680" s="257"/>
      <c r="G680" s="257"/>
      <c r="H680" s="257"/>
      <c r="I680" s="257"/>
      <c r="J680" s="257"/>
      <c r="K680" s="109"/>
      <c r="L680" s="257"/>
      <c r="M680" s="257"/>
      <c r="N680" s="257"/>
      <c r="O680" s="257"/>
      <c r="P680" s="248"/>
      <c r="Q680" s="248"/>
      <c r="R680" s="248"/>
    </row>
    <row r="681" spans="1:18" s="258" customFormat="1" ht="30" customHeight="1">
      <c r="A681" s="260"/>
      <c r="B681" s="250"/>
      <c r="C681" s="250"/>
      <c r="D681" s="250"/>
      <c r="E681" s="107"/>
      <c r="F681" s="257"/>
      <c r="G681" s="257"/>
      <c r="H681" s="257"/>
      <c r="I681" s="257"/>
      <c r="J681" s="257"/>
      <c r="K681" s="109"/>
      <c r="L681" s="257"/>
      <c r="M681" s="257"/>
      <c r="N681" s="257"/>
      <c r="O681" s="257"/>
      <c r="P681" s="248"/>
      <c r="Q681" s="248"/>
      <c r="R681" s="248"/>
    </row>
    <row r="682" spans="1:18" s="258" customFormat="1" ht="30" customHeight="1">
      <c r="A682" s="260"/>
      <c r="B682" s="250"/>
      <c r="C682" s="250"/>
      <c r="D682" s="250"/>
      <c r="E682" s="107"/>
      <c r="F682" s="257"/>
      <c r="G682" s="257"/>
      <c r="H682" s="257"/>
      <c r="I682" s="257"/>
      <c r="J682" s="257"/>
      <c r="K682" s="109"/>
      <c r="L682" s="257"/>
      <c r="M682" s="257"/>
      <c r="N682" s="257"/>
      <c r="O682" s="257"/>
      <c r="P682" s="248"/>
      <c r="Q682" s="248"/>
      <c r="R682" s="248"/>
    </row>
    <row r="683" spans="1:18" s="258" customFormat="1" ht="30" customHeight="1">
      <c r="A683" s="260"/>
      <c r="B683" s="250"/>
      <c r="C683" s="250"/>
      <c r="D683" s="250"/>
      <c r="E683" s="107"/>
      <c r="F683" s="257"/>
      <c r="G683" s="257"/>
      <c r="H683" s="257"/>
      <c r="I683" s="257"/>
      <c r="J683" s="257"/>
      <c r="K683" s="109"/>
      <c r="L683" s="257"/>
      <c r="M683" s="257"/>
      <c r="N683" s="257"/>
      <c r="O683" s="257"/>
      <c r="P683" s="248"/>
      <c r="Q683" s="248"/>
      <c r="R683" s="248"/>
    </row>
    <row r="684" spans="1:18" s="258" customFormat="1" ht="30" customHeight="1">
      <c r="A684" s="260"/>
      <c r="B684" s="250"/>
      <c r="C684" s="250"/>
      <c r="D684" s="250"/>
      <c r="E684" s="107"/>
      <c r="F684" s="257"/>
      <c r="G684" s="257"/>
      <c r="H684" s="257"/>
      <c r="I684" s="257"/>
      <c r="J684" s="257"/>
      <c r="K684" s="109"/>
      <c r="L684" s="257"/>
      <c r="M684" s="257"/>
      <c r="N684" s="257"/>
      <c r="O684" s="257"/>
      <c r="P684" s="248"/>
      <c r="Q684" s="248"/>
      <c r="R684" s="248"/>
    </row>
    <row r="685" spans="1:18" s="258" customFormat="1" ht="30" customHeight="1">
      <c r="A685" s="260"/>
      <c r="B685" s="250"/>
      <c r="C685" s="250"/>
      <c r="D685" s="250"/>
      <c r="E685" s="107"/>
      <c r="F685" s="257"/>
      <c r="G685" s="257"/>
      <c r="H685" s="257"/>
      <c r="I685" s="257"/>
      <c r="J685" s="257"/>
      <c r="K685" s="109"/>
      <c r="L685" s="257"/>
      <c r="M685" s="257"/>
      <c r="N685" s="257"/>
      <c r="O685" s="257"/>
      <c r="P685" s="248"/>
      <c r="Q685" s="248"/>
      <c r="R685" s="248"/>
    </row>
    <row r="686" spans="1:18" s="258" customFormat="1" ht="30" customHeight="1">
      <c r="A686" s="260"/>
      <c r="B686" s="250"/>
      <c r="C686" s="250"/>
      <c r="D686" s="250"/>
      <c r="E686" s="107"/>
      <c r="F686" s="257"/>
      <c r="G686" s="257"/>
      <c r="H686" s="257"/>
      <c r="I686" s="257"/>
      <c r="J686" s="257"/>
      <c r="K686" s="109"/>
      <c r="L686" s="257"/>
      <c r="M686" s="257"/>
      <c r="N686" s="257"/>
      <c r="O686" s="257"/>
      <c r="P686" s="248"/>
      <c r="Q686" s="248"/>
      <c r="R686" s="248"/>
    </row>
    <row r="687" spans="1:18" s="258" customFormat="1" ht="30" customHeight="1">
      <c r="A687" s="260"/>
      <c r="B687" s="250"/>
      <c r="C687" s="250"/>
      <c r="D687" s="250"/>
      <c r="E687" s="107"/>
      <c r="F687" s="257"/>
      <c r="G687" s="257"/>
      <c r="H687" s="257"/>
      <c r="I687" s="257"/>
      <c r="J687" s="257"/>
      <c r="K687" s="109"/>
      <c r="L687" s="257"/>
      <c r="M687" s="257"/>
      <c r="N687" s="257"/>
      <c r="O687" s="257"/>
      <c r="P687" s="248"/>
      <c r="Q687" s="248"/>
      <c r="R687" s="248"/>
    </row>
    <row r="688" spans="1:18" s="258" customFormat="1" ht="30" customHeight="1">
      <c r="A688" s="260"/>
      <c r="B688" s="250"/>
      <c r="C688" s="250"/>
      <c r="D688" s="250"/>
      <c r="E688" s="107"/>
      <c r="F688" s="257"/>
      <c r="G688" s="257"/>
      <c r="H688" s="257"/>
      <c r="I688" s="257"/>
      <c r="J688" s="257"/>
      <c r="K688" s="109"/>
      <c r="L688" s="257"/>
      <c r="M688" s="257"/>
      <c r="N688" s="257"/>
      <c r="O688" s="257"/>
      <c r="P688" s="248"/>
      <c r="Q688" s="248"/>
      <c r="R688" s="248"/>
    </row>
    <row r="689" spans="1:18" s="258" customFormat="1" ht="30" customHeight="1">
      <c r="A689" s="260"/>
      <c r="B689" s="250"/>
      <c r="C689" s="250"/>
      <c r="D689" s="250"/>
      <c r="E689" s="107"/>
      <c r="F689" s="257"/>
      <c r="G689" s="257"/>
      <c r="H689" s="257"/>
      <c r="I689" s="257"/>
      <c r="J689" s="257"/>
      <c r="K689" s="109"/>
      <c r="L689" s="257"/>
      <c r="M689" s="257"/>
      <c r="N689" s="257"/>
      <c r="O689" s="257"/>
      <c r="P689" s="248"/>
      <c r="Q689" s="248"/>
      <c r="R689" s="248"/>
    </row>
    <row r="690" spans="1:18" s="258" customFormat="1" ht="30" customHeight="1">
      <c r="A690" s="260"/>
      <c r="B690" s="250"/>
      <c r="C690" s="250"/>
      <c r="D690" s="250"/>
      <c r="E690" s="107"/>
      <c r="F690" s="257"/>
      <c r="G690" s="257"/>
      <c r="H690" s="257"/>
      <c r="I690" s="257"/>
      <c r="J690" s="257"/>
      <c r="K690" s="109"/>
      <c r="L690" s="257"/>
      <c r="M690" s="257"/>
      <c r="N690" s="257"/>
      <c r="O690" s="257"/>
      <c r="P690" s="248"/>
      <c r="Q690" s="248"/>
      <c r="R690" s="248"/>
    </row>
    <row r="691" spans="1:18" s="258" customFormat="1" ht="30" customHeight="1">
      <c r="A691" s="260"/>
      <c r="B691" s="250"/>
      <c r="C691" s="250"/>
      <c r="D691" s="250"/>
      <c r="E691" s="107"/>
      <c r="F691" s="257"/>
      <c r="G691" s="257"/>
      <c r="H691" s="257"/>
      <c r="I691" s="257"/>
      <c r="J691" s="257"/>
      <c r="K691" s="109"/>
      <c r="L691" s="257"/>
      <c r="M691" s="257"/>
      <c r="N691" s="257"/>
      <c r="O691" s="257"/>
      <c r="P691" s="248"/>
      <c r="Q691" s="248"/>
      <c r="R691" s="248"/>
    </row>
    <row r="692" spans="1:18" s="258" customFormat="1" ht="30" customHeight="1">
      <c r="A692" s="260"/>
      <c r="B692" s="250"/>
      <c r="C692" s="250"/>
      <c r="D692" s="250"/>
      <c r="E692" s="107"/>
      <c r="F692" s="257"/>
      <c r="G692" s="257"/>
      <c r="H692" s="257"/>
      <c r="I692" s="257"/>
      <c r="J692" s="257"/>
      <c r="K692" s="109"/>
      <c r="L692" s="257"/>
      <c r="M692" s="257"/>
      <c r="N692" s="257"/>
      <c r="O692" s="257"/>
      <c r="P692" s="248"/>
      <c r="Q692" s="248"/>
      <c r="R692" s="248"/>
    </row>
    <row r="693" spans="1:18" s="258" customFormat="1" ht="30" customHeight="1">
      <c r="A693" s="260"/>
      <c r="B693" s="250"/>
      <c r="C693" s="250"/>
      <c r="D693" s="250"/>
      <c r="E693" s="107"/>
      <c r="F693" s="257"/>
      <c r="G693" s="257"/>
      <c r="H693" s="257"/>
      <c r="I693" s="257"/>
      <c r="J693" s="257"/>
      <c r="K693" s="109"/>
      <c r="L693" s="257"/>
      <c r="M693" s="257"/>
      <c r="N693" s="257"/>
      <c r="O693" s="257"/>
      <c r="P693" s="248"/>
      <c r="Q693" s="248"/>
      <c r="R693" s="248"/>
    </row>
    <row r="694" spans="1:18" s="258" customFormat="1" ht="30" customHeight="1">
      <c r="A694" s="260"/>
      <c r="B694" s="250"/>
      <c r="C694" s="250"/>
      <c r="D694" s="250"/>
      <c r="E694" s="107"/>
      <c r="F694" s="257"/>
      <c r="G694" s="257"/>
      <c r="H694" s="257"/>
      <c r="I694" s="257"/>
      <c r="J694" s="257"/>
      <c r="K694" s="109"/>
      <c r="L694" s="257"/>
      <c r="M694" s="257"/>
      <c r="N694" s="257"/>
      <c r="O694" s="257"/>
      <c r="P694" s="248"/>
      <c r="Q694" s="248"/>
      <c r="R694" s="248"/>
    </row>
    <row r="695" spans="1:18" s="258" customFormat="1" ht="30" customHeight="1">
      <c r="A695" s="260"/>
      <c r="B695" s="250"/>
      <c r="C695" s="250"/>
      <c r="D695" s="250"/>
      <c r="E695" s="107"/>
      <c r="F695" s="257"/>
      <c r="G695" s="257"/>
      <c r="H695" s="257"/>
      <c r="I695" s="257"/>
      <c r="J695" s="257"/>
      <c r="K695" s="109"/>
      <c r="L695" s="257"/>
      <c r="M695" s="257"/>
      <c r="N695" s="257"/>
      <c r="O695" s="257"/>
      <c r="P695" s="248"/>
      <c r="Q695" s="248"/>
      <c r="R695" s="248"/>
    </row>
    <row r="696" spans="1:18" s="258" customFormat="1" ht="30" customHeight="1">
      <c r="A696" s="260"/>
      <c r="B696" s="250"/>
      <c r="C696" s="250"/>
      <c r="D696" s="250"/>
      <c r="E696" s="107"/>
      <c r="F696" s="257"/>
      <c r="G696" s="257"/>
      <c r="H696" s="257"/>
      <c r="I696" s="257"/>
      <c r="J696" s="257"/>
      <c r="K696" s="109"/>
      <c r="L696" s="257"/>
      <c r="M696" s="257"/>
      <c r="N696" s="257"/>
      <c r="O696" s="257"/>
      <c r="P696" s="248"/>
      <c r="Q696" s="248"/>
      <c r="R696" s="248"/>
    </row>
    <row r="697" spans="1:18" s="258" customFormat="1" ht="30" customHeight="1">
      <c r="A697" s="260"/>
      <c r="B697" s="250"/>
      <c r="C697" s="250"/>
      <c r="D697" s="250"/>
      <c r="E697" s="107"/>
      <c r="F697" s="257"/>
      <c r="G697" s="257"/>
      <c r="H697" s="257"/>
      <c r="I697" s="257"/>
      <c r="J697" s="257"/>
      <c r="K697" s="109"/>
      <c r="L697" s="257"/>
      <c r="M697" s="257"/>
      <c r="N697" s="257"/>
      <c r="O697" s="257"/>
      <c r="P697" s="248"/>
      <c r="Q697" s="248"/>
      <c r="R697" s="248"/>
    </row>
    <row r="698" spans="1:18" s="258" customFormat="1" ht="30" customHeight="1">
      <c r="A698" s="260"/>
      <c r="B698" s="250"/>
      <c r="C698" s="250"/>
      <c r="D698" s="250"/>
      <c r="E698" s="107"/>
      <c r="F698" s="257"/>
      <c r="G698" s="257"/>
      <c r="H698" s="257"/>
      <c r="I698" s="257"/>
      <c r="J698" s="257"/>
      <c r="K698" s="109"/>
      <c r="L698" s="257"/>
      <c r="M698" s="257"/>
      <c r="N698" s="257"/>
      <c r="O698" s="257"/>
      <c r="P698" s="248"/>
      <c r="Q698" s="248"/>
      <c r="R698" s="248"/>
    </row>
    <row r="699" spans="1:18" s="258" customFormat="1" ht="30" customHeight="1">
      <c r="A699" s="260"/>
      <c r="B699" s="250"/>
      <c r="C699" s="250"/>
      <c r="D699" s="250"/>
      <c r="E699" s="107"/>
      <c r="F699" s="257"/>
      <c r="G699" s="257"/>
      <c r="H699" s="257"/>
      <c r="I699" s="257"/>
      <c r="J699" s="257"/>
      <c r="K699" s="109"/>
      <c r="L699" s="257"/>
      <c r="M699" s="257"/>
      <c r="N699" s="257"/>
      <c r="O699" s="257"/>
      <c r="P699" s="248"/>
      <c r="Q699" s="248"/>
      <c r="R699" s="248"/>
    </row>
    <row r="700" spans="1:18" s="258" customFormat="1" ht="30" customHeight="1">
      <c r="A700" s="260"/>
      <c r="B700" s="250"/>
      <c r="C700" s="250"/>
      <c r="D700" s="250"/>
      <c r="E700" s="107"/>
      <c r="F700" s="257"/>
      <c r="G700" s="257"/>
      <c r="H700" s="257"/>
      <c r="I700" s="257"/>
      <c r="J700" s="257"/>
      <c r="K700" s="109"/>
      <c r="L700" s="257"/>
      <c r="M700" s="257"/>
      <c r="N700" s="257"/>
      <c r="O700" s="257"/>
      <c r="P700" s="248"/>
      <c r="Q700" s="248"/>
      <c r="R700" s="248"/>
    </row>
    <row r="701" spans="1:18" s="258" customFormat="1" ht="30" customHeight="1">
      <c r="A701" s="260"/>
      <c r="B701" s="250"/>
      <c r="C701" s="250"/>
      <c r="D701" s="250"/>
      <c r="E701" s="107"/>
      <c r="F701" s="257"/>
      <c r="G701" s="257"/>
      <c r="H701" s="257"/>
      <c r="I701" s="257"/>
      <c r="J701" s="257"/>
      <c r="K701" s="109"/>
      <c r="L701" s="257"/>
      <c r="M701" s="257"/>
      <c r="N701" s="257"/>
      <c r="O701" s="257"/>
      <c r="P701" s="248"/>
      <c r="Q701" s="248"/>
      <c r="R701" s="248"/>
    </row>
    <row r="702" spans="1:18" s="258" customFormat="1" ht="30" customHeight="1">
      <c r="A702" s="260"/>
      <c r="B702" s="250"/>
      <c r="C702" s="250"/>
      <c r="D702" s="250"/>
      <c r="E702" s="107"/>
      <c r="F702" s="257"/>
      <c r="G702" s="257"/>
      <c r="H702" s="257"/>
      <c r="I702" s="257"/>
      <c r="J702" s="257"/>
      <c r="K702" s="109"/>
      <c r="L702" s="257"/>
      <c r="M702" s="257"/>
      <c r="N702" s="257"/>
      <c r="O702" s="257"/>
      <c r="P702" s="248"/>
      <c r="Q702" s="248"/>
      <c r="R702" s="248"/>
    </row>
    <row r="703" spans="1:18" s="258" customFormat="1" ht="30" customHeight="1">
      <c r="A703" s="260"/>
      <c r="B703" s="250"/>
      <c r="C703" s="250"/>
      <c r="D703" s="250"/>
      <c r="E703" s="107"/>
      <c r="F703" s="257"/>
      <c r="G703" s="257"/>
      <c r="H703" s="257"/>
      <c r="I703" s="257"/>
      <c r="J703" s="257"/>
      <c r="K703" s="109"/>
      <c r="L703" s="257"/>
      <c r="M703" s="257"/>
      <c r="N703" s="257"/>
      <c r="O703" s="257"/>
      <c r="P703" s="248"/>
      <c r="Q703" s="248"/>
      <c r="R703" s="248"/>
    </row>
    <row r="704" spans="1:18" s="258" customFormat="1" ht="30" customHeight="1">
      <c r="A704" s="260"/>
      <c r="B704" s="250"/>
      <c r="C704" s="250"/>
      <c r="D704" s="250"/>
      <c r="E704" s="107"/>
      <c r="F704" s="257"/>
      <c r="G704" s="257"/>
      <c r="H704" s="257"/>
      <c r="I704" s="257"/>
      <c r="J704" s="257"/>
      <c r="K704" s="109"/>
      <c r="L704" s="257"/>
      <c r="M704" s="257"/>
      <c r="N704" s="257"/>
      <c r="O704" s="257"/>
      <c r="P704" s="248"/>
      <c r="Q704" s="248"/>
      <c r="R704" s="248"/>
    </row>
    <row r="705" spans="1:18" s="258" customFormat="1" ht="30" customHeight="1">
      <c r="A705" s="260"/>
      <c r="B705" s="250"/>
      <c r="C705" s="250"/>
      <c r="D705" s="250"/>
      <c r="E705" s="107"/>
      <c r="F705" s="257"/>
      <c r="G705" s="257"/>
      <c r="H705" s="257"/>
      <c r="I705" s="257"/>
      <c r="J705" s="257"/>
      <c r="K705" s="109"/>
      <c r="L705" s="257"/>
      <c r="M705" s="257"/>
      <c r="N705" s="257"/>
      <c r="O705" s="257"/>
      <c r="P705" s="248"/>
      <c r="Q705" s="248"/>
      <c r="R705" s="248"/>
    </row>
    <row r="706" spans="1:18" s="258" customFormat="1" ht="30" customHeight="1">
      <c r="A706" s="260"/>
      <c r="B706" s="250"/>
      <c r="C706" s="250"/>
      <c r="D706" s="250"/>
      <c r="E706" s="107"/>
      <c r="F706" s="257"/>
      <c r="G706" s="257"/>
      <c r="H706" s="257"/>
      <c r="I706" s="257"/>
      <c r="J706" s="257"/>
      <c r="K706" s="109"/>
      <c r="L706" s="257"/>
      <c r="M706" s="257"/>
      <c r="N706" s="257"/>
      <c r="O706" s="257"/>
      <c r="P706" s="248"/>
      <c r="Q706" s="248"/>
      <c r="R706" s="248"/>
    </row>
    <row r="707" spans="1:18" s="258" customFormat="1" ht="30" customHeight="1">
      <c r="A707" s="260"/>
      <c r="B707" s="250"/>
      <c r="C707" s="250"/>
      <c r="D707" s="250"/>
      <c r="E707" s="107"/>
      <c r="F707" s="257"/>
      <c r="G707" s="257"/>
      <c r="H707" s="257"/>
      <c r="I707" s="257"/>
      <c r="J707" s="257"/>
      <c r="K707" s="109"/>
      <c r="L707" s="257"/>
      <c r="M707" s="257"/>
      <c r="N707" s="257"/>
      <c r="O707" s="257"/>
      <c r="P707" s="248"/>
      <c r="Q707" s="248"/>
      <c r="R707" s="248"/>
    </row>
    <row r="708" spans="1:18" s="258" customFormat="1" ht="30" customHeight="1">
      <c r="A708" s="260"/>
      <c r="B708" s="250"/>
      <c r="C708" s="250"/>
      <c r="D708" s="250"/>
      <c r="E708" s="107"/>
      <c r="F708" s="257"/>
      <c r="G708" s="257"/>
      <c r="H708" s="257"/>
      <c r="I708" s="257"/>
      <c r="J708" s="257"/>
      <c r="K708" s="109"/>
      <c r="L708" s="257"/>
      <c r="M708" s="257"/>
      <c r="N708" s="257"/>
      <c r="O708" s="257"/>
      <c r="P708" s="248"/>
      <c r="Q708" s="248"/>
      <c r="R708" s="248"/>
    </row>
    <row r="709" spans="1:18" s="258" customFormat="1" ht="30" customHeight="1">
      <c r="A709" s="260"/>
      <c r="B709" s="250"/>
      <c r="C709" s="250"/>
      <c r="D709" s="250"/>
      <c r="E709" s="107"/>
      <c r="F709" s="257"/>
      <c r="G709" s="257"/>
      <c r="H709" s="257"/>
      <c r="I709" s="257"/>
      <c r="J709" s="257"/>
      <c r="K709" s="109"/>
      <c r="L709" s="257"/>
      <c r="M709" s="257"/>
      <c r="N709" s="257"/>
      <c r="O709" s="257"/>
      <c r="P709" s="248"/>
      <c r="Q709" s="248"/>
      <c r="R709" s="248"/>
    </row>
    <row r="710" spans="1:18" s="258" customFormat="1" ht="30" customHeight="1">
      <c r="A710" s="260"/>
      <c r="B710" s="250"/>
      <c r="C710" s="250"/>
      <c r="D710" s="250"/>
      <c r="E710" s="107"/>
      <c r="F710" s="257"/>
      <c r="G710" s="257"/>
      <c r="H710" s="257"/>
      <c r="I710" s="257"/>
      <c r="J710" s="257"/>
      <c r="K710" s="109"/>
      <c r="L710" s="257"/>
      <c r="M710" s="257"/>
      <c r="N710" s="257"/>
      <c r="O710" s="257"/>
      <c r="P710" s="248"/>
      <c r="Q710" s="248"/>
      <c r="R710" s="248"/>
    </row>
    <row r="711" spans="1:18" s="258" customFormat="1" ht="30" customHeight="1">
      <c r="A711" s="260"/>
      <c r="B711" s="250"/>
      <c r="C711" s="250"/>
      <c r="D711" s="250"/>
      <c r="E711" s="107"/>
      <c r="F711" s="257"/>
      <c r="G711" s="257"/>
      <c r="H711" s="257"/>
      <c r="I711" s="257"/>
      <c r="J711" s="257"/>
      <c r="K711" s="109"/>
      <c r="L711" s="257"/>
      <c r="M711" s="257"/>
      <c r="N711" s="257"/>
      <c r="O711" s="257"/>
      <c r="P711" s="248"/>
      <c r="Q711" s="248"/>
      <c r="R711" s="248"/>
    </row>
    <row r="712" spans="1:18" s="258" customFormat="1" ht="30" customHeight="1">
      <c r="A712" s="260"/>
      <c r="B712" s="250"/>
      <c r="C712" s="250"/>
      <c r="D712" s="250"/>
      <c r="E712" s="107"/>
      <c r="F712" s="257"/>
      <c r="G712" s="257"/>
      <c r="H712" s="257"/>
      <c r="I712" s="257"/>
      <c r="J712" s="257"/>
      <c r="K712" s="109"/>
      <c r="L712" s="257"/>
      <c r="M712" s="257"/>
      <c r="N712" s="257"/>
      <c r="O712" s="257"/>
      <c r="P712" s="248"/>
      <c r="Q712" s="248"/>
      <c r="R712" s="248"/>
    </row>
    <row r="713" spans="1:18" s="258" customFormat="1" ht="30" customHeight="1">
      <c r="A713" s="260"/>
      <c r="B713" s="250"/>
      <c r="C713" s="250"/>
      <c r="D713" s="250"/>
      <c r="E713" s="107"/>
      <c r="F713" s="257"/>
      <c r="G713" s="257"/>
      <c r="H713" s="257"/>
      <c r="I713" s="257"/>
      <c r="J713" s="257"/>
      <c r="K713" s="109"/>
      <c r="L713" s="257"/>
      <c r="M713" s="257"/>
      <c r="N713" s="257"/>
      <c r="O713" s="257"/>
      <c r="P713" s="248"/>
      <c r="Q713" s="248"/>
      <c r="R713" s="248"/>
    </row>
    <row r="714" spans="1:18" s="258" customFormat="1" ht="30" customHeight="1">
      <c r="A714" s="260"/>
      <c r="B714" s="250"/>
      <c r="C714" s="250"/>
      <c r="D714" s="250"/>
      <c r="E714" s="107"/>
      <c r="F714" s="257"/>
      <c r="G714" s="257"/>
      <c r="H714" s="257"/>
      <c r="I714" s="257"/>
      <c r="J714" s="257"/>
      <c r="K714" s="109"/>
      <c r="L714" s="257"/>
      <c r="M714" s="257"/>
      <c r="N714" s="257"/>
      <c r="O714" s="257"/>
      <c r="P714" s="248"/>
      <c r="Q714" s="248"/>
      <c r="R714" s="248"/>
    </row>
    <row r="715" spans="1:18" s="258" customFormat="1" ht="30" customHeight="1">
      <c r="A715" s="260"/>
      <c r="B715" s="250"/>
      <c r="C715" s="250"/>
      <c r="D715" s="250"/>
      <c r="E715" s="107"/>
      <c r="F715" s="257"/>
      <c r="G715" s="257"/>
      <c r="H715" s="257"/>
      <c r="I715" s="257"/>
      <c r="J715" s="257"/>
      <c r="K715" s="109"/>
      <c r="L715" s="257"/>
      <c r="M715" s="257"/>
      <c r="N715" s="257"/>
      <c r="O715" s="257"/>
      <c r="P715" s="248"/>
      <c r="Q715" s="248"/>
      <c r="R715" s="248"/>
    </row>
    <row r="716" spans="1:18" s="258" customFormat="1" ht="30" customHeight="1">
      <c r="A716" s="260"/>
      <c r="B716" s="250"/>
      <c r="C716" s="250"/>
      <c r="D716" s="250"/>
      <c r="E716" s="107"/>
      <c r="F716" s="257"/>
      <c r="G716" s="257"/>
      <c r="H716" s="257"/>
      <c r="I716" s="257"/>
      <c r="J716" s="257"/>
      <c r="K716" s="109"/>
      <c r="L716" s="257"/>
      <c r="M716" s="257"/>
      <c r="N716" s="257"/>
      <c r="O716" s="257"/>
      <c r="P716" s="248"/>
      <c r="Q716" s="248"/>
      <c r="R716" s="248"/>
    </row>
    <row r="717" spans="1:18" s="258" customFormat="1" ht="30" customHeight="1">
      <c r="A717" s="260"/>
      <c r="B717" s="250"/>
      <c r="C717" s="250"/>
      <c r="D717" s="250"/>
      <c r="E717" s="107"/>
      <c r="F717" s="257"/>
      <c r="G717" s="257"/>
      <c r="H717" s="257"/>
      <c r="I717" s="257"/>
      <c r="J717" s="257"/>
      <c r="K717" s="109"/>
      <c r="L717" s="257"/>
      <c r="M717" s="257"/>
      <c r="N717" s="257"/>
      <c r="O717" s="257"/>
      <c r="P717" s="248"/>
      <c r="Q717" s="248"/>
      <c r="R717" s="248"/>
    </row>
    <row r="718" spans="1:18" s="258" customFormat="1" ht="30" customHeight="1">
      <c r="A718" s="260"/>
      <c r="B718" s="250"/>
      <c r="C718" s="250"/>
      <c r="D718" s="250"/>
      <c r="E718" s="107"/>
      <c r="F718" s="257"/>
      <c r="G718" s="257"/>
      <c r="H718" s="257"/>
      <c r="I718" s="257"/>
      <c r="J718" s="257"/>
      <c r="K718" s="109"/>
      <c r="L718" s="257"/>
      <c r="M718" s="257"/>
      <c r="N718" s="257"/>
      <c r="O718" s="257"/>
      <c r="P718" s="248"/>
      <c r="Q718" s="248"/>
      <c r="R718" s="248"/>
    </row>
    <row r="719" spans="1:18" s="258" customFormat="1" ht="30" customHeight="1">
      <c r="A719" s="260"/>
      <c r="B719" s="250"/>
      <c r="C719" s="250"/>
      <c r="D719" s="250"/>
      <c r="E719" s="107"/>
      <c r="F719" s="257"/>
      <c r="G719" s="257"/>
      <c r="H719" s="257"/>
      <c r="I719" s="257"/>
      <c r="J719" s="257"/>
      <c r="K719" s="109"/>
      <c r="L719" s="257"/>
      <c r="M719" s="257"/>
      <c r="N719" s="257"/>
      <c r="O719" s="257"/>
      <c r="P719" s="248"/>
      <c r="Q719" s="248"/>
      <c r="R719" s="248"/>
    </row>
    <row r="720" spans="1:18" s="258" customFormat="1" ht="30" customHeight="1">
      <c r="A720" s="260"/>
      <c r="B720" s="250"/>
      <c r="C720" s="250"/>
      <c r="D720" s="250"/>
      <c r="E720" s="107"/>
      <c r="F720" s="257"/>
      <c r="G720" s="257"/>
      <c r="H720" s="257"/>
      <c r="I720" s="257"/>
      <c r="J720" s="257"/>
      <c r="K720" s="109"/>
      <c r="L720" s="257"/>
      <c r="M720" s="257"/>
      <c r="N720" s="257"/>
      <c r="O720" s="257"/>
      <c r="P720" s="248"/>
      <c r="Q720" s="248"/>
      <c r="R720" s="248"/>
    </row>
    <row r="721" spans="1:18" s="258" customFormat="1" ht="30" customHeight="1">
      <c r="A721" s="260"/>
      <c r="B721" s="250"/>
      <c r="C721" s="250"/>
      <c r="D721" s="250"/>
      <c r="E721" s="107"/>
      <c r="F721" s="257"/>
      <c r="G721" s="257"/>
      <c r="H721" s="257"/>
      <c r="I721" s="257"/>
      <c r="J721" s="257"/>
      <c r="K721" s="109"/>
      <c r="L721" s="257"/>
      <c r="M721" s="257"/>
      <c r="N721" s="257"/>
      <c r="O721" s="257"/>
      <c r="P721" s="248"/>
      <c r="Q721" s="248"/>
      <c r="R721" s="248"/>
    </row>
    <row r="722" spans="1:18" s="258" customFormat="1" ht="30" customHeight="1">
      <c r="A722" s="260"/>
      <c r="B722" s="250"/>
      <c r="C722" s="250"/>
      <c r="D722" s="250"/>
      <c r="E722" s="107"/>
      <c r="F722" s="257"/>
      <c r="G722" s="257"/>
      <c r="H722" s="257"/>
      <c r="I722" s="257"/>
      <c r="J722" s="257"/>
      <c r="K722" s="109"/>
      <c r="L722" s="257"/>
      <c r="M722" s="257"/>
      <c r="N722" s="257"/>
      <c r="O722" s="257"/>
      <c r="P722" s="248"/>
      <c r="Q722" s="248"/>
      <c r="R722" s="248"/>
    </row>
    <row r="723" spans="1:18" s="258" customFormat="1" ht="30" customHeight="1">
      <c r="A723" s="260"/>
      <c r="B723" s="250"/>
      <c r="C723" s="250"/>
      <c r="D723" s="250"/>
      <c r="E723" s="107"/>
      <c r="F723" s="257"/>
      <c r="G723" s="257"/>
      <c r="H723" s="257"/>
      <c r="I723" s="257"/>
      <c r="J723" s="257"/>
      <c r="K723" s="109"/>
      <c r="L723" s="257"/>
      <c r="M723" s="257"/>
      <c r="N723" s="257"/>
      <c r="O723" s="257"/>
      <c r="P723" s="248"/>
      <c r="Q723" s="248"/>
      <c r="R723" s="248"/>
    </row>
    <row r="724" spans="1:18" s="258" customFormat="1" ht="30" customHeight="1">
      <c r="A724" s="260"/>
      <c r="B724" s="250"/>
      <c r="C724" s="250"/>
      <c r="D724" s="250"/>
      <c r="E724" s="107"/>
      <c r="F724" s="257"/>
      <c r="G724" s="257"/>
      <c r="H724" s="257"/>
      <c r="I724" s="257"/>
      <c r="J724" s="257"/>
      <c r="K724" s="109"/>
      <c r="L724" s="257"/>
      <c r="M724" s="257"/>
      <c r="N724" s="257"/>
      <c r="O724" s="257"/>
      <c r="P724" s="248"/>
      <c r="Q724" s="248"/>
      <c r="R724" s="248"/>
    </row>
    <row r="725" spans="1:18" s="258" customFormat="1" ht="30" customHeight="1">
      <c r="A725" s="260"/>
      <c r="B725" s="250"/>
      <c r="C725" s="250"/>
      <c r="D725" s="250"/>
      <c r="E725" s="107"/>
      <c r="F725" s="257"/>
      <c r="G725" s="257"/>
      <c r="H725" s="257"/>
      <c r="I725" s="257"/>
      <c r="J725" s="257"/>
      <c r="K725" s="109"/>
      <c r="L725" s="257"/>
      <c r="M725" s="257"/>
      <c r="N725" s="257"/>
      <c r="O725" s="257"/>
      <c r="P725" s="248"/>
      <c r="Q725" s="248"/>
      <c r="R725" s="248"/>
    </row>
    <row r="726" spans="1:18" s="258" customFormat="1" ht="30" customHeight="1">
      <c r="A726" s="260"/>
      <c r="B726" s="250"/>
      <c r="C726" s="250"/>
      <c r="D726" s="250"/>
      <c r="E726" s="107"/>
      <c r="F726" s="257"/>
      <c r="G726" s="257"/>
      <c r="H726" s="257"/>
      <c r="I726" s="257"/>
      <c r="J726" s="257"/>
      <c r="K726" s="109"/>
      <c r="L726" s="257"/>
      <c r="M726" s="257"/>
      <c r="N726" s="257"/>
      <c r="O726" s="257"/>
      <c r="P726" s="248"/>
      <c r="Q726" s="248"/>
      <c r="R726" s="248"/>
    </row>
    <row r="727" spans="1:18" s="258" customFormat="1" ht="30" customHeight="1">
      <c r="A727" s="260"/>
      <c r="B727" s="250"/>
      <c r="C727" s="250"/>
      <c r="D727" s="250"/>
      <c r="E727" s="107"/>
      <c r="F727" s="257"/>
      <c r="G727" s="257"/>
      <c r="H727" s="257"/>
      <c r="I727" s="257"/>
      <c r="J727" s="257"/>
      <c r="K727" s="109"/>
      <c r="L727" s="257"/>
      <c r="M727" s="257"/>
      <c r="N727" s="257"/>
      <c r="O727" s="257"/>
      <c r="P727" s="248"/>
      <c r="Q727" s="248"/>
      <c r="R727" s="248"/>
    </row>
    <row r="728" spans="1:18" s="258" customFormat="1" ht="30" customHeight="1">
      <c r="A728" s="260"/>
      <c r="B728" s="250"/>
      <c r="C728" s="250"/>
      <c r="D728" s="250"/>
      <c r="E728" s="107"/>
      <c r="F728" s="257"/>
      <c r="G728" s="257"/>
      <c r="H728" s="257"/>
      <c r="I728" s="257"/>
      <c r="J728" s="257"/>
      <c r="K728" s="109"/>
      <c r="L728" s="257"/>
      <c r="M728" s="257"/>
      <c r="N728" s="257"/>
      <c r="O728" s="257"/>
      <c r="P728" s="248"/>
      <c r="Q728" s="248"/>
      <c r="R728" s="248"/>
    </row>
    <row r="729" spans="1:18" s="258" customFormat="1" ht="30" customHeight="1">
      <c r="A729" s="260"/>
      <c r="B729" s="250"/>
      <c r="C729" s="250"/>
      <c r="D729" s="250"/>
      <c r="E729" s="107"/>
      <c r="F729" s="257"/>
      <c r="G729" s="257"/>
      <c r="H729" s="257"/>
      <c r="I729" s="257"/>
      <c r="J729" s="257"/>
      <c r="K729" s="109"/>
      <c r="L729" s="257"/>
      <c r="M729" s="257"/>
      <c r="N729" s="257"/>
      <c r="O729" s="257"/>
      <c r="P729" s="248"/>
      <c r="Q729" s="248"/>
      <c r="R729" s="248"/>
    </row>
    <row r="730" spans="1:18" s="258" customFormat="1" ht="30" customHeight="1">
      <c r="A730" s="260"/>
      <c r="B730" s="250"/>
      <c r="C730" s="250"/>
      <c r="D730" s="250"/>
      <c r="E730" s="107"/>
      <c r="F730" s="257"/>
      <c r="G730" s="257"/>
      <c r="H730" s="257"/>
      <c r="I730" s="257"/>
      <c r="J730" s="257"/>
      <c r="K730" s="109"/>
      <c r="L730" s="257"/>
      <c r="M730" s="257"/>
      <c r="N730" s="257"/>
      <c r="O730" s="257"/>
      <c r="P730" s="248"/>
      <c r="Q730" s="248"/>
      <c r="R730" s="248"/>
    </row>
    <row r="731" spans="1:18" s="258" customFormat="1" ht="30" customHeight="1">
      <c r="A731" s="260"/>
      <c r="B731" s="250"/>
      <c r="C731" s="250"/>
      <c r="D731" s="250"/>
      <c r="E731" s="107"/>
      <c r="F731" s="257"/>
      <c r="G731" s="257"/>
      <c r="H731" s="257"/>
      <c r="I731" s="257"/>
      <c r="J731" s="257"/>
      <c r="K731" s="109"/>
      <c r="L731" s="257"/>
      <c r="M731" s="257"/>
      <c r="N731" s="257"/>
      <c r="O731" s="257"/>
      <c r="P731" s="248"/>
      <c r="Q731" s="248"/>
      <c r="R731" s="248"/>
    </row>
    <row r="732" spans="1:18" s="258" customFormat="1" ht="30" customHeight="1">
      <c r="A732" s="260"/>
      <c r="B732" s="250"/>
      <c r="C732" s="250"/>
      <c r="D732" s="250"/>
      <c r="E732" s="107"/>
      <c r="F732" s="257"/>
      <c r="G732" s="257"/>
      <c r="H732" s="257"/>
      <c r="I732" s="257"/>
      <c r="J732" s="257"/>
      <c r="K732" s="109"/>
      <c r="L732" s="257"/>
      <c r="M732" s="257"/>
      <c r="N732" s="257"/>
      <c r="O732" s="257"/>
      <c r="P732" s="248"/>
      <c r="Q732" s="248"/>
      <c r="R732" s="248"/>
    </row>
    <row r="733" spans="1:18" s="258" customFormat="1" ht="30" customHeight="1">
      <c r="A733" s="260"/>
      <c r="B733" s="250"/>
      <c r="C733" s="250"/>
      <c r="D733" s="250"/>
      <c r="E733" s="107"/>
      <c r="F733" s="257"/>
      <c r="G733" s="257"/>
      <c r="H733" s="257"/>
      <c r="I733" s="257"/>
      <c r="J733" s="257"/>
      <c r="K733" s="109"/>
      <c r="L733" s="257"/>
      <c r="M733" s="257"/>
      <c r="N733" s="257"/>
      <c r="O733" s="257"/>
      <c r="P733" s="248"/>
      <c r="Q733" s="248"/>
      <c r="R733" s="248"/>
    </row>
    <row r="734" spans="1:18" s="258" customFormat="1" ht="30" customHeight="1">
      <c r="A734" s="260"/>
      <c r="B734" s="250"/>
      <c r="C734" s="250"/>
      <c r="D734" s="250"/>
      <c r="E734" s="107"/>
      <c r="F734" s="257"/>
      <c r="G734" s="257"/>
      <c r="H734" s="257"/>
      <c r="I734" s="257"/>
      <c r="J734" s="257"/>
      <c r="K734" s="109"/>
      <c r="L734" s="257"/>
      <c r="M734" s="257"/>
      <c r="N734" s="257"/>
      <c r="O734" s="257"/>
      <c r="P734" s="248"/>
      <c r="Q734" s="248"/>
      <c r="R734" s="248"/>
    </row>
    <row r="735" spans="1:18" s="258" customFormat="1" ht="30" customHeight="1">
      <c r="A735" s="260"/>
      <c r="B735" s="250"/>
      <c r="C735" s="250"/>
      <c r="D735" s="250"/>
      <c r="E735" s="107"/>
      <c r="F735" s="257"/>
      <c r="G735" s="257"/>
      <c r="H735" s="257"/>
      <c r="I735" s="257"/>
      <c r="J735" s="257"/>
      <c r="K735" s="109"/>
      <c r="L735" s="257"/>
      <c r="M735" s="257"/>
      <c r="N735" s="257"/>
      <c r="O735" s="257"/>
      <c r="P735" s="248"/>
      <c r="Q735" s="248"/>
      <c r="R735" s="248"/>
    </row>
    <row r="736" spans="1:18" s="258" customFormat="1" ht="30" customHeight="1">
      <c r="A736" s="260"/>
      <c r="B736" s="250"/>
      <c r="C736" s="250"/>
      <c r="D736" s="250"/>
      <c r="E736" s="107"/>
      <c r="F736" s="257"/>
      <c r="G736" s="257"/>
      <c r="H736" s="257"/>
      <c r="I736" s="257"/>
      <c r="J736" s="257"/>
      <c r="K736" s="109"/>
      <c r="L736" s="257"/>
      <c r="M736" s="257"/>
      <c r="N736" s="257"/>
      <c r="O736" s="257"/>
      <c r="P736" s="248"/>
      <c r="Q736" s="248"/>
      <c r="R736" s="248"/>
    </row>
    <row r="737" spans="1:18" s="258" customFormat="1" ht="30" customHeight="1">
      <c r="A737" s="260"/>
      <c r="B737" s="250"/>
      <c r="C737" s="250"/>
      <c r="D737" s="250"/>
      <c r="E737" s="107"/>
      <c r="F737" s="257"/>
      <c r="G737" s="257"/>
      <c r="H737" s="257"/>
      <c r="I737" s="257"/>
      <c r="J737" s="257"/>
      <c r="K737" s="109"/>
      <c r="L737" s="257"/>
      <c r="M737" s="257"/>
      <c r="N737" s="257"/>
      <c r="O737" s="257"/>
      <c r="P737" s="248"/>
      <c r="Q737" s="248"/>
      <c r="R737" s="248"/>
    </row>
    <row r="738" spans="1:18" s="258" customFormat="1" ht="30" customHeight="1">
      <c r="A738" s="260"/>
      <c r="B738" s="250"/>
      <c r="C738" s="250"/>
      <c r="D738" s="250"/>
      <c r="E738" s="107"/>
      <c r="F738" s="257"/>
      <c r="G738" s="257"/>
      <c r="H738" s="257"/>
      <c r="I738" s="257"/>
      <c r="J738" s="257"/>
      <c r="K738" s="109"/>
      <c r="L738" s="257"/>
      <c r="M738" s="257"/>
      <c r="N738" s="257"/>
      <c r="O738" s="257"/>
      <c r="P738" s="248"/>
      <c r="Q738" s="248"/>
      <c r="R738" s="248"/>
    </row>
    <row r="739" spans="1:18" s="258" customFormat="1" ht="30" customHeight="1">
      <c r="A739" s="260"/>
      <c r="B739" s="250"/>
      <c r="C739" s="250"/>
      <c r="D739" s="250"/>
      <c r="E739" s="107"/>
      <c r="F739" s="257"/>
      <c r="G739" s="257"/>
      <c r="H739" s="257"/>
      <c r="I739" s="257"/>
      <c r="J739" s="257"/>
      <c r="K739" s="109"/>
      <c r="L739" s="257"/>
      <c r="M739" s="257"/>
      <c r="N739" s="257"/>
      <c r="O739" s="257"/>
      <c r="P739" s="248"/>
      <c r="Q739" s="248"/>
      <c r="R739" s="248"/>
    </row>
    <row r="740" spans="1:18" s="258" customFormat="1" ht="30" customHeight="1">
      <c r="A740" s="260"/>
      <c r="B740" s="250"/>
      <c r="C740" s="250"/>
      <c r="D740" s="250"/>
      <c r="E740" s="107"/>
      <c r="F740" s="257"/>
      <c r="G740" s="257"/>
      <c r="H740" s="257"/>
      <c r="I740" s="257"/>
      <c r="J740" s="257"/>
      <c r="K740" s="109"/>
      <c r="L740" s="257"/>
      <c r="M740" s="257"/>
      <c r="N740" s="257"/>
      <c r="O740" s="257"/>
      <c r="P740" s="248"/>
      <c r="Q740" s="248"/>
      <c r="R740" s="248"/>
    </row>
    <row r="741" spans="1:18" s="258" customFormat="1" ht="30" customHeight="1">
      <c r="A741" s="260"/>
      <c r="B741" s="250"/>
      <c r="C741" s="250"/>
      <c r="D741" s="250"/>
      <c r="E741" s="107"/>
      <c r="F741" s="257"/>
      <c r="G741" s="257"/>
      <c r="H741" s="257"/>
      <c r="I741" s="257"/>
      <c r="J741" s="257"/>
      <c r="K741" s="109"/>
      <c r="L741" s="257"/>
      <c r="M741" s="257"/>
      <c r="N741" s="257"/>
      <c r="O741" s="257"/>
      <c r="P741" s="248"/>
      <c r="Q741" s="248"/>
      <c r="R741" s="248"/>
    </row>
    <row r="742" spans="1:18" s="258" customFormat="1" ht="30" customHeight="1">
      <c r="A742" s="260"/>
      <c r="B742" s="250"/>
      <c r="C742" s="250"/>
      <c r="D742" s="250"/>
      <c r="E742" s="107"/>
      <c r="F742" s="257"/>
      <c r="G742" s="257"/>
      <c r="H742" s="257"/>
      <c r="I742" s="257"/>
      <c r="J742" s="257"/>
      <c r="K742" s="109"/>
      <c r="L742" s="257"/>
      <c r="M742" s="257"/>
      <c r="N742" s="257"/>
      <c r="O742" s="257"/>
      <c r="P742" s="248"/>
      <c r="Q742" s="248"/>
      <c r="R742" s="248"/>
    </row>
    <row r="743" spans="1:18" s="258" customFormat="1" ht="30" customHeight="1">
      <c r="A743" s="260"/>
      <c r="B743" s="250"/>
      <c r="C743" s="250"/>
      <c r="D743" s="250"/>
      <c r="E743" s="107"/>
      <c r="F743" s="257"/>
      <c r="G743" s="257"/>
      <c r="H743" s="257"/>
      <c r="I743" s="257"/>
      <c r="J743" s="257"/>
      <c r="K743" s="109"/>
      <c r="L743" s="257"/>
      <c r="M743" s="257"/>
      <c r="N743" s="257"/>
      <c r="O743" s="257"/>
      <c r="P743" s="248"/>
      <c r="Q743" s="248"/>
      <c r="R743" s="248"/>
    </row>
    <row r="744" spans="1:18" s="258" customFormat="1" ht="30" customHeight="1">
      <c r="A744" s="260"/>
      <c r="B744" s="250"/>
      <c r="C744" s="250"/>
      <c r="D744" s="250"/>
      <c r="E744" s="107"/>
      <c r="F744" s="257"/>
      <c r="G744" s="257"/>
      <c r="H744" s="257"/>
      <c r="I744" s="257"/>
      <c r="J744" s="257"/>
      <c r="K744" s="109"/>
      <c r="L744" s="257"/>
      <c r="M744" s="257"/>
      <c r="N744" s="257"/>
      <c r="O744" s="257"/>
      <c r="P744" s="248"/>
      <c r="Q744" s="248"/>
      <c r="R744" s="248"/>
    </row>
    <row r="745" spans="1:18" s="258" customFormat="1" ht="30" customHeight="1">
      <c r="A745" s="260"/>
      <c r="B745" s="250"/>
      <c r="C745" s="250"/>
      <c r="D745" s="250"/>
      <c r="E745" s="107"/>
      <c r="F745" s="257"/>
      <c r="G745" s="257"/>
      <c r="H745" s="257"/>
      <c r="I745" s="257"/>
      <c r="J745" s="257"/>
      <c r="K745" s="109"/>
      <c r="L745" s="257"/>
      <c r="M745" s="257"/>
      <c r="N745" s="257"/>
      <c r="O745" s="257"/>
      <c r="P745" s="248"/>
      <c r="Q745" s="248"/>
      <c r="R745" s="248"/>
    </row>
    <row r="746" spans="1:18" s="258" customFormat="1" ht="30" customHeight="1">
      <c r="A746" s="260"/>
      <c r="B746" s="250"/>
      <c r="C746" s="250"/>
      <c r="D746" s="250"/>
      <c r="E746" s="107"/>
      <c r="F746" s="257"/>
      <c r="G746" s="257"/>
      <c r="H746" s="257"/>
      <c r="I746" s="257"/>
      <c r="J746" s="257"/>
      <c r="K746" s="109"/>
      <c r="L746" s="257"/>
      <c r="M746" s="257"/>
      <c r="N746" s="257"/>
      <c r="O746" s="257"/>
      <c r="P746" s="248"/>
      <c r="Q746" s="248"/>
      <c r="R746" s="248"/>
    </row>
    <row r="747" spans="1:18" s="258" customFormat="1" ht="30" customHeight="1">
      <c r="A747" s="260"/>
      <c r="B747" s="250"/>
      <c r="C747" s="250"/>
      <c r="D747" s="250"/>
      <c r="E747" s="107"/>
      <c r="F747" s="257"/>
      <c r="G747" s="257"/>
      <c r="H747" s="257"/>
      <c r="I747" s="257"/>
      <c r="J747" s="257"/>
      <c r="K747" s="109"/>
      <c r="L747" s="257"/>
      <c r="M747" s="257"/>
      <c r="N747" s="257"/>
      <c r="O747" s="257"/>
      <c r="P747" s="248"/>
      <c r="Q747" s="248"/>
      <c r="R747" s="248"/>
    </row>
    <row r="748" spans="1:18" s="258" customFormat="1" ht="30" customHeight="1">
      <c r="A748" s="260"/>
      <c r="B748" s="250"/>
      <c r="C748" s="250"/>
      <c r="D748" s="250"/>
      <c r="E748" s="107"/>
      <c r="F748" s="257"/>
      <c r="G748" s="257"/>
      <c r="H748" s="257"/>
      <c r="I748" s="257"/>
      <c r="J748" s="257"/>
      <c r="K748" s="109"/>
      <c r="L748" s="257"/>
      <c r="M748" s="257"/>
      <c r="N748" s="257"/>
      <c r="O748" s="257"/>
      <c r="P748" s="248"/>
      <c r="Q748" s="248"/>
      <c r="R748" s="248"/>
    </row>
    <row r="749" spans="1:18" s="258" customFormat="1" ht="30" customHeight="1">
      <c r="A749" s="260"/>
      <c r="B749" s="250"/>
      <c r="C749" s="250"/>
      <c r="D749" s="250"/>
      <c r="E749" s="107"/>
      <c r="F749" s="257"/>
      <c r="G749" s="257"/>
      <c r="H749" s="257"/>
      <c r="I749" s="257"/>
      <c r="J749" s="257"/>
      <c r="K749" s="109"/>
      <c r="L749" s="257"/>
      <c r="M749" s="257"/>
      <c r="N749" s="257"/>
      <c r="O749" s="257"/>
      <c r="P749" s="248"/>
      <c r="Q749" s="248"/>
      <c r="R749" s="248"/>
    </row>
    <row r="750" spans="1:18" s="258" customFormat="1" ht="30" customHeight="1">
      <c r="A750" s="260"/>
      <c r="B750" s="250"/>
      <c r="C750" s="250"/>
      <c r="D750" s="250"/>
      <c r="E750" s="107"/>
      <c r="F750" s="257"/>
      <c r="G750" s="257"/>
      <c r="H750" s="257"/>
      <c r="I750" s="257"/>
      <c r="J750" s="257"/>
      <c r="K750" s="109"/>
      <c r="L750" s="257"/>
      <c r="M750" s="257"/>
      <c r="N750" s="257"/>
      <c r="O750" s="257"/>
      <c r="P750" s="248"/>
      <c r="Q750" s="248"/>
      <c r="R750" s="248"/>
    </row>
    <row r="751" spans="1:18" s="258" customFormat="1" ht="30" customHeight="1">
      <c r="A751" s="260"/>
      <c r="B751" s="250"/>
      <c r="C751" s="250"/>
      <c r="D751" s="250"/>
      <c r="E751" s="107"/>
      <c r="F751" s="257"/>
      <c r="G751" s="257"/>
      <c r="H751" s="257"/>
      <c r="I751" s="257"/>
      <c r="J751" s="257"/>
      <c r="K751" s="109"/>
      <c r="L751" s="257"/>
      <c r="M751" s="257"/>
      <c r="N751" s="257"/>
      <c r="O751" s="257"/>
      <c r="P751" s="248"/>
      <c r="Q751" s="248"/>
      <c r="R751" s="248"/>
    </row>
    <row r="752" spans="1:18" s="258" customFormat="1" ht="30" customHeight="1">
      <c r="A752" s="260"/>
      <c r="B752" s="250"/>
      <c r="C752" s="250"/>
      <c r="D752" s="250"/>
      <c r="E752" s="107"/>
      <c r="F752" s="257"/>
      <c r="G752" s="257"/>
      <c r="H752" s="257"/>
      <c r="I752" s="257"/>
      <c r="J752" s="257"/>
      <c r="K752" s="109"/>
      <c r="L752" s="257"/>
      <c r="M752" s="257"/>
      <c r="N752" s="257"/>
      <c r="O752" s="257"/>
      <c r="P752" s="248"/>
      <c r="Q752" s="248"/>
      <c r="R752" s="248"/>
    </row>
    <row r="753" spans="1:18" s="258" customFormat="1" ht="30" customHeight="1">
      <c r="A753" s="260"/>
      <c r="B753" s="250"/>
      <c r="C753" s="250"/>
      <c r="D753" s="250"/>
      <c r="E753" s="107"/>
      <c r="F753" s="257"/>
      <c r="G753" s="257"/>
      <c r="H753" s="257"/>
      <c r="I753" s="257"/>
      <c r="J753" s="257"/>
      <c r="K753" s="109"/>
      <c r="L753" s="257"/>
      <c r="M753" s="257"/>
      <c r="N753" s="257"/>
      <c r="O753" s="257"/>
      <c r="P753" s="248"/>
      <c r="Q753" s="248"/>
      <c r="R753" s="248"/>
    </row>
    <row r="754" spans="1:18" s="258" customFormat="1" ht="30" customHeight="1">
      <c r="A754" s="260"/>
      <c r="B754" s="250"/>
      <c r="C754" s="250"/>
      <c r="D754" s="250"/>
      <c r="E754" s="107"/>
      <c r="F754" s="257"/>
      <c r="G754" s="257"/>
      <c r="H754" s="257"/>
      <c r="I754" s="257"/>
      <c r="J754" s="257"/>
      <c r="K754" s="109"/>
      <c r="L754" s="257"/>
      <c r="M754" s="257"/>
      <c r="N754" s="257"/>
      <c r="O754" s="257"/>
      <c r="P754" s="248"/>
      <c r="Q754" s="248"/>
      <c r="R754" s="248"/>
    </row>
    <row r="755" spans="1:18" s="258" customFormat="1" ht="30" customHeight="1">
      <c r="A755" s="260"/>
      <c r="B755" s="250"/>
      <c r="C755" s="250"/>
      <c r="D755" s="250"/>
      <c r="E755" s="107"/>
      <c r="F755" s="257"/>
      <c r="G755" s="257"/>
      <c r="H755" s="257"/>
      <c r="I755" s="257"/>
      <c r="J755" s="257"/>
      <c r="K755" s="109"/>
      <c r="L755" s="257"/>
      <c r="M755" s="257"/>
      <c r="N755" s="257"/>
      <c r="O755" s="257"/>
      <c r="P755" s="248"/>
      <c r="Q755" s="248"/>
      <c r="R755" s="248"/>
    </row>
    <row r="756" spans="1:18" s="258" customFormat="1" ht="30" customHeight="1">
      <c r="A756" s="260"/>
      <c r="B756" s="250"/>
      <c r="C756" s="250"/>
      <c r="D756" s="250"/>
      <c r="E756" s="107"/>
      <c r="F756" s="257"/>
      <c r="G756" s="257"/>
      <c r="H756" s="257"/>
      <c r="I756" s="257"/>
      <c r="J756" s="257"/>
      <c r="K756" s="109"/>
      <c r="L756" s="257"/>
      <c r="M756" s="257"/>
      <c r="N756" s="257"/>
      <c r="O756" s="257"/>
      <c r="P756" s="248"/>
      <c r="Q756" s="248"/>
      <c r="R756" s="248"/>
    </row>
    <row r="757" spans="1:18" s="258" customFormat="1" ht="30" customHeight="1">
      <c r="A757" s="260"/>
      <c r="B757" s="250"/>
      <c r="C757" s="250"/>
      <c r="D757" s="250"/>
      <c r="E757" s="107"/>
      <c r="F757" s="257"/>
      <c r="G757" s="257"/>
      <c r="H757" s="257"/>
      <c r="I757" s="257"/>
      <c r="J757" s="257"/>
      <c r="K757" s="109"/>
      <c r="L757" s="257"/>
      <c r="M757" s="257"/>
      <c r="N757" s="257"/>
      <c r="O757" s="257"/>
      <c r="P757" s="248"/>
      <c r="Q757" s="248"/>
      <c r="R757" s="248"/>
    </row>
    <row r="758" spans="1:18" s="258" customFormat="1" ht="30" customHeight="1">
      <c r="A758" s="260"/>
      <c r="B758" s="250"/>
      <c r="C758" s="250"/>
      <c r="D758" s="250"/>
      <c r="E758" s="107"/>
      <c r="F758" s="257"/>
      <c r="G758" s="257"/>
      <c r="H758" s="257"/>
      <c r="I758" s="257"/>
      <c r="J758" s="257"/>
      <c r="K758" s="109"/>
      <c r="L758" s="257"/>
      <c r="M758" s="257"/>
      <c r="N758" s="257"/>
      <c r="O758" s="257"/>
      <c r="P758" s="248"/>
      <c r="Q758" s="248"/>
      <c r="R758" s="248"/>
    </row>
    <row r="759" spans="1:18" s="258" customFormat="1" ht="30" customHeight="1">
      <c r="A759" s="260"/>
      <c r="B759" s="250"/>
      <c r="C759" s="250"/>
      <c r="D759" s="250"/>
      <c r="E759" s="107"/>
      <c r="F759" s="257"/>
      <c r="G759" s="257"/>
      <c r="H759" s="257"/>
      <c r="I759" s="257"/>
      <c r="J759" s="257"/>
      <c r="K759" s="109"/>
      <c r="L759" s="257"/>
      <c r="M759" s="257"/>
      <c r="N759" s="257"/>
      <c r="O759" s="257"/>
      <c r="P759" s="248"/>
      <c r="Q759" s="248"/>
      <c r="R759" s="248"/>
    </row>
    <row r="760" spans="1:18" s="258" customFormat="1" ht="30" customHeight="1">
      <c r="A760" s="260"/>
      <c r="B760" s="250"/>
      <c r="C760" s="250"/>
      <c r="D760" s="250"/>
      <c r="E760" s="107"/>
      <c r="F760" s="257"/>
      <c r="G760" s="257"/>
      <c r="H760" s="257"/>
      <c r="I760" s="257"/>
      <c r="J760" s="257"/>
      <c r="K760" s="109"/>
      <c r="L760" s="257"/>
      <c r="M760" s="257"/>
      <c r="N760" s="257"/>
      <c r="O760" s="257"/>
      <c r="P760" s="248"/>
      <c r="Q760" s="248"/>
      <c r="R760" s="248"/>
    </row>
    <row r="761" spans="1:18" s="258" customFormat="1" ht="30" customHeight="1">
      <c r="A761" s="260"/>
      <c r="B761" s="250"/>
      <c r="C761" s="250"/>
      <c r="D761" s="250"/>
      <c r="E761" s="107"/>
      <c r="F761" s="257"/>
      <c r="G761" s="257"/>
      <c r="H761" s="257"/>
      <c r="I761" s="257"/>
      <c r="J761" s="257"/>
      <c r="K761" s="109"/>
      <c r="L761" s="257"/>
      <c r="M761" s="257"/>
      <c r="N761" s="257"/>
      <c r="O761" s="257"/>
      <c r="P761" s="248"/>
      <c r="Q761" s="248"/>
      <c r="R761" s="248"/>
    </row>
    <row r="762" spans="1:18" s="258" customFormat="1" ht="30" customHeight="1">
      <c r="A762" s="260"/>
      <c r="B762" s="250"/>
      <c r="C762" s="250"/>
      <c r="D762" s="250"/>
      <c r="E762" s="107"/>
      <c r="F762" s="257"/>
      <c r="G762" s="257"/>
      <c r="H762" s="257"/>
      <c r="I762" s="257"/>
      <c r="J762" s="257"/>
      <c r="K762" s="109"/>
      <c r="L762" s="257"/>
      <c r="M762" s="257"/>
      <c r="N762" s="257"/>
      <c r="O762" s="257"/>
      <c r="P762" s="248"/>
      <c r="Q762" s="248"/>
      <c r="R762" s="248"/>
    </row>
    <row r="763" spans="1:18" s="258" customFormat="1" ht="30" customHeight="1">
      <c r="A763" s="260"/>
      <c r="B763" s="250"/>
      <c r="C763" s="250"/>
      <c r="D763" s="250"/>
      <c r="E763" s="107"/>
      <c r="F763" s="257"/>
      <c r="G763" s="257"/>
      <c r="H763" s="257"/>
      <c r="I763" s="257"/>
      <c r="J763" s="257"/>
      <c r="K763" s="109"/>
      <c r="L763" s="257"/>
      <c r="M763" s="257"/>
      <c r="N763" s="257"/>
      <c r="O763" s="257"/>
      <c r="P763" s="248"/>
      <c r="Q763" s="248"/>
      <c r="R763" s="248"/>
    </row>
    <row r="764" spans="1:18" s="258" customFormat="1" ht="30" customHeight="1">
      <c r="A764" s="260"/>
      <c r="B764" s="250"/>
      <c r="C764" s="250"/>
      <c r="D764" s="250"/>
      <c r="E764" s="107"/>
      <c r="F764" s="257"/>
      <c r="G764" s="257"/>
      <c r="H764" s="257"/>
      <c r="I764" s="257"/>
      <c r="J764" s="257"/>
      <c r="K764" s="109"/>
      <c r="L764" s="257"/>
      <c r="M764" s="257"/>
      <c r="N764" s="257"/>
      <c r="O764" s="257"/>
      <c r="P764" s="248"/>
      <c r="Q764" s="248"/>
      <c r="R764" s="248"/>
    </row>
    <row r="765" spans="1:18" s="258" customFormat="1" ht="30" customHeight="1">
      <c r="A765" s="260"/>
      <c r="B765" s="250"/>
      <c r="C765" s="250"/>
      <c r="D765" s="250"/>
      <c r="E765" s="107"/>
      <c r="F765" s="257"/>
      <c r="G765" s="257"/>
      <c r="H765" s="257"/>
      <c r="I765" s="257"/>
      <c r="J765" s="257"/>
      <c r="K765" s="109"/>
      <c r="L765" s="257"/>
      <c r="M765" s="257"/>
      <c r="N765" s="257"/>
      <c r="O765" s="257"/>
      <c r="P765" s="248"/>
      <c r="Q765" s="248"/>
      <c r="R765" s="248"/>
    </row>
    <row r="766" spans="1:18" s="258" customFormat="1" ht="30" customHeight="1">
      <c r="A766" s="260"/>
      <c r="B766" s="250"/>
      <c r="C766" s="250"/>
      <c r="D766" s="250"/>
      <c r="E766" s="107"/>
      <c r="F766" s="257"/>
      <c r="G766" s="257"/>
      <c r="H766" s="257"/>
      <c r="I766" s="257"/>
      <c r="J766" s="257"/>
      <c r="K766" s="109"/>
      <c r="L766" s="257"/>
      <c r="M766" s="257"/>
      <c r="N766" s="257"/>
      <c r="O766" s="257"/>
      <c r="P766" s="248"/>
      <c r="Q766" s="248"/>
      <c r="R766" s="248"/>
    </row>
    <row r="767" spans="1:18" s="258" customFormat="1" ht="30" customHeight="1">
      <c r="A767" s="260"/>
      <c r="B767" s="250"/>
      <c r="C767" s="250"/>
      <c r="D767" s="250"/>
      <c r="E767" s="107"/>
      <c r="F767" s="257"/>
      <c r="G767" s="257"/>
      <c r="H767" s="257"/>
      <c r="I767" s="257"/>
      <c r="J767" s="257"/>
      <c r="K767" s="109"/>
      <c r="L767" s="257"/>
      <c r="M767" s="257"/>
      <c r="N767" s="257"/>
      <c r="O767" s="257"/>
      <c r="P767" s="248"/>
      <c r="Q767" s="248"/>
      <c r="R767" s="248"/>
    </row>
    <row r="768" spans="1:18" s="258" customFormat="1" ht="30" customHeight="1">
      <c r="A768" s="260"/>
      <c r="B768" s="250"/>
      <c r="C768" s="250"/>
      <c r="D768" s="250"/>
      <c r="E768" s="107"/>
      <c r="F768" s="257"/>
      <c r="G768" s="257"/>
      <c r="H768" s="257"/>
      <c r="I768" s="257"/>
      <c r="J768" s="257"/>
      <c r="K768" s="109"/>
      <c r="L768" s="257"/>
      <c r="M768" s="257"/>
      <c r="N768" s="257"/>
      <c r="O768" s="257"/>
      <c r="P768" s="248"/>
      <c r="Q768" s="248"/>
      <c r="R768" s="248"/>
    </row>
    <row r="769" spans="1:18" s="258" customFormat="1" ht="30" customHeight="1">
      <c r="A769" s="260"/>
      <c r="B769" s="250"/>
      <c r="C769" s="250"/>
      <c r="D769" s="250"/>
      <c r="E769" s="107"/>
      <c r="F769" s="257"/>
      <c r="G769" s="257"/>
      <c r="H769" s="257"/>
      <c r="I769" s="257"/>
      <c r="J769" s="257"/>
      <c r="K769" s="109"/>
      <c r="L769" s="257"/>
      <c r="M769" s="257"/>
      <c r="N769" s="257"/>
      <c r="O769" s="257"/>
      <c r="P769" s="248"/>
      <c r="Q769" s="248"/>
      <c r="R769" s="248"/>
    </row>
    <row r="770" spans="1:18" s="258" customFormat="1" ht="30" customHeight="1">
      <c r="A770" s="260"/>
      <c r="B770" s="250"/>
      <c r="C770" s="250"/>
      <c r="D770" s="250"/>
      <c r="E770" s="107"/>
      <c r="F770" s="257"/>
      <c r="G770" s="257"/>
      <c r="H770" s="257"/>
      <c r="I770" s="257"/>
      <c r="J770" s="257"/>
      <c r="K770" s="109"/>
      <c r="L770" s="257"/>
      <c r="M770" s="257"/>
      <c r="N770" s="257"/>
      <c r="O770" s="257"/>
      <c r="P770" s="248"/>
      <c r="Q770" s="248"/>
      <c r="R770" s="248"/>
    </row>
    <row r="771" spans="1:18" s="258" customFormat="1" ht="30" customHeight="1">
      <c r="A771" s="260"/>
      <c r="B771" s="250"/>
      <c r="C771" s="250"/>
      <c r="D771" s="250"/>
      <c r="E771" s="107"/>
      <c r="F771" s="257"/>
      <c r="G771" s="257"/>
      <c r="H771" s="257"/>
      <c r="I771" s="257"/>
      <c r="J771" s="257"/>
      <c r="K771" s="109"/>
      <c r="L771" s="257"/>
      <c r="M771" s="257"/>
      <c r="N771" s="257"/>
      <c r="O771" s="257"/>
      <c r="P771" s="248"/>
      <c r="Q771" s="248"/>
      <c r="R771" s="248"/>
    </row>
    <row r="772" spans="1:18" s="258" customFormat="1" ht="30" customHeight="1">
      <c r="A772" s="260"/>
      <c r="B772" s="250"/>
      <c r="C772" s="250"/>
      <c r="D772" s="250"/>
      <c r="E772" s="107"/>
      <c r="F772" s="257"/>
      <c r="G772" s="257"/>
      <c r="H772" s="257"/>
      <c r="I772" s="257"/>
      <c r="J772" s="257"/>
      <c r="K772" s="109"/>
      <c r="L772" s="257"/>
      <c r="M772" s="257"/>
      <c r="N772" s="257"/>
      <c r="O772" s="257"/>
      <c r="P772" s="248"/>
      <c r="Q772" s="248"/>
      <c r="R772" s="248"/>
    </row>
    <row r="773" spans="1:18" s="258" customFormat="1" ht="30" customHeight="1">
      <c r="A773" s="260"/>
      <c r="B773" s="250"/>
      <c r="C773" s="250"/>
      <c r="D773" s="250"/>
      <c r="E773" s="107"/>
      <c r="F773" s="257"/>
      <c r="G773" s="257"/>
      <c r="H773" s="257"/>
      <c r="I773" s="257"/>
      <c r="J773" s="257"/>
      <c r="K773" s="109"/>
      <c r="L773" s="257"/>
      <c r="M773" s="257"/>
      <c r="N773" s="257"/>
      <c r="O773" s="257"/>
      <c r="P773" s="248"/>
      <c r="Q773" s="248"/>
      <c r="R773" s="248"/>
    </row>
    <row r="774" spans="1:18" s="258" customFormat="1" ht="30" customHeight="1">
      <c r="A774" s="260"/>
      <c r="B774" s="250"/>
      <c r="C774" s="250"/>
      <c r="D774" s="250"/>
      <c r="E774" s="107"/>
      <c r="F774" s="257"/>
      <c r="G774" s="257"/>
      <c r="H774" s="257"/>
      <c r="I774" s="257"/>
      <c r="J774" s="257"/>
      <c r="K774" s="109"/>
      <c r="L774" s="257"/>
      <c r="M774" s="257"/>
      <c r="N774" s="257"/>
      <c r="O774" s="257"/>
      <c r="P774" s="248"/>
      <c r="Q774" s="248"/>
      <c r="R774" s="248"/>
    </row>
    <row r="775" spans="1:18" s="258" customFormat="1" ht="30" customHeight="1">
      <c r="A775" s="260"/>
      <c r="B775" s="250"/>
      <c r="C775" s="250"/>
      <c r="D775" s="250"/>
      <c r="E775" s="107"/>
      <c r="F775" s="257"/>
      <c r="G775" s="257"/>
      <c r="H775" s="257"/>
      <c r="I775" s="257"/>
      <c r="J775" s="257"/>
      <c r="K775" s="109"/>
      <c r="L775" s="257"/>
      <c r="M775" s="257"/>
      <c r="N775" s="257"/>
      <c r="O775" s="257"/>
      <c r="P775" s="248"/>
      <c r="Q775" s="248"/>
      <c r="R775" s="248"/>
    </row>
    <row r="776" spans="1:18" s="258" customFormat="1" ht="30" customHeight="1">
      <c r="A776" s="260"/>
      <c r="B776" s="250"/>
      <c r="C776" s="250"/>
      <c r="D776" s="250"/>
      <c r="E776" s="107"/>
      <c r="F776" s="257"/>
      <c r="G776" s="257"/>
      <c r="H776" s="257"/>
      <c r="I776" s="257"/>
      <c r="J776" s="257"/>
      <c r="K776" s="109"/>
      <c r="L776" s="257"/>
      <c r="M776" s="257"/>
      <c r="N776" s="257"/>
      <c r="O776" s="257"/>
      <c r="P776" s="248"/>
      <c r="Q776" s="248"/>
      <c r="R776" s="248"/>
    </row>
    <row r="777" spans="1:18" s="258" customFormat="1" ht="30" customHeight="1">
      <c r="A777" s="260"/>
      <c r="B777" s="250"/>
      <c r="C777" s="250"/>
      <c r="D777" s="250"/>
      <c r="E777" s="107"/>
      <c r="F777" s="257"/>
      <c r="G777" s="257"/>
      <c r="H777" s="257"/>
      <c r="I777" s="257"/>
      <c r="J777" s="257"/>
      <c r="K777" s="109"/>
      <c r="L777" s="257"/>
      <c r="M777" s="257"/>
      <c r="N777" s="257"/>
      <c r="O777" s="257"/>
      <c r="P777" s="248"/>
      <c r="Q777" s="248"/>
      <c r="R777" s="248"/>
    </row>
    <row r="778" spans="1:18" s="258" customFormat="1" ht="30" customHeight="1">
      <c r="A778" s="260"/>
      <c r="B778" s="250"/>
      <c r="C778" s="250"/>
      <c r="D778" s="250"/>
      <c r="E778" s="107"/>
      <c r="F778" s="257"/>
      <c r="G778" s="257"/>
      <c r="H778" s="257"/>
      <c r="I778" s="257"/>
      <c r="J778" s="257"/>
      <c r="K778" s="109"/>
      <c r="L778" s="257"/>
      <c r="M778" s="257"/>
      <c r="N778" s="257"/>
      <c r="O778" s="257"/>
      <c r="P778" s="248"/>
      <c r="Q778" s="248"/>
      <c r="R778" s="248"/>
    </row>
    <row r="779" spans="1:18" s="258" customFormat="1" ht="30" customHeight="1">
      <c r="A779" s="260"/>
      <c r="B779" s="250"/>
      <c r="C779" s="250"/>
      <c r="D779" s="250"/>
      <c r="E779" s="107"/>
      <c r="F779" s="257"/>
      <c r="G779" s="257"/>
      <c r="H779" s="257"/>
      <c r="I779" s="257"/>
      <c r="J779" s="257"/>
      <c r="K779" s="109"/>
      <c r="L779" s="257"/>
      <c r="M779" s="257"/>
      <c r="N779" s="257"/>
      <c r="O779" s="257"/>
      <c r="P779" s="248"/>
      <c r="Q779" s="248"/>
      <c r="R779" s="248"/>
    </row>
    <row r="780" spans="1:18" s="258" customFormat="1" ht="30" customHeight="1">
      <c r="A780" s="260"/>
      <c r="B780" s="250"/>
      <c r="C780" s="250"/>
      <c r="D780" s="250"/>
      <c r="E780" s="107"/>
      <c r="F780" s="257"/>
      <c r="G780" s="257"/>
      <c r="H780" s="257"/>
      <c r="I780" s="257"/>
      <c r="J780" s="257"/>
      <c r="K780" s="109"/>
      <c r="L780" s="257"/>
      <c r="M780" s="257"/>
      <c r="N780" s="257"/>
      <c r="O780" s="257"/>
      <c r="P780" s="248"/>
      <c r="Q780" s="248"/>
      <c r="R780" s="248"/>
    </row>
    <row r="781" spans="1:18" s="258" customFormat="1" ht="30" customHeight="1">
      <c r="A781" s="260"/>
      <c r="B781" s="250"/>
      <c r="C781" s="250"/>
      <c r="D781" s="250"/>
      <c r="E781" s="107"/>
      <c r="F781" s="257"/>
      <c r="G781" s="257"/>
      <c r="H781" s="257"/>
      <c r="I781" s="257"/>
      <c r="J781" s="257"/>
      <c r="K781" s="109"/>
      <c r="L781" s="257"/>
      <c r="M781" s="257"/>
      <c r="N781" s="257"/>
      <c r="O781" s="257"/>
      <c r="P781" s="248"/>
      <c r="Q781" s="248"/>
      <c r="R781" s="248"/>
    </row>
    <row r="782" spans="1:18" s="258" customFormat="1" ht="30" customHeight="1">
      <c r="A782" s="260"/>
      <c r="B782" s="250"/>
      <c r="C782" s="250"/>
      <c r="D782" s="250"/>
      <c r="E782" s="107"/>
      <c r="F782" s="257"/>
      <c r="G782" s="257"/>
      <c r="H782" s="257"/>
      <c r="I782" s="257"/>
      <c r="J782" s="257"/>
      <c r="K782" s="109"/>
      <c r="L782" s="257"/>
      <c r="M782" s="257"/>
      <c r="N782" s="257"/>
      <c r="O782" s="257"/>
      <c r="P782" s="248"/>
      <c r="Q782" s="248"/>
      <c r="R782" s="248"/>
    </row>
    <row r="783" spans="1:18" s="258" customFormat="1" ht="30" customHeight="1">
      <c r="A783" s="260"/>
      <c r="B783" s="250"/>
      <c r="C783" s="250"/>
      <c r="D783" s="250"/>
      <c r="E783" s="107"/>
      <c r="F783" s="257"/>
      <c r="G783" s="257"/>
      <c r="H783" s="257"/>
      <c r="I783" s="257"/>
      <c r="J783" s="257"/>
      <c r="K783" s="109"/>
      <c r="L783" s="257"/>
      <c r="M783" s="257"/>
      <c r="N783" s="257"/>
      <c r="O783" s="257"/>
      <c r="P783" s="248"/>
      <c r="Q783" s="248"/>
      <c r="R783" s="248"/>
    </row>
    <row r="784" spans="1:18" s="258" customFormat="1" ht="30" customHeight="1">
      <c r="A784" s="260"/>
      <c r="B784" s="250"/>
      <c r="C784" s="250"/>
      <c r="D784" s="250"/>
      <c r="E784" s="107"/>
      <c r="F784" s="257"/>
      <c r="G784" s="257"/>
      <c r="H784" s="257"/>
      <c r="I784" s="257"/>
      <c r="J784" s="257"/>
      <c r="K784" s="109"/>
      <c r="L784" s="257"/>
      <c r="M784" s="257"/>
      <c r="N784" s="257"/>
      <c r="O784" s="257"/>
      <c r="P784" s="248"/>
      <c r="Q784" s="248"/>
      <c r="R784" s="248"/>
    </row>
    <row r="785" spans="1:18" s="258" customFormat="1" ht="30" customHeight="1">
      <c r="A785" s="260"/>
      <c r="B785" s="250"/>
      <c r="C785" s="250"/>
      <c r="D785" s="250"/>
      <c r="E785" s="107"/>
      <c r="F785" s="257"/>
      <c r="G785" s="257"/>
      <c r="H785" s="257"/>
      <c r="I785" s="257"/>
      <c r="J785" s="257"/>
      <c r="K785" s="109"/>
      <c r="L785" s="257"/>
      <c r="M785" s="257"/>
      <c r="N785" s="257"/>
      <c r="O785" s="257"/>
      <c r="P785" s="248"/>
      <c r="Q785" s="248"/>
      <c r="R785" s="248"/>
    </row>
    <row r="786" spans="1:18" s="258" customFormat="1" ht="30" customHeight="1">
      <c r="A786" s="260"/>
      <c r="B786" s="250"/>
      <c r="C786" s="250"/>
      <c r="D786" s="250"/>
      <c r="E786" s="107"/>
      <c r="F786" s="257"/>
      <c r="G786" s="257"/>
      <c r="H786" s="257"/>
      <c r="I786" s="257"/>
      <c r="J786" s="257"/>
      <c r="K786" s="109"/>
      <c r="L786" s="257"/>
      <c r="M786" s="257"/>
      <c r="N786" s="257"/>
      <c r="O786" s="257"/>
      <c r="P786" s="248"/>
      <c r="Q786" s="248"/>
      <c r="R786" s="248"/>
    </row>
    <row r="787" spans="1:18" s="258" customFormat="1" ht="30" customHeight="1">
      <c r="A787" s="260"/>
      <c r="B787" s="250"/>
      <c r="C787" s="250"/>
      <c r="D787" s="250"/>
      <c r="E787" s="107"/>
      <c r="F787" s="257"/>
      <c r="G787" s="257"/>
      <c r="H787" s="257"/>
      <c r="I787" s="257"/>
      <c r="J787" s="257"/>
      <c r="K787" s="109"/>
      <c r="L787" s="257"/>
      <c r="M787" s="257"/>
      <c r="N787" s="257"/>
      <c r="O787" s="257"/>
      <c r="P787" s="248"/>
      <c r="Q787" s="248"/>
      <c r="R787" s="248"/>
    </row>
    <row r="788" spans="1:18" s="258" customFormat="1" ht="30" customHeight="1">
      <c r="A788" s="260"/>
      <c r="B788" s="250"/>
      <c r="C788" s="250"/>
      <c r="D788" s="250"/>
      <c r="E788" s="107"/>
      <c r="F788" s="257"/>
      <c r="G788" s="257"/>
      <c r="H788" s="257"/>
      <c r="I788" s="257"/>
      <c r="J788" s="257"/>
      <c r="K788" s="109"/>
      <c r="L788" s="257"/>
      <c r="M788" s="257"/>
      <c r="N788" s="257"/>
      <c r="O788" s="257"/>
      <c r="P788" s="248"/>
      <c r="Q788" s="248"/>
      <c r="R788" s="248"/>
    </row>
    <row r="789" spans="1:18" s="258" customFormat="1" ht="30" customHeight="1">
      <c r="A789" s="260"/>
      <c r="B789" s="250"/>
      <c r="C789" s="250"/>
      <c r="D789" s="250"/>
      <c r="E789" s="107"/>
      <c r="F789" s="257"/>
      <c r="G789" s="257"/>
      <c r="H789" s="257"/>
      <c r="I789" s="257"/>
      <c r="J789" s="257"/>
      <c r="K789" s="109"/>
      <c r="L789" s="257"/>
      <c r="M789" s="257"/>
      <c r="N789" s="257"/>
      <c r="O789" s="257"/>
      <c r="P789" s="248"/>
      <c r="Q789" s="248"/>
      <c r="R789" s="248"/>
    </row>
    <row r="790" spans="1:18" s="258" customFormat="1" ht="30" customHeight="1">
      <c r="A790" s="260"/>
      <c r="B790" s="250"/>
      <c r="C790" s="250"/>
      <c r="D790" s="250"/>
      <c r="E790" s="107"/>
      <c r="F790" s="257"/>
      <c r="G790" s="257"/>
      <c r="H790" s="257"/>
      <c r="I790" s="257"/>
      <c r="J790" s="257"/>
      <c r="K790" s="109"/>
      <c r="L790" s="257"/>
      <c r="M790" s="257"/>
      <c r="N790" s="257"/>
      <c r="O790" s="257"/>
      <c r="P790" s="248"/>
      <c r="Q790" s="248"/>
      <c r="R790" s="248"/>
    </row>
    <row r="791" spans="1:18" s="258" customFormat="1" ht="30" customHeight="1">
      <c r="A791" s="260"/>
      <c r="B791" s="250"/>
      <c r="C791" s="250"/>
      <c r="D791" s="250"/>
      <c r="E791" s="107"/>
      <c r="F791" s="257"/>
      <c r="G791" s="257"/>
      <c r="H791" s="257"/>
      <c r="I791" s="257"/>
      <c r="J791" s="257"/>
      <c r="K791" s="109"/>
      <c r="L791" s="257"/>
      <c r="M791" s="257"/>
      <c r="N791" s="257"/>
      <c r="O791" s="257"/>
      <c r="P791" s="248"/>
      <c r="Q791" s="248"/>
      <c r="R791" s="248"/>
    </row>
    <row r="792" spans="1:18" s="258" customFormat="1" ht="30" customHeight="1">
      <c r="A792" s="260"/>
      <c r="B792" s="250"/>
      <c r="C792" s="250"/>
      <c r="D792" s="250"/>
      <c r="E792" s="107"/>
      <c r="F792" s="257"/>
      <c r="G792" s="257"/>
      <c r="H792" s="257"/>
      <c r="I792" s="257"/>
      <c r="J792" s="257"/>
      <c r="K792" s="109"/>
      <c r="L792" s="257"/>
      <c r="M792" s="257"/>
      <c r="N792" s="257"/>
      <c r="O792" s="257"/>
      <c r="P792" s="248"/>
      <c r="Q792" s="248"/>
      <c r="R792" s="248"/>
    </row>
    <row r="793" spans="1:18" s="258" customFormat="1" ht="30" customHeight="1">
      <c r="A793" s="260"/>
      <c r="B793" s="250"/>
      <c r="C793" s="250"/>
      <c r="D793" s="250"/>
      <c r="E793" s="107"/>
      <c r="F793" s="257"/>
      <c r="G793" s="257"/>
      <c r="H793" s="257"/>
      <c r="I793" s="257"/>
      <c r="J793" s="257"/>
      <c r="K793" s="109"/>
      <c r="L793" s="257"/>
      <c r="M793" s="257"/>
      <c r="N793" s="257"/>
      <c r="O793" s="257"/>
      <c r="P793" s="248"/>
      <c r="Q793" s="248"/>
      <c r="R793" s="248"/>
    </row>
    <row r="794" spans="1:18" s="258" customFormat="1" ht="30" customHeight="1">
      <c r="A794" s="260"/>
      <c r="B794" s="250"/>
      <c r="C794" s="250"/>
      <c r="D794" s="250"/>
      <c r="E794" s="107"/>
      <c r="F794" s="257"/>
      <c r="G794" s="257"/>
      <c r="H794" s="257"/>
      <c r="I794" s="257"/>
      <c r="J794" s="257"/>
      <c r="K794" s="109"/>
      <c r="L794" s="257"/>
      <c r="M794" s="257"/>
      <c r="N794" s="257"/>
      <c r="O794" s="257"/>
      <c r="P794" s="248"/>
      <c r="Q794" s="248"/>
      <c r="R794" s="248"/>
    </row>
    <row r="795" spans="1:18" s="258" customFormat="1" ht="30" customHeight="1">
      <c r="A795" s="260"/>
      <c r="B795" s="250"/>
      <c r="C795" s="250"/>
      <c r="D795" s="250"/>
      <c r="E795" s="107"/>
      <c r="F795" s="257"/>
      <c r="G795" s="257"/>
      <c r="H795" s="257"/>
      <c r="I795" s="257"/>
      <c r="J795" s="257"/>
      <c r="K795" s="109"/>
      <c r="L795" s="257"/>
      <c r="M795" s="257"/>
      <c r="N795" s="257"/>
      <c r="O795" s="257"/>
      <c r="P795" s="248"/>
      <c r="Q795" s="248"/>
      <c r="R795" s="248"/>
    </row>
    <row r="796" spans="1:18" s="258" customFormat="1" ht="30" customHeight="1">
      <c r="A796" s="260"/>
      <c r="B796" s="250"/>
      <c r="C796" s="250"/>
      <c r="D796" s="250"/>
      <c r="E796" s="107"/>
      <c r="F796" s="257"/>
      <c r="G796" s="257"/>
      <c r="H796" s="257"/>
      <c r="I796" s="257"/>
      <c r="J796" s="257"/>
      <c r="K796" s="109"/>
      <c r="L796" s="257"/>
      <c r="M796" s="257"/>
      <c r="N796" s="257"/>
      <c r="O796" s="257"/>
      <c r="P796" s="248"/>
      <c r="Q796" s="248"/>
      <c r="R796" s="248"/>
    </row>
    <row r="797" spans="1:18" s="258" customFormat="1" ht="30" customHeight="1">
      <c r="A797" s="260"/>
      <c r="B797" s="250"/>
      <c r="C797" s="250"/>
      <c r="D797" s="250"/>
      <c r="E797" s="107"/>
      <c r="F797" s="257"/>
      <c r="G797" s="257"/>
      <c r="H797" s="257"/>
      <c r="I797" s="257"/>
      <c r="J797" s="257"/>
      <c r="K797" s="109"/>
      <c r="L797" s="257"/>
      <c r="M797" s="257"/>
      <c r="N797" s="257"/>
      <c r="O797" s="257"/>
      <c r="P797" s="248"/>
      <c r="Q797" s="248"/>
      <c r="R797" s="248"/>
    </row>
    <row r="798" spans="1:18" s="258" customFormat="1" ht="30" customHeight="1">
      <c r="A798" s="260"/>
      <c r="B798" s="250"/>
      <c r="C798" s="250"/>
      <c r="D798" s="250"/>
      <c r="E798" s="107"/>
      <c r="F798" s="257"/>
      <c r="G798" s="257"/>
      <c r="H798" s="257"/>
      <c r="I798" s="257"/>
      <c r="J798" s="257"/>
      <c r="K798" s="109"/>
      <c r="L798" s="257"/>
      <c r="M798" s="257"/>
      <c r="N798" s="257"/>
      <c r="O798" s="257"/>
      <c r="P798" s="248"/>
      <c r="Q798" s="248"/>
      <c r="R798" s="248"/>
    </row>
    <row r="799" spans="1:18" s="258" customFormat="1" ht="30" customHeight="1">
      <c r="A799" s="260"/>
      <c r="B799" s="250"/>
      <c r="C799" s="250"/>
      <c r="D799" s="250"/>
      <c r="E799" s="107"/>
      <c r="F799" s="257"/>
      <c r="G799" s="257"/>
      <c r="H799" s="257"/>
      <c r="I799" s="257"/>
      <c r="J799" s="257"/>
      <c r="K799" s="109"/>
      <c r="L799" s="257"/>
      <c r="M799" s="257"/>
      <c r="N799" s="257"/>
      <c r="O799" s="257"/>
      <c r="P799" s="248"/>
      <c r="Q799" s="248"/>
      <c r="R799" s="248"/>
    </row>
    <row r="800" spans="1:18" s="258" customFormat="1" ht="30" customHeight="1">
      <c r="A800" s="260"/>
      <c r="B800" s="250"/>
      <c r="C800" s="250"/>
      <c r="D800" s="250"/>
      <c r="E800" s="107"/>
      <c r="F800" s="257"/>
      <c r="G800" s="257"/>
      <c r="H800" s="257"/>
      <c r="I800" s="257"/>
      <c r="J800" s="257"/>
      <c r="K800" s="109"/>
      <c r="L800" s="257"/>
      <c r="M800" s="257"/>
      <c r="N800" s="257"/>
      <c r="O800" s="257"/>
      <c r="P800" s="248"/>
      <c r="Q800" s="248"/>
      <c r="R800" s="248"/>
    </row>
    <row r="801" spans="1:18" s="258" customFormat="1" ht="30" customHeight="1">
      <c r="A801" s="260"/>
      <c r="B801" s="250"/>
      <c r="C801" s="250"/>
      <c r="D801" s="250"/>
      <c r="E801" s="107"/>
      <c r="F801" s="257"/>
      <c r="G801" s="257"/>
      <c r="H801" s="257"/>
      <c r="I801" s="257"/>
      <c r="J801" s="257"/>
      <c r="K801" s="109"/>
      <c r="L801" s="257"/>
      <c r="M801" s="257"/>
      <c r="N801" s="257"/>
      <c r="O801" s="257"/>
      <c r="P801" s="248"/>
      <c r="Q801" s="248"/>
      <c r="R801" s="248"/>
    </row>
    <row r="802" spans="1:18" s="258" customFormat="1" ht="30" customHeight="1">
      <c r="A802" s="260"/>
      <c r="B802" s="250"/>
      <c r="C802" s="250"/>
      <c r="D802" s="250"/>
      <c r="E802" s="107"/>
      <c r="F802" s="257"/>
      <c r="G802" s="257"/>
      <c r="H802" s="257"/>
      <c r="I802" s="257"/>
      <c r="J802" s="257"/>
      <c r="K802" s="109"/>
      <c r="L802" s="257"/>
      <c r="M802" s="257"/>
      <c r="N802" s="257"/>
      <c r="O802" s="257"/>
      <c r="P802" s="248"/>
      <c r="Q802" s="248"/>
      <c r="R802" s="248"/>
    </row>
    <row r="803" spans="1:18" s="258" customFormat="1" ht="30" customHeight="1">
      <c r="A803" s="260"/>
      <c r="B803" s="250"/>
      <c r="C803" s="250"/>
      <c r="D803" s="250"/>
      <c r="E803" s="107"/>
      <c r="F803" s="257"/>
      <c r="G803" s="257"/>
      <c r="H803" s="257"/>
      <c r="I803" s="257"/>
      <c r="J803" s="257"/>
      <c r="K803" s="109"/>
      <c r="L803" s="257"/>
      <c r="M803" s="257"/>
      <c r="N803" s="257"/>
      <c r="O803" s="257"/>
      <c r="P803" s="248"/>
      <c r="Q803" s="248"/>
      <c r="R803" s="248"/>
    </row>
    <row r="804" spans="1:18" s="258" customFormat="1" ht="30" customHeight="1">
      <c r="A804" s="260"/>
      <c r="B804" s="250"/>
      <c r="C804" s="250"/>
      <c r="D804" s="250"/>
      <c r="E804" s="107"/>
      <c r="F804" s="257"/>
      <c r="G804" s="257"/>
      <c r="H804" s="257"/>
      <c r="I804" s="257"/>
      <c r="J804" s="257"/>
      <c r="K804" s="109"/>
      <c r="L804" s="257"/>
      <c r="M804" s="257"/>
      <c r="N804" s="257"/>
      <c r="O804" s="257"/>
      <c r="P804" s="248"/>
      <c r="Q804" s="248"/>
      <c r="R804" s="248"/>
    </row>
    <row r="805" spans="1:18" s="258" customFormat="1" ht="30" customHeight="1">
      <c r="A805" s="260"/>
      <c r="B805" s="250"/>
      <c r="C805" s="250"/>
      <c r="D805" s="250"/>
      <c r="E805" s="107"/>
      <c r="F805" s="257"/>
      <c r="G805" s="257"/>
      <c r="H805" s="257"/>
      <c r="I805" s="257"/>
      <c r="J805" s="257"/>
      <c r="K805" s="109"/>
      <c r="L805" s="257"/>
      <c r="M805" s="257"/>
      <c r="N805" s="257"/>
      <c r="O805" s="257"/>
      <c r="P805" s="248"/>
      <c r="Q805" s="248"/>
      <c r="R805" s="248"/>
    </row>
    <row r="806" spans="1:18" s="258" customFormat="1" ht="30" customHeight="1">
      <c r="A806" s="260"/>
      <c r="B806" s="250"/>
      <c r="C806" s="250"/>
      <c r="D806" s="250"/>
      <c r="E806" s="107"/>
      <c r="F806" s="257"/>
      <c r="G806" s="257"/>
      <c r="H806" s="257"/>
      <c r="I806" s="257"/>
      <c r="J806" s="257"/>
      <c r="K806" s="109"/>
      <c r="L806" s="257"/>
      <c r="M806" s="257"/>
      <c r="N806" s="257"/>
      <c r="O806" s="257"/>
      <c r="P806" s="248"/>
      <c r="Q806" s="248"/>
      <c r="R806" s="248"/>
    </row>
    <row r="807" spans="1:18" s="258" customFormat="1" ht="30" customHeight="1">
      <c r="A807" s="260"/>
      <c r="B807" s="250"/>
      <c r="C807" s="250"/>
      <c r="D807" s="250"/>
      <c r="E807" s="107"/>
      <c r="F807" s="257"/>
      <c r="G807" s="257"/>
      <c r="H807" s="257"/>
      <c r="I807" s="257"/>
      <c r="J807" s="257"/>
      <c r="K807" s="109"/>
      <c r="L807" s="257"/>
      <c r="M807" s="257"/>
      <c r="N807" s="257"/>
      <c r="O807" s="257"/>
      <c r="P807" s="248"/>
      <c r="Q807" s="248"/>
      <c r="R807" s="248"/>
    </row>
    <row r="808" spans="1:18" s="258" customFormat="1" ht="30" customHeight="1">
      <c r="A808" s="260"/>
      <c r="B808" s="250"/>
      <c r="C808" s="250"/>
      <c r="D808" s="250"/>
      <c r="E808" s="107"/>
      <c r="F808" s="257"/>
      <c r="G808" s="257"/>
      <c r="H808" s="257"/>
      <c r="I808" s="257"/>
      <c r="J808" s="257"/>
      <c r="K808" s="109"/>
      <c r="L808" s="257"/>
      <c r="M808" s="257"/>
      <c r="N808" s="257"/>
      <c r="O808" s="257"/>
      <c r="P808" s="248"/>
      <c r="Q808" s="248"/>
      <c r="R808" s="248"/>
    </row>
    <row r="809" spans="1:18" s="258" customFormat="1" ht="30" customHeight="1">
      <c r="A809" s="260"/>
      <c r="B809" s="250"/>
      <c r="C809" s="250"/>
      <c r="D809" s="250"/>
      <c r="E809" s="107"/>
      <c r="F809" s="257"/>
      <c r="G809" s="257"/>
      <c r="H809" s="257"/>
      <c r="I809" s="257"/>
      <c r="J809" s="257"/>
      <c r="K809" s="109"/>
      <c r="L809" s="257"/>
      <c r="M809" s="257"/>
      <c r="N809" s="257"/>
      <c r="O809" s="257"/>
      <c r="P809" s="248"/>
      <c r="Q809" s="248"/>
      <c r="R809" s="248"/>
    </row>
    <row r="810" spans="1:18" s="258" customFormat="1" ht="30" customHeight="1">
      <c r="A810" s="260"/>
      <c r="B810" s="250"/>
      <c r="C810" s="250"/>
      <c r="D810" s="250"/>
      <c r="E810" s="107"/>
      <c r="F810" s="257"/>
      <c r="G810" s="257"/>
      <c r="H810" s="257"/>
      <c r="I810" s="257"/>
      <c r="J810" s="257"/>
      <c r="K810" s="109"/>
      <c r="L810" s="257"/>
      <c r="M810" s="257"/>
      <c r="N810" s="257"/>
      <c r="O810" s="257"/>
      <c r="P810" s="248"/>
      <c r="Q810" s="248"/>
      <c r="R810" s="248"/>
    </row>
    <row r="811" spans="1:18" s="258" customFormat="1" ht="30" customHeight="1">
      <c r="A811" s="260"/>
      <c r="B811" s="250"/>
      <c r="C811" s="250"/>
      <c r="D811" s="250"/>
      <c r="E811" s="107"/>
      <c r="F811" s="257"/>
      <c r="G811" s="257"/>
      <c r="H811" s="257"/>
      <c r="I811" s="257"/>
      <c r="J811" s="257"/>
      <c r="K811" s="109"/>
      <c r="L811" s="257"/>
      <c r="M811" s="257"/>
      <c r="N811" s="257"/>
      <c r="O811" s="257"/>
      <c r="P811" s="248"/>
      <c r="Q811" s="248"/>
      <c r="R811" s="248"/>
    </row>
    <row r="812" spans="1:18" s="258" customFormat="1" ht="30" customHeight="1">
      <c r="A812" s="260"/>
      <c r="B812" s="250"/>
      <c r="C812" s="250"/>
      <c r="D812" s="250"/>
      <c r="E812" s="107"/>
      <c r="F812" s="257"/>
      <c r="G812" s="257"/>
      <c r="H812" s="257"/>
      <c r="I812" s="257"/>
      <c r="J812" s="257"/>
      <c r="K812" s="109"/>
      <c r="L812" s="257"/>
      <c r="M812" s="257"/>
      <c r="N812" s="257"/>
      <c r="O812" s="257"/>
      <c r="P812" s="248"/>
      <c r="Q812" s="248"/>
      <c r="R812" s="248"/>
    </row>
    <row r="813" spans="1:18" s="258" customFormat="1" ht="30" customHeight="1">
      <c r="A813" s="260"/>
      <c r="B813" s="250"/>
      <c r="C813" s="250"/>
      <c r="D813" s="250"/>
      <c r="E813" s="107"/>
      <c r="F813" s="257"/>
      <c r="G813" s="257"/>
      <c r="H813" s="257"/>
      <c r="I813" s="257"/>
      <c r="J813" s="257"/>
      <c r="K813" s="109"/>
      <c r="L813" s="257"/>
      <c r="M813" s="257"/>
      <c r="N813" s="257"/>
      <c r="O813" s="257"/>
      <c r="P813" s="248"/>
      <c r="Q813" s="248"/>
      <c r="R813" s="248"/>
    </row>
    <row r="814" spans="1:18" s="258" customFormat="1" ht="30" customHeight="1">
      <c r="A814" s="260"/>
      <c r="B814" s="250"/>
      <c r="C814" s="250"/>
      <c r="D814" s="250"/>
      <c r="E814" s="107"/>
      <c r="F814" s="257"/>
      <c r="G814" s="257"/>
      <c r="H814" s="257"/>
      <c r="I814" s="257"/>
      <c r="J814" s="257"/>
      <c r="K814" s="109"/>
      <c r="L814" s="257"/>
      <c r="M814" s="257"/>
      <c r="N814" s="257"/>
      <c r="O814" s="257"/>
      <c r="P814" s="248"/>
      <c r="Q814" s="248"/>
      <c r="R814" s="248"/>
    </row>
    <row r="815" spans="1:18" s="258" customFormat="1" ht="30" customHeight="1">
      <c r="A815" s="260"/>
      <c r="B815" s="250"/>
      <c r="C815" s="250"/>
      <c r="D815" s="250"/>
      <c r="E815" s="107"/>
      <c r="F815" s="257"/>
      <c r="G815" s="257"/>
      <c r="H815" s="257"/>
      <c r="I815" s="257"/>
      <c r="J815" s="257"/>
      <c r="K815" s="109"/>
      <c r="L815" s="257"/>
      <c r="M815" s="257"/>
      <c r="N815" s="257"/>
      <c r="O815" s="257"/>
      <c r="P815" s="248"/>
      <c r="Q815" s="248"/>
      <c r="R815" s="248"/>
    </row>
    <row r="816" spans="1:18" s="258" customFormat="1" ht="30" customHeight="1">
      <c r="A816" s="260"/>
      <c r="B816" s="250"/>
      <c r="C816" s="250"/>
      <c r="D816" s="250"/>
      <c r="E816" s="107"/>
      <c r="F816" s="257"/>
      <c r="G816" s="257"/>
      <c r="H816" s="257"/>
      <c r="I816" s="257"/>
      <c r="J816" s="257"/>
      <c r="K816" s="109"/>
      <c r="L816" s="257"/>
      <c r="M816" s="257"/>
      <c r="N816" s="257"/>
      <c r="O816" s="257"/>
      <c r="P816" s="248"/>
      <c r="Q816" s="248"/>
      <c r="R816" s="248"/>
    </row>
    <row r="817" spans="1:18" s="258" customFormat="1" ht="30" customHeight="1">
      <c r="A817" s="260"/>
      <c r="B817" s="250"/>
      <c r="C817" s="250"/>
      <c r="D817" s="250"/>
      <c r="E817" s="107"/>
      <c r="F817" s="257"/>
      <c r="G817" s="257"/>
      <c r="H817" s="257"/>
      <c r="I817" s="257"/>
      <c r="J817" s="257"/>
      <c r="K817" s="109"/>
      <c r="L817" s="257"/>
      <c r="M817" s="257"/>
      <c r="N817" s="257"/>
      <c r="O817" s="257"/>
      <c r="P817" s="248"/>
      <c r="Q817" s="248"/>
      <c r="R817" s="248"/>
    </row>
    <row r="818" spans="1:18" s="258" customFormat="1" ht="30" customHeight="1">
      <c r="A818" s="260"/>
      <c r="B818" s="250"/>
      <c r="C818" s="250"/>
      <c r="D818" s="250"/>
      <c r="E818" s="107"/>
      <c r="F818" s="257"/>
      <c r="G818" s="257"/>
      <c r="H818" s="257"/>
      <c r="I818" s="257"/>
      <c r="J818" s="257"/>
      <c r="K818" s="109"/>
      <c r="L818" s="257"/>
      <c r="M818" s="257"/>
      <c r="N818" s="257"/>
      <c r="O818" s="257"/>
      <c r="P818" s="248"/>
      <c r="Q818" s="248"/>
      <c r="R818" s="248"/>
    </row>
    <row r="819" spans="1:18" s="258" customFormat="1" ht="30" customHeight="1">
      <c r="A819" s="260"/>
      <c r="B819" s="250"/>
      <c r="C819" s="250"/>
      <c r="D819" s="250"/>
      <c r="E819" s="107"/>
      <c r="F819" s="257"/>
      <c r="G819" s="257"/>
      <c r="H819" s="257"/>
      <c r="I819" s="257"/>
      <c r="J819" s="257"/>
      <c r="K819" s="109"/>
      <c r="L819" s="257"/>
      <c r="M819" s="257"/>
      <c r="N819" s="257"/>
      <c r="O819" s="257"/>
      <c r="P819" s="248"/>
      <c r="Q819" s="248"/>
      <c r="R819" s="248"/>
    </row>
    <row r="820" spans="1:18" s="258" customFormat="1" ht="30" customHeight="1">
      <c r="A820" s="260"/>
      <c r="B820" s="250"/>
      <c r="C820" s="250"/>
      <c r="D820" s="250"/>
      <c r="E820" s="107"/>
      <c r="F820" s="257"/>
      <c r="G820" s="257"/>
      <c r="H820" s="257"/>
      <c r="I820" s="257"/>
      <c r="J820" s="257"/>
      <c r="K820" s="109"/>
      <c r="L820" s="257"/>
      <c r="M820" s="257"/>
      <c r="N820" s="257"/>
      <c r="O820" s="257"/>
      <c r="P820" s="248"/>
      <c r="Q820" s="248"/>
      <c r="R820" s="248"/>
    </row>
    <row r="821" spans="1:18" s="258" customFormat="1" ht="30" customHeight="1">
      <c r="A821" s="260"/>
      <c r="B821" s="250"/>
      <c r="C821" s="250"/>
      <c r="D821" s="250"/>
      <c r="E821" s="107"/>
      <c r="F821" s="257"/>
      <c r="G821" s="257"/>
      <c r="H821" s="257"/>
      <c r="I821" s="257"/>
      <c r="J821" s="257"/>
      <c r="K821" s="109"/>
      <c r="L821" s="257"/>
      <c r="M821" s="257"/>
      <c r="N821" s="257"/>
      <c r="O821" s="257"/>
      <c r="P821" s="248"/>
      <c r="Q821" s="248"/>
      <c r="R821" s="248"/>
    </row>
    <row r="822" spans="1:18" s="258" customFormat="1" ht="30" customHeight="1">
      <c r="A822" s="260"/>
      <c r="B822" s="250"/>
      <c r="C822" s="250"/>
      <c r="D822" s="250"/>
      <c r="E822" s="107"/>
      <c r="F822" s="257"/>
      <c r="G822" s="257"/>
      <c r="H822" s="257"/>
      <c r="I822" s="257"/>
      <c r="J822" s="257"/>
      <c r="K822" s="109"/>
      <c r="L822" s="257"/>
      <c r="M822" s="257"/>
      <c r="N822" s="257"/>
      <c r="O822" s="257"/>
      <c r="P822" s="248"/>
      <c r="Q822" s="248"/>
      <c r="R822" s="248"/>
    </row>
    <row r="823" spans="1:18" s="258" customFormat="1" ht="30" customHeight="1">
      <c r="A823" s="260"/>
      <c r="B823" s="250"/>
      <c r="C823" s="250"/>
      <c r="D823" s="250"/>
      <c r="E823" s="107"/>
      <c r="F823" s="257"/>
      <c r="G823" s="257"/>
      <c r="H823" s="257"/>
      <c r="I823" s="257"/>
      <c r="J823" s="257"/>
      <c r="K823" s="109"/>
      <c r="L823" s="257"/>
      <c r="M823" s="257"/>
      <c r="N823" s="257"/>
      <c r="O823" s="257"/>
      <c r="P823" s="248"/>
      <c r="Q823" s="248"/>
      <c r="R823" s="248"/>
    </row>
    <row r="824" spans="1:18" s="258" customFormat="1" ht="30" customHeight="1">
      <c r="A824" s="260"/>
      <c r="B824" s="250"/>
      <c r="C824" s="250"/>
      <c r="D824" s="250"/>
      <c r="E824" s="107"/>
      <c r="F824" s="257"/>
      <c r="G824" s="257"/>
      <c r="H824" s="257"/>
      <c r="I824" s="257"/>
      <c r="J824" s="257"/>
      <c r="K824" s="109"/>
      <c r="L824" s="257"/>
      <c r="M824" s="257"/>
      <c r="N824" s="257"/>
      <c r="O824" s="257"/>
      <c r="P824" s="248"/>
      <c r="Q824" s="248"/>
      <c r="R824" s="248"/>
    </row>
    <row r="825" spans="1:18" s="258" customFormat="1" ht="30" customHeight="1">
      <c r="A825" s="260"/>
      <c r="B825" s="250"/>
      <c r="C825" s="250"/>
      <c r="D825" s="250"/>
      <c r="E825" s="107"/>
      <c r="F825" s="257"/>
      <c r="G825" s="257"/>
      <c r="H825" s="257"/>
      <c r="I825" s="257"/>
      <c r="J825" s="257"/>
      <c r="K825" s="109"/>
      <c r="L825" s="257"/>
      <c r="M825" s="257"/>
      <c r="N825" s="257"/>
      <c r="O825" s="257"/>
      <c r="P825" s="248"/>
      <c r="Q825" s="248"/>
      <c r="R825" s="248"/>
    </row>
    <row r="826" spans="1:18" s="258" customFormat="1" ht="30" customHeight="1">
      <c r="A826" s="260"/>
      <c r="B826" s="250"/>
      <c r="C826" s="250"/>
      <c r="D826" s="250"/>
      <c r="E826" s="107"/>
      <c r="F826" s="257"/>
      <c r="G826" s="257"/>
      <c r="H826" s="257"/>
      <c r="I826" s="257"/>
      <c r="J826" s="257"/>
      <c r="K826" s="109"/>
      <c r="L826" s="257"/>
      <c r="M826" s="257"/>
      <c r="N826" s="257"/>
      <c r="O826" s="257"/>
      <c r="P826" s="248"/>
      <c r="Q826" s="248"/>
      <c r="R826" s="248"/>
    </row>
    <row r="827" spans="1:18" s="258" customFormat="1" ht="30" customHeight="1">
      <c r="A827" s="260"/>
      <c r="B827" s="250"/>
      <c r="C827" s="250"/>
      <c r="D827" s="250"/>
      <c r="E827" s="107"/>
      <c r="F827" s="257"/>
      <c r="G827" s="257"/>
      <c r="H827" s="257"/>
      <c r="I827" s="257"/>
      <c r="J827" s="257"/>
      <c r="K827" s="109"/>
      <c r="L827" s="257"/>
      <c r="M827" s="257"/>
      <c r="N827" s="257"/>
      <c r="O827" s="257"/>
      <c r="P827" s="248"/>
      <c r="Q827" s="248"/>
      <c r="R827" s="248"/>
    </row>
    <row r="828" spans="1:18" s="258" customFormat="1" ht="30" customHeight="1">
      <c r="A828" s="260"/>
      <c r="B828" s="250"/>
      <c r="C828" s="250"/>
      <c r="D828" s="250"/>
      <c r="E828" s="107"/>
      <c r="F828" s="257"/>
      <c r="G828" s="257"/>
      <c r="H828" s="257"/>
      <c r="I828" s="257"/>
      <c r="J828" s="257"/>
      <c r="K828" s="109"/>
      <c r="L828" s="257"/>
      <c r="M828" s="257"/>
      <c r="N828" s="257"/>
      <c r="O828" s="257"/>
      <c r="P828" s="248"/>
      <c r="Q828" s="248"/>
      <c r="R828" s="248"/>
    </row>
    <row r="829" spans="1:18" s="258" customFormat="1" ht="30" customHeight="1">
      <c r="A829" s="260"/>
      <c r="B829" s="250"/>
      <c r="C829" s="250"/>
      <c r="D829" s="250"/>
      <c r="E829" s="107"/>
      <c r="F829" s="257"/>
      <c r="G829" s="257"/>
      <c r="H829" s="257"/>
      <c r="I829" s="257"/>
      <c r="J829" s="257"/>
      <c r="K829" s="109"/>
      <c r="L829" s="257"/>
      <c r="M829" s="257"/>
      <c r="N829" s="257"/>
      <c r="O829" s="257"/>
      <c r="P829" s="248"/>
      <c r="Q829" s="248"/>
      <c r="R829" s="248"/>
    </row>
    <row r="830" spans="1:18" s="258" customFormat="1" ht="30" customHeight="1">
      <c r="A830" s="260"/>
      <c r="B830" s="250"/>
      <c r="C830" s="250"/>
      <c r="D830" s="250"/>
      <c r="E830" s="107"/>
      <c r="F830" s="257"/>
      <c r="G830" s="257"/>
      <c r="H830" s="257"/>
      <c r="I830" s="257"/>
      <c r="J830" s="257"/>
      <c r="K830" s="109"/>
      <c r="L830" s="257"/>
      <c r="M830" s="257"/>
      <c r="N830" s="257"/>
      <c r="O830" s="257"/>
      <c r="P830" s="248"/>
      <c r="Q830" s="248"/>
      <c r="R830" s="248"/>
    </row>
    <row r="831" spans="1:18" s="258" customFormat="1" ht="30" customHeight="1">
      <c r="A831" s="260"/>
      <c r="B831" s="250"/>
      <c r="C831" s="250"/>
      <c r="D831" s="250"/>
      <c r="E831" s="107"/>
      <c r="F831" s="257"/>
      <c r="G831" s="257"/>
      <c r="H831" s="257"/>
      <c r="I831" s="257"/>
      <c r="J831" s="257"/>
      <c r="K831" s="109"/>
      <c r="L831" s="257"/>
      <c r="M831" s="257"/>
      <c r="N831" s="257"/>
      <c r="O831" s="257"/>
      <c r="P831" s="248"/>
      <c r="Q831" s="248"/>
      <c r="R831" s="248"/>
    </row>
    <row r="832" spans="1:18" s="258" customFormat="1" ht="30" customHeight="1">
      <c r="A832" s="260"/>
      <c r="B832" s="250"/>
      <c r="C832" s="250"/>
      <c r="D832" s="250"/>
      <c r="E832" s="107"/>
      <c r="F832" s="257"/>
      <c r="G832" s="257"/>
      <c r="H832" s="257"/>
      <c r="I832" s="257"/>
      <c r="J832" s="257"/>
      <c r="K832" s="109"/>
      <c r="L832" s="257"/>
      <c r="M832" s="257"/>
      <c r="N832" s="257"/>
      <c r="O832" s="257"/>
      <c r="P832" s="248"/>
      <c r="Q832" s="248"/>
      <c r="R832" s="248"/>
    </row>
    <row r="833" spans="1:18" s="258" customFormat="1" ht="30" customHeight="1">
      <c r="A833" s="260"/>
      <c r="B833" s="250"/>
      <c r="C833" s="250"/>
      <c r="D833" s="250"/>
      <c r="E833" s="107"/>
      <c r="F833" s="257"/>
      <c r="G833" s="257"/>
      <c r="H833" s="257"/>
      <c r="I833" s="257"/>
      <c r="J833" s="257"/>
      <c r="K833" s="109"/>
      <c r="L833" s="257"/>
      <c r="M833" s="257"/>
      <c r="N833" s="257"/>
      <c r="O833" s="257"/>
      <c r="P833" s="248"/>
      <c r="Q833" s="248"/>
      <c r="R833" s="248"/>
    </row>
    <row r="834" spans="1:18" s="258" customFormat="1" ht="30" customHeight="1">
      <c r="A834" s="260"/>
      <c r="B834" s="250"/>
      <c r="C834" s="250"/>
      <c r="D834" s="250"/>
      <c r="E834" s="107"/>
      <c r="F834" s="257"/>
      <c r="G834" s="257"/>
      <c r="H834" s="257"/>
      <c r="I834" s="257"/>
      <c r="J834" s="257"/>
      <c r="K834" s="109"/>
      <c r="L834" s="257"/>
      <c r="M834" s="257"/>
      <c r="N834" s="257"/>
      <c r="O834" s="257"/>
      <c r="P834" s="248"/>
      <c r="Q834" s="248"/>
      <c r="R834" s="248"/>
    </row>
    <row r="835" spans="1:18" s="258" customFormat="1" ht="30" customHeight="1">
      <c r="A835" s="260"/>
      <c r="B835" s="250"/>
      <c r="C835" s="250"/>
      <c r="D835" s="250"/>
      <c r="E835" s="107"/>
      <c r="F835" s="257"/>
      <c r="G835" s="257"/>
      <c r="H835" s="257"/>
      <c r="I835" s="257"/>
      <c r="J835" s="257"/>
      <c r="K835" s="109"/>
      <c r="L835" s="257"/>
      <c r="M835" s="257"/>
      <c r="N835" s="257"/>
      <c r="O835" s="257"/>
      <c r="P835" s="248"/>
      <c r="Q835" s="248"/>
      <c r="R835" s="248"/>
    </row>
    <row r="836" spans="1:18" s="258" customFormat="1" ht="30" customHeight="1">
      <c r="A836" s="260"/>
      <c r="B836" s="250"/>
      <c r="C836" s="250"/>
      <c r="D836" s="250"/>
      <c r="E836" s="107"/>
      <c r="F836" s="257"/>
      <c r="G836" s="257"/>
      <c r="H836" s="257"/>
      <c r="I836" s="257"/>
      <c r="J836" s="257"/>
      <c r="K836" s="109"/>
      <c r="L836" s="257"/>
      <c r="M836" s="257"/>
      <c r="N836" s="257"/>
      <c r="O836" s="257"/>
      <c r="P836" s="248"/>
      <c r="Q836" s="248"/>
      <c r="R836" s="248"/>
    </row>
    <row r="837" spans="1:18" s="258" customFormat="1" ht="30" customHeight="1">
      <c r="A837" s="260"/>
      <c r="B837" s="250"/>
      <c r="C837" s="250"/>
      <c r="D837" s="250"/>
      <c r="E837" s="107"/>
      <c r="F837" s="257"/>
      <c r="G837" s="257"/>
      <c r="H837" s="257"/>
      <c r="I837" s="257"/>
      <c r="J837" s="257"/>
      <c r="K837" s="109"/>
      <c r="L837" s="257"/>
      <c r="M837" s="257"/>
      <c r="N837" s="257"/>
      <c r="O837" s="257"/>
      <c r="P837" s="248"/>
      <c r="Q837" s="248"/>
      <c r="R837" s="248"/>
    </row>
    <row r="838" spans="1:18" s="258" customFormat="1" ht="30" customHeight="1">
      <c r="A838" s="260"/>
      <c r="B838" s="250"/>
      <c r="C838" s="250"/>
      <c r="D838" s="250"/>
      <c r="E838" s="107"/>
      <c r="F838" s="257"/>
      <c r="G838" s="257"/>
      <c r="H838" s="257"/>
      <c r="I838" s="257"/>
      <c r="J838" s="257"/>
      <c r="K838" s="109"/>
      <c r="L838" s="257"/>
      <c r="M838" s="257"/>
      <c r="N838" s="257"/>
      <c r="O838" s="257"/>
      <c r="P838" s="248"/>
      <c r="Q838" s="248"/>
      <c r="R838" s="248"/>
    </row>
    <row r="839" spans="1:18" s="258" customFormat="1" ht="30" customHeight="1">
      <c r="A839" s="260"/>
      <c r="B839" s="250"/>
      <c r="C839" s="250"/>
      <c r="D839" s="250"/>
      <c r="E839" s="107"/>
      <c r="F839" s="257"/>
      <c r="G839" s="257"/>
      <c r="H839" s="257"/>
      <c r="I839" s="257"/>
      <c r="J839" s="257"/>
      <c r="K839" s="109"/>
      <c r="L839" s="257"/>
      <c r="M839" s="257"/>
      <c r="N839" s="257"/>
      <c r="O839" s="257"/>
      <c r="P839" s="248"/>
      <c r="Q839" s="248"/>
      <c r="R839" s="248"/>
    </row>
    <row r="840" spans="1:18" s="258" customFormat="1" ht="30" customHeight="1">
      <c r="A840" s="260"/>
      <c r="B840" s="250"/>
      <c r="C840" s="250"/>
      <c r="D840" s="250"/>
      <c r="E840" s="107"/>
      <c r="F840" s="257"/>
      <c r="G840" s="257"/>
      <c r="H840" s="257"/>
      <c r="I840" s="257"/>
      <c r="J840" s="257"/>
      <c r="K840" s="109"/>
      <c r="L840" s="257"/>
      <c r="M840" s="257"/>
      <c r="N840" s="257"/>
      <c r="O840" s="257"/>
      <c r="P840" s="248"/>
      <c r="Q840" s="248"/>
      <c r="R840" s="248"/>
    </row>
    <row r="841" spans="1:18" s="258" customFormat="1" ht="30" customHeight="1">
      <c r="A841" s="260"/>
      <c r="B841" s="250"/>
      <c r="C841" s="250"/>
      <c r="D841" s="250"/>
      <c r="E841" s="107"/>
      <c r="F841" s="257"/>
      <c r="G841" s="257"/>
      <c r="H841" s="257"/>
      <c r="I841" s="257"/>
      <c r="J841" s="257"/>
      <c r="K841" s="109"/>
      <c r="L841" s="257"/>
      <c r="M841" s="257"/>
      <c r="N841" s="257"/>
      <c r="O841" s="257"/>
      <c r="P841" s="248"/>
      <c r="Q841" s="248"/>
      <c r="R841" s="248"/>
    </row>
    <row r="842" spans="1:18" s="258" customFormat="1" ht="30" customHeight="1">
      <c r="A842" s="260"/>
      <c r="B842" s="250"/>
      <c r="C842" s="250"/>
      <c r="D842" s="250"/>
      <c r="E842" s="107"/>
      <c r="F842" s="257"/>
      <c r="G842" s="257"/>
      <c r="H842" s="257"/>
      <c r="I842" s="257"/>
      <c r="J842" s="257"/>
      <c r="K842" s="109"/>
      <c r="L842" s="257"/>
      <c r="M842" s="257"/>
      <c r="N842" s="257"/>
      <c r="O842" s="257"/>
      <c r="P842" s="248"/>
      <c r="Q842" s="248"/>
      <c r="R842" s="248"/>
    </row>
    <row r="843" spans="1:18" s="258" customFormat="1" ht="30" customHeight="1">
      <c r="A843" s="260"/>
      <c r="B843" s="250"/>
      <c r="C843" s="250"/>
      <c r="D843" s="250"/>
      <c r="E843" s="107"/>
      <c r="F843" s="257"/>
      <c r="G843" s="257"/>
      <c r="H843" s="257"/>
      <c r="I843" s="257"/>
      <c r="J843" s="257"/>
      <c r="K843" s="109"/>
      <c r="L843" s="257"/>
      <c r="M843" s="257"/>
      <c r="N843" s="257"/>
      <c r="O843" s="257"/>
      <c r="P843" s="248"/>
      <c r="Q843" s="248"/>
      <c r="R843" s="248"/>
    </row>
    <row r="844" spans="1:18" s="258" customFormat="1" ht="30" customHeight="1">
      <c r="A844" s="260"/>
      <c r="B844" s="250"/>
      <c r="C844" s="250"/>
      <c r="D844" s="250"/>
      <c r="E844" s="107"/>
      <c r="F844" s="257"/>
      <c r="G844" s="257"/>
      <c r="H844" s="257"/>
      <c r="I844" s="257"/>
      <c r="J844" s="257"/>
      <c r="K844" s="109"/>
      <c r="L844" s="257"/>
      <c r="M844" s="257"/>
      <c r="N844" s="257"/>
      <c r="O844" s="257"/>
      <c r="P844" s="248"/>
      <c r="Q844" s="248"/>
      <c r="R844" s="248"/>
    </row>
    <row r="845" spans="1:18" s="258" customFormat="1" ht="30" customHeight="1">
      <c r="A845" s="260"/>
      <c r="B845" s="250"/>
      <c r="C845" s="250"/>
      <c r="D845" s="250"/>
      <c r="E845" s="107"/>
      <c r="F845" s="257"/>
      <c r="G845" s="257"/>
      <c r="H845" s="257"/>
      <c r="I845" s="257"/>
      <c r="J845" s="257"/>
      <c r="K845" s="109"/>
      <c r="L845" s="257"/>
      <c r="M845" s="257"/>
      <c r="N845" s="257"/>
      <c r="O845" s="257"/>
      <c r="P845" s="248"/>
      <c r="Q845" s="248"/>
      <c r="R845" s="248"/>
    </row>
    <row r="846" spans="1:18" s="258" customFormat="1" ht="30" customHeight="1">
      <c r="A846" s="260"/>
      <c r="B846" s="250"/>
      <c r="C846" s="250"/>
      <c r="D846" s="250"/>
      <c r="E846" s="107"/>
      <c r="F846" s="257"/>
      <c r="G846" s="257"/>
      <c r="H846" s="257"/>
      <c r="I846" s="257"/>
      <c r="J846" s="257"/>
      <c r="K846" s="109"/>
      <c r="L846" s="257"/>
      <c r="M846" s="257"/>
      <c r="N846" s="257"/>
      <c r="O846" s="257"/>
      <c r="P846" s="248"/>
      <c r="Q846" s="248"/>
      <c r="R846" s="248"/>
    </row>
    <row r="847" spans="1:18" s="258" customFormat="1" ht="30" customHeight="1">
      <c r="A847" s="260"/>
      <c r="B847" s="250"/>
      <c r="C847" s="250"/>
      <c r="D847" s="250"/>
      <c r="E847" s="107"/>
      <c r="F847" s="257"/>
      <c r="G847" s="257"/>
      <c r="H847" s="257"/>
      <c r="I847" s="257"/>
      <c r="J847" s="257"/>
      <c r="K847" s="109"/>
      <c r="L847" s="257"/>
      <c r="M847" s="257"/>
      <c r="N847" s="257"/>
      <c r="O847" s="257"/>
      <c r="P847" s="248"/>
      <c r="Q847" s="248"/>
      <c r="R847" s="248"/>
    </row>
    <row r="848" spans="1:18" s="258" customFormat="1" ht="30" customHeight="1">
      <c r="A848" s="260"/>
      <c r="B848" s="250"/>
      <c r="C848" s="250"/>
      <c r="D848" s="250"/>
      <c r="E848" s="107"/>
      <c r="F848" s="257"/>
      <c r="G848" s="257"/>
      <c r="H848" s="257"/>
      <c r="I848" s="257"/>
      <c r="J848" s="257"/>
      <c r="K848" s="109"/>
      <c r="L848" s="257"/>
      <c r="M848" s="257"/>
      <c r="N848" s="257"/>
      <c r="O848" s="257"/>
      <c r="P848" s="248"/>
      <c r="Q848" s="248"/>
      <c r="R848" s="248"/>
    </row>
    <row r="849" spans="1:18" s="258" customFormat="1" ht="30" customHeight="1">
      <c r="A849" s="260"/>
      <c r="B849" s="250"/>
      <c r="C849" s="250"/>
      <c r="D849" s="250"/>
      <c r="E849" s="107"/>
      <c r="F849" s="257"/>
      <c r="G849" s="257"/>
      <c r="H849" s="257"/>
      <c r="I849" s="257"/>
      <c r="J849" s="257"/>
      <c r="K849" s="109"/>
      <c r="L849" s="257"/>
      <c r="M849" s="257"/>
      <c r="N849" s="257"/>
      <c r="O849" s="257"/>
      <c r="P849" s="248"/>
      <c r="Q849" s="248"/>
      <c r="R849" s="248"/>
    </row>
    <row r="850" spans="1:18" s="258" customFormat="1" ht="30" customHeight="1">
      <c r="A850" s="260"/>
      <c r="B850" s="250"/>
      <c r="C850" s="250"/>
      <c r="D850" s="250"/>
      <c r="E850" s="107"/>
      <c r="F850" s="257"/>
      <c r="G850" s="257"/>
      <c r="H850" s="257"/>
      <c r="I850" s="257"/>
      <c r="J850" s="257"/>
      <c r="K850" s="109"/>
      <c r="L850" s="257"/>
      <c r="M850" s="257"/>
      <c r="N850" s="257"/>
      <c r="O850" s="257"/>
      <c r="P850" s="248"/>
      <c r="Q850" s="248"/>
      <c r="R850" s="248"/>
    </row>
    <row r="851" spans="1:18" s="258" customFormat="1" ht="30" customHeight="1">
      <c r="A851" s="260"/>
      <c r="B851" s="250"/>
      <c r="C851" s="250"/>
      <c r="D851" s="250"/>
      <c r="E851" s="107"/>
      <c r="F851" s="257"/>
      <c r="G851" s="257"/>
      <c r="H851" s="257"/>
      <c r="I851" s="257"/>
      <c r="J851" s="257"/>
      <c r="K851" s="109"/>
      <c r="L851" s="257"/>
      <c r="M851" s="257"/>
      <c r="N851" s="257"/>
      <c r="O851" s="257"/>
      <c r="P851" s="248"/>
      <c r="Q851" s="248"/>
      <c r="R851" s="248"/>
    </row>
    <row r="852" spans="1:18" s="258" customFormat="1" ht="30" customHeight="1">
      <c r="A852" s="260"/>
      <c r="B852" s="250"/>
      <c r="C852" s="250"/>
      <c r="D852" s="250"/>
      <c r="E852" s="107"/>
      <c r="F852" s="257"/>
      <c r="G852" s="257"/>
      <c r="H852" s="257"/>
      <c r="I852" s="257"/>
      <c r="J852" s="257"/>
      <c r="K852" s="109"/>
      <c r="L852" s="257"/>
      <c r="M852" s="257"/>
      <c r="N852" s="257"/>
      <c r="O852" s="257"/>
      <c r="P852" s="248"/>
      <c r="Q852" s="248"/>
      <c r="R852" s="248"/>
    </row>
    <row r="853" spans="1:18" s="258" customFormat="1" ht="30" customHeight="1">
      <c r="A853" s="260"/>
      <c r="B853" s="250"/>
      <c r="C853" s="250"/>
      <c r="D853" s="250"/>
      <c r="E853" s="107"/>
      <c r="F853" s="257"/>
      <c r="G853" s="257"/>
      <c r="H853" s="257"/>
      <c r="I853" s="257"/>
      <c r="J853" s="257"/>
      <c r="K853" s="109"/>
      <c r="L853" s="257"/>
      <c r="M853" s="257"/>
      <c r="N853" s="257"/>
      <c r="O853" s="257"/>
      <c r="P853" s="248"/>
      <c r="Q853" s="248"/>
      <c r="R853" s="248"/>
    </row>
    <row r="854" spans="1:18" s="258" customFormat="1" ht="30" customHeight="1">
      <c r="A854" s="260"/>
      <c r="B854" s="250"/>
      <c r="C854" s="250"/>
      <c r="D854" s="250"/>
      <c r="E854" s="107"/>
      <c r="F854" s="257"/>
      <c r="G854" s="257"/>
      <c r="H854" s="257"/>
      <c r="I854" s="257"/>
      <c r="J854" s="257"/>
      <c r="K854" s="109"/>
      <c r="L854" s="257"/>
      <c r="M854" s="257"/>
      <c r="N854" s="257"/>
      <c r="O854" s="257"/>
      <c r="P854" s="248"/>
      <c r="Q854" s="248"/>
      <c r="R854" s="248"/>
    </row>
    <row r="855" spans="1:18" s="258" customFormat="1" ht="30" customHeight="1">
      <c r="A855" s="260"/>
      <c r="B855" s="250"/>
      <c r="C855" s="250"/>
      <c r="D855" s="250"/>
      <c r="E855" s="107"/>
      <c r="F855" s="257"/>
      <c r="G855" s="257"/>
      <c r="H855" s="257"/>
      <c r="I855" s="257"/>
      <c r="J855" s="257"/>
      <c r="K855" s="109"/>
      <c r="L855" s="257"/>
      <c r="M855" s="257"/>
      <c r="N855" s="257"/>
      <c r="O855" s="257"/>
      <c r="P855" s="248"/>
      <c r="Q855" s="248"/>
      <c r="R855" s="248"/>
    </row>
    <row r="856" spans="1:18" s="258" customFormat="1" ht="30" customHeight="1">
      <c r="A856" s="260"/>
      <c r="B856" s="250"/>
      <c r="C856" s="250"/>
      <c r="D856" s="250"/>
      <c r="E856" s="107"/>
      <c r="F856" s="257"/>
      <c r="G856" s="257"/>
      <c r="H856" s="257"/>
      <c r="I856" s="257"/>
      <c r="J856" s="257"/>
      <c r="K856" s="109"/>
      <c r="L856" s="257"/>
      <c r="M856" s="257"/>
      <c r="N856" s="257"/>
      <c r="O856" s="257"/>
      <c r="P856" s="248"/>
      <c r="Q856" s="248"/>
      <c r="R856" s="248"/>
    </row>
    <row r="857" spans="1:18" s="258" customFormat="1" ht="30" customHeight="1">
      <c r="A857" s="260"/>
      <c r="B857" s="250"/>
      <c r="C857" s="250"/>
      <c r="D857" s="250"/>
      <c r="E857" s="107"/>
      <c r="F857" s="257"/>
      <c r="G857" s="257"/>
      <c r="H857" s="257"/>
      <c r="I857" s="257"/>
      <c r="J857" s="257"/>
      <c r="K857" s="109"/>
      <c r="L857" s="257"/>
      <c r="M857" s="257"/>
      <c r="N857" s="257"/>
      <c r="O857" s="257"/>
      <c r="P857" s="248"/>
      <c r="Q857" s="248"/>
      <c r="R857" s="248"/>
    </row>
    <row r="858" spans="1:18" s="258" customFormat="1" ht="30" customHeight="1">
      <c r="A858" s="260"/>
      <c r="B858" s="250"/>
      <c r="C858" s="250"/>
      <c r="D858" s="250"/>
      <c r="E858" s="107"/>
      <c r="F858" s="257"/>
      <c r="G858" s="257"/>
      <c r="H858" s="257"/>
      <c r="I858" s="257"/>
      <c r="J858" s="257"/>
      <c r="K858" s="109"/>
      <c r="L858" s="257"/>
      <c r="M858" s="257"/>
      <c r="N858" s="257"/>
      <c r="O858" s="257"/>
      <c r="P858" s="248"/>
      <c r="Q858" s="248"/>
      <c r="R858" s="248"/>
    </row>
    <row r="859" spans="1:18" s="258" customFormat="1" ht="30" customHeight="1">
      <c r="A859" s="260"/>
      <c r="B859" s="250"/>
      <c r="C859" s="250"/>
      <c r="D859" s="250"/>
      <c r="E859" s="107"/>
      <c r="F859" s="257"/>
      <c r="G859" s="257"/>
      <c r="H859" s="257"/>
      <c r="I859" s="257"/>
      <c r="J859" s="257"/>
      <c r="K859" s="109"/>
      <c r="L859" s="257"/>
      <c r="M859" s="257"/>
      <c r="N859" s="257"/>
      <c r="O859" s="257"/>
      <c r="P859" s="248"/>
      <c r="Q859" s="248"/>
      <c r="R859" s="248"/>
    </row>
    <row r="860" spans="1:18" s="258" customFormat="1" ht="30" customHeight="1">
      <c r="A860" s="260"/>
      <c r="B860" s="250"/>
      <c r="C860" s="250"/>
      <c r="D860" s="250"/>
      <c r="E860" s="107"/>
      <c r="F860" s="257"/>
      <c r="G860" s="257"/>
      <c r="H860" s="257"/>
      <c r="I860" s="257"/>
      <c r="J860" s="257"/>
      <c r="K860" s="109"/>
      <c r="L860" s="257"/>
      <c r="M860" s="257"/>
      <c r="N860" s="257"/>
      <c r="O860" s="257"/>
      <c r="P860" s="248"/>
      <c r="Q860" s="248"/>
      <c r="R860" s="248"/>
    </row>
    <row r="861" spans="1:18" s="258" customFormat="1" ht="30" customHeight="1">
      <c r="A861" s="260"/>
      <c r="B861" s="250"/>
      <c r="C861" s="250"/>
      <c r="D861" s="250"/>
      <c r="E861" s="107"/>
      <c r="F861" s="257"/>
      <c r="G861" s="257"/>
      <c r="H861" s="257"/>
      <c r="I861" s="257"/>
      <c r="J861" s="257"/>
      <c r="K861" s="109"/>
      <c r="L861" s="257"/>
      <c r="M861" s="257"/>
      <c r="N861" s="257"/>
      <c r="O861" s="257"/>
      <c r="P861" s="248"/>
      <c r="Q861" s="248"/>
      <c r="R861" s="248"/>
    </row>
    <row r="862" spans="1:18" s="258" customFormat="1" ht="30" customHeight="1">
      <c r="A862" s="260"/>
      <c r="B862" s="250"/>
      <c r="C862" s="250"/>
      <c r="D862" s="250"/>
      <c r="E862" s="107"/>
      <c r="F862" s="257"/>
      <c r="G862" s="257"/>
      <c r="H862" s="257"/>
      <c r="I862" s="257"/>
      <c r="J862" s="257"/>
      <c r="K862" s="109"/>
      <c r="L862" s="257"/>
      <c r="M862" s="257"/>
      <c r="N862" s="257"/>
      <c r="O862" s="257"/>
      <c r="P862" s="248"/>
      <c r="Q862" s="248"/>
      <c r="R862" s="248"/>
    </row>
    <row r="863" spans="1:18" s="258" customFormat="1" ht="30" customHeight="1">
      <c r="A863" s="260"/>
      <c r="B863" s="250"/>
      <c r="C863" s="250"/>
      <c r="D863" s="250"/>
      <c r="E863" s="107"/>
      <c r="F863" s="257"/>
      <c r="G863" s="257"/>
      <c r="H863" s="257"/>
      <c r="I863" s="257"/>
      <c r="J863" s="257"/>
      <c r="K863" s="109"/>
      <c r="L863" s="257"/>
      <c r="M863" s="257"/>
      <c r="N863" s="257"/>
      <c r="O863" s="257"/>
      <c r="P863" s="248"/>
      <c r="Q863" s="248"/>
      <c r="R863" s="248"/>
    </row>
    <row r="864" spans="1:18" s="258" customFormat="1" ht="30" customHeight="1">
      <c r="A864" s="260"/>
      <c r="B864" s="250"/>
      <c r="C864" s="250"/>
      <c r="D864" s="250"/>
      <c r="E864" s="107"/>
      <c r="F864" s="257"/>
      <c r="G864" s="257"/>
      <c r="H864" s="257"/>
      <c r="I864" s="257"/>
      <c r="J864" s="257"/>
      <c r="K864" s="109"/>
      <c r="L864" s="257"/>
      <c r="M864" s="257"/>
      <c r="N864" s="257"/>
      <c r="O864" s="257"/>
      <c r="P864" s="248"/>
      <c r="Q864" s="248"/>
      <c r="R864" s="248"/>
    </row>
    <row r="865" spans="1:18" s="258" customFormat="1" ht="30" customHeight="1">
      <c r="A865" s="260"/>
      <c r="B865" s="250"/>
      <c r="C865" s="250"/>
      <c r="D865" s="250"/>
      <c r="E865" s="107"/>
      <c r="F865" s="257"/>
      <c r="G865" s="257"/>
      <c r="H865" s="257"/>
      <c r="I865" s="257"/>
      <c r="J865" s="257"/>
      <c r="K865" s="109"/>
      <c r="L865" s="257"/>
      <c r="M865" s="257"/>
      <c r="N865" s="257"/>
      <c r="O865" s="257"/>
      <c r="P865" s="248"/>
      <c r="Q865" s="248"/>
      <c r="R865" s="248"/>
    </row>
    <row r="866" spans="1:18" s="258" customFormat="1" ht="30" customHeight="1">
      <c r="A866" s="260"/>
      <c r="B866" s="250"/>
      <c r="C866" s="250"/>
      <c r="D866" s="250"/>
      <c r="E866" s="107"/>
      <c r="F866" s="257"/>
      <c r="G866" s="257"/>
      <c r="H866" s="257"/>
      <c r="I866" s="257"/>
      <c r="J866" s="257"/>
      <c r="K866" s="109"/>
      <c r="L866" s="257"/>
      <c r="M866" s="257"/>
      <c r="N866" s="257"/>
      <c r="O866" s="257"/>
      <c r="P866" s="248"/>
      <c r="Q866" s="248"/>
      <c r="R866" s="248"/>
    </row>
    <row r="867" spans="1:18" s="258" customFormat="1" ht="30" customHeight="1">
      <c r="A867" s="260"/>
      <c r="B867" s="250"/>
      <c r="C867" s="250"/>
      <c r="D867" s="250"/>
      <c r="E867" s="107"/>
      <c r="F867" s="257"/>
      <c r="G867" s="257"/>
      <c r="H867" s="257"/>
      <c r="I867" s="257"/>
      <c r="J867" s="257"/>
      <c r="K867" s="109"/>
      <c r="L867" s="257"/>
      <c r="M867" s="257"/>
      <c r="N867" s="257"/>
      <c r="O867" s="257"/>
      <c r="P867" s="248"/>
      <c r="Q867" s="248"/>
      <c r="R867" s="248"/>
    </row>
    <row r="868" spans="1:18" s="258" customFormat="1" ht="30" customHeight="1">
      <c r="A868" s="260"/>
      <c r="B868" s="250"/>
      <c r="C868" s="250"/>
      <c r="D868" s="250"/>
      <c r="E868" s="107"/>
      <c r="F868" s="257"/>
      <c r="G868" s="257"/>
      <c r="H868" s="257"/>
      <c r="I868" s="257"/>
      <c r="J868" s="257"/>
      <c r="K868" s="109"/>
      <c r="L868" s="257"/>
      <c r="M868" s="257"/>
      <c r="N868" s="257"/>
      <c r="O868" s="257"/>
      <c r="P868" s="248"/>
      <c r="Q868" s="248"/>
      <c r="R868" s="248"/>
    </row>
    <row r="869" spans="1:18" s="258" customFormat="1" ht="30" customHeight="1">
      <c r="A869" s="260"/>
      <c r="B869" s="250"/>
      <c r="C869" s="250"/>
      <c r="D869" s="250"/>
      <c r="E869" s="107"/>
      <c r="F869" s="257"/>
      <c r="G869" s="257"/>
      <c r="H869" s="257"/>
      <c r="I869" s="257"/>
      <c r="J869" s="257"/>
      <c r="K869" s="109"/>
      <c r="L869" s="257"/>
      <c r="M869" s="257"/>
      <c r="N869" s="257"/>
      <c r="O869" s="257"/>
      <c r="P869" s="248"/>
      <c r="Q869" s="248"/>
      <c r="R869" s="248"/>
    </row>
    <row r="870" spans="1:18" s="258" customFormat="1" ht="30" customHeight="1">
      <c r="A870" s="260"/>
      <c r="B870" s="250"/>
      <c r="C870" s="250"/>
      <c r="D870" s="250"/>
      <c r="E870" s="107"/>
      <c r="F870" s="257"/>
      <c r="G870" s="257"/>
      <c r="H870" s="257"/>
      <c r="I870" s="257"/>
      <c r="J870" s="257"/>
      <c r="K870" s="109"/>
      <c r="L870" s="257"/>
      <c r="M870" s="257"/>
      <c r="N870" s="257"/>
      <c r="O870" s="257"/>
      <c r="P870" s="248"/>
      <c r="Q870" s="248"/>
      <c r="R870" s="248"/>
    </row>
    <row r="871" spans="1:18" s="258" customFormat="1" ht="30" customHeight="1">
      <c r="A871" s="260"/>
      <c r="B871" s="250"/>
      <c r="C871" s="250"/>
      <c r="D871" s="250"/>
      <c r="E871" s="107"/>
      <c r="F871" s="257"/>
      <c r="G871" s="257"/>
      <c r="H871" s="257"/>
      <c r="I871" s="257"/>
      <c r="J871" s="257"/>
      <c r="K871" s="109"/>
      <c r="L871" s="257"/>
      <c r="M871" s="257"/>
      <c r="N871" s="257"/>
      <c r="O871" s="257"/>
      <c r="P871" s="248"/>
      <c r="Q871" s="248"/>
      <c r="R871" s="248"/>
    </row>
    <row r="872" spans="1:18" s="258" customFormat="1" ht="30" customHeight="1">
      <c r="A872" s="260"/>
      <c r="B872" s="250"/>
      <c r="C872" s="250"/>
      <c r="D872" s="250"/>
      <c r="E872" s="107"/>
      <c r="F872" s="257"/>
      <c r="G872" s="257"/>
      <c r="H872" s="257"/>
      <c r="I872" s="257"/>
      <c r="J872" s="257"/>
      <c r="K872" s="109"/>
      <c r="L872" s="257"/>
      <c r="M872" s="257"/>
      <c r="N872" s="257"/>
      <c r="O872" s="257"/>
      <c r="P872" s="248"/>
      <c r="Q872" s="248"/>
      <c r="R872" s="248"/>
    </row>
    <row r="873" spans="1:18" s="258" customFormat="1" ht="30" customHeight="1">
      <c r="A873" s="260"/>
      <c r="B873" s="250"/>
      <c r="C873" s="250"/>
      <c r="D873" s="250"/>
      <c r="E873" s="107"/>
      <c r="F873" s="257"/>
      <c r="G873" s="257"/>
      <c r="H873" s="257"/>
      <c r="I873" s="257"/>
      <c r="J873" s="257"/>
      <c r="K873" s="109"/>
      <c r="L873" s="257"/>
      <c r="M873" s="257"/>
      <c r="N873" s="257"/>
      <c r="O873" s="257"/>
      <c r="P873" s="248"/>
      <c r="Q873" s="248"/>
      <c r="R873" s="248"/>
    </row>
    <row r="874" spans="1:18" s="258" customFormat="1" ht="30" customHeight="1">
      <c r="A874" s="260"/>
      <c r="B874" s="250"/>
      <c r="C874" s="250"/>
      <c r="D874" s="250"/>
      <c r="E874" s="107"/>
      <c r="F874" s="257"/>
      <c r="G874" s="257"/>
      <c r="H874" s="257"/>
      <c r="I874" s="257"/>
      <c r="J874" s="257"/>
      <c r="K874" s="109"/>
      <c r="L874" s="257"/>
      <c r="M874" s="257"/>
      <c r="N874" s="257"/>
      <c r="O874" s="257"/>
      <c r="P874" s="248"/>
      <c r="Q874" s="248"/>
      <c r="R874" s="248"/>
    </row>
    <row r="875" spans="1:18" s="258" customFormat="1" ht="30" customHeight="1">
      <c r="A875" s="260"/>
      <c r="B875" s="250"/>
      <c r="C875" s="250"/>
      <c r="D875" s="250"/>
      <c r="E875" s="107"/>
      <c r="F875" s="257"/>
      <c r="G875" s="257"/>
      <c r="H875" s="257"/>
      <c r="I875" s="257"/>
      <c r="J875" s="257"/>
      <c r="K875" s="109"/>
      <c r="L875" s="257"/>
      <c r="M875" s="257"/>
      <c r="N875" s="257"/>
      <c r="O875" s="257"/>
      <c r="P875" s="248"/>
      <c r="Q875" s="248"/>
      <c r="R875" s="248"/>
    </row>
    <row r="876" spans="1:18" s="258" customFormat="1" ht="30" customHeight="1">
      <c r="A876" s="260"/>
      <c r="B876" s="250"/>
      <c r="C876" s="250"/>
      <c r="D876" s="250"/>
      <c r="E876" s="107"/>
      <c r="F876" s="257"/>
      <c r="G876" s="257"/>
      <c r="H876" s="257"/>
      <c r="I876" s="257"/>
      <c r="J876" s="257"/>
      <c r="K876" s="109"/>
      <c r="L876" s="257"/>
      <c r="M876" s="257"/>
      <c r="N876" s="257"/>
      <c r="O876" s="257"/>
      <c r="P876" s="248"/>
      <c r="Q876" s="248"/>
      <c r="R876" s="248"/>
    </row>
    <row r="877" spans="1:18" s="258" customFormat="1" ht="30" customHeight="1">
      <c r="A877" s="260"/>
      <c r="B877" s="250"/>
      <c r="C877" s="250"/>
      <c r="D877" s="250"/>
      <c r="E877" s="107"/>
      <c r="F877" s="257"/>
      <c r="G877" s="257"/>
      <c r="H877" s="257"/>
      <c r="I877" s="257"/>
      <c r="J877" s="257"/>
      <c r="K877" s="109"/>
      <c r="L877" s="257"/>
      <c r="M877" s="257"/>
      <c r="N877" s="257"/>
      <c r="O877" s="257"/>
      <c r="P877" s="248"/>
      <c r="Q877" s="248"/>
      <c r="R877" s="248"/>
    </row>
    <row r="878" spans="1:18" s="258" customFormat="1" ht="30" customHeight="1">
      <c r="A878" s="260"/>
      <c r="B878" s="250"/>
      <c r="C878" s="250"/>
      <c r="D878" s="250"/>
      <c r="E878" s="107"/>
      <c r="F878" s="257"/>
      <c r="G878" s="257"/>
      <c r="H878" s="257"/>
      <c r="I878" s="257"/>
      <c r="J878" s="257"/>
      <c r="K878" s="109"/>
      <c r="L878" s="257"/>
      <c r="M878" s="257"/>
      <c r="N878" s="257"/>
      <c r="O878" s="257"/>
      <c r="P878" s="248"/>
      <c r="Q878" s="248"/>
      <c r="R878" s="248"/>
    </row>
    <row r="879" spans="1:18" s="258" customFormat="1" ht="30" customHeight="1">
      <c r="A879" s="260"/>
      <c r="B879" s="250"/>
      <c r="C879" s="250"/>
      <c r="D879" s="250"/>
      <c r="E879" s="107"/>
      <c r="F879" s="257"/>
      <c r="G879" s="257"/>
      <c r="H879" s="257"/>
      <c r="I879" s="257"/>
      <c r="J879" s="257"/>
      <c r="K879" s="109"/>
      <c r="L879" s="257"/>
      <c r="M879" s="257"/>
      <c r="N879" s="257"/>
      <c r="O879" s="257"/>
      <c r="P879" s="248"/>
      <c r="Q879" s="248"/>
      <c r="R879" s="248"/>
    </row>
    <row r="880" spans="1:18" s="258" customFormat="1" ht="30" customHeight="1">
      <c r="A880" s="260"/>
      <c r="B880" s="250"/>
      <c r="C880" s="250"/>
      <c r="D880" s="250"/>
      <c r="E880" s="107"/>
      <c r="F880" s="257"/>
      <c r="G880" s="257"/>
      <c r="H880" s="257"/>
      <c r="I880" s="257"/>
      <c r="J880" s="257"/>
      <c r="K880" s="109"/>
      <c r="L880" s="257"/>
      <c r="M880" s="257"/>
      <c r="N880" s="257"/>
      <c r="O880" s="257"/>
      <c r="P880" s="248"/>
      <c r="Q880" s="248"/>
      <c r="R880" s="248"/>
    </row>
    <row r="881" spans="1:18" s="258" customFormat="1" ht="30" customHeight="1">
      <c r="A881" s="260"/>
      <c r="B881" s="250"/>
      <c r="C881" s="250"/>
      <c r="D881" s="250"/>
      <c r="E881" s="107"/>
      <c r="F881" s="257"/>
      <c r="G881" s="257"/>
      <c r="H881" s="257"/>
      <c r="I881" s="257"/>
      <c r="J881" s="257"/>
      <c r="K881" s="109"/>
      <c r="L881" s="257"/>
      <c r="M881" s="257"/>
      <c r="N881" s="257"/>
      <c r="O881" s="257"/>
      <c r="P881" s="248"/>
      <c r="Q881" s="248"/>
      <c r="R881" s="248"/>
    </row>
    <row r="882" spans="1:18" s="258" customFormat="1" ht="30" customHeight="1">
      <c r="A882" s="260"/>
      <c r="B882" s="250"/>
      <c r="C882" s="250"/>
      <c r="D882" s="250"/>
      <c r="E882" s="107"/>
      <c r="F882" s="257"/>
      <c r="G882" s="257"/>
      <c r="H882" s="257"/>
      <c r="I882" s="257"/>
      <c r="J882" s="257"/>
      <c r="K882" s="109"/>
      <c r="L882" s="257"/>
      <c r="M882" s="257"/>
      <c r="N882" s="257"/>
      <c r="O882" s="257"/>
      <c r="P882" s="248"/>
      <c r="Q882" s="248"/>
      <c r="R882" s="248"/>
    </row>
    <row r="883" spans="1:18" s="258" customFormat="1" ht="30" customHeight="1">
      <c r="A883" s="260"/>
      <c r="B883" s="250"/>
      <c r="C883" s="250"/>
      <c r="D883" s="250"/>
      <c r="E883" s="107"/>
      <c r="F883" s="257"/>
      <c r="G883" s="257"/>
      <c r="H883" s="257"/>
      <c r="I883" s="257"/>
      <c r="J883" s="257"/>
      <c r="K883" s="109"/>
      <c r="L883" s="257"/>
      <c r="M883" s="257"/>
      <c r="N883" s="257"/>
      <c r="O883" s="257"/>
      <c r="P883" s="248"/>
      <c r="Q883" s="248"/>
      <c r="R883" s="248"/>
    </row>
    <row r="884" spans="1:18" s="258" customFormat="1" ht="30" customHeight="1">
      <c r="A884" s="260"/>
      <c r="B884" s="250"/>
      <c r="C884" s="250"/>
      <c r="D884" s="250"/>
      <c r="E884" s="107"/>
      <c r="F884" s="257"/>
      <c r="G884" s="257"/>
      <c r="H884" s="257"/>
      <c r="I884" s="257"/>
      <c r="J884" s="257"/>
      <c r="K884" s="109"/>
      <c r="L884" s="257"/>
      <c r="M884" s="257"/>
      <c r="N884" s="257"/>
      <c r="O884" s="257"/>
      <c r="P884" s="248"/>
      <c r="Q884" s="248"/>
      <c r="R884" s="248"/>
    </row>
    <row r="885" spans="1:18" s="258" customFormat="1" ht="30" customHeight="1">
      <c r="A885" s="260"/>
      <c r="B885" s="250"/>
      <c r="C885" s="250"/>
      <c r="D885" s="250"/>
      <c r="E885" s="107"/>
      <c r="F885" s="257"/>
      <c r="G885" s="257"/>
      <c r="H885" s="257"/>
      <c r="I885" s="257"/>
      <c r="J885" s="257"/>
      <c r="K885" s="109"/>
      <c r="L885" s="257"/>
      <c r="M885" s="257"/>
      <c r="N885" s="257"/>
      <c r="O885" s="257"/>
      <c r="P885" s="248"/>
      <c r="Q885" s="248"/>
      <c r="R885" s="248"/>
    </row>
    <row r="886" spans="1:18" s="258" customFormat="1" ht="30" customHeight="1">
      <c r="A886" s="260"/>
      <c r="B886" s="250"/>
      <c r="C886" s="250"/>
      <c r="D886" s="250"/>
      <c r="E886" s="107"/>
      <c r="F886" s="257"/>
      <c r="G886" s="257"/>
      <c r="H886" s="257"/>
      <c r="I886" s="257"/>
      <c r="J886" s="257"/>
      <c r="K886" s="109"/>
      <c r="L886" s="257"/>
      <c r="M886" s="257"/>
      <c r="N886" s="257"/>
      <c r="O886" s="257"/>
      <c r="P886" s="248"/>
      <c r="Q886" s="248"/>
      <c r="R886" s="248"/>
    </row>
    <row r="887" spans="1:18" s="258" customFormat="1" ht="30" customHeight="1">
      <c r="A887" s="260"/>
      <c r="B887" s="250"/>
      <c r="C887" s="250"/>
      <c r="D887" s="250"/>
      <c r="E887" s="107"/>
      <c r="F887" s="257"/>
      <c r="G887" s="257"/>
      <c r="H887" s="257"/>
      <c r="I887" s="257"/>
      <c r="J887" s="257"/>
      <c r="K887" s="109"/>
      <c r="L887" s="257"/>
      <c r="M887" s="257"/>
      <c r="N887" s="257"/>
      <c r="O887" s="257"/>
      <c r="P887" s="248"/>
      <c r="Q887" s="248"/>
      <c r="R887" s="248"/>
    </row>
    <row r="888" spans="1:18" s="258" customFormat="1" ht="30" customHeight="1">
      <c r="A888" s="260"/>
      <c r="B888" s="250"/>
      <c r="C888" s="250"/>
      <c r="D888" s="250"/>
      <c r="E888" s="107"/>
      <c r="F888" s="257"/>
      <c r="G888" s="257"/>
      <c r="H888" s="257"/>
      <c r="I888" s="257"/>
      <c r="J888" s="257"/>
      <c r="K888" s="109"/>
      <c r="L888" s="257"/>
      <c r="M888" s="257"/>
      <c r="N888" s="257"/>
      <c r="O888" s="257"/>
      <c r="P888" s="248"/>
      <c r="Q888" s="248"/>
      <c r="R888" s="248"/>
    </row>
    <row r="889" spans="1:18" s="258" customFormat="1" ht="30" customHeight="1">
      <c r="A889" s="260"/>
      <c r="B889" s="250"/>
      <c r="C889" s="250"/>
      <c r="D889" s="250"/>
      <c r="E889" s="107"/>
      <c r="F889" s="257"/>
      <c r="G889" s="257"/>
      <c r="H889" s="257"/>
      <c r="I889" s="257"/>
      <c r="J889" s="257"/>
      <c r="K889" s="109"/>
      <c r="L889" s="257"/>
      <c r="M889" s="257"/>
      <c r="N889" s="257"/>
      <c r="O889" s="257"/>
      <c r="P889" s="248"/>
      <c r="Q889" s="248"/>
      <c r="R889" s="248"/>
    </row>
    <row r="890" spans="1:18" s="258" customFormat="1" ht="30" customHeight="1">
      <c r="A890" s="260"/>
      <c r="B890" s="250"/>
      <c r="C890" s="250"/>
      <c r="D890" s="250"/>
      <c r="E890" s="107"/>
      <c r="F890" s="257"/>
      <c r="G890" s="257"/>
      <c r="H890" s="257"/>
      <c r="I890" s="257"/>
      <c r="J890" s="257"/>
      <c r="K890" s="109"/>
      <c r="L890" s="257"/>
      <c r="M890" s="257"/>
      <c r="N890" s="257"/>
      <c r="O890" s="257"/>
      <c r="P890" s="248"/>
      <c r="Q890" s="248"/>
      <c r="R890" s="248"/>
    </row>
    <row r="891" spans="1:18" s="258" customFormat="1" ht="30" customHeight="1">
      <c r="A891" s="260"/>
      <c r="B891" s="250"/>
      <c r="C891" s="250"/>
      <c r="D891" s="250"/>
      <c r="E891" s="107"/>
      <c r="F891" s="257"/>
      <c r="G891" s="257"/>
      <c r="H891" s="257"/>
      <c r="I891" s="257"/>
      <c r="J891" s="257"/>
      <c r="K891" s="109"/>
      <c r="L891" s="257"/>
      <c r="M891" s="257"/>
      <c r="N891" s="257"/>
      <c r="O891" s="257"/>
      <c r="P891" s="248"/>
      <c r="Q891" s="248"/>
      <c r="R891" s="248"/>
    </row>
    <row r="892" spans="1:18" s="258" customFormat="1" ht="30" customHeight="1">
      <c r="A892" s="260"/>
      <c r="B892" s="250"/>
      <c r="C892" s="250"/>
      <c r="D892" s="250"/>
      <c r="E892" s="107"/>
      <c r="F892" s="257"/>
      <c r="G892" s="257"/>
      <c r="H892" s="257"/>
      <c r="I892" s="257"/>
      <c r="J892" s="257"/>
      <c r="K892" s="109"/>
      <c r="L892" s="257"/>
      <c r="M892" s="257"/>
      <c r="N892" s="257"/>
      <c r="O892" s="257"/>
      <c r="P892" s="248"/>
      <c r="Q892" s="248"/>
      <c r="R892" s="248"/>
    </row>
    <row r="893" spans="1:18" s="258" customFormat="1" ht="30" customHeight="1">
      <c r="A893" s="260"/>
      <c r="B893" s="250"/>
      <c r="C893" s="250"/>
      <c r="D893" s="250"/>
      <c r="E893" s="107"/>
      <c r="F893" s="257"/>
      <c r="G893" s="257"/>
      <c r="H893" s="257"/>
      <c r="I893" s="257"/>
      <c r="J893" s="257"/>
      <c r="K893" s="109"/>
      <c r="L893" s="257"/>
      <c r="M893" s="257"/>
      <c r="N893" s="257"/>
      <c r="O893" s="257"/>
      <c r="P893" s="248"/>
      <c r="Q893" s="248"/>
      <c r="R893" s="248"/>
    </row>
    <row r="894" spans="1:18" s="258" customFormat="1" ht="30" customHeight="1">
      <c r="A894" s="260"/>
      <c r="B894" s="250"/>
      <c r="C894" s="250"/>
      <c r="D894" s="250"/>
      <c r="E894" s="107"/>
      <c r="F894" s="257"/>
      <c r="G894" s="257"/>
      <c r="H894" s="257"/>
      <c r="I894" s="257"/>
      <c r="J894" s="257"/>
      <c r="K894" s="109"/>
      <c r="L894" s="257"/>
      <c r="M894" s="257"/>
      <c r="N894" s="257"/>
      <c r="O894" s="257"/>
      <c r="P894" s="248"/>
      <c r="Q894" s="248"/>
      <c r="R894" s="248"/>
    </row>
    <row r="895" spans="1:18" s="258" customFormat="1" ht="30" customHeight="1">
      <c r="A895" s="260"/>
      <c r="B895" s="250"/>
      <c r="C895" s="250"/>
      <c r="D895" s="250"/>
      <c r="E895" s="107"/>
      <c r="F895" s="257"/>
      <c r="G895" s="257"/>
      <c r="H895" s="257"/>
      <c r="I895" s="257"/>
      <c r="J895" s="257"/>
      <c r="K895" s="109"/>
      <c r="L895" s="257"/>
      <c r="M895" s="257"/>
      <c r="N895" s="257"/>
      <c r="O895" s="257"/>
      <c r="P895" s="248"/>
      <c r="Q895" s="248"/>
      <c r="R895" s="248"/>
    </row>
    <row r="896" spans="1:18" s="258" customFormat="1" ht="30" customHeight="1">
      <c r="A896" s="260"/>
      <c r="B896" s="250"/>
      <c r="C896" s="250"/>
      <c r="D896" s="250"/>
      <c r="E896" s="107"/>
      <c r="F896" s="257"/>
      <c r="G896" s="257"/>
      <c r="H896" s="257"/>
      <c r="I896" s="257"/>
      <c r="J896" s="257"/>
      <c r="K896" s="109"/>
      <c r="L896" s="257"/>
      <c r="M896" s="257"/>
      <c r="N896" s="257"/>
      <c r="O896" s="257"/>
      <c r="P896" s="248"/>
      <c r="Q896" s="248"/>
      <c r="R896" s="248"/>
    </row>
    <row r="897" spans="1:18" s="258" customFormat="1" ht="30" customHeight="1">
      <c r="A897" s="260"/>
      <c r="B897" s="250"/>
      <c r="C897" s="250"/>
      <c r="D897" s="250"/>
      <c r="E897" s="107"/>
      <c r="F897" s="257"/>
      <c r="G897" s="257"/>
      <c r="H897" s="257"/>
      <c r="I897" s="257"/>
      <c r="J897" s="257"/>
      <c r="K897" s="109"/>
      <c r="L897" s="257"/>
      <c r="M897" s="257"/>
      <c r="N897" s="257"/>
      <c r="O897" s="257"/>
      <c r="P897" s="248"/>
      <c r="Q897" s="248"/>
      <c r="R897" s="248"/>
    </row>
    <row r="898" spans="1:18" s="258" customFormat="1" ht="30" customHeight="1">
      <c r="A898" s="260"/>
      <c r="B898" s="250"/>
      <c r="C898" s="250"/>
      <c r="D898" s="250"/>
      <c r="E898" s="107"/>
      <c r="F898" s="257"/>
      <c r="G898" s="257"/>
      <c r="H898" s="257"/>
      <c r="I898" s="257"/>
      <c r="J898" s="257"/>
      <c r="K898" s="109"/>
      <c r="L898" s="257"/>
      <c r="M898" s="257"/>
      <c r="N898" s="257"/>
      <c r="O898" s="257"/>
      <c r="P898" s="248"/>
      <c r="Q898" s="248"/>
      <c r="R898" s="248"/>
    </row>
    <row r="899" spans="1:18" s="258" customFormat="1" ht="30" customHeight="1">
      <c r="A899" s="260"/>
      <c r="B899" s="250"/>
      <c r="C899" s="250"/>
      <c r="D899" s="250"/>
      <c r="E899" s="107"/>
      <c r="F899" s="257"/>
      <c r="G899" s="257"/>
      <c r="H899" s="257"/>
      <c r="I899" s="257"/>
      <c r="J899" s="257"/>
      <c r="K899" s="109"/>
      <c r="L899" s="257"/>
      <c r="M899" s="257"/>
      <c r="N899" s="257"/>
      <c r="O899" s="257"/>
      <c r="P899" s="248"/>
      <c r="Q899" s="248"/>
      <c r="R899" s="248"/>
    </row>
    <row r="900" spans="1:18" s="258" customFormat="1" ht="30" customHeight="1">
      <c r="A900" s="260"/>
      <c r="B900" s="250"/>
      <c r="C900" s="250"/>
      <c r="D900" s="250"/>
      <c r="E900" s="107"/>
      <c r="F900" s="257"/>
      <c r="G900" s="257"/>
      <c r="H900" s="257"/>
      <c r="I900" s="257"/>
      <c r="J900" s="257"/>
      <c r="K900" s="109"/>
      <c r="L900" s="257"/>
      <c r="M900" s="257"/>
      <c r="N900" s="257"/>
      <c r="O900" s="257"/>
      <c r="P900" s="248"/>
      <c r="Q900" s="248"/>
      <c r="R900" s="248"/>
    </row>
    <row r="901" spans="1:18" s="258" customFormat="1" ht="30" customHeight="1">
      <c r="A901" s="260"/>
      <c r="B901" s="250"/>
      <c r="C901" s="250"/>
      <c r="D901" s="250"/>
      <c r="E901" s="107"/>
      <c r="F901" s="257"/>
      <c r="G901" s="257"/>
      <c r="H901" s="257"/>
      <c r="I901" s="257"/>
      <c r="J901" s="257"/>
      <c r="K901" s="109"/>
      <c r="L901" s="257"/>
      <c r="M901" s="257"/>
      <c r="N901" s="257"/>
      <c r="O901" s="257"/>
      <c r="P901" s="248"/>
      <c r="Q901" s="248"/>
      <c r="R901" s="248"/>
    </row>
    <row r="902" spans="1:18" s="258" customFormat="1" ht="30" customHeight="1">
      <c r="A902" s="260"/>
      <c r="B902" s="250"/>
      <c r="C902" s="250"/>
      <c r="D902" s="250"/>
      <c r="E902" s="107"/>
      <c r="F902" s="257"/>
      <c r="G902" s="257"/>
      <c r="H902" s="257"/>
      <c r="I902" s="257"/>
      <c r="J902" s="257"/>
      <c r="K902" s="109"/>
      <c r="L902" s="257"/>
      <c r="M902" s="257"/>
      <c r="N902" s="257"/>
      <c r="O902" s="257"/>
      <c r="P902" s="248"/>
      <c r="Q902" s="248"/>
      <c r="R902" s="248"/>
    </row>
    <row r="903" spans="1:18" s="258" customFormat="1" ht="30" customHeight="1">
      <c r="A903" s="260"/>
      <c r="B903" s="250"/>
      <c r="C903" s="250"/>
      <c r="D903" s="250"/>
      <c r="E903" s="107"/>
      <c r="F903" s="257"/>
      <c r="G903" s="257"/>
      <c r="H903" s="257"/>
      <c r="I903" s="257"/>
      <c r="J903" s="257"/>
      <c r="K903" s="109"/>
      <c r="L903" s="257"/>
      <c r="M903" s="257"/>
      <c r="N903" s="257"/>
      <c r="O903" s="257"/>
      <c r="P903" s="248"/>
      <c r="Q903" s="248"/>
      <c r="R903" s="248"/>
    </row>
    <row r="904" spans="1:18" s="258" customFormat="1" ht="30" customHeight="1">
      <c r="A904" s="260"/>
      <c r="B904" s="250"/>
      <c r="C904" s="250"/>
      <c r="D904" s="250"/>
      <c r="E904" s="107"/>
      <c r="F904" s="257"/>
      <c r="G904" s="257"/>
      <c r="H904" s="257"/>
      <c r="I904" s="257"/>
      <c r="J904" s="257"/>
      <c r="K904" s="109"/>
      <c r="L904" s="257"/>
      <c r="M904" s="257"/>
      <c r="N904" s="257"/>
      <c r="O904" s="257"/>
      <c r="P904" s="248"/>
      <c r="Q904" s="248"/>
      <c r="R904" s="248"/>
    </row>
    <row r="905" spans="1:18" s="258" customFormat="1" ht="30" customHeight="1">
      <c r="A905" s="260"/>
      <c r="B905" s="250"/>
      <c r="C905" s="250"/>
      <c r="D905" s="250"/>
      <c r="E905" s="107"/>
      <c r="F905" s="257"/>
      <c r="G905" s="257"/>
      <c r="H905" s="257"/>
      <c r="I905" s="257"/>
      <c r="J905" s="257"/>
      <c r="K905" s="109"/>
      <c r="L905" s="257"/>
      <c r="M905" s="257"/>
      <c r="N905" s="257"/>
      <c r="O905" s="257"/>
      <c r="P905" s="248"/>
      <c r="Q905" s="248"/>
      <c r="R905" s="248"/>
    </row>
    <row r="906" spans="1:18" s="258" customFormat="1" ht="30" customHeight="1">
      <c r="A906" s="260"/>
      <c r="B906" s="250"/>
      <c r="C906" s="250"/>
      <c r="D906" s="250"/>
      <c r="E906" s="107"/>
      <c r="F906" s="257"/>
      <c r="G906" s="257"/>
      <c r="H906" s="257"/>
      <c r="I906" s="257"/>
      <c r="J906" s="257"/>
      <c r="K906" s="109"/>
      <c r="L906" s="257"/>
      <c r="M906" s="257"/>
      <c r="N906" s="257"/>
      <c r="O906" s="257"/>
      <c r="P906" s="248"/>
      <c r="Q906" s="248"/>
      <c r="R906" s="248"/>
    </row>
    <row r="907" spans="1:18" s="258" customFormat="1" ht="30" customHeight="1">
      <c r="A907" s="260"/>
      <c r="B907" s="250"/>
      <c r="C907" s="250"/>
      <c r="D907" s="250"/>
      <c r="E907" s="107"/>
      <c r="F907" s="257"/>
      <c r="G907" s="257"/>
      <c r="H907" s="257"/>
      <c r="I907" s="257"/>
      <c r="J907" s="257"/>
      <c r="K907" s="109"/>
      <c r="L907" s="257"/>
      <c r="M907" s="257"/>
      <c r="N907" s="257"/>
      <c r="O907" s="257"/>
      <c r="P907" s="248"/>
      <c r="Q907" s="248"/>
      <c r="R907" s="248"/>
    </row>
    <row r="908" spans="1:18" s="258" customFormat="1" ht="30" customHeight="1">
      <c r="A908" s="260"/>
      <c r="B908" s="250"/>
      <c r="C908" s="250"/>
      <c r="D908" s="250"/>
      <c r="E908" s="107"/>
      <c r="F908" s="257"/>
      <c r="G908" s="257"/>
      <c r="H908" s="257"/>
      <c r="I908" s="257"/>
      <c r="J908" s="257"/>
      <c r="K908" s="109"/>
      <c r="L908" s="257"/>
      <c r="M908" s="257"/>
      <c r="N908" s="257"/>
      <c r="O908" s="257"/>
      <c r="P908" s="248"/>
      <c r="Q908" s="248"/>
      <c r="R908" s="248"/>
    </row>
    <row r="909" spans="1:18" s="258" customFormat="1" ht="30" customHeight="1">
      <c r="A909" s="260"/>
      <c r="B909" s="250"/>
      <c r="C909" s="250"/>
      <c r="D909" s="250"/>
      <c r="E909" s="107"/>
      <c r="F909" s="257"/>
      <c r="G909" s="257"/>
      <c r="H909" s="257"/>
      <c r="I909" s="257"/>
      <c r="J909" s="257"/>
      <c r="K909" s="109"/>
      <c r="L909" s="257"/>
      <c r="M909" s="257"/>
      <c r="N909" s="257"/>
      <c r="O909" s="257"/>
      <c r="P909" s="248"/>
      <c r="Q909" s="248"/>
      <c r="R909" s="248"/>
    </row>
    <row r="910" spans="1:18" s="258" customFormat="1" ht="30" customHeight="1">
      <c r="A910" s="260"/>
      <c r="B910" s="250"/>
      <c r="C910" s="250"/>
      <c r="D910" s="250"/>
      <c r="E910" s="107"/>
      <c r="F910" s="257"/>
      <c r="G910" s="257"/>
      <c r="H910" s="257"/>
      <c r="I910" s="257"/>
      <c r="J910" s="257"/>
      <c r="K910" s="109"/>
      <c r="L910" s="257"/>
      <c r="M910" s="257"/>
      <c r="N910" s="257"/>
      <c r="O910" s="257"/>
      <c r="P910" s="248"/>
      <c r="Q910" s="248"/>
      <c r="R910" s="248"/>
    </row>
    <row r="911" spans="1:18" s="258" customFormat="1" ht="30" customHeight="1">
      <c r="A911" s="260"/>
      <c r="B911" s="250"/>
      <c r="C911" s="250"/>
      <c r="D911" s="250"/>
      <c r="E911" s="107"/>
      <c r="F911" s="257"/>
      <c r="G911" s="257"/>
      <c r="H911" s="257"/>
      <c r="I911" s="257"/>
      <c r="J911" s="257"/>
      <c r="K911" s="109"/>
      <c r="L911" s="257"/>
      <c r="M911" s="257"/>
      <c r="N911" s="257"/>
      <c r="O911" s="257"/>
      <c r="P911" s="248"/>
      <c r="Q911" s="248"/>
      <c r="R911" s="248"/>
    </row>
    <row r="912" spans="1:18" s="258" customFormat="1" ht="30" customHeight="1">
      <c r="A912" s="260"/>
      <c r="B912" s="250"/>
      <c r="C912" s="250"/>
      <c r="D912" s="250"/>
      <c r="E912" s="107"/>
      <c r="F912" s="257"/>
      <c r="G912" s="257"/>
      <c r="H912" s="257"/>
      <c r="I912" s="257"/>
      <c r="J912" s="257"/>
      <c r="K912" s="109"/>
      <c r="L912" s="257"/>
      <c r="M912" s="257"/>
      <c r="N912" s="257"/>
      <c r="O912" s="257"/>
      <c r="P912" s="248"/>
      <c r="Q912" s="248"/>
      <c r="R912" s="248"/>
    </row>
    <row r="913" spans="1:18" s="258" customFormat="1" ht="30" customHeight="1">
      <c r="A913" s="260"/>
      <c r="B913" s="250"/>
      <c r="C913" s="250"/>
      <c r="D913" s="250"/>
      <c r="E913" s="107"/>
      <c r="F913" s="257"/>
      <c r="G913" s="257"/>
      <c r="H913" s="257"/>
      <c r="I913" s="257"/>
      <c r="J913" s="257"/>
      <c r="K913" s="109"/>
      <c r="L913" s="257"/>
      <c r="M913" s="257"/>
      <c r="N913" s="257"/>
      <c r="O913" s="257"/>
      <c r="P913" s="248"/>
      <c r="Q913" s="248"/>
      <c r="R913" s="248"/>
    </row>
    <row r="914" spans="1:18" s="258" customFormat="1" ht="30" customHeight="1">
      <c r="A914" s="260"/>
      <c r="B914" s="250"/>
      <c r="C914" s="250"/>
      <c r="D914" s="250"/>
      <c r="E914" s="107"/>
      <c r="F914" s="257"/>
      <c r="G914" s="257"/>
      <c r="H914" s="257"/>
      <c r="I914" s="257"/>
      <c r="J914" s="257"/>
      <c r="K914" s="109"/>
      <c r="L914" s="257"/>
      <c r="M914" s="257"/>
      <c r="N914" s="257"/>
      <c r="O914" s="257"/>
      <c r="P914" s="248"/>
      <c r="Q914" s="248"/>
      <c r="R914" s="248"/>
    </row>
    <row r="915" spans="1:18" s="258" customFormat="1" ht="30" customHeight="1">
      <c r="A915" s="260"/>
      <c r="B915" s="250"/>
      <c r="C915" s="250"/>
      <c r="D915" s="250"/>
      <c r="E915" s="107"/>
      <c r="F915" s="257"/>
      <c r="G915" s="257"/>
      <c r="H915" s="257"/>
      <c r="I915" s="257"/>
      <c r="J915" s="257"/>
      <c r="K915" s="109"/>
      <c r="L915" s="257"/>
      <c r="M915" s="257"/>
      <c r="N915" s="257"/>
      <c r="O915" s="257"/>
      <c r="P915" s="248"/>
      <c r="Q915" s="248"/>
      <c r="R915" s="248"/>
    </row>
    <row r="916" spans="1:18" s="258" customFormat="1" ht="30" customHeight="1">
      <c r="A916" s="260"/>
      <c r="B916" s="250"/>
      <c r="C916" s="250"/>
      <c r="D916" s="250"/>
      <c r="E916" s="107"/>
      <c r="F916" s="257"/>
      <c r="G916" s="257"/>
      <c r="H916" s="257"/>
      <c r="I916" s="257"/>
      <c r="J916" s="257"/>
      <c r="K916" s="109"/>
      <c r="L916" s="257"/>
      <c r="M916" s="257"/>
      <c r="N916" s="257"/>
      <c r="O916" s="257"/>
      <c r="P916" s="248"/>
      <c r="Q916" s="248"/>
      <c r="R916" s="248"/>
    </row>
    <row r="917" spans="1:18" s="258" customFormat="1" ht="30" customHeight="1">
      <c r="A917" s="260"/>
      <c r="B917" s="250"/>
      <c r="C917" s="250"/>
      <c r="D917" s="250"/>
      <c r="E917" s="107"/>
      <c r="F917" s="257"/>
      <c r="G917" s="257"/>
      <c r="H917" s="257"/>
      <c r="I917" s="257"/>
      <c r="J917" s="257"/>
      <c r="K917" s="109"/>
      <c r="L917" s="257"/>
      <c r="M917" s="257"/>
      <c r="N917" s="257"/>
      <c r="O917" s="257"/>
      <c r="P917" s="248"/>
      <c r="Q917" s="248"/>
      <c r="R917" s="248"/>
    </row>
    <row r="918" spans="1:18" s="258" customFormat="1" ht="30" customHeight="1">
      <c r="A918" s="260"/>
      <c r="B918" s="250"/>
      <c r="C918" s="250"/>
      <c r="D918" s="250"/>
      <c r="E918" s="107"/>
      <c r="F918" s="257"/>
      <c r="G918" s="257"/>
      <c r="H918" s="257"/>
      <c r="I918" s="257"/>
      <c r="J918" s="257"/>
      <c r="K918" s="109"/>
      <c r="L918" s="257"/>
      <c r="M918" s="257"/>
      <c r="N918" s="257"/>
      <c r="O918" s="257"/>
      <c r="P918" s="248"/>
      <c r="Q918" s="248"/>
      <c r="R918" s="248"/>
    </row>
    <row r="919" spans="1:18" s="258" customFormat="1" ht="30" customHeight="1">
      <c r="A919" s="260"/>
      <c r="B919" s="250"/>
      <c r="C919" s="250"/>
      <c r="D919" s="250"/>
      <c r="E919" s="107"/>
      <c r="F919" s="257"/>
      <c r="G919" s="257"/>
      <c r="H919" s="257"/>
      <c r="I919" s="257"/>
      <c r="J919" s="257"/>
      <c r="K919" s="109"/>
      <c r="L919" s="257"/>
      <c r="M919" s="257"/>
      <c r="N919" s="257"/>
      <c r="O919" s="257"/>
      <c r="P919" s="248"/>
      <c r="Q919" s="248"/>
      <c r="R919" s="248"/>
    </row>
    <row r="920" spans="1:18" s="258" customFormat="1" ht="30" customHeight="1">
      <c r="A920" s="260"/>
      <c r="B920" s="250"/>
      <c r="C920" s="250"/>
      <c r="D920" s="250"/>
      <c r="E920" s="107"/>
      <c r="F920" s="257"/>
      <c r="G920" s="257"/>
      <c r="H920" s="257"/>
      <c r="I920" s="257"/>
      <c r="J920" s="257"/>
      <c r="K920" s="109"/>
      <c r="L920" s="257"/>
      <c r="M920" s="257"/>
      <c r="N920" s="257"/>
      <c r="O920" s="257"/>
      <c r="P920" s="248"/>
      <c r="Q920" s="248"/>
      <c r="R920" s="248"/>
    </row>
    <row r="921" spans="1:18" s="258" customFormat="1" ht="30" customHeight="1">
      <c r="A921" s="260"/>
      <c r="B921" s="250"/>
      <c r="C921" s="250"/>
      <c r="D921" s="250"/>
      <c r="E921" s="107"/>
      <c r="F921" s="257"/>
      <c r="G921" s="257"/>
      <c r="H921" s="257"/>
      <c r="I921" s="257"/>
      <c r="J921" s="257"/>
      <c r="K921" s="109"/>
      <c r="L921" s="257"/>
      <c r="M921" s="257"/>
      <c r="N921" s="257"/>
      <c r="O921" s="257"/>
      <c r="P921" s="248"/>
      <c r="Q921" s="248"/>
      <c r="R921" s="248"/>
    </row>
    <row r="922" spans="1:18" s="258" customFormat="1" ht="30" customHeight="1">
      <c r="A922" s="260"/>
      <c r="B922" s="250"/>
      <c r="C922" s="250"/>
      <c r="D922" s="250"/>
      <c r="E922" s="107"/>
      <c r="F922" s="257"/>
      <c r="G922" s="257"/>
      <c r="H922" s="257"/>
      <c r="I922" s="257"/>
      <c r="J922" s="257"/>
      <c r="K922" s="109"/>
      <c r="L922" s="257"/>
      <c r="M922" s="257"/>
      <c r="N922" s="257"/>
      <c r="O922" s="257"/>
      <c r="P922" s="248"/>
      <c r="Q922" s="248"/>
      <c r="R922" s="248"/>
    </row>
    <row r="923" spans="1:18" s="258" customFormat="1" ht="30" customHeight="1">
      <c r="A923" s="260"/>
      <c r="B923" s="250"/>
      <c r="C923" s="250"/>
      <c r="D923" s="250"/>
      <c r="E923" s="107"/>
      <c r="F923" s="257"/>
      <c r="G923" s="257"/>
      <c r="H923" s="257"/>
      <c r="I923" s="257"/>
      <c r="J923" s="257"/>
      <c r="K923" s="109"/>
      <c r="L923" s="257"/>
      <c r="M923" s="257"/>
      <c r="N923" s="257"/>
      <c r="O923" s="257"/>
      <c r="P923" s="248"/>
      <c r="Q923" s="248"/>
      <c r="R923" s="248"/>
    </row>
    <row r="924" spans="1:18" s="258" customFormat="1" ht="30" customHeight="1">
      <c r="A924" s="260"/>
      <c r="B924" s="250"/>
      <c r="C924" s="250"/>
      <c r="D924" s="250"/>
      <c r="E924" s="107"/>
      <c r="F924" s="257"/>
      <c r="G924" s="257"/>
      <c r="H924" s="257"/>
      <c r="I924" s="257"/>
      <c r="J924" s="257"/>
      <c r="K924" s="109"/>
      <c r="L924" s="257"/>
      <c r="M924" s="257"/>
      <c r="N924" s="257"/>
      <c r="O924" s="257"/>
      <c r="P924" s="248"/>
      <c r="Q924" s="248"/>
      <c r="R924" s="248"/>
    </row>
    <row r="925" spans="1:18" s="258" customFormat="1" ht="30" customHeight="1">
      <c r="A925" s="260"/>
      <c r="B925" s="250"/>
      <c r="C925" s="250"/>
      <c r="D925" s="250"/>
      <c r="E925" s="107"/>
      <c r="F925" s="257"/>
      <c r="G925" s="257"/>
      <c r="H925" s="257"/>
      <c r="I925" s="257"/>
      <c r="J925" s="257"/>
      <c r="K925" s="109"/>
      <c r="L925" s="257"/>
      <c r="M925" s="257"/>
      <c r="N925" s="257"/>
      <c r="O925" s="257"/>
      <c r="P925" s="248"/>
      <c r="Q925" s="248"/>
      <c r="R925" s="248"/>
    </row>
    <row r="926" spans="1:18" s="258" customFormat="1" ht="30" customHeight="1">
      <c r="A926" s="260"/>
      <c r="B926" s="250"/>
      <c r="C926" s="250"/>
      <c r="D926" s="250"/>
      <c r="E926" s="107"/>
      <c r="F926" s="257"/>
      <c r="G926" s="257"/>
      <c r="H926" s="257"/>
      <c r="I926" s="257"/>
      <c r="J926" s="257"/>
      <c r="K926" s="109"/>
      <c r="L926" s="257"/>
      <c r="M926" s="257"/>
      <c r="N926" s="257"/>
      <c r="O926" s="257"/>
      <c r="P926" s="248"/>
      <c r="Q926" s="248"/>
      <c r="R926" s="248"/>
    </row>
    <row r="927" spans="1:18" s="258" customFormat="1" ht="30" customHeight="1">
      <c r="A927" s="260"/>
      <c r="B927" s="250"/>
      <c r="C927" s="250"/>
      <c r="D927" s="250"/>
      <c r="E927" s="107"/>
      <c r="F927" s="257"/>
      <c r="G927" s="257"/>
      <c r="H927" s="257"/>
      <c r="I927" s="257"/>
      <c r="J927" s="257"/>
      <c r="K927" s="109"/>
      <c r="L927" s="257"/>
      <c r="M927" s="257"/>
      <c r="N927" s="257"/>
      <c r="O927" s="257"/>
      <c r="P927" s="248"/>
      <c r="Q927" s="248"/>
      <c r="R927" s="248"/>
    </row>
    <row r="928" spans="1:18" s="258" customFormat="1" ht="30" customHeight="1">
      <c r="A928" s="260"/>
      <c r="B928" s="250"/>
      <c r="C928" s="250"/>
      <c r="D928" s="250"/>
      <c r="E928" s="107"/>
      <c r="F928" s="257"/>
      <c r="G928" s="257"/>
      <c r="H928" s="257"/>
      <c r="I928" s="257"/>
      <c r="J928" s="257"/>
      <c r="K928" s="109"/>
      <c r="L928" s="257"/>
      <c r="M928" s="257"/>
      <c r="N928" s="257"/>
      <c r="O928" s="257"/>
      <c r="P928" s="248"/>
      <c r="Q928" s="248"/>
      <c r="R928" s="248"/>
    </row>
    <row r="929" spans="1:18" s="258" customFormat="1" ht="30" customHeight="1">
      <c r="A929" s="260"/>
      <c r="B929" s="250"/>
      <c r="C929" s="250"/>
      <c r="D929" s="250"/>
      <c r="E929" s="107"/>
      <c r="F929" s="257"/>
      <c r="G929" s="257"/>
      <c r="H929" s="257"/>
      <c r="I929" s="257"/>
      <c r="J929" s="257"/>
      <c r="K929" s="109"/>
      <c r="L929" s="257"/>
      <c r="M929" s="257"/>
      <c r="N929" s="257"/>
      <c r="O929" s="257"/>
      <c r="P929" s="248"/>
      <c r="Q929" s="248"/>
      <c r="R929" s="248"/>
    </row>
    <row r="930" spans="1:18" s="258" customFormat="1" ht="30" customHeight="1">
      <c r="A930" s="260"/>
      <c r="B930" s="250"/>
      <c r="C930" s="250"/>
      <c r="D930" s="250"/>
      <c r="E930" s="107"/>
      <c r="F930" s="257"/>
      <c r="G930" s="257"/>
      <c r="H930" s="257"/>
      <c r="I930" s="257"/>
      <c r="J930" s="257"/>
      <c r="K930" s="109"/>
      <c r="L930" s="257"/>
      <c r="M930" s="257"/>
      <c r="N930" s="257"/>
      <c r="O930" s="257"/>
      <c r="P930" s="248"/>
      <c r="Q930" s="248"/>
      <c r="R930" s="248"/>
    </row>
    <row r="931" spans="1:18" s="258" customFormat="1" ht="30" customHeight="1">
      <c r="A931" s="260"/>
      <c r="B931" s="250"/>
      <c r="C931" s="250"/>
      <c r="D931" s="250"/>
      <c r="E931" s="107"/>
      <c r="F931" s="257"/>
      <c r="G931" s="257"/>
      <c r="H931" s="257"/>
      <c r="I931" s="257"/>
      <c r="J931" s="257"/>
      <c r="K931" s="109"/>
      <c r="L931" s="257"/>
      <c r="M931" s="257"/>
      <c r="N931" s="257"/>
      <c r="O931" s="257"/>
      <c r="P931" s="248"/>
      <c r="Q931" s="248"/>
      <c r="R931" s="248"/>
    </row>
    <row r="932" spans="1:18" s="258" customFormat="1" ht="30" customHeight="1">
      <c r="A932" s="260"/>
      <c r="B932" s="250"/>
      <c r="C932" s="250"/>
      <c r="D932" s="250"/>
      <c r="E932" s="107"/>
      <c r="F932" s="257"/>
      <c r="G932" s="257"/>
      <c r="H932" s="257"/>
      <c r="I932" s="257"/>
      <c r="J932" s="257"/>
      <c r="K932" s="109"/>
      <c r="L932" s="257"/>
      <c r="M932" s="257"/>
      <c r="N932" s="257"/>
      <c r="O932" s="257"/>
      <c r="P932" s="248"/>
      <c r="Q932" s="248"/>
      <c r="R932" s="248"/>
    </row>
    <row r="933" spans="1:18" s="258" customFormat="1" ht="30" customHeight="1">
      <c r="A933" s="260"/>
      <c r="B933" s="250"/>
      <c r="C933" s="250"/>
      <c r="D933" s="250"/>
      <c r="E933" s="107"/>
      <c r="F933" s="257"/>
      <c r="G933" s="257"/>
      <c r="H933" s="257"/>
      <c r="I933" s="257"/>
      <c r="J933" s="257"/>
      <c r="K933" s="109"/>
      <c r="L933" s="257"/>
      <c r="M933" s="257"/>
      <c r="N933" s="257"/>
      <c r="O933" s="257"/>
      <c r="P933" s="248"/>
      <c r="Q933" s="248"/>
      <c r="R933" s="248"/>
    </row>
    <row r="934" spans="1:18" s="258" customFormat="1" ht="30" customHeight="1">
      <c r="A934" s="260"/>
      <c r="B934" s="250"/>
      <c r="C934" s="250"/>
      <c r="D934" s="250"/>
      <c r="E934" s="107"/>
      <c r="F934" s="257"/>
      <c r="G934" s="257"/>
      <c r="H934" s="257"/>
      <c r="I934" s="257"/>
      <c r="J934" s="257"/>
      <c r="K934" s="109"/>
      <c r="L934" s="257"/>
      <c r="M934" s="257"/>
      <c r="N934" s="257"/>
      <c r="O934" s="257"/>
      <c r="P934" s="248"/>
      <c r="Q934" s="248"/>
      <c r="R934" s="248"/>
    </row>
    <row r="935" spans="1:18" s="258" customFormat="1" ht="30" customHeight="1">
      <c r="A935" s="260"/>
      <c r="B935" s="250"/>
      <c r="C935" s="250"/>
      <c r="D935" s="250"/>
      <c r="E935" s="107"/>
      <c r="F935" s="257"/>
      <c r="G935" s="257"/>
      <c r="H935" s="257"/>
      <c r="I935" s="257"/>
      <c r="J935" s="257"/>
      <c r="K935" s="109"/>
      <c r="L935" s="257"/>
      <c r="M935" s="257"/>
      <c r="N935" s="257"/>
      <c r="O935" s="257"/>
      <c r="P935" s="248"/>
      <c r="Q935" s="248"/>
      <c r="R935" s="248"/>
    </row>
    <row r="936" spans="1:18" s="258" customFormat="1" ht="30" customHeight="1">
      <c r="A936" s="260"/>
      <c r="B936" s="250"/>
      <c r="C936" s="250"/>
      <c r="D936" s="250"/>
      <c r="E936" s="107"/>
      <c r="F936" s="257"/>
      <c r="G936" s="257"/>
      <c r="H936" s="257"/>
      <c r="I936" s="257"/>
      <c r="J936" s="257"/>
      <c r="K936" s="109"/>
      <c r="L936" s="257"/>
      <c r="M936" s="257"/>
      <c r="N936" s="257"/>
      <c r="O936" s="257"/>
      <c r="P936" s="248"/>
      <c r="Q936" s="248"/>
      <c r="R936" s="248"/>
    </row>
    <row r="937" spans="1:18" s="258" customFormat="1" ht="30" customHeight="1">
      <c r="A937" s="260"/>
      <c r="B937" s="250"/>
      <c r="C937" s="250"/>
      <c r="D937" s="250"/>
      <c r="E937" s="107"/>
      <c r="F937" s="257"/>
      <c r="G937" s="257"/>
      <c r="H937" s="257"/>
      <c r="I937" s="257"/>
      <c r="J937" s="257"/>
      <c r="K937" s="109"/>
      <c r="L937" s="257"/>
      <c r="M937" s="257"/>
      <c r="N937" s="257"/>
      <c r="O937" s="257"/>
      <c r="P937" s="248"/>
      <c r="Q937" s="248"/>
      <c r="R937" s="248"/>
    </row>
    <row r="938" spans="1:18" s="258" customFormat="1" ht="30" customHeight="1">
      <c r="A938" s="260"/>
      <c r="B938" s="250"/>
      <c r="C938" s="250"/>
      <c r="D938" s="250"/>
      <c r="E938" s="107"/>
      <c r="F938" s="257"/>
      <c r="G938" s="257"/>
      <c r="H938" s="257"/>
      <c r="I938" s="257"/>
      <c r="J938" s="257"/>
      <c r="K938" s="109"/>
      <c r="L938" s="257"/>
      <c r="M938" s="257"/>
      <c r="N938" s="257"/>
      <c r="O938" s="257"/>
      <c r="P938" s="248"/>
      <c r="Q938" s="248"/>
      <c r="R938" s="248"/>
    </row>
    <row r="939" spans="1:18" s="258" customFormat="1" ht="30" customHeight="1">
      <c r="A939" s="260"/>
      <c r="B939" s="250"/>
      <c r="C939" s="250"/>
      <c r="D939" s="250"/>
      <c r="E939" s="107"/>
      <c r="F939" s="257"/>
      <c r="G939" s="257"/>
      <c r="H939" s="257"/>
      <c r="I939" s="257"/>
      <c r="J939" s="257"/>
      <c r="K939" s="109"/>
      <c r="L939" s="257"/>
      <c r="M939" s="257"/>
      <c r="N939" s="257"/>
      <c r="O939" s="257"/>
      <c r="P939" s="248"/>
      <c r="Q939" s="248"/>
      <c r="R939" s="248"/>
    </row>
    <row r="940" spans="1:18" s="258" customFormat="1" ht="30" customHeight="1">
      <c r="A940" s="260"/>
      <c r="B940" s="250"/>
      <c r="C940" s="250"/>
      <c r="D940" s="250"/>
      <c r="E940" s="107"/>
      <c r="F940" s="257"/>
      <c r="G940" s="257"/>
      <c r="H940" s="257"/>
      <c r="I940" s="257"/>
      <c r="J940" s="257"/>
      <c r="K940" s="109"/>
      <c r="L940" s="257"/>
      <c r="M940" s="257"/>
      <c r="N940" s="257"/>
      <c r="O940" s="257"/>
      <c r="P940" s="248"/>
      <c r="Q940" s="248"/>
      <c r="R940" s="248"/>
    </row>
    <row r="941" spans="1:18" s="258" customFormat="1" ht="30" customHeight="1">
      <c r="A941" s="260"/>
      <c r="B941" s="250"/>
      <c r="C941" s="250"/>
      <c r="D941" s="250"/>
      <c r="E941" s="107"/>
      <c r="F941" s="257"/>
      <c r="G941" s="257"/>
      <c r="H941" s="257"/>
      <c r="I941" s="257"/>
      <c r="J941" s="257"/>
      <c r="K941" s="109"/>
      <c r="L941" s="257"/>
      <c r="M941" s="257"/>
      <c r="N941" s="257"/>
      <c r="O941" s="257"/>
      <c r="P941" s="248"/>
      <c r="Q941" s="248"/>
      <c r="R941" s="248"/>
    </row>
    <row r="942" spans="1:18" s="258" customFormat="1" ht="30" customHeight="1">
      <c r="A942" s="260"/>
      <c r="B942" s="250"/>
      <c r="C942" s="250"/>
      <c r="D942" s="250"/>
      <c r="E942" s="107"/>
      <c r="F942" s="257"/>
      <c r="G942" s="257"/>
      <c r="H942" s="257"/>
      <c r="I942" s="257"/>
      <c r="J942" s="257"/>
      <c r="K942" s="109"/>
      <c r="L942" s="257"/>
      <c r="M942" s="257"/>
      <c r="N942" s="257"/>
      <c r="O942" s="257"/>
      <c r="P942" s="248"/>
      <c r="Q942" s="248"/>
      <c r="R942" s="248"/>
    </row>
    <row r="943" spans="1:18" s="258" customFormat="1" ht="30" customHeight="1">
      <c r="A943" s="260"/>
      <c r="B943" s="250"/>
      <c r="C943" s="250"/>
      <c r="D943" s="250"/>
      <c r="E943" s="107"/>
      <c r="F943" s="257"/>
      <c r="G943" s="257"/>
      <c r="H943" s="257"/>
      <c r="I943" s="257"/>
      <c r="J943" s="257"/>
      <c r="K943" s="109"/>
      <c r="L943" s="257"/>
      <c r="M943" s="257"/>
      <c r="N943" s="257"/>
      <c r="O943" s="257"/>
      <c r="P943" s="248"/>
      <c r="Q943" s="248"/>
      <c r="R943" s="248"/>
    </row>
    <row r="944" spans="1:18" s="258" customFormat="1" ht="30" customHeight="1">
      <c r="A944" s="260"/>
      <c r="B944" s="250"/>
      <c r="C944" s="250"/>
      <c r="D944" s="250"/>
      <c r="E944" s="107"/>
      <c r="F944" s="257"/>
      <c r="G944" s="257"/>
      <c r="H944" s="257"/>
      <c r="I944" s="257"/>
      <c r="J944" s="257"/>
      <c r="K944" s="109"/>
      <c r="L944" s="257"/>
      <c r="M944" s="257"/>
      <c r="N944" s="257"/>
      <c r="O944" s="257"/>
      <c r="P944" s="248"/>
      <c r="Q944" s="248"/>
      <c r="R944" s="248"/>
    </row>
    <row r="945" spans="1:18" s="258" customFormat="1" ht="30" customHeight="1">
      <c r="A945" s="260"/>
      <c r="B945" s="250"/>
      <c r="C945" s="250"/>
      <c r="D945" s="250"/>
      <c r="E945" s="107"/>
      <c r="F945" s="257"/>
      <c r="G945" s="257"/>
      <c r="H945" s="257"/>
      <c r="I945" s="257"/>
      <c r="J945" s="257"/>
      <c r="K945" s="109"/>
      <c r="L945" s="257"/>
      <c r="M945" s="257"/>
      <c r="N945" s="257"/>
      <c r="O945" s="257"/>
      <c r="P945" s="248"/>
      <c r="Q945" s="248"/>
      <c r="R945" s="248"/>
    </row>
    <row r="946" spans="1:18" s="258" customFormat="1" ht="30" customHeight="1">
      <c r="A946" s="260"/>
      <c r="B946" s="250"/>
      <c r="C946" s="250"/>
      <c r="D946" s="250"/>
      <c r="E946" s="107"/>
      <c r="F946" s="257"/>
      <c r="G946" s="257"/>
      <c r="H946" s="257"/>
      <c r="I946" s="257"/>
      <c r="J946" s="257"/>
      <c r="K946" s="109"/>
      <c r="L946" s="257"/>
      <c r="M946" s="257"/>
      <c r="N946" s="257"/>
      <c r="O946" s="257"/>
      <c r="P946" s="248"/>
      <c r="Q946" s="248"/>
      <c r="R946" s="248"/>
    </row>
    <row r="947" spans="1:18" s="258" customFormat="1" ht="30" customHeight="1">
      <c r="A947" s="260"/>
      <c r="B947" s="250"/>
      <c r="C947" s="250"/>
      <c r="D947" s="250"/>
      <c r="E947" s="107"/>
      <c r="F947" s="257"/>
      <c r="G947" s="257"/>
      <c r="H947" s="257"/>
      <c r="I947" s="257"/>
      <c r="J947" s="257"/>
      <c r="K947" s="109"/>
      <c r="L947" s="257"/>
      <c r="M947" s="257"/>
      <c r="N947" s="257"/>
      <c r="O947" s="257"/>
      <c r="P947" s="248"/>
      <c r="Q947" s="248"/>
      <c r="R947" s="248"/>
    </row>
    <row r="948" spans="1:18" s="258" customFormat="1" ht="30" customHeight="1">
      <c r="A948" s="260"/>
      <c r="B948" s="250"/>
      <c r="C948" s="250"/>
      <c r="D948" s="250"/>
      <c r="E948" s="107"/>
      <c r="F948" s="257"/>
      <c r="G948" s="257"/>
      <c r="H948" s="257"/>
      <c r="I948" s="257"/>
      <c r="J948" s="257"/>
      <c r="K948" s="109"/>
      <c r="L948" s="257"/>
      <c r="M948" s="257"/>
      <c r="N948" s="257"/>
      <c r="O948" s="257"/>
      <c r="P948" s="248"/>
      <c r="Q948" s="248"/>
      <c r="R948" s="248"/>
    </row>
    <row r="949" spans="1:18" s="258" customFormat="1" ht="30" customHeight="1">
      <c r="A949" s="260"/>
      <c r="B949" s="250"/>
      <c r="C949" s="250"/>
      <c r="D949" s="250"/>
      <c r="E949" s="107"/>
      <c r="F949" s="257"/>
      <c r="G949" s="257"/>
      <c r="H949" s="257"/>
      <c r="I949" s="257"/>
      <c r="J949" s="257"/>
      <c r="K949" s="109"/>
      <c r="L949" s="257"/>
      <c r="M949" s="257"/>
      <c r="N949" s="257"/>
      <c r="O949" s="257"/>
      <c r="P949" s="248"/>
      <c r="Q949" s="248"/>
      <c r="R949" s="248"/>
    </row>
    <row r="950" spans="1:18" s="258" customFormat="1" ht="30" customHeight="1">
      <c r="A950" s="260"/>
      <c r="B950" s="250"/>
      <c r="C950" s="250"/>
      <c r="D950" s="250"/>
      <c r="E950" s="107"/>
      <c r="F950" s="257"/>
      <c r="G950" s="257"/>
      <c r="H950" s="257"/>
      <c r="I950" s="257"/>
      <c r="J950" s="257"/>
      <c r="K950" s="109"/>
      <c r="L950" s="257"/>
      <c r="M950" s="257"/>
      <c r="N950" s="257"/>
      <c r="O950" s="257"/>
      <c r="P950" s="248"/>
      <c r="Q950" s="248"/>
      <c r="R950" s="248"/>
    </row>
    <row r="951" spans="1:18" s="258" customFormat="1" ht="30" customHeight="1">
      <c r="A951" s="260"/>
      <c r="B951" s="250"/>
      <c r="C951" s="250"/>
      <c r="D951" s="250"/>
      <c r="E951" s="107"/>
      <c r="F951" s="257"/>
      <c r="G951" s="257"/>
      <c r="H951" s="257"/>
      <c r="I951" s="257"/>
      <c r="J951" s="257"/>
      <c r="K951" s="109"/>
      <c r="L951" s="257"/>
      <c r="M951" s="257"/>
      <c r="N951" s="257"/>
      <c r="O951" s="257"/>
      <c r="P951" s="248"/>
      <c r="Q951" s="248"/>
      <c r="R951" s="248"/>
    </row>
    <row r="952" spans="1:18" s="258" customFormat="1" ht="30" customHeight="1">
      <c r="A952" s="260"/>
      <c r="B952" s="250"/>
      <c r="C952" s="250"/>
      <c r="D952" s="250"/>
      <c r="E952" s="107"/>
      <c r="F952" s="257"/>
      <c r="G952" s="257"/>
      <c r="H952" s="257"/>
      <c r="I952" s="257"/>
      <c r="J952" s="257"/>
      <c r="K952" s="109"/>
      <c r="L952" s="257"/>
      <c r="M952" s="257"/>
      <c r="N952" s="257"/>
      <c r="O952" s="257"/>
      <c r="P952" s="248"/>
      <c r="Q952" s="248"/>
      <c r="R952" s="248"/>
    </row>
    <row r="953" spans="1:18" s="258" customFormat="1" ht="30" customHeight="1">
      <c r="A953" s="260"/>
      <c r="B953" s="250"/>
      <c r="C953" s="250"/>
      <c r="D953" s="250"/>
      <c r="E953" s="107"/>
      <c r="F953" s="257"/>
      <c r="G953" s="257"/>
      <c r="H953" s="257"/>
      <c r="I953" s="257"/>
      <c r="J953" s="257"/>
      <c r="K953" s="109"/>
      <c r="L953" s="257"/>
      <c r="M953" s="257"/>
      <c r="N953" s="257"/>
      <c r="O953" s="257"/>
      <c r="P953" s="248"/>
      <c r="Q953" s="248"/>
      <c r="R953" s="248"/>
    </row>
    <row r="954" spans="1:18" s="258" customFormat="1" ht="30" customHeight="1">
      <c r="A954" s="260"/>
      <c r="B954" s="250"/>
      <c r="C954" s="250"/>
      <c r="D954" s="250"/>
      <c r="E954" s="107"/>
      <c r="F954" s="257"/>
      <c r="G954" s="257"/>
      <c r="H954" s="257"/>
      <c r="I954" s="257"/>
      <c r="J954" s="257"/>
      <c r="K954" s="109"/>
      <c r="L954" s="257"/>
      <c r="M954" s="257"/>
      <c r="N954" s="257"/>
      <c r="O954" s="257"/>
      <c r="P954" s="248"/>
      <c r="Q954" s="248"/>
      <c r="R954" s="248"/>
    </row>
    <row r="955" spans="1:18" s="258" customFormat="1" ht="30" customHeight="1">
      <c r="A955" s="260"/>
      <c r="B955" s="250"/>
      <c r="C955" s="250"/>
      <c r="D955" s="250"/>
      <c r="E955" s="107"/>
      <c r="F955" s="257"/>
      <c r="G955" s="257"/>
      <c r="H955" s="257"/>
      <c r="I955" s="257"/>
      <c r="J955" s="257"/>
      <c r="K955" s="109"/>
      <c r="L955" s="257"/>
      <c r="M955" s="257"/>
      <c r="N955" s="257"/>
      <c r="O955" s="257"/>
      <c r="P955" s="248"/>
      <c r="Q955" s="248"/>
      <c r="R955" s="248"/>
    </row>
    <row r="956" spans="1:18" s="258" customFormat="1" ht="30" customHeight="1">
      <c r="A956" s="260"/>
      <c r="B956" s="250"/>
      <c r="C956" s="250"/>
      <c r="D956" s="250"/>
      <c r="E956" s="107"/>
      <c r="F956" s="257"/>
      <c r="G956" s="257"/>
      <c r="H956" s="257"/>
      <c r="I956" s="257"/>
      <c r="J956" s="257"/>
      <c r="K956" s="109"/>
      <c r="L956" s="257"/>
      <c r="M956" s="257"/>
      <c r="N956" s="257"/>
      <c r="O956" s="257"/>
      <c r="P956" s="248"/>
      <c r="Q956" s="248"/>
      <c r="R956" s="248"/>
    </row>
    <row r="957" spans="1:18" s="258" customFormat="1" ht="30" customHeight="1">
      <c r="A957" s="260"/>
      <c r="B957" s="250"/>
      <c r="C957" s="250"/>
      <c r="D957" s="250"/>
      <c r="E957" s="107"/>
      <c r="F957" s="257"/>
      <c r="G957" s="257"/>
      <c r="H957" s="257"/>
      <c r="I957" s="257"/>
      <c r="J957" s="257"/>
      <c r="K957" s="109"/>
      <c r="L957" s="257"/>
      <c r="M957" s="257"/>
      <c r="N957" s="257"/>
      <c r="O957" s="257"/>
      <c r="P957" s="248"/>
      <c r="Q957" s="248"/>
      <c r="R957" s="248"/>
    </row>
    <row r="958" spans="1:18" s="258" customFormat="1" ht="30" customHeight="1">
      <c r="A958" s="260"/>
      <c r="B958" s="250"/>
      <c r="C958" s="250"/>
      <c r="D958" s="250"/>
      <c r="E958" s="107"/>
      <c r="F958" s="257"/>
      <c r="G958" s="257"/>
      <c r="H958" s="257"/>
      <c r="I958" s="257"/>
      <c r="J958" s="257"/>
      <c r="K958" s="109"/>
      <c r="L958" s="257"/>
      <c r="M958" s="257"/>
      <c r="N958" s="257"/>
      <c r="O958" s="257"/>
      <c r="P958" s="248"/>
      <c r="Q958" s="248"/>
      <c r="R958" s="248"/>
    </row>
    <row r="959" spans="1:18" s="258" customFormat="1" ht="30" customHeight="1">
      <c r="A959" s="260"/>
      <c r="B959" s="250"/>
      <c r="C959" s="250"/>
      <c r="D959" s="250"/>
      <c r="E959" s="107"/>
      <c r="F959" s="257"/>
      <c r="G959" s="257"/>
      <c r="H959" s="257"/>
      <c r="I959" s="257"/>
      <c r="J959" s="257"/>
      <c r="K959" s="109"/>
      <c r="L959" s="257"/>
      <c r="M959" s="257"/>
      <c r="N959" s="257"/>
      <c r="O959" s="257"/>
      <c r="P959" s="248"/>
      <c r="Q959" s="248"/>
      <c r="R959" s="248"/>
    </row>
    <row r="960" spans="1:18" s="258" customFormat="1" ht="30" customHeight="1">
      <c r="A960" s="260"/>
      <c r="B960" s="250"/>
      <c r="C960" s="250"/>
      <c r="D960" s="250"/>
      <c r="E960" s="107"/>
      <c r="F960" s="257"/>
      <c r="G960" s="257"/>
      <c r="H960" s="257"/>
      <c r="I960" s="257"/>
      <c r="J960" s="257"/>
      <c r="K960" s="109"/>
      <c r="L960" s="257"/>
      <c r="M960" s="257"/>
      <c r="N960" s="257"/>
      <c r="O960" s="257"/>
      <c r="P960" s="248"/>
      <c r="Q960" s="248"/>
      <c r="R960" s="248"/>
    </row>
    <row r="961" spans="1:18" s="258" customFormat="1" ht="30" customHeight="1">
      <c r="A961" s="260"/>
      <c r="B961" s="250"/>
      <c r="C961" s="250"/>
      <c r="D961" s="250"/>
      <c r="E961" s="107"/>
      <c r="F961" s="257"/>
      <c r="G961" s="257"/>
      <c r="H961" s="257"/>
      <c r="I961" s="257"/>
      <c r="J961" s="257"/>
      <c r="K961" s="109"/>
      <c r="L961" s="257"/>
      <c r="M961" s="257"/>
      <c r="N961" s="257"/>
      <c r="O961" s="257"/>
      <c r="P961" s="248"/>
      <c r="Q961" s="248"/>
      <c r="R961" s="248"/>
    </row>
    <row r="962" spans="1:18" s="258" customFormat="1" ht="30" customHeight="1">
      <c r="A962" s="260"/>
      <c r="B962" s="250"/>
      <c r="C962" s="250"/>
      <c r="D962" s="250"/>
      <c r="E962" s="107"/>
      <c r="F962" s="257"/>
      <c r="G962" s="257"/>
      <c r="H962" s="257"/>
      <c r="I962" s="257"/>
      <c r="J962" s="257"/>
      <c r="K962" s="109"/>
      <c r="L962" s="257"/>
      <c r="M962" s="257"/>
      <c r="N962" s="257"/>
      <c r="O962" s="257"/>
      <c r="P962" s="248"/>
      <c r="Q962" s="248"/>
      <c r="R962" s="248"/>
    </row>
    <row r="963" spans="1:18" s="258" customFormat="1" ht="30" customHeight="1">
      <c r="A963" s="260"/>
      <c r="B963" s="250"/>
      <c r="C963" s="250"/>
      <c r="D963" s="250"/>
      <c r="E963" s="107"/>
      <c r="F963" s="257"/>
      <c r="G963" s="257"/>
      <c r="H963" s="257"/>
      <c r="I963" s="257"/>
      <c r="J963" s="257"/>
      <c r="K963" s="109"/>
      <c r="L963" s="257"/>
      <c r="M963" s="257"/>
      <c r="N963" s="257"/>
      <c r="O963" s="257"/>
      <c r="P963" s="248"/>
      <c r="Q963" s="248"/>
      <c r="R963" s="248"/>
    </row>
    <row r="964" spans="1:18" s="258" customFormat="1" ht="30" customHeight="1">
      <c r="A964" s="260"/>
      <c r="B964" s="250"/>
      <c r="C964" s="250"/>
      <c r="D964" s="250"/>
      <c r="E964" s="107"/>
      <c r="F964" s="257"/>
      <c r="G964" s="257"/>
      <c r="H964" s="257"/>
      <c r="I964" s="257"/>
      <c r="J964" s="257"/>
      <c r="K964" s="109"/>
      <c r="L964" s="257"/>
      <c r="M964" s="257"/>
      <c r="N964" s="257"/>
      <c r="O964" s="257"/>
      <c r="P964" s="248"/>
      <c r="Q964" s="248"/>
      <c r="R964" s="248"/>
    </row>
    <row r="965" spans="1:18" s="258" customFormat="1" ht="30" customHeight="1">
      <c r="A965" s="260"/>
      <c r="B965" s="250"/>
      <c r="C965" s="250"/>
      <c r="D965" s="250"/>
      <c r="E965" s="107"/>
      <c r="F965" s="257"/>
      <c r="G965" s="257"/>
      <c r="H965" s="257"/>
      <c r="I965" s="257"/>
      <c r="J965" s="257"/>
      <c r="K965" s="109"/>
      <c r="L965" s="257"/>
      <c r="M965" s="257"/>
      <c r="N965" s="257"/>
      <c r="O965" s="257"/>
      <c r="P965" s="248"/>
      <c r="Q965" s="248"/>
      <c r="R965" s="248"/>
    </row>
    <row r="966" spans="1:18" s="258" customFormat="1" ht="30" customHeight="1">
      <c r="A966" s="260"/>
      <c r="B966" s="250"/>
      <c r="C966" s="250"/>
      <c r="D966" s="250"/>
      <c r="E966" s="107"/>
      <c r="F966" s="257"/>
      <c r="G966" s="257"/>
      <c r="H966" s="257"/>
      <c r="I966" s="257"/>
      <c r="J966" s="257"/>
      <c r="K966" s="109"/>
      <c r="L966" s="257"/>
      <c r="M966" s="257"/>
      <c r="N966" s="257"/>
      <c r="O966" s="257"/>
      <c r="P966" s="248"/>
      <c r="Q966" s="248"/>
      <c r="R966" s="248"/>
    </row>
    <row r="967" spans="1:18" s="258" customFormat="1" ht="30" customHeight="1">
      <c r="A967" s="260"/>
      <c r="B967" s="250"/>
      <c r="C967" s="250"/>
      <c r="D967" s="250"/>
      <c r="E967" s="107"/>
      <c r="F967" s="257"/>
      <c r="G967" s="257"/>
      <c r="H967" s="257"/>
      <c r="I967" s="257"/>
      <c r="J967" s="257"/>
      <c r="K967" s="109"/>
      <c r="L967" s="257"/>
      <c r="M967" s="257"/>
      <c r="N967" s="257"/>
      <c r="O967" s="257"/>
      <c r="P967" s="248"/>
      <c r="Q967" s="248"/>
      <c r="R967" s="248"/>
    </row>
    <row r="968" spans="1:18" s="258" customFormat="1" ht="30" customHeight="1">
      <c r="A968" s="260"/>
      <c r="B968" s="250"/>
      <c r="C968" s="250"/>
      <c r="D968" s="250"/>
      <c r="E968" s="107"/>
      <c r="F968" s="257"/>
      <c r="G968" s="257"/>
      <c r="H968" s="257"/>
      <c r="I968" s="257"/>
      <c r="J968" s="257"/>
      <c r="K968" s="109"/>
      <c r="L968" s="257"/>
      <c r="M968" s="257"/>
      <c r="N968" s="257"/>
      <c r="O968" s="257"/>
      <c r="P968" s="248"/>
      <c r="Q968" s="248"/>
      <c r="R968" s="248"/>
    </row>
    <row r="969" spans="1:18" s="258" customFormat="1" ht="30" customHeight="1">
      <c r="A969" s="260"/>
      <c r="B969" s="250"/>
      <c r="C969" s="250"/>
      <c r="D969" s="250"/>
      <c r="E969" s="107"/>
      <c r="F969" s="257"/>
      <c r="G969" s="257"/>
      <c r="H969" s="257"/>
      <c r="I969" s="257"/>
      <c r="J969" s="257"/>
      <c r="K969" s="109"/>
      <c r="L969" s="257"/>
      <c r="M969" s="257"/>
      <c r="N969" s="257"/>
      <c r="O969" s="257"/>
      <c r="P969" s="248"/>
      <c r="Q969" s="248"/>
      <c r="R969" s="248"/>
    </row>
    <row r="970" spans="1:18" s="258" customFormat="1" ht="30" customHeight="1">
      <c r="A970" s="260"/>
      <c r="B970" s="250"/>
      <c r="C970" s="250"/>
      <c r="D970" s="250"/>
      <c r="E970" s="107"/>
      <c r="F970" s="257"/>
      <c r="G970" s="257"/>
      <c r="H970" s="257"/>
      <c r="I970" s="257"/>
      <c r="J970" s="257"/>
      <c r="K970" s="109"/>
      <c r="L970" s="257"/>
      <c r="M970" s="257"/>
      <c r="N970" s="257"/>
      <c r="O970" s="257"/>
      <c r="P970" s="248"/>
      <c r="Q970" s="248"/>
      <c r="R970" s="248"/>
    </row>
    <row r="971" spans="1:18" s="258" customFormat="1" ht="30" customHeight="1">
      <c r="A971" s="260"/>
      <c r="B971" s="250"/>
      <c r="C971" s="250"/>
      <c r="D971" s="250"/>
      <c r="E971" s="107"/>
      <c r="F971" s="257"/>
      <c r="G971" s="257"/>
      <c r="H971" s="257"/>
      <c r="I971" s="257"/>
      <c r="J971" s="257"/>
      <c r="K971" s="109"/>
      <c r="L971" s="257"/>
      <c r="M971" s="257"/>
      <c r="N971" s="257"/>
      <c r="O971" s="257"/>
      <c r="P971" s="248"/>
      <c r="Q971" s="248"/>
      <c r="R971" s="248"/>
    </row>
    <row r="972" spans="1:18" s="258" customFormat="1" ht="30" customHeight="1">
      <c r="A972" s="260"/>
      <c r="B972" s="250"/>
      <c r="C972" s="250"/>
      <c r="D972" s="250"/>
      <c r="E972" s="107"/>
      <c r="F972" s="257"/>
      <c r="G972" s="257"/>
      <c r="H972" s="257"/>
      <c r="I972" s="257"/>
      <c r="J972" s="257"/>
      <c r="K972" s="109"/>
      <c r="L972" s="257"/>
      <c r="M972" s="257"/>
      <c r="N972" s="257"/>
      <c r="O972" s="257"/>
      <c r="P972" s="248"/>
      <c r="Q972" s="248"/>
      <c r="R972" s="248"/>
    </row>
    <row r="973" spans="1:18" s="258" customFormat="1" ht="30" customHeight="1">
      <c r="A973" s="260"/>
      <c r="B973" s="250"/>
      <c r="C973" s="250"/>
      <c r="D973" s="250"/>
      <c r="E973" s="107"/>
      <c r="F973" s="257"/>
      <c r="G973" s="257"/>
      <c r="H973" s="257"/>
      <c r="I973" s="257"/>
      <c r="J973" s="257"/>
      <c r="K973" s="109"/>
      <c r="L973" s="257"/>
      <c r="M973" s="257"/>
      <c r="N973" s="257"/>
      <c r="O973" s="257"/>
      <c r="P973" s="248"/>
      <c r="Q973" s="248"/>
      <c r="R973" s="248"/>
    </row>
    <row r="974" spans="1:18" s="258" customFormat="1" ht="30" customHeight="1">
      <c r="A974" s="260"/>
      <c r="B974" s="250"/>
      <c r="C974" s="250"/>
      <c r="D974" s="250"/>
      <c r="E974" s="107"/>
      <c r="F974" s="257"/>
      <c r="G974" s="257"/>
      <c r="H974" s="257"/>
      <c r="I974" s="257"/>
      <c r="J974" s="257"/>
      <c r="K974" s="109"/>
      <c r="L974" s="257"/>
      <c r="M974" s="257"/>
      <c r="N974" s="257"/>
      <c r="O974" s="257"/>
      <c r="P974" s="248"/>
      <c r="Q974" s="248"/>
      <c r="R974" s="248"/>
    </row>
    <row r="975" spans="1:18" s="258" customFormat="1" ht="30" customHeight="1">
      <c r="A975" s="260"/>
      <c r="B975" s="250"/>
      <c r="C975" s="250"/>
      <c r="D975" s="250"/>
      <c r="E975" s="107"/>
      <c r="F975" s="257"/>
      <c r="G975" s="257"/>
      <c r="H975" s="257"/>
      <c r="I975" s="257"/>
      <c r="J975" s="257"/>
      <c r="K975" s="109"/>
      <c r="L975" s="257"/>
      <c r="M975" s="257"/>
      <c r="N975" s="257"/>
      <c r="O975" s="257"/>
      <c r="P975" s="248"/>
      <c r="Q975" s="248"/>
      <c r="R975" s="248"/>
    </row>
    <row r="976" spans="1:18" s="258" customFormat="1" ht="30" customHeight="1">
      <c r="A976" s="260"/>
      <c r="B976" s="250"/>
      <c r="C976" s="250"/>
      <c r="D976" s="250"/>
      <c r="E976" s="107"/>
      <c r="F976" s="257"/>
      <c r="G976" s="257"/>
      <c r="H976" s="257"/>
      <c r="I976" s="257"/>
      <c r="J976" s="257"/>
      <c r="K976" s="109"/>
      <c r="L976" s="257"/>
      <c r="M976" s="257"/>
      <c r="N976" s="257"/>
      <c r="O976" s="257"/>
      <c r="P976" s="248"/>
      <c r="Q976" s="248"/>
      <c r="R976" s="248"/>
    </row>
    <row r="977" spans="1:18" s="258" customFormat="1" ht="30" customHeight="1">
      <c r="A977" s="260"/>
      <c r="B977" s="250"/>
      <c r="C977" s="250"/>
      <c r="D977" s="250"/>
      <c r="E977" s="107"/>
      <c r="F977" s="257"/>
      <c r="G977" s="257"/>
      <c r="H977" s="257"/>
      <c r="I977" s="257"/>
      <c r="J977" s="257"/>
      <c r="K977" s="109"/>
      <c r="L977" s="257"/>
      <c r="M977" s="257"/>
      <c r="N977" s="257"/>
      <c r="O977" s="257"/>
      <c r="P977" s="248"/>
      <c r="Q977" s="248"/>
      <c r="R977" s="248"/>
    </row>
    <row r="978" spans="1:18" s="258" customFormat="1" ht="30" customHeight="1">
      <c r="A978" s="260"/>
      <c r="B978" s="250"/>
      <c r="C978" s="250"/>
      <c r="D978" s="250"/>
      <c r="E978" s="107"/>
      <c r="F978" s="257"/>
      <c r="G978" s="257"/>
      <c r="H978" s="257"/>
      <c r="I978" s="257"/>
      <c r="J978" s="257"/>
      <c r="K978" s="109"/>
      <c r="L978" s="257"/>
      <c r="M978" s="257"/>
      <c r="N978" s="257"/>
      <c r="O978" s="257"/>
      <c r="P978" s="248"/>
      <c r="Q978" s="248"/>
      <c r="R978" s="248"/>
    </row>
    <row r="979" spans="1:18" s="258" customFormat="1" ht="30" customHeight="1">
      <c r="A979" s="260"/>
      <c r="B979" s="250"/>
      <c r="C979" s="250"/>
      <c r="D979" s="250"/>
      <c r="E979" s="107"/>
      <c r="F979" s="257"/>
      <c r="G979" s="257"/>
      <c r="H979" s="257"/>
      <c r="I979" s="257"/>
      <c r="J979" s="257"/>
      <c r="K979" s="109"/>
      <c r="L979" s="257"/>
      <c r="M979" s="257"/>
      <c r="N979" s="257"/>
      <c r="O979" s="257"/>
      <c r="P979" s="248"/>
      <c r="Q979" s="248"/>
      <c r="R979" s="248"/>
    </row>
    <row r="980" spans="1:18" s="258" customFormat="1" ht="30" customHeight="1">
      <c r="A980" s="260"/>
      <c r="B980" s="250"/>
      <c r="C980" s="250"/>
      <c r="D980" s="250"/>
      <c r="E980" s="107"/>
      <c r="F980" s="257"/>
      <c r="G980" s="257"/>
      <c r="H980" s="257"/>
      <c r="I980" s="257"/>
      <c r="J980" s="257"/>
      <c r="K980" s="109"/>
      <c r="L980" s="257"/>
      <c r="M980" s="257"/>
      <c r="N980" s="257"/>
      <c r="O980" s="257"/>
      <c r="P980" s="248"/>
      <c r="Q980" s="248"/>
      <c r="R980" s="248"/>
    </row>
    <row r="981" spans="1:18" s="258" customFormat="1" ht="30" customHeight="1">
      <c r="A981" s="260"/>
      <c r="B981" s="250"/>
      <c r="C981" s="250"/>
      <c r="D981" s="250"/>
      <c r="E981" s="107"/>
      <c r="F981" s="257"/>
      <c r="G981" s="257"/>
      <c r="H981" s="257"/>
      <c r="I981" s="257"/>
      <c r="J981" s="257"/>
      <c r="K981" s="109"/>
      <c r="L981" s="257"/>
      <c r="M981" s="257"/>
      <c r="N981" s="257"/>
      <c r="O981" s="257"/>
      <c r="P981" s="248"/>
      <c r="Q981" s="248"/>
      <c r="R981" s="248"/>
    </row>
    <row r="982" spans="1:18" s="258" customFormat="1" ht="30" customHeight="1">
      <c r="A982" s="260"/>
      <c r="B982" s="250"/>
      <c r="C982" s="250"/>
      <c r="D982" s="250"/>
      <c r="E982" s="107"/>
      <c r="F982" s="257"/>
      <c r="G982" s="257"/>
      <c r="H982" s="257"/>
      <c r="I982" s="257"/>
      <c r="J982" s="257"/>
      <c r="K982" s="109"/>
      <c r="L982" s="257"/>
      <c r="M982" s="257"/>
      <c r="N982" s="257"/>
      <c r="O982" s="257"/>
      <c r="P982" s="248"/>
      <c r="Q982" s="248"/>
      <c r="R982" s="248"/>
    </row>
    <row r="983" spans="1:18" s="258" customFormat="1" ht="30" customHeight="1">
      <c r="A983" s="260"/>
      <c r="B983" s="250"/>
      <c r="C983" s="250"/>
      <c r="D983" s="250"/>
      <c r="E983" s="107"/>
      <c r="F983" s="257"/>
      <c r="G983" s="257"/>
      <c r="H983" s="257"/>
      <c r="I983" s="257"/>
      <c r="J983" s="257"/>
      <c r="K983" s="109"/>
      <c r="L983" s="257"/>
      <c r="M983" s="257"/>
      <c r="N983" s="257"/>
      <c r="O983" s="257"/>
      <c r="P983" s="248"/>
      <c r="Q983" s="248"/>
      <c r="R983" s="248"/>
    </row>
    <row r="984" spans="1:18" s="258" customFormat="1" ht="30" customHeight="1">
      <c r="A984" s="260"/>
      <c r="B984" s="250"/>
      <c r="C984" s="250"/>
      <c r="D984" s="250"/>
      <c r="E984" s="107"/>
      <c r="F984" s="257"/>
      <c r="G984" s="257"/>
      <c r="H984" s="257"/>
      <c r="I984" s="257"/>
      <c r="J984" s="257"/>
      <c r="K984" s="109"/>
      <c r="L984" s="257"/>
      <c r="M984" s="257"/>
      <c r="N984" s="257"/>
      <c r="O984" s="257"/>
      <c r="P984" s="248"/>
      <c r="Q984" s="248"/>
      <c r="R984" s="248"/>
    </row>
    <row r="985" spans="1:18" s="258" customFormat="1" ht="30" customHeight="1">
      <c r="A985" s="260"/>
      <c r="B985" s="250"/>
      <c r="C985" s="250"/>
      <c r="D985" s="250"/>
      <c r="E985" s="107"/>
      <c r="F985" s="257"/>
      <c r="G985" s="257"/>
      <c r="H985" s="257"/>
      <c r="I985" s="257"/>
      <c r="J985" s="257"/>
      <c r="K985" s="109"/>
      <c r="L985" s="257"/>
      <c r="M985" s="257"/>
      <c r="N985" s="257"/>
      <c r="O985" s="257"/>
      <c r="P985" s="248"/>
      <c r="Q985" s="248"/>
      <c r="R985" s="248"/>
    </row>
    <row r="986" spans="1:18" s="258" customFormat="1" ht="30" customHeight="1">
      <c r="A986" s="260"/>
      <c r="B986" s="250"/>
      <c r="C986" s="250"/>
      <c r="D986" s="250"/>
      <c r="E986" s="107"/>
      <c r="F986" s="257"/>
      <c r="G986" s="257"/>
      <c r="H986" s="257"/>
      <c r="I986" s="257"/>
      <c r="J986" s="257"/>
      <c r="K986" s="109"/>
      <c r="L986" s="257"/>
      <c r="M986" s="257"/>
      <c r="N986" s="257"/>
      <c r="O986" s="257"/>
      <c r="P986" s="248"/>
      <c r="Q986" s="248"/>
      <c r="R986" s="248"/>
    </row>
    <row r="987" spans="1:18" s="258" customFormat="1" ht="30" customHeight="1">
      <c r="A987" s="260"/>
      <c r="B987" s="250"/>
      <c r="C987" s="250"/>
      <c r="D987" s="250"/>
      <c r="E987" s="107"/>
      <c r="F987" s="257"/>
      <c r="G987" s="257"/>
      <c r="H987" s="257"/>
      <c r="I987" s="257"/>
      <c r="J987" s="257"/>
      <c r="K987" s="109"/>
      <c r="L987" s="257"/>
      <c r="M987" s="257"/>
      <c r="N987" s="257"/>
      <c r="O987" s="257"/>
      <c r="P987" s="248"/>
      <c r="Q987" s="248"/>
      <c r="R987" s="248"/>
    </row>
    <row r="988" spans="1:18" s="258" customFormat="1" ht="30" customHeight="1">
      <c r="A988" s="260"/>
      <c r="B988" s="250"/>
      <c r="C988" s="250"/>
      <c r="D988" s="250"/>
      <c r="E988" s="107"/>
      <c r="F988" s="257"/>
      <c r="G988" s="257"/>
      <c r="H988" s="257"/>
      <c r="I988" s="257"/>
      <c r="J988" s="257"/>
      <c r="K988" s="109"/>
      <c r="L988" s="257"/>
      <c r="M988" s="257"/>
      <c r="N988" s="257"/>
      <c r="O988" s="257"/>
      <c r="P988" s="248"/>
      <c r="Q988" s="248"/>
      <c r="R988" s="248"/>
    </row>
    <row r="989" spans="1:18" s="258" customFormat="1" ht="30" customHeight="1">
      <c r="A989" s="260"/>
      <c r="B989" s="250"/>
      <c r="C989" s="250"/>
      <c r="D989" s="250"/>
      <c r="E989" s="107"/>
      <c r="F989" s="257"/>
      <c r="G989" s="257"/>
      <c r="H989" s="257"/>
      <c r="I989" s="257"/>
      <c r="J989" s="257"/>
      <c r="K989" s="109"/>
      <c r="L989" s="257"/>
      <c r="M989" s="257"/>
      <c r="N989" s="257"/>
      <c r="O989" s="257"/>
      <c r="P989" s="248"/>
      <c r="Q989" s="248"/>
      <c r="R989" s="248"/>
    </row>
    <row r="990" spans="1:18" s="258" customFormat="1" ht="30" customHeight="1">
      <c r="A990" s="260"/>
      <c r="B990" s="250"/>
      <c r="C990" s="250"/>
      <c r="D990" s="250"/>
      <c r="E990" s="107"/>
      <c r="F990" s="257"/>
      <c r="G990" s="257"/>
      <c r="H990" s="257"/>
      <c r="I990" s="257"/>
      <c r="J990" s="257"/>
      <c r="K990" s="109"/>
      <c r="L990" s="257"/>
      <c r="M990" s="257"/>
      <c r="N990" s="257"/>
      <c r="O990" s="257"/>
      <c r="P990" s="248"/>
      <c r="Q990" s="248"/>
      <c r="R990" s="248"/>
    </row>
    <row r="991" spans="1:18" s="258" customFormat="1" ht="30" customHeight="1">
      <c r="A991" s="260"/>
      <c r="B991" s="250"/>
      <c r="C991" s="250"/>
      <c r="D991" s="250"/>
      <c r="E991" s="107"/>
      <c r="F991" s="257"/>
      <c r="G991" s="257"/>
      <c r="H991" s="257"/>
      <c r="I991" s="257"/>
      <c r="J991" s="257"/>
      <c r="K991" s="109"/>
      <c r="L991" s="257"/>
      <c r="M991" s="257"/>
      <c r="N991" s="257"/>
      <c r="O991" s="257"/>
      <c r="P991" s="248"/>
      <c r="Q991" s="248"/>
      <c r="R991" s="248"/>
    </row>
    <row r="992" spans="1:18" s="258" customFormat="1" ht="30" customHeight="1">
      <c r="A992" s="260"/>
      <c r="B992" s="250"/>
      <c r="C992" s="250"/>
      <c r="D992" s="250"/>
      <c r="E992" s="107"/>
      <c r="F992" s="257"/>
      <c r="G992" s="257"/>
      <c r="H992" s="257"/>
      <c r="I992" s="257"/>
      <c r="J992" s="257"/>
      <c r="K992" s="109"/>
      <c r="L992" s="257"/>
      <c r="M992" s="257"/>
      <c r="N992" s="257"/>
      <c r="O992" s="257"/>
      <c r="P992" s="248"/>
      <c r="Q992" s="248"/>
      <c r="R992" s="248"/>
    </row>
    <row r="993" spans="1:18" s="258" customFormat="1" ht="30" customHeight="1">
      <c r="A993" s="260"/>
      <c r="B993" s="250"/>
      <c r="C993" s="250"/>
      <c r="D993" s="250"/>
      <c r="E993" s="107"/>
      <c r="F993" s="257"/>
      <c r="G993" s="257"/>
      <c r="H993" s="257"/>
      <c r="I993" s="257"/>
      <c r="J993" s="257"/>
      <c r="K993" s="109"/>
      <c r="L993" s="257"/>
      <c r="M993" s="257"/>
      <c r="N993" s="257"/>
      <c r="O993" s="257"/>
      <c r="P993" s="248"/>
      <c r="Q993" s="248"/>
      <c r="R993" s="248"/>
    </row>
    <row r="994" spans="1:18" s="258" customFormat="1" ht="30" customHeight="1">
      <c r="A994" s="260"/>
      <c r="B994" s="250"/>
      <c r="C994" s="250"/>
      <c r="D994" s="250"/>
      <c r="E994" s="107"/>
      <c r="F994" s="257"/>
      <c r="G994" s="257"/>
      <c r="H994" s="257"/>
      <c r="I994" s="257"/>
      <c r="J994" s="257"/>
      <c r="K994" s="109"/>
      <c r="L994" s="257"/>
      <c r="M994" s="257"/>
      <c r="N994" s="257"/>
      <c r="O994" s="257"/>
      <c r="P994" s="248"/>
      <c r="Q994" s="248"/>
      <c r="R994" s="248"/>
    </row>
    <row r="995" spans="1:18" s="258" customFormat="1" ht="30" customHeight="1">
      <c r="A995" s="260"/>
      <c r="B995" s="250"/>
      <c r="C995" s="250"/>
      <c r="D995" s="250"/>
      <c r="E995" s="107"/>
      <c r="F995" s="257"/>
      <c r="G995" s="257"/>
      <c r="H995" s="257"/>
      <c r="I995" s="257"/>
      <c r="J995" s="257"/>
      <c r="K995" s="109"/>
      <c r="L995" s="257"/>
      <c r="M995" s="257"/>
      <c r="N995" s="257"/>
      <c r="O995" s="257"/>
      <c r="P995" s="248"/>
      <c r="Q995" s="248"/>
      <c r="R995" s="248"/>
    </row>
    <row r="996" spans="1:18" s="258" customFormat="1" ht="30" customHeight="1">
      <c r="A996" s="260"/>
      <c r="B996" s="250"/>
      <c r="C996" s="250"/>
      <c r="D996" s="250"/>
      <c r="E996" s="107"/>
      <c r="F996" s="257"/>
      <c r="G996" s="257"/>
      <c r="H996" s="257"/>
      <c r="I996" s="257"/>
      <c r="J996" s="257"/>
      <c r="K996" s="109"/>
      <c r="L996" s="257"/>
      <c r="M996" s="257"/>
      <c r="N996" s="257"/>
      <c r="O996" s="257"/>
      <c r="P996" s="248"/>
      <c r="Q996" s="248"/>
      <c r="R996" s="248"/>
    </row>
    <row r="997" spans="1:18" s="258" customFormat="1" ht="30" customHeight="1">
      <c r="A997" s="260"/>
      <c r="B997" s="250"/>
      <c r="C997" s="250"/>
      <c r="D997" s="250"/>
      <c r="E997" s="107"/>
      <c r="F997" s="257"/>
      <c r="G997" s="257"/>
      <c r="H997" s="257"/>
      <c r="I997" s="257"/>
      <c r="J997" s="257"/>
      <c r="K997" s="109"/>
      <c r="L997" s="257"/>
      <c r="M997" s="257"/>
      <c r="N997" s="257"/>
      <c r="O997" s="257"/>
      <c r="P997" s="248"/>
      <c r="Q997" s="248"/>
      <c r="R997" s="248"/>
    </row>
    <row r="998" spans="1:18" s="258" customFormat="1" ht="30" customHeight="1">
      <c r="A998" s="260"/>
      <c r="B998" s="250"/>
      <c r="C998" s="250"/>
      <c r="D998" s="250"/>
      <c r="E998" s="107"/>
      <c r="F998" s="257"/>
      <c r="G998" s="257"/>
      <c r="H998" s="257"/>
      <c r="I998" s="257"/>
      <c r="J998" s="257"/>
      <c r="K998" s="109"/>
      <c r="L998" s="257"/>
      <c r="M998" s="257"/>
      <c r="N998" s="257"/>
      <c r="O998" s="257"/>
      <c r="P998" s="248"/>
      <c r="Q998" s="248"/>
      <c r="R998" s="248"/>
    </row>
    <row r="999" spans="1:18" s="258" customFormat="1" ht="30" customHeight="1">
      <c r="A999" s="260"/>
      <c r="B999" s="250"/>
      <c r="C999" s="250"/>
      <c r="D999" s="250"/>
      <c r="E999" s="107"/>
      <c r="F999" s="257"/>
      <c r="G999" s="257"/>
      <c r="H999" s="257"/>
      <c r="I999" s="257"/>
      <c r="J999" s="257"/>
      <c r="K999" s="109"/>
      <c r="L999" s="257"/>
      <c r="M999" s="257"/>
      <c r="N999" s="257"/>
      <c r="O999" s="257"/>
      <c r="P999" s="248"/>
      <c r="Q999" s="248"/>
      <c r="R999" s="248"/>
    </row>
    <row r="1000" spans="1:18" s="258" customFormat="1" ht="30" customHeight="1">
      <c r="A1000" s="260"/>
      <c r="B1000" s="250"/>
      <c r="C1000" s="250"/>
      <c r="D1000" s="250"/>
      <c r="E1000" s="107"/>
      <c r="F1000" s="257"/>
      <c r="G1000" s="257"/>
      <c r="H1000" s="257"/>
      <c r="I1000" s="257"/>
      <c r="J1000" s="257"/>
      <c r="K1000" s="109"/>
      <c r="L1000" s="257"/>
      <c r="M1000" s="257"/>
      <c r="N1000" s="257"/>
      <c r="O1000" s="257"/>
      <c r="P1000" s="248"/>
      <c r="Q1000" s="248"/>
      <c r="R1000" s="248"/>
    </row>
    <row r="1001" spans="1:18" s="258" customFormat="1" ht="30" customHeight="1">
      <c r="A1001" s="260"/>
      <c r="B1001" s="250"/>
      <c r="C1001" s="250"/>
      <c r="D1001" s="250"/>
      <c r="E1001" s="107"/>
      <c r="F1001" s="257"/>
      <c r="G1001" s="257"/>
      <c r="H1001" s="257"/>
      <c r="I1001" s="257"/>
      <c r="J1001" s="257"/>
      <c r="K1001" s="109"/>
      <c r="L1001" s="257"/>
      <c r="M1001" s="257"/>
      <c r="N1001" s="257"/>
      <c r="O1001" s="257"/>
      <c r="P1001" s="248"/>
      <c r="Q1001" s="248"/>
      <c r="R1001" s="248"/>
    </row>
    <row r="1002" spans="1:18" s="258" customFormat="1" ht="30" customHeight="1">
      <c r="A1002" s="260"/>
      <c r="B1002" s="250"/>
      <c r="C1002" s="250"/>
      <c r="D1002" s="250"/>
      <c r="E1002" s="107"/>
      <c r="F1002" s="257"/>
      <c r="G1002" s="257"/>
      <c r="H1002" s="257"/>
      <c r="I1002" s="257"/>
      <c r="J1002" s="257"/>
      <c r="K1002" s="109"/>
      <c r="L1002" s="257"/>
      <c r="M1002" s="257"/>
      <c r="N1002" s="257"/>
      <c r="O1002" s="257"/>
      <c r="P1002" s="248"/>
      <c r="Q1002" s="248"/>
      <c r="R1002" s="248"/>
    </row>
    <row r="1003" spans="1:18" s="258" customFormat="1" ht="30" customHeight="1">
      <c r="A1003" s="260"/>
      <c r="B1003" s="250"/>
      <c r="C1003" s="250"/>
      <c r="D1003" s="250"/>
      <c r="E1003" s="107"/>
      <c r="F1003" s="257"/>
      <c r="G1003" s="257"/>
      <c r="H1003" s="257"/>
      <c r="I1003" s="257"/>
      <c r="J1003" s="257"/>
      <c r="K1003" s="109"/>
      <c r="L1003" s="257"/>
      <c r="M1003" s="257"/>
      <c r="N1003" s="257"/>
      <c r="O1003" s="257"/>
      <c r="P1003" s="248"/>
      <c r="Q1003" s="248"/>
      <c r="R1003" s="248"/>
    </row>
    <row r="1004" spans="1:18" s="258" customFormat="1" ht="30" customHeight="1">
      <c r="A1004" s="260"/>
      <c r="B1004" s="250"/>
      <c r="C1004" s="250"/>
      <c r="D1004" s="250"/>
      <c r="E1004" s="107"/>
      <c r="F1004" s="257"/>
      <c r="G1004" s="257"/>
      <c r="H1004" s="257"/>
      <c r="I1004" s="257"/>
      <c r="J1004" s="257"/>
      <c r="K1004" s="109"/>
      <c r="L1004" s="257"/>
      <c r="M1004" s="257"/>
      <c r="N1004" s="257"/>
      <c r="O1004" s="257"/>
      <c r="P1004" s="248"/>
      <c r="Q1004" s="248"/>
      <c r="R1004" s="248"/>
    </row>
    <row r="1005" spans="1:18" s="258" customFormat="1" ht="30" customHeight="1">
      <c r="A1005" s="260"/>
      <c r="B1005" s="250"/>
      <c r="C1005" s="250"/>
      <c r="D1005" s="250"/>
      <c r="E1005" s="107"/>
      <c r="F1005" s="257"/>
      <c r="G1005" s="257"/>
      <c r="H1005" s="257"/>
      <c r="I1005" s="257"/>
      <c r="J1005" s="257"/>
      <c r="K1005" s="109"/>
      <c r="L1005" s="257"/>
      <c r="M1005" s="257"/>
      <c r="N1005" s="257"/>
      <c r="O1005" s="257"/>
      <c r="P1005" s="248"/>
      <c r="Q1005" s="248"/>
      <c r="R1005" s="248"/>
    </row>
    <row r="1006" spans="1:18" s="258" customFormat="1" ht="30" customHeight="1">
      <c r="A1006" s="260"/>
      <c r="B1006" s="250"/>
      <c r="C1006" s="250"/>
      <c r="D1006" s="250"/>
      <c r="E1006" s="107"/>
      <c r="F1006" s="257"/>
      <c r="G1006" s="257"/>
      <c r="H1006" s="257"/>
      <c r="I1006" s="257"/>
      <c r="J1006" s="257"/>
      <c r="K1006" s="109"/>
      <c r="L1006" s="257"/>
      <c r="M1006" s="257"/>
      <c r="N1006" s="257"/>
      <c r="O1006" s="257"/>
      <c r="P1006" s="248"/>
      <c r="Q1006" s="248"/>
      <c r="R1006" s="248"/>
    </row>
    <row r="1007" spans="1:18" s="258" customFormat="1" ht="30" customHeight="1">
      <c r="A1007" s="260"/>
      <c r="B1007" s="250"/>
      <c r="C1007" s="250"/>
      <c r="D1007" s="250"/>
      <c r="E1007" s="107"/>
      <c r="F1007" s="257"/>
      <c r="G1007" s="257"/>
      <c r="H1007" s="257"/>
      <c r="I1007" s="257"/>
      <c r="J1007" s="257"/>
      <c r="K1007" s="109"/>
      <c r="L1007" s="257"/>
      <c r="M1007" s="257"/>
      <c r="N1007" s="257"/>
      <c r="O1007" s="257"/>
      <c r="P1007" s="248"/>
      <c r="Q1007" s="248"/>
      <c r="R1007" s="248"/>
    </row>
    <row r="1008" spans="1:18" s="258" customFormat="1" ht="30" customHeight="1">
      <c r="A1008" s="260"/>
      <c r="B1008" s="250"/>
      <c r="C1008" s="250"/>
      <c r="D1008" s="250"/>
      <c r="E1008" s="107"/>
      <c r="F1008" s="257"/>
      <c r="G1008" s="257"/>
      <c r="H1008" s="257"/>
      <c r="I1008" s="257"/>
      <c r="J1008" s="257"/>
      <c r="K1008" s="109"/>
      <c r="L1008" s="257"/>
      <c r="M1008" s="257"/>
      <c r="N1008" s="257"/>
      <c r="O1008" s="257"/>
      <c r="P1008" s="248"/>
      <c r="Q1008" s="248"/>
      <c r="R1008" s="248"/>
    </row>
    <row r="1009" spans="1:18" s="258" customFormat="1" ht="30" customHeight="1">
      <c r="A1009" s="260"/>
      <c r="B1009" s="250"/>
      <c r="C1009" s="250"/>
      <c r="D1009" s="250"/>
      <c r="E1009" s="107"/>
      <c r="F1009" s="257"/>
      <c r="G1009" s="257"/>
      <c r="H1009" s="257"/>
      <c r="I1009" s="257"/>
      <c r="J1009" s="257"/>
      <c r="K1009" s="109"/>
      <c r="L1009" s="257"/>
      <c r="M1009" s="257"/>
      <c r="N1009" s="257"/>
      <c r="O1009" s="257"/>
      <c r="P1009" s="248"/>
      <c r="Q1009" s="248"/>
      <c r="R1009" s="248"/>
    </row>
    <row r="1010" spans="1:18" s="258" customFormat="1" ht="30" customHeight="1">
      <c r="A1010" s="260"/>
      <c r="B1010" s="250"/>
      <c r="C1010" s="250"/>
      <c r="D1010" s="250"/>
      <c r="E1010" s="107"/>
      <c r="F1010" s="257"/>
      <c r="G1010" s="257"/>
      <c r="H1010" s="257"/>
      <c r="I1010" s="257"/>
      <c r="J1010" s="257"/>
      <c r="K1010" s="109"/>
      <c r="L1010" s="257"/>
      <c r="M1010" s="257"/>
      <c r="N1010" s="257"/>
      <c r="O1010" s="257"/>
      <c r="P1010" s="248"/>
      <c r="Q1010" s="248"/>
      <c r="R1010" s="248"/>
    </row>
    <row r="1011" spans="1:18" s="258" customFormat="1" ht="30" customHeight="1">
      <c r="A1011" s="260"/>
      <c r="B1011" s="250"/>
      <c r="C1011" s="250"/>
      <c r="D1011" s="250"/>
      <c r="E1011" s="107"/>
      <c r="F1011" s="257"/>
      <c r="G1011" s="257"/>
      <c r="H1011" s="257"/>
      <c r="I1011" s="257"/>
      <c r="J1011" s="257"/>
      <c r="K1011" s="109"/>
      <c r="L1011" s="257"/>
      <c r="M1011" s="257"/>
      <c r="N1011" s="257"/>
      <c r="O1011" s="257"/>
      <c r="P1011" s="248"/>
      <c r="Q1011" s="248"/>
      <c r="R1011" s="248"/>
    </row>
    <row r="1012" spans="1:18" s="258" customFormat="1" ht="30" customHeight="1">
      <c r="A1012" s="260"/>
      <c r="B1012" s="250"/>
      <c r="C1012" s="250"/>
      <c r="D1012" s="250"/>
      <c r="E1012" s="107"/>
      <c r="F1012" s="257"/>
      <c r="G1012" s="257"/>
      <c r="H1012" s="257"/>
      <c r="I1012" s="257"/>
      <c r="J1012" s="257"/>
      <c r="K1012" s="109"/>
      <c r="L1012" s="257"/>
      <c r="M1012" s="257"/>
      <c r="N1012" s="257"/>
      <c r="O1012" s="257"/>
      <c r="P1012" s="248"/>
      <c r="Q1012" s="248"/>
      <c r="R1012" s="248"/>
    </row>
    <row r="1013" spans="1:18" s="258" customFormat="1" ht="30" customHeight="1">
      <c r="A1013" s="260"/>
      <c r="B1013" s="250"/>
      <c r="C1013" s="250"/>
      <c r="D1013" s="250"/>
      <c r="E1013" s="107"/>
      <c r="F1013" s="257"/>
      <c r="G1013" s="257"/>
      <c r="H1013" s="257"/>
      <c r="I1013" s="257"/>
      <c r="J1013" s="257"/>
      <c r="K1013" s="109"/>
      <c r="L1013" s="257"/>
      <c r="M1013" s="257"/>
      <c r="N1013" s="257"/>
      <c r="O1013" s="257"/>
      <c r="P1013" s="248"/>
      <c r="Q1013" s="248"/>
      <c r="R1013" s="248"/>
    </row>
    <row r="1014" spans="1:18" s="258" customFormat="1" ht="30" customHeight="1">
      <c r="A1014" s="260"/>
      <c r="B1014" s="250"/>
      <c r="C1014" s="250"/>
      <c r="D1014" s="250"/>
      <c r="E1014" s="107"/>
      <c r="F1014" s="257"/>
      <c r="G1014" s="257"/>
      <c r="H1014" s="257"/>
      <c r="I1014" s="257"/>
      <c r="J1014" s="257"/>
      <c r="K1014" s="109"/>
      <c r="L1014" s="257"/>
      <c r="M1014" s="257"/>
      <c r="N1014" s="257"/>
      <c r="O1014" s="257"/>
      <c r="P1014" s="248"/>
      <c r="Q1014" s="248"/>
      <c r="R1014" s="248"/>
    </row>
    <row r="1015" spans="1:18" s="258" customFormat="1" ht="30" customHeight="1">
      <c r="A1015" s="260"/>
      <c r="B1015" s="250"/>
      <c r="C1015" s="250"/>
      <c r="D1015" s="250"/>
      <c r="E1015" s="107"/>
      <c r="F1015" s="257"/>
      <c r="G1015" s="257"/>
      <c r="H1015" s="257"/>
      <c r="I1015" s="257"/>
      <c r="J1015" s="257"/>
      <c r="K1015" s="109"/>
      <c r="L1015" s="257"/>
      <c r="M1015" s="257"/>
      <c r="N1015" s="257"/>
      <c r="O1015" s="257"/>
      <c r="P1015" s="248"/>
      <c r="Q1015" s="248"/>
      <c r="R1015" s="248"/>
    </row>
    <row r="1016" spans="1:18" s="258" customFormat="1" ht="30" customHeight="1">
      <c r="A1016" s="260"/>
      <c r="B1016" s="250"/>
      <c r="C1016" s="250"/>
      <c r="D1016" s="250"/>
      <c r="E1016" s="107"/>
      <c r="F1016" s="257"/>
      <c r="G1016" s="257"/>
      <c r="H1016" s="257"/>
      <c r="I1016" s="257"/>
      <c r="J1016" s="257"/>
      <c r="K1016" s="109"/>
      <c r="L1016" s="257"/>
      <c r="M1016" s="257"/>
      <c r="N1016" s="257"/>
      <c r="O1016" s="257"/>
      <c r="P1016" s="248"/>
      <c r="Q1016" s="248"/>
      <c r="R1016" s="248"/>
    </row>
    <row r="1017" spans="1:18" s="258" customFormat="1" ht="30" customHeight="1">
      <c r="A1017" s="260"/>
      <c r="B1017" s="250"/>
      <c r="C1017" s="250"/>
      <c r="D1017" s="250"/>
      <c r="E1017" s="107"/>
      <c r="F1017" s="257"/>
      <c r="G1017" s="257"/>
      <c r="H1017" s="257"/>
      <c r="I1017" s="257"/>
      <c r="J1017" s="257"/>
      <c r="K1017" s="109"/>
      <c r="L1017" s="257"/>
      <c r="M1017" s="257"/>
      <c r="N1017" s="257"/>
      <c r="O1017" s="257"/>
      <c r="P1017" s="248"/>
      <c r="Q1017" s="248"/>
      <c r="R1017" s="248"/>
    </row>
    <row r="1018" spans="1:18" s="258" customFormat="1" ht="30" customHeight="1">
      <c r="A1018" s="260"/>
      <c r="B1018" s="250"/>
      <c r="C1018" s="250"/>
      <c r="D1018" s="250"/>
      <c r="E1018" s="107"/>
      <c r="F1018" s="257"/>
      <c r="G1018" s="257"/>
      <c r="H1018" s="257"/>
      <c r="I1018" s="257"/>
      <c r="J1018" s="257"/>
      <c r="K1018" s="109"/>
      <c r="L1018" s="257"/>
      <c r="M1018" s="257"/>
      <c r="N1018" s="257"/>
      <c r="O1018" s="257"/>
      <c r="P1018" s="248"/>
      <c r="Q1018" s="248"/>
      <c r="R1018" s="248"/>
    </row>
    <row r="1019" spans="1:18" s="258" customFormat="1" ht="30" customHeight="1">
      <c r="A1019" s="260"/>
      <c r="B1019" s="250"/>
      <c r="C1019" s="250"/>
      <c r="D1019" s="250"/>
      <c r="E1019" s="107"/>
      <c r="F1019" s="257"/>
      <c r="G1019" s="257"/>
      <c r="H1019" s="257"/>
      <c r="I1019" s="257"/>
      <c r="J1019" s="257"/>
      <c r="K1019" s="109"/>
      <c r="L1019" s="257"/>
      <c r="M1019" s="257"/>
      <c r="N1019" s="257"/>
      <c r="O1019" s="257"/>
      <c r="P1019" s="248"/>
      <c r="Q1019" s="248"/>
      <c r="R1019" s="248"/>
    </row>
    <row r="1020" spans="1:18" s="258" customFormat="1" ht="30" customHeight="1">
      <c r="A1020" s="260"/>
      <c r="B1020" s="250"/>
      <c r="C1020" s="250"/>
      <c r="D1020" s="250"/>
      <c r="E1020" s="107"/>
      <c r="F1020" s="257"/>
      <c r="G1020" s="257"/>
      <c r="H1020" s="257"/>
      <c r="I1020" s="257"/>
      <c r="J1020" s="257"/>
      <c r="K1020" s="109"/>
      <c r="L1020" s="257"/>
      <c r="M1020" s="257"/>
      <c r="N1020" s="257"/>
      <c r="O1020" s="257"/>
      <c r="P1020" s="248"/>
      <c r="Q1020" s="248"/>
      <c r="R1020" s="248"/>
    </row>
    <row r="1021" spans="1:18" s="258" customFormat="1" ht="30" customHeight="1">
      <c r="A1021" s="260"/>
      <c r="B1021" s="250"/>
      <c r="C1021" s="250"/>
      <c r="D1021" s="250"/>
      <c r="E1021" s="107"/>
      <c r="F1021" s="257"/>
      <c r="G1021" s="257"/>
      <c r="H1021" s="257"/>
      <c r="I1021" s="257"/>
      <c r="J1021" s="257"/>
      <c r="K1021" s="109"/>
      <c r="L1021" s="257"/>
      <c r="M1021" s="257"/>
      <c r="N1021" s="257"/>
      <c r="O1021" s="257"/>
      <c r="P1021" s="248"/>
      <c r="Q1021" s="248"/>
      <c r="R1021" s="248"/>
    </row>
    <row r="1022" spans="1:18" s="258" customFormat="1" ht="30" customHeight="1">
      <c r="A1022" s="260"/>
      <c r="B1022" s="250"/>
      <c r="C1022" s="250"/>
      <c r="D1022" s="250"/>
      <c r="E1022" s="107"/>
      <c r="F1022" s="257"/>
      <c r="G1022" s="257"/>
      <c r="H1022" s="257"/>
      <c r="I1022" s="257"/>
      <c r="J1022" s="257"/>
      <c r="K1022" s="109"/>
      <c r="L1022" s="257"/>
      <c r="M1022" s="257"/>
      <c r="N1022" s="257"/>
      <c r="O1022" s="257"/>
      <c r="P1022" s="248"/>
      <c r="Q1022" s="248"/>
      <c r="R1022" s="248"/>
    </row>
    <row r="1023" spans="1:18" s="258" customFormat="1" ht="30" customHeight="1">
      <c r="A1023" s="260"/>
      <c r="B1023" s="250"/>
      <c r="C1023" s="250"/>
      <c r="D1023" s="250"/>
      <c r="E1023" s="107"/>
      <c r="F1023" s="257"/>
      <c r="G1023" s="257"/>
      <c r="H1023" s="257"/>
      <c r="I1023" s="257"/>
      <c r="J1023" s="257"/>
      <c r="K1023" s="109"/>
      <c r="L1023" s="257"/>
      <c r="M1023" s="257"/>
      <c r="N1023" s="257"/>
      <c r="O1023" s="257"/>
      <c r="P1023" s="248"/>
      <c r="Q1023" s="248"/>
      <c r="R1023" s="248"/>
    </row>
    <row r="1024" spans="1:18" s="258" customFormat="1" ht="30" customHeight="1">
      <c r="A1024" s="260"/>
      <c r="B1024" s="250"/>
      <c r="C1024" s="250"/>
      <c r="D1024" s="250"/>
      <c r="E1024" s="107"/>
      <c r="F1024" s="257"/>
      <c r="G1024" s="257"/>
      <c r="H1024" s="257"/>
      <c r="I1024" s="257"/>
      <c r="J1024" s="257"/>
      <c r="K1024" s="109"/>
      <c r="L1024" s="257"/>
      <c r="M1024" s="257"/>
      <c r="N1024" s="257"/>
      <c r="O1024" s="257"/>
      <c r="P1024" s="248"/>
      <c r="Q1024" s="248"/>
      <c r="R1024" s="248"/>
    </row>
    <row r="1025" spans="1:18" s="258" customFormat="1" ht="30" customHeight="1">
      <c r="A1025" s="260"/>
      <c r="B1025" s="250"/>
      <c r="C1025" s="250"/>
      <c r="D1025" s="250"/>
      <c r="E1025" s="107"/>
      <c r="F1025" s="257"/>
      <c r="G1025" s="257"/>
      <c r="H1025" s="257"/>
      <c r="I1025" s="257"/>
      <c r="J1025" s="257"/>
      <c r="K1025" s="109"/>
      <c r="L1025" s="257"/>
      <c r="M1025" s="257"/>
      <c r="N1025" s="257"/>
      <c r="O1025" s="257"/>
      <c r="P1025" s="248"/>
      <c r="Q1025" s="248"/>
      <c r="R1025" s="248"/>
    </row>
    <row r="1026" spans="1:18" s="258" customFormat="1" ht="30" customHeight="1">
      <c r="A1026" s="260"/>
      <c r="B1026" s="250"/>
      <c r="C1026" s="250"/>
      <c r="D1026" s="250"/>
      <c r="E1026" s="107"/>
      <c r="F1026" s="257"/>
      <c r="G1026" s="257"/>
      <c r="H1026" s="257"/>
      <c r="I1026" s="257"/>
      <c r="J1026" s="257"/>
      <c r="K1026" s="109"/>
      <c r="L1026" s="257"/>
      <c r="M1026" s="257"/>
      <c r="N1026" s="257"/>
      <c r="O1026" s="257"/>
      <c r="P1026" s="248"/>
      <c r="Q1026" s="248"/>
      <c r="R1026" s="248"/>
    </row>
    <row r="1027" spans="1:18" s="258" customFormat="1" ht="30" customHeight="1">
      <c r="A1027" s="260"/>
      <c r="B1027" s="250"/>
      <c r="C1027" s="250"/>
      <c r="D1027" s="250"/>
      <c r="E1027" s="107"/>
      <c r="F1027" s="257"/>
      <c r="G1027" s="257"/>
      <c r="H1027" s="257"/>
      <c r="I1027" s="257"/>
      <c r="J1027" s="257"/>
      <c r="K1027" s="109"/>
      <c r="L1027" s="257"/>
      <c r="M1027" s="257"/>
      <c r="N1027" s="257"/>
      <c r="O1027" s="257"/>
      <c r="P1027" s="248"/>
      <c r="Q1027" s="248"/>
      <c r="R1027" s="248"/>
    </row>
    <row r="1028" spans="1:18" s="258" customFormat="1" ht="30" customHeight="1">
      <c r="A1028" s="260"/>
      <c r="B1028" s="250"/>
      <c r="C1028" s="250"/>
      <c r="D1028" s="250"/>
      <c r="E1028" s="107"/>
      <c r="F1028" s="257"/>
      <c r="G1028" s="257"/>
      <c r="H1028" s="257"/>
      <c r="I1028" s="257"/>
      <c r="J1028" s="257"/>
      <c r="K1028" s="109"/>
      <c r="L1028" s="257"/>
      <c r="M1028" s="257"/>
      <c r="N1028" s="257"/>
      <c r="O1028" s="257"/>
      <c r="P1028" s="248"/>
      <c r="Q1028" s="248"/>
      <c r="R1028" s="248"/>
    </row>
    <row r="1029" spans="1:18" s="258" customFormat="1" ht="30" customHeight="1">
      <c r="A1029" s="260"/>
      <c r="B1029" s="250"/>
      <c r="C1029" s="250"/>
      <c r="D1029" s="250"/>
      <c r="E1029" s="107"/>
      <c r="F1029" s="257"/>
      <c r="G1029" s="257"/>
      <c r="H1029" s="257"/>
      <c r="I1029" s="257"/>
      <c r="J1029" s="257"/>
      <c r="K1029" s="109"/>
      <c r="L1029" s="257"/>
      <c r="M1029" s="257"/>
      <c r="N1029" s="257"/>
      <c r="O1029" s="257"/>
      <c r="P1029" s="248"/>
      <c r="Q1029" s="248"/>
      <c r="R1029" s="248"/>
    </row>
    <row r="1030" spans="1:18" s="258" customFormat="1" ht="30" customHeight="1">
      <c r="A1030" s="260"/>
      <c r="B1030" s="250"/>
      <c r="C1030" s="250"/>
      <c r="D1030" s="250"/>
      <c r="E1030" s="107"/>
      <c r="F1030" s="257"/>
      <c r="G1030" s="257"/>
      <c r="H1030" s="257"/>
      <c r="I1030" s="257"/>
      <c r="J1030" s="257"/>
      <c r="K1030" s="109"/>
      <c r="L1030" s="257"/>
      <c r="M1030" s="257"/>
      <c r="N1030" s="257"/>
      <c r="O1030" s="257"/>
      <c r="P1030" s="248"/>
      <c r="Q1030" s="248"/>
      <c r="R1030" s="248"/>
    </row>
    <row r="1031" spans="1:18" s="258" customFormat="1" ht="30" customHeight="1">
      <c r="A1031" s="260"/>
      <c r="B1031" s="250"/>
      <c r="C1031" s="250"/>
      <c r="D1031" s="250"/>
      <c r="E1031" s="107"/>
      <c r="F1031" s="257"/>
      <c r="G1031" s="257"/>
      <c r="H1031" s="257"/>
      <c r="I1031" s="257"/>
      <c r="J1031" s="257"/>
      <c r="K1031" s="109"/>
      <c r="L1031" s="257"/>
      <c r="M1031" s="257"/>
      <c r="N1031" s="257"/>
      <c r="O1031" s="257"/>
      <c r="P1031" s="248"/>
      <c r="Q1031" s="248"/>
      <c r="R1031" s="248"/>
    </row>
    <row r="1032" spans="1:18" s="258" customFormat="1" ht="30" customHeight="1">
      <c r="A1032" s="260"/>
      <c r="B1032" s="250"/>
      <c r="C1032" s="250"/>
      <c r="D1032" s="250"/>
      <c r="E1032" s="107"/>
      <c r="F1032" s="257"/>
      <c r="G1032" s="257"/>
      <c r="H1032" s="257"/>
      <c r="I1032" s="257"/>
      <c r="J1032" s="257"/>
      <c r="K1032" s="109"/>
      <c r="L1032" s="257"/>
      <c r="M1032" s="257"/>
      <c r="N1032" s="257"/>
      <c r="O1032" s="257"/>
      <c r="P1032" s="248"/>
      <c r="Q1032" s="248"/>
      <c r="R1032" s="248"/>
    </row>
    <row r="1033" spans="1:18" s="258" customFormat="1" ht="30" customHeight="1">
      <c r="A1033" s="260"/>
      <c r="B1033" s="250"/>
      <c r="C1033" s="250"/>
      <c r="D1033" s="250"/>
      <c r="E1033" s="107"/>
      <c r="F1033" s="257"/>
      <c r="G1033" s="257"/>
      <c r="H1033" s="257"/>
      <c r="I1033" s="257"/>
      <c r="J1033" s="257"/>
      <c r="K1033" s="109"/>
      <c r="L1033" s="257"/>
      <c r="M1033" s="257"/>
      <c r="N1033" s="257"/>
      <c r="O1033" s="257"/>
      <c r="P1033" s="248"/>
      <c r="Q1033" s="248"/>
      <c r="R1033" s="248"/>
    </row>
    <row r="1034" spans="1:18" s="258" customFormat="1" ht="30" customHeight="1">
      <c r="A1034" s="260"/>
      <c r="B1034" s="250"/>
      <c r="C1034" s="250"/>
      <c r="D1034" s="250"/>
      <c r="E1034" s="107"/>
      <c r="F1034" s="257"/>
      <c r="G1034" s="257"/>
      <c r="H1034" s="257"/>
      <c r="I1034" s="257"/>
      <c r="J1034" s="257"/>
      <c r="K1034" s="109"/>
      <c r="L1034" s="257"/>
      <c r="M1034" s="257"/>
      <c r="N1034" s="257"/>
      <c r="O1034" s="257"/>
      <c r="P1034" s="248"/>
      <c r="Q1034" s="248"/>
      <c r="R1034" s="248"/>
    </row>
    <row r="1035" spans="1:18" s="258" customFormat="1" ht="30" customHeight="1">
      <c r="A1035" s="260"/>
      <c r="B1035" s="250"/>
      <c r="C1035" s="250"/>
      <c r="D1035" s="250"/>
      <c r="E1035" s="107"/>
      <c r="F1035" s="257"/>
      <c r="G1035" s="257"/>
      <c r="H1035" s="257"/>
      <c r="I1035" s="257"/>
      <c r="J1035" s="257"/>
      <c r="K1035" s="109"/>
      <c r="L1035" s="257"/>
      <c r="M1035" s="257"/>
      <c r="N1035" s="257"/>
      <c r="O1035" s="257"/>
      <c r="P1035" s="248"/>
      <c r="Q1035" s="248"/>
      <c r="R1035" s="248"/>
    </row>
    <row r="1036" spans="1:18" s="258" customFormat="1" ht="30" customHeight="1">
      <c r="A1036" s="260"/>
      <c r="B1036" s="250"/>
      <c r="C1036" s="250"/>
      <c r="D1036" s="250"/>
      <c r="E1036" s="107"/>
      <c r="F1036" s="257"/>
      <c r="G1036" s="257"/>
      <c r="H1036" s="257"/>
      <c r="I1036" s="257"/>
      <c r="J1036" s="257"/>
      <c r="K1036" s="109"/>
      <c r="L1036" s="257"/>
      <c r="M1036" s="257"/>
      <c r="N1036" s="257"/>
      <c r="O1036" s="257"/>
      <c r="P1036" s="248"/>
      <c r="Q1036" s="248"/>
      <c r="R1036" s="248"/>
    </row>
    <row r="1037" spans="1:18" s="258" customFormat="1" ht="30" customHeight="1">
      <c r="A1037" s="260"/>
      <c r="B1037" s="250"/>
      <c r="C1037" s="250"/>
      <c r="D1037" s="250"/>
      <c r="E1037" s="107"/>
      <c r="F1037" s="257"/>
      <c r="G1037" s="257"/>
      <c r="H1037" s="257"/>
      <c r="I1037" s="257"/>
      <c r="J1037" s="257"/>
      <c r="K1037" s="109"/>
      <c r="L1037" s="257"/>
      <c r="M1037" s="257"/>
      <c r="N1037" s="257"/>
      <c r="O1037" s="257"/>
      <c r="P1037" s="248"/>
      <c r="Q1037" s="248"/>
      <c r="R1037" s="248"/>
    </row>
    <row r="1038" spans="1:18" s="258" customFormat="1" ht="30" customHeight="1">
      <c r="A1038" s="260"/>
      <c r="B1038" s="250"/>
      <c r="C1038" s="250"/>
      <c r="D1038" s="250"/>
      <c r="E1038" s="107"/>
      <c r="F1038" s="257"/>
      <c r="G1038" s="257"/>
      <c r="H1038" s="257"/>
      <c r="I1038" s="257"/>
      <c r="J1038" s="257"/>
      <c r="K1038" s="109"/>
      <c r="L1038" s="257"/>
      <c r="M1038" s="257"/>
      <c r="N1038" s="257"/>
      <c r="O1038" s="257"/>
      <c r="P1038" s="248"/>
      <c r="Q1038" s="248"/>
      <c r="R1038" s="248"/>
    </row>
    <row r="1039" spans="1:18" s="258" customFormat="1" ht="30" customHeight="1">
      <c r="A1039" s="260"/>
      <c r="B1039" s="250"/>
      <c r="C1039" s="250"/>
      <c r="D1039" s="250"/>
      <c r="E1039" s="107"/>
      <c r="F1039" s="257"/>
      <c r="G1039" s="257"/>
      <c r="H1039" s="257"/>
      <c r="I1039" s="257"/>
      <c r="J1039" s="257"/>
      <c r="K1039" s="109"/>
      <c r="L1039" s="257"/>
      <c r="M1039" s="257"/>
      <c r="N1039" s="257"/>
      <c r="O1039" s="257"/>
      <c r="P1039" s="248"/>
      <c r="Q1039" s="248"/>
      <c r="R1039" s="248"/>
    </row>
    <row r="1040" spans="1:18" s="258" customFormat="1" ht="30" customHeight="1">
      <c r="A1040" s="260"/>
      <c r="B1040" s="250"/>
      <c r="C1040" s="250"/>
      <c r="D1040" s="250"/>
      <c r="E1040" s="107"/>
      <c r="F1040" s="257"/>
      <c r="G1040" s="257"/>
      <c r="H1040" s="257"/>
      <c r="I1040" s="257"/>
      <c r="J1040" s="257"/>
      <c r="K1040" s="109"/>
      <c r="L1040" s="257"/>
      <c r="M1040" s="257"/>
      <c r="N1040" s="257"/>
      <c r="O1040" s="257"/>
      <c r="P1040" s="248"/>
      <c r="Q1040" s="248"/>
      <c r="R1040" s="248"/>
    </row>
    <row r="1041" spans="1:18" s="258" customFormat="1" ht="30" customHeight="1">
      <c r="A1041" s="260"/>
      <c r="B1041" s="250"/>
      <c r="C1041" s="250"/>
      <c r="D1041" s="250"/>
      <c r="E1041" s="107"/>
      <c r="F1041" s="257"/>
      <c r="G1041" s="257"/>
      <c r="H1041" s="257"/>
      <c r="I1041" s="257"/>
      <c r="J1041" s="257"/>
      <c r="K1041" s="109"/>
      <c r="L1041" s="257"/>
      <c r="M1041" s="257"/>
      <c r="N1041" s="257"/>
      <c r="O1041" s="257"/>
      <c r="P1041" s="248"/>
      <c r="Q1041" s="248"/>
      <c r="R1041" s="248"/>
    </row>
    <row r="1042" spans="1:18" s="258" customFormat="1" ht="30" customHeight="1">
      <c r="A1042" s="260"/>
      <c r="B1042" s="250"/>
      <c r="C1042" s="250"/>
      <c r="D1042" s="250"/>
      <c r="E1042" s="107"/>
      <c r="F1042" s="257"/>
      <c r="G1042" s="257"/>
      <c r="H1042" s="257"/>
      <c r="I1042" s="257"/>
      <c r="J1042" s="257"/>
      <c r="K1042" s="109"/>
      <c r="L1042" s="257"/>
      <c r="M1042" s="257"/>
      <c r="N1042" s="257"/>
      <c r="O1042" s="257"/>
      <c r="P1042" s="248"/>
      <c r="Q1042" s="248"/>
      <c r="R1042" s="248"/>
    </row>
    <row r="1043" spans="1:18" s="258" customFormat="1" ht="30" customHeight="1">
      <c r="A1043" s="260"/>
      <c r="B1043" s="250"/>
      <c r="C1043" s="250"/>
      <c r="D1043" s="250"/>
      <c r="E1043" s="107"/>
      <c r="F1043" s="257"/>
      <c r="G1043" s="257"/>
      <c r="H1043" s="257"/>
      <c r="I1043" s="257"/>
      <c r="J1043" s="257"/>
      <c r="K1043" s="109"/>
      <c r="L1043" s="257"/>
      <c r="M1043" s="257"/>
      <c r="N1043" s="257"/>
      <c r="O1043" s="257"/>
      <c r="P1043" s="248"/>
      <c r="Q1043" s="248"/>
      <c r="R1043" s="248"/>
    </row>
    <row r="1044" spans="1:18" s="258" customFormat="1" ht="30" customHeight="1">
      <c r="A1044" s="260"/>
      <c r="B1044" s="250"/>
      <c r="C1044" s="250"/>
      <c r="D1044" s="250"/>
      <c r="E1044" s="107"/>
      <c r="F1044" s="257"/>
      <c r="G1044" s="257"/>
      <c r="H1044" s="257"/>
      <c r="I1044" s="257"/>
      <c r="J1044" s="257"/>
      <c r="K1044" s="109"/>
      <c r="L1044" s="257"/>
      <c r="M1044" s="257"/>
      <c r="N1044" s="257"/>
      <c r="O1044" s="257"/>
      <c r="P1044" s="248"/>
      <c r="Q1044" s="248"/>
      <c r="R1044" s="248"/>
    </row>
    <row r="1045" spans="1:18" s="258" customFormat="1" ht="30" customHeight="1">
      <c r="A1045" s="260"/>
      <c r="B1045" s="250"/>
      <c r="C1045" s="250"/>
      <c r="D1045" s="250"/>
      <c r="E1045" s="107"/>
      <c r="F1045" s="257"/>
      <c r="G1045" s="257"/>
      <c r="H1045" s="257"/>
      <c r="I1045" s="257"/>
      <c r="J1045" s="257"/>
      <c r="K1045" s="109"/>
      <c r="L1045" s="257"/>
      <c r="M1045" s="257"/>
      <c r="N1045" s="257"/>
      <c r="O1045" s="257"/>
      <c r="P1045" s="248"/>
      <c r="Q1045" s="248"/>
      <c r="R1045" s="248"/>
    </row>
    <row r="1046" spans="1:18" s="258" customFormat="1" ht="30" customHeight="1">
      <c r="A1046" s="260"/>
      <c r="B1046" s="250"/>
      <c r="C1046" s="250"/>
      <c r="D1046" s="250"/>
      <c r="E1046" s="107"/>
      <c r="F1046" s="257"/>
      <c r="G1046" s="257"/>
      <c r="H1046" s="257"/>
      <c r="I1046" s="257"/>
      <c r="J1046" s="257"/>
      <c r="K1046" s="109"/>
      <c r="L1046" s="257"/>
      <c r="M1046" s="257"/>
      <c r="N1046" s="257"/>
      <c r="O1046" s="257"/>
      <c r="P1046" s="248"/>
      <c r="Q1046" s="248"/>
      <c r="R1046" s="248"/>
    </row>
    <row r="1047" spans="1:18" s="258" customFormat="1" ht="30" customHeight="1">
      <c r="A1047" s="260"/>
      <c r="B1047" s="250"/>
      <c r="C1047" s="250"/>
      <c r="D1047" s="250"/>
      <c r="E1047" s="107"/>
      <c r="F1047" s="257"/>
      <c r="G1047" s="257"/>
      <c r="H1047" s="257"/>
      <c r="I1047" s="257"/>
      <c r="J1047" s="257"/>
      <c r="K1047" s="109"/>
      <c r="L1047" s="257"/>
      <c r="M1047" s="257"/>
      <c r="N1047" s="257"/>
      <c r="O1047" s="257"/>
      <c r="P1047" s="248"/>
      <c r="Q1047" s="248"/>
      <c r="R1047" s="248"/>
    </row>
    <row r="1048" spans="1:18" s="258" customFormat="1" ht="30" customHeight="1">
      <c r="A1048" s="260"/>
      <c r="B1048" s="250"/>
      <c r="C1048" s="250"/>
      <c r="D1048" s="250"/>
      <c r="E1048" s="107"/>
      <c r="F1048" s="257"/>
      <c r="G1048" s="257"/>
      <c r="H1048" s="257"/>
      <c r="I1048" s="257"/>
      <c r="J1048" s="257"/>
      <c r="K1048" s="109"/>
      <c r="L1048" s="257"/>
      <c r="M1048" s="257"/>
      <c r="N1048" s="257"/>
      <c r="O1048" s="257"/>
      <c r="P1048" s="248"/>
      <c r="Q1048" s="248"/>
      <c r="R1048" s="248"/>
    </row>
    <row r="1049" spans="1:18" s="258" customFormat="1" ht="30" customHeight="1">
      <c r="A1049" s="260"/>
      <c r="B1049" s="250"/>
      <c r="C1049" s="250"/>
      <c r="D1049" s="250"/>
      <c r="E1049" s="107"/>
      <c r="F1049" s="257"/>
      <c r="G1049" s="257"/>
      <c r="H1049" s="257"/>
      <c r="I1049" s="257"/>
      <c r="J1049" s="257"/>
      <c r="K1049" s="109"/>
      <c r="L1049" s="257"/>
      <c r="M1049" s="257"/>
      <c r="N1049" s="257"/>
      <c r="O1049" s="257"/>
      <c r="P1049" s="248"/>
      <c r="Q1049" s="248"/>
      <c r="R1049" s="248"/>
    </row>
    <row r="1050" spans="1:18" s="258" customFormat="1" ht="30" customHeight="1">
      <c r="A1050" s="260"/>
      <c r="B1050" s="250"/>
      <c r="C1050" s="250"/>
      <c r="D1050" s="250"/>
      <c r="E1050" s="107"/>
      <c r="F1050" s="257"/>
      <c r="G1050" s="257"/>
      <c r="H1050" s="257"/>
      <c r="I1050" s="257"/>
      <c r="J1050" s="257"/>
      <c r="K1050" s="109"/>
      <c r="L1050" s="257"/>
      <c r="M1050" s="257"/>
      <c r="N1050" s="257"/>
      <c r="O1050" s="257"/>
      <c r="P1050" s="248"/>
      <c r="Q1050" s="248"/>
      <c r="R1050" s="248"/>
    </row>
    <row r="1051" spans="1:18" s="258" customFormat="1" ht="30" customHeight="1">
      <c r="A1051" s="260"/>
      <c r="B1051" s="250"/>
      <c r="C1051" s="250"/>
      <c r="D1051" s="250"/>
      <c r="E1051" s="107"/>
      <c r="F1051" s="257"/>
      <c r="G1051" s="257"/>
      <c r="H1051" s="257"/>
      <c r="I1051" s="257"/>
      <c r="J1051" s="257"/>
      <c r="K1051" s="109"/>
      <c r="L1051" s="257"/>
      <c r="M1051" s="257"/>
      <c r="N1051" s="257"/>
      <c r="O1051" s="257"/>
      <c r="P1051" s="248"/>
      <c r="Q1051" s="248"/>
      <c r="R1051" s="248"/>
    </row>
    <row r="1052" spans="1:18" s="258" customFormat="1" ht="30" customHeight="1">
      <c r="A1052" s="260"/>
      <c r="B1052" s="250"/>
      <c r="C1052" s="250"/>
      <c r="D1052" s="250"/>
      <c r="E1052" s="107"/>
      <c r="F1052" s="257"/>
      <c r="G1052" s="257"/>
      <c r="H1052" s="257"/>
      <c r="I1052" s="257"/>
      <c r="J1052" s="257"/>
      <c r="K1052" s="109"/>
      <c r="L1052" s="257"/>
      <c r="M1052" s="257"/>
      <c r="N1052" s="257"/>
      <c r="O1052" s="257"/>
      <c r="P1052" s="248"/>
      <c r="Q1052" s="248"/>
      <c r="R1052" s="248"/>
    </row>
    <row r="1053" spans="1:18" s="258" customFormat="1" ht="30" customHeight="1">
      <c r="A1053" s="260"/>
      <c r="B1053" s="250"/>
      <c r="C1053" s="250"/>
      <c r="D1053" s="250"/>
      <c r="E1053" s="107"/>
      <c r="F1053" s="257"/>
      <c r="G1053" s="257"/>
      <c r="H1053" s="257"/>
      <c r="I1053" s="257"/>
      <c r="J1053" s="257"/>
      <c r="K1053" s="109"/>
      <c r="L1053" s="257"/>
      <c r="M1053" s="257"/>
      <c r="N1053" s="257"/>
      <c r="O1053" s="257"/>
      <c r="P1053" s="248"/>
      <c r="Q1053" s="248"/>
      <c r="R1053" s="248"/>
    </row>
    <row r="1054" spans="1:18" s="258" customFormat="1" ht="30" customHeight="1">
      <c r="A1054" s="260"/>
      <c r="B1054" s="250"/>
      <c r="C1054" s="250"/>
      <c r="D1054" s="250"/>
      <c r="E1054" s="107"/>
      <c r="F1054" s="257"/>
      <c r="G1054" s="257"/>
      <c r="H1054" s="257"/>
      <c r="I1054" s="257"/>
      <c r="J1054" s="257"/>
      <c r="K1054" s="109"/>
      <c r="L1054" s="257"/>
      <c r="M1054" s="257"/>
      <c r="N1054" s="257"/>
      <c r="O1054" s="257"/>
      <c r="P1054" s="248"/>
      <c r="Q1054" s="248"/>
      <c r="R1054" s="248"/>
    </row>
    <row r="1055" spans="1:18" s="258" customFormat="1" ht="30" customHeight="1">
      <c r="A1055" s="260"/>
      <c r="B1055" s="250"/>
      <c r="C1055" s="250"/>
      <c r="D1055" s="250"/>
      <c r="E1055" s="107"/>
      <c r="F1055" s="257"/>
      <c r="G1055" s="257"/>
      <c r="H1055" s="257"/>
      <c r="I1055" s="257"/>
      <c r="J1055" s="257"/>
      <c r="K1055" s="109"/>
      <c r="L1055" s="257"/>
      <c r="M1055" s="257"/>
      <c r="N1055" s="257"/>
      <c r="O1055" s="257"/>
      <c r="P1055" s="248"/>
      <c r="Q1055" s="248"/>
      <c r="R1055" s="248"/>
    </row>
    <row r="1056" spans="1:18" s="258" customFormat="1" ht="30" customHeight="1">
      <c r="A1056" s="260"/>
      <c r="B1056" s="250"/>
      <c r="C1056" s="250"/>
      <c r="D1056" s="250"/>
      <c r="E1056" s="107"/>
      <c r="F1056" s="257"/>
      <c r="G1056" s="257"/>
      <c r="H1056" s="257"/>
      <c r="I1056" s="257"/>
      <c r="J1056" s="257"/>
      <c r="K1056" s="109"/>
      <c r="L1056" s="257"/>
      <c r="M1056" s="257"/>
      <c r="N1056" s="257"/>
      <c r="O1056" s="257"/>
      <c r="P1056" s="248"/>
      <c r="Q1056" s="248"/>
      <c r="R1056" s="248"/>
    </row>
    <row r="1057" spans="1:18" s="258" customFormat="1" ht="30" customHeight="1">
      <c r="A1057" s="260"/>
      <c r="B1057" s="250"/>
      <c r="C1057" s="250"/>
      <c r="D1057" s="250"/>
      <c r="E1057" s="107"/>
      <c r="F1057" s="257"/>
      <c r="G1057" s="257"/>
      <c r="H1057" s="257"/>
      <c r="I1057" s="257"/>
      <c r="J1057" s="257"/>
      <c r="K1057" s="109"/>
      <c r="L1057" s="257"/>
      <c r="M1057" s="257"/>
      <c r="N1057" s="257"/>
      <c r="O1057" s="257"/>
      <c r="P1057" s="248"/>
      <c r="Q1057" s="248"/>
      <c r="R1057" s="248"/>
    </row>
    <row r="1058" spans="1:18" s="258" customFormat="1" ht="30" customHeight="1">
      <c r="A1058" s="260"/>
      <c r="B1058" s="250"/>
      <c r="C1058" s="250"/>
      <c r="D1058" s="250"/>
      <c r="E1058" s="107"/>
      <c r="F1058" s="257"/>
      <c r="G1058" s="257"/>
      <c r="H1058" s="257"/>
      <c r="I1058" s="257"/>
      <c r="J1058" s="257"/>
      <c r="K1058" s="109"/>
      <c r="L1058" s="257"/>
      <c r="M1058" s="257"/>
      <c r="N1058" s="257"/>
      <c r="O1058" s="257"/>
      <c r="P1058" s="248"/>
      <c r="Q1058" s="248"/>
      <c r="R1058" s="248"/>
    </row>
    <row r="1059" spans="1:18" s="258" customFormat="1" ht="30" customHeight="1">
      <c r="A1059" s="260"/>
      <c r="B1059" s="250"/>
      <c r="C1059" s="250"/>
      <c r="D1059" s="250"/>
      <c r="E1059" s="107"/>
      <c r="F1059" s="257"/>
      <c r="G1059" s="257"/>
      <c r="H1059" s="257"/>
      <c r="I1059" s="257"/>
      <c r="J1059" s="257"/>
      <c r="K1059" s="109"/>
      <c r="L1059" s="257"/>
      <c r="M1059" s="257"/>
      <c r="N1059" s="257"/>
      <c r="O1059" s="257"/>
      <c r="P1059" s="248"/>
      <c r="Q1059" s="248"/>
      <c r="R1059" s="248"/>
    </row>
    <row r="1060" spans="1:18" s="258" customFormat="1" ht="30" customHeight="1">
      <c r="A1060" s="260"/>
      <c r="B1060" s="250"/>
      <c r="C1060" s="250"/>
      <c r="D1060" s="250"/>
      <c r="E1060" s="107"/>
      <c r="F1060" s="257"/>
      <c r="G1060" s="257"/>
      <c r="H1060" s="257"/>
      <c r="I1060" s="257"/>
      <c r="J1060" s="257"/>
      <c r="K1060" s="109"/>
      <c r="L1060" s="257"/>
      <c r="M1060" s="257"/>
      <c r="N1060" s="257"/>
      <c r="O1060" s="257"/>
      <c r="P1060" s="248"/>
      <c r="Q1060" s="248"/>
      <c r="R1060" s="248"/>
    </row>
    <row r="1061" spans="1:18" s="258" customFormat="1" ht="30" customHeight="1">
      <c r="A1061" s="260"/>
      <c r="B1061" s="250"/>
      <c r="C1061" s="250"/>
      <c r="D1061" s="250"/>
      <c r="E1061" s="107"/>
      <c r="F1061" s="257"/>
      <c r="G1061" s="257"/>
      <c r="H1061" s="257"/>
      <c r="I1061" s="257"/>
      <c r="J1061" s="257"/>
      <c r="K1061" s="109"/>
      <c r="L1061" s="257"/>
      <c r="M1061" s="257"/>
      <c r="N1061" s="257"/>
      <c r="O1061" s="257"/>
      <c r="P1061" s="248"/>
      <c r="Q1061" s="248"/>
      <c r="R1061" s="248"/>
    </row>
    <row r="1062" spans="1:18" s="258" customFormat="1" ht="30" customHeight="1">
      <c r="A1062" s="260"/>
      <c r="B1062" s="250"/>
      <c r="C1062" s="250"/>
      <c r="D1062" s="250"/>
      <c r="E1062" s="107"/>
      <c r="F1062" s="257"/>
      <c r="G1062" s="257"/>
      <c r="H1062" s="257"/>
      <c r="I1062" s="257"/>
      <c r="J1062" s="257"/>
      <c r="K1062" s="109"/>
      <c r="L1062" s="257"/>
      <c r="M1062" s="257"/>
      <c r="N1062" s="257"/>
      <c r="O1062" s="257"/>
      <c r="P1062" s="248"/>
      <c r="Q1062" s="248"/>
      <c r="R1062" s="248"/>
    </row>
    <row r="1063" spans="1:18" s="258" customFormat="1" ht="30" customHeight="1">
      <c r="A1063" s="260"/>
      <c r="B1063" s="250"/>
      <c r="C1063" s="250"/>
      <c r="D1063" s="250"/>
      <c r="E1063" s="107"/>
      <c r="F1063" s="257"/>
      <c r="G1063" s="257"/>
      <c r="H1063" s="257"/>
      <c r="I1063" s="257"/>
      <c r="J1063" s="257"/>
      <c r="K1063" s="109"/>
      <c r="L1063" s="257"/>
      <c r="M1063" s="257"/>
      <c r="N1063" s="257"/>
      <c r="O1063" s="257"/>
      <c r="P1063" s="248"/>
      <c r="Q1063" s="248"/>
      <c r="R1063" s="248"/>
    </row>
    <row r="1064" spans="1:18" s="258" customFormat="1" ht="30" customHeight="1">
      <c r="A1064" s="260"/>
      <c r="B1064" s="250"/>
      <c r="C1064" s="250"/>
      <c r="D1064" s="250"/>
      <c r="E1064" s="107"/>
      <c r="F1064" s="257"/>
      <c r="G1064" s="257"/>
      <c r="H1064" s="257"/>
      <c r="I1064" s="257"/>
      <c r="J1064" s="257"/>
      <c r="K1064" s="109"/>
      <c r="L1064" s="257"/>
      <c r="M1064" s="257"/>
      <c r="N1064" s="257"/>
      <c r="O1064" s="257"/>
      <c r="P1064" s="248"/>
      <c r="Q1064" s="248"/>
      <c r="R1064" s="248"/>
    </row>
    <row r="1065" spans="1:18" s="258" customFormat="1" ht="30" customHeight="1">
      <c r="A1065" s="260"/>
      <c r="B1065" s="250"/>
      <c r="C1065" s="250"/>
      <c r="D1065" s="250"/>
      <c r="E1065" s="107"/>
      <c r="F1065" s="257"/>
      <c r="G1065" s="257"/>
      <c r="H1065" s="257"/>
      <c r="I1065" s="257"/>
      <c r="J1065" s="257"/>
      <c r="K1065" s="109"/>
      <c r="L1065" s="257"/>
      <c r="M1065" s="257"/>
      <c r="N1065" s="257"/>
      <c r="O1065" s="257"/>
      <c r="P1065" s="248"/>
      <c r="Q1065" s="248"/>
      <c r="R1065" s="248"/>
    </row>
    <row r="1066" spans="1:18" s="258" customFormat="1" ht="30" customHeight="1">
      <c r="A1066" s="260"/>
      <c r="B1066" s="250"/>
      <c r="C1066" s="250"/>
      <c r="D1066" s="250"/>
      <c r="E1066" s="107"/>
      <c r="F1066" s="257"/>
      <c r="G1066" s="257"/>
      <c r="H1066" s="257"/>
      <c r="I1066" s="257"/>
      <c r="J1066" s="257"/>
      <c r="K1066" s="109"/>
      <c r="L1066" s="257"/>
      <c r="M1066" s="257"/>
      <c r="N1066" s="257"/>
      <c r="O1066" s="257"/>
      <c r="P1066" s="248"/>
      <c r="Q1066" s="248"/>
      <c r="R1066" s="248"/>
    </row>
    <row r="1067" spans="1:18" s="258" customFormat="1" ht="30" customHeight="1">
      <c r="A1067" s="260"/>
      <c r="B1067" s="250"/>
      <c r="C1067" s="250"/>
      <c r="D1067" s="250"/>
      <c r="E1067" s="107"/>
      <c r="F1067" s="257"/>
      <c r="G1067" s="257"/>
      <c r="H1067" s="257"/>
      <c r="I1067" s="257"/>
      <c r="J1067" s="257"/>
      <c r="K1067" s="109"/>
      <c r="L1067" s="257"/>
      <c r="M1067" s="257"/>
      <c r="N1067" s="257"/>
      <c r="O1067" s="257"/>
      <c r="P1067" s="248"/>
      <c r="Q1067" s="248"/>
      <c r="R1067" s="248"/>
    </row>
    <row r="1068" spans="1:18" s="258" customFormat="1" ht="30" customHeight="1">
      <c r="A1068" s="260"/>
      <c r="B1068" s="250"/>
      <c r="C1068" s="250"/>
      <c r="D1068" s="250"/>
      <c r="E1068" s="107"/>
      <c r="F1068" s="257"/>
      <c r="G1068" s="257"/>
      <c r="H1068" s="257"/>
      <c r="I1068" s="257"/>
      <c r="J1068" s="257"/>
      <c r="K1068" s="109"/>
      <c r="L1068" s="257"/>
      <c r="M1068" s="257"/>
      <c r="N1068" s="257"/>
      <c r="O1068" s="257"/>
      <c r="P1068" s="248"/>
      <c r="Q1068" s="248"/>
      <c r="R1068" s="248"/>
    </row>
    <row r="1069" spans="1:18" s="258" customFormat="1" ht="30" customHeight="1">
      <c r="A1069" s="260"/>
      <c r="B1069" s="250"/>
      <c r="C1069" s="250"/>
      <c r="D1069" s="250"/>
      <c r="E1069" s="107"/>
      <c r="F1069" s="257"/>
      <c r="G1069" s="257"/>
      <c r="H1069" s="257"/>
      <c r="I1069" s="257"/>
      <c r="J1069" s="257"/>
      <c r="K1069" s="109"/>
      <c r="L1069" s="257"/>
      <c r="M1069" s="257"/>
      <c r="N1069" s="257"/>
      <c r="O1069" s="257"/>
      <c r="P1069" s="248"/>
      <c r="Q1069" s="248"/>
      <c r="R1069" s="248"/>
    </row>
    <row r="1070" spans="1:18" s="258" customFormat="1" ht="30" customHeight="1">
      <c r="A1070" s="260"/>
      <c r="B1070" s="250"/>
      <c r="C1070" s="250"/>
      <c r="D1070" s="250"/>
      <c r="E1070" s="107"/>
      <c r="F1070" s="257"/>
      <c r="G1070" s="257"/>
      <c r="H1070" s="257"/>
      <c r="I1070" s="257"/>
      <c r="J1070" s="257"/>
      <c r="K1070" s="109"/>
      <c r="L1070" s="257"/>
      <c r="M1070" s="257"/>
      <c r="N1070" s="257"/>
      <c r="O1070" s="257"/>
      <c r="P1070" s="248"/>
      <c r="Q1070" s="248"/>
      <c r="R1070" s="248"/>
    </row>
    <row r="1071" spans="1:18" s="258" customFormat="1" ht="30" customHeight="1">
      <c r="A1071" s="260"/>
      <c r="B1071" s="250"/>
      <c r="C1071" s="250"/>
      <c r="D1071" s="250"/>
      <c r="E1071" s="107"/>
      <c r="F1071" s="257"/>
      <c r="G1071" s="257"/>
      <c r="H1071" s="257"/>
      <c r="I1071" s="257"/>
      <c r="J1071" s="257"/>
      <c r="K1071" s="109"/>
      <c r="L1071" s="257"/>
      <c r="M1071" s="257"/>
      <c r="N1071" s="257"/>
      <c r="O1071" s="257"/>
      <c r="P1071" s="248"/>
      <c r="Q1071" s="248"/>
      <c r="R1071" s="248"/>
    </row>
    <row r="1072" spans="1:18" s="258" customFormat="1" ht="30" customHeight="1">
      <c r="A1072" s="260"/>
      <c r="B1072" s="250"/>
      <c r="C1072" s="250"/>
      <c r="D1072" s="250"/>
      <c r="E1072" s="107"/>
      <c r="F1072" s="257"/>
      <c r="G1072" s="257"/>
      <c r="H1072" s="257"/>
      <c r="I1072" s="257"/>
      <c r="J1072" s="257"/>
      <c r="K1072" s="109"/>
      <c r="L1072" s="257"/>
      <c r="M1072" s="257"/>
      <c r="N1072" s="257"/>
      <c r="O1072" s="257"/>
      <c r="P1072" s="248"/>
      <c r="Q1072" s="248"/>
      <c r="R1072" s="248"/>
    </row>
    <row r="1073" spans="1:18" s="258" customFormat="1" ht="30" customHeight="1">
      <c r="A1073" s="260"/>
      <c r="B1073" s="250"/>
      <c r="C1073" s="250"/>
      <c r="D1073" s="250"/>
      <c r="E1073" s="107"/>
      <c r="F1073" s="257"/>
      <c r="G1073" s="257"/>
      <c r="H1073" s="257"/>
      <c r="I1073" s="257"/>
      <c r="J1073" s="257"/>
      <c r="K1073" s="109"/>
      <c r="L1073" s="257"/>
      <c r="M1073" s="257"/>
      <c r="N1073" s="257"/>
      <c r="O1073" s="257"/>
      <c r="P1073" s="248"/>
      <c r="Q1073" s="248"/>
      <c r="R1073" s="248"/>
    </row>
    <row r="1074" spans="1:18" s="258" customFormat="1" ht="30" customHeight="1">
      <c r="A1074" s="260"/>
      <c r="B1074" s="250"/>
      <c r="C1074" s="250"/>
      <c r="D1074" s="250"/>
      <c r="E1074" s="107"/>
      <c r="F1074" s="257"/>
      <c r="G1074" s="257"/>
      <c r="H1074" s="257"/>
      <c r="I1074" s="257"/>
      <c r="J1074" s="257"/>
      <c r="K1074" s="109"/>
      <c r="L1074" s="257"/>
      <c r="M1074" s="257"/>
      <c r="N1074" s="257"/>
      <c r="O1074" s="257"/>
      <c r="P1074" s="248"/>
      <c r="Q1074" s="248"/>
      <c r="R1074" s="248"/>
    </row>
    <row r="1075" spans="1:18" s="258" customFormat="1" ht="30" customHeight="1">
      <c r="A1075" s="260"/>
      <c r="B1075" s="250"/>
      <c r="C1075" s="250"/>
      <c r="D1075" s="250"/>
      <c r="E1075" s="107"/>
      <c r="F1075" s="257"/>
      <c r="G1075" s="257"/>
      <c r="H1075" s="257"/>
      <c r="I1075" s="257"/>
      <c r="J1075" s="257"/>
      <c r="K1075" s="109"/>
      <c r="L1075" s="257"/>
      <c r="M1075" s="257"/>
      <c r="N1075" s="257"/>
      <c r="O1075" s="257"/>
      <c r="P1075" s="248"/>
      <c r="Q1075" s="248"/>
      <c r="R1075" s="248"/>
    </row>
    <row r="1076" spans="1:18" s="258" customFormat="1" ht="30" customHeight="1">
      <c r="A1076" s="260"/>
      <c r="B1076" s="250"/>
      <c r="C1076" s="250"/>
      <c r="D1076" s="250"/>
      <c r="E1076" s="107"/>
      <c r="F1076" s="257"/>
      <c r="G1076" s="257"/>
      <c r="H1076" s="257"/>
      <c r="I1076" s="257"/>
      <c r="J1076" s="257"/>
      <c r="K1076" s="109"/>
      <c r="L1076" s="257"/>
      <c r="M1076" s="257"/>
      <c r="N1076" s="257"/>
      <c r="O1076" s="257"/>
      <c r="P1076" s="248"/>
      <c r="Q1076" s="248"/>
      <c r="R1076" s="248"/>
    </row>
    <row r="1077" spans="1:18" s="258" customFormat="1" ht="30" customHeight="1">
      <c r="A1077" s="260"/>
      <c r="B1077" s="250"/>
      <c r="C1077" s="250"/>
      <c r="D1077" s="250"/>
      <c r="E1077" s="107"/>
      <c r="F1077" s="257"/>
      <c r="G1077" s="257"/>
      <c r="H1077" s="257"/>
      <c r="I1077" s="257"/>
      <c r="J1077" s="257"/>
      <c r="K1077" s="109"/>
      <c r="L1077" s="257"/>
      <c r="M1077" s="257"/>
      <c r="N1077" s="257"/>
      <c r="O1077" s="257"/>
      <c r="P1077" s="248"/>
      <c r="Q1077" s="248"/>
      <c r="R1077" s="248"/>
    </row>
    <row r="1078" spans="1:18" s="258" customFormat="1" ht="30" customHeight="1">
      <c r="A1078" s="260"/>
      <c r="B1078" s="250"/>
      <c r="C1078" s="250"/>
      <c r="D1078" s="250"/>
      <c r="E1078" s="107"/>
      <c r="F1078" s="257"/>
      <c r="G1078" s="257"/>
      <c r="H1078" s="257"/>
      <c r="I1078" s="257"/>
      <c r="J1078" s="257"/>
      <c r="K1078" s="109"/>
      <c r="L1078" s="257"/>
      <c r="M1078" s="257"/>
      <c r="N1078" s="257"/>
      <c r="O1078" s="257"/>
      <c r="P1078" s="248"/>
      <c r="Q1078" s="248"/>
      <c r="R1078" s="248"/>
    </row>
    <row r="1079" spans="1:18" s="258" customFormat="1" ht="30" customHeight="1">
      <c r="A1079" s="260"/>
      <c r="B1079" s="250"/>
      <c r="C1079" s="250"/>
      <c r="D1079" s="250"/>
      <c r="E1079" s="107"/>
      <c r="F1079" s="257"/>
      <c r="G1079" s="257"/>
      <c r="H1079" s="257"/>
      <c r="I1079" s="257"/>
      <c r="J1079" s="257"/>
      <c r="K1079" s="109"/>
      <c r="L1079" s="257"/>
      <c r="M1079" s="257"/>
      <c r="N1079" s="257"/>
      <c r="O1079" s="257"/>
      <c r="P1079" s="248"/>
      <c r="Q1079" s="248"/>
      <c r="R1079" s="248"/>
    </row>
    <row r="1080" spans="1:18" s="258" customFormat="1" ht="30" customHeight="1">
      <c r="A1080" s="260"/>
      <c r="B1080" s="250"/>
      <c r="C1080" s="250"/>
      <c r="D1080" s="250"/>
      <c r="E1080" s="107"/>
      <c r="F1080" s="257"/>
      <c r="G1080" s="257"/>
      <c r="H1080" s="257"/>
      <c r="I1080" s="257"/>
      <c r="J1080" s="257"/>
      <c r="K1080" s="109"/>
      <c r="L1080" s="257"/>
      <c r="M1080" s="257"/>
      <c r="N1080" s="257"/>
      <c r="O1080" s="257"/>
      <c r="P1080" s="248"/>
      <c r="Q1080" s="248"/>
      <c r="R1080" s="248"/>
    </row>
    <row r="1081" spans="1:18" s="258" customFormat="1" ht="30" customHeight="1">
      <c r="A1081" s="260"/>
      <c r="B1081" s="250"/>
      <c r="C1081" s="250"/>
      <c r="D1081" s="250"/>
      <c r="E1081" s="107"/>
      <c r="F1081" s="257"/>
      <c r="G1081" s="257"/>
      <c r="H1081" s="257"/>
      <c r="I1081" s="257"/>
      <c r="J1081" s="257"/>
      <c r="K1081" s="109"/>
      <c r="L1081" s="257"/>
      <c r="M1081" s="257"/>
      <c r="N1081" s="257"/>
      <c r="O1081" s="257"/>
      <c r="P1081" s="248"/>
      <c r="Q1081" s="248"/>
      <c r="R1081" s="248"/>
    </row>
    <row r="1082" spans="1:18" s="258" customFormat="1" ht="30" customHeight="1">
      <c r="A1082" s="260"/>
      <c r="B1082" s="250"/>
      <c r="C1082" s="250"/>
      <c r="D1082" s="250"/>
      <c r="E1082" s="107"/>
      <c r="F1082" s="257"/>
      <c r="G1082" s="257"/>
      <c r="H1082" s="257"/>
      <c r="I1082" s="257"/>
      <c r="J1082" s="257"/>
      <c r="K1082" s="109"/>
      <c r="L1082" s="257"/>
      <c r="M1082" s="257"/>
      <c r="N1082" s="257"/>
      <c r="O1082" s="257"/>
      <c r="P1082" s="248"/>
      <c r="Q1082" s="248"/>
      <c r="R1082" s="248"/>
    </row>
    <row r="1083" spans="1:18" s="258" customFormat="1" ht="30" customHeight="1">
      <c r="A1083" s="260"/>
      <c r="B1083" s="250"/>
      <c r="C1083" s="250"/>
      <c r="D1083" s="250"/>
      <c r="E1083" s="107"/>
      <c r="F1083" s="257"/>
      <c r="G1083" s="257"/>
      <c r="H1083" s="257"/>
      <c r="I1083" s="257"/>
      <c r="J1083" s="257"/>
      <c r="K1083" s="109"/>
      <c r="L1083" s="257"/>
      <c r="M1083" s="257"/>
      <c r="N1083" s="257"/>
      <c r="O1083" s="257"/>
      <c r="P1083" s="248"/>
      <c r="Q1083" s="248"/>
      <c r="R1083" s="248"/>
    </row>
    <row r="1084" spans="1:18" s="258" customFormat="1" ht="30" customHeight="1">
      <c r="A1084" s="260"/>
      <c r="B1084" s="250"/>
      <c r="C1084" s="250"/>
      <c r="D1084" s="250"/>
      <c r="E1084" s="107"/>
      <c r="F1084" s="257"/>
      <c r="G1084" s="257"/>
      <c r="H1084" s="257"/>
      <c r="I1084" s="257"/>
      <c r="J1084" s="257"/>
      <c r="K1084" s="109"/>
      <c r="L1084" s="257"/>
      <c r="M1084" s="257"/>
      <c r="N1084" s="257"/>
      <c r="O1084" s="257"/>
      <c r="P1084" s="248"/>
      <c r="Q1084" s="248"/>
      <c r="R1084" s="248"/>
    </row>
    <row r="1085" spans="1:18" s="258" customFormat="1" ht="30" customHeight="1">
      <c r="A1085" s="260"/>
      <c r="B1085" s="250"/>
      <c r="C1085" s="250"/>
      <c r="D1085" s="250"/>
      <c r="E1085" s="107"/>
      <c r="F1085" s="257"/>
      <c r="G1085" s="257"/>
      <c r="H1085" s="257"/>
      <c r="I1085" s="257"/>
      <c r="J1085" s="257"/>
      <c r="K1085" s="109"/>
      <c r="L1085" s="257"/>
      <c r="M1085" s="257"/>
      <c r="N1085" s="257"/>
      <c r="O1085" s="257"/>
      <c r="P1085" s="248"/>
      <c r="Q1085" s="248"/>
      <c r="R1085" s="248"/>
    </row>
    <row r="1086" spans="1:18" s="258" customFormat="1" ht="30" customHeight="1">
      <c r="A1086" s="260"/>
      <c r="B1086" s="250"/>
      <c r="C1086" s="250"/>
      <c r="D1086" s="250"/>
      <c r="E1086" s="107"/>
      <c r="F1086" s="257"/>
      <c r="G1086" s="257"/>
      <c r="H1086" s="257"/>
      <c r="I1086" s="257"/>
      <c r="J1086" s="257"/>
      <c r="K1086" s="109"/>
      <c r="L1086" s="257"/>
      <c r="M1086" s="257"/>
      <c r="N1086" s="257"/>
      <c r="O1086" s="257"/>
      <c r="P1086" s="248"/>
      <c r="Q1086" s="248"/>
      <c r="R1086" s="248"/>
    </row>
    <row r="1087" spans="1:18" s="258" customFormat="1" ht="30" customHeight="1">
      <c r="A1087" s="260"/>
      <c r="B1087" s="250"/>
      <c r="C1087" s="250"/>
      <c r="D1087" s="250"/>
      <c r="E1087" s="107"/>
      <c r="F1087" s="257"/>
      <c r="G1087" s="257"/>
      <c r="H1087" s="257"/>
      <c r="I1087" s="257"/>
      <c r="J1087" s="257"/>
      <c r="K1087" s="109"/>
      <c r="L1087" s="257"/>
      <c r="M1087" s="257"/>
      <c r="N1087" s="257"/>
      <c r="O1087" s="257"/>
      <c r="P1087" s="248"/>
      <c r="Q1087" s="248"/>
      <c r="R1087" s="248"/>
    </row>
    <row r="1088" spans="1:18" s="258" customFormat="1" ht="30" customHeight="1">
      <c r="A1088" s="260"/>
      <c r="B1088" s="250"/>
      <c r="C1088" s="250"/>
      <c r="D1088" s="250"/>
      <c r="E1088" s="107"/>
      <c r="F1088" s="257"/>
      <c r="G1088" s="257"/>
      <c r="H1088" s="257"/>
      <c r="I1088" s="257"/>
      <c r="J1088" s="257"/>
      <c r="K1088" s="109"/>
      <c r="L1088" s="257"/>
      <c r="M1088" s="257"/>
      <c r="N1088" s="257"/>
      <c r="O1088" s="257"/>
      <c r="P1088" s="248"/>
      <c r="Q1088" s="248"/>
      <c r="R1088" s="248"/>
    </row>
    <row r="1089" spans="1:18" s="258" customFormat="1" ht="30" customHeight="1">
      <c r="A1089" s="260"/>
      <c r="B1089" s="250"/>
      <c r="C1089" s="250"/>
      <c r="D1089" s="250"/>
      <c r="E1089" s="107"/>
      <c r="F1089" s="257"/>
      <c r="G1089" s="257"/>
      <c r="H1089" s="257"/>
      <c r="I1089" s="257"/>
      <c r="J1089" s="257"/>
      <c r="K1089" s="109"/>
      <c r="L1089" s="257"/>
      <c r="M1089" s="257"/>
      <c r="N1089" s="257"/>
      <c r="O1089" s="257"/>
      <c r="P1089" s="248"/>
      <c r="Q1089" s="248"/>
      <c r="R1089" s="248"/>
    </row>
    <row r="1090" spans="1:18" s="258" customFormat="1" ht="30" customHeight="1">
      <c r="A1090" s="260"/>
      <c r="B1090" s="250"/>
      <c r="C1090" s="250"/>
      <c r="D1090" s="250"/>
      <c r="E1090" s="107"/>
      <c r="F1090" s="257"/>
      <c r="G1090" s="257"/>
      <c r="H1090" s="257"/>
      <c r="I1090" s="257"/>
      <c r="J1090" s="257"/>
      <c r="K1090" s="109"/>
      <c r="L1090" s="257"/>
      <c r="M1090" s="257"/>
      <c r="N1090" s="257"/>
      <c r="O1090" s="257"/>
      <c r="P1090" s="248"/>
      <c r="Q1090" s="248"/>
      <c r="R1090" s="248"/>
    </row>
    <row r="1091" spans="1:18" s="258" customFormat="1" ht="30" customHeight="1">
      <c r="A1091" s="260"/>
      <c r="B1091" s="250"/>
      <c r="C1091" s="250"/>
      <c r="D1091" s="250"/>
      <c r="E1091" s="107"/>
      <c r="F1091" s="257"/>
      <c r="G1091" s="257"/>
      <c r="H1091" s="257"/>
      <c r="I1091" s="257"/>
      <c r="J1091" s="257"/>
      <c r="K1091" s="109"/>
      <c r="L1091" s="257"/>
      <c r="M1091" s="257"/>
      <c r="N1091" s="257"/>
      <c r="O1091" s="257"/>
      <c r="P1091" s="248"/>
      <c r="Q1091" s="248"/>
      <c r="R1091" s="248"/>
    </row>
    <row r="1092" spans="1:18" s="258" customFormat="1" ht="30" customHeight="1">
      <c r="A1092" s="260"/>
      <c r="B1092" s="250"/>
      <c r="C1092" s="250"/>
      <c r="D1092" s="250"/>
      <c r="E1092" s="107"/>
      <c r="F1092" s="257"/>
      <c r="G1092" s="257"/>
      <c r="H1092" s="257"/>
      <c r="I1092" s="257"/>
      <c r="J1092" s="257"/>
      <c r="K1092" s="109"/>
      <c r="L1092" s="257"/>
      <c r="M1092" s="257"/>
      <c r="N1092" s="257"/>
      <c r="O1092" s="257"/>
      <c r="P1092" s="248"/>
      <c r="Q1092" s="248"/>
      <c r="R1092" s="248"/>
    </row>
    <row r="1093" spans="1:18" s="258" customFormat="1" ht="30" customHeight="1">
      <c r="A1093" s="260"/>
      <c r="B1093" s="250"/>
      <c r="C1093" s="250"/>
      <c r="D1093" s="250"/>
      <c r="E1093" s="107"/>
      <c r="F1093" s="257"/>
      <c r="G1093" s="257"/>
      <c r="H1093" s="257"/>
      <c r="I1093" s="257"/>
      <c r="J1093" s="257"/>
      <c r="K1093" s="109"/>
      <c r="L1093" s="257"/>
      <c r="M1093" s="257"/>
      <c r="N1093" s="257"/>
      <c r="O1093" s="257"/>
      <c r="P1093" s="248"/>
      <c r="Q1093" s="248"/>
      <c r="R1093" s="248"/>
    </row>
    <row r="1094" spans="1:18" s="258" customFormat="1" ht="30" customHeight="1">
      <c r="A1094" s="260"/>
      <c r="B1094" s="250"/>
      <c r="C1094" s="250"/>
      <c r="D1094" s="250"/>
      <c r="E1094" s="107"/>
      <c r="F1094" s="257"/>
      <c r="G1094" s="257"/>
      <c r="H1094" s="257"/>
      <c r="I1094" s="257"/>
      <c r="J1094" s="257"/>
      <c r="K1094" s="109"/>
      <c r="L1094" s="257"/>
      <c r="M1094" s="257"/>
      <c r="N1094" s="257"/>
      <c r="O1094" s="257"/>
      <c r="P1094" s="248"/>
      <c r="Q1094" s="248"/>
      <c r="R1094" s="248"/>
    </row>
    <row r="1095" spans="1:18" s="258" customFormat="1" ht="30" customHeight="1">
      <c r="A1095" s="260"/>
      <c r="B1095" s="250"/>
      <c r="C1095" s="250"/>
      <c r="D1095" s="250"/>
      <c r="E1095" s="107"/>
      <c r="F1095" s="257"/>
      <c r="G1095" s="257"/>
      <c r="H1095" s="257"/>
      <c r="I1095" s="257"/>
      <c r="J1095" s="257"/>
      <c r="K1095" s="109"/>
      <c r="L1095" s="257"/>
      <c r="M1095" s="257"/>
      <c r="N1095" s="257"/>
      <c r="O1095" s="257"/>
      <c r="P1095" s="248"/>
      <c r="Q1095" s="248"/>
      <c r="R1095" s="248"/>
    </row>
    <row r="1096" spans="1:18" s="258" customFormat="1" ht="30" customHeight="1">
      <c r="A1096" s="260"/>
      <c r="B1096" s="250"/>
      <c r="C1096" s="250"/>
      <c r="D1096" s="250"/>
      <c r="E1096" s="107"/>
      <c r="F1096" s="257"/>
      <c r="G1096" s="257"/>
      <c r="H1096" s="257"/>
      <c r="I1096" s="257"/>
      <c r="J1096" s="257"/>
      <c r="K1096" s="109"/>
      <c r="L1096" s="257"/>
      <c r="M1096" s="257"/>
      <c r="N1096" s="257"/>
      <c r="O1096" s="257"/>
      <c r="P1096" s="248"/>
      <c r="Q1096" s="248"/>
      <c r="R1096" s="248"/>
    </row>
    <row r="1097" spans="1:18" s="258" customFormat="1" ht="30" customHeight="1">
      <c r="A1097" s="260"/>
      <c r="B1097" s="250"/>
      <c r="C1097" s="250"/>
      <c r="D1097" s="250"/>
      <c r="E1097" s="107"/>
      <c r="F1097" s="257"/>
      <c r="G1097" s="257"/>
      <c r="H1097" s="257"/>
      <c r="I1097" s="257"/>
      <c r="J1097" s="257"/>
      <c r="K1097" s="109"/>
      <c r="L1097" s="257"/>
      <c r="M1097" s="257"/>
      <c r="N1097" s="257"/>
      <c r="O1097" s="257"/>
      <c r="P1097" s="248"/>
      <c r="Q1097" s="248"/>
      <c r="R1097" s="248"/>
    </row>
    <row r="1098" spans="1:18" s="258" customFormat="1" ht="30" customHeight="1">
      <c r="A1098" s="260"/>
      <c r="B1098" s="250"/>
      <c r="C1098" s="250"/>
      <c r="D1098" s="250"/>
      <c r="E1098" s="107"/>
      <c r="F1098" s="257"/>
      <c r="G1098" s="257"/>
      <c r="H1098" s="257"/>
      <c r="I1098" s="257"/>
      <c r="J1098" s="257"/>
      <c r="K1098" s="109"/>
      <c r="L1098" s="257"/>
      <c r="M1098" s="257"/>
      <c r="N1098" s="257"/>
      <c r="O1098" s="257"/>
      <c r="P1098" s="248"/>
      <c r="Q1098" s="248"/>
      <c r="R1098" s="248"/>
    </row>
    <row r="1099" spans="1:18" s="258" customFormat="1" ht="30" customHeight="1">
      <c r="A1099" s="260"/>
      <c r="B1099" s="250"/>
      <c r="C1099" s="250"/>
      <c r="D1099" s="250"/>
      <c r="E1099" s="107"/>
      <c r="F1099" s="257"/>
      <c r="G1099" s="257"/>
      <c r="H1099" s="257"/>
      <c r="I1099" s="257"/>
      <c r="J1099" s="257"/>
      <c r="K1099" s="109"/>
      <c r="L1099" s="257"/>
      <c r="M1099" s="257"/>
      <c r="N1099" s="257"/>
      <c r="O1099" s="257"/>
      <c r="P1099" s="248"/>
      <c r="Q1099" s="248"/>
      <c r="R1099" s="248"/>
    </row>
    <row r="1100" spans="1:18" s="258" customFormat="1" ht="30" customHeight="1">
      <c r="A1100" s="260"/>
      <c r="B1100" s="250"/>
      <c r="C1100" s="250"/>
      <c r="D1100" s="250"/>
      <c r="E1100" s="107"/>
      <c r="F1100" s="257"/>
      <c r="G1100" s="257"/>
      <c r="H1100" s="257"/>
      <c r="I1100" s="257"/>
      <c r="J1100" s="257"/>
      <c r="K1100" s="109"/>
      <c r="L1100" s="257"/>
      <c r="M1100" s="257"/>
      <c r="N1100" s="257"/>
      <c r="O1100" s="257"/>
      <c r="P1100" s="248"/>
      <c r="Q1100" s="248"/>
      <c r="R1100" s="248"/>
    </row>
    <row r="1101" spans="1:18" s="258" customFormat="1" ht="30" customHeight="1">
      <c r="A1101" s="260"/>
      <c r="B1101" s="250"/>
      <c r="C1101" s="250"/>
      <c r="D1101" s="250"/>
      <c r="E1101" s="107"/>
      <c r="F1101" s="257"/>
      <c r="G1101" s="257"/>
      <c r="H1101" s="257"/>
      <c r="I1101" s="257"/>
      <c r="J1101" s="257"/>
      <c r="K1101" s="109"/>
      <c r="L1101" s="257"/>
      <c r="M1101" s="257"/>
      <c r="N1101" s="257"/>
      <c r="O1101" s="257"/>
      <c r="P1101" s="248"/>
      <c r="Q1101" s="248"/>
      <c r="R1101" s="248"/>
    </row>
    <row r="1102" spans="1:18" s="258" customFormat="1" ht="30" customHeight="1">
      <c r="A1102" s="260"/>
      <c r="B1102" s="250"/>
      <c r="C1102" s="250"/>
      <c r="D1102" s="250"/>
      <c r="E1102" s="107"/>
      <c r="F1102" s="257"/>
      <c r="G1102" s="257"/>
      <c r="H1102" s="257"/>
      <c r="I1102" s="257"/>
      <c r="J1102" s="257"/>
      <c r="K1102" s="109"/>
      <c r="L1102" s="257"/>
      <c r="M1102" s="257"/>
      <c r="N1102" s="257"/>
      <c r="O1102" s="257"/>
      <c r="P1102" s="248"/>
      <c r="Q1102" s="248"/>
      <c r="R1102" s="248"/>
    </row>
    <row r="1103" spans="1:18" s="258" customFormat="1" ht="30" customHeight="1">
      <c r="A1103" s="260"/>
      <c r="B1103" s="250"/>
      <c r="C1103" s="250"/>
      <c r="D1103" s="250"/>
      <c r="E1103" s="107"/>
      <c r="F1103" s="257"/>
      <c r="G1103" s="257"/>
      <c r="H1103" s="257"/>
      <c r="I1103" s="257"/>
      <c r="J1103" s="257"/>
      <c r="K1103" s="109"/>
      <c r="L1103" s="257"/>
      <c r="M1103" s="257"/>
      <c r="N1103" s="257"/>
      <c r="O1103" s="257"/>
      <c r="P1103" s="248"/>
      <c r="Q1103" s="248"/>
      <c r="R1103" s="248"/>
    </row>
    <row r="1104" spans="1:18" s="258" customFormat="1" ht="30" customHeight="1">
      <c r="A1104" s="260"/>
      <c r="B1104" s="250"/>
      <c r="C1104" s="250"/>
      <c r="D1104" s="250"/>
      <c r="E1104" s="107"/>
      <c r="F1104" s="257"/>
      <c r="G1104" s="257"/>
      <c r="H1104" s="257"/>
      <c r="I1104" s="257"/>
      <c r="J1104" s="257"/>
      <c r="K1104" s="109"/>
      <c r="L1104" s="257"/>
      <c r="M1104" s="257"/>
      <c r="N1104" s="257"/>
      <c r="O1104" s="257"/>
      <c r="P1104" s="248"/>
      <c r="Q1104" s="248"/>
      <c r="R1104" s="248"/>
    </row>
    <row r="1105" spans="1:18" s="258" customFormat="1" ht="30" customHeight="1">
      <c r="A1105" s="260"/>
      <c r="B1105" s="250"/>
      <c r="C1105" s="250"/>
      <c r="D1105" s="250"/>
      <c r="E1105" s="107"/>
      <c r="F1105" s="257"/>
      <c r="G1105" s="257"/>
      <c r="H1105" s="257"/>
      <c r="I1105" s="257"/>
      <c r="J1105" s="257"/>
      <c r="K1105" s="109"/>
      <c r="L1105" s="257"/>
      <c r="M1105" s="257"/>
      <c r="N1105" s="257"/>
      <c r="O1105" s="257"/>
      <c r="P1105" s="248"/>
      <c r="Q1105" s="248"/>
      <c r="R1105" s="248"/>
    </row>
    <row r="1106" spans="1:18" s="258" customFormat="1" ht="30" customHeight="1">
      <c r="A1106" s="260"/>
      <c r="B1106" s="250"/>
      <c r="C1106" s="250"/>
      <c r="D1106" s="250"/>
      <c r="E1106" s="107"/>
      <c r="F1106" s="257"/>
      <c r="G1106" s="257"/>
      <c r="H1106" s="257"/>
      <c r="I1106" s="257"/>
      <c r="J1106" s="257"/>
      <c r="K1106" s="109"/>
      <c r="L1106" s="257"/>
      <c r="M1106" s="257"/>
      <c r="N1106" s="257"/>
      <c r="O1106" s="257"/>
      <c r="P1106" s="248"/>
      <c r="Q1106" s="248"/>
      <c r="R1106" s="248"/>
    </row>
    <row r="1107" spans="1:18" s="258" customFormat="1" ht="30" customHeight="1">
      <c r="A1107" s="260"/>
      <c r="B1107" s="250"/>
      <c r="C1107" s="250"/>
      <c r="D1107" s="250"/>
      <c r="E1107" s="107"/>
      <c r="F1107" s="257"/>
      <c r="G1107" s="257"/>
      <c r="H1107" s="257"/>
      <c r="I1107" s="257"/>
      <c r="J1107" s="257"/>
      <c r="K1107" s="109"/>
      <c r="L1107" s="257"/>
      <c r="M1107" s="257"/>
      <c r="N1107" s="257"/>
      <c r="O1107" s="257"/>
      <c r="P1107" s="248"/>
      <c r="Q1107" s="248"/>
      <c r="R1107" s="248"/>
    </row>
    <row r="1108" spans="1:18" s="258" customFormat="1" ht="30" customHeight="1">
      <c r="A1108" s="260"/>
      <c r="B1108" s="250"/>
      <c r="C1108" s="250"/>
      <c r="D1108" s="250"/>
      <c r="E1108" s="107"/>
      <c r="F1108" s="257"/>
      <c r="G1108" s="257"/>
      <c r="H1108" s="257"/>
      <c r="I1108" s="257"/>
      <c r="J1108" s="257"/>
      <c r="K1108" s="109"/>
      <c r="L1108" s="257"/>
      <c r="M1108" s="257"/>
      <c r="N1108" s="257"/>
      <c r="O1108" s="257"/>
      <c r="P1108" s="248"/>
      <c r="Q1108" s="248"/>
      <c r="R1108" s="248"/>
    </row>
    <row r="1109" spans="1:18" s="258" customFormat="1" ht="30" customHeight="1">
      <c r="A1109" s="260"/>
      <c r="B1109" s="250"/>
      <c r="C1109" s="250"/>
      <c r="D1109" s="250"/>
      <c r="E1109" s="107"/>
      <c r="F1109" s="257"/>
      <c r="G1109" s="257"/>
      <c r="H1109" s="257"/>
      <c r="I1109" s="257"/>
      <c r="J1109" s="257"/>
      <c r="K1109" s="109"/>
      <c r="L1109" s="257"/>
      <c r="M1109" s="257"/>
      <c r="N1109" s="257"/>
      <c r="O1109" s="257"/>
      <c r="P1109" s="248"/>
      <c r="Q1109" s="248"/>
      <c r="R1109" s="248"/>
    </row>
    <row r="1110" spans="1:18" s="258" customFormat="1" ht="30" customHeight="1">
      <c r="A1110" s="260"/>
      <c r="B1110" s="250"/>
      <c r="C1110" s="250"/>
      <c r="D1110" s="250"/>
      <c r="E1110" s="107"/>
      <c r="F1110" s="257"/>
      <c r="G1110" s="257"/>
      <c r="H1110" s="257"/>
      <c r="I1110" s="257"/>
      <c r="J1110" s="257"/>
      <c r="K1110" s="109"/>
      <c r="L1110" s="257"/>
      <c r="M1110" s="257"/>
      <c r="N1110" s="257"/>
      <c r="O1110" s="257"/>
      <c r="P1110" s="248"/>
      <c r="Q1110" s="248"/>
      <c r="R1110" s="248"/>
    </row>
    <row r="1111" spans="1:18" s="258" customFormat="1" ht="30" customHeight="1">
      <c r="A1111" s="260"/>
      <c r="B1111" s="250"/>
      <c r="C1111" s="250"/>
      <c r="D1111" s="250"/>
      <c r="E1111" s="107"/>
      <c r="F1111" s="257"/>
      <c r="G1111" s="257"/>
      <c r="H1111" s="257"/>
      <c r="I1111" s="257"/>
      <c r="J1111" s="257"/>
      <c r="K1111" s="109"/>
      <c r="L1111" s="257"/>
      <c r="M1111" s="257"/>
      <c r="N1111" s="257"/>
      <c r="O1111" s="257"/>
      <c r="P1111" s="248"/>
      <c r="Q1111" s="248"/>
      <c r="R1111" s="248"/>
    </row>
    <row r="1112" spans="1:18" s="258" customFormat="1" ht="30" customHeight="1">
      <c r="A1112" s="260"/>
      <c r="B1112" s="250"/>
      <c r="C1112" s="250"/>
      <c r="D1112" s="250"/>
      <c r="E1112" s="107"/>
      <c r="F1112" s="257"/>
      <c r="G1112" s="257"/>
      <c r="H1112" s="257"/>
      <c r="I1112" s="257"/>
      <c r="J1112" s="257"/>
      <c r="K1112" s="109"/>
      <c r="L1112" s="257"/>
      <c r="M1112" s="257"/>
      <c r="N1112" s="257"/>
      <c r="O1112" s="257"/>
      <c r="P1112" s="248"/>
      <c r="Q1112" s="248"/>
      <c r="R1112" s="248"/>
    </row>
    <row r="1113" spans="1:18" s="258" customFormat="1" ht="30" customHeight="1">
      <c r="A1113" s="260"/>
      <c r="B1113" s="250"/>
      <c r="C1113" s="250"/>
      <c r="D1113" s="250"/>
      <c r="E1113" s="107"/>
      <c r="F1113" s="257"/>
      <c r="G1113" s="257"/>
      <c r="H1113" s="257"/>
      <c r="I1113" s="257"/>
      <c r="J1113" s="257"/>
      <c r="K1113" s="109"/>
      <c r="L1113" s="257"/>
      <c r="M1113" s="257"/>
      <c r="N1113" s="257"/>
      <c r="O1113" s="257"/>
      <c r="P1113" s="248"/>
      <c r="Q1113" s="248"/>
      <c r="R1113" s="248"/>
    </row>
    <row r="1114" spans="1:18" s="258" customFormat="1" ht="30" customHeight="1">
      <c r="A1114" s="260"/>
      <c r="B1114" s="250"/>
      <c r="C1114" s="250"/>
      <c r="D1114" s="250"/>
      <c r="E1114" s="107"/>
      <c r="F1114" s="257"/>
      <c r="G1114" s="257"/>
      <c r="H1114" s="257"/>
      <c r="I1114" s="257"/>
      <c r="J1114" s="257"/>
      <c r="K1114" s="109"/>
      <c r="L1114" s="257"/>
      <c r="M1114" s="257"/>
      <c r="N1114" s="257"/>
      <c r="O1114" s="257"/>
      <c r="P1114" s="248"/>
      <c r="Q1114" s="248"/>
      <c r="R1114" s="248"/>
    </row>
    <row r="1115" spans="1:18" s="258" customFormat="1" ht="30" customHeight="1">
      <c r="A1115" s="260"/>
      <c r="B1115" s="250"/>
      <c r="C1115" s="250"/>
      <c r="D1115" s="250"/>
      <c r="E1115" s="107"/>
      <c r="F1115" s="257"/>
      <c r="G1115" s="257"/>
      <c r="H1115" s="257"/>
      <c r="I1115" s="257"/>
      <c r="J1115" s="257"/>
      <c r="K1115" s="109"/>
      <c r="L1115" s="257"/>
      <c r="M1115" s="257"/>
      <c r="N1115" s="257"/>
      <c r="O1115" s="257"/>
      <c r="P1115" s="248"/>
      <c r="Q1115" s="248"/>
      <c r="R1115" s="248"/>
    </row>
    <row r="1116" spans="1:18" s="258" customFormat="1" ht="30" customHeight="1">
      <c r="A1116" s="260"/>
      <c r="B1116" s="250"/>
      <c r="C1116" s="250"/>
      <c r="D1116" s="250"/>
      <c r="E1116" s="107"/>
      <c r="F1116" s="257"/>
      <c r="G1116" s="257"/>
      <c r="H1116" s="257"/>
      <c r="I1116" s="257"/>
      <c r="J1116" s="257"/>
      <c r="K1116" s="109"/>
      <c r="L1116" s="257"/>
      <c r="M1116" s="257"/>
      <c r="N1116" s="257"/>
      <c r="O1116" s="257"/>
      <c r="P1116" s="248"/>
      <c r="Q1116" s="248"/>
      <c r="R1116" s="248"/>
    </row>
    <row r="1117" spans="1:18" s="258" customFormat="1" ht="30" customHeight="1">
      <c r="A1117" s="260"/>
      <c r="B1117" s="250"/>
      <c r="C1117" s="250"/>
      <c r="D1117" s="250"/>
      <c r="E1117" s="107"/>
      <c r="F1117" s="257"/>
      <c r="G1117" s="257"/>
      <c r="H1117" s="257"/>
      <c r="I1117" s="257"/>
      <c r="J1117" s="257"/>
      <c r="K1117" s="109"/>
      <c r="L1117" s="257"/>
      <c r="M1117" s="257"/>
      <c r="N1117" s="257"/>
      <c r="O1117" s="257"/>
      <c r="P1117" s="248"/>
      <c r="Q1117" s="248"/>
      <c r="R1117" s="248"/>
    </row>
    <row r="1118" spans="1:18" s="258" customFormat="1" ht="30" customHeight="1">
      <c r="A1118" s="260"/>
      <c r="B1118" s="250"/>
      <c r="C1118" s="250"/>
      <c r="D1118" s="250"/>
      <c r="E1118" s="107"/>
      <c r="F1118" s="257"/>
      <c r="G1118" s="257"/>
      <c r="H1118" s="257"/>
      <c r="I1118" s="257"/>
      <c r="J1118" s="257"/>
      <c r="K1118" s="109"/>
      <c r="L1118" s="257"/>
      <c r="M1118" s="257"/>
      <c r="N1118" s="257"/>
      <c r="O1118" s="257"/>
      <c r="P1118" s="248"/>
      <c r="Q1118" s="248"/>
      <c r="R1118" s="248"/>
    </row>
    <row r="1119" spans="1:18" s="258" customFormat="1" ht="30" customHeight="1">
      <c r="A1119" s="260"/>
      <c r="B1119" s="250"/>
      <c r="C1119" s="250"/>
      <c r="D1119" s="250"/>
      <c r="E1119" s="107"/>
      <c r="F1119" s="257"/>
      <c r="G1119" s="257"/>
      <c r="H1119" s="257"/>
      <c r="I1119" s="257"/>
      <c r="J1119" s="257"/>
      <c r="K1119" s="109"/>
      <c r="L1119" s="257"/>
      <c r="M1119" s="257"/>
      <c r="N1119" s="257"/>
      <c r="O1119" s="257"/>
      <c r="P1119" s="248"/>
      <c r="Q1119" s="248"/>
      <c r="R1119" s="248"/>
    </row>
    <row r="1120" spans="1:18" s="258" customFormat="1" ht="30" customHeight="1">
      <c r="A1120" s="260"/>
      <c r="B1120" s="250"/>
      <c r="C1120" s="250"/>
      <c r="D1120" s="250"/>
      <c r="E1120" s="107"/>
      <c r="F1120" s="257"/>
      <c r="G1120" s="257"/>
      <c r="H1120" s="257"/>
      <c r="I1120" s="257"/>
      <c r="J1120" s="257"/>
      <c r="K1120" s="109"/>
      <c r="L1120" s="257"/>
      <c r="M1120" s="257"/>
      <c r="N1120" s="257"/>
      <c r="O1120" s="257"/>
      <c r="P1120" s="248"/>
      <c r="Q1120" s="248"/>
      <c r="R1120" s="248"/>
    </row>
    <row r="1121" spans="1:18" s="258" customFormat="1" ht="30" customHeight="1">
      <c r="A1121" s="260"/>
      <c r="B1121" s="250"/>
      <c r="C1121" s="250"/>
      <c r="D1121" s="250"/>
      <c r="E1121" s="107"/>
      <c r="F1121" s="257"/>
      <c r="G1121" s="257"/>
      <c r="H1121" s="257"/>
      <c r="I1121" s="257"/>
      <c r="J1121" s="257"/>
      <c r="K1121" s="109"/>
      <c r="L1121" s="257"/>
      <c r="M1121" s="257"/>
      <c r="N1121" s="257"/>
      <c r="O1121" s="257"/>
      <c r="P1121" s="248"/>
      <c r="Q1121" s="248"/>
      <c r="R1121" s="248"/>
    </row>
    <row r="1122" spans="1:18" s="258" customFormat="1" ht="30" customHeight="1">
      <c r="A1122" s="260"/>
      <c r="B1122" s="250"/>
      <c r="C1122" s="250"/>
      <c r="D1122" s="250"/>
      <c r="E1122" s="107"/>
      <c r="F1122" s="257"/>
      <c r="G1122" s="257"/>
      <c r="H1122" s="257"/>
      <c r="I1122" s="257"/>
      <c r="J1122" s="257"/>
      <c r="K1122" s="109"/>
      <c r="L1122" s="257"/>
      <c r="M1122" s="257"/>
      <c r="N1122" s="257"/>
      <c r="O1122" s="257"/>
      <c r="P1122" s="248"/>
      <c r="Q1122" s="248"/>
      <c r="R1122" s="248"/>
    </row>
    <row r="1123" spans="1:18" s="258" customFormat="1" ht="30" customHeight="1">
      <c r="A1123" s="260"/>
      <c r="B1123" s="250"/>
      <c r="C1123" s="250"/>
      <c r="D1123" s="250"/>
      <c r="E1123" s="107"/>
      <c r="F1123" s="257"/>
      <c r="G1123" s="257"/>
      <c r="H1123" s="257"/>
      <c r="I1123" s="257"/>
      <c r="J1123" s="257"/>
      <c r="K1123" s="109"/>
      <c r="L1123" s="257"/>
      <c r="M1123" s="257"/>
      <c r="N1123" s="257"/>
      <c r="O1123" s="257"/>
      <c r="P1123" s="248"/>
      <c r="Q1123" s="248"/>
      <c r="R1123" s="248"/>
    </row>
    <row r="1124" spans="1:18" s="258" customFormat="1" ht="30" customHeight="1">
      <c r="A1124" s="260"/>
      <c r="B1124" s="250"/>
      <c r="C1124" s="250"/>
      <c r="D1124" s="250"/>
      <c r="E1124" s="107"/>
      <c r="F1124" s="257"/>
      <c r="G1124" s="257"/>
      <c r="H1124" s="257"/>
      <c r="I1124" s="257"/>
      <c r="J1124" s="257"/>
      <c r="K1124" s="109"/>
      <c r="L1124" s="257"/>
      <c r="M1124" s="257"/>
      <c r="N1124" s="257"/>
      <c r="O1124" s="257"/>
      <c r="P1124" s="248"/>
      <c r="Q1124" s="248"/>
      <c r="R1124" s="248"/>
    </row>
    <row r="1125" spans="1:18" s="258" customFormat="1" ht="30" customHeight="1">
      <c r="A1125" s="260"/>
      <c r="B1125" s="250"/>
      <c r="C1125" s="250"/>
      <c r="D1125" s="250"/>
      <c r="E1125" s="107"/>
      <c r="F1125" s="257"/>
      <c r="G1125" s="257"/>
      <c r="H1125" s="257"/>
      <c r="I1125" s="257"/>
      <c r="J1125" s="257"/>
      <c r="K1125" s="109"/>
      <c r="L1125" s="257"/>
      <c r="M1125" s="257"/>
      <c r="N1125" s="257"/>
      <c r="O1125" s="257"/>
      <c r="P1125" s="248"/>
      <c r="Q1125" s="248"/>
      <c r="R1125" s="248"/>
    </row>
    <row r="1126" spans="1:18" s="258" customFormat="1" ht="30" customHeight="1">
      <c r="A1126" s="260"/>
      <c r="B1126" s="250"/>
      <c r="C1126" s="250"/>
      <c r="D1126" s="250"/>
      <c r="E1126" s="107"/>
      <c r="F1126" s="257"/>
      <c r="G1126" s="257"/>
      <c r="H1126" s="257"/>
      <c r="I1126" s="257"/>
      <c r="J1126" s="257"/>
      <c r="K1126" s="109"/>
      <c r="L1126" s="257"/>
      <c r="M1126" s="257"/>
      <c r="N1126" s="257"/>
      <c r="O1126" s="257"/>
      <c r="P1126" s="248"/>
      <c r="Q1126" s="248"/>
      <c r="R1126" s="248"/>
    </row>
    <row r="1127" spans="1:18" s="258" customFormat="1" ht="30" customHeight="1">
      <c r="A1127" s="260"/>
      <c r="B1127" s="250"/>
      <c r="C1127" s="250"/>
      <c r="D1127" s="250"/>
      <c r="E1127" s="107"/>
      <c r="F1127" s="257"/>
      <c r="G1127" s="257"/>
      <c r="H1127" s="257"/>
      <c r="I1127" s="257"/>
      <c r="J1127" s="257"/>
      <c r="K1127" s="109"/>
      <c r="L1127" s="257"/>
      <c r="M1127" s="257"/>
      <c r="N1127" s="257"/>
      <c r="O1127" s="257"/>
      <c r="P1127" s="248"/>
      <c r="Q1127" s="248"/>
      <c r="R1127" s="248"/>
    </row>
    <row r="1128" spans="1:18" s="258" customFormat="1" ht="30" customHeight="1">
      <c r="A1128" s="260"/>
      <c r="B1128" s="250"/>
      <c r="C1128" s="250"/>
      <c r="D1128" s="250"/>
      <c r="E1128" s="107"/>
      <c r="F1128" s="257"/>
      <c r="G1128" s="257"/>
      <c r="H1128" s="257"/>
      <c r="I1128" s="257"/>
      <c r="J1128" s="257"/>
      <c r="K1128" s="109"/>
      <c r="L1128" s="257"/>
      <c r="M1128" s="257"/>
      <c r="N1128" s="257"/>
      <c r="O1128" s="257"/>
      <c r="P1128" s="248"/>
      <c r="Q1128" s="248"/>
      <c r="R1128" s="248"/>
    </row>
    <row r="1129" spans="1:18" s="258" customFormat="1" ht="30" customHeight="1">
      <c r="A1129" s="260"/>
      <c r="B1129" s="250"/>
      <c r="C1129" s="250"/>
      <c r="D1129" s="250"/>
      <c r="E1129" s="107"/>
      <c r="F1129" s="257"/>
      <c r="G1129" s="257"/>
      <c r="H1129" s="257"/>
      <c r="I1129" s="257"/>
      <c r="J1129" s="257"/>
      <c r="K1129" s="109"/>
      <c r="L1129" s="257"/>
      <c r="M1129" s="257"/>
      <c r="N1129" s="257"/>
      <c r="O1129" s="257"/>
      <c r="P1129" s="248"/>
      <c r="Q1129" s="248"/>
      <c r="R1129" s="248"/>
    </row>
    <row r="1130" spans="1:18" s="258" customFormat="1" ht="30" customHeight="1">
      <c r="A1130" s="260"/>
      <c r="B1130" s="250"/>
      <c r="C1130" s="250"/>
      <c r="D1130" s="250"/>
      <c r="E1130" s="107"/>
      <c r="F1130" s="257"/>
      <c r="G1130" s="257"/>
      <c r="H1130" s="257"/>
      <c r="I1130" s="257"/>
      <c r="J1130" s="257"/>
      <c r="K1130" s="109"/>
      <c r="L1130" s="257"/>
      <c r="M1130" s="257"/>
      <c r="N1130" s="257"/>
      <c r="O1130" s="257"/>
      <c r="P1130" s="248"/>
      <c r="Q1130" s="248"/>
      <c r="R1130" s="248"/>
    </row>
    <row r="1131" spans="1:18" s="258" customFormat="1" ht="30" customHeight="1">
      <c r="A1131" s="260"/>
      <c r="B1131" s="250"/>
      <c r="C1131" s="250"/>
      <c r="D1131" s="250"/>
      <c r="E1131" s="107"/>
      <c r="F1131" s="257"/>
      <c r="G1131" s="257"/>
      <c r="H1131" s="257"/>
      <c r="I1131" s="257"/>
      <c r="J1131" s="257"/>
      <c r="K1131" s="109"/>
      <c r="L1131" s="257"/>
      <c r="M1131" s="257"/>
      <c r="N1131" s="257"/>
      <c r="O1131" s="257"/>
      <c r="P1131" s="248"/>
      <c r="Q1131" s="248"/>
      <c r="R1131" s="248"/>
    </row>
    <row r="1132" spans="1:18" s="258" customFormat="1" ht="30" customHeight="1">
      <c r="A1132" s="260"/>
      <c r="B1132" s="250"/>
      <c r="C1132" s="250"/>
      <c r="D1132" s="250"/>
      <c r="E1132" s="107"/>
      <c r="F1132" s="257"/>
      <c r="G1132" s="257"/>
      <c r="H1132" s="257"/>
      <c r="I1132" s="257"/>
      <c r="J1132" s="257"/>
      <c r="K1132" s="109"/>
      <c r="L1132" s="257"/>
      <c r="M1132" s="257"/>
      <c r="N1132" s="257"/>
      <c r="O1132" s="257"/>
      <c r="P1132" s="248"/>
      <c r="Q1132" s="248"/>
      <c r="R1132" s="248"/>
    </row>
    <row r="1133" spans="1:18" s="258" customFormat="1" ht="30" customHeight="1">
      <c r="A1133" s="260"/>
      <c r="B1133" s="250"/>
      <c r="C1133" s="250"/>
      <c r="D1133" s="250"/>
      <c r="E1133" s="107"/>
      <c r="F1133" s="257"/>
      <c r="G1133" s="257"/>
      <c r="H1133" s="257"/>
      <c r="I1133" s="257"/>
      <c r="J1133" s="257"/>
      <c r="K1133" s="109"/>
      <c r="L1133" s="257"/>
      <c r="M1133" s="257"/>
      <c r="N1133" s="257"/>
      <c r="O1133" s="257"/>
      <c r="P1133" s="248"/>
      <c r="Q1133" s="248"/>
      <c r="R1133" s="248"/>
    </row>
    <row r="1134" spans="1:18" s="258" customFormat="1" ht="30" customHeight="1">
      <c r="A1134" s="260"/>
      <c r="B1134" s="250"/>
      <c r="C1134" s="250"/>
      <c r="D1134" s="250"/>
      <c r="E1134" s="107"/>
      <c r="F1134" s="257"/>
      <c r="G1134" s="257"/>
      <c r="H1134" s="257"/>
      <c r="I1134" s="257"/>
      <c r="J1134" s="257"/>
      <c r="K1134" s="109"/>
      <c r="L1134" s="257"/>
      <c r="M1134" s="257"/>
      <c r="N1134" s="257"/>
      <c r="O1134" s="257"/>
      <c r="P1134" s="248"/>
      <c r="Q1134" s="248"/>
      <c r="R1134" s="248"/>
    </row>
    <row r="1135" spans="1:18" s="258" customFormat="1" ht="30" customHeight="1">
      <c r="A1135" s="260"/>
      <c r="B1135" s="250"/>
      <c r="C1135" s="250"/>
      <c r="D1135" s="250"/>
      <c r="E1135" s="107"/>
      <c r="F1135" s="257"/>
      <c r="G1135" s="257"/>
      <c r="H1135" s="257"/>
      <c r="I1135" s="257"/>
      <c r="J1135" s="257"/>
      <c r="K1135" s="109"/>
      <c r="L1135" s="257"/>
      <c r="M1135" s="257"/>
      <c r="N1135" s="257"/>
      <c r="O1135" s="257"/>
      <c r="P1135" s="248"/>
      <c r="Q1135" s="248"/>
      <c r="R1135" s="248"/>
    </row>
    <row r="1136" spans="1:18" s="258" customFormat="1" ht="30" customHeight="1">
      <c r="A1136" s="260"/>
      <c r="B1136" s="250"/>
      <c r="C1136" s="250"/>
      <c r="D1136" s="250"/>
      <c r="E1136" s="107"/>
      <c r="F1136" s="257"/>
      <c r="G1136" s="257"/>
      <c r="H1136" s="257"/>
      <c r="I1136" s="257"/>
      <c r="J1136" s="257"/>
      <c r="K1136" s="109"/>
      <c r="L1136" s="257"/>
      <c r="M1136" s="257"/>
      <c r="N1136" s="257"/>
      <c r="O1136" s="257"/>
      <c r="P1136" s="248"/>
      <c r="Q1136" s="248"/>
      <c r="R1136" s="248"/>
    </row>
    <row r="1137" spans="1:18" s="258" customFormat="1" ht="30" customHeight="1">
      <c r="A1137" s="260"/>
      <c r="B1137" s="250"/>
      <c r="C1137" s="250"/>
      <c r="D1137" s="250"/>
      <c r="E1137" s="107"/>
      <c r="F1137" s="257"/>
      <c r="G1137" s="257"/>
      <c r="H1137" s="257"/>
      <c r="I1137" s="257"/>
      <c r="J1137" s="257"/>
      <c r="K1137" s="109"/>
      <c r="L1137" s="257"/>
      <c r="M1137" s="257"/>
      <c r="N1137" s="257"/>
      <c r="O1137" s="257"/>
      <c r="P1137" s="248"/>
      <c r="Q1137" s="248"/>
      <c r="R1137" s="248"/>
    </row>
    <row r="1138" spans="1:18" s="258" customFormat="1" ht="30" customHeight="1">
      <c r="A1138" s="260"/>
      <c r="B1138" s="250"/>
      <c r="C1138" s="250"/>
      <c r="D1138" s="250"/>
      <c r="E1138" s="107"/>
      <c r="F1138" s="257"/>
      <c r="G1138" s="257"/>
      <c r="H1138" s="257"/>
      <c r="I1138" s="257"/>
      <c r="J1138" s="257"/>
      <c r="K1138" s="109"/>
      <c r="L1138" s="257"/>
      <c r="M1138" s="257"/>
      <c r="N1138" s="257"/>
      <c r="O1138" s="257"/>
      <c r="P1138" s="248"/>
      <c r="Q1138" s="248"/>
      <c r="R1138" s="248"/>
    </row>
    <row r="1139" spans="1:18" s="258" customFormat="1" ht="30" customHeight="1">
      <c r="A1139" s="260"/>
      <c r="B1139" s="250"/>
      <c r="C1139" s="250"/>
      <c r="D1139" s="250"/>
      <c r="E1139" s="107"/>
      <c r="F1139" s="257"/>
      <c r="G1139" s="257"/>
      <c r="H1139" s="257"/>
      <c r="I1139" s="257"/>
      <c r="J1139" s="257"/>
      <c r="K1139" s="109"/>
      <c r="L1139" s="257"/>
      <c r="M1139" s="257"/>
      <c r="N1139" s="257"/>
      <c r="O1139" s="257"/>
      <c r="P1139" s="248"/>
      <c r="Q1139" s="248"/>
      <c r="R1139" s="248"/>
    </row>
    <row r="1140" spans="1:18" s="258" customFormat="1" ht="30" customHeight="1">
      <c r="A1140" s="260"/>
      <c r="B1140" s="250"/>
      <c r="C1140" s="250"/>
      <c r="D1140" s="250"/>
      <c r="E1140" s="107"/>
      <c r="F1140" s="257"/>
      <c r="G1140" s="257"/>
      <c r="H1140" s="257"/>
      <c r="I1140" s="257"/>
      <c r="J1140" s="257"/>
      <c r="K1140" s="109"/>
      <c r="L1140" s="257"/>
      <c r="M1140" s="257"/>
      <c r="N1140" s="257"/>
      <c r="O1140" s="257"/>
      <c r="P1140" s="248"/>
      <c r="Q1140" s="248"/>
      <c r="R1140" s="248"/>
    </row>
    <row r="1141" spans="1:18" s="258" customFormat="1" ht="30" customHeight="1">
      <c r="A1141" s="260"/>
      <c r="B1141" s="250"/>
      <c r="C1141" s="250"/>
      <c r="D1141" s="250"/>
      <c r="E1141" s="107"/>
      <c r="F1141" s="257"/>
      <c r="G1141" s="257"/>
      <c r="H1141" s="257"/>
      <c r="I1141" s="257"/>
      <c r="J1141" s="257"/>
      <c r="K1141" s="109"/>
      <c r="L1141" s="257"/>
      <c r="M1141" s="257"/>
      <c r="N1141" s="257"/>
      <c r="O1141" s="257"/>
      <c r="P1141" s="248"/>
      <c r="Q1141" s="248"/>
      <c r="R1141" s="248"/>
    </row>
    <row r="1142" spans="1:18" s="258" customFormat="1" ht="30" customHeight="1">
      <c r="A1142" s="260"/>
      <c r="B1142" s="250"/>
      <c r="C1142" s="250"/>
      <c r="D1142" s="250"/>
      <c r="E1142" s="107"/>
      <c r="F1142" s="257"/>
      <c r="G1142" s="257"/>
      <c r="H1142" s="257"/>
      <c r="I1142" s="257"/>
      <c r="J1142" s="257"/>
      <c r="K1142" s="109"/>
      <c r="L1142" s="257"/>
      <c r="M1142" s="257"/>
      <c r="N1142" s="257"/>
      <c r="O1142" s="257"/>
      <c r="P1142" s="248"/>
      <c r="Q1142" s="248"/>
      <c r="R1142" s="248"/>
    </row>
    <row r="1143" spans="1:18" s="258" customFormat="1" ht="30" customHeight="1">
      <c r="A1143" s="260"/>
      <c r="B1143" s="250"/>
      <c r="C1143" s="250"/>
      <c r="D1143" s="250"/>
      <c r="E1143" s="107"/>
      <c r="F1143" s="257"/>
      <c r="G1143" s="257"/>
      <c r="H1143" s="257"/>
      <c r="I1143" s="257"/>
      <c r="J1143" s="257"/>
      <c r="K1143" s="109"/>
      <c r="L1143" s="257"/>
      <c r="M1143" s="257"/>
      <c r="N1143" s="257"/>
      <c r="O1143" s="257"/>
      <c r="P1143" s="248"/>
      <c r="Q1143" s="248"/>
      <c r="R1143" s="248"/>
    </row>
    <row r="1144" spans="1:18" s="258" customFormat="1" ht="30" customHeight="1">
      <c r="A1144" s="260"/>
      <c r="B1144" s="250"/>
      <c r="C1144" s="250"/>
      <c r="D1144" s="250"/>
      <c r="E1144" s="107"/>
      <c r="F1144" s="257"/>
      <c r="G1144" s="257"/>
      <c r="H1144" s="257"/>
      <c r="I1144" s="257"/>
      <c r="J1144" s="257"/>
      <c r="K1144" s="109"/>
      <c r="L1144" s="257"/>
      <c r="M1144" s="257"/>
      <c r="N1144" s="257"/>
      <c r="O1144" s="257"/>
      <c r="P1144" s="248"/>
      <c r="Q1144" s="248"/>
      <c r="R1144" s="248"/>
    </row>
    <row r="1145" spans="1:18" s="258" customFormat="1" ht="30" customHeight="1">
      <c r="A1145" s="260"/>
      <c r="B1145" s="250"/>
      <c r="C1145" s="250"/>
      <c r="D1145" s="250"/>
      <c r="E1145" s="107"/>
      <c r="F1145" s="257"/>
      <c r="G1145" s="257"/>
      <c r="H1145" s="257"/>
      <c r="I1145" s="257"/>
      <c r="J1145" s="257"/>
      <c r="K1145" s="109"/>
      <c r="L1145" s="257"/>
      <c r="M1145" s="257"/>
      <c r="N1145" s="257"/>
      <c r="O1145" s="257"/>
      <c r="P1145" s="248"/>
      <c r="Q1145" s="248"/>
      <c r="R1145" s="248"/>
    </row>
    <row r="1146" spans="1:18" s="258" customFormat="1" ht="30" customHeight="1">
      <c r="A1146" s="260"/>
      <c r="B1146" s="250"/>
      <c r="C1146" s="250"/>
      <c r="D1146" s="250"/>
      <c r="E1146" s="107"/>
      <c r="F1146" s="257"/>
      <c r="G1146" s="257"/>
      <c r="H1146" s="257"/>
      <c r="I1146" s="257"/>
      <c r="J1146" s="257"/>
      <c r="K1146" s="109"/>
      <c r="L1146" s="257"/>
      <c r="M1146" s="257"/>
      <c r="N1146" s="257"/>
      <c r="O1146" s="257"/>
      <c r="P1146" s="248"/>
      <c r="Q1146" s="248"/>
      <c r="R1146" s="248"/>
    </row>
    <row r="1147" spans="1:18" s="258" customFormat="1" ht="30" customHeight="1">
      <c r="A1147" s="260"/>
      <c r="B1147" s="250"/>
      <c r="C1147" s="250"/>
      <c r="D1147" s="250"/>
      <c r="E1147" s="107"/>
      <c r="F1147" s="257"/>
      <c r="G1147" s="257"/>
      <c r="H1147" s="257"/>
      <c r="I1147" s="257"/>
      <c r="J1147" s="257"/>
      <c r="K1147" s="109"/>
      <c r="L1147" s="257"/>
      <c r="M1147" s="257"/>
      <c r="N1147" s="257"/>
      <c r="O1147" s="257"/>
      <c r="P1147" s="248"/>
      <c r="Q1147" s="248"/>
      <c r="R1147" s="248"/>
    </row>
    <row r="1148" spans="1:18" s="258" customFormat="1" ht="30" customHeight="1">
      <c r="A1148" s="260"/>
      <c r="B1148" s="250"/>
      <c r="C1148" s="250"/>
      <c r="D1148" s="250"/>
      <c r="E1148" s="107"/>
      <c r="F1148" s="257"/>
      <c r="G1148" s="257"/>
      <c r="H1148" s="257"/>
      <c r="I1148" s="257"/>
      <c r="J1148" s="257"/>
      <c r="K1148" s="109"/>
      <c r="L1148" s="257"/>
      <c r="M1148" s="257"/>
      <c r="N1148" s="257"/>
      <c r="O1148" s="257"/>
      <c r="P1148" s="248"/>
      <c r="Q1148" s="248"/>
      <c r="R1148" s="248"/>
    </row>
    <row r="1149" spans="1:18" s="258" customFormat="1" ht="30" customHeight="1">
      <c r="A1149" s="260"/>
      <c r="B1149" s="250"/>
      <c r="C1149" s="250"/>
      <c r="D1149" s="250"/>
      <c r="E1149" s="107"/>
      <c r="F1149" s="257"/>
      <c r="G1149" s="257"/>
      <c r="H1149" s="257"/>
      <c r="I1149" s="257"/>
      <c r="J1149" s="257"/>
      <c r="K1149" s="109"/>
      <c r="L1149" s="257"/>
      <c r="M1149" s="257"/>
      <c r="N1149" s="257"/>
      <c r="O1149" s="257"/>
      <c r="P1149" s="248"/>
      <c r="Q1149" s="248"/>
      <c r="R1149" s="248"/>
    </row>
    <row r="1150" spans="1:18" s="258" customFormat="1" ht="30" customHeight="1">
      <c r="A1150" s="260"/>
      <c r="B1150" s="250"/>
      <c r="C1150" s="250"/>
      <c r="D1150" s="250"/>
      <c r="E1150" s="107"/>
      <c r="F1150" s="257"/>
      <c r="G1150" s="257"/>
      <c r="H1150" s="257"/>
      <c r="I1150" s="257"/>
      <c r="J1150" s="257"/>
      <c r="K1150" s="109"/>
      <c r="L1150" s="257"/>
      <c r="M1150" s="257"/>
      <c r="N1150" s="257"/>
      <c r="O1150" s="257"/>
      <c r="P1150" s="248"/>
      <c r="Q1150" s="248"/>
      <c r="R1150" s="248"/>
    </row>
    <row r="1151" spans="1:18" s="258" customFormat="1" ht="30" customHeight="1">
      <c r="A1151" s="260"/>
      <c r="B1151" s="250"/>
      <c r="C1151" s="250"/>
      <c r="D1151" s="250"/>
      <c r="E1151" s="107"/>
      <c r="F1151" s="257"/>
      <c r="G1151" s="257"/>
      <c r="H1151" s="257"/>
      <c r="I1151" s="257"/>
      <c r="J1151" s="257"/>
      <c r="K1151" s="109"/>
      <c r="L1151" s="257"/>
      <c r="M1151" s="257"/>
      <c r="N1151" s="257"/>
      <c r="O1151" s="257"/>
      <c r="P1151" s="248"/>
      <c r="Q1151" s="248"/>
      <c r="R1151" s="248"/>
    </row>
    <row r="1152" spans="1:18" s="258" customFormat="1" ht="30" customHeight="1">
      <c r="A1152" s="260"/>
      <c r="B1152" s="250"/>
      <c r="C1152" s="250"/>
      <c r="D1152" s="250"/>
      <c r="E1152" s="107"/>
      <c r="F1152" s="257"/>
      <c r="G1152" s="257"/>
      <c r="H1152" s="257"/>
      <c r="I1152" s="257"/>
      <c r="J1152" s="257"/>
      <c r="K1152" s="109"/>
      <c r="L1152" s="257"/>
      <c r="M1152" s="257"/>
      <c r="N1152" s="257"/>
      <c r="O1152" s="257"/>
      <c r="P1152" s="248"/>
      <c r="Q1152" s="248"/>
      <c r="R1152" s="248"/>
    </row>
    <row r="1153" spans="1:18" s="258" customFormat="1" ht="30" customHeight="1">
      <c r="A1153" s="260"/>
      <c r="B1153" s="250"/>
      <c r="C1153" s="250"/>
      <c r="D1153" s="250"/>
      <c r="E1153" s="107"/>
      <c r="F1153" s="257"/>
      <c r="G1153" s="257"/>
      <c r="H1153" s="257"/>
      <c r="I1153" s="257"/>
      <c r="J1153" s="257"/>
      <c r="K1153" s="109"/>
      <c r="L1153" s="257"/>
      <c r="M1153" s="257"/>
      <c r="N1153" s="257"/>
      <c r="O1153" s="257"/>
      <c r="P1153" s="248"/>
      <c r="Q1153" s="248"/>
      <c r="R1153" s="248"/>
    </row>
    <row r="1154" spans="1:18" s="258" customFormat="1" ht="30" customHeight="1">
      <c r="A1154" s="260"/>
      <c r="B1154" s="250"/>
      <c r="C1154" s="250"/>
      <c r="D1154" s="250"/>
      <c r="E1154" s="107"/>
      <c r="F1154" s="257"/>
      <c r="G1154" s="257"/>
      <c r="H1154" s="257"/>
      <c r="I1154" s="257"/>
      <c r="J1154" s="257"/>
      <c r="K1154" s="109"/>
      <c r="L1154" s="257"/>
      <c r="M1154" s="257"/>
      <c r="N1154" s="257"/>
      <c r="O1154" s="257"/>
      <c r="P1154" s="248"/>
      <c r="Q1154" s="248"/>
      <c r="R1154" s="248"/>
    </row>
    <row r="1155" spans="1:18" s="258" customFormat="1" ht="30" customHeight="1">
      <c r="A1155" s="260"/>
      <c r="B1155" s="250"/>
      <c r="C1155" s="250"/>
      <c r="D1155" s="250"/>
      <c r="E1155" s="107"/>
      <c r="F1155" s="257"/>
      <c r="G1155" s="257"/>
      <c r="H1155" s="257"/>
      <c r="I1155" s="257"/>
      <c r="J1155" s="257"/>
      <c r="K1155" s="109"/>
      <c r="L1155" s="257"/>
      <c r="M1155" s="257"/>
      <c r="N1155" s="257"/>
      <c r="O1155" s="257"/>
      <c r="P1155" s="248"/>
      <c r="Q1155" s="248"/>
      <c r="R1155" s="248"/>
    </row>
    <row r="1156" spans="1:18" s="258" customFormat="1" ht="30" customHeight="1">
      <c r="A1156" s="260"/>
      <c r="B1156" s="250"/>
      <c r="C1156" s="250"/>
      <c r="D1156" s="250"/>
      <c r="E1156" s="107"/>
      <c r="F1156" s="257"/>
      <c r="G1156" s="257"/>
      <c r="H1156" s="257"/>
      <c r="I1156" s="257"/>
      <c r="J1156" s="257"/>
      <c r="K1156" s="109"/>
      <c r="L1156" s="257"/>
      <c r="M1156" s="257"/>
      <c r="N1156" s="257"/>
      <c r="O1156" s="257"/>
      <c r="P1156" s="248"/>
      <c r="Q1156" s="248"/>
      <c r="R1156" s="248"/>
    </row>
    <row r="1157" spans="1:18" s="258" customFormat="1" ht="30" customHeight="1">
      <c r="A1157" s="260"/>
      <c r="B1157" s="250"/>
      <c r="C1157" s="250"/>
      <c r="D1157" s="250"/>
      <c r="E1157" s="107"/>
      <c r="F1157" s="257"/>
      <c r="G1157" s="257"/>
      <c r="H1157" s="257"/>
      <c r="I1157" s="257"/>
      <c r="J1157" s="257"/>
      <c r="K1157" s="109"/>
      <c r="L1157" s="257"/>
      <c r="M1157" s="257"/>
      <c r="N1157" s="257"/>
      <c r="O1157" s="257"/>
      <c r="P1157" s="248"/>
      <c r="Q1157" s="248"/>
      <c r="R1157" s="248"/>
    </row>
    <row r="1158" spans="1:18" s="258" customFormat="1" ht="30" customHeight="1">
      <c r="A1158" s="260"/>
      <c r="B1158" s="250"/>
      <c r="C1158" s="250"/>
      <c r="D1158" s="250"/>
      <c r="E1158" s="107"/>
      <c r="F1158" s="257"/>
      <c r="G1158" s="257"/>
      <c r="H1158" s="257"/>
      <c r="I1158" s="257"/>
      <c r="J1158" s="257"/>
      <c r="K1158" s="109"/>
      <c r="L1158" s="257"/>
      <c r="M1158" s="257"/>
      <c r="N1158" s="257"/>
      <c r="O1158" s="257"/>
      <c r="P1158" s="248"/>
      <c r="Q1158" s="248"/>
      <c r="R1158" s="248"/>
    </row>
    <row r="1159" spans="1:18" s="258" customFormat="1" ht="30" customHeight="1">
      <c r="A1159" s="260"/>
      <c r="B1159" s="250"/>
      <c r="C1159" s="250"/>
      <c r="D1159" s="250"/>
      <c r="E1159" s="107"/>
      <c r="F1159" s="257"/>
      <c r="G1159" s="257"/>
      <c r="H1159" s="257"/>
      <c r="I1159" s="257"/>
      <c r="J1159" s="257"/>
      <c r="K1159" s="109"/>
      <c r="L1159" s="257"/>
      <c r="M1159" s="257"/>
      <c r="N1159" s="257"/>
      <c r="O1159" s="257"/>
      <c r="P1159" s="248"/>
      <c r="Q1159" s="248"/>
      <c r="R1159" s="248"/>
    </row>
    <row r="1160" spans="1:18" s="258" customFormat="1" ht="30" customHeight="1">
      <c r="A1160" s="260"/>
      <c r="B1160" s="250"/>
      <c r="C1160" s="250"/>
      <c r="D1160" s="250"/>
      <c r="E1160" s="107"/>
      <c r="F1160" s="257"/>
      <c r="G1160" s="257"/>
      <c r="H1160" s="257"/>
      <c r="I1160" s="257"/>
      <c r="J1160" s="257"/>
      <c r="K1160" s="109"/>
      <c r="L1160" s="257"/>
      <c r="M1160" s="257"/>
      <c r="N1160" s="257"/>
      <c r="O1160" s="257"/>
      <c r="P1160" s="248"/>
      <c r="Q1160" s="248"/>
      <c r="R1160" s="248"/>
    </row>
    <row r="1161" spans="1:18" s="258" customFormat="1" ht="30" customHeight="1">
      <c r="A1161" s="260"/>
      <c r="B1161" s="250"/>
      <c r="C1161" s="250"/>
      <c r="D1161" s="250"/>
      <c r="E1161" s="107"/>
      <c r="F1161" s="257"/>
      <c r="G1161" s="257"/>
      <c r="H1161" s="257"/>
      <c r="I1161" s="257"/>
      <c r="J1161" s="257"/>
      <c r="K1161" s="109"/>
      <c r="L1161" s="257"/>
      <c r="M1161" s="257"/>
      <c r="N1161" s="257"/>
      <c r="O1161" s="257"/>
      <c r="P1161" s="248"/>
      <c r="Q1161" s="248"/>
      <c r="R1161" s="248"/>
    </row>
    <row r="1162" spans="1:18" s="258" customFormat="1" ht="30" customHeight="1">
      <c r="A1162" s="260"/>
      <c r="B1162" s="250"/>
      <c r="C1162" s="250"/>
      <c r="D1162" s="250"/>
      <c r="E1162" s="107"/>
      <c r="F1162" s="257"/>
      <c r="G1162" s="257"/>
      <c r="H1162" s="257"/>
      <c r="I1162" s="257"/>
      <c r="J1162" s="257"/>
      <c r="K1162" s="109"/>
      <c r="L1162" s="257"/>
      <c r="M1162" s="257"/>
      <c r="N1162" s="257"/>
      <c r="O1162" s="257"/>
      <c r="P1162" s="248"/>
      <c r="Q1162" s="248"/>
      <c r="R1162" s="248"/>
    </row>
    <row r="1163" spans="1:18" s="258" customFormat="1" ht="30" customHeight="1">
      <c r="A1163" s="260"/>
      <c r="B1163" s="250"/>
      <c r="C1163" s="250"/>
      <c r="D1163" s="250"/>
      <c r="E1163" s="107"/>
      <c r="F1163" s="257"/>
      <c r="G1163" s="257"/>
      <c r="H1163" s="257"/>
      <c r="I1163" s="257"/>
      <c r="J1163" s="257"/>
      <c r="K1163" s="109"/>
      <c r="L1163" s="257"/>
      <c r="M1163" s="257"/>
      <c r="N1163" s="257"/>
      <c r="O1163" s="257"/>
      <c r="P1163" s="248"/>
      <c r="Q1163" s="248"/>
      <c r="R1163" s="248"/>
    </row>
    <row r="1164" spans="1:18" s="258" customFormat="1" ht="30" customHeight="1">
      <c r="A1164" s="260"/>
      <c r="B1164" s="250"/>
      <c r="C1164" s="250"/>
      <c r="D1164" s="250"/>
      <c r="E1164" s="107"/>
      <c r="F1164" s="257"/>
      <c r="G1164" s="257"/>
      <c r="H1164" s="257"/>
      <c r="I1164" s="257"/>
      <c r="J1164" s="257"/>
      <c r="K1164" s="109"/>
      <c r="L1164" s="257"/>
      <c r="M1164" s="257"/>
      <c r="N1164" s="257"/>
      <c r="O1164" s="257"/>
      <c r="P1164" s="248"/>
      <c r="Q1164" s="248"/>
      <c r="R1164" s="248"/>
    </row>
    <row r="1165" spans="1:18" s="258" customFormat="1" ht="30" customHeight="1">
      <c r="A1165" s="260"/>
      <c r="B1165" s="250"/>
      <c r="C1165" s="250"/>
      <c r="D1165" s="250"/>
      <c r="E1165" s="107"/>
      <c r="F1165" s="257"/>
      <c r="G1165" s="257"/>
      <c r="H1165" s="257"/>
      <c r="I1165" s="257"/>
      <c r="J1165" s="257"/>
      <c r="K1165" s="109"/>
      <c r="L1165" s="257"/>
      <c r="M1165" s="257"/>
      <c r="N1165" s="257"/>
      <c r="O1165" s="257"/>
      <c r="P1165" s="248"/>
      <c r="Q1165" s="248"/>
      <c r="R1165" s="248"/>
    </row>
    <row r="1166" spans="1:18" s="258" customFormat="1" ht="30" customHeight="1">
      <c r="A1166" s="260"/>
      <c r="B1166" s="250"/>
      <c r="C1166" s="250"/>
      <c r="D1166" s="250"/>
      <c r="E1166" s="107"/>
      <c r="F1166" s="257"/>
      <c r="G1166" s="257"/>
      <c r="H1166" s="257"/>
      <c r="I1166" s="257"/>
      <c r="J1166" s="257"/>
      <c r="K1166" s="109"/>
      <c r="L1166" s="257"/>
      <c r="M1166" s="257"/>
      <c r="N1166" s="257"/>
      <c r="O1166" s="257"/>
      <c r="P1166" s="248"/>
      <c r="Q1166" s="248"/>
      <c r="R1166" s="248"/>
    </row>
    <row r="1167" spans="1:18" s="258" customFormat="1" ht="30" customHeight="1">
      <c r="A1167" s="260"/>
      <c r="B1167" s="250"/>
      <c r="C1167" s="250"/>
      <c r="D1167" s="250"/>
      <c r="E1167" s="107"/>
      <c r="F1167" s="257"/>
      <c r="G1167" s="257"/>
      <c r="H1167" s="257"/>
      <c r="I1167" s="257"/>
      <c r="J1167" s="257"/>
      <c r="K1167" s="109"/>
      <c r="L1167" s="257"/>
      <c r="M1167" s="257"/>
      <c r="N1167" s="257"/>
      <c r="O1167" s="257"/>
      <c r="P1167" s="248"/>
      <c r="Q1167" s="248"/>
      <c r="R1167" s="248"/>
    </row>
    <row r="1168" spans="1:18" s="258" customFormat="1" ht="30" customHeight="1">
      <c r="A1168" s="260"/>
      <c r="B1168" s="250"/>
      <c r="C1168" s="250"/>
      <c r="D1168" s="250"/>
      <c r="E1168" s="107"/>
      <c r="F1168" s="257"/>
      <c r="G1168" s="257"/>
      <c r="H1168" s="257"/>
      <c r="I1168" s="257"/>
      <c r="J1168" s="257"/>
      <c r="K1168" s="109"/>
      <c r="L1168" s="257"/>
      <c r="M1168" s="257"/>
      <c r="N1168" s="257"/>
      <c r="O1168" s="257"/>
      <c r="P1168" s="248"/>
      <c r="Q1168" s="248"/>
      <c r="R1168" s="248"/>
    </row>
    <row r="1169" spans="1:18" s="258" customFormat="1" ht="30" customHeight="1">
      <c r="A1169" s="260"/>
      <c r="B1169" s="250"/>
      <c r="C1169" s="250"/>
      <c r="D1169" s="250"/>
      <c r="E1169" s="107"/>
      <c r="F1169" s="257"/>
      <c r="G1169" s="257"/>
      <c r="H1169" s="257"/>
      <c r="I1169" s="257"/>
      <c r="J1169" s="257"/>
      <c r="K1169" s="109"/>
      <c r="L1169" s="257"/>
      <c r="M1169" s="257"/>
      <c r="N1169" s="257"/>
      <c r="O1169" s="257"/>
      <c r="P1169" s="248"/>
      <c r="Q1169" s="248"/>
      <c r="R1169" s="248"/>
    </row>
    <row r="1170" spans="1:18" s="258" customFormat="1" ht="30" customHeight="1">
      <c r="A1170" s="260"/>
      <c r="B1170" s="250"/>
      <c r="C1170" s="250"/>
      <c r="D1170" s="250"/>
      <c r="E1170" s="107"/>
      <c r="F1170" s="257"/>
      <c r="G1170" s="257"/>
      <c r="H1170" s="257"/>
      <c r="I1170" s="257"/>
      <c r="J1170" s="257"/>
      <c r="K1170" s="109"/>
      <c r="L1170" s="257"/>
      <c r="M1170" s="257"/>
      <c r="N1170" s="257"/>
      <c r="O1170" s="257"/>
      <c r="P1170" s="248"/>
      <c r="Q1170" s="248"/>
      <c r="R1170" s="248"/>
    </row>
    <row r="1171" spans="1:18" s="258" customFormat="1" ht="30" customHeight="1">
      <c r="A1171" s="260"/>
      <c r="B1171" s="250"/>
      <c r="C1171" s="250"/>
      <c r="D1171" s="250"/>
      <c r="E1171" s="107"/>
      <c r="F1171" s="257"/>
      <c r="G1171" s="257"/>
      <c r="H1171" s="257"/>
      <c r="I1171" s="257"/>
      <c r="J1171" s="257"/>
      <c r="K1171" s="109"/>
      <c r="L1171" s="257"/>
      <c r="M1171" s="257"/>
      <c r="N1171" s="257"/>
      <c r="O1171" s="257"/>
      <c r="P1171" s="248"/>
      <c r="Q1171" s="248"/>
      <c r="R1171" s="248"/>
    </row>
    <row r="1172" spans="1:18" s="258" customFormat="1" ht="30" customHeight="1">
      <c r="A1172" s="260"/>
      <c r="B1172" s="250"/>
      <c r="C1172" s="250"/>
      <c r="D1172" s="250"/>
      <c r="E1172" s="107"/>
      <c r="F1172" s="257"/>
      <c r="G1172" s="257"/>
      <c r="H1172" s="257"/>
      <c r="I1172" s="257"/>
      <c r="J1172" s="257"/>
      <c r="K1172" s="109"/>
      <c r="L1172" s="257"/>
      <c r="M1172" s="257"/>
      <c r="N1172" s="257"/>
      <c r="O1172" s="257"/>
      <c r="P1172" s="248"/>
      <c r="Q1172" s="248"/>
      <c r="R1172" s="248"/>
    </row>
    <row r="1173" spans="1:18" s="258" customFormat="1" ht="30" customHeight="1">
      <c r="A1173" s="260"/>
      <c r="B1173" s="250"/>
      <c r="C1173" s="250"/>
      <c r="D1173" s="250"/>
      <c r="E1173" s="107"/>
      <c r="F1173" s="257"/>
      <c r="G1173" s="257"/>
      <c r="H1173" s="257"/>
      <c r="I1173" s="257"/>
      <c r="J1173" s="257"/>
      <c r="K1173" s="109"/>
      <c r="L1173" s="257"/>
      <c r="M1173" s="257"/>
      <c r="N1173" s="257"/>
      <c r="O1173" s="257"/>
      <c r="P1173" s="248"/>
      <c r="Q1173" s="248"/>
      <c r="R1173" s="248"/>
    </row>
    <row r="1174" spans="1:18" s="258" customFormat="1" ht="30" customHeight="1">
      <c r="A1174" s="260"/>
      <c r="B1174" s="250"/>
      <c r="C1174" s="250"/>
      <c r="D1174" s="250"/>
      <c r="E1174" s="107"/>
      <c r="F1174" s="257"/>
      <c r="G1174" s="257"/>
      <c r="H1174" s="257"/>
      <c r="I1174" s="257"/>
      <c r="J1174" s="257"/>
      <c r="K1174" s="109"/>
      <c r="L1174" s="257"/>
      <c r="M1174" s="257"/>
      <c r="N1174" s="257"/>
      <c r="O1174" s="257"/>
      <c r="P1174" s="248"/>
      <c r="Q1174" s="248"/>
      <c r="R1174" s="248"/>
    </row>
    <row r="1175" spans="1:18" s="258" customFormat="1" ht="30" customHeight="1">
      <c r="A1175" s="260"/>
      <c r="B1175" s="250"/>
      <c r="C1175" s="250"/>
      <c r="D1175" s="250"/>
      <c r="E1175" s="107"/>
      <c r="F1175" s="257"/>
      <c r="G1175" s="257"/>
      <c r="H1175" s="257"/>
      <c r="I1175" s="257"/>
      <c r="J1175" s="257"/>
      <c r="K1175" s="109"/>
      <c r="L1175" s="257"/>
      <c r="M1175" s="257"/>
      <c r="N1175" s="257"/>
      <c r="O1175" s="257"/>
      <c r="P1175" s="248"/>
      <c r="Q1175" s="248"/>
      <c r="R1175" s="248"/>
    </row>
    <row r="1176" spans="1:18" s="258" customFormat="1" ht="30" customHeight="1">
      <c r="A1176" s="260"/>
      <c r="B1176" s="250"/>
      <c r="C1176" s="250"/>
      <c r="D1176" s="250"/>
      <c r="E1176" s="107"/>
      <c r="F1176" s="257"/>
      <c r="G1176" s="257"/>
      <c r="H1176" s="257"/>
      <c r="I1176" s="257"/>
      <c r="J1176" s="257"/>
      <c r="K1176" s="109"/>
      <c r="L1176" s="257"/>
      <c r="M1176" s="257"/>
      <c r="N1176" s="257"/>
      <c r="O1176" s="257"/>
      <c r="P1176" s="248"/>
      <c r="Q1176" s="248"/>
      <c r="R1176" s="248"/>
    </row>
    <row r="1177" spans="1:18" s="258" customFormat="1" ht="30" customHeight="1">
      <c r="A1177" s="260"/>
      <c r="B1177" s="250"/>
      <c r="C1177" s="250"/>
      <c r="D1177" s="250"/>
      <c r="E1177" s="107"/>
      <c r="F1177" s="257"/>
      <c r="G1177" s="257"/>
      <c r="H1177" s="257"/>
      <c r="I1177" s="257"/>
      <c r="J1177" s="257"/>
      <c r="K1177" s="109"/>
      <c r="L1177" s="257"/>
      <c r="M1177" s="257"/>
      <c r="N1177" s="257"/>
      <c r="O1177" s="257"/>
      <c r="P1177" s="248"/>
      <c r="Q1177" s="248"/>
      <c r="R1177" s="248"/>
    </row>
    <row r="1178" spans="1:18" s="258" customFormat="1" ht="30" customHeight="1">
      <c r="A1178" s="260"/>
      <c r="B1178" s="250"/>
      <c r="C1178" s="250"/>
      <c r="D1178" s="250"/>
      <c r="E1178" s="107"/>
      <c r="F1178" s="257"/>
      <c r="G1178" s="257"/>
      <c r="H1178" s="257"/>
      <c r="I1178" s="257"/>
      <c r="J1178" s="257"/>
      <c r="K1178" s="109"/>
      <c r="L1178" s="257"/>
      <c r="M1178" s="257"/>
      <c r="N1178" s="257"/>
      <c r="O1178" s="257"/>
      <c r="P1178" s="248"/>
      <c r="Q1178" s="248"/>
      <c r="R1178" s="248"/>
    </row>
    <row r="1179" spans="1:18" s="258" customFormat="1" ht="30" customHeight="1">
      <c r="A1179" s="260"/>
      <c r="B1179" s="250"/>
      <c r="C1179" s="250"/>
      <c r="D1179" s="250"/>
      <c r="E1179" s="107"/>
      <c r="F1179" s="257"/>
      <c r="G1179" s="257"/>
      <c r="H1179" s="257"/>
      <c r="I1179" s="257"/>
      <c r="J1179" s="257"/>
      <c r="K1179" s="109"/>
      <c r="L1179" s="257"/>
      <c r="M1179" s="257"/>
      <c r="N1179" s="257"/>
      <c r="O1179" s="257"/>
      <c r="P1179" s="248"/>
      <c r="Q1179" s="248"/>
      <c r="R1179" s="248"/>
    </row>
    <row r="1180" spans="1:18" s="258" customFormat="1" ht="30" customHeight="1">
      <c r="A1180" s="260"/>
      <c r="B1180" s="250"/>
      <c r="C1180" s="250"/>
      <c r="D1180" s="250"/>
      <c r="E1180" s="107"/>
      <c r="F1180" s="257"/>
      <c r="G1180" s="257"/>
      <c r="H1180" s="257"/>
      <c r="I1180" s="257"/>
      <c r="J1180" s="257"/>
      <c r="K1180" s="109"/>
      <c r="L1180" s="257"/>
      <c r="M1180" s="257"/>
      <c r="N1180" s="257"/>
      <c r="O1180" s="257"/>
      <c r="P1180" s="248"/>
      <c r="Q1180" s="248"/>
      <c r="R1180" s="248"/>
    </row>
    <row r="1181" spans="1:18" s="258" customFormat="1" ht="30" customHeight="1">
      <c r="A1181" s="260"/>
      <c r="B1181" s="250"/>
      <c r="C1181" s="250"/>
      <c r="D1181" s="250"/>
      <c r="E1181" s="107"/>
      <c r="F1181" s="257"/>
      <c r="G1181" s="257"/>
      <c r="H1181" s="257"/>
      <c r="I1181" s="257"/>
      <c r="J1181" s="257"/>
      <c r="K1181" s="109"/>
      <c r="L1181" s="257"/>
      <c r="M1181" s="257"/>
      <c r="N1181" s="257"/>
      <c r="O1181" s="257"/>
      <c r="P1181" s="248"/>
      <c r="Q1181" s="248"/>
      <c r="R1181" s="248"/>
    </row>
    <row r="1182" spans="1:18" s="258" customFormat="1" ht="30" customHeight="1">
      <c r="A1182" s="260"/>
      <c r="B1182" s="250"/>
      <c r="C1182" s="250"/>
      <c r="D1182" s="250"/>
      <c r="E1182" s="107"/>
      <c r="F1182" s="257"/>
      <c r="G1182" s="257"/>
      <c r="H1182" s="257"/>
      <c r="I1182" s="257"/>
      <c r="J1182" s="257"/>
      <c r="K1182" s="109"/>
      <c r="L1182" s="257"/>
      <c r="M1182" s="257"/>
      <c r="N1182" s="257"/>
      <c r="O1182" s="257"/>
      <c r="P1182" s="248"/>
      <c r="Q1182" s="248"/>
      <c r="R1182" s="248"/>
    </row>
    <row r="1183" spans="1:18" s="258" customFormat="1" ht="30" customHeight="1">
      <c r="A1183" s="260"/>
      <c r="B1183" s="250"/>
      <c r="C1183" s="250"/>
      <c r="D1183" s="250"/>
      <c r="E1183" s="107"/>
      <c r="F1183" s="257"/>
      <c r="G1183" s="257"/>
      <c r="H1183" s="257"/>
      <c r="I1183" s="257"/>
      <c r="J1183" s="257"/>
      <c r="K1183" s="109"/>
      <c r="L1183" s="257"/>
      <c r="M1183" s="257"/>
      <c r="N1183" s="257"/>
      <c r="O1183" s="257"/>
      <c r="P1183" s="248"/>
      <c r="Q1183" s="248"/>
      <c r="R1183" s="248"/>
    </row>
    <row r="1184" spans="1:18" s="258" customFormat="1" ht="30" customHeight="1">
      <c r="A1184" s="260"/>
      <c r="B1184" s="250"/>
      <c r="C1184" s="250"/>
      <c r="D1184" s="250"/>
      <c r="E1184" s="107"/>
      <c r="F1184" s="257"/>
      <c r="G1184" s="257"/>
      <c r="H1184" s="257"/>
      <c r="I1184" s="257"/>
      <c r="J1184" s="257"/>
      <c r="K1184" s="109"/>
      <c r="L1184" s="257"/>
      <c r="M1184" s="257"/>
      <c r="N1184" s="257"/>
      <c r="O1184" s="257"/>
      <c r="P1184" s="248"/>
      <c r="Q1184" s="248"/>
      <c r="R1184" s="248"/>
    </row>
    <row r="1185" spans="1:21" s="258" customFormat="1" ht="30" customHeight="1">
      <c r="A1185" s="260"/>
      <c r="B1185" s="250"/>
      <c r="C1185" s="250"/>
      <c r="D1185" s="250"/>
      <c r="E1185" s="107"/>
      <c r="F1185" s="257"/>
      <c r="G1185" s="257"/>
      <c r="H1185" s="257"/>
      <c r="I1185" s="257"/>
      <c r="J1185" s="257"/>
      <c r="K1185" s="109"/>
      <c r="L1185" s="257"/>
      <c r="M1185" s="257"/>
      <c r="N1185" s="257"/>
      <c r="O1185" s="257"/>
      <c r="P1185" s="248"/>
      <c r="Q1185" s="248"/>
      <c r="R1185" s="248"/>
    </row>
    <row r="1196" spans="1:21" s="260" customFormat="1" ht="30" customHeight="1">
      <c r="B1196" s="250"/>
      <c r="C1196" s="250"/>
      <c r="D1196" s="250"/>
      <c r="E1196" s="107"/>
      <c r="F1196" s="257"/>
      <c r="G1196" s="257"/>
      <c r="H1196" s="257"/>
      <c r="I1196" s="257"/>
      <c r="J1196" s="257"/>
      <c r="K1196" s="109"/>
      <c r="L1196" s="257"/>
      <c r="M1196" s="257"/>
      <c r="N1196" s="257"/>
      <c r="O1196" s="257"/>
      <c r="P1196" s="248"/>
      <c r="Q1196" s="248"/>
      <c r="R1196" s="248"/>
      <c r="S1196" s="248"/>
      <c r="T1196" s="248"/>
      <c r="U1196" s="248"/>
    </row>
    <row r="1197" spans="1:21" s="260" customFormat="1" ht="30" customHeight="1">
      <c r="B1197" s="250"/>
      <c r="C1197" s="250"/>
      <c r="D1197" s="250"/>
      <c r="E1197" s="107"/>
      <c r="F1197" s="257"/>
      <c r="G1197" s="257"/>
      <c r="H1197" s="257"/>
      <c r="I1197" s="257"/>
      <c r="J1197" s="257"/>
      <c r="K1197" s="109"/>
      <c r="L1197" s="257"/>
      <c r="M1197" s="257"/>
      <c r="N1197" s="257"/>
      <c r="O1197" s="257"/>
      <c r="P1197" s="248"/>
      <c r="Q1197" s="248"/>
      <c r="R1197" s="248"/>
      <c r="S1197" s="248"/>
      <c r="T1197" s="248"/>
      <c r="U1197" s="248"/>
    </row>
    <row r="1198" spans="1:21" s="260" customFormat="1" ht="30" customHeight="1">
      <c r="B1198" s="250"/>
      <c r="C1198" s="250"/>
      <c r="D1198" s="250"/>
      <c r="E1198" s="107"/>
      <c r="F1198" s="257"/>
      <c r="G1198" s="257"/>
      <c r="H1198" s="257"/>
      <c r="I1198" s="257"/>
      <c r="J1198" s="257"/>
      <c r="K1198" s="109"/>
      <c r="L1198" s="257"/>
      <c r="M1198" s="257"/>
      <c r="N1198" s="257"/>
      <c r="O1198" s="257"/>
      <c r="P1198" s="248"/>
      <c r="Q1198" s="248"/>
      <c r="R1198" s="248"/>
      <c r="S1198" s="248"/>
      <c r="T1198" s="248"/>
      <c r="U1198" s="248"/>
    </row>
    <row r="1199" spans="1:21" s="260" customFormat="1" ht="30" customHeight="1">
      <c r="B1199" s="250"/>
      <c r="C1199" s="250"/>
      <c r="D1199" s="250"/>
      <c r="E1199" s="107"/>
      <c r="F1199" s="257"/>
      <c r="G1199" s="257"/>
      <c r="H1199" s="257"/>
      <c r="I1199" s="257"/>
      <c r="J1199" s="257"/>
      <c r="K1199" s="109"/>
      <c r="L1199" s="257"/>
      <c r="M1199" s="257"/>
      <c r="N1199" s="257"/>
      <c r="O1199" s="257"/>
      <c r="P1199" s="248"/>
      <c r="Q1199" s="248"/>
      <c r="R1199" s="248"/>
      <c r="S1199" s="248"/>
      <c r="T1199" s="248"/>
      <c r="U1199" s="248"/>
    </row>
    <row r="1200" spans="1:21" s="260" customFormat="1" ht="30" customHeight="1">
      <c r="B1200" s="250"/>
      <c r="C1200" s="250"/>
      <c r="D1200" s="250"/>
      <c r="E1200" s="107"/>
      <c r="F1200" s="257"/>
      <c r="G1200" s="257"/>
      <c r="H1200" s="257"/>
      <c r="I1200" s="257"/>
      <c r="J1200" s="257"/>
      <c r="K1200" s="109"/>
      <c r="L1200" s="257"/>
      <c r="M1200" s="257"/>
      <c r="N1200" s="257"/>
      <c r="O1200" s="257"/>
      <c r="P1200" s="248"/>
      <c r="Q1200" s="248"/>
      <c r="R1200" s="248"/>
      <c r="S1200" s="248"/>
      <c r="T1200" s="248"/>
      <c r="U1200" s="248"/>
    </row>
    <row r="1201" spans="2:21" s="260" customFormat="1" ht="30" customHeight="1">
      <c r="B1201" s="250"/>
      <c r="C1201" s="250"/>
      <c r="D1201" s="250"/>
      <c r="E1201" s="107"/>
      <c r="F1201" s="257"/>
      <c r="G1201" s="257"/>
      <c r="H1201" s="257"/>
      <c r="I1201" s="257"/>
      <c r="J1201" s="257"/>
      <c r="K1201" s="109"/>
      <c r="L1201" s="257"/>
      <c r="M1201" s="257"/>
      <c r="N1201" s="257"/>
      <c r="O1201" s="257"/>
      <c r="P1201" s="248"/>
      <c r="Q1201" s="248"/>
      <c r="R1201" s="248"/>
      <c r="S1201" s="248"/>
      <c r="T1201" s="248"/>
      <c r="U1201" s="248"/>
    </row>
    <row r="1202" spans="2:21" s="260" customFormat="1" ht="30" customHeight="1">
      <c r="B1202" s="250"/>
      <c r="C1202" s="250"/>
      <c r="D1202" s="250"/>
      <c r="E1202" s="107"/>
      <c r="F1202" s="257"/>
      <c r="G1202" s="257"/>
      <c r="H1202" s="257"/>
      <c r="I1202" s="257"/>
      <c r="J1202" s="257"/>
      <c r="K1202" s="109"/>
      <c r="L1202" s="257"/>
      <c r="M1202" s="257"/>
      <c r="N1202" s="257"/>
      <c r="O1202" s="257"/>
      <c r="P1202" s="248"/>
      <c r="Q1202" s="248"/>
      <c r="R1202" s="248"/>
      <c r="S1202" s="248"/>
      <c r="T1202" s="248"/>
      <c r="U1202" s="248"/>
    </row>
    <row r="1203" spans="2:21" s="260" customFormat="1" ht="30" customHeight="1">
      <c r="B1203" s="250"/>
      <c r="C1203" s="250"/>
      <c r="D1203" s="250"/>
      <c r="E1203" s="107"/>
      <c r="F1203" s="257"/>
      <c r="G1203" s="257"/>
      <c r="H1203" s="257"/>
      <c r="I1203" s="257"/>
      <c r="J1203" s="257"/>
      <c r="K1203" s="109"/>
      <c r="L1203" s="257"/>
      <c r="M1203" s="257"/>
      <c r="N1203" s="257"/>
      <c r="O1203" s="257"/>
      <c r="P1203" s="248"/>
      <c r="Q1203" s="248"/>
      <c r="R1203" s="248"/>
      <c r="S1203" s="248"/>
      <c r="T1203" s="248"/>
      <c r="U1203" s="248"/>
    </row>
    <row r="1204" spans="2:21" s="260" customFormat="1" ht="30" customHeight="1">
      <c r="B1204" s="250"/>
      <c r="C1204" s="250"/>
      <c r="D1204" s="250"/>
      <c r="E1204" s="107"/>
      <c r="F1204" s="257"/>
      <c r="G1204" s="257"/>
      <c r="H1204" s="257"/>
      <c r="I1204" s="257"/>
      <c r="J1204" s="257"/>
      <c r="K1204" s="109"/>
      <c r="L1204" s="257"/>
      <c r="M1204" s="257"/>
      <c r="N1204" s="257"/>
      <c r="O1204" s="257"/>
      <c r="P1204" s="248"/>
      <c r="Q1204" s="248"/>
      <c r="R1204" s="248"/>
      <c r="S1204" s="248"/>
      <c r="T1204" s="248"/>
      <c r="U1204" s="248"/>
    </row>
    <row r="1205" spans="2:21" s="260" customFormat="1" ht="30" customHeight="1">
      <c r="B1205" s="250"/>
      <c r="C1205" s="250"/>
      <c r="D1205" s="250"/>
      <c r="E1205" s="107"/>
      <c r="F1205" s="257"/>
      <c r="G1205" s="257"/>
      <c r="H1205" s="257"/>
      <c r="I1205" s="257"/>
      <c r="J1205" s="257"/>
      <c r="K1205" s="109"/>
      <c r="L1205" s="257"/>
      <c r="M1205" s="257"/>
      <c r="N1205" s="257"/>
      <c r="O1205" s="257"/>
      <c r="P1205" s="248"/>
      <c r="Q1205" s="248"/>
      <c r="R1205" s="248"/>
      <c r="S1205" s="248"/>
      <c r="T1205" s="248"/>
      <c r="U1205" s="248"/>
    </row>
    <row r="1206" spans="2:21" s="260" customFormat="1" ht="30" customHeight="1">
      <c r="B1206" s="250"/>
      <c r="C1206" s="250"/>
      <c r="D1206" s="250"/>
      <c r="E1206" s="107"/>
      <c r="F1206" s="257"/>
      <c r="G1206" s="257"/>
      <c r="H1206" s="257"/>
      <c r="I1206" s="257"/>
      <c r="J1206" s="257"/>
      <c r="K1206" s="109"/>
      <c r="L1206" s="257"/>
      <c r="M1206" s="257"/>
      <c r="N1206" s="257"/>
      <c r="O1206" s="257"/>
      <c r="P1206" s="248"/>
      <c r="Q1206" s="248"/>
      <c r="R1206" s="248"/>
      <c r="S1206" s="248"/>
      <c r="T1206" s="248"/>
      <c r="U1206" s="248"/>
    </row>
    <row r="1207" spans="2:21" s="260" customFormat="1" ht="30" customHeight="1">
      <c r="B1207" s="250"/>
      <c r="C1207" s="250"/>
      <c r="D1207" s="250"/>
      <c r="E1207" s="107"/>
      <c r="F1207" s="257"/>
      <c r="G1207" s="257"/>
      <c r="H1207" s="257"/>
      <c r="I1207" s="257"/>
      <c r="J1207" s="257"/>
      <c r="K1207" s="109"/>
      <c r="L1207" s="257"/>
      <c r="M1207" s="257"/>
      <c r="N1207" s="257"/>
      <c r="O1207" s="257"/>
      <c r="P1207" s="248"/>
      <c r="Q1207" s="248"/>
      <c r="R1207" s="248"/>
      <c r="S1207" s="248"/>
      <c r="T1207" s="248"/>
      <c r="U1207" s="248"/>
    </row>
    <row r="1208" spans="2:21" s="260" customFormat="1" ht="30" customHeight="1">
      <c r="B1208" s="250"/>
      <c r="C1208" s="250"/>
      <c r="D1208" s="250"/>
      <c r="E1208" s="107"/>
      <c r="F1208" s="257"/>
      <c r="G1208" s="257"/>
      <c r="H1208" s="257"/>
      <c r="I1208" s="257"/>
      <c r="J1208" s="257"/>
      <c r="K1208" s="109"/>
      <c r="L1208" s="257"/>
      <c r="M1208" s="257"/>
      <c r="N1208" s="257"/>
      <c r="O1208" s="257"/>
      <c r="P1208" s="248"/>
      <c r="Q1208" s="248"/>
      <c r="R1208" s="248"/>
      <c r="S1208" s="248"/>
      <c r="T1208" s="248"/>
      <c r="U1208" s="248"/>
    </row>
    <row r="1209" spans="2:21" s="260" customFormat="1" ht="30" customHeight="1">
      <c r="B1209" s="250"/>
      <c r="C1209" s="250"/>
      <c r="D1209" s="250"/>
      <c r="E1209" s="107"/>
      <c r="F1209" s="257"/>
      <c r="G1209" s="257"/>
      <c r="H1209" s="257"/>
      <c r="I1209" s="257"/>
      <c r="J1209" s="257"/>
      <c r="K1209" s="109"/>
      <c r="L1209" s="257"/>
      <c r="M1209" s="257"/>
      <c r="N1209" s="257"/>
      <c r="O1209" s="257"/>
      <c r="P1209" s="248"/>
      <c r="Q1209" s="248"/>
      <c r="R1209" s="248"/>
      <c r="S1209" s="248"/>
      <c r="T1209" s="248"/>
      <c r="U1209" s="248"/>
    </row>
    <row r="1210" spans="2:21" s="260" customFormat="1" ht="30" customHeight="1">
      <c r="B1210" s="250"/>
      <c r="C1210" s="250"/>
      <c r="D1210" s="250"/>
      <c r="E1210" s="107"/>
      <c r="F1210" s="257"/>
      <c r="G1210" s="257"/>
      <c r="H1210" s="257"/>
      <c r="I1210" s="257"/>
      <c r="J1210" s="257"/>
      <c r="K1210" s="109"/>
      <c r="L1210" s="257"/>
      <c r="M1210" s="257"/>
      <c r="N1210" s="257"/>
      <c r="O1210" s="257"/>
      <c r="P1210" s="248"/>
      <c r="Q1210" s="248"/>
      <c r="R1210" s="248"/>
      <c r="S1210" s="248"/>
      <c r="T1210" s="248"/>
      <c r="U1210" s="248"/>
    </row>
    <row r="1211" spans="2:21" s="260" customFormat="1" ht="30" customHeight="1">
      <c r="B1211" s="250"/>
      <c r="C1211" s="250"/>
      <c r="D1211" s="250"/>
      <c r="E1211" s="107"/>
      <c r="F1211" s="257"/>
      <c r="G1211" s="257"/>
      <c r="H1211" s="257"/>
      <c r="I1211" s="257"/>
      <c r="J1211" s="257"/>
      <c r="K1211" s="109"/>
      <c r="L1211" s="257"/>
      <c r="M1211" s="257"/>
      <c r="N1211" s="257"/>
      <c r="O1211" s="257"/>
      <c r="P1211" s="248"/>
      <c r="Q1211" s="248"/>
      <c r="R1211" s="248"/>
      <c r="S1211" s="248"/>
      <c r="T1211" s="248"/>
      <c r="U1211" s="248"/>
    </row>
    <row r="1212" spans="2:21" s="260" customFormat="1" ht="30" customHeight="1">
      <c r="B1212" s="250"/>
      <c r="C1212" s="250"/>
      <c r="D1212" s="250"/>
      <c r="E1212" s="107"/>
      <c r="F1212" s="257"/>
      <c r="G1212" s="257"/>
      <c r="H1212" s="257"/>
      <c r="I1212" s="257"/>
      <c r="J1212" s="257"/>
      <c r="K1212" s="109"/>
      <c r="L1212" s="257"/>
      <c r="M1212" s="257"/>
      <c r="N1212" s="257"/>
      <c r="O1212" s="257"/>
      <c r="P1212" s="248"/>
      <c r="Q1212" s="248"/>
      <c r="R1212" s="248"/>
      <c r="S1212" s="248"/>
      <c r="T1212" s="248"/>
      <c r="U1212" s="248"/>
    </row>
    <row r="1213" spans="2:21" s="260" customFormat="1" ht="30" customHeight="1">
      <c r="B1213" s="250"/>
      <c r="C1213" s="250"/>
      <c r="D1213" s="250"/>
      <c r="E1213" s="107"/>
      <c r="F1213" s="257"/>
      <c r="G1213" s="257"/>
      <c r="H1213" s="257"/>
      <c r="I1213" s="257"/>
      <c r="J1213" s="257"/>
      <c r="K1213" s="109"/>
      <c r="L1213" s="257"/>
      <c r="M1213" s="257"/>
      <c r="N1213" s="257"/>
      <c r="O1213" s="257"/>
      <c r="P1213" s="248"/>
      <c r="Q1213" s="248"/>
      <c r="R1213" s="248"/>
      <c r="S1213" s="248"/>
      <c r="T1213" s="248"/>
      <c r="U1213" s="248"/>
    </row>
    <row r="1214" spans="2:21" s="260" customFormat="1" ht="30" customHeight="1">
      <c r="B1214" s="250"/>
      <c r="C1214" s="250"/>
      <c r="D1214" s="250"/>
      <c r="E1214" s="107"/>
      <c r="F1214" s="257"/>
      <c r="G1214" s="257"/>
      <c r="H1214" s="257"/>
      <c r="I1214" s="257"/>
      <c r="J1214" s="257"/>
      <c r="K1214" s="109"/>
      <c r="L1214" s="257"/>
      <c r="M1214" s="257"/>
      <c r="N1214" s="257"/>
      <c r="O1214" s="257"/>
      <c r="P1214" s="248"/>
      <c r="Q1214" s="248"/>
      <c r="R1214" s="248"/>
      <c r="S1214" s="248"/>
      <c r="T1214" s="248"/>
      <c r="U1214" s="248"/>
    </row>
    <row r="1215" spans="2:21" s="260" customFormat="1" ht="30" customHeight="1">
      <c r="B1215" s="250"/>
      <c r="C1215" s="250"/>
      <c r="D1215" s="250"/>
      <c r="E1215" s="107"/>
      <c r="F1215" s="257"/>
      <c r="G1215" s="257"/>
      <c r="H1215" s="257"/>
      <c r="I1215" s="257"/>
      <c r="J1215" s="257"/>
      <c r="K1215" s="109"/>
      <c r="L1215" s="257"/>
      <c r="M1215" s="257"/>
      <c r="N1215" s="257"/>
      <c r="O1215" s="257"/>
      <c r="P1215" s="248"/>
      <c r="Q1215" s="248"/>
      <c r="R1215" s="248"/>
      <c r="S1215" s="248"/>
      <c r="T1215" s="248"/>
      <c r="U1215" s="248"/>
    </row>
    <row r="1216" spans="2:21" s="260" customFormat="1" ht="30" customHeight="1">
      <c r="B1216" s="250"/>
      <c r="C1216" s="250"/>
      <c r="D1216" s="250"/>
      <c r="E1216" s="107"/>
      <c r="F1216" s="257"/>
      <c r="G1216" s="257"/>
      <c r="H1216" s="257"/>
      <c r="I1216" s="257"/>
      <c r="J1216" s="257"/>
      <c r="K1216" s="109"/>
      <c r="L1216" s="257"/>
      <c r="M1216" s="257"/>
      <c r="N1216" s="257"/>
      <c r="O1216" s="257"/>
      <c r="P1216" s="248"/>
      <c r="Q1216" s="248"/>
      <c r="R1216" s="248"/>
      <c r="S1216" s="248"/>
      <c r="T1216" s="248"/>
      <c r="U1216" s="248"/>
    </row>
    <row r="1217" spans="2:21" s="260" customFormat="1" ht="30" customHeight="1">
      <c r="B1217" s="250"/>
      <c r="C1217" s="250"/>
      <c r="D1217" s="250"/>
      <c r="E1217" s="107"/>
      <c r="F1217" s="257"/>
      <c r="G1217" s="257"/>
      <c r="H1217" s="257"/>
      <c r="I1217" s="257"/>
      <c r="J1217" s="257"/>
      <c r="K1217" s="109"/>
      <c r="L1217" s="257"/>
      <c r="M1217" s="257"/>
      <c r="N1217" s="257"/>
      <c r="O1217" s="257"/>
      <c r="P1217" s="248"/>
      <c r="Q1217" s="248"/>
      <c r="R1217" s="248"/>
      <c r="S1217" s="248"/>
      <c r="T1217" s="248"/>
      <c r="U1217" s="248"/>
    </row>
    <row r="1218" spans="2:21" s="260" customFormat="1" ht="30" customHeight="1">
      <c r="B1218" s="250"/>
      <c r="C1218" s="250"/>
      <c r="D1218" s="250"/>
      <c r="E1218" s="107"/>
      <c r="F1218" s="257"/>
      <c r="G1218" s="257"/>
      <c r="H1218" s="257"/>
      <c r="I1218" s="257"/>
      <c r="J1218" s="257"/>
      <c r="K1218" s="109"/>
      <c r="L1218" s="257"/>
      <c r="M1218" s="257"/>
      <c r="N1218" s="257"/>
      <c r="O1218" s="257"/>
      <c r="P1218" s="248"/>
      <c r="Q1218" s="248"/>
      <c r="R1218" s="248"/>
      <c r="S1218" s="248"/>
      <c r="T1218" s="248"/>
      <c r="U1218" s="248"/>
    </row>
    <row r="1219" spans="2:21" s="260" customFormat="1" ht="30" customHeight="1">
      <c r="B1219" s="250"/>
      <c r="C1219" s="250"/>
      <c r="D1219" s="250"/>
      <c r="E1219" s="107"/>
      <c r="F1219" s="257"/>
      <c r="G1219" s="257"/>
      <c r="H1219" s="257"/>
      <c r="I1219" s="257"/>
      <c r="J1219" s="257"/>
      <c r="K1219" s="109"/>
      <c r="L1219" s="257"/>
      <c r="M1219" s="257"/>
      <c r="N1219" s="257"/>
      <c r="O1219" s="257"/>
      <c r="P1219" s="248"/>
      <c r="Q1219" s="248"/>
      <c r="R1219" s="248"/>
      <c r="S1219" s="248"/>
      <c r="T1219" s="248"/>
      <c r="U1219" s="248"/>
    </row>
    <row r="1220" spans="2:21" s="260" customFormat="1" ht="30" customHeight="1">
      <c r="B1220" s="250"/>
      <c r="C1220" s="250"/>
      <c r="D1220" s="250"/>
      <c r="E1220" s="107"/>
      <c r="F1220" s="257"/>
      <c r="G1220" s="257"/>
      <c r="H1220" s="257"/>
      <c r="I1220" s="257"/>
      <c r="J1220" s="257"/>
      <c r="K1220" s="109"/>
      <c r="L1220" s="257"/>
      <c r="M1220" s="257"/>
      <c r="N1220" s="257"/>
      <c r="O1220" s="257"/>
      <c r="P1220" s="248"/>
      <c r="Q1220" s="248"/>
      <c r="R1220" s="248"/>
      <c r="S1220" s="248"/>
      <c r="T1220" s="248"/>
      <c r="U1220" s="248"/>
    </row>
    <row r="1221" spans="2:21" s="260" customFormat="1" ht="30" customHeight="1">
      <c r="B1221" s="250"/>
      <c r="C1221" s="250"/>
      <c r="D1221" s="250"/>
      <c r="E1221" s="107"/>
      <c r="F1221" s="257"/>
      <c r="G1221" s="257"/>
      <c r="H1221" s="257"/>
      <c r="I1221" s="257"/>
      <c r="J1221" s="257"/>
      <c r="K1221" s="109"/>
      <c r="L1221" s="257"/>
      <c r="M1221" s="257"/>
      <c r="N1221" s="257"/>
      <c r="O1221" s="257"/>
      <c r="P1221" s="248"/>
      <c r="Q1221" s="248"/>
      <c r="R1221" s="248"/>
      <c r="S1221" s="248"/>
      <c r="T1221" s="248"/>
      <c r="U1221" s="248"/>
    </row>
    <row r="1222" spans="2:21" s="260" customFormat="1" ht="30" customHeight="1">
      <c r="B1222" s="250"/>
      <c r="C1222" s="250"/>
      <c r="D1222" s="250"/>
      <c r="E1222" s="107"/>
      <c r="F1222" s="257"/>
      <c r="G1222" s="257"/>
      <c r="H1222" s="257"/>
      <c r="I1222" s="257"/>
      <c r="J1222" s="257"/>
      <c r="K1222" s="109"/>
      <c r="L1222" s="257"/>
      <c r="M1222" s="257"/>
      <c r="N1222" s="257"/>
      <c r="O1222" s="257"/>
      <c r="P1222" s="248"/>
      <c r="Q1222" s="248"/>
      <c r="R1222" s="248"/>
      <c r="S1222" s="248"/>
      <c r="T1222" s="248"/>
      <c r="U1222" s="248"/>
    </row>
    <row r="1223" spans="2:21" s="260" customFormat="1" ht="30" customHeight="1">
      <c r="B1223" s="250"/>
      <c r="C1223" s="250"/>
      <c r="D1223" s="250"/>
      <c r="E1223" s="107"/>
      <c r="F1223" s="257"/>
      <c r="G1223" s="257"/>
      <c r="H1223" s="257"/>
      <c r="I1223" s="257"/>
      <c r="J1223" s="257"/>
      <c r="K1223" s="109"/>
      <c r="L1223" s="257"/>
      <c r="M1223" s="257"/>
      <c r="N1223" s="257"/>
      <c r="O1223" s="257"/>
      <c r="P1223" s="248"/>
      <c r="Q1223" s="248"/>
      <c r="R1223" s="248"/>
      <c r="S1223" s="248"/>
      <c r="T1223" s="248"/>
      <c r="U1223" s="248"/>
    </row>
    <row r="1224" spans="2:21" s="260" customFormat="1" ht="30" customHeight="1">
      <c r="B1224" s="250"/>
      <c r="C1224" s="250"/>
      <c r="D1224" s="250"/>
      <c r="E1224" s="107"/>
      <c r="F1224" s="257"/>
      <c r="G1224" s="257"/>
      <c r="H1224" s="257"/>
      <c r="I1224" s="257"/>
      <c r="J1224" s="257"/>
      <c r="K1224" s="109"/>
      <c r="L1224" s="257"/>
      <c r="M1224" s="257"/>
      <c r="N1224" s="257"/>
      <c r="O1224" s="257"/>
      <c r="P1224" s="248"/>
      <c r="Q1224" s="248"/>
      <c r="R1224" s="248"/>
      <c r="S1224" s="248"/>
      <c r="T1224" s="248"/>
      <c r="U1224" s="248"/>
    </row>
    <row r="1225" spans="2:21" s="260" customFormat="1" ht="30" customHeight="1">
      <c r="B1225" s="250"/>
      <c r="C1225" s="250"/>
      <c r="D1225" s="250"/>
      <c r="E1225" s="107"/>
      <c r="F1225" s="257"/>
      <c r="G1225" s="257"/>
      <c r="H1225" s="257"/>
      <c r="I1225" s="257"/>
      <c r="J1225" s="257"/>
      <c r="K1225" s="109"/>
      <c r="L1225" s="257"/>
      <c r="M1225" s="257"/>
      <c r="N1225" s="257"/>
      <c r="O1225" s="257"/>
      <c r="P1225" s="248"/>
      <c r="Q1225" s="248"/>
      <c r="R1225" s="248"/>
      <c r="S1225" s="248"/>
      <c r="T1225" s="248"/>
      <c r="U1225" s="248"/>
    </row>
    <row r="1226" spans="2:21" s="260" customFormat="1" ht="30" customHeight="1">
      <c r="B1226" s="250"/>
      <c r="C1226" s="250"/>
      <c r="D1226" s="250"/>
      <c r="E1226" s="107"/>
      <c r="F1226" s="257"/>
      <c r="G1226" s="257"/>
      <c r="H1226" s="257"/>
      <c r="I1226" s="257"/>
      <c r="J1226" s="257"/>
      <c r="K1226" s="109"/>
      <c r="L1226" s="257"/>
      <c r="M1226" s="257"/>
      <c r="N1226" s="257"/>
      <c r="O1226" s="257"/>
      <c r="P1226" s="248"/>
      <c r="Q1226" s="248"/>
      <c r="R1226" s="248"/>
      <c r="S1226" s="248"/>
      <c r="T1226" s="248"/>
      <c r="U1226" s="248"/>
    </row>
    <row r="1227" spans="2:21" s="260" customFormat="1" ht="30" customHeight="1">
      <c r="B1227" s="250"/>
      <c r="C1227" s="250"/>
      <c r="D1227" s="250"/>
      <c r="E1227" s="107"/>
      <c r="F1227" s="257"/>
      <c r="G1227" s="257"/>
      <c r="H1227" s="257"/>
      <c r="I1227" s="257"/>
      <c r="J1227" s="257"/>
      <c r="K1227" s="109"/>
      <c r="L1227" s="257"/>
      <c r="M1227" s="257"/>
      <c r="N1227" s="257"/>
      <c r="O1227" s="257"/>
      <c r="P1227" s="248"/>
      <c r="Q1227" s="248"/>
      <c r="R1227" s="248"/>
      <c r="S1227" s="248"/>
      <c r="T1227" s="248"/>
      <c r="U1227" s="248"/>
    </row>
    <row r="1228" spans="2:21" s="260" customFormat="1" ht="30" customHeight="1">
      <c r="B1228" s="250"/>
      <c r="C1228" s="250"/>
      <c r="D1228" s="250"/>
      <c r="E1228" s="107"/>
      <c r="F1228" s="257"/>
      <c r="G1228" s="257"/>
      <c r="H1228" s="257"/>
      <c r="I1228" s="257"/>
      <c r="J1228" s="257"/>
      <c r="K1228" s="109"/>
      <c r="L1228" s="257"/>
      <c r="M1228" s="257"/>
      <c r="N1228" s="257"/>
      <c r="O1228" s="257"/>
      <c r="P1228" s="248"/>
      <c r="Q1228" s="248"/>
      <c r="R1228" s="248"/>
      <c r="S1228" s="248"/>
      <c r="T1228" s="248"/>
      <c r="U1228" s="248"/>
    </row>
    <row r="1229" spans="2:21" s="260" customFormat="1" ht="30" customHeight="1">
      <c r="B1229" s="250"/>
      <c r="C1229" s="250"/>
      <c r="D1229" s="250"/>
      <c r="E1229" s="107"/>
      <c r="F1229" s="257"/>
      <c r="G1229" s="257"/>
      <c r="H1229" s="257"/>
      <c r="I1229" s="257"/>
      <c r="J1229" s="257"/>
      <c r="K1229" s="109"/>
      <c r="L1229" s="257"/>
      <c r="M1229" s="257"/>
      <c r="N1229" s="257"/>
      <c r="O1229" s="257"/>
      <c r="P1229" s="248"/>
      <c r="Q1229" s="248"/>
      <c r="R1229" s="248"/>
      <c r="S1229" s="248"/>
      <c r="T1229" s="248"/>
      <c r="U1229" s="248"/>
    </row>
    <row r="1230" spans="2:21" s="260" customFormat="1" ht="30" customHeight="1">
      <c r="B1230" s="250"/>
      <c r="C1230" s="250"/>
      <c r="D1230" s="250"/>
      <c r="E1230" s="107"/>
      <c r="F1230" s="257"/>
      <c r="G1230" s="257"/>
      <c r="H1230" s="257"/>
      <c r="I1230" s="257"/>
      <c r="J1230" s="257"/>
      <c r="K1230" s="109"/>
      <c r="L1230" s="257"/>
      <c r="M1230" s="257"/>
      <c r="N1230" s="257"/>
      <c r="O1230" s="257"/>
      <c r="P1230" s="248"/>
      <c r="Q1230" s="248"/>
      <c r="R1230" s="248"/>
      <c r="S1230" s="248"/>
      <c r="T1230" s="248"/>
      <c r="U1230" s="248"/>
    </row>
    <row r="1231" spans="2:21" s="260" customFormat="1" ht="30" customHeight="1">
      <c r="B1231" s="250"/>
      <c r="C1231" s="250"/>
      <c r="D1231" s="250"/>
      <c r="E1231" s="107"/>
      <c r="F1231" s="257"/>
      <c r="G1231" s="257"/>
      <c r="H1231" s="257"/>
      <c r="I1231" s="257"/>
      <c r="J1231" s="257"/>
      <c r="K1231" s="109"/>
      <c r="L1231" s="257"/>
      <c r="M1231" s="257"/>
      <c r="N1231" s="257"/>
      <c r="O1231" s="257"/>
      <c r="P1231" s="248"/>
      <c r="Q1231" s="248"/>
      <c r="R1231" s="248"/>
      <c r="S1231" s="248"/>
      <c r="T1231" s="248"/>
      <c r="U1231" s="248"/>
    </row>
    <row r="1232" spans="2:21" s="260" customFormat="1" ht="30" customHeight="1">
      <c r="B1232" s="250"/>
      <c r="C1232" s="250"/>
      <c r="D1232" s="250"/>
      <c r="E1232" s="107"/>
      <c r="F1232" s="257"/>
      <c r="G1232" s="257"/>
      <c r="H1232" s="257"/>
      <c r="I1232" s="257"/>
      <c r="J1232" s="257"/>
      <c r="K1232" s="109"/>
      <c r="L1232" s="257"/>
      <c r="M1232" s="257"/>
      <c r="N1232" s="257"/>
      <c r="O1232" s="257"/>
      <c r="P1232" s="248"/>
      <c r="Q1232" s="248"/>
      <c r="R1232" s="248"/>
      <c r="S1232" s="248"/>
      <c r="T1232" s="248"/>
      <c r="U1232" s="248"/>
    </row>
    <row r="1233" spans="2:21" s="260" customFormat="1" ht="30" customHeight="1">
      <c r="B1233" s="250"/>
      <c r="C1233" s="250"/>
      <c r="D1233" s="250"/>
      <c r="E1233" s="107"/>
      <c r="F1233" s="257"/>
      <c r="G1233" s="257"/>
      <c r="H1233" s="257"/>
      <c r="I1233" s="257"/>
      <c r="J1233" s="257"/>
      <c r="K1233" s="109"/>
      <c r="L1233" s="257"/>
      <c r="M1233" s="257"/>
      <c r="N1233" s="257"/>
      <c r="O1233" s="257"/>
      <c r="P1233" s="248"/>
      <c r="Q1233" s="248"/>
      <c r="R1233" s="248"/>
      <c r="S1233" s="248"/>
      <c r="T1233" s="248"/>
      <c r="U1233" s="248"/>
    </row>
    <row r="1234" spans="2:21" s="260" customFormat="1" ht="30" customHeight="1">
      <c r="B1234" s="250"/>
      <c r="C1234" s="250"/>
      <c r="D1234" s="250"/>
      <c r="E1234" s="107"/>
      <c r="F1234" s="257"/>
      <c r="G1234" s="257"/>
      <c r="H1234" s="257"/>
      <c r="I1234" s="257"/>
      <c r="J1234" s="257"/>
      <c r="K1234" s="109"/>
      <c r="L1234" s="257"/>
      <c r="M1234" s="257"/>
      <c r="N1234" s="257"/>
      <c r="O1234" s="257"/>
      <c r="P1234" s="248"/>
      <c r="Q1234" s="248"/>
      <c r="R1234" s="248"/>
      <c r="S1234" s="248"/>
      <c r="T1234" s="248"/>
      <c r="U1234" s="248"/>
    </row>
    <row r="1235" spans="2:21" s="260" customFormat="1" ht="30" customHeight="1">
      <c r="B1235" s="250"/>
      <c r="C1235" s="250"/>
      <c r="D1235" s="250"/>
      <c r="E1235" s="107"/>
      <c r="F1235" s="257"/>
      <c r="G1235" s="257"/>
      <c r="H1235" s="257"/>
      <c r="I1235" s="257"/>
      <c r="J1235" s="257"/>
      <c r="K1235" s="109"/>
      <c r="L1235" s="257"/>
      <c r="M1235" s="257"/>
      <c r="N1235" s="257"/>
      <c r="O1235" s="257"/>
      <c r="P1235" s="248"/>
      <c r="Q1235" s="248"/>
      <c r="R1235" s="248"/>
      <c r="S1235" s="248"/>
      <c r="T1235" s="248"/>
      <c r="U1235" s="248"/>
    </row>
    <row r="1236" spans="2:21" s="260" customFormat="1" ht="30" customHeight="1">
      <c r="B1236" s="250"/>
      <c r="C1236" s="250"/>
      <c r="D1236" s="250"/>
      <c r="E1236" s="107"/>
      <c r="F1236" s="257"/>
      <c r="G1236" s="257"/>
      <c r="H1236" s="257"/>
      <c r="I1236" s="257"/>
      <c r="J1236" s="257"/>
      <c r="K1236" s="109"/>
      <c r="L1236" s="257"/>
      <c r="M1236" s="257"/>
      <c r="N1236" s="257"/>
      <c r="O1236" s="257"/>
      <c r="P1236" s="248"/>
      <c r="Q1236" s="248"/>
      <c r="R1236" s="248"/>
      <c r="S1236" s="248"/>
      <c r="T1236" s="248"/>
      <c r="U1236" s="248"/>
    </row>
    <row r="1237" spans="2:21" s="260" customFormat="1" ht="30" customHeight="1">
      <c r="B1237" s="250"/>
      <c r="C1237" s="250"/>
      <c r="D1237" s="250"/>
      <c r="E1237" s="107"/>
      <c r="F1237" s="257"/>
      <c r="G1237" s="257"/>
      <c r="H1237" s="257"/>
      <c r="I1237" s="257"/>
      <c r="J1237" s="257"/>
      <c r="K1237" s="109"/>
      <c r="L1237" s="257"/>
      <c r="M1237" s="257"/>
      <c r="N1237" s="257"/>
      <c r="O1237" s="257"/>
      <c r="P1237" s="248"/>
      <c r="Q1237" s="248"/>
      <c r="R1237" s="248"/>
      <c r="S1237" s="248"/>
      <c r="T1237" s="248"/>
      <c r="U1237" s="248"/>
    </row>
    <row r="1238" spans="2:21" s="260" customFormat="1" ht="30" customHeight="1">
      <c r="B1238" s="250"/>
      <c r="C1238" s="250"/>
      <c r="D1238" s="250"/>
      <c r="E1238" s="107"/>
      <c r="F1238" s="257"/>
      <c r="G1238" s="257"/>
      <c r="H1238" s="257"/>
      <c r="I1238" s="257"/>
      <c r="J1238" s="257"/>
      <c r="K1238" s="109"/>
      <c r="L1238" s="257"/>
      <c r="M1238" s="257"/>
      <c r="N1238" s="257"/>
      <c r="O1238" s="257"/>
      <c r="P1238" s="248"/>
      <c r="Q1238" s="248"/>
      <c r="R1238" s="248"/>
      <c r="S1238" s="248"/>
      <c r="T1238" s="248"/>
      <c r="U1238" s="248"/>
    </row>
    <row r="1239" spans="2:21" s="260" customFormat="1" ht="30" customHeight="1">
      <c r="B1239" s="250"/>
      <c r="C1239" s="250"/>
      <c r="D1239" s="250"/>
      <c r="E1239" s="107"/>
      <c r="F1239" s="257"/>
      <c r="G1239" s="257"/>
      <c r="H1239" s="257"/>
      <c r="I1239" s="257"/>
      <c r="J1239" s="257"/>
      <c r="K1239" s="109"/>
      <c r="L1239" s="257"/>
      <c r="M1239" s="257"/>
      <c r="N1239" s="257"/>
      <c r="O1239" s="257"/>
      <c r="P1239" s="248"/>
      <c r="Q1239" s="248"/>
      <c r="R1239" s="248"/>
      <c r="S1239" s="248"/>
      <c r="T1239" s="248"/>
      <c r="U1239" s="248"/>
    </row>
    <row r="1240" spans="2:21" s="260" customFormat="1" ht="30" customHeight="1">
      <c r="B1240" s="250"/>
      <c r="C1240" s="250"/>
      <c r="D1240" s="250"/>
      <c r="E1240" s="107"/>
      <c r="F1240" s="257"/>
      <c r="G1240" s="257"/>
      <c r="H1240" s="257"/>
      <c r="I1240" s="257"/>
      <c r="J1240" s="257"/>
      <c r="K1240" s="109"/>
      <c r="L1240" s="257"/>
      <c r="M1240" s="257"/>
      <c r="N1240" s="257"/>
      <c r="O1240" s="257"/>
      <c r="P1240" s="248"/>
      <c r="Q1240" s="248"/>
      <c r="R1240" s="248"/>
      <c r="S1240" s="248"/>
      <c r="T1240" s="248"/>
      <c r="U1240" s="248"/>
    </row>
    <row r="1241" spans="2:21" s="260" customFormat="1" ht="30" customHeight="1">
      <c r="B1241" s="250"/>
      <c r="C1241" s="250"/>
      <c r="D1241" s="250"/>
      <c r="E1241" s="107"/>
      <c r="F1241" s="257"/>
      <c r="G1241" s="257"/>
      <c r="H1241" s="257"/>
      <c r="I1241" s="257"/>
      <c r="J1241" s="257"/>
      <c r="K1241" s="109"/>
      <c r="L1241" s="257"/>
      <c r="M1241" s="257"/>
      <c r="N1241" s="257"/>
      <c r="O1241" s="257"/>
      <c r="P1241" s="248"/>
      <c r="Q1241" s="248"/>
      <c r="R1241" s="248"/>
      <c r="S1241" s="248"/>
      <c r="T1241" s="248"/>
      <c r="U1241" s="248"/>
    </row>
    <row r="1242" spans="2:21" s="260" customFormat="1" ht="30" customHeight="1">
      <c r="B1242" s="250"/>
      <c r="C1242" s="250"/>
      <c r="D1242" s="250"/>
      <c r="E1242" s="107"/>
      <c r="F1242" s="257"/>
      <c r="G1242" s="257"/>
      <c r="H1242" s="257"/>
      <c r="I1242" s="257"/>
      <c r="J1242" s="257"/>
      <c r="K1242" s="109"/>
      <c r="L1242" s="257"/>
      <c r="M1242" s="257"/>
      <c r="N1242" s="257"/>
      <c r="O1242" s="257"/>
      <c r="P1242" s="248"/>
      <c r="Q1242" s="248"/>
      <c r="R1242" s="248"/>
      <c r="S1242" s="248"/>
      <c r="T1242" s="248"/>
      <c r="U1242" s="248"/>
    </row>
    <row r="1243" spans="2:21" s="260" customFormat="1" ht="30" customHeight="1">
      <c r="B1243" s="250"/>
      <c r="C1243" s="250"/>
      <c r="D1243" s="250"/>
      <c r="E1243" s="107"/>
      <c r="F1243" s="257"/>
      <c r="G1243" s="257"/>
      <c r="H1243" s="257"/>
      <c r="I1243" s="257"/>
      <c r="J1243" s="257"/>
      <c r="K1243" s="109"/>
      <c r="L1243" s="257"/>
      <c r="M1243" s="257"/>
      <c r="N1243" s="257"/>
      <c r="O1243" s="257"/>
      <c r="P1243" s="248"/>
      <c r="Q1243" s="248"/>
      <c r="R1243" s="248"/>
      <c r="S1243" s="248"/>
      <c r="T1243" s="248"/>
      <c r="U1243" s="248"/>
    </row>
    <row r="1244" spans="2:21" s="260" customFormat="1" ht="30" customHeight="1">
      <c r="B1244" s="250"/>
      <c r="C1244" s="250"/>
      <c r="D1244" s="250"/>
      <c r="E1244" s="107"/>
      <c r="F1244" s="257"/>
      <c r="G1244" s="257"/>
      <c r="H1244" s="257"/>
      <c r="I1244" s="257"/>
      <c r="J1244" s="257"/>
      <c r="K1244" s="109"/>
      <c r="L1244" s="257"/>
      <c r="M1244" s="257"/>
      <c r="N1244" s="257"/>
      <c r="O1244" s="257"/>
      <c r="P1244" s="248"/>
      <c r="Q1244" s="248"/>
      <c r="R1244" s="248"/>
      <c r="S1244" s="248"/>
      <c r="T1244" s="248"/>
      <c r="U1244" s="248"/>
    </row>
    <row r="1245" spans="2:21" s="260" customFormat="1" ht="30" customHeight="1">
      <c r="B1245" s="250"/>
      <c r="C1245" s="250"/>
      <c r="D1245" s="250"/>
      <c r="E1245" s="107"/>
      <c r="F1245" s="257"/>
      <c r="G1245" s="257"/>
      <c r="H1245" s="257"/>
      <c r="I1245" s="257"/>
      <c r="J1245" s="257"/>
      <c r="K1245" s="109"/>
      <c r="L1245" s="257"/>
      <c r="M1245" s="257"/>
      <c r="N1245" s="257"/>
      <c r="O1245" s="257"/>
      <c r="P1245" s="248"/>
      <c r="Q1245" s="248"/>
      <c r="R1245" s="248"/>
      <c r="S1245" s="248"/>
      <c r="T1245" s="248"/>
      <c r="U1245" s="248"/>
    </row>
    <row r="1246" spans="2:21" s="260" customFormat="1" ht="30" customHeight="1">
      <c r="B1246" s="250"/>
      <c r="C1246" s="250"/>
      <c r="D1246" s="250"/>
      <c r="E1246" s="107"/>
      <c r="F1246" s="257"/>
      <c r="G1246" s="257"/>
      <c r="H1246" s="257"/>
      <c r="I1246" s="257"/>
      <c r="J1246" s="257"/>
      <c r="K1246" s="109"/>
      <c r="L1246" s="257"/>
      <c r="M1246" s="257"/>
      <c r="N1246" s="257"/>
      <c r="O1246" s="257"/>
      <c r="P1246" s="248"/>
      <c r="Q1246" s="248"/>
      <c r="R1246" s="248"/>
      <c r="S1246" s="248"/>
      <c r="T1246" s="248"/>
      <c r="U1246" s="248"/>
    </row>
    <row r="1247" spans="2:21" s="260" customFormat="1" ht="30" customHeight="1">
      <c r="B1247" s="250"/>
      <c r="C1247" s="250"/>
      <c r="D1247" s="250"/>
      <c r="E1247" s="107"/>
      <c r="F1247" s="257"/>
      <c r="G1247" s="257"/>
      <c r="H1247" s="257"/>
      <c r="I1247" s="257"/>
      <c r="J1247" s="257"/>
      <c r="K1247" s="109"/>
      <c r="L1247" s="257"/>
      <c r="M1247" s="257"/>
      <c r="N1247" s="257"/>
      <c r="O1247" s="257"/>
      <c r="P1247" s="248"/>
      <c r="Q1247" s="248"/>
      <c r="R1247" s="248"/>
      <c r="S1247" s="248"/>
      <c r="T1247" s="248"/>
      <c r="U1247" s="248"/>
    </row>
    <row r="1248" spans="2:21" s="260" customFormat="1" ht="30" customHeight="1">
      <c r="B1248" s="250"/>
      <c r="C1248" s="250"/>
      <c r="D1248" s="250"/>
      <c r="E1248" s="107"/>
      <c r="F1248" s="257"/>
      <c r="G1248" s="257"/>
      <c r="H1248" s="257"/>
      <c r="I1248" s="257"/>
      <c r="J1248" s="257"/>
      <c r="K1248" s="109"/>
      <c r="L1248" s="257"/>
      <c r="M1248" s="257"/>
      <c r="N1248" s="257"/>
      <c r="O1248" s="257"/>
      <c r="P1248" s="248"/>
      <c r="Q1248" s="248"/>
      <c r="R1248" s="248"/>
      <c r="S1248" s="248"/>
      <c r="T1248" s="248"/>
      <c r="U1248" s="248"/>
    </row>
    <row r="1249" spans="2:21" s="260" customFormat="1" ht="30" customHeight="1">
      <c r="B1249" s="250"/>
      <c r="C1249" s="250"/>
      <c r="D1249" s="250"/>
      <c r="E1249" s="107"/>
      <c r="F1249" s="257"/>
      <c r="G1249" s="257"/>
      <c r="H1249" s="257"/>
      <c r="I1249" s="257"/>
      <c r="J1249" s="257"/>
      <c r="K1249" s="109"/>
      <c r="L1249" s="257"/>
      <c r="M1249" s="257"/>
      <c r="N1249" s="257"/>
      <c r="O1249" s="257"/>
      <c r="P1249" s="248"/>
      <c r="Q1249" s="248"/>
      <c r="R1249" s="248"/>
      <c r="S1249" s="248"/>
      <c r="T1249" s="248"/>
      <c r="U1249" s="248"/>
    </row>
    <row r="1250" spans="2:21" s="260" customFormat="1" ht="30" customHeight="1">
      <c r="B1250" s="250"/>
      <c r="C1250" s="250"/>
      <c r="D1250" s="250"/>
      <c r="E1250" s="107"/>
      <c r="F1250" s="257"/>
      <c r="G1250" s="257"/>
      <c r="H1250" s="257"/>
      <c r="I1250" s="257"/>
      <c r="J1250" s="257"/>
      <c r="K1250" s="109"/>
      <c r="L1250" s="257"/>
      <c r="M1250" s="257"/>
      <c r="N1250" s="257"/>
      <c r="O1250" s="257"/>
      <c r="P1250" s="248"/>
      <c r="Q1250" s="248"/>
      <c r="R1250" s="248"/>
      <c r="S1250" s="248"/>
      <c r="T1250" s="248"/>
      <c r="U1250" s="248"/>
    </row>
    <row r="1251" spans="2:21" s="260" customFormat="1" ht="30" customHeight="1">
      <c r="B1251" s="250"/>
      <c r="C1251" s="250"/>
      <c r="D1251" s="250"/>
      <c r="E1251" s="107"/>
      <c r="F1251" s="257"/>
      <c r="G1251" s="257"/>
      <c r="H1251" s="257"/>
      <c r="I1251" s="257"/>
      <c r="J1251" s="257"/>
      <c r="K1251" s="109"/>
      <c r="L1251" s="257"/>
      <c r="M1251" s="257"/>
      <c r="N1251" s="257"/>
      <c r="O1251" s="257"/>
      <c r="P1251" s="248"/>
      <c r="Q1251" s="248"/>
      <c r="R1251" s="248"/>
      <c r="S1251" s="248"/>
      <c r="T1251" s="248"/>
      <c r="U1251" s="248"/>
    </row>
    <row r="1252" spans="2:21" s="260" customFormat="1" ht="30" customHeight="1">
      <c r="B1252" s="250"/>
      <c r="C1252" s="250"/>
      <c r="D1252" s="250"/>
      <c r="E1252" s="107"/>
      <c r="F1252" s="257"/>
      <c r="G1252" s="257"/>
      <c r="H1252" s="257"/>
      <c r="I1252" s="257"/>
      <c r="J1252" s="257"/>
      <c r="K1252" s="109"/>
      <c r="L1252" s="257"/>
      <c r="M1252" s="257"/>
      <c r="N1252" s="257"/>
      <c r="O1252" s="257"/>
      <c r="P1252" s="248"/>
      <c r="Q1252" s="248"/>
      <c r="R1252" s="248"/>
      <c r="S1252" s="248"/>
      <c r="T1252" s="248"/>
      <c r="U1252" s="248"/>
    </row>
    <row r="1253" spans="2:21" s="260" customFormat="1" ht="30" customHeight="1">
      <c r="B1253" s="250"/>
      <c r="C1253" s="250"/>
      <c r="D1253" s="250"/>
      <c r="E1253" s="107"/>
      <c r="F1253" s="257"/>
      <c r="G1253" s="257"/>
      <c r="H1253" s="257"/>
      <c r="I1253" s="257"/>
      <c r="J1253" s="257"/>
      <c r="K1253" s="109"/>
      <c r="L1253" s="257"/>
      <c r="M1253" s="257"/>
      <c r="N1253" s="257"/>
      <c r="O1253" s="257"/>
      <c r="P1253" s="248"/>
      <c r="Q1253" s="248"/>
      <c r="R1253" s="248"/>
      <c r="S1253" s="248"/>
      <c r="T1253" s="248"/>
      <c r="U1253" s="248"/>
    </row>
    <row r="1254" spans="2:21" s="260" customFormat="1" ht="30" customHeight="1">
      <c r="B1254" s="250"/>
      <c r="C1254" s="250"/>
      <c r="D1254" s="250"/>
      <c r="E1254" s="107"/>
      <c r="F1254" s="257"/>
      <c r="G1254" s="257"/>
      <c r="H1254" s="257"/>
      <c r="I1254" s="257"/>
      <c r="J1254" s="257"/>
      <c r="K1254" s="109"/>
      <c r="L1254" s="257"/>
      <c r="M1254" s="257"/>
      <c r="N1254" s="257"/>
      <c r="O1254" s="257"/>
      <c r="P1254" s="248"/>
      <c r="Q1254" s="248"/>
      <c r="R1254" s="248"/>
      <c r="S1254" s="248"/>
      <c r="T1254" s="248"/>
      <c r="U1254" s="248"/>
    </row>
    <row r="1255" spans="2:21" s="260" customFormat="1" ht="30" customHeight="1">
      <c r="B1255" s="250"/>
      <c r="C1255" s="250"/>
      <c r="D1255" s="250"/>
      <c r="E1255" s="107"/>
      <c r="F1255" s="257"/>
      <c r="G1255" s="257"/>
      <c r="H1255" s="257"/>
      <c r="I1255" s="257"/>
      <c r="J1255" s="257"/>
      <c r="K1255" s="109"/>
      <c r="L1255" s="257"/>
      <c r="M1255" s="257"/>
      <c r="N1255" s="257"/>
      <c r="O1255" s="257"/>
      <c r="P1255" s="248"/>
      <c r="Q1255" s="248"/>
      <c r="R1255" s="248"/>
      <c r="S1255" s="248"/>
      <c r="T1255" s="248"/>
      <c r="U1255" s="248"/>
    </row>
    <row r="1256" spans="2:21" s="260" customFormat="1" ht="30" customHeight="1">
      <c r="B1256" s="250"/>
      <c r="C1256" s="250"/>
      <c r="D1256" s="250"/>
      <c r="E1256" s="107"/>
      <c r="F1256" s="257"/>
      <c r="G1256" s="257"/>
      <c r="H1256" s="257"/>
      <c r="I1256" s="257"/>
      <c r="J1256" s="257"/>
      <c r="K1256" s="109"/>
      <c r="L1256" s="257"/>
      <c r="M1256" s="257"/>
      <c r="N1256" s="257"/>
      <c r="O1256" s="257"/>
      <c r="P1256" s="248"/>
      <c r="Q1256" s="248"/>
      <c r="R1256" s="248"/>
      <c r="S1256" s="248"/>
      <c r="T1256" s="248"/>
      <c r="U1256" s="248"/>
    </row>
    <row r="1257" spans="2:21" s="260" customFormat="1" ht="30" customHeight="1">
      <c r="B1257" s="250"/>
      <c r="C1257" s="250"/>
      <c r="D1257" s="250"/>
      <c r="E1257" s="107"/>
      <c r="F1257" s="257"/>
      <c r="G1257" s="257"/>
      <c r="H1257" s="257"/>
      <c r="I1257" s="257"/>
      <c r="J1257" s="257"/>
      <c r="K1257" s="109"/>
      <c r="L1257" s="257"/>
      <c r="M1257" s="257"/>
      <c r="N1257" s="257"/>
      <c r="O1257" s="257"/>
      <c r="P1257" s="248"/>
      <c r="Q1257" s="248"/>
      <c r="R1257" s="248"/>
      <c r="S1257" s="248"/>
      <c r="T1257" s="248"/>
      <c r="U1257" s="248"/>
    </row>
    <row r="1258" spans="2:21" s="260" customFormat="1" ht="30" customHeight="1">
      <c r="B1258" s="250"/>
      <c r="C1258" s="250"/>
      <c r="D1258" s="250"/>
      <c r="E1258" s="107"/>
      <c r="F1258" s="257"/>
      <c r="G1258" s="257"/>
      <c r="H1258" s="257"/>
      <c r="I1258" s="257"/>
      <c r="J1258" s="257"/>
      <c r="K1258" s="109"/>
      <c r="L1258" s="257"/>
      <c r="M1258" s="257"/>
      <c r="N1258" s="257"/>
      <c r="O1258" s="257"/>
      <c r="P1258" s="248"/>
      <c r="Q1258" s="248"/>
      <c r="R1258" s="248"/>
      <c r="S1258" s="248"/>
      <c r="T1258" s="248"/>
      <c r="U1258" s="248"/>
    </row>
    <row r="1259" spans="2:21" s="260" customFormat="1" ht="30" customHeight="1">
      <c r="B1259" s="250"/>
      <c r="C1259" s="250"/>
      <c r="D1259" s="250"/>
      <c r="E1259" s="107"/>
      <c r="F1259" s="257"/>
      <c r="G1259" s="257"/>
      <c r="H1259" s="257"/>
      <c r="I1259" s="257"/>
      <c r="J1259" s="257"/>
      <c r="K1259" s="109"/>
      <c r="L1259" s="257"/>
      <c r="M1259" s="257"/>
      <c r="N1259" s="257"/>
      <c r="O1259" s="257"/>
      <c r="P1259" s="248"/>
      <c r="Q1259" s="248"/>
      <c r="R1259" s="248"/>
      <c r="S1259" s="248"/>
      <c r="T1259" s="248"/>
      <c r="U1259" s="248"/>
    </row>
    <row r="1260" spans="2:21" s="260" customFormat="1" ht="30" customHeight="1">
      <c r="B1260" s="250"/>
      <c r="C1260" s="250"/>
      <c r="D1260" s="250"/>
      <c r="E1260" s="107"/>
      <c r="F1260" s="257"/>
      <c r="G1260" s="257"/>
      <c r="H1260" s="257"/>
      <c r="I1260" s="257"/>
      <c r="J1260" s="257"/>
      <c r="K1260" s="109"/>
      <c r="L1260" s="257"/>
      <c r="M1260" s="257"/>
      <c r="N1260" s="257"/>
      <c r="O1260" s="257"/>
      <c r="P1260" s="248"/>
      <c r="Q1260" s="248"/>
      <c r="R1260" s="248"/>
      <c r="S1260" s="248"/>
      <c r="T1260" s="248"/>
      <c r="U1260" s="248"/>
    </row>
    <row r="1261" spans="2:21" s="260" customFormat="1" ht="30" customHeight="1">
      <c r="B1261" s="250"/>
      <c r="C1261" s="250"/>
      <c r="D1261" s="250"/>
      <c r="E1261" s="107"/>
      <c r="F1261" s="257"/>
      <c r="G1261" s="257"/>
      <c r="H1261" s="257"/>
      <c r="I1261" s="257"/>
      <c r="J1261" s="257"/>
      <c r="K1261" s="109"/>
      <c r="L1261" s="257"/>
      <c r="M1261" s="257"/>
      <c r="N1261" s="257"/>
      <c r="O1261" s="257"/>
      <c r="P1261" s="248"/>
      <c r="Q1261" s="248"/>
      <c r="R1261" s="248"/>
      <c r="S1261" s="248"/>
      <c r="T1261" s="248"/>
      <c r="U1261" s="248"/>
    </row>
    <row r="1262" spans="2:21" s="260" customFormat="1" ht="30" customHeight="1">
      <c r="B1262" s="250"/>
      <c r="C1262" s="250"/>
      <c r="D1262" s="250"/>
      <c r="E1262" s="107"/>
      <c r="F1262" s="257"/>
      <c r="G1262" s="257"/>
      <c r="H1262" s="257"/>
      <c r="I1262" s="257"/>
      <c r="J1262" s="257"/>
      <c r="K1262" s="109"/>
      <c r="L1262" s="257"/>
      <c r="M1262" s="257"/>
      <c r="N1262" s="257"/>
      <c r="O1262" s="257"/>
      <c r="P1262" s="248"/>
      <c r="Q1262" s="248"/>
      <c r="R1262" s="248"/>
      <c r="S1262" s="248"/>
      <c r="T1262" s="248"/>
      <c r="U1262" s="248"/>
    </row>
    <row r="1263" spans="2:21" s="260" customFormat="1" ht="30" customHeight="1">
      <c r="B1263" s="250"/>
      <c r="C1263" s="250"/>
      <c r="D1263" s="250"/>
      <c r="E1263" s="107"/>
      <c r="F1263" s="257"/>
      <c r="G1263" s="257"/>
      <c r="H1263" s="257"/>
      <c r="I1263" s="257"/>
      <c r="J1263" s="257"/>
      <c r="K1263" s="109"/>
      <c r="L1263" s="257"/>
      <c r="M1263" s="257"/>
      <c r="N1263" s="257"/>
      <c r="O1263" s="257"/>
      <c r="P1263" s="248"/>
      <c r="Q1263" s="248"/>
      <c r="R1263" s="248"/>
      <c r="S1263" s="248"/>
      <c r="T1263" s="248"/>
      <c r="U1263" s="248"/>
    </row>
    <row r="1264" spans="2:21" s="260" customFormat="1" ht="30" customHeight="1">
      <c r="B1264" s="250"/>
      <c r="C1264" s="250"/>
      <c r="D1264" s="250"/>
      <c r="E1264" s="107"/>
      <c r="F1264" s="257"/>
      <c r="G1264" s="257"/>
      <c r="H1264" s="257"/>
      <c r="I1264" s="257"/>
      <c r="J1264" s="257"/>
      <c r="K1264" s="109"/>
      <c r="L1264" s="257"/>
      <c r="M1264" s="257"/>
      <c r="N1264" s="257"/>
      <c r="O1264" s="257"/>
      <c r="P1264" s="248"/>
      <c r="Q1264" s="248"/>
      <c r="R1264" s="248"/>
      <c r="S1264" s="248"/>
      <c r="T1264" s="248"/>
      <c r="U1264" s="248"/>
    </row>
    <row r="1265" spans="2:21" s="260" customFormat="1" ht="30" customHeight="1">
      <c r="B1265" s="250"/>
      <c r="C1265" s="250"/>
      <c r="D1265" s="250"/>
      <c r="E1265" s="107"/>
      <c r="F1265" s="257"/>
      <c r="G1265" s="257"/>
      <c r="H1265" s="257"/>
      <c r="I1265" s="257"/>
      <c r="J1265" s="257"/>
      <c r="K1265" s="109"/>
      <c r="L1265" s="257"/>
      <c r="M1265" s="257"/>
      <c r="N1265" s="257"/>
      <c r="O1265" s="257"/>
      <c r="P1265" s="248"/>
      <c r="Q1265" s="248"/>
      <c r="R1265" s="248"/>
      <c r="S1265" s="248"/>
      <c r="T1265" s="248"/>
      <c r="U1265" s="248"/>
    </row>
    <row r="1266" spans="2:21" s="260" customFormat="1" ht="30" customHeight="1">
      <c r="B1266" s="250"/>
      <c r="C1266" s="250"/>
      <c r="D1266" s="250"/>
      <c r="E1266" s="107"/>
      <c r="F1266" s="257"/>
      <c r="G1266" s="257"/>
      <c r="H1266" s="257"/>
      <c r="I1266" s="257"/>
      <c r="J1266" s="257"/>
      <c r="K1266" s="109"/>
      <c r="L1266" s="257"/>
      <c r="M1266" s="257"/>
      <c r="N1266" s="257"/>
      <c r="O1266" s="257"/>
      <c r="P1266" s="248"/>
      <c r="Q1266" s="248"/>
      <c r="R1266" s="248"/>
      <c r="S1266" s="248"/>
      <c r="T1266" s="248"/>
      <c r="U1266" s="248"/>
    </row>
    <row r="1267" spans="2:21" s="260" customFormat="1" ht="30" customHeight="1">
      <c r="B1267" s="250"/>
      <c r="C1267" s="250"/>
      <c r="D1267" s="250"/>
      <c r="E1267" s="107"/>
      <c r="F1267" s="257"/>
      <c r="G1267" s="257"/>
      <c r="H1267" s="257"/>
      <c r="I1267" s="257"/>
      <c r="J1267" s="257"/>
      <c r="K1267" s="109"/>
      <c r="L1267" s="257"/>
      <c r="M1267" s="257"/>
      <c r="N1267" s="257"/>
      <c r="O1267" s="257"/>
      <c r="P1267" s="248"/>
      <c r="Q1267" s="248"/>
      <c r="R1267" s="248"/>
      <c r="S1267" s="248"/>
      <c r="T1267" s="248"/>
      <c r="U1267" s="248"/>
    </row>
    <row r="1268" spans="2:21" s="260" customFormat="1" ht="30" customHeight="1">
      <c r="B1268" s="250"/>
      <c r="C1268" s="250"/>
      <c r="D1268" s="250"/>
      <c r="E1268" s="107"/>
      <c r="F1268" s="257"/>
      <c r="G1268" s="257"/>
      <c r="H1268" s="257"/>
      <c r="I1268" s="257"/>
      <c r="J1268" s="257"/>
      <c r="K1268" s="109"/>
      <c r="L1268" s="257"/>
      <c r="M1268" s="257"/>
      <c r="N1268" s="257"/>
      <c r="O1268" s="257"/>
      <c r="P1268" s="248"/>
      <c r="Q1268" s="248"/>
      <c r="R1268" s="248"/>
      <c r="S1268" s="248"/>
      <c r="T1268" s="248"/>
      <c r="U1268" s="248"/>
    </row>
    <row r="1269" spans="2:21" s="260" customFormat="1" ht="30" customHeight="1">
      <c r="B1269" s="250"/>
      <c r="C1269" s="250"/>
      <c r="D1269" s="250"/>
      <c r="E1269" s="107"/>
      <c r="F1269" s="257"/>
      <c r="G1269" s="257"/>
      <c r="H1269" s="257"/>
      <c r="I1269" s="257"/>
      <c r="J1269" s="257"/>
      <c r="K1269" s="109"/>
      <c r="L1269" s="257"/>
      <c r="M1269" s="257"/>
      <c r="N1269" s="257"/>
      <c r="O1269" s="257"/>
      <c r="P1269" s="248"/>
      <c r="Q1269" s="248"/>
      <c r="R1269" s="248"/>
      <c r="S1269" s="248"/>
      <c r="T1269" s="248"/>
      <c r="U1269" s="248"/>
    </row>
    <row r="1270" spans="2:21" s="260" customFormat="1" ht="30" customHeight="1">
      <c r="B1270" s="250"/>
      <c r="C1270" s="250"/>
      <c r="D1270" s="250"/>
      <c r="E1270" s="107"/>
      <c r="F1270" s="257"/>
      <c r="G1270" s="257"/>
      <c r="H1270" s="257"/>
      <c r="I1270" s="257"/>
      <c r="J1270" s="257"/>
      <c r="K1270" s="109"/>
      <c r="L1270" s="257"/>
      <c r="M1270" s="257"/>
      <c r="N1270" s="257"/>
      <c r="O1270" s="257"/>
      <c r="P1270" s="248"/>
      <c r="Q1270" s="248"/>
      <c r="R1270" s="248"/>
      <c r="S1270" s="248"/>
      <c r="T1270" s="248"/>
      <c r="U1270" s="248"/>
    </row>
    <row r="1271" spans="2:21" s="260" customFormat="1" ht="30" customHeight="1">
      <c r="B1271" s="250"/>
      <c r="C1271" s="250"/>
      <c r="D1271" s="250"/>
      <c r="E1271" s="107"/>
      <c r="F1271" s="257"/>
      <c r="G1271" s="257"/>
      <c r="H1271" s="257"/>
      <c r="I1271" s="257"/>
      <c r="J1271" s="257"/>
      <c r="K1271" s="109"/>
      <c r="L1271" s="257"/>
      <c r="M1271" s="257"/>
      <c r="N1271" s="257"/>
      <c r="O1271" s="257"/>
      <c r="P1271" s="248"/>
      <c r="Q1271" s="248"/>
      <c r="R1271" s="248"/>
      <c r="S1271" s="248"/>
      <c r="T1271" s="248"/>
      <c r="U1271" s="248"/>
    </row>
    <row r="1272" spans="2:21" s="260" customFormat="1" ht="30" customHeight="1">
      <c r="B1272" s="250"/>
      <c r="C1272" s="250"/>
      <c r="D1272" s="250"/>
      <c r="E1272" s="107"/>
      <c r="F1272" s="257"/>
      <c r="G1272" s="257"/>
      <c r="H1272" s="257"/>
      <c r="I1272" s="257"/>
      <c r="J1272" s="257"/>
      <c r="K1272" s="109"/>
      <c r="L1272" s="257"/>
      <c r="M1272" s="257"/>
      <c r="N1272" s="257"/>
      <c r="O1272" s="257"/>
      <c r="P1272" s="248"/>
      <c r="Q1272" s="248"/>
      <c r="R1272" s="248"/>
      <c r="S1272" s="248"/>
      <c r="T1272" s="248"/>
      <c r="U1272" s="248"/>
    </row>
    <row r="1273" spans="2:21" s="260" customFormat="1" ht="30" customHeight="1">
      <c r="B1273" s="250"/>
      <c r="C1273" s="250"/>
      <c r="D1273" s="250"/>
      <c r="E1273" s="107"/>
      <c r="F1273" s="257"/>
      <c r="G1273" s="257"/>
      <c r="H1273" s="257"/>
      <c r="I1273" s="257"/>
      <c r="J1273" s="257"/>
      <c r="K1273" s="109"/>
      <c r="L1273" s="257"/>
      <c r="M1273" s="257"/>
      <c r="N1273" s="257"/>
      <c r="O1273" s="257"/>
      <c r="P1273" s="248"/>
      <c r="Q1273" s="248"/>
      <c r="R1273" s="248"/>
      <c r="S1273" s="248"/>
      <c r="T1273" s="248"/>
      <c r="U1273" s="248"/>
    </row>
    <row r="1274" spans="2:21" s="260" customFormat="1" ht="30" customHeight="1">
      <c r="B1274" s="250"/>
      <c r="C1274" s="250"/>
      <c r="D1274" s="250"/>
      <c r="E1274" s="107"/>
      <c r="F1274" s="257"/>
      <c r="G1274" s="257"/>
      <c r="H1274" s="257"/>
      <c r="I1274" s="257"/>
      <c r="J1274" s="257"/>
      <c r="K1274" s="109"/>
      <c r="L1274" s="257"/>
      <c r="M1274" s="257"/>
      <c r="N1274" s="257"/>
      <c r="O1274" s="257"/>
      <c r="P1274" s="248"/>
      <c r="Q1274" s="248"/>
      <c r="R1274" s="248"/>
      <c r="S1274" s="248"/>
      <c r="T1274" s="248"/>
      <c r="U1274" s="248"/>
    </row>
    <row r="1275" spans="2:21" s="260" customFormat="1" ht="30" customHeight="1">
      <c r="B1275" s="250"/>
      <c r="C1275" s="250"/>
      <c r="D1275" s="250"/>
      <c r="E1275" s="107"/>
      <c r="F1275" s="257"/>
      <c r="G1275" s="257"/>
      <c r="H1275" s="257"/>
      <c r="I1275" s="257"/>
      <c r="J1275" s="257"/>
      <c r="K1275" s="109"/>
      <c r="L1275" s="257"/>
      <c r="M1275" s="257"/>
      <c r="N1275" s="257"/>
      <c r="O1275" s="257"/>
      <c r="P1275" s="248"/>
      <c r="Q1275" s="248"/>
      <c r="R1275" s="248"/>
      <c r="S1275" s="248"/>
      <c r="T1275" s="248"/>
      <c r="U1275" s="248"/>
    </row>
    <row r="1276" spans="2:21" s="260" customFormat="1" ht="30" customHeight="1">
      <c r="B1276" s="250"/>
      <c r="C1276" s="250"/>
      <c r="D1276" s="250"/>
      <c r="E1276" s="107"/>
      <c r="F1276" s="257"/>
      <c r="G1276" s="257"/>
      <c r="H1276" s="257"/>
      <c r="I1276" s="257"/>
      <c r="J1276" s="257"/>
      <c r="K1276" s="109"/>
      <c r="L1276" s="257"/>
      <c r="M1276" s="257"/>
      <c r="N1276" s="257"/>
      <c r="O1276" s="257"/>
      <c r="P1276" s="248"/>
      <c r="Q1276" s="248"/>
      <c r="R1276" s="248"/>
      <c r="S1276" s="248"/>
      <c r="T1276" s="248"/>
      <c r="U1276" s="248"/>
    </row>
    <row r="1277" spans="2:21" s="260" customFormat="1" ht="30" customHeight="1">
      <c r="B1277" s="250"/>
      <c r="C1277" s="250"/>
      <c r="D1277" s="250"/>
      <c r="E1277" s="107"/>
      <c r="F1277" s="257"/>
      <c r="G1277" s="257"/>
      <c r="H1277" s="257"/>
      <c r="I1277" s="257"/>
      <c r="J1277" s="257"/>
      <c r="K1277" s="109"/>
      <c r="L1277" s="257"/>
      <c r="M1277" s="257"/>
      <c r="N1277" s="257"/>
      <c r="O1277" s="257"/>
      <c r="P1277" s="248"/>
      <c r="Q1277" s="248"/>
      <c r="R1277" s="248"/>
      <c r="S1277" s="248"/>
      <c r="T1277" s="248"/>
      <c r="U1277" s="248"/>
    </row>
    <row r="1278" spans="2:21" s="260" customFormat="1" ht="30" customHeight="1">
      <c r="B1278" s="250"/>
      <c r="C1278" s="250"/>
      <c r="D1278" s="250"/>
      <c r="E1278" s="107"/>
      <c r="F1278" s="257"/>
      <c r="G1278" s="257"/>
      <c r="H1278" s="257"/>
      <c r="I1278" s="257"/>
      <c r="J1278" s="257"/>
      <c r="K1278" s="109"/>
      <c r="L1278" s="257"/>
      <c r="M1278" s="257"/>
      <c r="N1278" s="257"/>
      <c r="O1278" s="257"/>
      <c r="P1278" s="248"/>
      <c r="Q1278" s="248"/>
      <c r="R1278" s="248"/>
      <c r="S1278" s="248"/>
      <c r="T1278" s="248"/>
      <c r="U1278" s="248"/>
    </row>
    <row r="1279" spans="2:21" s="260" customFormat="1" ht="30" customHeight="1">
      <c r="B1279" s="250"/>
      <c r="C1279" s="250"/>
      <c r="D1279" s="250"/>
      <c r="E1279" s="107"/>
      <c r="F1279" s="257"/>
      <c r="G1279" s="257"/>
      <c r="H1279" s="257"/>
      <c r="I1279" s="257"/>
      <c r="J1279" s="257"/>
      <c r="K1279" s="109"/>
      <c r="L1279" s="257"/>
      <c r="M1279" s="257"/>
      <c r="N1279" s="257"/>
      <c r="O1279" s="257"/>
      <c r="P1279" s="248"/>
      <c r="Q1279" s="248"/>
      <c r="R1279" s="248"/>
      <c r="S1279" s="248"/>
      <c r="T1279" s="248"/>
      <c r="U1279" s="248"/>
    </row>
    <row r="1280" spans="2:21" s="260" customFormat="1" ht="30" customHeight="1">
      <c r="B1280" s="250"/>
      <c r="C1280" s="250"/>
      <c r="D1280" s="250"/>
      <c r="E1280" s="107"/>
      <c r="F1280" s="257"/>
      <c r="G1280" s="257"/>
      <c r="H1280" s="257"/>
      <c r="I1280" s="257"/>
      <c r="J1280" s="257"/>
      <c r="K1280" s="109"/>
      <c r="L1280" s="257"/>
      <c r="M1280" s="257"/>
      <c r="N1280" s="257"/>
      <c r="O1280" s="257"/>
      <c r="P1280" s="248"/>
      <c r="Q1280" s="248"/>
      <c r="R1280" s="248"/>
      <c r="S1280" s="248"/>
      <c r="T1280" s="248"/>
      <c r="U1280" s="248"/>
    </row>
    <row r="1281" spans="2:21" s="260" customFormat="1" ht="30" customHeight="1">
      <c r="B1281" s="250"/>
      <c r="C1281" s="250"/>
      <c r="D1281" s="250"/>
      <c r="E1281" s="107"/>
      <c r="F1281" s="257"/>
      <c r="G1281" s="257"/>
      <c r="H1281" s="257"/>
      <c r="I1281" s="257"/>
      <c r="J1281" s="257"/>
      <c r="K1281" s="109"/>
      <c r="L1281" s="257"/>
      <c r="M1281" s="257"/>
      <c r="N1281" s="257"/>
      <c r="O1281" s="257"/>
      <c r="P1281" s="248"/>
      <c r="Q1281" s="248"/>
      <c r="R1281" s="248"/>
      <c r="S1281" s="248"/>
      <c r="T1281" s="248"/>
      <c r="U1281" s="248"/>
    </row>
    <row r="1282" spans="2:21" s="260" customFormat="1" ht="30" customHeight="1">
      <c r="B1282" s="250"/>
      <c r="C1282" s="250"/>
      <c r="D1282" s="250"/>
      <c r="E1282" s="107"/>
      <c r="F1282" s="257"/>
      <c r="G1282" s="257"/>
      <c r="H1282" s="257"/>
      <c r="I1282" s="257"/>
      <c r="J1282" s="257"/>
      <c r="K1282" s="109"/>
      <c r="L1282" s="257"/>
      <c r="M1282" s="257"/>
      <c r="N1282" s="257"/>
      <c r="O1282" s="257"/>
      <c r="P1282" s="248"/>
      <c r="Q1282" s="248"/>
      <c r="R1282" s="248"/>
      <c r="S1282" s="248"/>
      <c r="T1282" s="248"/>
      <c r="U1282" s="248"/>
    </row>
    <row r="1283" spans="2:21" s="260" customFormat="1" ht="30" customHeight="1">
      <c r="B1283" s="250"/>
      <c r="C1283" s="250"/>
      <c r="D1283" s="250"/>
      <c r="E1283" s="107"/>
      <c r="F1283" s="257"/>
      <c r="G1283" s="257"/>
      <c r="H1283" s="257"/>
      <c r="I1283" s="257"/>
      <c r="J1283" s="257"/>
      <c r="K1283" s="109"/>
      <c r="L1283" s="257"/>
      <c r="M1283" s="257"/>
      <c r="N1283" s="257"/>
      <c r="O1283" s="257"/>
      <c r="P1283" s="248"/>
      <c r="Q1283" s="248"/>
      <c r="R1283" s="248"/>
      <c r="S1283" s="248"/>
      <c r="T1283" s="248"/>
      <c r="U1283" s="248"/>
    </row>
    <row r="1284" spans="2:21" s="260" customFormat="1" ht="30" customHeight="1">
      <c r="B1284" s="250"/>
      <c r="C1284" s="250"/>
      <c r="D1284" s="250"/>
      <c r="E1284" s="107"/>
      <c r="F1284" s="257"/>
      <c r="G1284" s="257"/>
      <c r="H1284" s="257"/>
      <c r="I1284" s="257"/>
      <c r="J1284" s="257"/>
      <c r="K1284" s="109"/>
      <c r="L1284" s="257"/>
      <c r="M1284" s="257"/>
      <c r="N1284" s="257"/>
      <c r="O1284" s="257"/>
      <c r="P1284" s="248"/>
      <c r="Q1284" s="248"/>
      <c r="R1284" s="248"/>
      <c r="S1284" s="248"/>
      <c r="T1284" s="248"/>
      <c r="U1284" s="248"/>
    </row>
    <row r="1285" spans="2:21" s="260" customFormat="1" ht="30" customHeight="1">
      <c r="B1285" s="250"/>
      <c r="C1285" s="250"/>
      <c r="D1285" s="250"/>
      <c r="E1285" s="107"/>
      <c r="F1285" s="257"/>
      <c r="G1285" s="257"/>
      <c r="H1285" s="257"/>
      <c r="I1285" s="257"/>
      <c r="J1285" s="257"/>
      <c r="K1285" s="109"/>
      <c r="L1285" s="257"/>
      <c r="M1285" s="257"/>
      <c r="N1285" s="257"/>
      <c r="O1285" s="257"/>
      <c r="P1285" s="248"/>
      <c r="Q1285" s="248"/>
      <c r="R1285" s="248"/>
      <c r="S1285" s="248"/>
      <c r="T1285" s="248"/>
      <c r="U1285" s="248"/>
    </row>
    <row r="1286" spans="2:21" s="260" customFormat="1" ht="30" customHeight="1">
      <c r="B1286" s="250"/>
      <c r="C1286" s="250"/>
      <c r="D1286" s="250"/>
      <c r="E1286" s="107"/>
      <c r="F1286" s="257"/>
      <c r="G1286" s="257"/>
      <c r="H1286" s="257"/>
      <c r="I1286" s="257"/>
      <c r="J1286" s="257"/>
      <c r="K1286" s="109"/>
      <c r="L1286" s="257"/>
      <c r="M1286" s="257"/>
      <c r="N1286" s="257"/>
      <c r="O1286" s="257"/>
      <c r="P1286" s="248"/>
      <c r="Q1286" s="248"/>
      <c r="R1286" s="248"/>
      <c r="S1286" s="248"/>
      <c r="T1286" s="248"/>
      <c r="U1286" s="248"/>
    </row>
    <row r="1287" spans="2:21" s="260" customFormat="1" ht="30" customHeight="1">
      <c r="B1287" s="250"/>
      <c r="C1287" s="250"/>
      <c r="D1287" s="250"/>
      <c r="E1287" s="107"/>
      <c r="F1287" s="257"/>
      <c r="G1287" s="257"/>
      <c r="H1287" s="257"/>
      <c r="I1287" s="257"/>
      <c r="J1287" s="257"/>
      <c r="K1287" s="109"/>
      <c r="L1287" s="257"/>
      <c r="M1287" s="257"/>
      <c r="N1287" s="257"/>
      <c r="O1287" s="257"/>
      <c r="P1287" s="248"/>
      <c r="Q1287" s="248"/>
      <c r="R1287" s="248"/>
      <c r="S1287" s="248"/>
      <c r="T1287" s="248"/>
      <c r="U1287" s="248"/>
    </row>
    <row r="1288" spans="2:21" s="260" customFormat="1" ht="30" customHeight="1">
      <c r="B1288" s="250"/>
      <c r="C1288" s="250"/>
      <c r="D1288" s="250"/>
      <c r="E1288" s="107"/>
      <c r="F1288" s="257"/>
      <c r="G1288" s="257"/>
      <c r="H1288" s="257"/>
      <c r="I1288" s="257"/>
      <c r="J1288" s="257"/>
      <c r="K1288" s="109"/>
      <c r="L1288" s="257"/>
      <c r="M1288" s="257"/>
      <c r="N1288" s="257"/>
      <c r="O1288" s="257"/>
      <c r="P1288" s="248"/>
      <c r="Q1288" s="248"/>
      <c r="R1288" s="248"/>
      <c r="S1288" s="248"/>
      <c r="T1288" s="248"/>
      <c r="U1288" s="248"/>
    </row>
    <row r="1289" spans="2:21" s="260" customFormat="1" ht="30" customHeight="1">
      <c r="B1289" s="250"/>
      <c r="C1289" s="250"/>
      <c r="D1289" s="250"/>
      <c r="E1289" s="107"/>
      <c r="F1289" s="257"/>
      <c r="G1289" s="257"/>
      <c r="H1289" s="257"/>
      <c r="I1289" s="257"/>
      <c r="J1289" s="257"/>
      <c r="K1289" s="109"/>
      <c r="L1289" s="257"/>
      <c r="M1289" s="257"/>
      <c r="N1289" s="257"/>
      <c r="O1289" s="257"/>
      <c r="P1289" s="248"/>
      <c r="Q1289" s="248"/>
      <c r="R1289" s="248"/>
      <c r="S1289" s="248"/>
      <c r="T1289" s="248"/>
      <c r="U1289" s="248"/>
    </row>
    <row r="1290" spans="2:21" s="260" customFormat="1" ht="30" customHeight="1">
      <c r="B1290" s="250"/>
      <c r="C1290" s="250"/>
      <c r="D1290" s="250"/>
      <c r="E1290" s="107"/>
      <c r="F1290" s="257"/>
      <c r="G1290" s="257"/>
      <c r="H1290" s="257"/>
      <c r="I1290" s="257"/>
      <c r="J1290" s="257"/>
      <c r="K1290" s="109"/>
      <c r="L1290" s="257"/>
      <c r="M1290" s="257"/>
      <c r="N1290" s="257"/>
      <c r="O1290" s="257"/>
      <c r="P1290" s="248"/>
      <c r="Q1290" s="248"/>
      <c r="R1290" s="248"/>
      <c r="S1290" s="248"/>
      <c r="T1290" s="248"/>
      <c r="U1290" s="248"/>
    </row>
    <row r="1291" spans="2:21" s="260" customFormat="1" ht="30" customHeight="1">
      <c r="B1291" s="250"/>
      <c r="C1291" s="250"/>
      <c r="D1291" s="250"/>
      <c r="E1291" s="107"/>
      <c r="F1291" s="257"/>
      <c r="G1291" s="257"/>
      <c r="H1291" s="257"/>
      <c r="I1291" s="257"/>
      <c r="J1291" s="257"/>
      <c r="K1291" s="109"/>
      <c r="L1291" s="257"/>
      <c r="M1291" s="257"/>
      <c r="N1291" s="257"/>
      <c r="O1291" s="257"/>
      <c r="P1291" s="248"/>
      <c r="Q1291" s="248"/>
      <c r="R1291" s="248"/>
      <c r="S1291" s="248"/>
      <c r="T1291" s="248"/>
      <c r="U1291" s="248"/>
    </row>
    <row r="1292" spans="2:21" s="260" customFormat="1" ht="30" customHeight="1">
      <c r="B1292" s="250"/>
      <c r="C1292" s="250"/>
      <c r="D1292" s="250"/>
      <c r="E1292" s="107"/>
      <c r="F1292" s="257"/>
      <c r="G1292" s="257"/>
      <c r="H1292" s="257"/>
      <c r="I1292" s="257"/>
      <c r="J1292" s="257"/>
      <c r="K1292" s="109"/>
      <c r="L1292" s="257"/>
      <c r="M1292" s="257"/>
      <c r="N1292" s="257"/>
      <c r="O1292" s="257"/>
      <c r="P1292" s="248"/>
      <c r="Q1292" s="248"/>
      <c r="R1292" s="248"/>
      <c r="S1292" s="248"/>
      <c r="T1292" s="248"/>
      <c r="U1292" s="248"/>
    </row>
    <row r="1293" spans="2:21" s="260" customFormat="1" ht="30" customHeight="1">
      <c r="B1293" s="250"/>
      <c r="C1293" s="250"/>
      <c r="D1293" s="250"/>
      <c r="E1293" s="107"/>
      <c r="F1293" s="257"/>
      <c r="G1293" s="257"/>
      <c r="H1293" s="257"/>
      <c r="I1293" s="257"/>
      <c r="J1293" s="257"/>
      <c r="K1293" s="109"/>
      <c r="L1293" s="257"/>
      <c r="M1293" s="257"/>
      <c r="N1293" s="257"/>
      <c r="O1293" s="257"/>
      <c r="P1293" s="248"/>
      <c r="Q1293" s="248"/>
      <c r="R1293" s="248"/>
      <c r="S1293" s="248"/>
      <c r="T1293" s="248"/>
      <c r="U1293" s="248"/>
    </row>
    <row r="1294" spans="2:21" s="260" customFormat="1" ht="30" customHeight="1">
      <c r="B1294" s="250"/>
      <c r="C1294" s="250"/>
      <c r="D1294" s="250"/>
      <c r="E1294" s="107"/>
      <c r="F1294" s="257"/>
      <c r="G1294" s="257"/>
      <c r="H1294" s="257"/>
      <c r="I1294" s="257"/>
      <c r="J1294" s="257"/>
      <c r="K1294" s="109"/>
      <c r="L1294" s="257"/>
      <c r="M1294" s="257"/>
      <c r="N1294" s="257"/>
      <c r="O1294" s="257"/>
      <c r="P1294" s="248"/>
      <c r="Q1294" s="248"/>
      <c r="R1294" s="248"/>
      <c r="S1294" s="248"/>
      <c r="T1294" s="248"/>
      <c r="U1294" s="248"/>
    </row>
    <row r="1295" spans="2:21" s="260" customFormat="1" ht="30" customHeight="1">
      <c r="B1295" s="250"/>
      <c r="C1295" s="250"/>
      <c r="D1295" s="250"/>
      <c r="E1295" s="107"/>
      <c r="F1295" s="257"/>
      <c r="G1295" s="257"/>
      <c r="H1295" s="257"/>
      <c r="I1295" s="257"/>
      <c r="J1295" s="257"/>
      <c r="K1295" s="109"/>
      <c r="L1295" s="257"/>
      <c r="M1295" s="257"/>
      <c r="N1295" s="257"/>
      <c r="O1295" s="257"/>
      <c r="P1295" s="248"/>
      <c r="Q1295" s="248"/>
      <c r="R1295" s="248"/>
      <c r="S1295" s="248"/>
      <c r="T1295" s="248"/>
      <c r="U1295" s="248"/>
    </row>
    <row r="1296" spans="2:21" s="260" customFormat="1" ht="30" customHeight="1">
      <c r="B1296" s="250"/>
      <c r="C1296" s="250"/>
      <c r="D1296" s="250"/>
      <c r="E1296" s="107"/>
      <c r="F1296" s="257"/>
      <c r="G1296" s="257"/>
      <c r="H1296" s="257"/>
      <c r="I1296" s="257"/>
      <c r="J1296" s="257"/>
      <c r="K1296" s="109"/>
      <c r="L1296" s="257"/>
      <c r="M1296" s="257"/>
      <c r="N1296" s="257"/>
      <c r="O1296" s="257"/>
      <c r="P1296" s="248"/>
      <c r="Q1296" s="248"/>
      <c r="R1296" s="248"/>
      <c r="S1296" s="248"/>
      <c r="T1296" s="248"/>
      <c r="U1296" s="248"/>
    </row>
    <row r="1297" spans="2:21" s="260" customFormat="1" ht="30" customHeight="1">
      <c r="B1297" s="250"/>
      <c r="C1297" s="250"/>
      <c r="D1297" s="250"/>
      <c r="E1297" s="107"/>
      <c r="F1297" s="257"/>
      <c r="G1297" s="257"/>
      <c r="H1297" s="257"/>
      <c r="I1297" s="257"/>
      <c r="J1297" s="257"/>
      <c r="K1297" s="109"/>
      <c r="L1297" s="257"/>
      <c r="M1297" s="257"/>
      <c r="N1297" s="257"/>
      <c r="O1297" s="257"/>
      <c r="P1297" s="248"/>
      <c r="Q1297" s="248"/>
      <c r="R1297" s="248"/>
      <c r="S1297" s="248"/>
      <c r="T1297" s="248"/>
      <c r="U1297" s="248"/>
    </row>
    <row r="1298" spans="2:21" s="260" customFormat="1" ht="30" customHeight="1">
      <c r="B1298" s="250"/>
      <c r="C1298" s="250"/>
      <c r="D1298" s="250"/>
      <c r="E1298" s="107"/>
      <c r="F1298" s="257"/>
      <c r="G1298" s="257"/>
      <c r="H1298" s="257"/>
      <c r="I1298" s="257"/>
      <c r="J1298" s="257"/>
      <c r="K1298" s="109"/>
      <c r="L1298" s="257"/>
      <c r="M1298" s="257"/>
      <c r="N1298" s="257"/>
      <c r="O1298" s="257"/>
      <c r="P1298" s="248"/>
      <c r="Q1298" s="248"/>
      <c r="R1298" s="248"/>
      <c r="S1298" s="248"/>
      <c r="T1298" s="248"/>
      <c r="U1298" s="248"/>
    </row>
    <row r="1299" spans="2:21" s="260" customFormat="1" ht="30" customHeight="1">
      <c r="B1299" s="250"/>
      <c r="C1299" s="250"/>
      <c r="D1299" s="250"/>
      <c r="E1299" s="107"/>
      <c r="F1299" s="257"/>
      <c r="G1299" s="257"/>
      <c r="H1299" s="257"/>
      <c r="I1299" s="257"/>
      <c r="J1299" s="257"/>
      <c r="K1299" s="109"/>
      <c r="L1299" s="257"/>
      <c r="M1299" s="257"/>
      <c r="N1299" s="257"/>
      <c r="O1299" s="257"/>
      <c r="P1299" s="248"/>
      <c r="Q1299" s="248"/>
      <c r="R1299" s="248"/>
      <c r="S1299" s="248"/>
      <c r="T1299" s="248"/>
      <c r="U1299" s="248"/>
    </row>
    <row r="1300" spans="2:21" s="260" customFormat="1" ht="30" customHeight="1">
      <c r="B1300" s="250"/>
      <c r="C1300" s="250"/>
      <c r="D1300" s="250"/>
      <c r="E1300" s="107"/>
      <c r="F1300" s="257"/>
      <c r="G1300" s="257"/>
      <c r="H1300" s="257"/>
      <c r="I1300" s="257"/>
      <c r="J1300" s="257"/>
      <c r="K1300" s="109"/>
      <c r="L1300" s="257"/>
      <c r="M1300" s="257"/>
      <c r="N1300" s="257"/>
      <c r="O1300" s="257"/>
      <c r="P1300" s="248"/>
      <c r="Q1300" s="248"/>
      <c r="R1300" s="248"/>
      <c r="S1300" s="248"/>
      <c r="T1300" s="248"/>
      <c r="U1300" s="248"/>
    </row>
    <row r="1301" spans="2:21" s="260" customFormat="1" ht="30" customHeight="1">
      <c r="B1301" s="250"/>
      <c r="C1301" s="250"/>
      <c r="D1301" s="250"/>
      <c r="E1301" s="107"/>
      <c r="F1301" s="257"/>
      <c r="G1301" s="257"/>
      <c r="H1301" s="257"/>
      <c r="I1301" s="257"/>
      <c r="J1301" s="257"/>
      <c r="K1301" s="109"/>
      <c r="L1301" s="257"/>
      <c r="M1301" s="257"/>
      <c r="N1301" s="257"/>
      <c r="O1301" s="257"/>
      <c r="P1301" s="248"/>
      <c r="Q1301" s="248"/>
      <c r="R1301" s="248"/>
      <c r="S1301" s="248"/>
      <c r="T1301" s="248"/>
      <c r="U1301" s="248"/>
    </row>
    <row r="1302" spans="2:21" s="260" customFormat="1" ht="30" customHeight="1">
      <c r="B1302" s="250"/>
      <c r="C1302" s="250"/>
      <c r="D1302" s="250"/>
      <c r="E1302" s="107"/>
      <c r="F1302" s="257"/>
      <c r="G1302" s="257"/>
      <c r="H1302" s="257"/>
      <c r="I1302" s="257"/>
      <c r="J1302" s="257"/>
      <c r="K1302" s="109"/>
      <c r="L1302" s="257"/>
      <c r="M1302" s="257"/>
      <c r="N1302" s="257"/>
      <c r="O1302" s="257"/>
      <c r="P1302" s="248"/>
      <c r="Q1302" s="248"/>
      <c r="R1302" s="248"/>
      <c r="S1302" s="248"/>
      <c r="T1302" s="248"/>
      <c r="U1302" s="248"/>
    </row>
    <row r="1303" spans="2:21" s="260" customFormat="1" ht="30" customHeight="1">
      <c r="B1303" s="250"/>
      <c r="C1303" s="250"/>
      <c r="D1303" s="250"/>
      <c r="E1303" s="107"/>
      <c r="F1303" s="257"/>
      <c r="G1303" s="257"/>
      <c r="H1303" s="257"/>
      <c r="I1303" s="257"/>
      <c r="J1303" s="257"/>
      <c r="K1303" s="109"/>
      <c r="L1303" s="257"/>
      <c r="M1303" s="257"/>
      <c r="N1303" s="257"/>
      <c r="O1303" s="257"/>
      <c r="P1303" s="248"/>
      <c r="Q1303" s="248"/>
      <c r="R1303" s="248"/>
      <c r="S1303" s="248"/>
      <c r="T1303" s="248"/>
      <c r="U1303" s="248"/>
    </row>
    <row r="1304" spans="2:21" s="260" customFormat="1" ht="30" customHeight="1">
      <c r="B1304" s="250"/>
      <c r="C1304" s="250"/>
      <c r="D1304" s="250"/>
      <c r="E1304" s="107"/>
      <c r="F1304" s="257"/>
      <c r="G1304" s="257"/>
      <c r="H1304" s="257"/>
      <c r="I1304" s="257"/>
      <c r="J1304" s="257"/>
      <c r="K1304" s="109"/>
      <c r="L1304" s="257"/>
      <c r="M1304" s="257"/>
      <c r="N1304" s="257"/>
      <c r="O1304" s="257"/>
      <c r="P1304" s="248"/>
      <c r="Q1304" s="248"/>
      <c r="R1304" s="248"/>
      <c r="S1304" s="248"/>
      <c r="T1304" s="248"/>
      <c r="U1304" s="248"/>
    </row>
    <row r="1305" spans="2:21" s="260" customFormat="1" ht="30" customHeight="1">
      <c r="B1305" s="250"/>
      <c r="C1305" s="250"/>
      <c r="D1305" s="250"/>
      <c r="E1305" s="107"/>
      <c r="F1305" s="257"/>
      <c r="G1305" s="257"/>
      <c r="H1305" s="257"/>
      <c r="I1305" s="257"/>
      <c r="J1305" s="257"/>
      <c r="K1305" s="109"/>
      <c r="L1305" s="257"/>
      <c r="M1305" s="257"/>
      <c r="N1305" s="257"/>
      <c r="O1305" s="257"/>
      <c r="P1305" s="248"/>
      <c r="Q1305" s="248"/>
      <c r="R1305" s="248"/>
      <c r="S1305" s="248"/>
      <c r="T1305" s="248"/>
      <c r="U1305" s="248"/>
    </row>
    <row r="1306" spans="2:21" s="260" customFormat="1" ht="30" customHeight="1">
      <c r="B1306" s="250"/>
      <c r="C1306" s="250"/>
      <c r="D1306" s="250"/>
      <c r="E1306" s="107"/>
      <c r="F1306" s="257"/>
      <c r="G1306" s="257"/>
      <c r="H1306" s="257"/>
      <c r="I1306" s="257"/>
      <c r="J1306" s="257"/>
      <c r="K1306" s="109"/>
      <c r="L1306" s="257"/>
      <c r="M1306" s="257"/>
      <c r="N1306" s="257"/>
      <c r="O1306" s="257"/>
      <c r="P1306" s="248"/>
      <c r="Q1306" s="248"/>
      <c r="R1306" s="248"/>
      <c r="S1306" s="248"/>
      <c r="T1306" s="248"/>
      <c r="U1306" s="248"/>
    </row>
    <row r="1307" spans="2:21" s="260" customFormat="1" ht="30" customHeight="1">
      <c r="B1307" s="250"/>
      <c r="C1307" s="250"/>
      <c r="D1307" s="250"/>
      <c r="E1307" s="107"/>
      <c r="F1307" s="257"/>
      <c r="G1307" s="257"/>
      <c r="H1307" s="257"/>
      <c r="I1307" s="257"/>
      <c r="J1307" s="257"/>
      <c r="K1307" s="109"/>
      <c r="L1307" s="257"/>
      <c r="M1307" s="257"/>
      <c r="N1307" s="257"/>
      <c r="O1307" s="257"/>
      <c r="P1307" s="248"/>
      <c r="Q1307" s="248"/>
      <c r="R1307" s="248"/>
      <c r="S1307" s="248"/>
      <c r="T1307" s="248"/>
      <c r="U1307" s="248"/>
    </row>
    <row r="1308" spans="2:21" s="260" customFormat="1" ht="30" customHeight="1">
      <c r="B1308" s="250"/>
      <c r="C1308" s="250"/>
      <c r="D1308" s="250"/>
      <c r="E1308" s="107"/>
      <c r="F1308" s="257"/>
      <c r="G1308" s="257"/>
      <c r="H1308" s="257"/>
      <c r="I1308" s="257"/>
      <c r="J1308" s="257"/>
      <c r="K1308" s="109"/>
      <c r="L1308" s="257"/>
      <c r="M1308" s="257"/>
      <c r="N1308" s="257"/>
      <c r="O1308" s="257"/>
      <c r="P1308" s="248"/>
      <c r="Q1308" s="248"/>
      <c r="R1308" s="248"/>
      <c r="S1308" s="248"/>
      <c r="T1308" s="248"/>
      <c r="U1308" s="248"/>
    </row>
    <row r="1309" spans="2:21" s="260" customFormat="1" ht="30" customHeight="1">
      <c r="B1309" s="250"/>
      <c r="C1309" s="250"/>
      <c r="D1309" s="250"/>
      <c r="E1309" s="107"/>
      <c r="F1309" s="257"/>
      <c r="G1309" s="257"/>
      <c r="H1309" s="257"/>
      <c r="I1309" s="257"/>
      <c r="J1309" s="257"/>
      <c r="K1309" s="109"/>
      <c r="L1309" s="257"/>
      <c r="M1309" s="257"/>
      <c r="N1309" s="257"/>
      <c r="O1309" s="257"/>
      <c r="P1309" s="248"/>
      <c r="Q1309" s="248"/>
      <c r="R1309" s="248"/>
      <c r="S1309" s="248"/>
      <c r="T1309" s="248"/>
      <c r="U1309" s="248"/>
    </row>
    <row r="1310" spans="2:21" s="260" customFormat="1" ht="30" customHeight="1">
      <c r="B1310" s="250"/>
      <c r="C1310" s="250"/>
      <c r="D1310" s="250"/>
      <c r="E1310" s="107"/>
      <c r="F1310" s="257"/>
      <c r="G1310" s="257"/>
      <c r="H1310" s="257"/>
      <c r="I1310" s="257"/>
      <c r="J1310" s="257"/>
      <c r="K1310" s="109"/>
      <c r="L1310" s="257"/>
      <c r="M1310" s="257"/>
      <c r="N1310" s="257"/>
      <c r="O1310" s="257"/>
      <c r="P1310" s="248"/>
      <c r="Q1310" s="248"/>
      <c r="R1310" s="248"/>
      <c r="S1310" s="248"/>
      <c r="T1310" s="248"/>
      <c r="U1310" s="248"/>
    </row>
    <row r="1311" spans="2:21" s="260" customFormat="1" ht="30" customHeight="1">
      <c r="B1311" s="250"/>
      <c r="C1311" s="250"/>
      <c r="D1311" s="250"/>
      <c r="E1311" s="107"/>
      <c r="F1311" s="257"/>
      <c r="G1311" s="257"/>
      <c r="H1311" s="257"/>
      <c r="I1311" s="257"/>
      <c r="J1311" s="257"/>
      <c r="K1311" s="109"/>
      <c r="L1311" s="257"/>
      <c r="M1311" s="257"/>
      <c r="N1311" s="257"/>
      <c r="O1311" s="257"/>
      <c r="P1311" s="248"/>
      <c r="Q1311" s="248"/>
      <c r="R1311" s="248"/>
      <c r="S1311" s="248"/>
      <c r="T1311" s="248"/>
      <c r="U1311" s="248"/>
    </row>
    <row r="1312" spans="2:21" s="260" customFormat="1" ht="30" customHeight="1">
      <c r="B1312" s="250"/>
      <c r="C1312" s="250"/>
      <c r="D1312" s="250"/>
      <c r="E1312" s="107"/>
      <c r="F1312" s="257"/>
      <c r="G1312" s="257"/>
      <c r="H1312" s="257"/>
      <c r="I1312" s="257"/>
      <c r="J1312" s="257"/>
      <c r="K1312" s="109"/>
      <c r="L1312" s="257"/>
      <c r="M1312" s="257"/>
      <c r="N1312" s="257"/>
      <c r="O1312" s="257"/>
      <c r="P1312" s="248"/>
      <c r="Q1312" s="248"/>
      <c r="R1312" s="248"/>
      <c r="S1312" s="248"/>
      <c r="T1312" s="248"/>
      <c r="U1312" s="248"/>
    </row>
    <row r="1313" spans="2:21" s="260" customFormat="1" ht="30" customHeight="1">
      <c r="B1313" s="250"/>
      <c r="C1313" s="250"/>
      <c r="D1313" s="250"/>
      <c r="E1313" s="107"/>
      <c r="F1313" s="257"/>
      <c r="G1313" s="257"/>
      <c r="H1313" s="257"/>
      <c r="I1313" s="257"/>
      <c r="J1313" s="257"/>
      <c r="K1313" s="109"/>
      <c r="L1313" s="257"/>
      <c r="M1313" s="257"/>
      <c r="N1313" s="257"/>
      <c r="O1313" s="257"/>
      <c r="P1313" s="248"/>
      <c r="Q1313" s="248"/>
      <c r="R1313" s="248"/>
      <c r="S1313" s="248"/>
      <c r="T1313" s="248"/>
      <c r="U1313" s="248"/>
    </row>
    <row r="1314" spans="2:21" s="260" customFormat="1" ht="30" customHeight="1">
      <c r="B1314" s="250"/>
      <c r="C1314" s="250"/>
      <c r="D1314" s="250"/>
      <c r="E1314" s="107"/>
      <c r="F1314" s="257"/>
      <c r="G1314" s="257"/>
      <c r="H1314" s="257"/>
      <c r="I1314" s="257"/>
      <c r="J1314" s="257"/>
      <c r="K1314" s="109"/>
      <c r="L1314" s="257"/>
      <c r="M1314" s="257"/>
      <c r="N1314" s="257"/>
      <c r="O1314" s="257"/>
      <c r="P1314" s="248"/>
      <c r="Q1314" s="248"/>
      <c r="R1314" s="248"/>
      <c r="S1314" s="248"/>
      <c r="T1314" s="248"/>
      <c r="U1314" s="248"/>
    </row>
    <row r="1315" spans="2:21" s="260" customFormat="1" ht="30" customHeight="1">
      <c r="B1315" s="250"/>
      <c r="C1315" s="250"/>
      <c r="D1315" s="250"/>
      <c r="E1315" s="107"/>
      <c r="F1315" s="257"/>
      <c r="G1315" s="257"/>
      <c r="H1315" s="257"/>
      <c r="I1315" s="257"/>
      <c r="J1315" s="257"/>
      <c r="K1315" s="109"/>
      <c r="L1315" s="257"/>
      <c r="M1315" s="257"/>
      <c r="N1315" s="257"/>
      <c r="O1315" s="257"/>
      <c r="P1315" s="248"/>
      <c r="Q1315" s="248"/>
      <c r="R1315" s="248"/>
      <c r="S1315" s="248"/>
      <c r="T1315" s="248"/>
      <c r="U1315" s="248"/>
    </row>
    <row r="1316" spans="2:21" s="260" customFormat="1" ht="30" customHeight="1">
      <c r="B1316" s="250"/>
      <c r="C1316" s="250"/>
      <c r="D1316" s="250"/>
      <c r="E1316" s="107"/>
      <c r="F1316" s="257"/>
      <c r="G1316" s="257"/>
      <c r="H1316" s="257"/>
      <c r="I1316" s="257"/>
      <c r="J1316" s="257"/>
      <c r="K1316" s="109"/>
      <c r="L1316" s="257"/>
      <c r="M1316" s="257"/>
      <c r="N1316" s="257"/>
      <c r="O1316" s="257"/>
      <c r="P1316" s="248"/>
      <c r="Q1316" s="248"/>
      <c r="R1316" s="248"/>
      <c r="S1316" s="248"/>
      <c r="T1316" s="248"/>
      <c r="U1316" s="248"/>
    </row>
    <row r="1317" spans="2:21" s="260" customFormat="1" ht="30" customHeight="1">
      <c r="B1317" s="250"/>
      <c r="C1317" s="250"/>
      <c r="D1317" s="250"/>
      <c r="E1317" s="107"/>
      <c r="F1317" s="257"/>
      <c r="G1317" s="257"/>
      <c r="H1317" s="257"/>
      <c r="I1317" s="257"/>
      <c r="J1317" s="257"/>
      <c r="K1317" s="109"/>
      <c r="L1317" s="257"/>
      <c r="M1317" s="257"/>
      <c r="N1317" s="257"/>
      <c r="O1317" s="257"/>
      <c r="P1317" s="248"/>
      <c r="Q1317" s="248"/>
      <c r="R1317" s="248"/>
      <c r="S1317" s="248"/>
      <c r="T1317" s="248"/>
      <c r="U1317" s="248"/>
    </row>
    <row r="1318" spans="2:21" s="260" customFormat="1" ht="30" customHeight="1">
      <c r="B1318" s="250"/>
      <c r="C1318" s="250"/>
      <c r="D1318" s="250"/>
      <c r="E1318" s="107"/>
      <c r="F1318" s="257"/>
      <c r="G1318" s="257"/>
      <c r="H1318" s="257"/>
      <c r="I1318" s="257"/>
      <c r="J1318" s="257"/>
      <c r="K1318" s="109"/>
      <c r="L1318" s="257"/>
      <c r="M1318" s="257"/>
      <c r="N1318" s="257"/>
      <c r="O1318" s="257"/>
      <c r="P1318" s="248"/>
      <c r="Q1318" s="248"/>
      <c r="R1318" s="248"/>
      <c r="S1318" s="248"/>
      <c r="T1318" s="248"/>
      <c r="U1318" s="248"/>
    </row>
    <row r="1319" spans="2:21" s="260" customFormat="1" ht="30" customHeight="1">
      <c r="B1319" s="250"/>
      <c r="C1319" s="250"/>
      <c r="D1319" s="250"/>
      <c r="E1319" s="107"/>
      <c r="F1319" s="257"/>
      <c r="G1319" s="257"/>
      <c r="H1319" s="257"/>
      <c r="I1319" s="257"/>
      <c r="J1319" s="257"/>
      <c r="K1319" s="109"/>
      <c r="L1319" s="257"/>
      <c r="M1319" s="257"/>
      <c r="N1319" s="257"/>
      <c r="O1319" s="257"/>
      <c r="P1319" s="248"/>
      <c r="Q1319" s="248"/>
      <c r="R1319" s="248"/>
      <c r="S1319" s="248"/>
      <c r="T1319" s="248"/>
      <c r="U1319" s="248"/>
    </row>
    <row r="1320" spans="2:21" s="260" customFormat="1" ht="30" customHeight="1">
      <c r="B1320" s="250"/>
      <c r="C1320" s="250"/>
      <c r="D1320" s="250"/>
      <c r="E1320" s="107"/>
      <c r="F1320" s="257"/>
      <c r="G1320" s="257"/>
      <c r="H1320" s="257"/>
      <c r="I1320" s="257"/>
      <c r="J1320" s="257"/>
      <c r="K1320" s="109"/>
      <c r="L1320" s="257"/>
      <c r="M1320" s="257"/>
      <c r="N1320" s="257"/>
      <c r="O1320" s="257"/>
      <c r="P1320" s="248"/>
      <c r="Q1320" s="248"/>
      <c r="R1320" s="248"/>
      <c r="S1320" s="248"/>
      <c r="T1320" s="248"/>
      <c r="U1320" s="248"/>
    </row>
    <row r="1321" spans="2:21" s="260" customFormat="1" ht="30" customHeight="1">
      <c r="B1321" s="250"/>
      <c r="C1321" s="250"/>
      <c r="D1321" s="250"/>
      <c r="E1321" s="107"/>
      <c r="F1321" s="257"/>
      <c r="G1321" s="257"/>
      <c r="H1321" s="257"/>
      <c r="I1321" s="257"/>
      <c r="J1321" s="257"/>
      <c r="K1321" s="109"/>
      <c r="L1321" s="257"/>
      <c r="M1321" s="257"/>
      <c r="N1321" s="257"/>
      <c r="O1321" s="257"/>
      <c r="P1321" s="248"/>
      <c r="Q1321" s="248"/>
      <c r="R1321" s="248"/>
      <c r="S1321" s="248"/>
      <c r="T1321" s="248"/>
      <c r="U1321" s="248"/>
    </row>
    <row r="1322" spans="2:21" s="260" customFormat="1" ht="30" customHeight="1">
      <c r="B1322" s="250"/>
      <c r="C1322" s="250"/>
      <c r="D1322" s="250"/>
      <c r="E1322" s="107"/>
      <c r="F1322" s="257"/>
      <c r="G1322" s="257"/>
      <c r="H1322" s="257"/>
      <c r="I1322" s="257"/>
      <c r="J1322" s="257"/>
      <c r="K1322" s="109"/>
      <c r="L1322" s="257"/>
      <c r="M1322" s="257"/>
      <c r="N1322" s="257"/>
      <c r="O1322" s="257"/>
      <c r="P1322" s="248"/>
      <c r="Q1322" s="248"/>
      <c r="R1322" s="248"/>
      <c r="S1322" s="248"/>
      <c r="T1322" s="248"/>
      <c r="U1322" s="248"/>
    </row>
    <row r="1323" spans="2:21" s="260" customFormat="1" ht="30" customHeight="1">
      <c r="B1323" s="250"/>
      <c r="C1323" s="250"/>
      <c r="D1323" s="250"/>
      <c r="E1323" s="107"/>
      <c r="F1323" s="257"/>
      <c r="G1323" s="257"/>
      <c r="H1323" s="257"/>
      <c r="I1323" s="257"/>
      <c r="J1323" s="257"/>
      <c r="K1323" s="109"/>
      <c r="L1323" s="257"/>
      <c r="M1323" s="257"/>
      <c r="N1323" s="257"/>
      <c r="O1323" s="257"/>
      <c r="P1323" s="248"/>
      <c r="Q1323" s="248"/>
      <c r="R1323" s="248"/>
      <c r="S1323" s="248"/>
      <c r="T1323" s="248"/>
      <c r="U1323" s="248"/>
    </row>
    <row r="1324" spans="2:21" s="260" customFormat="1" ht="30" customHeight="1">
      <c r="B1324" s="250"/>
      <c r="C1324" s="250"/>
      <c r="D1324" s="250"/>
      <c r="E1324" s="107"/>
      <c r="F1324" s="257"/>
      <c r="G1324" s="257"/>
      <c r="H1324" s="257"/>
      <c r="I1324" s="257"/>
      <c r="J1324" s="257"/>
      <c r="K1324" s="109"/>
      <c r="L1324" s="257"/>
      <c r="M1324" s="257"/>
      <c r="N1324" s="257"/>
      <c r="O1324" s="257"/>
      <c r="P1324" s="248"/>
      <c r="Q1324" s="248"/>
      <c r="R1324" s="248"/>
      <c r="S1324" s="248"/>
      <c r="T1324" s="248"/>
      <c r="U1324" s="248"/>
    </row>
    <row r="1325" spans="2:21" s="260" customFormat="1" ht="30" customHeight="1">
      <c r="B1325" s="250"/>
      <c r="C1325" s="250"/>
      <c r="D1325" s="250"/>
      <c r="E1325" s="107"/>
      <c r="F1325" s="257"/>
      <c r="G1325" s="257"/>
      <c r="H1325" s="257"/>
      <c r="I1325" s="257"/>
      <c r="J1325" s="257"/>
      <c r="K1325" s="109"/>
      <c r="L1325" s="257"/>
      <c r="M1325" s="257"/>
      <c r="N1325" s="257"/>
      <c r="O1325" s="257"/>
      <c r="P1325" s="248"/>
      <c r="Q1325" s="248"/>
      <c r="R1325" s="248"/>
      <c r="S1325" s="248"/>
      <c r="T1325" s="248"/>
      <c r="U1325" s="248"/>
    </row>
    <row r="1326" spans="2:21" s="260" customFormat="1" ht="30" customHeight="1">
      <c r="B1326" s="250"/>
      <c r="C1326" s="250"/>
      <c r="D1326" s="250"/>
      <c r="E1326" s="107"/>
      <c r="F1326" s="257"/>
      <c r="G1326" s="257"/>
      <c r="H1326" s="257"/>
      <c r="I1326" s="257"/>
      <c r="J1326" s="257"/>
      <c r="K1326" s="109"/>
      <c r="L1326" s="257"/>
      <c r="M1326" s="257"/>
      <c r="N1326" s="257"/>
      <c r="O1326" s="257"/>
      <c r="P1326" s="248"/>
      <c r="Q1326" s="248"/>
      <c r="R1326" s="248"/>
      <c r="S1326" s="248"/>
      <c r="T1326" s="248"/>
      <c r="U1326" s="248"/>
    </row>
    <row r="1327" spans="2:21" s="260" customFormat="1" ht="30" customHeight="1">
      <c r="B1327" s="250"/>
      <c r="C1327" s="250"/>
      <c r="D1327" s="250"/>
      <c r="E1327" s="107"/>
      <c r="F1327" s="257"/>
      <c r="G1327" s="257"/>
      <c r="H1327" s="257"/>
      <c r="I1327" s="257"/>
      <c r="J1327" s="257"/>
      <c r="K1327" s="109"/>
      <c r="L1327" s="257"/>
      <c r="M1327" s="257"/>
      <c r="N1327" s="257"/>
      <c r="O1327" s="257"/>
      <c r="P1327" s="248"/>
      <c r="Q1327" s="248"/>
      <c r="R1327" s="248"/>
      <c r="S1327" s="248"/>
      <c r="T1327" s="248"/>
      <c r="U1327" s="248"/>
    </row>
    <row r="1328" spans="2:21" s="260" customFormat="1" ht="30" customHeight="1">
      <c r="B1328" s="250"/>
      <c r="C1328" s="250"/>
      <c r="D1328" s="250"/>
      <c r="E1328" s="107"/>
      <c r="F1328" s="257"/>
      <c r="G1328" s="257"/>
      <c r="H1328" s="257"/>
      <c r="I1328" s="257"/>
      <c r="J1328" s="257"/>
      <c r="K1328" s="109"/>
      <c r="L1328" s="257"/>
      <c r="M1328" s="257"/>
      <c r="N1328" s="257"/>
      <c r="O1328" s="257"/>
      <c r="P1328" s="248"/>
      <c r="Q1328" s="248"/>
      <c r="R1328" s="248"/>
      <c r="S1328" s="248"/>
      <c r="T1328" s="248"/>
      <c r="U1328" s="248"/>
    </row>
    <row r="1329" spans="2:21" s="260" customFormat="1" ht="30" customHeight="1">
      <c r="B1329" s="250"/>
      <c r="C1329" s="250"/>
      <c r="D1329" s="250"/>
      <c r="E1329" s="107"/>
      <c r="F1329" s="257"/>
      <c r="G1329" s="257"/>
      <c r="H1329" s="257"/>
      <c r="I1329" s="257"/>
      <c r="J1329" s="257"/>
      <c r="K1329" s="109"/>
      <c r="L1329" s="257"/>
      <c r="M1329" s="257"/>
      <c r="N1329" s="257"/>
      <c r="O1329" s="257"/>
      <c r="P1329" s="248"/>
      <c r="Q1329" s="248"/>
      <c r="R1329" s="248"/>
      <c r="S1329" s="248"/>
      <c r="T1329" s="248"/>
      <c r="U1329" s="248"/>
    </row>
    <row r="1330" spans="2:21" s="260" customFormat="1" ht="30" customHeight="1">
      <c r="B1330" s="250"/>
      <c r="C1330" s="250"/>
      <c r="D1330" s="250"/>
      <c r="E1330" s="107"/>
      <c r="F1330" s="257"/>
      <c r="G1330" s="257"/>
      <c r="H1330" s="257"/>
      <c r="I1330" s="257"/>
      <c r="J1330" s="257"/>
      <c r="K1330" s="109"/>
      <c r="L1330" s="257"/>
      <c r="M1330" s="257"/>
      <c r="N1330" s="257"/>
      <c r="O1330" s="257"/>
      <c r="P1330" s="248"/>
      <c r="Q1330" s="248"/>
      <c r="R1330" s="248"/>
      <c r="S1330" s="248"/>
      <c r="T1330" s="248"/>
      <c r="U1330" s="248"/>
    </row>
    <row r="1331" spans="2:21" s="260" customFormat="1" ht="30" customHeight="1">
      <c r="B1331" s="250"/>
      <c r="C1331" s="250"/>
      <c r="D1331" s="250"/>
      <c r="E1331" s="107"/>
      <c r="F1331" s="257"/>
      <c r="G1331" s="257"/>
      <c r="H1331" s="257"/>
      <c r="I1331" s="257"/>
      <c r="J1331" s="257"/>
      <c r="K1331" s="109"/>
      <c r="L1331" s="257"/>
      <c r="M1331" s="257"/>
      <c r="N1331" s="257"/>
      <c r="O1331" s="257"/>
      <c r="P1331" s="248"/>
      <c r="Q1331" s="248"/>
      <c r="R1331" s="248"/>
      <c r="S1331" s="248"/>
      <c r="T1331" s="248"/>
      <c r="U1331" s="248"/>
    </row>
    <row r="1332" spans="2:21" s="260" customFormat="1" ht="30" customHeight="1">
      <c r="B1332" s="250"/>
      <c r="C1332" s="250"/>
      <c r="D1332" s="250"/>
      <c r="E1332" s="107"/>
      <c r="F1332" s="257"/>
      <c r="G1332" s="257"/>
      <c r="H1332" s="257"/>
      <c r="I1332" s="257"/>
      <c r="J1332" s="257"/>
      <c r="K1332" s="109"/>
      <c r="L1332" s="257"/>
      <c r="M1332" s="257"/>
      <c r="N1332" s="257"/>
      <c r="O1332" s="257"/>
      <c r="P1332" s="248"/>
      <c r="Q1332" s="248"/>
      <c r="R1332" s="248"/>
      <c r="S1332" s="248"/>
      <c r="T1332" s="248"/>
      <c r="U1332" s="248"/>
    </row>
    <row r="1333" spans="2:21" s="260" customFormat="1" ht="30" customHeight="1">
      <c r="B1333" s="250"/>
      <c r="C1333" s="250"/>
      <c r="D1333" s="250"/>
      <c r="E1333" s="107"/>
      <c r="F1333" s="257"/>
      <c r="G1333" s="257"/>
      <c r="H1333" s="257"/>
      <c r="I1333" s="257"/>
      <c r="J1333" s="257"/>
      <c r="K1333" s="109"/>
      <c r="L1333" s="257"/>
      <c r="M1333" s="257"/>
      <c r="N1333" s="257"/>
      <c r="O1333" s="257"/>
      <c r="P1333" s="248"/>
      <c r="Q1333" s="248"/>
      <c r="R1333" s="248"/>
      <c r="S1333" s="248"/>
      <c r="T1333" s="248"/>
      <c r="U1333" s="248"/>
    </row>
    <row r="1334" spans="2:21" s="260" customFormat="1" ht="30" customHeight="1">
      <c r="B1334" s="250"/>
      <c r="C1334" s="250"/>
      <c r="D1334" s="250"/>
      <c r="E1334" s="107"/>
      <c r="F1334" s="257"/>
      <c r="G1334" s="257"/>
      <c r="H1334" s="257"/>
      <c r="I1334" s="257"/>
      <c r="J1334" s="257"/>
      <c r="K1334" s="109"/>
      <c r="L1334" s="257"/>
      <c r="M1334" s="257"/>
      <c r="N1334" s="257"/>
      <c r="O1334" s="257"/>
      <c r="P1334" s="248"/>
      <c r="Q1334" s="248"/>
      <c r="R1334" s="248"/>
      <c r="S1334" s="248"/>
      <c r="T1334" s="248"/>
      <c r="U1334" s="248"/>
    </row>
    <row r="1335" spans="2:21" s="260" customFormat="1" ht="30" customHeight="1">
      <c r="B1335" s="250"/>
      <c r="C1335" s="250"/>
      <c r="D1335" s="250"/>
      <c r="E1335" s="107"/>
      <c r="F1335" s="257"/>
      <c r="G1335" s="257"/>
      <c r="H1335" s="257"/>
      <c r="I1335" s="257"/>
      <c r="J1335" s="257"/>
      <c r="K1335" s="109"/>
      <c r="L1335" s="257"/>
      <c r="M1335" s="257"/>
      <c r="N1335" s="257"/>
      <c r="O1335" s="257"/>
      <c r="P1335" s="248"/>
      <c r="Q1335" s="248"/>
      <c r="R1335" s="248"/>
      <c r="S1335" s="248"/>
      <c r="T1335" s="248"/>
      <c r="U1335" s="248"/>
    </row>
    <row r="1336" spans="2:21" s="260" customFormat="1" ht="30" customHeight="1">
      <c r="B1336" s="250"/>
      <c r="C1336" s="250"/>
      <c r="D1336" s="250"/>
      <c r="E1336" s="107"/>
      <c r="F1336" s="257"/>
      <c r="G1336" s="257"/>
      <c r="H1336" s="257"/>
      <c r="I1336" s="257"/>
      <c r="J1336" s="257"/>
      <c r="K1336" s="109"/>
      <c r="L1336" s="257"/>
      <c r="M1336" s="257"/>
      <c r="N1336" s="257"/>
      <c r="O1336" s="257"/>
      <c r="P1336" s="248"/>
      <c r="Q1336" s="248"/>
      <c r="R1336" s="248"/>
      <c r="S1336" s="248"/>
      <c r="T1336" s="248"/>
      <c r="U1336" s="248"/>
    </row>
    <row r="1337" spans="2:21" s="260" customFormat="1" ht="30" customHeight="1">
      <c r="B1337" s="250"/>
      <c r="C1337" s="250"/>
      <c r="D1337" s="250"/>
      <c r="E1337" s="107"/>
      <c r="F1337" s="257"/>
      <c r="G1337" s="257"/>
      <c r="H1337" s="257"/>
      <c r="I1337" s="257"/>
      <c r="J1337" s="257"/>
      <c r="K1337" s="109"/>
      <c r="L1337" s="257"/>
      <c r="M1337" s="257"/>
      <c r="N1337" s="257"/>
      <c r="O1337" s="257"/>
      <c r="P1337" s="248"/>
      <c r="Q1337" s="248"/>
      <c r="R1337" s="248"/>
      <c r="S1337" s="248"/>
      <c r="T1337" s="248"/>
      <c r="U1337" s="248"/>
    </row>
    <row r="1338" spans="2:21" s="260" customFormat="1" ht="30" customHeight="1">
      <c r="B1338" s="250"/>
      <c r="C1338" s="250"/>
      <c r="D1338" s="250"/>
      <c r="E1338" s="107"/>
      <c r="F1338" s="257"/>
      <c r="G1338" s="257"/>
      <c r="H1338" s="257"/>
      <c r="I1338" s="257"/>
      <c r="J1338" s="257"/>
      <c r="K1338" s="109"/>
      <c r="L1338" s="257"/>
      <c r="M1338" s="257"/>
      <c r="N1338" s="257"/>
      <c r="O1338" s="257"/>
      <c r="P1338" s="248"/>
      <c r="Q1338" s="248"/>
      <c r="R1338" s="248"/>
      <c r="S1338" s="248"/>
      <c r="T1338" s="248"/>
      <c r="U1338" s="248"/>
    </row>
    <row r="1339" spans="2:21" s="260" customFormat="1" ht="30" customHeight="1">
      <c r="B1339" s="250"/>
      <c r="C1339" s="250"/>
      <c r="D1339" s="250"/>
      <c r="E1339" s="107"/>
      <c r="F1339" s="257"/>
      <c r="G1339" s="257"/>
      <c r="H1339" s="257"/>
      <c r="I1339" s="257"/>
      <c r="J1339" s="257"/>
      <c r="K1339" s="109"/>
      <c r="L1339" s="257"/>
      <c r="M1339" s="257"/>
      <c r="N1339" s="257"/>
      <c r="O1339" s="257"/>
      <c r="P1339" s="248"/>
      <c r="Q1339" s="248"/>
      <c r="R1339" s="248"/>
      <c r="S1339" s="248"/>
      <c r="T1339" s="248"/>
      <c r="U1339" s="248"/>
    </row>
    <row r="1340" spans="2:21" s="260" customFormat="1" ht="30" customHeight="1">
      <c r="B1340" s="250"/>
      <c r="C1340" s="250"/>
      <c r="D1340" s="250"/>
      <c r="E1340" s="107"/>
      <c r="F1340" s="257"/>
      <c r="G1340" s="257"/>
      <c r="H1340" s="257"/>
      <c r="I1340" s="257"/>
      <c r="J1340" s="257"/>
      <c r="K1340" s="109"/>
      <c r="L1340" s="257"/>
      <c r="M1340" s="257"/>
      <c r="N1340" s="257"/>
      <c r="O1340" s="257"/>
      <c r="P1340" s="248"/>
      <c r="Q1340" s="248"/>
      <c r="R1340" s="248"/>
      <c r="S1340" s="248"/>
      <c r="T1340" s="248"/>
      <c r="U1340" s="248"/>
    </row>
    <row r="1341" spans="2:21" s="260" customFormat="1" ht="30" customHeight="1">
      <c r="B1341" s="250"/>
      <c r="C1341" s="250"/>
      <c r="D1341" s="250"/>
      <c r="E1341" s="107"/>
      <c r="F1341" s="257"/>
      <c r="G1341" s="257"/>
      <c r="H1341" s="257"/>
      <c r="I1341" s="257"/>
      <c r="J1341" s="257"/>
      <c r="K1341" s="109"/>
      <c r="L1341" s="257"/>
      <c r="M1341" s="257"/>
      <c r="N1341" s="257"/>
      <c r="O1341" s="257"/>
      <c r="P1341" s="248"/>
      <c r="Q1341" s="248"/>
      <c r="R1341" s="248"/>
      <c r="S1341" s="248"/>
      <c r="T1341" s="248"/>
      <c r="U1341" s="248"/>
    </row>
    <row r="1342" spans="2:21" s="260" customFormat="1" ht="30" customHeight="1">
      <c r="B1342" s="250"/>
      <c r="C1342" s="250"/>
      <c r="D1342" s="250"/>
      <c r="E1342" s="107"/>
      <c r="F1342" s="257"/>
      <c r="G1342" s="257"/>
      <c r="H1342" s="257"/>
      <c r="I1342" s="257"/>
      <c r="J1342" s="257"/>
      <c r="K1342" s="109"/>
      <c r="L1342" s="257"/>
      <c r="M1342" s="257"/>
      <c r="N1342" s="257"/>
      <c r="O1342" s="257"/>
      <c r="P1342" s="248"/>
      <c r="Q1342" s="248"/>
      <c r="R1342" s="248"/>
      <c r="S1342" s="248"/>
      <c r="T1342" s="248"/>
      <c r="U1342" s="248"/>
    </row>
    <row r="1343" spans="2:21" s="260" customFormat="1" ht="30" customHeight="1">
      <c r="B1343" s="250"/>
      <c r="C1343" s="250"/>
      <c r="D1343" s="250"/>
      <c r="E1343" s="107"/>
      <c r="F1343" s="257"/>
      <c r="G1343" s="257"/>
      <c r="H1343" s="257"/>
      <c r="I1343" s="257"/>
      <c r="J1343" s="257"/>
      <c r="K1343" s="109"/>
      <c r="L1343" s="257"/>
      <c r="M1343" s="257"/>
      <c r="N1343" s="257"/>
      <c r="O1343" s="257"/>
      <c r="P1343" s="248"/>
      <c r="Q1343" s="248"/>
      <c r="R1343" s="248"/>
      <c r="S1343" s="248"/>
      <c r="T1343" s="248"/>
      <c r="U1343" s="248"/>
    </row>
    <row r="1344" spans="2:21" s="260" customFormat="1" ht="30" customHeight="1">
      <c r="B1344" s="250"/>
      <c r="C1344" s="250"/>
      <c r="D1344" s="250"/>
      <c r="E1344" s="107"/>
      <c r="F1344" s="257"/>
      <c r="G1344" s="257"/>
      <c r="H1344" s="257"/>
      <c r="I1344" s="257"/>
      <c r="J1344" s="257"/>
      <c r="K1344" s="109"/>
      <c r="L1344" s="257"/>
      <c r="M1344" s="257"/>
      <c r="N1344" s="257"/>
      <c r="O1344" s="257"/>
      <c r="P1344" s="248"/>
      <c r="Q1344" s="248"/>
      <c r="R1344" s="248"/>
      <c r="S1344" s="248"/>
      <c r="T1344" s="248"/>
      <c r="U1344" s="248"/>
    </row>
    <row r="1345" spans="2:21" s="260" customFormat="1" ht="30" customHeight="1">
      <c r="B1345" s="250"/>
      <c r="C1345" s="250"/>
      <c r="D1345" s="250"/>
      <c r="E1345" s="107"/>
      <c r="F1345" s="257"/>
      <c r="G1345" s="257"/>
      <c r="H1345" s="257"/>
      <c r="I1345" s="257"/>
      <c r="J1345" s="257"/>
      <c r="K1345" s="109"/>
      <c r="L1345" s="257"/>
      <c r="M1345" s="257"/>
      <c r="N1345" s="257"/>
      <c r="O1345" s="257"/>
      <c r="P1345" s="248"/>
      <c r="Q1345" s="248"/>
      <c r="R1345" s="248"/>
      <c r="S1345" s="248"/>
      <c r="T1345" s="248"/>
      <c r="U1345" s="248"/>
    </row>
    <row r="1346" spans="2:21" s="260" customFormat="1" ht="30" customHeight="1">
      <c r="B1346" s="250"/>
      <c r="C1346" s="250"/>
      <c r="D1346" s="250"/>
      <c r="E1346" s="107"/>
      <c r="F1346" s="257"/>
      <c r="G1346" s="257"/>
      <c r="H1346" s="257"/>
      <c r="I1346" s="257"/>
      <c r="J1346" s="257"/>
      <c r="K1346" s="109"/>
      <c r="L1346" s="257"/>
      <c r="M1346" s="257"/>
      <c r="N1346" s="257"/>
      <c r="O1346" s="257"/>
      <c r="P1346" s="248"/>
      <c r="Q1346" s="248"/>
      <c r="R1346" s="248"/>
      <c r="S1346" s="248"/>
      <c r="T1346" s="248"/>
      <c r="U1346" s="248"/>
    </row>
    <row r="1347" spans="2:21" s="260" customFormat="1" ht="30" customHeight="1">
      <c r="B1347" s="250"/>
      <c r="C1347" s="250"/>
      <c r="D1347" s="250"/>
      <c r="E1347" s="107"/>
      <c r="F1347" s="257"/>
      <c r="G1347" s="257"/>
      <c r="H1347" s="257"/>
      <c r="I1347" s="257"/>
      <c r="J1347" s="257"/>
      <c r="K1347" s="109"/>
      <c r="L1347" s="257"/>
      <c r="M1347" s="257"/>
      <c r="N1347" s="257"/>
      <c r="O1347" s="257"/>
      <c r="P1347" s="248"/>
      <c r="Q1347" s="248"/>
      <c r="R1347" s="248"/>
      <c r="S1347" s="248"/>
      <c r="T1347" s="248"/>
      <c r="U1347" s="248"/>
    </row>
    <row r="1348" spans="2:21" s="260" customFormat="1" ht="30" customHeight="1">
      <c r="B1348" s="250"/>
      <c r="C1348" s="250"/>
      <c r="D1348" s="250"/>
      <c r="E1348" s="107"/>
      <c r="F1348" s="257"/>
      <c r="G1348" s="257"/>
      <c r="H1348" s="257"/>
      <c r="I1348" s="257"/>
      <c r="J1348" s="257"/>
      <c r="K1348" s="109"/>
      <c r="L1348" s="257"/>
      <c r="M1348" s="257"/>
      <c r="N1348" s="257"/>
      <c r="O1348" s="257"/>
      <c r="P1348" s="248"/>
      <c r="Q1348" s="248"/>
      <c r="R1348" s="248"/>
      <c r="S1348" s="248"/>
      <c r="T1348" s="248"/>
      <c r="U1348" s="248"/>
    </row>
    <row r="1349" spans="2:21" s="260" customFormat="1" ht="30" customHeight="1">
      <c r="B1349" s="250"/>
      <c r="C1349" s="250"/>
      <c r="D1349" s="250"/>
      <c r="E1349" s="107"/>
      <c r="F1349" s="257"/>
      <c r="G1349" s="257"/>
      <c r="H1349" s="257"/>
      <c r="I1349" s="257"/>
      <c r="J1349" s="257"/>
      <c r="K1349" s="109"/>
      <c r="L1349" s="257"/>
      <c r="M1349" s="257"/>
      <c r="N1349" s="257"/>
      <c r="O1349" s="257"/>
      <c r="P1349" s="248"/>
      <c r="Q1349" s="248"/>
      <c r="R1349" s="248"/>
      <c r="S1349" s="248"/>
      <c r="T1349" s="248"/>
      <c r="U1349" s="248"/>
    </row>
    <row r="1350" spans="2:21" s="260" customFormat="1" ht="30" customHeight="1">
      <c r="B1350" s="250"/>
      <c r="C1350" s="250"/>
      <c r="D1350" s="250"/>
      <c r="E1350" s="107"/>
      <c r="F1350" s="257"/>
      <c r="G1350" s="257"/>
      <c r="H1350" s="257"/>
      <c r="I1350" s="257"/>
      <c r="J1350" s="257"/>
      <c r="K1350" s="109"/>
      <c r="L1350" s="257"/>
      <c r="M1350" s="257"/>
      <c r="N1350" s="257"/>
      <c r="O1350" s="257"/>
      <c r="P1350" s="248"/>
      <c r="Q1350" s="248"/>
      <c r="R1350" s="248"/>
      <c r="S1350" s="248"/>
      <c r="T1350" s="248"/>
      <c r="U1350" s="248"/>
    </row>
    <row r="1351" spans="2:21" s="260" customFormat="1" ht="30" customHeight="1">
      <c r="B1351" s="250"/>
      <c r="C1351" s="250"/>
      <c r="D1351" s="250"/>
      <c r="E1351" s="107"/>
      <c r="F1351" s="257"/>
      <c r="G1351" s="257"/>
      <c r="H1351" s="257"/>
      <c r="I1351" s="257"/>
      <c r="J1351" s="257"/>
      <c r="K1351" s="109"/>
      <c r="L1351" s="257"/>
      <c r="M1351" s="257"/>
      <c r="N1351" s="257"/>
      <c r="O1351" s="257"/>
      <c r="P1351" s="248"/>
      <c r="Q1351" s="248"/>
      <c r="R1351" s="248"/>
      <c r="S1351" s="248"/>
      <c r="T1351" s="248"/>
      <c r="U1351" s="248"/>
    </row>
    <row r="1352" spans="2:21" s="260" customFormat="1" ht="30" customHeight="1">
      <c r="B1352" s="250"/>
      <c r="C1352" s="250"/>
      <c r="D1352" s="250"/>
      <c r="E1352" s="107"/>
      <c r="F1352" s="257"/>
      <c r="G1352" s="257"/>
      <c r="H1352" s="257"/>
      <c r="I1352" s="257"/>
      <c r="J1352" s="257"/>
      <c r="K1352" s="109"/>
      <c r="L1352" s="257"/>
      <c r="M1352" s="257"/>
      <c r="N1352" s="257"/>
      <c r="O1352" s="257"/>
      <c r="P1352" s="248"/>
      <c r="Q1352" s="248"/>
      <c r="R1352" s="248"/>
      <c r="S1352" s="248"/>
      <c r="T1352" s="248"/>
      <c r="U1352" s="248"/>
    </row>
    <row r="1353" spans="2:21" s="260" customFormat="1" ht="30" customHeight="1">
      <c r="B1353" s="250"/>
      <c r="C1353" s="250"/>
      <c r="D1353" s="250"/>
      <c r="E1353" s="107"/>
      <c r="F1353" s="257"/>
      <c r="G1353" s="257"/>
      <c r="H1353" s="257"/>
      <c r="I1353" s="257"/>
      <c r="J1353" s="257"/>
      <c r="K1353" s="109"/>
      <c r="L1353" s="257"/>
      <c r="M1353" s="257"/>
      <c r="N1353" s="257"/>
      <c r="O1353" s="257"/>
      <c r="P1353" s="248"/>
      <c r="Q1353" s="248"/>
      <c r="R1353" s="248"/>
      <c r="S1353" s="248"/>
      <c r="T1353" s="248"/>
      <c r="U1353" s="248"/>
    </row>
    <row r="1354" spans="2:21" s="260" customFormat="1" ht="30" customHeight="1">
      <c r="B1354" s="250"/>
      <c r="C1354" s="250"/>
      <c r="D1354" s="250"/>
      <c r="E1354" s="107"/>
      <c r="F1354" s="257"/>
      <c r="G1354" s="257"/>
      <c r="H1354" s="257"/>
      <c r="I1354" s="257"/>
      <c r="J1354" s="257"/>
      <c r="K1354" s="109"/>
      <c r="L1354" s="257"/>
      <c r="M1354" s="257"/>
      <c r="N1354" s="257"/>
      <c r="O1354" s="257"/>
      <c r="P1354" s="248"/>
      <c r="Q1354" s="248"/>
      <c r="R1354" s="248"/>
      <c r="S1354" s="248"/>
      <c r="T1354" s="248"/>
      <c r="U1354" s="248"/>
    </row>
    <row r="1355" spans="2:21" s="260" customFormat="1" ht="30" customHeight="1">
      <c r="B1355" s="250"/>
      <c r="C1355" s="250"/>
      <c r="D1355" s="250"/>
      <c r="E1355" s="107"/>
      <c r="F1355" s="257"/>
      <c r="G1355" s="257"/>
      <c r="H1355" s="257"/>
      <c r="I1355" s="257"/>
      <c r="J1355" s="257"/>
      <c r="K1355" s="109"/>
      <c r="L1355" s="257"/>
      <c r="M1355" s="257"/>
      <c r="N1355" s="257"/>
      <c r="O1355" s="257"/>
      <c r="P1355" s="248"/>
      <c r="Q1355" s="248"/>
      <c r="R1355" s="248"/>
      <c r="S1355" s="248"/>
      <c r="T1355" s="248"/>
      <c r="U1355" s="248"/>
    </row>
    <row r="1356" spans="2:21" s="260" customFormat="1" ht="30" customHeight="1">
      <c r="B1356" s="250"/>
      <c r="C1356" s="250"/>
      <c r="D1356" s="250"/>
      <c r="E1356" s="107"/>
      <c r="F1356" s="257"/>
      <c r="G1356" s="257"/>
      <c r="H1356" s="257"/>
      <c r="I1356" s="257"/>
      <c r="J1356" s="257"/>
      <c r="K1356" s="109"/>
      <c r="L1356" s="257"/>
      <c r="M1356" s="257"/>
      <c r="N1356" s="257"/>
      <c r="O1356" s="257"/>
      <c r="P1356" s="248"/>
      <c r="Q1356" s="248"/>
      <c r="R1356" s="248"/>
      <c r="S1356" s="248"/>
      <c r="T1356" s="248"/>
      <c r="U1356" s="248"/>
    </row>
    <row r="1357" spans="2:21" s="260" customFormat="1" ht="30" customHeight="1">
      <c r="B1357" s="250"/>
      <c r="C1357" s="250"/>
      <c r="D1357" s="250"/>
      <c r="E1357" s="107"/>
      <c r="F1357" s="257"/>
      <c r="G1357" s="257"/>
      <c r="H1357" s="257"/>
      <c r="I1357" s="257"/>
      <c r="J1357" s="257"/>
      <c r="K1357" s="109"/>
      <c r="L1357" s="257"/>
      <c r="M1357" s="257"/>
      <c r="N1357" s="257"/>
      <c r="O1357" s="257"/>
      <c r="P1357" s="248"/>
      <c r="Q1357" s="248"/>
      <c r="R1357" s="248"/>
      <c r="S1357" s="248"/>
      <c r="T1357" s="248"/>
      <c r="U1357" s="248"/>
    </row>
    <row r="1358" spans="2:21" s="260" customFormat="1" ht="30" customHeight="1">
      <c r="B1358" s="250"/>
      <c r="C1358" s="250"/>
      <c r="D1358" s="250"/>
      <c r="E1358" s="107"/>
      <c r="F1358" s="257"/>
      <c r="G1358" s="257"/>
      <c r="H1358" s="257"/>
      <c r="I1358" s="257"/>
      <c r="J1358" s="257"/>
      <c r="K1358" s="109"/>
      <c r="L1358" s="257"/>
      <c r="M1358" s="257"/>
      <c r="N1358" s="257"/>
      <c r="O1358" s="257"/>
      <c r="P1358" s="248"/>
      <c r="Q1358" s="248"/>
      <c r="R1358" s="248"/>
      <c r="S1358" s="248"/>
      <c r="T1358" s="248"/>
      <c r="U1358" s="248"/>
    </row>
    <row r="1359" spans="2:21" s="260" customFormat="1" ht="30" customHeight="1">
      <c r="B1359" s="250"/>
      <c r="C1359" s="250"/>
      <c r="D1359" s="250"/>
      <c r="E1359" s="107"/>
      <c r="F1359" s="257"/>
      <c r="G1359" s="257"/>
      <c r="H1359" s="257"/>
      <c r="I1359" s="257"/>
      <c r="J1359" s="257"/>
      <c r="K1359" s="109"/>
      <c r="L1359" s="257"/>
      <c r="M1359" s="257"/>
      <c r="N1359" s="257"/>
      <c r="O1359" s="257"/>
      <c r="P1359" s="248"/>
      <c r="Q1359" s="248"/>
      <c r="R1359" s="248"/>
      <c r="S1359" s="248"/>
      <c r="T1359" s="248"/>
      <c r="U1359" s="248"/>
    </row>
    <row r="1360" spans="2:21" s="260" customFormat="1" ht="30" customHeight="1">
      <c r="B1360" s="250"/>
      <c r="C1360" s="250"/>
      <c r="D1360" s="250"/>
      <c r="E1360" s="107"/>
      <c r="F1360" s="257"/>
      <c r="G1360" s="257"/>
      <c r="H1360" s="257"/>
      <c r="I1360" s="257"/>
      <c r="J1360" s="257"/>
      <c r="K1360" s="109"/>
      <c r="L1360" s="257"/>
      <c r="M1360" s="257"/>
      <c r="N1360" s="257"/>
      <c r="O1360" s="257"/>
      <c r="P1360" s="248"/>
      <c r="Q1360" s="248"/>
      <c r="R1360" s="248"/>
      <c r="S1360" s="248"/>
      <c r="T1360" s="248"/>
      <c r="U1360" s="248"/>
    </row>
    <row r="1361" spans="2:21" s="260" customFormat="1" ht="30" customHeight="1">
      <c r="B1361" s="250"/>
      <c r="C1361" s="250"/>
      <c r="D1361" s="250"/>
      <c r="E1361" s="107"/>
      <c r="F1361" s="257"/>
      <c r="G1361" s="257"/>
      <c r="H1361" s="257"/>
      <c r="I1361" s="257"/>
      <c r="J1361" s="257"/>
      <c r="K1361" s="109"/>
      <c r="L1361" s="257"/>
      <c r="M1361" s="257"/>
      <c r="N1361" s="257"/>
      <c r="O1361" s="257"/>
      <c r="P1361" s="248"/>
      <c r="Q1361" s="248"/>
      <c r="R1361" s="248"/>
      <c r="S1361" s="248"/>
      <c r="T1361" s="248"/>
      <c r="U1361" s="248"/>
    </row>
    <row r="1362" spans="2:21" s="260" customFormat="1" ht="30" customHeight="1">
      <c r="B1362" s="250"/>
      <c r="C1362" s="250"/>
      <c r="D1362" s="250"/>
      <c r="E1362" s="107"/>
      <c r="F1362" s="257"/>
      <c r="G1362" s="257"/>
      <c r="H1362" s="257"/>
      <c r="I1362" s="257"/>
      <c r="J1362" s="257"/>
      <c r="K1362" s="109"/>
      <c r="L1362" s="257"/>
      <c r="M1362" s="257"/>
      <c r="N1362" s="257"/>
      <c r="O1362" s="257"/>
      <c r="P1362" s="248"/>
      <c r="Q1362" s="248"/>
      <c r="R1362" s="248"/>
      <c r="S1362" s="248"/>
      <c r="T1362" s="248"/>
      <c r="U1362" s="248"/>
    </row>
    <row r="1363" spans="2:21" s="260" customFormat="1" ht="30" customHeight="1">
      <c r="B1363" s="250"/>
      <c r="C1363" s="250"/>
      <c r="D1363" s="250"/>
      <c r="E1363" s="107"/>
      <c r="F1363" s="257"/>
      <c r="G1363" s="257"/>
      <c r="H1363" s="257"/>
      <c r="I1363" s="257"/>
      <c r="J1363" s="257"/>
      <c r="K1363" s="109"/>
      <c r="L1363" s="257"/>
      <c r="M1363" s="257"/>
      <c r="N1363" s="257"/>
      <c r="O1363" s="257"/>
      <c r="P1363" s="248"/>
      <c r="Q1363" s="248"/>
      <c r="R1363" s="248"/>
      <c r="S1363" s="248"/>
      <c r="T1363" s="248"/>
      <c r="U1363" s="248"/>
    </row>
    <row r="1364" spans="2:21" s="260" customFormat="1" ht="30" customHeight="1">
      <c r="B1364" s="250"/>
      <c r="C1364" s="250"/>
      <c r="D1364" s="250"/>
      <c r="E1364" s="107"/>
      <c r="F1364" s="257"/>
      <c r="G1364" s="257"/>
      <c r="H1364" s="257"/>
      <c r="I1364" s="257"/>
      <c r="J1364" s="257"/>
      <c r="K1364" s="109"/>
      <c r="L1364" s="257"/>
      <c r="M1364" s="257"/>
      <c r="N1364" s="257"/>
      <c r="O1364" s="257"/>
      <c r="P1364" s="248"/>
      <c r="Q1364" s="248"/>
      <c r="R1364" s="248"/>
      <c r="S1364" s="248"/>
      <c r="T1364" s="248"/>
      <c r="U1364" s="248"/>
    </row>
    <row r="1365" spans="2:21" s="260" customFormat="1" ht="30" customHeight="1">
      <c r="B1365" s="250"/>
      <c r="C1365" s="250"/>
      <c r="D1365" s="250"/>
      <c r="E1365" s="107"/>
      <c r="F1365" s="257"/>
      <c r="G1365" s="257"/>
      <c r="H1365" s="257"/>
      <c r="I1365" s="257"/>
      <c r="J1365" s="257"/>
      <c r="K1365" s="109"/>
      <c r="L1365" s="257"/>
      <c r="M1365" s="257"/>
      <c r="N1365" s="257"/>
      <c r="O1365" s="257"/>
      <c r="P1365" s="248"/>
      <c r="Q1365" s="248"/>
      <c r="R1365" s="248"/>
      <c r="S1365" s="248"/>
      <c r="T1365" s="248"/>
      <c r="U1365" s="248"/>
    </row>
    <row r="1366" spans="2:21" s="260" customFormat="1" ht="30" customHeight="1">
      <c r="B1366" s="250"/>
      <c r="C1366" s="250"/>
      <c r="D1366" s="250"/>
      <c r="E1366" s="107"/>
      <c r="F1366" s="257"/>
      <c r="G1366" s="257"/>
      <c r="H1366" s="257"/>
      <c r="I1366" s="257"/>
      <c r="J1366" s="257"/>
      <c r="K1366" s="109"/>
      <c r="L1366" s="257"/>
      <c r="M1366" s="257"/>
      <c r="N1366" s="257"/>
      <c r="O1366" s="257"/>
      <c r="P1366" s="248"/>
      <c r="Q1366" s="248"/>
      <c r="R1366" s="248"/>
      <c r="S1366" s="248"/>
      <c r="T1366" s="248"/>
      <c r="U1366" s="248"/>
    </row>
    <row r="1367" spans="2:21" s="260" customFormat="1" ht="30" customHeight="1">
      <c r="B1367" s="250"/>
      <c r="C1367" s="250"/>
      <c r="D1367" s="250"/>
      <c r="E1367" s="107"/>
      <c r="F1367" s="257"/>
      <c r="G1367" s="257"/>
      <c r="H1367" s="257"/>
      <c r="I1367" s="257"/>
      <c r="J1367" s="257"/>
      <c r="K1367" s="109"/>
      <c r="L1367" s="257"/>
      <c r="M1367" s="257"/>
      <c r="N1367" s="257"/>
      <c r="O1367" s="257"/>
      <c r="P1367" s="248"/>
      <c r="Q1367" s="248"/>
      <c r="R1367" s="248"/>
      <c r="S1367" s="248"/>
      <c r="T1367" s="248"/>
      <c r="U1367" s="248"/>
    </row>
    <row r="1368" spans="2:21" s="260" customFormat="1" ht="30" customHeight="1">
      <c r="B1368" s="250"/>
      <c r="C1368" s="250"/>
      <c r="D1368" s="250"/>
      <c r="E1368" s="107"/>
      <c r="F1368" s="257"/>
      <c r="G1368" s="257"/>
      <c r="H1368" s="257"/>
      <c r="I1368" s="257"/>
      <c r="J1368" s="257"/>
      <c r="K1368" s="109"/>
      <c r="L1368" s="257"/>
      <c r="M1368" s="257"/>
      <c r="N1368" s="257"/>
      <c r="O1368" s="257"/>
      <c r="P1368" s="248"/>
      <c r="Q1368" s="248"/>
      <c r="R1368" s="248"/>
      <c r="S1368" s="248"/>
      <c r="T1368" s="248"/>
      <c r="U1368" s="248"/>
    </row>
    <row r="1369" spans="2:21" s="260" customFormat="1" ht="30" customHeight="1">
      <c r="B1369" s="250"/>
      <c r="C1369" s="250"/>
      <c r="D1369" s="250"/>
      <c r="E1369" s="107"/>
      <c r="F1369" s="257"/>
      <c r="G1369" s="257"/>
      <c r="H1369" s="257"/>
      <c r="I1369" s="257"/>
      <c r="J1369" s="257"/>
      <c r="K1369" s="109"/>
      <c r="L1369" s="257"/>
      <c r="M1369" s="257"/>
      <c r="N1369" s="257"/>
      <c r="O1369" s="257"/>
      <c r="P1369" s="248"/>
      <c r="Q1369" s="248"/>
      <c r="R1369" s="248"/>
      <c r="S1369" s="248"/>
      <c r="T1369" s="248"/>
      <c r="U1369" s="248"/>
    </row>
    <row r="1370" spans="2:21" s="260" customFormat="1" ht="30" customHeight="1">
      <c r="B1370" s="250"/>
      <c r="C1370" s="250"/>
      <c r="D1370" s="250"/>
      <c r="E1370" s="107"/>
      <c r="F1370" s="257"/>
      <c r="G1370" s="257"/>
      <c r="H1370" s="257"/>
      <c r="I1370" s="257"/>
      <c r="J1370" s="257"/>
      <c r="K1370" s="109"/>
      <c r="L1370" s="257"/>
      <c r="M1370" s="257"/>
      <c r="N1370" s="257"/>
      <c r="O1370" s="257"/>
      <c r="P1370" s="248"/>
      <c r="Q1370" s="248"/>
      <c r="R1370" s="248"/>
      <c r="S1370" s="248"/>
      <c r="T1370" s="248"/>
      <c r="U1370" s="248"/>
    </row>
    <row r="1371" spans="2:21" s="260" customFormat="1" ht="30" customHeight="1">
      <c r="B1371" s="250"/>
      <c r="C1371" s="250"/>
      <c r="D1371" s="250"/>
      <c r="E1371" s="107"/>
      <c r="F1371" s="257"/>
      <c r="G1371" s="257"/>
      <c r="H1371" s="257"/>
      <c r="I1371" s="257"/>
      <c r="J1371" s="257"/>
      <c r="K1371" s="109"/>
      <c r="L1371" s="257"/>
      <c r="M1371" s="257"/>
      <c r="N1371" s="257"/>
      <c r="O1371" s="257"/>
      <c r="P1371" s="248"/>
      <c r="Q1371" s="248"/>
      <c r="R1371" s="248"/>
      <c r="S1371" s="248"/>
      <c r="T1371" s="248"/>
      <c r="U1371" s="248"/>
    </row>
    <row r="1372" spans="2:21" s="260" customFormat="1" ht="30" customHeight="1">
      <c r="B1372" s="250"/>
      <c r="C1372" s="250"/>
      <c r="D1372" s="250"/>
      <c r="E1372" s="107"/>
      <c r="F1372" s="257"/>
      <c r="G1372" s="257"/>
      <c r="H1372" s="257"/>
      <c r="I1372" s="257"/>
      <c r="J1372" s="257"/>
      <c r="K1372" s="109"/>
      <c r="L1372" s="257"/>
      <c r="M1372" s="257"/>
      <c r="N1372" s="257"/>
      <c r="O1372" s="257"/>
      <c r="P1372" s="248"/>
      <c r="Q1372" s="248"/>
      <c r="R1372" s="248"/>
      <c r="S1372" s="248"/>
      <c r="T1372" s="248"/>
      <c r="U1372" s="248"/>
    </row>
    <row r="1373" spans="2:21" s="260" customFormat="1" ht="30" customHeight="1">
      <c r="B1373" s="250"/>
      <c r="C1373" s="250"/>
      <c r="D1373" s="250"/>
      <c r="E1373" s="107"/>
      <c r="F1373" s="257"/>
      <c r="G1373" s="257"/>
      <c r="H1373" s="257"/>
      <c r="I1373" s="257"/>
      <c r="J1373" s="257"/>
      <c r="K1373" s="109"/>
      <c r="L1373" s="257"/>
      <c r="M1373" s="257"/>
      <c r="N1373" s="257"/>
      <c r="O1373" s="257"/>
      <c r="P1373" s="248"/>
      <c r="Q1373" s="248"/>
      <c r="R1373" s="248"/>
      <c r="S1373" s="248"/>
      <c r="T1373" s="248"/>
      <c r="U1373" s="248"/>
    </row>
    <row r="1374" spans="2:21" s="260" customFormat="1" ht="30" customHeight="1">
      <c r="B1374" s="250"/>
      <c r="C1374" s="250"/>
      <c r="D1374" s="250"/>
      <c r="E1374" s="107"/>
      <c r="F1374" s="257"/>
      <c r="G1374" s="257"/>
      <c r="H1374" s="257"/>
      <c r="I1374" s="257"/>
      <c r="J1374" s="257"/>
      <c r="K1374" s="109"/>
      <c r="L1374" s="257"/>
      <c r="M1374" s="257"/>
      <c r="N1374" s="257"/>
      <c r="O1374" s="257"/>
      <c r="P1374" s="248"/>
      <c r="Q1374" s="248"/>
      <c r="R1374" s="248"/>
      <c r="S1374" s="248"/>
      <c r="T1374" s="248"/>
      <c r="U1374" s="248"/>
    </row>
    <row r="1375" spans="2:21" s="260" customFormat="1" ht="30" customHeight="1">
      <c r="B1375" s="250"/>
      <c r="C1375" s="250"/>
      <c r="D1375" s="250"/>
      <c r="E1375" s="107"/>
      <c r="F1375" s="257"/>
      <c r="G1375" s="257"/>
      <c r="H1375" s="257"/>
      <c r="I1375" s="257"/>
      <c r="J1375" s="257"/>
      <c r="K1375" s="109"/>
      <c r="L1375" s="257"/>
      <c r="M1375" s="257"/>
      <c r="N1375" s="257"/>
      <c r="O1375" s="257"/>
      <c r="P1375" s="248"/>
      <c r="Q1375" s="248"/>
      <c r="R1375" s="248"/>
      <c r="S1375" s="248"/>
      <c r="T1375" s="248"/>
      <c r="U1375" s="248"/>
    </row>
    <row r="1376" spans="2:21" s="260" customFormat="1" ht="30" customHeight="1">
      <c r="B1376" s="250"/>
      <c r="C1376" s="250"/>
      <c r="D1376" s="250"/>
      <c r="E1376" s="107"/>
      <c r="F1376" s="257"/>
      <c r="G1376" s="257"/>
      <c r="H1376" s="257"/>
      <c r="I1376" s="257"/>
      <c r="J1376" s="257"/>
      <c r="K1376" s="109"/>
      <c r="L1376" s="257"/>
      <c r="M1376" s="257"/>
      <c r="N1376" s="257"/>
      <c r="O1376" s="257"/>
      <c r="P1376" s="248"/>
      <c r="Q1376" s="248"/>
      <c r="R1376" s="248"/>
      <c r="S1376" s="248"/>
      <c r="T1376" s="248"/>
      <c r="U1376" s="248"/>
    </row>
    <row r="1377" spans="2:21" s="260" customFormat="1" ht="30" customHeight="1">
      <c r="B1377" s="250"/>
      <c r="C1377" s="250"/>
      <c r="D1377" s="250"/>
      <c r="E1377" s="107"/>
      <c r="F1377" s="257"/>
      <c r="G1377" s="257"/>
      <c r="H1377" s="257"/>
      <c r="I1377" s="257"/>
      <c r="J1377" s="257"/>
      <c r="K1377" s="109"/>
      <c r="L1377" s="257"/>
      <c r="M1377" s="257"/>
      <c r="N1377" s="257"/>
      <c r="O1377" s="257"/>
      <c r="P1377" s="248"/>
      <c r="Q1377" s="248"/>
      <c r="R1377" s="248"/>
      <c r="S1377" s="248"/>
      <c r="T1377" s="248"/>
      <c r="U1377" s="248"/>
    </row>
    <row r="1378" spans="2:21" s="260" customFormat="1" ht="30" customHeight="1">
      <c r="B1378" s="250"/>
      <c r="C1378" s="250"/>
      <c r="D1378" s="250"/>
      <c r="E1378" s="107"/>
      <c r="F1378" s="257"/>
      <c r="G1378" s="257"/>
      <c r="H1378" s="257"/>
      <c r="I1378" s="257"/>
      <c r="J1378" s="257"/>
      <c r="K1378" s="109"/>
      <c r="L1378" s="257"/>
      <c r="M1378" s="257"/>
      <c r="N1378" s="257"/>
      <c r="O1378" s="257"/>
      <c r="P1378" s="248"/>
      <c r="Q1378" s="248"/>
      <c r="R1378" s="248"/>
      <c r="S1378" s="248"/>
      <c r="T1378" s="248"/>
      <c r="U1378" s="248"/>
    </row>
    <row r="1379" spans="2:21" s="260" customFormat="1" ht="30" customHeight="1">
      <c r="B1379" s="250"/>
      <c r="C1379" s="250"/>
      <c r="D1379" s="250"/>
      <c r="E1379" s="107"/>
      <c r="F1379" s="257"/>
      <c r="G1379" s="257"/>
      <c r="H1379" s="257"/>
      <c r="I1379" s="257"/>
      <c r="J1379" s="257"/>
      <c r="K1379" s="109"/>
      <c r="L1379" s="257"/>
      <c r="M1379" s="257"/>
      <c r="N1379" s="257"/>
      <c r="O1379" s="257"/>
      <c r="P1379" s="248"/>
      <c r="Q1379" s="248"/>
      <c r="R1379" s="248"/>
      <c r="S1379" s="248"/>
      <c r="T1379" s="248"/>
      <c r="U1379" s="248"/>
    </row>
    <row r="1380" spans="2:21" s="260" customFormat="1" ht="30" customHeight="1">
      <c r="B1380" s="250"/>
      <c r="C1380" s="250"/>
      <c r="D1380" s="250"/>
      <c r="E1380" s="107"/>
      <c r="F1380" s="257"/>
      <c r="G1380" s="257"/>
      <c r="H1380" s="257"/>
      <c r="I1380" s="257"/>
      <c r="J1380" s="257"/>
      <c r="K1380" s="109"/>
      <c r="L1380" s="257"/>
      <c r="M1380" s="257"/>
      <c r="N1380" s="257"/>
      <c r="O1380" s="257"/>
      <c r="P1380" s="248"/>
      <c r="Q1380" s="248"/>
      <c r="R1380" s="248"/>
      <c r="S1380" s="248"/>
      <c r="T1380" s="248"/>
      <c r="U1380" s="248"/>
    </row>
    <row r="1381" spans="2:21" s="260" customFormat="1" ht="30" customHeight="1">
      <c r="B1381" s="250"/>
      <c r="C1381" s="250"/>
      <c r="D1381" s="250"/>
      <c r="E1381" s="107"/>
      <c r="F1381" s="257"/>
      <c r="G1381" s="257"/>
      <c r="H1381" s="257"/>
      <c r="I1381" s="257"/>
      <c r="J1381" s="257"/>
      <c r="K1381" s="109"/>
      <c r="L1381" s="257"/>
      <c r="M1381" s="257"/>
      <c r="N1381" s="257"/>
      <c r="O1381" s="257"/>
      <c r="P1381" s="248"/>
      <c r="Q1381" s="248"/>
      <c r="R1381" s="248"/>
      <c r="S1381" s="248"/>
      <c r="T1381" s="248"/>
      <c r="U1381" s="248"/>
    </row>
    <row r="1382" spans="2:21" s="260" customFormat="1" ht="30" customHeight="1">
      <c r="B1382" s="250"/>
      <c r="C1382" s="250"/>
      <c r="D1382" s="250"/>
      <c r="E1382" s="107"/>
      <c r="F1382" s="257"/>
      <c r="G1382" s="257"/>
      <c r="H1382" s="257"/>
      <c r="I1382" s="257"/>
      <c r="J1382" s="257"/>
      <c r="K1382" s="109"/>
      <c r="L1382" s="257"/>
      <c r="M1382" s="257"/>
      <c r="N1382" s="257"/>
      <c r="O1382" s="257"/>
      <c r="P1382" s="248"/>
      <c r="Q1382" s="248"/>
      <c r="R1382" s="248"/>
      <c r="S1382" s="248"/>
      <c r="T1382" s="248"/>
      <c r="U1382" s="248"/>
    </row>
    <row r="1383" spans="2:21" s="260" customFormat="1" ht="30" customHeight="1">
      <c r="B1383" s="250"/>
      <c r="C1383" s="250"/>
      <c r="D1383" s="250"/>
      <c r="E1383" s="107"/>
      <c r="F1383" s="257"/>
      <c r="G1383" s="257"/>
      <c r="H1383" s="257"/>
      <c r="I1383" s="257"/>
      <c r="J1383" s="257"/>
      <c r="K1383" s="109"/>
      <c r="L1383" s="257"/>
      <c r="M1383" s="257"/>
      <c r="N1383" s="257"/>
      <c r="O1383" s="257"/>
      <c r="P1383" s="248"/>
      <c r="Q1383" s="248"/>
      <c r="R1383" s="248"/>
      <c r="S1383" s="248"/>
      <c r="T1383" s="248"/>
      <c r="U1383" s="248"/>
    </row>
    <row r="1384" spans="2:21" s="260" customFormat="1" ht="30" customHeight="1">
      <c r="B1384" s="250"/>
      <c r="C1384" s="250"/>
      <c r="D1384" s="250"/>
      <c r="E1384" s="107"/>
      <c r="F1384" s="257"/>
      <c r="G1384" s="257"/>
      <c r="H1384" s="257"/>
      <c r="I1384" s="257"/>
      <c r="J1384" s="257"/>
      <c r="K1384" s="109"/>
      <c r="L1384" s="257"/>
      <c r="M1384" s="257"/>
      <c r="N1384" s="257"/>
      <c r="O1384" s="257"/>
      <c r="P1384" s="248"/>
      <c r="Q1384" s="248"/>
      <c r="R1384" s="248"/>
      <c r="S1384" s="248"/>
      <c r="T1384" s="248"/>
      <c r="U1384" s="248"/>
    </row>
    <row r="1385" spans="2:21" s="260" customFormat="1" ht="30" customHeight="1">
      <c r="B1385" s="250"/>
      <c r="C1385" s="250"/>
      <c r="D1385" s="250"/>
      <c r="E1385" s="107"/>
      <c r="F1385" s="257"/>
      <c r="G1385" s="257"/>
      <c r="H1385" s="257"/>
      <c r="I1385" s="257"/>
      <c r="J1385" s="257"/>
      <c r="K1385" s="109"/>
      <c r="L1385" s="257"/>
      <c r="M1385" s="257"/>
      <c r="N1385" s="257"/>
      <c r="O1385" s="257"/>
      <c r="P1385" s="248"/>
      <c r="Q1385" s="248"/>
      <c r="R1385" s="248"/>
      <c r="S1385" s="248"/>
      <c r="T1385" s="248"/>
      <c r="U1385" s="248"/>
    </row>
    <row r="1386" spans="2:21" s="260" customFormat="1" ht="30" customHeight="1">
      <c r="B1386" s="250"/>
      <c r="C1386" s="250"/>
      <c r="D1386" s="250"/>
      <c r="E1386" s="107"/>
      <c r="F1386" s="257"/>
      <c r="G1386" s="257"/>
      <c r="H1386" s="257"/>
      <c r="I1386" s="257"/>
      <c r="J1386" s="257"/>
      <c r="K1386" s="109"/>
      <c r="L1386" s="257"/>
      <c r="M1386" s="257"/>
      <c r="N1386" s="257"/>
      <c r="O1386" s="257"/>
      <c r="P1386" s="248"/>
      <c r="Q1386" s="248"/>
      <c r="R1386" s="248"/>
      <c r="S1386" s="248"/>
      <c r="T1386" s="248"/>
      <c r="U1386" s="248"/>
    </row>
    <row r="1387" spans="2:21" s="260" customFormat="1" ht="30" customHeight="1">
      <c r="B1387" s="250"/>
      <c r="C1387" s="250"/>
      <c r="D1387" s="250"/>
      <c r="E1387" s="107"/>
      <c r="F1387" s="257"/>
      <c r="G1387" s="257"/>
      <c r="H1387" s="257"/>
      <c r="I1387" s="257"/>
      <c r="J1387" s="257"/>
      <c r="K1387" s="109"/>
      <c r="L1387" s="257"/>
      <c r="M1387" s="257"/>
      <c r="N1387" s="257"/>
      <c r="O1387" s="257"/>
      <c r="P1387" s="248"/>
      <c r="Q1387" s="248"/>
      <c r="R1387" s="248"/>
      <c r="S1387" s="248"/>
      <c r="T1387" s="248"/>
      <c r="U1387" s="248"/>
    </row>
    <row r="1388" spans="2:21" s="260" customFormat="1" ht="30" customHeight="1">
      <c r="B1388" s="250"/>
      <c r="C1388" s="250"/>
      <c r="D1388" s="250"/>
      <c r="E1388" s="107"/>
      <c r="F1388" s="257"/>
      <c r="G1388" s="257"/>
      <c r="H1388" s="257"/>
      <c r="I1388" s="257"/>
      <c r="J1388" s="257"/>
      <c r="K1388" s="109"/>
      <c r="L1388" s="257"/>
      <c r="M1388" s="257"/>
      <c r="N1388" s="257"/>
      <c r="O1388" s="257"/>
      <c r="P1388" s="248"/>
      <c r="Q1388" s="248"/>
      <c r="R1388" s="248"/>
      <c r="S1388" s="248"/>
      <c r="T1388" s="248"/>
      <c r="U1388" s="248"/>
    </row>
    <row r="1389" spans="2:21" s="260" customFormat="1" ht="30" customHeight="1">
      <c r="B1389" s="250"/>
      <c r="C1389" s="250"/>
      <c r="D1389" s="250"/>
      <c r="E1389" s="107"/>
      <c r="F1389" s="257"/>
      <c r="G1389" s="257"/>
      <c r="H1389" s="257"/>
      <c r="I1389" s="257"/>
      <c r="J1389" s="257"/>
      <c r="K1389" s="109"/>
      <c r="L1389" s="257"/>
      <c r="M1389" s="257"/>
      <c r="N1389" s="257"/>
      <c r="O1389" s="257"/>
      <c r="P1389" s="248"/>
      <c r="Q1389" s="248"/>
      <c r="R1389" s="248"/>
      <c r="S1389" s="248"/>
      <c r="T1389" s="248"/>
      <c r="U1389" s="248"/>
    </row>
    <row r="1390" spans="2:21" s="260" customFormat="1" ht="30" customHeight="1">
      <c r="B1390" s="250"/>
      <c r="C1390" s="250"/>
      <c r="D1390" s="250"/>
      <c r="E1390" s="107"/>
      <c r="F1390" s="257"/>
      <c r="G1390" s="257"/>
      <c r="H1390" s="257"/>
      <c r="I1390" s="257"/>
      <c r="J1390" s="257"/>
      <c r="K1390" s="109"/>
      <c r="L1390" s="257"/>
      <c r="M1390" s="257"/>
      <c r="N1390" s="257"/>
      <c r="O1390" s="257"/>
      <c r="P1390" s="248"/>
      <c r="Q1390" s="248"/>
      <c r="R1390" s="248"/>
      <c r="S1390" s="248"/>
      <c r="T1390" s="248"/>
      <c r="U1390" s="248"/>
    </row>
    <row r="1391" spans="2:21" s="260" customFormat="1" ht="30" customHeight="1">
      <c r="B1391" s="250"/>
      <c r="C1391" s="250"/>
      <c r="D1391" s="250"/>
      <c r="E1391" s="107"/>
      <c r="F1391" s="257"/>
      <c r="G1391" s="257"/>
      <c r="H1391" s="257"/>
      <c r="I1391" s="257"/>
      <c r="J1391" s="257"/>
      <c r="K1391" s="109"/>
      <c r="L1391" s="257"/>
      <c r="M1391" s="257"/>
      <c r="N1391" s="257"/>
      <c r="O1391" s="257"/>
      <c r="P1391" s="248"/>
      <c r="Q1391" s="248"/>
      <c r="R1391" s="248"/>
      <c r="S1391" s="248"/>
      <c r="T1391" s="248"/>
      <c r="U1391" s="248"/>
    </row>
    <row r="1392" spans="2:21" s="260" customFormat="1" ht="30" customHeight="1">
      <c r="B1392" s="250"/>
      <c r="C1392" s="250"/>
      <c r="D1392" s="250"/>
      <c r="E1392" s="107"/>
      <c r="F1392" s="257"/>
      <c r="G1392" s="257"/>
      <c r="H1392" s="257"/>
      <c r="I1392" s="257"/>
      <c r="J1392" s="257"/>
      <c r="K1392" s="109"/>
      <c r="L1392" s="257"/>
      <c r="M1392" s="257"/>
      <c r="N1392" s="257"/>
      <c r="O1392" s="257"/>
      <c r="P1392" s="248"/>
      <c r="Q1392" s="248"/>
      <c r="R1392" s="248"/>
      <c r="S1392" s="248"/>
      <c r="T1392" s="248"/>
      <c r="U1392" s="248"/>
    </row>
    <row r="1393" spans="2:21" s="260" customFormat="1" ht="30" customHeight="1">
      <c r="B1393" s="250"/>
      <c r="C1393" s="250"/>
      <c r="D1393" s="250"/>
      <c r="E1393" s="107"/>
      <c r="F1393" s="257"/>
      <c r="G1393" s="257"/>
      <c r="H1393" s="257"/>
      <c r="I1393" s="257"/>
      <c r="J1393" s="257"/>
      <c r="K1393" s="109"/>
      <c r="L1393" s="257"/>
      <c r="M1393" s="257"/>
      <c r="N1393" s="257"/>
      <c r="O1393" s="257"/>
      <c r="P1393" s="248"/>
      <c r="Q1393" s="248"/>
      <c r="R1393" s="248"/>
      <c r="S1393" s="248"/>
      <c r="T1393" s="248"/>
      <c r="U1393" s="248"/>
    </row>
    <row r="1394" spans="2:21" s="260" customFormat="1" ht="30" customHeight="1">
      <c r="B1394" s="250"/>
      <c r="C1394" s="250"/>
      <c r="D1394" s="250"/>
      <c r="E1394" s="107"/>
      <c r="F1394" s="257"/>
      <c r="G1394" s="257"/>
      <c r="H1394" s="257"/>
      <c r="I1394" s="257"/>
      <c r="J1394" s="257"/>
      <c r="K1394" s="109"/>
      <c r="L1394" s="257"/>
      <c r="M1394" s="257"/>
      <c r="N1394" s="257"/>
      <c r="O1394" s="257"/>
      <c r="P1394" s="248"/>
      <c r="Q1394" s="248"/>
      <c r="R1394" s="248"/>
      <c r="S1394" s="248"/>
      <c r="T1394" s="248"/>
      <c r="U1394" s="248"/>
    </row>
    <row r="1395" spans="2:21" s="260" customFormat="1" ht="30" customHeight="1">
      <c r="B1395" s="250"/>
      <c r="C1395" s="250"/>
      <c r="D1395" s="250"/>
      <c r="E1395" s="107"/>
      <c r="F1395" s="257"/>
      <c r="G1395" s="257"/>
      <c r="H1395" s="257"/>
      <c r="I1395" s="257"/>
      <c r="J1395" s="257"/>
      <c r="K1395" s="109"/>
      <c r="L1395" s="257"/>
      <c r="M1395" s="257"/>
      <c r="N1395" s="257"/>
      <c r="O1395" s="257"/>
      <c r="P1395" s="248"/>
      <c r="Q1395" s="248"/>
      <c r="R1395" s="248"/>
      <c r="S1395" s="248"/>
      <c r="T1395" s="248"/>
      <c r="U1395" s="248"/>
    </row>
    <row r="1396" spans="2:21" s="260" customFormat="1" ht="30" customHeight="1">
      <c r="B1396" s="250"/>
      <c r="C1396" s="250"/>
      <c r="D1396" s="250"/>
      <c r="E1396" s="107"/>
      <c r="F1396" s="257"/>
      <c r="G1396" s="257"/>
      <c r="H1396" s="257"/>
      <c r="I1396" s="257"/>
      <c r="J1396" s="257"/>
      <c r="K1396" s="109"/>
      <c r="L1396" s="257"/>
      <c r="M1396" s="257"/>
      <c r="N1396" s="257"/>
      <c r="O1396" s="257"/>
      <c r="P1396" s="248"/>
      <c r="Q1396" s="248"/>
      <c r="R1396" s="248"/>
      <c r="S1396" s="248"/>
      <c r="T1396" s="248"/>
      <c r="U1396" s="248"/>
    </row>
    <row r="1397" spans="2:21" s="260" customFormat="1" ht="30" customHeight="1">
      <c r="B1397" s="250"/>
      <c r="C1397" s="250"/>
      <c r="D1397" s="250"/>
      <c r="E1397" s="107"/>
      <c r="F1397" s="257"/>
      <c r="G1397" s="257"/>
      <c r="H1397" s="257"/>
      <c r="I1397" s="257"/>
      <c r="J1397" s="257"/>
      <c r="K1397" s="109"/>
      <c r="L1397" s="257"/>
      <c r="M1397" s="257"/>
      <c r="N1397" s="257"/>
      <c r="O1397" s="257"/>
      <c r="P1397" s="248"/>
      <c r="Q1397" s="248"/>
      <c r="R1397" s="248"/>
      <c r="S1397" s="248"/>
      <c r="T1397" s="248"/>
      <c r="U1397" s="248"/>
    </row>
    <row r="1398" spans="2:21" s="260" customFormat="1" ht="30" customHeight="1">
      <c r="B1398" s="250"/>
      <c r="C1398" s="250"/>
      <c r="D1398" s="250"/>
      <c r="E1398" s="107"/>
      <c r="F1398" s="257"/>
      <c r="G1398" s="257"/>
      <c r="H1398" s="257"/>
      <c r="I1398" s="257"/>
      <c r="J1398" s="257"/>
      <c r="K1398" s="109"/>
      <c r="L1398" s="257"/>
      <c r="M1398" s="257"/>
      <c r="N1398" s="257"/>
      <c r="O1398" s="257"/>
      <c r="P1398" s="248"/>
      <c r="Q1398" s="248"/>
      <c r="R1398" s="248"/>
      <c r="S1398" s="248"/>
      <c r="T1398" s="248"/>
      <c r="U1398" s="248"/>
    </row>
    <row r="1399" spans="2:21" s="260" customFormat="1" ht="30" customHeight="1">
      <c r="B1399" s="250"/>
      <c r="C1399" s="250"/>
      <c r="D1399" s="250"/>
      <c r="E1399" s="107"/>
      <c r="F1399" s="257"/>
      <c r="G1399" s="257"/>
      <c r="H1399" s="257"/>
      <c r="I1399" s="257"/>
      <c r="J1399" s="257"/>
      <c r="K1399" s="109"/>
      <c r="L1399" s="257"/>
      <c r="M1399" s="257"/>
      <c r="N1399" s="257"/>
      <c r="O1399" s="257"/>
      <c r="P1399" s="248"/>
      <c r="Q1399" s="248"/>
      <c r="R1399" s="248"/>
      <c r="S1399" s="248"/>
      <c r="T1399" s="248"/>
      <c r="U1399" s="248"/>
    </row>
    <row r="1400" spans="2:21" s="260" customFormat="1" ht="30" customHeight="1">
      <c r="B1400" s="250"/>
      <c r="C1400" s="250"/>
      <c r="D1400" s="250"/>
      <c r="E1400" s="107"/>
      <c r="F1400" s="257"/>
      <c r="G1400" s="257"/>
      <c r="H1400" s="257"/>
      <c r="I1400" s="257"/>
      <c r="J1400" s="257"/>
      <c r="K1400" s="109"/>
      <c r="L1400" s="257"/>
      <c r="M1400" s="257"/>
      <c r="N1400" s="257"/>
      <c r="O1400" s="257"/>
      <c r="P1400" s="248"/>
      <c r="Q1400" s="248"/>
      <c r="R1400" s="248"/>
      <c r="S1400" s="248"/>
      <c r="T1400" s="248"/>
      <c r="U1400" s="248"/>
    </row>
    <row r="1401" spans="2:21" s="260" customFormat="1" ht="30" customHeight="1">
      <c r="B1401" s="250"/>
      <c r="C1401" s="250"/>
      <c r="D1401" s="250"/>
      <c r="E1401" s="107"/>
      <c r="F1401" s="257"/>
      <c r="G1401" s="257"/>
      <c r="H1401" s="257"/>
      <c r="I1401" s="257"/>
      <c r="J1401" s="257"/>
      <c r="K1401" s="109"/>
      <c r="L1401" s="257"/>
      <c r="M1401" s="257"/>
      <c r="N1401" s="257"/>
      <c r="O1401" s="257"/>
      <c r="P1401" s="248"/>
      <c r="Q1401" s="248"/>
      <c r="R1401" s="248"/>
      <c r="S1401" s="248"/>
      <c r="T1401" s="248"/>
      <c r="U1401" s="248"/>
    </row>
    <row r="1402" spans="2:21" s="260" customFormat="1" ht="30" customHeight="1">
      <c r="B1402" s="250"/>
      <c r="C1402" s="250"/>
      <c r="D1402" s="250"/>
      <c r="E1402" s="107"/>
      <c r="F1402" s="257"/>
      <c r="G1402" s="257"/>
      <c r="H1402" s="257"/>
      <c r="I1402" s="257"/>
      <c r="J1402" s="257"/>
      <c r="K1402" s="109"/>
      <c r="L1402" s="257"/>
      <c r="M1402" s="257"/>
      <c r="N1402" s="257"/>
      <c r="O1402" s="257"/>
      <c r="P1402" s="248"/>
      <c r="Q1402" s="248"/>
      <c r="R1402" s="248"/>
      <c r="S1402" s="248"/>
      <c r="T1402" s="248"/>
      <c r="U1402" s="248"/>
    </row>
    <row r="1403" spans="2:21" s="260" customFormat="1" ht="30" customHeight="1">
      <c r="B1403" s="250"/>
      <c r="C1403" s="250"/>
      <c r="D1403" s="250"/>
      <c r="E1403" s="107"/>
      <c r="F1403" s="257"/>
      <c r="G1403" s="257"/>
      <c r="H1403" s="257"/>
      <c r="I1403" s="257"/>
      <c r="J1403" s="257"/>
      <c r="K1403" s="109"/>
      <c r="L1403" s="257"/>
      <c r="M1403" s="257"/>
      <c r="N1403" s="257"/>
      <c r="O1403" s="257"/>
      <c r="P1403" s="248"/>
      <c r="Q1403" s="248"/>
      <c r="R1403" s="248"/>
      <c r="S1403" s="248"/>
      <c r="T1403" s="248"/>
      <c r="U1403" s="248"/>
    </row>
    <row r="1404" spans="2:21" s="260" customFormat="1" ht="30" customHeight="1">
      <c r="B1404" s="250"/>
      <c r="C1404" s="250"/>
      <c r="D1404" s="250"/>
      <c r="E1404" s="107"/>
      <c r="F1404" s="257"/>
      <c r="G1404" s="257"/>
      <c r="H1404" s="257"/>
      <c r="I1404" s="257"/>
      <c r="J1404" s="257"/>
      <c r="K1404" s="109"/>
      <c r="L1404" s="257"/>
      <c r="M1404" s="257"/>
      <c r="N1404" s="257"/>
      <c r="O1404" s="257"/>
      <c r="P1404" s="248"/>
      <c r="Q1404" s="248"/>
      <c r="R1404" s="248"/>
      <c r="S1404" s="248"/>
      <c r="T1404" s="248"/>
      <c r="U1404" s="248"/>
    </row>
    <row r="1405" spans="2:21" s="260" customFormat="1" ht="30" customHeight="1">
      <c r="B1405" s="250"/>
      <c r="C1405" s="250"/>
      <c r="D1405" s="250"/>
      <c r="E1405" s="107"/>
      <c r="F1405" s="257"/>
      <c r="G1405" s="257"/>
      <c r="H1405" s="257"/>
      <c r="I1405" s="257"/>
      <c r="J1405" s="257"/>
      <c r="K1405" s="109"/>
      <c r="L1405" s="257"/>
      <c r="M1405" s="257"/>
      <c r="N1405" s="257"/>
      <c r="O1405" s="257"/>
      <c r="P1405" s="248"/>
      <c r="Q1405" s="248"/>
      <c r="R1405" s="248"/>
      <c r="S1405" s="248"/>
      <c r="T1405" s="248"/>
      <c r="U1405" s="248"/>
    </row>
    <row r="1406" spans="2:21" s="260" customFormat="1" ht="30" customHeight="1">
      <c r="B1406" s="250"/>
      <c r="C1406" s="250"/>
      <c r="D1406" s="250"/>
      <c r="E1406" s="107"/>
      <c r="F1406" s="257"/>
      <c r="G1406" s="257"/>
      <c r="H1406" s="257"/>
      <c r="I1406" s="257"/>
      <c r="J1406" s="257"/>
      <c r="K1406" s="109"/>
      <c r="L1406" s="257"/>
      <c r="M1406" s="257"/>
      <c r="N1406" s="257"/>
      <c r="O1406" s="257"/>
      <c r="P1406" s="248"/>
      <c r="Q1406" s="248"/>
      <c r="R1406" s="248"/>
      <c r="S1406" s="248"/>
      <c r="T1406" s="248"/>
      <c r="U1406" s="248"/>
    </row>
    <row r="1407" spans="2:21" s="260" customFormat="1" ht="30" customHeight="1">
      <c r="B1407" s="250"/>
      <c r="C1407" s="250"/>
      <c r="D1407" s="250"/>
      <c r="E1407" s="107"/>
      <c r="F1407" s="257"/>
      <c r="G1407" s="257"/>
      <c r="H1407" s="257"/>
      <c r="I1407" s="257"/>
      <c r="J1407" s="257"/>
      <c r="K1407" s="109"/>
      <c r="L1407" s="257"/>
      <c r="M1407" s="257"/>
      <c r="N1407" s="257"/>
      <c r="O1407" s="257"/>
      <c r="P1407" s="248"/>
      <c r="Q1407" s="248"/>
      <c r="R1407" s="248"/>
      <c r="S1407" s="248"/>
      <c r="T1407" s="248"/>
      <c r="U1407" s="248"/>
    </row>
    <row r="1408" spans="2:21" s="260" customFormat="1" ht="30" customHeight="1">
      <c r="B1408" s="250"/>
      <c r="C1408" s="250"/>
      <c r="D1408" s="250"/>
      <c r="E1408" s="107"/>
      <c r="F1408" s="257"/>
      <c r="G1408" s="257"/>
      <c r="H1408" s="257"/>
      <c r="I1408" s="257"/>
      <c r="J1408" s="257"/>
      <c r="K1408" s="109"/>
      <c r="L1408" s="257"/>
      <c r="M1408" s="257"/>
      <c r="N1408" s="257"/>
      <c r="O1408" s="257"/>
      <c r="P1408" s="248"/>
      <c r="Q1408" s="248"/>
      <c r="R1408" s="248"/>
      <c r="S1408" s="248"/>
      <c r="T1408" s="248"/>
      <c r="U1408" s="248"/>
    </row>
    <row r="1409" spans="2:21" s="260" customFormat="1" ht="30" customHeight="1">
      <c r="B1409" s="250"/>
      <c r="C1409" s="250"/>
      <c r="D1409" s="250"/>
      <c r="E1409" s="107"/>
      <c r="F1409" s="257"/>
      <c r="G1409" s="257"/>
      <c r="H1409" s="257"/>
      <c r="I1409" s="257"/>
      <c r="J1409" s="257"/>
      <c r="K1409" s="109"/>
      <c r="L1409" s="257"/>
      <c r="M1409" s="257"/>
      <c r="N1409" s="257"/>
      <c r="O1409" s="257"/>
      <c r="P1409" s="248"/>
      <c r="Q1409" s="248"/>
      <c r="R1409" s="248"/>
      <c r="S1409" s="248"/>
      <c r="T1409" s="248"/>
      <c r="U1409" s="248"/>
    </row>
    <row r="1410" spans="2:21" s="260" customFormat="1" ht="30" customHeight="1">
      <c r="B1410" s="250"/>
      <c r="C1410" s="250"/>
      <c r="D1410" s="250"/>
      <c r="E1410" s="107"/>
      <c r="F1410" s="257"/>
      <c r="G1410" s="257"/>
      <c r="H1410" s="257"/>
      <c r="I1410" s="257"/>
      <c r="J1410" s="257"/>
      <c r="K1410" s="109"/>
      <c r="L1410" s="257"/>
      <c r="M1410" s="257"/>
      <c r="N1410" s="257"/>
      <c r="O1410" s="257"/>
      <c r="P1410" s="248"/>
      <c r="Q1410" s="248"/>
      <c r="R1410" s="248"/>
      <c r="S1410" s="248"/>
      <c r="T1410" s="248"/>
      <c r="U1410" s="248"/>
    </row>
    <row r="1411" spans="2:21" s="260" customFormat="1" ht="30" customHeight="1">
      <c r="B1411" s="250"/>
      <c r="C1411" s="250"/>
      <c r="D1411" s="250"/>
      <c r="E1411" s="107"/>
      <c r="F1411" s="257"/>
      <c r="G1411" s="257"/>
      <c r="H1411" s="257"/>
      <c r="I1411" s="257"/>
      <c r="J1411" s="257"/>
      <c r="K1411" s="109"/>
      <c r="L1411" s="257"/>
      <c r="M1411" s="257"/>
      <c r="N1411" s="257"/>
      <c r="O1411" s="257"/>
      <c r="P1411" s="248"/>
      <c r="Q1411" s="248"/>
      <c r="R1411" s="248"/>
      <c r="S1411" s="248"/>
      <c r="T1411" s="248"/>
      <c r="U1411" s="248"/>
    </row>
    <row r="1412" spans="2:21" s="260" customFormat="1" ht="30" customHeight="1">
      <c r="B1412" s="250"/>
      <c r="C1412" s="250"/>
      <c r="D1412" s="250"/>
      <c r="E1412" s="107"/>
      <c r="F1412" s="257"/>
      <c r="G1412" s="257"/>
      <c r="H1412" s="257"/>
      <c r="I1412" s="257"/>
      <c r="J1412" s="257"/>
      <c r="K1412" s="109"/>
      <c r="L1412" s="257"/>
      <c r="M1412" s="257"/>
      <c r="N1412" s="257"/>
      <c r="O1412" s="257"/>
      <c r="P1412" s="248"/>
      <c r="Q1412" s="248"/>
      <c r="R1412" s="248"/>
      <c r="S1412" s="248"/>
      <c r="T1412" s="248"/>
      <c r="U1412" s="248"/>
    </row>
    <row r="1413" spans="2:21" s="260" customFormat="1" ht="30" customHeight="1">
      <c r="B1413" s="250"/>
      <c r="C1413" s="250"/>
      <c r="D1413" s="250"/>
      <c r="E1413" s="107"/>
      <c r="F1413" s="257"/>
      <c r="G1413" s="257"/>
      <c r="H1413" s="257"/>
      <c r="I1413" s="257"/>
      <c r="J1413" s="257"/>
      <c r="K1413" s="109"/>
      <c r="L1413" s="257"/>
      <c r="M1413" s="257"/>
      <c r="N1413" s="257"/>
      <c r="O1413" s="257"/>
      <c r="P1413" s="248"/>
      <c r="Q1413" s="248"/>
      <c r="R1413" s="248"/>
      <c r="S1413" s="248"/>
      <c r="T1413" s="248"/>
      <c r="U1413" s="248"/>
    </row>
    <row r="1414" spans="2:21" s="260" customFormat="1" ht="30" customHeight="1">
      <c r="B1414" s="250"/>
      <c r="C1414" s="250"/>
      <c r="D1414" s="250"/>
      <c r="E1414" s="107"/>
      <c r="F1414" s="257"/>
      <c r="G1414" s="257"/>
      <c r="H1414" s="257"/>
      <c r="I1414" s="257"/>
      <c r="J1414" s="257"/>
      <c r="K1414" s="109"/>
      <c r="L1414" s="257"/>
      <c r="M1414" s="257"/>
      <c r="N1414" s="257"/>
      <c r="O1414" s="257"/>
      <c r="P1414" s="248"/>
      <c r="Q1414" s="248"/>
      <c r="R1414" s="248"/>
      <c r="S1414" s="248"/>
      <c r="T1414" s="248"/>
      <c r="U1414" s="248"/>
    </row>
    <row r="1415" spans="2:21" s="260" customFormat="1" ht="30" customHeight="1">
      <c r="B1415" s="250"/>
      <c r="C1415" s="250"/>
      <c r="D1415" s="250"/>
      <c r="E1415" s="107"/>
      <c r="F1415" s="257"/>
      <c r="G1415" s="257"/>
      <c r="H1415" s="257"/>
      <c r="I1415" s="257"/>
      <c r="J1415" s="257"/>
      <c r="K1415" s="109"/>
      <c r="L1415" s="257"/>
      <c r="M1415" s="257"/>
      <c r="N1415" s="257"/>
      <c r="O1415" s="257"/>
      <c r="P1415" s="248"/>
      <c r="Q1415" s="248"/>
      <c r="R1415" s="248"/>
      <c r="S1415" s="248"/>
      <c r="T1415" s="248"/>
      <c r="U1415" s="248"/>
    </row>
    <row r="1416" spans="2:21" s="260" customFormat="1" ht="30" customHeight="1">
      <c r="B1416" s="250"/>
      <c r="C1416" s="250"/>
      <c r="D1416" s="250"/>
      <c r="E1416" s="107"/>
      <c r="F1416" s="257"/>
      <c r="G1416" s="257"/>
      <c r="H1416" s="257"/>
      <c r="I1416" s="257"/>
      <c r="J1416" s="257"/>
      <c r="K1416" s="109"/>
      <c r="L1416" s="257"/>
      <c r="M1416" s="257"/>
      <c r="N1416" s="257"/>
      <c r="O1416" s="257"/>
      <c r="P1416" s="248"/>
      <c r="Q1416" s="248"/>
      <c r="R1416" s="248"/>
      <c r="S1416" s="248"/>
      <c r="T1416" s="248"/>
      <c r="U1416" s="248"/>
    </row>
    <row r="1417" spans="2:21" s="260" customFormat="1" ht="30" customHeight="1">
      <c r="B1417" s="250"/>
      <c r="C1417" s="250"/>
      <c r="D1417" s="250"/>
      <c r="E1417" s="107"/>
      <c r="F1417" s="257"/>
      <c r="G1417" s="257"/>
      <c r="H1417" s="257"/>
      <c r="I1417" s="257"/>
      <c r="J1417" s="257"/>
      <c r="K1417" s="109"/>
      <c r="L1417" s="257"/>
      <c r="M1417" s="257"/>
      <c r="N1417" s="257"/>
      <c r="O1417" s="257"/>
      <c r="P1417" s="248"/>
      <c r="Q1417" s="248"/>
      <c r="R1417" s="248"/>
      <c r="S1417" s="248"/>
      <c r="T1417" s="248"/>
      <c r="U1417" s="248"/>
    </row>
    <row r="1418" spans="2:21" s="260" customFormat="1" ht="30" customHeight="1">
      <c r="B1418" s="250"/>
      <c r="C1418" s="250"/>
      <c r="D1418" s="250"/>
      <c r="E1418" s="107"/>
      <c r="F1418" s="257"/>
      <c r="G1418" s="257"/>
      <c r="H1418" s="257"/>
      <c r="I1418" s="257"/>
      <c r="J1418" s="257"/>
      <c r="K1418" s="109"/>
      <c r="L1418" s="257"/>
      <c r="M1418" s="257"/>
      <c r="N1418" s="257"/>
      <c r="O1418" s="257"/>
      <c r="P1418" s="248"/>
      <c r="Q1418" s="248"/>
      <c r="R1418" s="248"/>
      <c r="S1418" s="248"/>
      <c r="T1418" s="248"/>
      <c r="U1418" s="248"/>
    </row>
    <row r="1419" spans="2:21" s="260" customFormat="1" ht="30" customHeight="1">
      <c r="B1419" s="250"/>
      <c r="C1419" s="250"/>
      <c r="D1419" s="250"/>
      <c r="E1419" s="107"/>
      <c r="F1419" s="257"/>
      <c r="G1419" s="257"/>
      <c r="H1419" s="257"/>
      <c r="I1419" s="257"/>
      <c r="J1419" s="257"/>
      <c r="K1419" s="109"/>
      <c r="L1419" s="257"/>
      <c r="M1419" s="257"/>
      <c r="N1419" s="257"/>
      <c r="O1419" s="257"/>
      <c r="P1419" s="248"/>
      <c r="Q1419" s="248"/>
      <c r="R1419" s="248"/>
      <c r="S1419" s="248"/>
      <c r="T1419" s="248"/>
      <c r="U1419" s="248"/>
    </row>
    <row r="1420" spans="2:21" s="260" customFormat="1" ht="30" customHeight="1">
      <c r="B1420" s="250"/>
      <c r="C1420" s="250"/>
      <c r="D1420" s="250"/>
      <c r="E1420" s="107"/>
      <c r="F1420" s="257"/>
      <c r="G1420" s="257"/>
      <c r="H1420" s="257"/>
      <c r="I1420" s="257"/>
      <c r="J1420" s="257"/>
      <c r="K1420" s="109"/>
      <c r="L1420" s="257"/>
      <c r="M1420" s="257"/>
      <c r="N1420" s="257"/>
      <c r="O1420" s="257"/>
      <c r="P1420" s="248"/>
      <c r="Q1420" s="248"/>
      <c r="R1420" s="248"/>
      <c r="S1420" s="248"/>
      <c r="T1420" s="248"/>
      <c r="U1420" s="248"/>
    </row>
    <row r="1421" spans="2:21" s="260" customFormat="1" ht="30" customHeight="1">
      <c r="B1421" s="250"/>
      <c r="C1421" s="250"/>
      <c r="D1421" s="250"/>
      <c r="E1421" s="107"/>
      <c r="F1421" s="257"/>
      <c r="G1421" s="257"/>
      <c r="H1421" s="257"/>
      <c r="I1421" s="257"/>
      <c r="J1421" s="257"/>
      <c r="K1421" s="109"/>
      <c r="L1421" s="257"/>
      <c r="M1421" s="257"/>
      <c r="N1421" s="257"/>
      <c r="O1421" s="257"/>
      <c r="P1421" s="248"/>
      <c r="Q1421" s="248"/>
      <c r="R1421" s="248"/>
      <c r="S1421" s="248"/>
      <c r="T1421" s="248"/>
      <c r="U1421" s="248"/>
    </row>
    <row r="1422" spans="2:21" s="260" customFormat="1" ht="30" customHeight="1">
      <c r="B1422" s="250"/>
      <c r="C1422" s="250"/>
      <c r="D1422" s="250"/>
      <c r="E1422" s="107"/>
      <c r="F1422" s="257"/>
      <c r="G1422" s="257"/>
      <c r="H1422" s="257"/>
      <c r="I1422" s="257"/>
      <c r="J1422" s="257"/>
      <c r="K1422" s="109"/>
      <c r="L1422" s="257"/>
      <c r="M1422" s="257"/>
      <c r="N1422" s="257"/>
      <c r="O1422" s="257"/>
      <c r="P1422" s="248"/>
      <c r="Q1422" s="248"/>
      <c r="R1422" s="248"/>
      <c r="S1422" s="248"/>
      <c r="T1422" s="248"/>
      <c r="U1422" s="248"/>
    </row>
    <row r="1423" spans="2:21" s="260" customFormat="1" ht="30" customHeight="1">
      <c r="B1423" s="250"/>
      <c r="C1423" s="250"/>
      <c r="D1423" s="250"/>
      <c r="E1423" s="107"/>
      <c r="F1423" s="257"/>
      <c r="G1423" s="257"/>
      <c r="H1423" s="257"/>
      <c r="I1423" s="257"/>
      <c r="J1423" s="257"/>
      <c r="K1423" s="109"/>
      <c r="L1423" s="257"/>
      <c r="M1423" s="257"/>
      <c r="N1423" s="257"/>
      <c r="O1423" s="257"/>
      <c r="P1423" s="248"/>
      <c r="Q1423" s="248"/>
      <c r="R1423" s="248"/>
      <c r="S1423" s="248"/>
      <c r="T1423" s="248"/>
      <c r="U1423" s="248"/>
    </row>
    <row r="1424" spans="2:21" s="260" customFormat="1" ht="30" customHeight="1">
      <c r="B1424" s="250"/>
      <c r="C1424" s="250"/>
      <c r="D1424" s="250"/>
      <c r="E1424" s="107"/>
      <c r="F1424" s="257"/>
      <c r="G1424" s="257"/>
      <c r="H1424" s="257"/>
      <c r="I1424" s="257"/>
      <c r="J1424" s="257"/>
      <c r="K1424" s="109"/>
      <c r="L1424" s="257"/>
      <c r="M1424" s="257"/>
      <c r="N1424" s="257"/>
      <c r="O1424" s="257"/>
      <c r="P1424" s="248"/>
      <c r="Q1424" s="248"/>
      <c r="R1424" s="248"/>
      <c r="S1424" s="248"/>
      <c r="T1424" s="248"/>
      <c r="U1424" s="248"/>
    </row>
    <row r="1425" spans="2:21" s="260" customFormat="1" ht="30" customHeight="1">
      <c r="B1425" s="250"/>
      <c r="C1425" s="250"/>
      <c r="D1425" s="250"/>
      <c r="E1425" s="107"/>
      <c r="F1425" s="257"/>
      <c r="G1425" s="257"/>
      <c r="H1425" s="257"/>
      <c r="I1425" s="257"/>
      <c r="J1425" s="257"/>
      <c r="K1425" s="109"/>
      <c r="L1425" s="257"/>
      <c r="M1425" s="257"/>
      <c r="N1425" s="257"/>
      <c r="O1425" s="257"/>
      <c r="P1425" s="248"/>
      <c r="Q1425" s="248"/>
      <c r="R1425" s="248"/>
      <c r="S1425" s="248"/>
      <c r="T1425" s="248"/>
      <c r="U1425" s="248"/>
    </row>
    <row r="1426" spans="2:21" s="260" customFormat="1" ht="30" customHeight="1">
      <c r="B1426" s="250"/>
      <c r="C1426" s="250"/>
      <c r="D1426" s="250"/>
      <c r="E1426" s="107"/>
      <c r="F1426" s="257"/>
      <c r="G1426" s="257"/>
      <c r="H1426" s="257"/>
      <c r="I1426" s="257"/>
      <c r="J1426" s="257"/>
      <c r="K1426" s="109"/>
      <c r="L1426" s="257"/>
      <c r="M1426" s="257"/>
      <c r="N1426" s="257"/>
      <c r="O1426" s="257"/>
      <c r="P1426" s="248"/>
      <c r="Q1426" s="248"/>
      <c r="R1426" s="248"/>
      <c r="S1426" s="248"/>
      <c r="T1426" s="248"/>
      <c r="U1426" s="248"/>
    </row>
    <row r="1427" spans="2:21" s="260" customFormat="1" ht="30" customHeight="1">
      <c r="B1427" s="250"/>
      <c r="C1427" s="250"/>
      <c r="D1427" s="250"/>
      <c r="E1427" s="107"/>
      <c r="F1427" s="257"/>
      <c r="G1427" s="257"/>
      <c r="H1427" s="257"/>
      <c r="I1427" s="257"/>
      <c r="J1427" s="257"/>
      <c r="K1427" s="109"/>
      <c r="L1427" s="257"/>
      <c r="M1427" s="257"/>
      <c r="N1427" s="257"/>
      <c r="O1427" s="257"/>
      <c r="P1427" s="248"/>
      <c r="Q1427" s="248"/>
      <c r="R1427" s="248"/>
      <c r="S1427" s="248"/>
      <c r="T1427" s="248"/>
      <c r="U1427" s="248"/>
    </row>
    <row r="1428" spans="2:21" s="260" customFormat="1" ht="30" customHeight="1">
      <c r="B1428" s="250"/>
      <c r="C1428" s="250"/>
      <c r="D1428" s="250"/>
      <c r="E1428" s="107"/>
      <c r="F1428" s="257"/>
      <c r="G1428" s="257"/>
      <c r="H1428" s="257"/>
      <c r="I1428" s="257"/>
      <c r="J1428" s="257"/>
      <c r="K1428" s="109"/>
      <c r="L1428" s="257"/>
      <c r="M1428" s="257"/>
      <c r="N1428" s="257"/>
      <c r="O1428" s="257"/>
      <c r="P1428" s="248"/>
      <c r="Q1428" s="248"/>
      <c r="R1428" s="248"/>
      <c r="S1428" s="248"/>
      <c r="T1428" s="248"/>
      <c r="U1428" s="248"/>
    </row>
    <row r="1429" spans="2:21" s="260" customFormat="1" ht="30" customHeight="1">
      <c r="B1429" s="250"/>
      <c r="C1429" s="250"/>
      <c r="D1429" s="250"/>
      <c r="E1429" s="107"/>
      <c r="F1429" s="257"/>
      <c r="G1429" s="257"/>
      <c r="H1429" s="257"/>
      <c r="I1429" s="257"/>
      <c r="J1429" s="257"/>
      <c r="K1429" s="109"/>
      <c r="L1429" s="257"/>
      <c r="M1429" s="257"/>
      <c r="N1429" s="257"/>
      <c r="O1429" s="257"/>
      <c r="P1429" s="248"/>
      <c r="Q1429" s="248"/>
      <c r="R1429" s="248"/>
      <c r="S1429" s="248"/>
      <c r="T1429" s="248"/>
      <c r="U1429" s="248"/>
    </row>
    <row r="1430" spans="2:21" s="260" customFormat="1" ht="30" customHeight="1">
      <c r="B1430" s="250"/>
      <c r="C1430" s="250"/>
      <c r="D1430" s="250"/>
      <c r="E1430" s="107"/>
      <c r="F1430" s="257"/>
      <c r="G1430" s="257"/>
      <c r="H1430" s="257"/>
      <c r="I1430" s="257"/>
      <c r="J1430" s="257"/>
      <c r="K1430" s="109"/>
      <c r="L1430" s="257"/>
      <c r="M1430" s="257"/>
      <c r="N1430" s="257"/>
      <c r="O1430" s="257"/>
      <c r="P1430" s="248"/>
      <c r="Q1430" s="248"/>
      <c r="R1430" s="248"/>
      <c r="S1430" s="248"/>
      <c r="T1430" s="248"/>
      <c r="U1430" s="248"/>
    </row>
    <row r="1431" spans="2:21" s="260" customFormat="1" ht="30" customHeight="1">
      <c r="B1431" s="250"/>
      <c r="C1431" s="250"/>
      <c r="D1431" s="250"/>
      <c r="E1431" s="107"/>
      <c r="F1431" s="257"/>
      <c r="G1431" s="257"/>
      <c r="H1431" s="257"/>
      <c r="I1431" s="257"/>
      <c r="J1431" s="257"/>
      <c r="K1431" s="109"/>
      <c r="L1431" s="257"/>
      <c r="M1431" s="257"/>
      <c r="N1431" s="257"/>
      <c r="O1431" s="257"/>
      <c r="P1431" s="248"/>
      <c r="Q1431" s="248"/>
      <c r="R1431" s="248"/>
      <c r="S1431" s="248"/>
      <c r="T1431" s="248"/>
      <c r="U1431" s="248"/>
    </row>
    <row r="1432" spans="2:21" s="260" customFormat="1" ht="30" customHeight="1">
      <c r="B1432" s="250"/>
      <c r="C1432" s="250"/>
      <c r="D1432" s="250"/>
      <c r="E1432" s="107"/>
      <c r="F1432" s="257"/>
      <c r="G1432" s="257"/>
      <c r="H1432" s="257"/>
      <c r="I1432" s="257"/>
      <c r="J1432" s="257"/>
      <c r="K1432" s="109"/>
      <c r="L1432" s="257"/>
      <c r="M1432" s="257"/>
      <c r="N1432" s="257"/>
      <c r="O1432" s="257"/>
      <c r="P1432" s="248"/>
      <c r="Q1432" s="248"/>
      <c r="R1432" s="248"/>
      <c r="S1432" s="248"/>
      <c r="T1432" s="248"/>
      <c r="U1432" s="248"/>
    </row>
    <row r="1433" spans="2:21" s="260" customFormat="1" ht="30" customHeight="1">
      <c r="B1433" s="250"/>
      <c r="C1433" s="250"/>
      <c r="D1433" s="250"/>
      <c r="E1433" s="107"/>
      <c r="F1433" s="257"/>
      <c r="G1433" s="257"/>
      <c r="H1433" s="257"/>
      <c r="I1433" s="257"/>
      <c r="J1433" s="257"/>
      <c r="K1433" s="109"/>
      <c r="L1433" s="257"/>
      <c r="M1433" s="257"/>
      <c r="N1433" s="257"/>
      <c r="O1433" s="257"/>
      <c r="P1433" s="248"/>
      <c r="Q1433" s="248"/>
      <c r="R1433" s="248"/>
      <c r="S1433" s="248"/>
      <c r="T1433" s="248"/>
      <c r="U1433" s="248"/>
    </row>
    <row r="1434" spans="2:21" s="260" customFormat="1" ht="30" customHeight="1">
      <c r="B1434" s="250"/>
      <c r="C1434" s="250"/>
      <c r="D1434" s="250"/>
      <c r="E1434" s="107"/>
      <c r="F1434" s="257"/>
      <c r="G1434" s="257"/>
      <c r="H1434" s="257"/>
      <c r="I1434" s="257"/>
      <c r="J1434" s="257"/>
      <c r="K1434" s="109"/>
      <c r="L1434" s="257"/>
      <c r="M1434" s="257"/>
      <c r="N1434" s="257"/>
      <c r="O1434" s="257"/>
      <c r="P1434" s="248"/>
      <c r="Q1434" s="248"/>
      <c r="R1434" s="248"/>
      <c r="S1434" s="248"/>
      <c r="T1434" s="248"/>
      <c r="U1434" s="248"/>
    </row>
    <row r="1435" spans="2:21" s="260" customFormat="1" ht="30" customHeight="1">
      <c r="B1435" s="250"/>
      <c r="C1435" s="250"/>
      <c r="D1435" s="250"/>
      <c r="E1435" s="107"/>
      <c r="F1435" s="257"/>
      <c r="G1435" s="257"/>
      <c r="H1435" s="257"/>
      <c r="I1435" s="257"/>
      <c r="J1435" s="257"/>
      <c r="K1435" s="109"/>
      <c r="L1435" s="257"/>
      <c r="M1435" s="257"/>
      <c r="N1435" s="257"/>
      <c r="O1435" s="257"/>
      <c r="P1435" s="248"/>
      <c r="Q1435" s="248"/>
      <c r="R1435" s="248"/>
      <c r="S1435" s="248"/>
      <c r="T1435" s="248"/>
      <c r="U1435" s="248"/>
    </row>
    <row r="1436" spans="2:21" s="260" customFormat="1" ht="30" customHeight="1">
      <c r="B1436" s="250"/>
      <c r="C1436" s="250"/>
      <c r="D1436" s="250"/>
      <c r="E1436" s="107"/>
      <c r="F1436" s="257"/>
      <c r="G1436" s="257"/>
      <c r="H1436" s="257"/>
      <c r="I1436" s="257"/>
      <c r="J1436" s="257"/>
      <c r="K1436" s="109"/>
      <c r="L1436" s="257"/>
      <c r="M1436" s="257"/>
      <c r="N1436" s="257"/>
      <c r="O1436" s="257"/>
      <c r="P1436" s="248"/>
      <c r="Q1436" s="248"/>
      <c r="R1436" s="248"/>
      <c r="S1436" s="248"/>
      <c r="T1436" s="248"/>
      <c r="U1436" s="248"/>
    </row>
    <row r="1437" spans="2:21" s="260" customFormat="1" ht="30" customHeight="1">
      <c r="B1437" s="250"/>
      <c r="C1437" s="250"/>
      <c r="D1437" s="250"/>
      <c r="E1437" s="107"/>
      <c r="F1437" s="257"/>
      <c r="G1437" s="257"/>
      <c r="H1437" s="257"/>
      <c r="I1437" s="257"/>
      <c r="J1437" s="257"/>
      <c r="K1437" s="109"/>
      <c r="L1437" s="257"/>
      <c r="M1437" s="257"/>
      <c r="N1437" s="257"/>
      <c r="O1437" s="257"/>
      <c r="P1437" s="248"/>
      <c r="Q1437" s="248"/>
      <c r="R1437" s="248"/>
      <c r="S1437" s="248"/>
      <c r="T1437" s="248"/>
      <c r="U1437" s="248"/>
    </row>
    <row r="1438" spans="2:21" s="260" customFormat="1" ht="30" customHeight="1">
      <c r="B1438" s="250"/>
      <c r="C1438" s="250"/>
      <c r="D1438" s="250"/>
      <c r="E1438" s="107"/>
      <c r="F1438" s="257"/>
      <c r="G1438" s="257"/>
      <c r="H1438" s="257"/>
      <c r="I1438" s="257"/>
      <c r="J1438" s="257"/>
      <c r="K1438" s="109"/>
      <c r="L1438" s="257"/>
      <c r="M1438" s="257"/>
      <c r="N1438" s="257"/>
      <c r="O1438" s="257"/>
      <c r="P1438" s="248"/>
      <c r="Q1438" s="248"/>
      <c r="R1438" s="248"/>
      <c r="S1438" s="248"/>
      <c r="T1438" s="248"/>
      <c r="U1438" s="248"/>
    </row>
    <row r="1439" spans="2:21" s="260" customFormat="1" ht="30" customHeight="1">
      <c r="B1439" s="250"/>
      <c r="C1439" s="250"/>
      <c r="D1439" s="250"/>
      <c r="E1439" s="107"/>
      <c r="F1439" s="257"/>
      <c r="G1439" s="257"/>
      <c r="H1439" s="257"/>
      <c r="I1439" s="257"/>
      <c r="J1439" s="257"/>
      <c r="K1439" s="109"/>
      <c r="L1439" s="257"/>
      <c r="M1439" s="257"/>
      <c r="N1439" s="257"/>
      <c r="O1439" s="257"/>
      <c r="P1439" s="248"/>
      <c r="Q1439" s="248"/>
      <c r="R1439" s="248"/>
      <c r="S1439" s="248"/>
      <c r="T1439" s="248"/>
      <c r="U1439" s="248"/>
    </row>
    <row r="1440" spans="2:21" s="260" customFormat="1" ht="30" customHeight="1">
      <c r="B1440" s="250"/>
      <c r="C1440" s="250"/>
      <c r="D1440" s="250"/>
      <c r="E1440" s="107"/>
      <c r="F1440" s="257"/>
      <c r="G1440" s="257"/>
      <c r="H1440" s="257"/>
      <c r="I1440" s="257"/>
      <c r="J1440" s="257"/>
      <c r="K1440" s="109"/>
      <c r="L1440" s="257"/>
      <c r="M1440" s="257"/>
      <c r="N1440" s="257"/>
      <c r="O1440" s="257"/>
      <c r="P1440" s="248"/>
      <c r="Q1440" s="248"/>
      <c r="R1440" s="248"/>
      <c r="S1440" s="248"/>
      <c r="T1440" s="248"/>
      <c r="U1440" s="248"/>
    </row>
    <row r="1441" spans="2:21" s="260" customFormat="1" ht="30" customHeight="1">
      <c r="B1441" s="250"/>
      <c r="C1441" s="250"/>
      <c r="D1441" s="250"/>
      <c r="E1441" s="107"/>
      <c r="F1441" s="257"/>
      <c r="G1441" s="257"/>
      <c r="H1441" s="257"/>
      <c r="I1441" s="257"/>
      <c r="J1441" s="257"/>
      <c r="K1441" s="109"/>
      <c r="L1441" s="257"/>
      <c r="M1441" s="257"/>
      <c r="N1441" s="257"/>
      <c r="O1441" s="257"/>
      <c r="P1441" s="248"/>
      <c r="Q1441" s="248"/>
      <c r="R1441" s="248"/>
      <c r="S1441" s="248"/>
      <c r="T1441" s="248"/>
      <c r="U1441" s="248"/>
    </row>
    <row r="1442" spans="2:21" s="260" customFormat="1" ht="30" customHeight="1">
      <c r="B1442" s="250"/>
      <c r="C1442" s="250"/>
      <c r="D1442" s="250"/>
      <c r="E1442" s="107"/>
      <c r="F1442" s="257"/>
      <c r="G1442" s="257"/>
      <c r="H1442" s="257"/>
      <c r="I1442" s="257"/>
      <c r="J1442" s="257"/>
      <c r="K1442" s="109"/>
      <c r="L1442" s="257"/>
      <c r="M1442" s="257"/>
      <c r="N1442" s="257"/>
      <c r="O1442" s="257"/>
      <c r="P1442" s="248"/>
      <c r="Q1442" s="248"/>
      <c r="R1442" s="248"/>
      <c r="S1442" s="248"/>
      <c r="T1442" s="248"/>
      <c r="U1442" s="248"/>
    </row>
    <row r="1443" spans="2:21" s="260" customFormat="1" ht="30" customHeight="1">
      <c r="B1443" s="250"/>
      <c r="C1443" s="250"/>
      <c r="D1443" s="250"/>
      <c r="E1443" s="107"/>
      <c r="F1443" s="257"/>
      <c r="G1443" s="257"/>
      <c r="H1443" s="257"/>
      <c r="I1443" s="257"/>
      <c r="J1443" s="257"/>
      <c r="K1443" s="109"/>
      <c r="L1443" s="257"/>
      <c r="M1443" s="257"/>
      <c r="N1443" s="257"/>
      <c r="O1443" s="257"/>
      <c r="P1443" s="248"/>
      <c r="Q1443" s="248"/>
      <c r="R1443" s="248"/>
      <c r="S1443" s="248"/>
      <c r="T1443" s="248"/>
      <c r="U1443" s="248"/>
    </row>
    <row r="1444" spans="2:21" s="260" customFormat="1" ht="30" customHeight="1">
      <c r="B1444" s="250"/>
      <c r="C1444" s="250"/>
      <c r="D1444" s="250"/>
      <c r="E1444" s="107"/>
      <c r="F1444" s="257"/>
      <c r="G1444" s="257"/>
      <c r="H1444" s="257"/>
      <c r="I1444" s="257"/>
      <c r="J1444" s="257"/>
      <c r="K1444" s="109"/>
      <c r="L1444" s="257"/>
      <c r="M1444" s="257"/>
      <c r="N1444" s="257"/>
      <c r="O1444" s="257"/>
      <c r="P1444" s="248"/>
      <c r="Q1444" s="248"/>
      <c r="R1444" s="248"/>
      <c r="S1444" s="248"/>
      <c r="T1444" s="248"/>
      <c r="U1444" s="248"/>
    </row>
    <row r="1445" spans="2:21" s="260" customFormat="1" ht="30" customHeight="1">
      <c r="B1445" s="250"/>
      <c r="C1445" s="250"/>
      <c r="D1445" s="250"/>
      <c r="E1445" s="107"/>
      <c r="F1445" s="257"/>
      <c r="G1445" s="257"/>
      <c r="H1445" s="257"/>
      <c r="I1445" s="257"/>
      <c r="J1445" s="257"/>
      <c r="K1445" s="109"/>
      <c r="L1445" s="257"/>
      <c r="M1445" s="257"/>
      <c r="N1445" s="257"/>
      <c r="O1445" s="257"/>
      <c r="P1445" s="248"/>
      <c r="Q1445" s="248"/>
      <c r="R1445" s="248"/>
      <c r="S1445" s="248"/>
      <c r="T1445" s="248"/>
      <c r="U1445" s="248"/>
    </row>
    <row r="1446" spans="2:21" s="260" customFormat="1" ht="30" customHeight="1">
      <c r="B1446" s="250"/>
      <c r="C1446" s="250"/>
      <c r="D1446" s="250"/>
      <c r="E1446" s="107"/>
      <c r="F1446" s="257"/>
      <c r="G1446" s="257"/>
      <c r="H1446" s="257"/>
      <c r="I1446" s="257"/>
      <c r="J1446" s="257"/>
      <c r="K1446" s="109"/>
      <c r="L1446" s="257"/>
      <c r="M1446" s="257"/>
      <c r="N1446" s="257"/>
      <c r="O1446" s="257"/>
      <c r="P1446" s="248"/>
      <c r="Q1446" s="248"/>
      <c r="R1446" s="248"/>
      <c r="S1446" s="248"/>
      <c r="T1446" s="248"/>
      <c r="U1446" s="248"/>
    </row>
    <row r="1447" spans="2:21" s="260" customFormat="1" ht="30" customHeight="1">
      <c r="B1447" s="250"/>
      <c r="C1447" s="250"/>
      <c r="D1447" s="250"/>
      <c r="E1447" s="107"/>
      <c r="F1447" s="257"/>
      <c r="G1447" s="257"/>
      <c r="H1447" s="257"/>
      <c r="I1447" s="257"/>
      <c r="J1447" s="257"/>
      <c r="K1447" s="109"/>
      <c r="L1447" s="257"/>
      <c r="M1447" s="257"/>
      <c r="N1447" s="257"/>
      <c r="O1447" s="257"/>
      <c r="P1447" s="248"/>
      <c r="Q1447" s="248"/>
      <c r="R1447" s="248"/>
      <c r="S1447" s="248"/>
      <c r="T1447" s="248"/>
      <c r="U1447" s="248"/>
    </row>
    <row r="1448" spans="2:21" s="260" customFormat="1" ht="30" customHeight="1">
      <c r="B1448" s="250"/>
      <c r="C1448" s="250"/>
      <c r="D1448" s="250"/>
      <c r="E1448" s="107"/>
      <c r="F1448" s="257"/>
      <c r="G1448" s="257"/>
      <c r="H1448" s="257"/>
      <c r="I1448" s="257"/>
      <c r="J1448" s="257"/>
      <c r="K1448" s="109"/>
      <c r="L1448" s="257"/>
      <c r="M1448" s="257"/>
      <c r="N1448" s="257"/>
      <c r="O1448" s="257"/>
      <c r="P1448" s="248"/>
      <c r="Q1448" s="248"/>
      <c r="R1448" s="248"/>
      <c r="S1448" s="248"/>
      <c r="T1448" s="248"/>
      <c r="U1448" s="248"/>
    </row>
    <row r="1449" spans="2:21" s="260" customFormat="1" ht="30" customHeight="1">
      <c r="B1449" s="250"/>
      <c r="C1449" s="250"/>
      <c r="D1449" s="250"/>
      <c r="E1449" s="107"/>
      <c r="F1449" s="257"/>
      <c r="G1449" s="257"/>
      <c r="H1449" s="257"/>
      <c r="I1449" s="257"/>
      <c r="J1449" s="257"/>
      <c r="K1449" s="109"/>
      <c r="L1449" s="257"/>
      <c r="M1449" s="257"/>
      <c r="N1449" s="257"/>
      <c r="O1449" s="257"/>
      <c r="P1449" s="248"/>
      <c r="Q1449" s="248"/>
      <c r="R1449" s="248"/>
      <c r="S1449" s="248"/>
      <c r="T1449" s="248"/>
      <c r="U1449" s="248"/>
    </row>
    <row r="1450" spans="2:21" s="260" customFormat="1" ht="30" customHeight="1">
      <c r="B1450" s="250"/>
      <c r="C1450" s="250"/>
      <c r="D1450" s="250"/>
      <c r="E1450" s="107"/>
      <c r="F1450" s="257"/>
      <c r="G1450" s="257"/>
      <c r="H1450" s="257"/>
      <c r="I1450" s="257"/>
      <c r="J1450" s="257"/>
      <c r="K1450" s="109"/>
      <c r="L1450" s="257"/>
      <c r="M1450" s="257"/>
      <c r="N1450" s="257"/>
      <c r="O1450" s="257"/>
      <c r="P1450" s="248"/>
      <c r="Q1450" s="248"/>
      <c r="R1450" s="248"/>
      <c r="S1450" s="248"/>
      <c r="T1450" s="248"/>
      <c r="U1450" s="248"/>
    </row>
    <row r="1451" spans="2:21" s="260" customFormat="1" ht="30" customHeight="1">
      <c r="B1451" s="250"/>
      <c r="C1451" s="250"/>
      <c r="D1451" s="250"/>
      <c r="E1451" s="107"/>
      <c r="F1451" s="257"/>
      <c r="G1451" s="257"/>
      <c r="H1451" s="257"/>
      <c r="I1451" s="257"/>
      <c r="J1451" s="257"/>
      <c r="K1451" s="109"/>
      <c r="L1451" s="257"/>
      <c r="M1451" s="257"/>
      <c r="N1451" s="257"/>
      <c r="O1451" s="257"/>
      <c r="P1451" s="248"/>
      <c r="Q1451" s="248"/>
      <c r="R1451" s="248"/>
      <c r="S1451" s="248"/>
      <c r="T1451" s="248"/>
      <c r="U1451" s="248"/>
    </row>
    <row r="1452" spans="2:21" s="260" customFormat="1" ht="30" customHeight="1">
      <c r="B1452" s="250"/>
      <c r="C1452" s="250"/>
      <c r="D1452" s="250"/>
      <c r="E1452" s="107"/>
      <c r="F1452" s="257"/>
      <c r="G1452" s="257"/>
      <c r="H1452" s="257"/>
      <c r="I1452" s="257"/>
      <c r="J1452" s="257"/>
      <c r="K1452" s="109"/>
      <c r="L1452" s="257"/>
      <c r="M1452" s="257"/>
      <c r="N1452" s="257"/>
      <c r="O1452" s="257"/>
      <c r="P1452" s="248"/>
      <c r="Q1452" s="248"/>
      <c r="R1452" s="248"/>
      <c r="S1452" s="248"/>
      <c r="T1452" s="248"/>
      <c r="U1452" s="248"/>
    </row>
    <row r="1453" spans="2:21" s="260" customFormat="1" ht="30" customHeight="1">
      <c r="B1453" s="250"/>
      <c r="C1453" s="250"/>
      <c r="D1453" s="250"/>
      <c r="E1453" s="107"/>
      <c r="F1453" s="257"/>
      <c r="G1453" s="257"/>
      <c r="H1453" s="257"/>
      <c r="I1453" s="257"/>
      <c r="J1453" s="257"/>
      <c r="K1453" s="109"/>
      <c r="L1453" s="257"/>
      <c r="M1453" s="257"/>
      <c r="N1453" s="257"/>
      <c r="O1453" s="257"/>
      <c r="P1453" s="248"/>
      <c r="Q1453" s="248"/>
      <c r="R1453" s="248"/>
      <c r="S1453" s="248"/>
      <c r="T1453" s="248"/>
      <c r="U1453" s="248"/>
    </row>
    <row r="1454" spans="2:21" s="260" customFormat="1" ht="30" customHeight="1">
      <c r="B1454" s="250"/>
      <c r="C1454" s="250"/>
      <c r="D1454" s="250"/>
      <c r="E1454" s="107"/>
      <c r="F1454" s="257"/>
      <c r="G1454" s="257"/>
      <c r="H1454" s="257"/>
      <c r="I1454" s="257"/>
      <c r="J1454" s="257"/>
      <c r="K1454" s="109"/>
      <c r="L1454" s="257"/>
      <c r="M1454" s="257"/>
      <c r="N1454" s="257"/>
      <c r="O1454" s="257"/>
      <c r="P1454" s="248"/>
      <c r="Q1454" s="248"/>
      <c r="R1454" s="248"/>
      <c r="S1454" s="248"/>
      <c r="T1454" s="248"/>
      <c r="U1454" s="248"/>
    </row>
    <row r="1455" spans="2:21" s="260" customFormat="1" ht="30" customHeight="1">
      <c r="B1455" s="250"/>
      <c r="C1455" s="250"/>
      <c r="D1455" s="250"/>
      <c r="E1455" s="107"/>
      <c r="F1455" s="257"/>
      <c r="G1455" s="257"/>
      <c r="H1455" s="257"/>
      <c r="I1455" s="257"/>
      <c r="J1455" s="257"/>
      <c r="K1455" s="109"/>
      <c r="L1455" s="257"/>
      <c r="M1455" s="257"/>
      <c r="N1455" s="257"/>
      <c r="O1455" s="257"/>
      <c r="P1455" s="248"/>
      <c r="Q1455" s="248"/>
      <c r="R1455" s="248"/>
      <c r="S1455" s="248"/>
      <c r="T1455" s="248"/>
      <c r="U1455" s="248"/>
    </row>
    <row r="1456" spans="2:21" s="260" customFormat="1" ht="30" customHeight="1">
      <c r="B1456" s="250"/>
      <c r="C1456" s="250"/>
      <c r="D1456" s="250"/>
      <c r="E1456" s="107"/>
      <c r="F1456" s="257"/>
      <c r="G1456" s="257"/>
      <c r="H1456" s="257"/>
      <c r="I1456" s="257"/>
      <c r="J1456" s="257"/>
      <c r="K1456" s="109"/>
      <c r="L1456" s="257"/>
      <c r="M1456" s="257"/>
      <c r="N1456" s="257"/>
      <c r="O1456" s="257"/>
      <c r="P1456" s="248"/>
      <c r="Q1456" s="248"/>
      <c r="R1456" s="248"/>
      <c r="S1456" s="248"/>
      <c r="T1456" s="248"/>
      <c r="U1456" s="248"/>
    </row>
    <row r="1457" spans="2:21" s="260" customFormat="1" ht="30" customHeight="1">
      <c r="B1457" s="250"/>
      <c r="C1457" s="250"/>
      <c r="D1457" s="250"/>
      <c r="E1457" s="107"/>
      <c r="F1457" s="257"/>
      <c r="G1457" s="257"/>
      <c r="H1457" s="257"/>
      <c r="I1457" s="257"/>
      <c r="J1457" s="257"/>
      <c r="K1457" s="109"/>
      <c r="L1457" s="257"/>
      <c r="M1457" s="257"/>
      <c r="N1457" s="257"/>
      <c r="O1457" s="257"/>
      <c r="P1457" s="248"/>
      <c r="Q1457" s="248"/>
      <c r="R1457" s="248"/>
      <c r="S1457" s="248"/>
      <c r="T1457" s="248"/>
      <c r="U1457" s="248"/>
    </row>
    <row r="1458" spans="2:21" s="260" customFormat="1" ht="30" customHeight="1">
      <c r="B1458" s="250"/>
      <c r="C1458" s="250"/>
      <c r="D1458" s="250"/>
      <c r="E1458" s="107"/>
      <c r="F1458" s="257"/>
      <c r="G1458" s="257"/>
      <c r="H1458" s="257"/>
      <c r="I1458" s="257"/>
      <c r="J1458" s="257"/>
      <c r="K1458" s="109"/>
      <c r="L1458" s="257"/>
      <c r="M1458" s="257"/>
      <c r="N1458" s="257"/>
      <c r="O1458" s="257"/>
      <c r="P1458" s="248"/>
      <c r="Q1458" s="248"/>
      <c r="R1458" s="248"/>
      <c r="S1458" s="248"/>
      <c r="T1458" s="248"/>
      <c r="U1458" s="248"/>
    </row>
    <row r="1459" spans="2:21" s="260" customFormat="1" ht="30" customHeight="1">
      <c r="B1459" s="250"/>
      <c r="C1459" s="250"/>
      <c r="D1459" s="250"/>
      <c r="E1459" s="107"/>
      <c r="F1459" s="257"/>
      <c r="G1459" s="257"/>
      <c r="H1459" s="257"/>
      <c r="I1459" s="257"/>
      <c r="J1459" s="257"/>
      <c r="K1459" s="109"/>
      <c r="L1459" s="257"/>
      <c r="M1459" s="257"/>
      <c r="N1459" s="257"/>
      <c r="O1459" s="257"/>
      <c r="P1459" s="248"/>
      <c r="Q1459" s="248"/>
      <c r="R1459" s="248"/>
      <c r="S1459" s="248"/>
      <c r="T1459" s="248"/>
      <c r="U1459" s="248"/>
    </row>
    <row r="1460" spans="2:21" s="260" customFormat="1" ht="30" customHeight="1">
      <c r="B1460" s="250"/>
      <c r="C1460" s="250"/>
      <c r="D1460" s="250"/>
      <c r="E1460" s="107"/>
      <c r="F1460" s="257"/>
      <c r="G1460" s="257"/>
      <c r="H1460" s="257"/>
      <c r="I1460" s="257"/>
      <c r="J1460" s="257"/>
      <c r="K1460" s="109"/>
      <c r="L1460" s="257"/>
      <c r="M1460" s="257"/>
      <c r="N1460" s="257"/>
      <c r="O1460" s="257"/>
      <c r="P1460" s="248"/>
      <c r="Q1460" s="248"/>
      <c r="R1460" s="248"/>
      <c r="S1460" s="248"/>
      <c r="T1460" s="248"/>
      <c r="U1460" s="248"/>
    </row>
    <row r="1461" spans="2:21" s="260" customFormat="1" ht="30" customHeight="1">
      <c r="B1461" s="250"/>
      <c r="C1461" s="250"/>
      <c r="D1461" s="250"/>
      <c r="E1461" s="107"/>
      <c r="F1461" s="257"/>
      <c r="G1461" s="257"/>
      <c r="H1461" s="257"/>
      <c r="I1461" s="257"/>
      <c r="J1461" s="257"/>
      <c r="K1461" s="109"/>
      <c r="L1461" s="257"/>
      <c r="M1461" s="257"/>
      <c r="N1461" s="257"/>
      <c r="O1461" s="257"/>
      <c r="P1461" s="248"/>
      <c r="Q1461" s="248"/>
      <c r="R1461" s="248"/>
      <c r="S1461" s="248"/>
      <c r="T1461" s="248"/>
      <c r="U1461" s="248"/>
    </row>
    <row r="1462" spans="2:21" s="260" customFormat="1" ht="30" customHeight="1">
      <c r="B1462" s="250"/>
      <c r="C1462" s="250"/>
      <c r="D1462" s="250"/>
      <c r="E1462" s="107"/>
      <c r="F1462" s="257"/>
      <c r="G1462" s="257"/>
      <c r="H1462" s="257"/>
      <c r="I1462" s="257"/>
      <c r="J1462" s="257"/>
      <c r="K1462" s="109"/>
      <c r="L1462" s="257"/>
      <c r="M1462" s="257"/>
      <c r="N1462" s="257"/>
      <c r="O1462" s="257"/>
      <c r="P1462" s="248"/>
      <c r="Q1462" s="248"/>
      <c r="R1462" s="248"/>
      <c r="S1462" s="248"/>
      <c r="T1462" s="248"/>
      <c r="U1462" s="248"/>
    </row>
    <row r="1463" spans="2:21" s="260" customFormat="1" ht="30" customHeight="1">
      <c r="B1463" s="250"/>
      <c r="C1463" s="250"/>
      <c r="D1463" s="250"/>
      <c r="E1463" s="107"/>
      <c r="F1463" s="257"/>
      <c r="G1463" s="257"/>
      <c r="H1463" s="257"/>
      <c r="I1463" s="257"/>
      <c r="J1463" s="257"/>
      <c r="K1463" s="109"/>
      <c r="L1463" s="257"/>
      <c r="M1463" s="257"/>
      <c r="N1463" s="257"/>
      <c r="O1463" s="257"/>
      <c r="P1463" s="248"/>
      <c r="Q1463" s="248"/>
      <c r="R1463" s="248"/>
      <c r="S1463" s="248"/>
      <c r="T1463" s="248"/>
      <c r="U1463" s="248"/>
    </row>
    <row r="1464" spans="2:21" s="260" customFormat="1" ht="30" customHeight="1">
      <c r="B1464" s="250"/>
      <c r="C1464" s="250"/>
      <c r="D1464" s="250"/>
      <c r="E1464" s="107"/>
      <c r="F1464" s="257"/>
      <c r="G1464" s="257"/>
      <c r="H1464" s="257"/>
      <c r="I1464" s="257"/>
      <c r="J1464" s="257"/>
      <c r="K1464" s="109"/>
      <c r="L1464" s="257"/>
      <c r="M1464" s="257"/>
      <c r="N1464" s="257"/>
      <c r="O1464" s="257"/>
      <c r="P1464" s="248"/>
      <c r="Q1464" s="248"/>
      <c r="R1464" s="248"/>
      <c r="S1464" s="248"/>
      <c r="T1464" s="248"/>
      <c r="U1464" s="248"/>
    </row>
    <row r="1465" spans="2:21" s="260" customFormat="1" ht="30" customHeight="1">
      <c r="B1465" s="250"/>
      <c r="C1465" s="250"/>
      <c r="D1465" s="250"/>
      <c r="E1465" s="107"/>
      <c r="F1465" s="257"/>
      <c r="G1465" s="257"/>
      <c r="H1465" s="257"/>
      <c r="I1465" s="257"/>
      <c r="J1465" s="257"/>
      <c r="K1465" s="109"/>
      <c r="L1465" s="257"/>
      <c r="M1465" s="257"/>
      <c r="N1465" s="257"/>
      <c r="O1465" s="257"/>
      <c r="P1465" s="248"/>
      <c r="Q1465" s="248"/>
      <c r="R1465" s="248"/>
      <c r="S1465" s="248"/>
      <c r="T1465" s="248"/>
      <c r="U1465" s="248"/>
    </row>
    <row r="1466" spans="2:21" s="260" customFormat="1" ht="30" customHeight="1">
      <c r="B1466" s="250"/>
      <c r="C1466" s="250"/>
      <c r="D1466" s="250"/>
      <c r="E1466" s="107"/>
      <c r="F1466" s="257"/>
      <c r="G1466" s="257"/>
      <c r="H1466" s="257"/>
      <c r="I1466" s="257"/>
      <c r="J1466" s="257"/>
      <c r="K1466" s="109"/>
      <c r="L1466" s="257"/>
      <c r="M1466" s="257"/>
      <c r="N1466" s="257"/>
      <c r="O1466" s="257"/>
      <c r="P1466" s="248"/>
      <c r="Q1466" s="248"/>
      <c r="R1466" s="248"/>
      <c r="S1466" s="248"/>
      <c r="T1466" s="248"/>
      <c r="U1466" s="248"/>
    </row>
    <row r="1467" spans="2:21" s="260" customFormat="1" ht="30" customHeight="1">
      <c r="B1467" s="250"/>
      <c r="C1467" s="250"/>
      <c r="D1467" s="250"/>
      <c r="E1467" s="107"/>
      <c r="F1467" s="257"/>
      <c r="G1467" s="257"/>
      <c r="H1467" s="257"/>
      <c r="I1467" s="257"/>
      <c r="J1467" s="257"/>
      <c r="K1467" s="109"/>
      <c r="L1467" s="257"/>
      <c r="M1467" s="257"/>
      <c r="N1467" s="257"/>
      <c r="O1467" s="257"/>
      <c r="P1467" s="248"/>
      <c r="Q1467" s="248"/>
      <c r="R1467" s="248"/>
      <c r="S1467" s="248"/>
      <c r="T1467" s="248"/>
      <c r="U1467" s="248"/>
    </row>
    <row r="1468" spans="2:21" s="260" customFormat="1" ht="30" customHeight="1">
      <c r="B1468" s="250"/>
      <c r="C1468" s="250"/>
      <c r="D1468" s="250"/>
      <c r="E1468" s="107"/>
      <c r="F1468" s="257"/>
      <c r="G1468" s="257"/>
      <c r="H1468" s="257"/>
      <c r="I1468" s="257"/>
      <c r="J1468" s="257"/>
      <c r="K1468" s="109"/>
      <c r="L1468" s="257"/>
      <c r="M1468" s="257"/>
      <c r="N1468" s="257"/>
      <c r="O1468" s="257"/>
      <c r="P1468" s="248"/>
      <c r="Q1468" s="248"/>
      <c r="R1468" s="248"/>
      <c r="S1468" s="248"/>
      <c r="T1468" s="248"/>
      <c r="U1468" s="248"/>
    </row>
    <row r="1469" spans="2:21" s="260" customFormat="1" ht="30" customHeight="1">
      <c r="B1469" s="250"/>
      <c r="C1469" s="250"/>
      <c r="D1469" s="250"/>
      <c r="E1469" s="107"/>
      <c r="F1469" s="257"/>
      <c r="G1469" s="257"/>
      <c r="H1469" s="257"/>
      <c r="I1469" s="257"/>
      <c r="J1469" s="257"/>
      <c r="K1469" s="109"/>
      <c r="L1469" s="257"/>
      <c r="M1469" s="257"/>
      <c r="N1469" s="257"/>
      <c r="O1469" s="257"/>
      <c r="P1469" s="248"/>
      <c r="Q1469" s="248"/>
      <c r="R1469" s="248"/>
      <c r="S1469" s="248"/>
      <c r="T1469" s="248"/>
      <c r="U1469" s="248"/>
    </row>
    <row r="1470" spans="2:21" s="260" customFormat="1" ht="30" customHeight="1">
      <c r="B1470" s="250"/>
      <c r="C1470" s="250"/>
      <c r="D1470" s="250"/>
      <c r="E1470" s="107"/>
      <c r="F1470" s="257"/>
      <c r="G1470" s="257"/>
      <c r="H1470" s="257"/>
      <c r="I1470" s="257"/>
      <c r="J1470" s="257"/>
      <c r="K1470" s="109"/>
      <c r="L1470" s="257"/>
      <c r="M1470" s="257"/>
      <c r="N1470" s="257"/>
      <c r="O1470" s="257"/>
      <c r="P1470" s="248"/>
      <c r="Q1470" s="248"/>
      <c r="R1470" s="248"/>
      <c r="S1470" s="248"/>
      <c r="T1470" s="248"/>
      <c r="U1470" s="248"/>
    </row>
    <row r="1471" spans="2:21" s="260" customFormat="1" ht="30" customHeight="1">
      <c r="B1471" s="250"/>
      <c r="C1471" s="250"/>
      <c r="D1471" s="250"/>
      <c r="E1471" s="107"/>
      <c r="F1471" s="257"/>
      <c r="G1471" s="257"/>
      <c r="H1471" s="257"/>
      <c r="I1471" s="257"/>
      <c r="J1471" s="257"/>
      <c r="K1471" s="109"/>
      <c r="L1471" s="257"/>
      <c r="M1471" s="257"/>
      <c r="N1471" s="257"/>
      <c r="O1471" s="257"/>
      <c r="P1471" s="248"/>
      <c r="Q1471" s="248"/>
      <c r="R1471" s="248"/>
      <c r="S1471" s="248"/>
      <c r="T1471" s="248"/>
      <c r="U1471" s="248"/>
    </row>
    <row r="1472" spans="2:21" s="260" customFormat="1" ht="30" customHeight="1">
      <c r="B1472" s="250"/>
      <c r="C1472" s="250"/>
      <c r="D1472" s="250"/>
      <c r="E1472" s="107"/>
      <c r="F1472" s="257"/>
      <c r="G1472" s="257"/>
      <c r="H1472" s="257"/>
      <c r="I1472" s="257"/>
      <c r="J1472" s="257"/>
      <c r="K1472" s="109"/>
      <c r="L1472" s="257"/>
      <c r="M1472" s="257"/>
      <c r="N1472" s="257"/>
      <c r="O1472" s="257"/>
      <c r="P1472" s="248"/>
      <c r="Q1472" s="248"/>
      <c r="R1472" s="248"/>
      <c r="S1472" s="248"/>
      <c r="T1472" s="248"/>
      <c r="U1472" s="248"/>
    </row>
    <row r="1473" spans="2:21" s="260" customFormat="1" ht="30" customHeight="1">
      <c r="B1473" s="250"/>
      <c r="C1473" s="250"/>
      <c r="D1473" s="250"/>
      <c r="E1473" s="107"/>
      <c r="F1473" s="257"/>
      <c r="G1473" s="257"/>
      <c r="H1473" s="257"/>
      <c r="I1473" s="257"/>
      <c r="J1473" s="257"/>
      <c r="K1473" s="109"/>
      <c r="L1473" s="257"/>
      <c r="M1473" s="257"/>
      <c r="N1473" s="257"/>
      <c r="O1473" s="257"/>
      <c r="P1473" s="248"/>
      <c r="Q1473" s="248"/>
      <c r="R1473" s="248"/>
      <c r="S1473" s="248"/>
      <c r="T1473" s="248"/>
      <c r="U1473" s="248"/>
    </row>
    <row r="1474" spans="2:21" s="260" customFormat="1" ht="30" customHeight="1">
      <c r="B1474" s="250"/>
      <c r="C1474" s="250"/>
      <c r="D1474" s="250"/>
      <c r="E1474" s="107"/>
      <c r="F1474" s="257"/>
      <c r="G1474" s="257"/>
      <c r="H1474" s="257"/>
      <c r="I1474" s="257"/>
      <c r="J1474" s="257"/>
      <c r="K1474" s="109"/>
      <c r="L1474" s="257"/>
      <c r="M1474" s="257"/>
      <c r="N1474" s="257"/>
      <c r="O1474" s="257"/>
      <c r="P1474" s="248"/>
      <c r="Q1474" s="248"/>
      <c r="R1474" s="248"/>
      <c r="S1474" s="248"/>
      <c r="T1474" s="248"/>
      <c r="U1474" s="248"/>
    </row>
    <row r="1475" spans="2:21" s="260" customFormat="1" ht="30" customHeight="1">
      <c r="B1475" s="250"/>
      <c r="C1475" s="250"/>
      <c r="D1475" s="250"/>
      <c r="E1475" s="107"/>
      <c r="F1475" s="257"/>
      <c r="G1475" s="257"/>
      <c r="H1475" s="257"/>
      <c r="I1475" s="257"/>
      <c r="J1475" s="257"/>
      <c r="K1475" s="109"/>
      <c r="L1475" s="257"/>
      <c r="M1475" s="257"/>
      <c r="N1475" s="257"/>
      <c r="O1475" s="257"/>
      <c r="P1475" s="248"/>
      <c r="Q1475" s="248"/>
      <c r="R1475" s="248"/>
      <c r="S1475" s="248"/>
      <c r="T1475" s="248"/>
      <c r="U1475" s="248"/>
    </row>
    <row r="1476" spans="2:21" s="260" customFormat="1" ht="30" customHeight="1">
      <c r="B1476" s="250"/>
      <c r="C1476" s="250"/>
      <c r="D1476" s="250"/>
      <c r="E1476" s="107"/>
      <c r="F1476" s="257"/>
      <c r="G1476" s="257"/>
      <c r="H1476" s="257"/>
      <c r="I1476" s="257"/>
      <c r="J1476" s="257"/>
      <c r="K1476" s="109"/>
      <c r="L1476" s="257"/>
      <c r="M1476" s="257"/>
      <c r="N1476" s="257"/>
      <c r="O1476" s="257"/>
      <c r="P1476" s="248"/>
      <c r="Q1476" s="248"/>
      <c r="R1476" s="248"/>
      <c r="S1476" s="248"/>
      <c r="T1476" s="248"/>
      <c r="U1476" s="248"/>
    </row>
    <row r="1477" spans="2:21" s="260" customFormat="1" ht="30" customHeight="1">
      <c r="B1477" s="250"/>
      <c r="C1477" s="250"/>
      <c r="D1477" s="250"/>
      <c r="E1477" s="107"/>
      <c r="F1477" s="257"/>
      <c r="G1477" s="257"/>
      <c r="H1477" s="257"/>
      <c r="I1477" s="257"/>
      <c r="J1477" s="257"/>
      <c r="K1477" s="109"/>
      <c r="L1477" s="257"/>
      <c r="M1477" s="257"/>
      <c r="N1477" s="257"/>
      <c r="O1477" s="257"/>
      <c r="P1477" s="248"/>
      <c r="Q1477" s="248"/>
      <c r="R1477" s="248"/>
      <c r="S1477" s="248"/>
      <c r="T1477" s="248"/>
      <c r="U1477" s="248"/>
    </row>
    <row r="1478" spans="2:21" s="260" customFormat="1" ht="30" customHeight="1">
      <c r="B1478" s="250"/>
      <c r="C1478" s="250"/>
      <c r="D1478" s="250"/>
      <c r="E1478" s="107"/>
      <c r="F1478" s="257"/>
      <c r="G1478" s="257"/>
      <c r="H1478" s="257"/>
      <c r="I1478" s="257"/>
      <c r="J1478" s="257"/>
      <c r="K1478" s="109"/>
      <c r="L1478" s="257"/>
      <c r="M1478" s="257"/>
      <c r="N1478" s="257"/>
      <c r="O1478" s="257"/>
      <c r="P1478" s="248"/>
      <c r="Q1478" s="248"/>
      <c r="R1478" s="248"/>
      <c r="S1478" s="248"/>
      <c r="T1478" s="248"/>
      <c r="U1478" s="248"/>
    </row>
    <row r="1479" spans="2:21" s="260" customFormat="1" ht="30" customHeight="1">
      <c r="B1479" s="250"/>
      <c r="C1479" s="250"/>
      <c r="D1479" s="250"/>
      <c r="E1479" s="107"/>
      <c r="F1479" s="257"/>
      <c r="G1479" s="257"/>
      <c r="H1479" s="257"/>
      <c r="I1479" s="257"/>
      <c r="J1479" s="257"/>
      <c r="K1479" s="109"/>
      <c r="L1479" s="257"/>
      <c r="M1479" s="257"/>
      <c r="N1479" s="257"/>
      <c r="O1479" s="257"/>
      <c r="P1479" s="248"/>
      <c r="Q1479" s="248"/>
      <c r="R1479" s="248"/>
      <c r="S1479" s="248"/>
      <c r="T1479" s="248"/>
      <c r="U1479" s="248"/>
    </row>
    <row r="1480" spans="2:21" s="260" customFormat="1" ht="30" customHeight="1">
      <c r="B1480" s="250"/>
      <c r="C1480" s="250"/>
      <c r="D1480" s="250"/>
      <c r="E1480" s="107"/>
      <c r="F1480" s="257"/>
      <c r="G1480" s="257"/>
      <c r="H1480" s="257"/>
      <c r="I1480" s="257"/>
      <c r="J1480" s="257"/>
      <c r="K1480" s="109"/>
      <c r="L1480" s="257"/>
      <c r="M1480" s="257"/>
      <c r="N1480" s="257"/>
      <c r="O1480" s="257"/>
      <c r="P1480" s="248"/>
      <c r="Q1480" s="248"/>
      <c r="R1480" s="248"/>
      <c r="S1480" s="248"/>
      <c r="T1480" s="248"/>
      <c r="U1480" s="248"/>
    </row>
    <row r="1481" spans="2:21" s="260" customFormat="1" ht="30" customHeight="1">
      <c r="B1481" s="250"/>
      <c r="C1481" s="250"/>
      <c r="D1481" s="250"/>
      <c r="E1481" s="107"/>
      <c r="F1481" s="257"/>
      <c r="G1481" s="257"/>
      <c r="H1481" s="257"/>
      <c r="I1481" s="257"/>
      <c r="J1481" s="257"/>
      <c r="K1481" s="109"/>
      <c r="L1481" s="257"/>
      <c r="M1481" s="257"/>
      <c r="N1481" s="257"/>
      <c r="O1481" s="257"/>
      <c r="P1481" s="248"/>
      <c r="Q1481" s="248"/>
      <c r="R1481" s="248"/>
      <c r="S1481" s="248"/>
      <c r="T1481" s="248"/>
      <c r="U1481" s="248"/>
    </row>
    <row r="1482" spans="2:21" s="260" customFormat="1" ht="30" customHeight="1">
      <c r="B1482" s="250"/>
      <c r="C1482" s="250"/>
      <c r="D1482" s="250"/>
      <c r="E1482" s="107"/>
      <c r="F1482" s="257"/>
      <c r="G1482" s="257"/>
      <c r="H1482" s="257"/>
      <c r="I1482" s="257"/>
      <c r="J1482" s="257"/>
      <c r="K1482" s="109"/>
      <c r="L1482" s="257"/>
      <c r="M1482" s="257"/>
      <c r="N1482" s="257"/>
      <c r="O1482" s="257"/>
      <c r="P1482" s="248"/>
      <c r="Q1482" s="248"/>
      <c r="R1482" s="248"/>
      <c r="S1482" s="248"/>
      <c r="T1482" s="248"/>
      <c r="U1482" s="248"/>
    </row>
    <row r="1483" spans="2:21" s="260" customFormat="1" ht="30" customHeight="1">
      <c r="B1483" s="250"/>
      <c r="C1483" s="250"/>
      <c r="D1483" s="250"/>
      <c r="E1483" s="107"/>
      <c r="F1483" s="257"/>
      <c r="G1483" s="257"/>
      <c r="H1483" s="257"/>
      <c r="I1483" s="257"/>
      <c r="J1483" s="257"/>
      <c r="K1483" s="109"/>
      <c r="L1483" s="257"/>
      <c r="M1483" s="257"/>
      <c r="N1483" s="257"/>
      <c r="O1483" s="257"/>
      <c r="P1483" s="248"/>
      <c r="Q1483" s="248"/>
      <c r="R1483" s="248"/>
      <c r="S1483" s="248"/>
      <c r="T1483" s="248"/>
      <c r="U1483" s="248"/>
    </row>
    <row r="1484" spans="2:21" s="260" customFormat="1" ht="30" customHeight="1">
      <c r="B1484" s="250"/>
      <c r="C1484" s="250"/>
      <c r="D1484" s="250"/>
      <c r="E1484" s="107"/>
      <c r="F1484" s="257"/>
      <c r="G1484" s="257"/>
      <c r="H1484" s="257"/>
      <c r="I1484" s="257"/>
      <c r="J1484" s="257"/>
      <c r="K1484" s="109"/>
      <c r="L1484" s="257"/>
      <c r="M1484" s="257"/>
      <c r="N1484" s="257"/>
      <c r="O1484" s="257"/>
      <c r="P1484" s="248"/>
      <c r="Q1484" s="248"/>
      <c r="R1484" s="248"/>
      <c r="S1484" s="248"/>
      <c r="T1484" s="248"/>
      <c r="U1484" s="248"/>
    </row>
    <row r="1485" spans="2:21" s="260" customFormat="1" ht="30" customHeight="1">
      <c r="B1485" s="250"/>
      <c r="C1485" s="250"/>
      <c r="D1485" s="250"/>
      <c r="E1485" s="107"/>
      <c r="F1485" s="257"/>
      <c r="G1485" s="257"/>
      <c r="H1485" s="257"/>
      <c r="I1485" s="257"/>
      <c r="J1485" s="257"/>
      <c r="K1485" s="109"/>
      <c r="L1485" s="257"/>
      <c r="M1485" s="257"/>
      <c r="N1485" s="257"/>
      <c r="O1485" s="257"/>
      <c r="P1485" s="248"/>
      <c r="Q1485" s="248"/>
      <c r="R1485" s="248"/>
      <c r="S1485" s="248"/>
      <c r="T1485" s="248"/>
      <c r="U1485" s="248"/>
    </row>
    <row r="1486" spans="2:21" s="260" customFormat="1" ht="30" customHeight="1">
      <c r="B1486" s="250"/>
      <c r="C1486" s="250"/>
      <c r="D1486" s="250"/>
      <c r="E1486" s="107"/>
      <c r="F1486" s="257"/>
      <c r="G1486" s="257"/>
      <c r="H1486" s="257"/>
      <c r="I1486" s="257"/>
      <c r="J1486" s="257"/>
      <c r="K1486" s="109"/>
      <c r="L1486" s="257"/>
      <c r="M1486" s="257"/>
      <c r="N1486" s="257"/>
      <c r="O1486" s="257"/>
      <c r="P1486" s="248"/>
      <c r="Q1486" s="248"/>
      <c r="R1486" s="248"/>
      <c r="S1486" s="248"/>
      <c r="T1486" s="248"/>
      <c r="U1486" s="248"/>
    </row>
    <row r="1487" spans="2:21" s="260" customFormat="1" ht="30" customHeight="1">
      <c r="B1487" s="250"/>
      <c r="C1487" s="250"/>
      <c r="D1487" s="250"/>
      <c r="E1487" s="107"/>
      <c r="F1487" s="257"/>
      <c r="G1487" s="257"/>
      <c r="H1487" s="257"/>
      <c r="I1487" s="257"/>
      <c r="J1487" s="257"/>
      <c r="K1487" s="109"/>
      <c r="L1487" s="257"/>
      <c r="M1487" s="257"/>
      <c r="N1487" s="257"/>
      <c r="O1487" s="257"/>
      <c r="P1487" s="248"/>
      <c r="Q1487" s="248"/>
      <c r="R1487" s="248"/>
      <c r="S1487" s="248"/>
      <c r="T1487" s="248"/>
      <c r="U1487" s="248"/>
    </row>
    <row r="1488" spans="2:21" s="260" customFormat="1" ht="30" customHeight="1">
      <c r="B1488" s="250"/>
      <c r="C1488" s="250"/>
      <c r="D1488" s="250"/>
      <c r="E1488" s="107"/>
      <c r="F1488" s="257"/>
      <c r="G1488" s="257"/>
      <c r="H1488" s="257"/>
      <c r="I1488" s="257"/>
      <c r="J1488" s="257"/>
      <c r="K1488" s="109"/>
      <c r="L1488" s="257"/>
      <c r="M1488" s="257"/>
      <c r="N1488" s="257"/>
      <c r="O1488" s="257"/>
      <c r="P1488" s="248"/>
      <c r="Q1488" s="248"/>
      <c r="R1488" s="248"/>
      <c r="S1488" s="248"/>
      <c r="T1488" s="248"/>
      <c r="U1488" s="248"/>
    </row>
    <row r="1489" spans="2:21" s="260" customFormat="1" ht="30" customHeight="1">
      <c r="B1489" s="250"/>
      <c r="C1489" s="250"/>
      <c r="D1489" s="250"/>
      <c r="E1489" s="107"/>
      <c r="F1489" s="257"/>
      <c r="G1489" s="257"/>
      <c r="H1489" s="257"/>
      <c r="I1489" s="257"/>
      <c r="J1489" s="257"/>
      <c r="K1489" s="109"/>
      <c r="L1489" s="257"/>
      <c r="M1489" s="257"/>
      <c r="N1489" s="257"/>
      <c r="O1489" s="257"/>
      <c r="P1489" s="248"/>
      <c r="Q1489" s="248"/>
      <c r="R1489" s="248"/>
      <c r="S1489" s="248"/>
      <c r="T1489" s="248"/>
      <c r="U1489" s="248"/>
    </row>
    <row r="1490" spans="2:21" s="260" customFormat="1" ht="30" customHeight="1">
      <c r="B1490" s="250"/>
      <c r="C1490" s="250"/>
      <c r="D1490" s="250"/>
      <c r="E1490" s="107"/>
      <c r="F1490" s="257"/>
      <c r="G1490" s="257"/>
      <c r="H1490" s="257"/>
      <c r="I1490" s="257"/>
      <c r="J1490" s="257"/>
      <c r="K1490" s="109"/>
      <c r="L1490" s="257"/>
      <c r="M1490" s="257"/>
      <c r="N1490" s="257"/>
      <c r="O1490" s="257"/>
      <c r="P1490" s="248"/>
      <c r="Q1490" s="248"/>
      <c r="R1490" s="248"/>
      <c r="S1490" s="248"/>
      <c r="T1490" s="248"/>
      <c r="U1490" s="248"/>
    </row>
    <row r="1491" spans="2:21" s="260" customFormat="1" ht="30" customHeight="1">
      <c r="B1491" s="250"/>
      <c r="C1491" s="250"/>
      <c r="D1491" s="250"/>
      <c r="E1491" s="107"/>
      <c r="F1491" s="257"/>
      <c r="G1491" s="257"/>
      <c r="H1491" s="257"/>
      <c r="I1491" s="257"/>
      <c r="J1491" s="257"/>
      <c r="K1491" s="109"/>
      <c r="L1491" s="257"/>
      <c r="M1491" s="257"/>
      <c r="N1491" s="257"/>
      <c r="O1491" s="257"/>
      <c r="P1491" s="248"/>
      <c r="Q1491" s="248"/>
      <c r="R1491" s="248"/>
      <c r="S1491" s="248"/>
      <c r="T1491" s="248"/>
      <c r="U1491" s="248"/>
    </row>
    <row r="1492" spans="2:21" s="260" customFormat="1" ht="30" customHeight="1">
      <c r="B1492" s="250"/>
      <c r="C1492" s="250"/>
      <c r="D1492" s="250"/>
      <c r="E1492" s="107"/>
      <c r="F1492" s="257"/>
      <c r="G1492" s="257"/>
      <c r="H1492" s="257"/>
      <c r="I1492" s="257"/>
      <c r="J1492" s="257"/>
      <c r="K1492" s="109"/>
      <c r="L1492" s="257"/>
      <c r="M1492" s="257"/>
      <c r="N1492" s="257"/>
      <c r="O1492" s="257"/>
      <c r="P1492" s="248"/>
      <c r="Q1492" s="248"/>
      <c r="R1492" s="248"/>
      <c r="S1492" s="248"/>
      <c r="T1492" s="248"/>
      <c r="U1492" s="248"/>
    </row>
    <row r="1493" spans="2:21" s="260" customFormat="1" ht="30" customHeight="1">
      <c r="B1493" s="250"/>
      <c r="C1493" s="250"/>
      <c r="D1493" s="250"/>
      <c r="E1493" s="107"/>
      <c r="F1493" s="257"/>
      <c r="G1493" s="257"/>
      <c r="H1493" s="257"/>
      <c r="I1493" s="257"/>
      <c r="J1493" s="257"/>
      <c r="K1493" s="109"/>
      <c r="L1493" s="257"/>
      <c r="M1493" s="257"/>
      <c r="N1493" s="257"/>
      <c r="O1493" s="257"/>
      <c r="P1493" s="248"/>
      <c r="Q1493" s="248"/>
      <c r="R1493" s="248"/>
      <c r="S1493" s="248"/>
      <c r="T1493" s="248"/>
      <c r="U1493" s="248"/>
    </row>
    <row r="1494" spans="2:21" s="260" customFormat="1" ht="30" customHeight="1">
      <c r="B1494" s="250"/>
      <c r="C1494" s="250"/>
      <c r="D1494" s="250"/>
      <c r="E1494" s="107"/>
      <c r="F1494" s="257"/>
      <c r="G1494" s="257"/>
      <c r="H1494" s="257"/>
      <c r="I1494" s="257"/>
      <c r="J1494" s="257"/>
      <c r="K1494" s="109"/>
      <c r="L1494" s="257"/>
      <c r="M1494" s="257"/>
      <c r="N1494" s="257"/>
      <c r="O1494" s="257"/>
      <c r="P1494" s="248"/>
      <c r="Q1494" s="248"/>
      <c r="R1494" s="248"/>
      <c r="S1494" s="248"/>
      <c r="T1494" s="248"/>
      <c r="U1494" s="248"/>
    </row>
    <row r="1495" spans="2:21" s="260" customFormat="1" ht="30" customHeight="1">
      <c r="B1495" s="250"/>
      <c r="C1495" s="250"/>
      <c r="D1495" s="250"/>
      <c r="E1495" s="107"/>
      <c r="F1495" s="257"/>
      <c r="G1495" s="257"/>
      <c r="H1495" s="257"/>
      <c r="I1495" s="257"/>
      <c r="J1495" s="257"/>
      <c r="K1495" s="109"/>
      <c r="L1495" s="257"/>
      <c r="M1495" s="257"/>
      <c r="N1495" s="257"/>
      <c r="O1495" s="257"/>
      <c r="P1495" s="248"/>
      <c r="Q1495" s="248"/>
      <c r="R1495" s="248"/>
      <c r="S1495" s="248"/>
      <c r="T1495" s="248"/>
      <c r="U1495" s="248"/>
    </row>
    <row r="1496" spans="2:21" s="260" customFormat="1" ht="30" customHeight="1">
      <c r="B1496" s="250"/>
      <c r="C1496" s="250"/>
      <c r="D1496" s="250"/>
      <c r="E1496" s="107"/>
      <c r="F1496" s="257"/>
      <c r="G1496" s="257"/>
      <c r="H1496" s="257"/>
      <c r="I1496" s="257"/>
      <c r="J1496" s="257"/>
      <c r="K1496" s="109"/>
      <c r="L1496" s="257"/>
      <c r="M1496" s="257"/>
      <c r="N1496" s="257"/>
      <c r="O1496" s="257"/>
      <c r="P1496" s="248"/>
      <c r="Q1496" s="248"/>
      <c r="R1496" s="248"/>
      <c r="S1496" s="248"/>
      <c r="T1496" s="248"/>
      <c r="U1496" s="248"/>
    </row>
    <row r="1497" spans="2:21" s="260" customFormat="1" ht="30" customHeight="1">
      <c r="B1497" s="250"/>
      <c r="C1497" s="250"/>
      <c r="D1497" s="250"/>
      <c r="E1497" s="107"/>
      <c r="F1497" s="257"/>
      <c r="G1497" s="257"/>
      <c r="H1497" s="257"/>
      <c r="I1497" s="257"/>
      <c r="J1497" s="257"/>
      <c r="K1497" s="109"/>
      <c r="L1497" s="257"/>
      <c r="M1497" s="257"/>
      <c r="N1497" s="257"/>
      <c r="O1497" s="257"/>
      <c r="P1497" s="248"/>
      <c r="Q1497" s="248"/>
      <c r="R1497" s="248"/>
      <c r="S1497" s="248"/>
      <c r="T1497" s="248"/>
      <c r="U1497" s="248"/>
    </row>
    <row r="1498" spans="2:21" s="260" customFormat="1" ht="30" customHeight="1">
      <c r="B1498" s="250"/>
      <c r="C1498" s="250"/>
      <c r="D1498" s="250"/>
      <c r="E1498" s="107"/>
      <c r="F1498" s="257"/>
      <c r="G1498" s="257"/>
      <c r="H1498" s="257"/>
      <c r="I1498" s="257"/>
      <c r="J1498" s="257"/>
      <c r="K1498" s="109"/>
      <c r="L1498" s="257"/>
      <c r="M1498" s="257"/>
      <c r="N1498" s="257"/>
      <c r="O1498" s="257"/>
      <c r="P1498" s="248"/>
      <c r="Q1498" s="248"/>
      <c r="R1498" s="248"/>
      <c r="S1498" s="248"/>
      <c r="T1498" s="248"/>
      <c r="U1498" s="248"/>
    </row>
    <row r="1499" spans="2:21" s="260" customFormat="1" ht="30" customHeight="1">
      <c r="B1499" s="250"/>
      <c r="C1499" s="250"/>
      <c r="D1499" s="250"/>
      <c r="E1499" s="107"/>
      <c r="F1499" s="257"/>
      <c r="G1499" s="257"/>
      <c r="H1499" s="257"/>
      <c r="I1499" s="257"/>
      <c r="J1499" s="257"/>
      <c r="K1499" s="109"/>
      <c r="L1499" s="257"/>
      <c r="M1499" s="257"/>
      <c r="N1499" s="257"/>
      <c r="O1499" s="257"/>
      <c r="P1499" s="248"/>
      <c r="Q1499" s="248"/>
      <c r="R1499" s="248"/>
      <c r="S1499" s="248"/>
      <c r="T1499" s="248"/>
      <c r="U1499" s="248"/>
    </row>
    <row r="1500" spans="2:21" s="260" customFormat="1" ht="30" customHeight="1">
      <c r="B1500" s="250"/>
      <c r="C1500" s="250"/>
      <c r="D1500" s="250"/>
      <c r="E1500" s="107"/>
      <c r="F1500" s="257"/>
      <c r="G1500" s="257"/>
      <c r="H1500" s="257"/>
      <c r="I1500" s="257"/>
      <c r="J1500" s="257"/>
      <c r="K1500" s="109"/>
      <c r="L1500" s="257"/>
      <c r="M1500" s="257"/>
      <c r="N1500" s="257"/>
      <c r="O1500" s="257"/>
      <c r="P1500" s="248"/>
      <c r="Q1500" s="248"/>
      <c r="R1500" s="248"/>
      <c r="S1500" s="248"/>
      <c r="T1500" s="248"/>
      <c r="U1500" s="248"/>
    </row>
    <row r="1501" spans="2:21" s="260" customFormat="1" ht="30" customHeight="1">
      <c r="B1501" s="250"/>
      <c r="C1501" s="250"/>
      <c r="D1501" s="250"/>
      <c r="E1501" s="107"/>
      <c r="F1501" s="257"/>
      <c r="G1501" s="257"/>
      <c r="H1501" s="257"/>
      <c r="I1501" s="257"/>
      <c r="J1501" s="257"/>
      <c r="K1501" s="109"/>
      <c r="L1501" s="257"/>
      <c r="M1501" s="257"/>
      <c r="N1501" s="257"/>
      <c r="O1501" s="257"/>
      <c r="P1501" s="248"/>
      <c r="Q1501" s="248"/>
      <c r="R1501" s="248"/>
      <c r="S1501" s="248"/>
      <c r="T1501" s="248"/>
      <c r="U1501" s="248"/>
    </row>
    <row r="1502" spans="2:21" s="260" customFormat="1" ht="30" customHeight="1">
      <c r="B1502" s="250"/>
      <c r="C1502" s="250"/>
      <c r="D1502" s="250"/>
      <c r="E1502" s="107"/>
      <c r="F1502" s="257"/>
      <c r="G1502" s="257"/>
      <c r="H1502" s="257"/>
      <c r="I1502" s="257"/>
      <c r="J1502" s="257"/>
      <c r="K1502" s="109"/>
      <c r="L1502" s="257"/>
      <c r="M1502" s="257"/>
      <c r="N1502" s="257"/>
      <c r="O1502" s="257"/>
      <c r="P1502" s="248"/>
      <c r="Q1502" s="248"/>
      <c r="R1502" s="248"/>
      <c r="S1502" s="248"/>
      <c r="T1502" s="248"/>
      <c r="U1502" s="248"/>
    </row>
    <row r="1503" spans="2:21" s="260" customFormat="1" ht="30" customHeight="1">
      <c r="B1503" s="250"/>
      <c r="C1503" s="250"/>
      <c r="D1503" s="250"/>
      <c r="E1503" s="107"/>
      <c r="F1503" s="257"/>
      <c r="G1503" s="257"/>
      <c r="H1503" s="257"/>
      <c r="I1503" s="257"/>
      <c r="J1503" s="257"/>
      <c r="K1503" s="109"/>
      <c r="L1503" s="257"/>
      <c r="M1503" s="257"/>
      <c r="N1503" s="257"/>
      <c r="O1503" s="257"/>
      <c r="P1503" s="248"/>
      <c r="Q1503" s="248"/>
      <c r="R1503" s="248"/>
      <c r="S1503" s="248"/>
      <c r="T1503" s="248"/>
      <c r="U1503" s="248"/>
    </row>
    <row r="1504" spans="2:21" s="260" customFormat="1" ht="30" customHeight="1">
      <c r="B1504" s="250"/>
      <c r="C1504" s="250"/>
      <c r="D1504" s="250"/>
      <c r="E1504" s="107"/>
      <c r="F1504" s="257"/>
      <c r="G1504" s="257"/>
      <c r="H1504" s="257"/>
      <c r="I1504" s="257"/>
      <c r="J1504" s="257"/>
      <c r="K1504" s="109"/>
      <c r="L1504" s="257"/>
      <c r="M1504" s="257"/>
      <c r="N1504" s="257"/>
      <c r="O1504" s="257"/>
      <c r="P1504" s="248"/>
      <c r="Q1504" s="248"/>
      <c r="R1504" s="248"/>
      <c r="S1504" s="248"/>
      <c r="T1504" s="248"/>
      <c r="U1504" s="248"/>
    </row>
    <row r="1505" spans="2:21" s="260" customFormat="1" ht="30" customHeight="1">
      <c r="B1505" s="250"/>
      <c r="C1505" s="250"/>
      <c r="D1505" s="250"/>
      <c r="E1505" s="107"/>
      <c r="F1505" s="257"/>
      <c r="G1505" s="257"/>
      <c r="H1505" s="257"/>
      <c r="I1505" s="257"/>
      <c r="J1505" s="257"/>
      <c r="K1505" s="109"/>
      <c r="L1505" s="257"/>
      <c r="M1505" s="257"/>
      <c r="N1505" s="257"/>
      <c r="O1505" s="257"/>
      <c r="P1505" s="248"/>
      <c r="Q1505" s="248"/>
      <c r="R1505" s="248"/>
      <c r="S1505" s="248"/>
      <c r="T1505" s="248"/>
      <c r="U1505" s="248"/>
    </row>
    <row r="1506" spans="2:21" s="260" customFormat="1" ht="30" customHeight="1">
      <c r="B1506" s="250"/>
      <c r="C1506" s="250"/>
      <c r="D1506" s="250"/>
      <c r="E1506" s="107"/>
      <c r="F1506" s="257"/>
      <c r="G1506" s="257"/>
      <c r="H1506" s="257"/>
      <c r="I1506" s="257"/>
      <c r="J1506" s="257"/>
      <c r="K1506" s="109"/>
      <c r="L1506" s="257"/>
      <c r="M1506" s="257"/>
      <c r="N1506" s="257"/>
      <c r="O1506" s="257"/>
      <c r="P1506" s="248"/>
      <c r="Q1506" s="248"/>
      <c r="R1506" s="248"/>
      <c r="S1506" s="248"/>
      <c r="T1506" s="248"/>
      <c r="U1506" s="248"/>
    </row>
    <row r="1507" spans="2:21" s="260" customFormat="1" ht="30" customHeight="1">
      <c r="B1507" s="250"/>
      <c r="C1507" s="250"/>
      <c r="D1507" s="250"/>
      <c r="E1507" s="107"/>
      <c r="F1507" s="257"/>
      <c r="G1507" s="257"/>
      <c r="H1507" s="257"/>
      <c r="I1507" s="257"/>
      <c r="J1507" s="257"/>
      <c r="K1507" s="109"/>
      <c r="L1507" s="257"/>
      <c r="M1507" s="257"/>
      <c r="N1507" s="257"/>
      <c r="O1507" s="257"/>
      <c r="P1507" s="248"/>
      <c r="Q1507" s="248"/>
      <c r="R1507" s="248"/>
      <c r="S1507" s="248"/>
      <c r="T1507" s="248"/>
      <c r="U1507" s="248"/>
    </row>
    <row r="1508" spans="2:21" s="260" customFormat="1" ht="30" customHeight="1">
      <c r="B1508" s="250"/>
      <c r="C1508" s="250"/>
      <c r="D1508" s="250"/>
      <c r="E1508" s="107"/>
      <c r="F1508" s="257"/>
      <c r="G1508" s="257"/>
      <c r="H1508" s="257"/>
      <c r="I1508" s="257"/>
      <c r="J1508" s="257"/>
      <c r="K1508" s="109"/>
      <c r="L1508" s="257"/>
      <c r="M1508" s="257"/>
      <c r="N1508" s="257"/>
      <c r="O1508" s="257"/>
      <c r="P1508" s="248"/>
      <c r="Q1508" s="248"/>
      <c r="R1508" s="248"/>
      <c r="S1508" s="248"/>
      <c r="T1508" s="248"/>
      <c r="U1508" s="248"/>
    </row>
    <row r="1509" spans="2:21" s="260" customFormat="1" ht="30" customHeight="1">
      <c r="B1509" s="250"/>
      <c r="C1509" s="250"/>
      <c r="D1509" s="250"/>
      <c r="E1509" s="107"/>
      <c r="F1509" s="257"/>
      <c r="G1509" s="257"/>
      <c r="H1509" s="257"/>
      <c r="I1509" s="257"/>
      <c r="J1509" s="257"/>
      <c r="K1509" s="109"/>
      <c r="L1509" s="257"/>
      <c r="M1509" s="257"/>
      <c r="N1509" s="257"/>
      <c r="O1509" s="257"/>
      <c r="P1509" s="248"/>
      <c r="Q1509" s="248"/>
      <c r="R1509" s="248"/>
      <c r="S1509" s="248"/>
      <c r="T1509" s="248"/>
      <c r="U1509" s="248"/>
    </row>
    <row r="1510" spans="2:21" s="260" customFormat="1" ht="30" customHeight="1">
      <c r="B1510" s="250"/>
      <c r="C1510" s="250"/>
      <c r="D1510" s="250"/>
      <c r="E1510" s="107"/>
      <c r="F1510" s="257"/>
      <c r="G1510" s="257"/>
      <c r="H1510" s="257"/>
      <c r="I1510" s="257"/>
      <c r="J1510" s="257"/>
      <c r="K1510" s="109"/>
      <c r="L1510" s="257"/>
      <c r="M1510" s="257"/>
      <c r="N1510" s="257"/>
      <c r="O1510" s="257"/>
      <c r="P1510" s="248"/>
      <c r="Q1510" s="248"/>
      <c r="R1510" s="248"/>
      <c r="S1510" s="248"/>
      <c r="T1510" s="248"/>
      <c r="U1510" s="248"/>
    </row>
    <row r="1511" spans="2:21" s="260" customFormat="1" ht="30" customHeight="1">
      <c r="B1511" s="250"/>
      <c r="C1511" s="250"/>
      <c r="D1511" s="250"/>
      <c r="E1511" s="107"/>
      <c r="F1511" s="257"/>
      <c r="G1511" s="257"/>
      <c r="H1511" s="257"/>
      <c r="I1511" s="257"/>
      <c r="J1511" s="257"/>
      <c r="K1511" s="109"/>
      <c r="L1511" s="257"/>
      <c r="M1511" s="257"/>
      <c r="N1511" s="257"/>
      <c r="O1511" s="257"/>
      <c r="P1511" s="248"/>
      <c r="Q1511" s="248"/>
      <c r="R1511" s="248"/>
      <c r="S1511" s="248"/>
      <c r="T1511" s="248"/>
      <c r="U1511" s="248"/>
    </row>
    <row r="1512" spans="2:21" s="260" customFormat="1" ht="30" customHeight="1">
      <c r="B1512" s="250"/>
      <c r="C1512" s="250"/>
      <c r="D1512" s="250"/>
      <c r="E1512" s="107"/>
      <c r="F1512" s="257"/>
      <c r="G1512" s="257"/>
      <c r="H1512" s="257"/>
      <c r="I1512" s="257"/>
      <c r="J1512" s="257"/>
      <c r="K1512" s="109"/>
      <c r="L1512" s="257"/>
      <c r="M1512" s="257"/>
      <c r="N1512" s="257"/>
      <c r="O1512" s="257"/>
      <c r="P1512" s="248"/>
      <c r="Q1512" s="248"/>
      <c r="R1512" s="248"/>
      <c r="S1512" s="248"/>
      <c r="T1512" s="248"/>
      <c r="U1512" s="248"/>
    </row>
    <row r="1513" spans="2:21" s="260" customFormat="1" ht="30" customHeight="1">
      <c r="B1513" s="250"/>
      <c r="C1513" s="250"/>
      <c r="D1513" s="250"/>
      <c r="E1513" s="107"/>
      <c r="F1513" s="257"/>
      <c r="G1513" s="257"/>
      <c r="H1513" s="257"/>
      <c r="I1513" s="257"/>
      <c r="J1513" s="257"/>
      <c r="K1513" s="109"/>
      <c r="L1513" s="257"/>
      <c r="M1513" s="257"/>
      <c r="N1513" s="257"/>
      <c r="O1513" s="257"/>
      <c r="P1513" s="248"/>
      <c r="Q1513" s="248"/>
      <c r="R1513" s="248"/>
      <c r="S1513" s="248"/>
      <c r="T1513" s="248"/>
      <c r="U1513" s="248"/>
    </row>
    <row r="1514" spans="2:21" s="260" customFormat="1" ht="30" customHeight="1">
      <c r="B1514" s="250"/>
      <c r="C1514" s="250"/>
      <c r="D1514" s="250"/>
      <c r="E1514" s="107"/>
      <c r="F1514" s="257"/>
      <c r="G1514" s="257"/>
      <c r="H1514" s="257"/>
      <c r="I1514" s="257"/>
      <c r="J1514" s="257"/>
      <c r="K1514" s="109"/>
      <c r="L1514" s="257"/>
      <c r="M1514" s="257"/>
      <c r="N1514" s="257"/>
      <c r="O1514" s="257"/>
      <c r="P1514" s="248"/>
      <c r="Q1514" s="248"/>
      <c r="R1514" s="248"/>
      <c r="S1514" s="248"/>
      <c r="T1514" s="248"/>
      <c r="U1514" s="248"/>
    </row>
    <row r="1515" spans="2:21" s="260" customFormat="1" ht="30" customHeight="1">
      <c r="B1515" s="250"/>
      <c r="C1515" s="250"/>
      <c r="D1515" s="250"/>
      <c r="E1515" s="107"/>
      <c r="F1515" s="257"/>
      <c r="G1515" s="257"/>
      <c r="H1515" s="257"/>
      <c r="I1515" s="257"/>
      <c r="J1515" s="257"/>
      <c r="K1515" s="109"/>
      <c r="L1515" s="257"/>
      <c r="M1515" s="257"/>
      <c r="N1515" s="257"/>
      <c r="O1515" s="257"/>
      <c r="P1515" s="248"/>
      <c r="Q1515" s="248"/>
      <c r="R1515" s="248"/>
      <c r="S1515" s="248"/>
      <c r="T1515" s="248"/>
      <c r="U1515" s="248"/>
    </row>
    <row r="1516" spans="2:21" s="260" customFormat="1" ht="30" customHeight="1">
      <c r="B1516" s="250"/>
      <c r="C1516" s="250"/>
      <c r="D1516" s="250"/>
      <c r="E1516" s="107"/>
      <c r="F1516" s="257"/>
      <c r="G1516" s="257"/>
      <c r="H1516" s="257"/>
      <c r="I1516" s="257"/>
      <c r="J1516" s="257"/>
      <c r="K1516" s="109"/>
      <c r="L1516" s="257"/>
      <c r="M1516" s="257"/>
      <c r="N1516" s="257"/>
      <c r="O1516" s="257"/>
      <c r="P1516" s="248"/>
      <c r="Q1516" s="248"/>
      <c r="R1516" s="248"/>
      <c r="S1516" s="248"/>
      <c r="T1516" s="248"/>
      <c r="U1516" s="248"/>
    </row>
    <row r="1517" spans="2:21" s="260" customFormat="1" ht="30" customHeight="1">
      <c r="B1517" s="250"/>
      <c r="C1517" s="250"/>
      <c r="D1517" s="250"/>
      <c r="E1517" s="107"/>
      <c r="F1517" s="257"/>
      <c r="G1517" s="257"/>
      <c r="H1517" s="257"/>
      <c r="I1517" s="257"/>
      <c r="J1517" s="257"/>
      <c r="K1517" s="109"/>
      <c r="L1517" s="257"/>
      <c r="M1517" s="257"/>
      <c r="N1517" s="257"/>
      <c r="O1517" s="257"/>
      <c r="P1517" s="248"/>
      <c r="Q1517" s="248"/>
      <c r="R1517" s="248"/>
      <c r="S1517" s="248"/>
      <c r="T1517" s="248"/>
      <c r="U1517" s="248"/>
    </row>
    <row r="1518" spans="2:21" s="260" customFormat="1" ht="30" customHeight="1">
      <c r="B1518" s="250"/>
      <c r="C1518" s="250"/>
      <c r="D1518" s="250"/>
      <c r="E1518" s="107"/>
      <c r="F1518" s="257"/>
      <c r="G1518" s="257"/>
      <c r="H1518" s="257"/>
      <c r="I1518" s="257"/>
      <c r="J1518" s="257"/>
      <c r="K1518" s="109"/>
      <c r="L1518" s="257"/>
      <c r="M1518" s="257"/>
      <c r="N1518" s="257"/>
      <c r="O1518" s="257"/>
      <c r="P1518" s="248"/>
      <c r="Q1518" s="248"/>
      <c r="R1518" s="248"/>
      <c r="S1518" s="248"/>
      <c r="T1518" s="248"/>
      <c r="U1518" s="248"/>
    </row>
    <row r="1519" spans="2:21" s="260" customFormat="1" ht="30" customHeight="1">
      <c r="B1519" s="250"/>
      <c r="C1519" s="250"/>
      <c r="D1519" s="250"/>
      <c r="E1519" s="107"/>
      <c r="F1519" s="257"/>
      <c r="G1519" s="257"/>
      <c r="H1519" s="257"/>
      <c r="I1519" s="257"/>
      <c r="J1519" s="257"/>
      <c r="K1519" s="109"/>
      <c r="L1519" s="257"/>
      <c r="M1519" s="257"/>
      <c r="N1519" s="257"/>
      <c r="O1519" s="257"/>
      <c r="P1519" s="248"/>
      <c r="Q1519" s="248"/>
      <c r="R1519" s="248"/>
      <c r="S1519" s="248"/>
      <c r="T1519" s="248"/>
      <c r="U1519" s="248"/>
    </row>
    <row r="1520" spans="2:21" s="260" customFormat="1" ht="30" customHeight="1">
      <c r="B1520" s="250"/>
      <c r="C1520" s="250"/>
      <c r="D1520" s="250"/>
      <c r="E1520" s="107"/>
      <c r="F1520" s="257"/>
      <c r="G1520" s="257"/>
      <c r="H1520" s="257"/>
      <c r="I1520" s="257"/>
      <c r="J1520" s="257"/>
      <c r="K1520" s="109"/>
      <c r="L1520" s="257"/>
      <c r="M1520" s="257"/>
      <c r="N1520" s="257"/>
      <c r="O1520" s="257"/>
      <c r="P1520" s="248"/>
      <c r="Q1520" s="248"/>
      <c r="R1520" s="248"/>
      <c r="S1520" s="248"/>
      <c r="T1520" s="248"/>
      <c r="U1520" s="248"/>
    </row>
    <row r="1521" spans="2:21" s="260" customFormat="1" ht="30" customHeight="1">
      <c r="B1521" s="250"/>
      <c r="C1521" s="250"/>
      <c r="D1521" s="250"/>
      <c r="E1521" s="107"/>
      <c r="F1521" s="257"/>
      <c r="G1521" s="257"/>
      <c r="H1521" s="257"/>
      <c r="I1521" s="257"/>
      <c r="J1521" s="257"/>
      <c r="K1521" s="109"/>
      <c r="L1521" s="257"/>
      <c r="M1521" s="257"/>
      <c r="N1521" s="257"/>
      <c r="O1521" s="257"/>
      <c r="P1521" s="248"/>
      <c r="Q1521" s="248"/>
      <c r="R1521" s="248"/>
      <c r="S1521" s="248"/>
      <c r="T1521" s="248"/>
      <c r="U1521" s="248"/>
    </row>
    <row r="1522" spans="2:21" s="260" customFormat="1" ht="30" customHeight="1">
      <c r="B1522" s="250"/>
      <c r="C1522" s="250"/>
      <c r="D1522" s="250"/>
      <c r="E1522" s="107"/>
      <c r="F1522" s="257"/>
      <c r="G1522" s="257"/>
      <c r="H1522" s="257"/>
      <c r="I1522" s="257"/>
      <c r="J1522" s="257"/>
      <c r="K1522" s="109"/>
      <c r="L1522" s="257"/>
      <c r="M1522" s="257"/>
      <c r="N1522" s="257"/>
      <c r="O1522" s="257"/>
      <c r="P1522" s="248"/>
      <c r="Q1522" s="248"/>
      <c r="R1522" s="248"/>
      <c r="S1522" s="248"/>
      <c r="T1522" s="248"/>
      <c r="U1522" s="248"/>
    </row>
    <row r="1523" spans="2:21" s="260" customFormat="1" ht="30" customHeight="1">
      <c r="B1523" s="250"/>
      <c r="C1523" s="250"/>
      <c r="D1523" s="250"/>
      <c r="E1523" s="107"/>
      <c r="F1523" s="257"/>
      <c r="G1523" s="257"/>
      <c r="H1523" s="257"/>
      <c r="I1523" s="257"/>
      <c r="J1523" s="257"/>
      <c r="K1523" s="109"/>
      <c r="L1523" s="257"/>
      <c r="M1523" s="257"/>
      <c r="N1523" s="257"/>
      <c r="O1523" s="257"/>
      <c r="P1523" s="248"/>
      <c r="Q1523" s="248"/>
      <c r="R1523" s="248"/>
      <c r="S1523" s="248"/>
      <c r="T1523" s="248"/>
      <c r="U1523" s="248"/>
    </row>
    <row r="1524" spans="2:21" s="260" customFormat="1" ht="30" customHeight="1">
      <c r="B1524" s="250"/>
      <c r="C1524" s="250"/>
      <c r="D1524" s="250"/>
      <c r="E1524" s="107"/>
      <c r="F1524" s="257"/>
      <c r="G1524" s="257"/>
      <c r="H1524" s="257"/>
      <c r="I1524" s="257"/>
      <c r="J1524" s="257"/>
      <c r="K1524" s="109"/>
      <c r="L1524" s="257"/>
      <c r="M1524" s="257"/>
      <c r="N1524" s="257"/>
      <c r="O1524" s="257"/>
      <c r="P1524" s="248"/>
      <c r="Q1524" s="248"/>
      <c r="R1524" s="248"/>
      <c r="S1524" s="248"/>
      <c r="T1524" s="248"/>
      <c r="U1524" s="248"/>
    </row>
    <row r="1525" spans="2:21" s="260" customFormat="1" ht="30" customHeight="1">
      <c r="B1525" s="250"/>
      <c r="C1525" s="250"/>
      <c r="D1525" s="250"/>
      <c r="E1525" s="107"/>
      <c r="F1525" s="257"/>
      <c r="G1525" s="257"/>
      <c r="H1525" s="257"/>
      <c r="I1525" s="257"/>
      <c r="J1525" s="257"/>
      <c r="K1525" s="109"/>
      <c r="L1525" s="257"/>
      <c r="M1525" s="257"/>
      <c r="N1525" s="257"/>
      <c r="O1525" s="257"/>
      <c r="P1525" s="248"/>
      <c r="Q1525" s="248"/>
      <c r="R1525" s="248"/>
      <c r="S1525" s="248"/>
      <c r="T1525" s="248"/>
      <c r="U1525" s="248"/>
    </row>
    <row r="1526" spans="2:21" s="260" customFormat="1" ht="30" customHeight="1">
      <c r="B1526" s="250"/>
      <c r="C1526" s="250"/>
      <c r="D1526" s="250"/>
      <c r="E1526" s="107"/>
      <c r="F1526" s="257"/>
      <c r="G1526" s="257"/>
      <c r="H1526" s="257"/>
      <c r="I1526" s="257"/>
      <c r="J1526" s="257"/>
      <c r="K1526" s="109"/>
      <c r="L1526" s="257"/>
      <c r="M1526" s="257"/>
      <c r="N1526" s="257"/>
      <c r="O1526" s="257"/>
      <c r="P1526" s="248"/>
      <c r="Q1526" s="248"/>
      <c r="R1526" s="248"/>
      <c r="S1526" s="248"/>
      <c r="T1526" s="248"/>
      <c r="U1526" s="248"/>
    </row>
    <row r="1527" spans="2:21" s="260" customFormat="1" ht="30" customHeight="1">
      <c r="B1527" s="250"/>
      <c r="C1527" s="250"/>
      <c r="D1527" s="250"/>
      <c r="E1527" s="107"/>
      <c r="F1527" s="257"/>
      <c r="G1527" s="257"/>
      <c r="H1527" s="257"/>
      <c r="I1527" s="257"/>
      <c r="J1527" s="257"/>
      <c r="K1527" s="109"/>
      <c r="L1527" s="257"/>
      <c r="M1527" s="257"/>
      <c r="N1527" s="257"/>
      <c r="O1527" s="257"/>
      <c r="P1527" s="248"/>
      <c r="Q1527" s="248"/>
      <c r="R1527" s="248"/>
      <c r="S1527" s="248"/>
      <c r="T1527" s="248"/>
      <c r="U1527" s="248"/>
    </row>
    <row r="1528" spans="2:21" s="260" customFormat="1" ht="30" customHeight="1">
      <c r="B1528" s="250"/>
      <c r="C1528" s="250"/>
      <c r="D1528" s="250"/>
      <c r="E1528" s="107"/>
      <c r="F1528" s="257"/>
      <c r="G1528" s="257"/>
      <c r="H1528" s="257"/>
      <c r="I1528" s="257"/>
      <c r="J1528" s="257"/>
      <c r="K1528" s="109"/>
      <c r="L1528" s="257"/>
      <c r="M1528" s="257"/>
      <c r="N1528" s="257"/>
      <c r="O1528" s="257"/>
      <c r="P1528" s="248"/>
      <c r="Q1528" s="248"/>
      <c r="R1528" s="248"/>
      <c r="S1528" s="248"/>
      <c r="T1528" s="248"/>
      <c r="U1528" s="248"/>
    </row>
    <row r="1529" spans="2:21" s="260" customFormat="1" ht="30" customHeight="1">
      <c r="B1529" s="250"/>
      <c r="C1529" s="250"/>
      <c r="D1529" s="250"/>
      <c r="E1529" s="107"/>
      <c r="F1529" s="257"/>
      <c r="G1529" s="257"/>
      <c r="H1529" s="257"/>
      <c r="I1529" s="257"/>
      <c r="J1529" s="257"/>
      <c r="K1529" s="109"/>
      <c r="L1529" s="257"/>
      <c r="M1529" s="257"/>
      <c r="N1529" s="257"/>
      <c r="O1529" s="257"/>
      <c r="P1529" s="248"/>
      <c r="Q1529" s="248"/>
      <c r="R1529" s="248"/>
      <c r="S1529" s="248"/>
      <c r="T1529" s="248"/>
      <c r="U1529" s="248"/>
    </row>
    <row r="1530" spans="2:21" s="260" customFormat="1" ht="30" customHeight="1">
      <c r="B1530" s="250"/>
      <c r="C1530" s="250"/>
      <c r="D1530" s="250"/>
      <c r="E1530" s="107"/>
      <c r="F1530" s="257"/>
      <c r="G1530" s="257"/>
      <c r="H1530" s="257"/>
      <c r="I1530" s="257"/>
      <c r="J1530" s="257"/>
      <c r="K1530" s="109"/>
      <c r="L1530" s="257"/>
      <c r="M1530" s="257"/>
      <c r="N1530" s="257"/>
      <c r="O1530" s="257"/>
      <c r="P1530" s="248"/>
      <c r="Q1530" s="248"/>
      <c r="R1530" s="248"/>
      <c r="S1530" s="248"/>
      <c r="T1530" s="248"/>
      <c r="U1530" s="248"/>
    </row>
    <row r="1531" spans="2:21" s="260" customFormat="1" ht="30" customHeight="1">
      <c r="B1531" s="250"/>
      <c r="C1531" s="250"/>
      <c r="D1531" s="250"/>
      <c r="E1531" s="107"/>
      <c r="F1531" s="257"/>
      <c r="G1531" s="257"/>
      <c r="H1531" s="257"/>
      <c r="I1531" s="257"/>
      <c r="J1531" s="257"/>
      <c r="K1531" s="109"/>
      <c r="L1531" s="257"/>
      <c r="M1531" s="257"/>
      <c r="N1531" s="257"/>
      <c r="O1531" s="257"/>
      <c r="P1531" s="248"/>
      <c r="Q1531" s="248"/>
      <c r="R1531" s="248"/>
      <c r="S1531" s="248"/>
      <c r="T1531" s="248"/>
      <c r="U1531" s="248"/>
    </row>
    <row r="1532" spans="2:21" s="260" customFormat="1" ht="30" customHeight="1">
      <c r="B1532" s="250"/>
      <c r="C1532" s="250"/>
      <c r="D1532" s="250"/>
      <c r="E1532" s="107"/>
      <c r="F1532" s="257"/>
      <c r="G1532" s="257"/>
      <c r="H1532" s="257"/>
      <c r="I1532" s="257"/>
      <c r="J1532" s="257"/>
      <c r="K1532" s="109"/>
      <c r="L1532" s="257"/>
      <c r="M1532" s="257"/>
      <c r="N1532" s="257"/>
      <c r="O1532" s="257"/>
      <c r="P1532" s="248"/>
      <c r="Q1532" s="248"/>
      <c r="R1532" s="248"/>
      <c r="S1532" s="248"/>
      <c r="T1532" s="248"/>
      <c r="U1532" s="248"/>
    </row>
    <row r="1533" spans="2:21" s="260" customFormat="1" ht="30" customHeight="1">
      <c r="B1533" s="250"/>
      <c r="C1533" s="250"/>
      <c r="D1533" s="250"/>
      <c r="E1533" s="107"/>
      <c r="F1533" s="257"/>
      <c r="G1533" s="257"/>
      <c r="H1533" s="257"/>
      <c r="I1533" s="257"/>
      <c r="J1533" s="257"/>
      <c r="K1533" s="109"/>
      <c r="L1533" s="257"/>
      <c r="M1533" s="257"/>
      <c r="N1533" s="257"/>
      <c r="O1533" s="257"/>
      <c r="P1533" s="248"/>
      <c r="Q1533" s="248"/>
      <c r="R1533" s="248"/>
      <c r="S1533" s="248"/>
      <c r="T1533" s="248"/>
      <c r="U1533" s="248"/>
    </row>
    <row r="1534" spans="2:21" s="260" customFormat="1" ht="30" customHeight="1">
      <c r="B1534" s="250"/>
      <c r="C1534" s="250"/>
      <c r="D1534" s="250"/>
      <c r="E1534" s="107"/>
      <c r="F1534" s="257"/>
      <c r="G1534" s="257"/>
      <c r="H1534" s="257"/>
      <c r="I1534" s="257"/>
      <c r="J1534" s="257"/>
      <c r="K1534" s="109"/>
      <c r="L1534" s="257"/>
      <c r="M1534" s="257"/>
      <c r="N1534" s="257"/>
      <c r="O1534" s="257"/>
      <c r="P1534" s="248"/>
      <c r="Q1534" s="248"/>
      <c r="R1534" s="248"/>
      <c r="S1534" s="248"/>
      <c r="T1534" s="248"/>
      <c r="U1534" s="248"/>
    </row>
    <row r="1535" spans="2:21" s="260" customFormat="1" ht="30" customHeight="1">
      <c r="B1535" s="250"/>
      <c r="C1535" s="250"/>
      <c r="D1535" s="250"/>
      <c r="E1535" s="107"/>
      <c r="F1535" s="257"/>
      <c r="G1535" s="257"/>
      <c r="H1535" s="257"/>
      <c r="I1535" s="257"/>
      <c r="J1535" s="257"/>
      <c r="K1535" s="109"/>
      <c r="L1535" s="257"/>
      <c r="M1535" s="257"/>
      <c r="N1535" s="257"/>
      <c r="O1535" s="257"/>
      <c r="P1535" s="248"/>
      <c r="Q1535" s="248"/>
      <c r="R1535" s="248"/>
      <c r="S1535" s="248"/>
      <c r="T1535" s="248"/>
      <c r="U1535" s="248"/>
    </row>
    <row r="1536" spans="2:21" s="260" customFormat="1" ht="30" customHeight="1">
      <c r="B1536" s="250"/>
      <c r="C1536" s="250"/>
      <c r="D1536" s="250"/>
      <c r="E1536" s="107"/>
      <c r="F1536" s="257"/>
      <c r="G1536" s="257"/>
      <c r="H1536" s="257"/>
      <c r="I1536" s="257"/>
      <c r="J1536" s="257"/>
      <c r="K1536" s="109"/>
      <c r="L1536" s="257"/>
      <c r="M1536" s="257"/>
      <c r="N1536" s="257"/>
      <c r="O1536" s="257"/>
      <c r="P1536" s="248"/>
      <c r="Q1536" s="248"/>
      <c r="R1536" s="248"/>
      <c r="S1536" s="248"/>
      <c r="T1536" s="248"/>
      <c r="U1536" s="248"/>
    </row>
    <row r="1537" spans="2:21" s="260" customFormat="1" ht="30" customHeight="1">
      <c r="B1537" s="250"/>
      <c r="C1537" s="250"/>
      <c r="D1537" s="250"/>
      <c r="E1537" s="107"/>
      <c r="F1537" s="257"/>
      <c r="G1537" s="257"/>
      <c r="H1537" s="257"/>
      <c r="I1537" s="257"/>
      <c r="J1537" s="257"/>
      <c r="K1537" s="109"/>
      <c r="L1537" s="257"/>
      <c r="M1537" s="257"/>
      <c r="N1537" s="257"/>
      <c r="O1537" s="257"/>
      <c r="P1537" s="248"/>
      <c r="Q1537" s="248"/>
      <c r="R1537" s="248"/>
      <c r="S1537" s="248"/>
      <c r="T1537" s="248"/>
      <c r="U1537" s="248"/>
    </row>
    <row r="1538" spans="2:21" s="260" customFormat="1" ht="30" customHeight="1">
      <c r="B1538" s="250"/>
      <c r="C1538" s="250"/>
      <c r="D1538" s="250"/>
      <c r="E1538" s="107"/>
      <c r="F1538" s="257"/>
      <c r="G1538" s="257"/>
      <c r="H1538" s="257"/>
      <c r="I1538" s="257"/>
      <c r="J1538" s="257"/>
      <c r="K1538" s="109"/>
      <c r="L1538" s="257"/>
      <c r="M1538" s="257"/>
      <c r="N1538" s="257"/>
      <c r="O1538" s="257"/>
      <c r="P1538" s="248"/>
      <c r="Q1538" s="248"/>
      <c r="R1538" s="248"/>
      <c r="S1538" s="248"/>
      <c r="T1538" s="248"/>
      <c r="U1538" s="248"/>
    </row>
    <row r="1539" spans="2:21" s="260" customFormat="1" ht="30" customHeight="1">
      <c r="B1539" s="250"/>
      <c r="C1539" s="250"/>
      <c r="D1539" s="250"/>
      <c r="E1539" s="107"/>
      <c r="F1539" s="257"/>
      <c r="G1539" s="257"/>
      <c r="H1539" s="257"/>
      <c r="I1539" s="257"/>
      <c r="J1539" s="257"/>
      <c r="K1539" s="109"/>
      <c r="L1539" s="257"/>
      <c r="M1539" s="257"/>
      <c r="N1539" s="257"/>
      <c r="O1539" s="257"/>
      <c r="P1539" s="248"/>
      <c r="Q1539" s="248"/>
      <c r="R1539" s="248"/>
      <c r="S1539" s="248"/>
      <c r="T1539" s="248"/>
      <c r="U1539" s="248"/>
    </row>
    <row r="1540" spans="2:21" s="260" customFormat="1" ht="30" customHeight="1">
      <c r="B1540" s="250"/>
      <c r="C1540" s="250"/>
      <c r="D1540" s="250"/>
      <c r="E1540" s="107"/>
      <c r="F1540" s="257"/>
      <c r="G1540" s="257"/>
      <c r="H1540" s="257"/>
      <c r="I1540" s="257"/>
      <c r="J1540" s="257"/>
      <c r="K1540" s="109"/>
      <c r="L1540" s="257"/>
      <c r="M1540" s="257"/>
      <c r="N1540" s="257"/>
      <c r="O1540" s="257"/>
      <c r="P1540" s="248"/>
      <c r="Q1540" s="248"/>
      <c r="R1540" s="248"/>
      <c r="S1540" s="248"/>
      <c r="T1540" s="248"/>
      <c r="U1540" s="248"/>
    </row>
    <row r="1541" spans="2:21" s="260" customFormat="1" ht="30" customHeight="1">
      <c r="B1541" s="250"/>
      <c r="C1541" s="250"/>
      <c r="D1541" s="250"/>
      <c r="E1541" s="107"/>
      <c r="F1541" s="257"/>
      <c r="G1541" s="257"/>
      <c r="H1541" s="257"/>
      <c r="I1541" s="257"/>
      <c r="J1541" s="257"/>
      <c r="K1541" s="109"/>
      <c r="L1541" s="257"/>
      <c r="M1541" s="257"/>
      <c r="N1541" s="257"/>
      <c r="O1541" s="257"/>
      <c r="P1541" s="248"/>
      <c r="Q1541" s="248"/>
      <c r="R1541" s="248"/>
      <c r="S1541" s="248"/>
      <c r="T1541" s="248"/>
      <c r="U1541" s="248"/>
    </row>
    <row r="1542" spans="2:21" s="260" customFormat="1" ht="30" customHeight="1">
      <c r="B1542" s="250"/>
      <c r="C1542" s="250"/>
      <c r="D1542" s="250"/>
      <c r="E1542" s="107"/>
      <c r="F1542" s="257"/>
      <c r="G1542" s="257"/>
      <c r="H1542" s="257"/>
      <c r="I1542" s="257"/>
      <c r="J1542" s="257"/>
      <c r="K1542" s="109"/>
      <c r="L1542" s="257"/>
      <c r="M1542" s="257"/>
      <c r="N1542" s="257"/>
      <c r="O1542" s="257"/>
      <c r="P1542" s="248"/>
      <c r="Q1542" s="248"/>
      <c r="R1542" s="248"/>
      <c r="S1542" s="248"/>
      <c r="T1542" s="248"/>
      <c r="U1542" s="248"/>
    </row>
    <row r="1543" spans="2:21" s="260" customFormat="1" ht="30" customHeight="1">
      <c r="B1543" s="250"/>
      <c r="C1543" s="250"/>
      <c r="D1543" s="250"/>
      <c r="E1543" s="107"/>
      <c r="F1543" s="257"/>
      <c r="G1543" s="257"/>
      <c r="H1543" s="257"/>
      <c r="I1543" s="257"/>
      <c r="J1543" s="257"/>
      <c r="K1543" s="109"/>
      <c r="L1543" s="257"/>
      <c r="M1543" s="257"/>
      <c r="N1543" s="257"/>
      <c r="O1543" s="257"/>
      <c r="P1543" s="248"/>
      <c r="Q1543" s="248"/>
      <c r="R1543" s="248"/>
      <c r="S1543" s="248"/>
      <c r="T1543" s="248"/>
      <c r="U1543" s="248"/>
    </row>
    <row r="1544" spans="2:21" s="260" customFormat="1" ht="30" customHeight="1">
      <c r="B1544" s="250"/>
      <c r="C1544" s="250"/>
      <c r="D1544" s="250"/>
      <c r="E1544" s="107"/>
      <c r="F1544" s="257"/>
      <c r="G1544" s="257"/>
      <c r="H1544" s="257"/>
      <c r="I1544" s="257"/>
      <c r="J1544" s="257"/>
      <c r="K1544" s="109"/>
      <c r="L1544" s="257"/>
      <c r="M1544" s="257"/>
      <c r="N1544" s="257"/>
      <c r="O1544" s="257"/>
      <c r="P1544" s="248"/>
      <c r="Q1544" s="248"/>
      <c r="R1544" s="248"/>
      <c r="S1544" s="248"/>
      <c r="T1544" s="248"/>
      <c r="U1544" s="248"/>
    </row>
    <row r="1545" spans="2:21" s="260" customFormat="1" ht="30" customHeight="1">
      <c r="B1545" s="250"/>
      <c r="C1545" s="250"/>
      <c r="D1545" s="250"/>
      <c r="E1545" s="107"/>
      <c r="F1545" s="257"/>
      <c r="G1545" s="257"/>
      <c r="H1545" s="257"/>
      <c r="I1545" s="257"/>
      <c r="J1545" s="257"/>
      <c r="K1545" s="109"/>
      <c r="L1545" s="257"/>
      <c r="M1545" s="257"/>
      <c r="N1545" s="257"/>
      <c r="O1545" s="257"/>
      <c r="P1545" s="248"/>
      <c r="Q1545" s="248"/>
      <c r="R1545" s="248"/>
      <c r="S1545" s="248"/>
      <c r="T1545" s="248"/>
      <c r="U1545" s="248"/>
    </row>
    <row r="1546" spans="2:21" s="260" customFormat="1" ht="30" customHeight="1">
      <c r="B1546" s="250"/>
      <c r="C1546" s="250"/>
      <c r="D1546" s="250"/>
      <c r="E1546" s="107"/>
      <c r="F1546" s="257"/>
      <c r="G1546" s="257"/>
      <c r="H1546" s="257"/>
      <c r="I1546" s="257"/>
      <c r="J1546" s="257"/>
      <c r="K1546" s="109"/>
      <c r="L1546" s="257"/>
      <c r="M1546" s="257"/>
      <c r="N1546" s="257"/>
      <c r="O1546" s="257"/>
      <c r="P1546" s="248"/>
      <c r="Q1546" s="248"/>
      <c r="R1546" s="248"/>
      <c r="S1546" s="248"/>
      <c r="T1546" s="248"/>
      <c r="U1546" s="248"/>
    </row>
    <row r="1547" spans="2:21" s="260" customFormat="1" ht="30" customHeight="1">
      <c r="B1547" s="250"/>
      <c r="C1547" s="250"/>
      <c r="D1547" s="250"/>
      <c r="E1547" s="107"/>
      <c r="F1547" s="257"/>
      <c r="G1547" s="257"/>
      <c r="H1547" s="257"/>
      <c r="I1547" s="257"/>
      <c r="J1547" s="257"/>
      <c r="K1547" s="109"/>
      <c r="L1547" s="257"/>
      <c r="M1547" s="257"/>
      <c r="N1547" s="257"/>
      <c r="O1547" s="257"/>
      <c r="P1547" s="248"/>
      <c r="Q1547" s="248"/>
      <c r="R1547" s="248"/>
      <c r="S1547" s="248"/>
      <c r="T1547" s="248"/>
      <c r="U1547" s="248"/>
    </row>
    <row r="1548" spans="2:21" s="260" customFormat="1" ht="30" customHeight="1">
      <c r="B1548" s="250"/>
      <c r="C1548" s="250"/>
      <c r="D1548" s="250"/>
      <c r="E1548" s="107"/>
      <c r="F1548" s="257"/>
      <c r="G1548" s="257"/>
      <c r="H1548" s="257"/>
      <c r="I1548" s="257"/>
      <c r="J1548" s="257"/>
      <c r="K1548" s="109"/>
      <c r="L1548" s="257"/>
      <c r="M1548" s="257"/>
      <c r="N1548" s="257"/>
      <c r="O1548" s="257"/>
      <c r="P1548" s="248"/>
      <c r="Q1548" s="248"/>
      <c r="R1548" s="248"/>
      <c r="S1548" s="248"/>
      <c r="T1548" s="248"/>
      <c r="U1548" s="248"/>
    </row>
    <row r="1549" spans="2:21" s="260" customFormat="1" ht="30" customHeight="1">
      <c r="B1549" s="250"/>
      <c r="C1549" s="250"/>
      <c r="D1549" s="250"/>
      <c r="E1549" s="107"/>
      <c r="F1549" s="257"/>
      <c r="G1549" s="257"/>
      <c r="H1549" s="257"/>
      <c r="I1549" s="257"/>
      <c r="J1549" s="257"/>
      <c r="K1549" s="109"/>
      <c r="L1549" s="257"/>
      <c r="M1549" s="257"/>
      <c r="N1549" s="257"/>
      <c r="O1549" s="257"/>
      <c r="P1549" s="248"/>
      <c r="Q1549" s="248"/>
      <c r="R1549" s="248"/>
      <c r="S1549" s="248"/>
      <c r="T1549" s="248"/>
      <c r="U1549" s="248"/>
    </row>
    <row r="1550" spans="2:21" s="260" customFormat="1" ht="30" customHeight="1">
      <c r="B1550" s="250"/>
      <c r="C1550" s="250"/>
      <c r="D1550" s="250"/>
      <c r="E1550" s="107"/>
      <c r="F1550" s="257"/>
      <c r="G1550" s="257"/>
      <c r="H1550" s="257"/>
      <c r="I1550" s="257"/>
      <c r="J1550" s="257"/>
      <c r="K1550" s="109"/>
      <c r="L1550" s="257"/>
      <c r="M1550" s="257"/>
      <c r="N1550" s="257"/>
      <c r="O1550" s="257"/>
      <c r="P1550" s="248"/>
      <c r="Q1550" s="248"/>
      <c r="R1550" s="248"/>
      <c r="S1550" s="248"/>
      <c r="T1550" s="248"/>
      <c r="U1550" s="248"/>
    </row>
    <row r="1551" spans="2:21" s="260" customFormat="1" ht="30" customHeight="1">
      <c r="B1551" s="250"/>
      <c r="C1551" s="250"/>
      <c r="D1551" s="250"/>
      <c r="E1551" s="107"/>
      <c r="F1551" s="257"/>
      <c r="G1551" s="257"/>
      <c r="H1551" s="257"/>
      <c r="I1551" s="257"/>
      <c r="J1551" s="257"/>
      <c r="K1551" s="109"/>
      <c r="L1551" s="257"/>
      <c r="M1551" s="257"/>
      <c r="N1551" s="257"/>
      <c r="O1551" s="257"/>
      <c r="P1551" s="248"/>
      <c r="Q1551" s="248"/>
      <c r="R1551" s="248"/>
      <c r="S1551" s="248"/>
      <c r="T1551" s="248"/>
      <c r="U1551" s="248"/>
    </row>
    <row r="1552" spans="2:21" s="260" customFormat="1" ht="30" customHeight="1">
      <c r="B1552" s="250"/>
      <c r="C1552" s="250"/>
      <c r="D1552" s="250"/>
      <c r="E1552" s="107"/>
      <c r="F1552" s="257"/>
      <c r="G1552" s="257"/>
      <c r="H1552" s="257"/>
      <c r="I1552" s="257"/>
      <c r="J1552" s="257"/>
      <c r="K1552" s="109"/>
      <c r="L1552" s="257"/>
      <c r="M1552" s="257"/>
      <c r="N1552" s="257"/>
      <c r="O1552" s="257"/>
      <c r="P1552" s="248"/>
      <c r="Q1552" s="248"/>
      <c r="R1552" s="248"/>
      <c r="S1552" s="248"/>
      <c r="T1552" s="248"/>
      <c r="U1552" s="248"/>
    </row>
    <row r="1553" spans="2:21" s="260" customFormat="1" ht="30" customHeight="1">
      <c r="B1553" s="250"/>
      <c r="C1553" s="250"/>
      <c r="D1553" s="250"/>
      <c r="E1553" s="107"/>
      <c r="F1553" s="257"/>
      <c r="G1553" s="257"/>
      <c r="H1553" s="257"/>
      <c r="I1553" s="257"/>
      <c r="J1553" s="257"/>
      <c r="K1553" s="109"/>
      <c r="L1553" s="257"/>
      <c r="M1553" s="257"/>
      <c r="N1553" s="257"/>
      <c r="O1553" s="257"/>
      <c r="P1553" s="248"/>
      <c r="Q1553" s="248"/>
      <c r="R1553" s="248"/>
      <c r="S1553" s="248"/>
      <c r="T1553" s="248"/>
      <c r="U1553" s="248"/>
    </row>
    <row r="1554" spans="2:21" s="260" customFormat="1" ht="30" customHeight="1">
      <c r="B1554" s="250"/>
      <c r="C1554" s="250"/>
      <c r="D1554" s="250"/>
      <c r="E1554" s="107"/>
      <c r="F1554" s="257"/>
      <c r="G1554" s="257"/>
      <c r="H1554" s="257"/>
      <c r="I1554" s="257"/>
      <c r="J1554" s="257"/>
      <c r="K1554" s="109"/>
      <c r="L1554" s="257"/>
      <c r="M1554" s="257"/>
      <c r="N1554" s="257"/>
      <c r="O1554" s="257"/>
      <c r="P1554" s="248"/>
      <c r="Q1554" s="248"/>
      <c r="R1554" s="248"/>
      <c r="S1554" s="248"/>
      <c r="T1554" s="248"/>
      <c r="U1554" s="248"/>
    </row>
    <row r="1555" spans="2:21" s="260" customFormat="1" ht="30" customHeight="1">
      <c r="B1555" s="250"/>
      <c r="C1555" s="250"/>
      <c r="D1555" s="250"/>
      <c r="E1555" s="107"/>
      <c r="F1555" s="257"/>
      <c r="G1555" s="257"/>
      <c r="H1555" s="257"/>
      <c r="I1555" s="257"/>
      <c r="J1555" s="257"/>
      <c r="K1555" s="109"/>
      <c r="L1555" s="257"/>
      <c r="M1555" s="257"/>
      <c r="N1555" s="257"/>
      <c r="O1555" s="257"/>
      <c r="P1555" s="248"/>
      <c r="Q1555" s="248"/>
      <c r="R1555" s="248"/>
      <c r="S1555" s="248"/>
      <c r="T1555" s="248"/>
      <c r="U1555" s="248"/>
    </row>
    <row r="1556" spans="2:21" s="260" customFormat="1" ht="30" customHeight="1">
      <c r="B1556" s="250"/>
      <c r="C1556" s="250"/>
      <c r="D1556" s="250"/>
      <c r="E1556" s="107"/>
      <c r="F1556" s="257"/>
      <c r="G1556" s="257"/>
      <c r="H1556" s="257"/>
      <c r="I1556" s="257"/>
      <c r="J1556" s="257"/>
      <c r="K1556" s="109"/>
      <c r="L1556" s="257"/>
      <c r="M1556" s="257"/>
      <c r="N1556" s="257"/>
      <c r="O1556" s="257"/>
      <c r="P1556" s="248"/>
      <c r="Q1556" s="248"/>
      <c r="R1556" s="248"/>
      <c r="S1556" s="248"/>
      <c r="T1556" s="248"/>
      <c r="U1556" s="248"/>
    </row>
    <row r="1557" spans="2:21" s="260" customFormat="1" ht="30" customHeight="1">
      <c r="B1557" s="250"/>
      <c r="C1557" s="250"/>
      <c r="D1557" s="250"/>
      <c r="E1557" s="107"/>
      <c r="F1557" s="257"/>
      <c r="G1557" s="257"/>
      <c r="H1557" s="257"/>
      <c r="I1557" s="257"/>
      <c r="J1557" s="257"/>
      <c r="K1557" s="109"/>
      <c r="L1557" s="257"/>
      <c r="M1557" s="257"/>
      <c r="N1557" s="257"/>
      <c r="O1557" s="257"/>
      <c r="P1557" s="248"/>
      <c r="Q1557" s="248"/>
      <c r="R1557" s="248"/>
      <c r="S1557" s="248"/>
      <c r="T1557" s="248"/>
      <c r="U1557" s="248"/>
    </row>
    <row r="1558" spans="2:21" s="260" customFormat="1" ht="30" customHeight="1">
      <c r="B1558" s="250"/>
      <c r="C1558" s="250"/>
      <c r="D1558" s="250"/>
      <c r="E1558" s="107"/>
      <c r="F1558" s="257"/>
      <c r="G1558" s="257"/>
      <c r="H1558" s="257"/>
      <c r="I1558" s="257"/>
      <c r="J1558" s="257"/>
      <c r="K1558" s="109"/>
      <c r="L1558" s="257"/>
      <c r="M1558" s="257"/>
      <c r="N1558" s="257"/>
      <c r="O1558" s="257"/>
      <c r="P1558" s="248"/>
      <c r="Q1558" s="248"/>
      <c r="R1558" s="248"/>
      <c r="S1558" s="248"/>
      <c r="T1558" s="248"/>
      <c r="U1558" s="248"/>
    </row>
    <row r="1559" spans="2:21" s="260" customFormat="1" ht="30" customHeight="1">
      <c r="B1559" s="250"/>
      <c r="C1559" s="250"/>
      <c r="D1559" s="250"/>
      <c r="E1559" s="107"/>
      <c r="F1559" s="257"/>
      <c r="G1559" s="257"/>
      <c r="H1559" s="257"/>
      <c r="I1559" s="257"/>
      <c r="J1559" s="257"/>
      <c r="K1559" s="109"/>
      <c r="L1559" s="257"/>
      <c r="M1559" s="257"/>
      <c r="N1559" s="257"/>
      <c r="O1559" s="257"/>
      <c r="P1559" s="248"/>
      <c r="Q1559" s="248"/>
      <c r="R1559" s="248"/>
      <c r="S1559" s="248"/>
      <c r="T1559" s="248"/>
      <c r="U1559" s="248"/>
    </row>
    <row r="1560" spans="2:21" s="260" customFormat="1" ht="30" customHeight="1">
      <c r="B1560" s="250"/>
      <c r="C1560" s="250"/>
      <c r="D1560" s="250"/>
      <c r="E1560" s="107"/>
      <c r="F1560" s="257"/>
      <c r="G1560" s="257"/>
      <c r="H1560" s="257"/>
      <c r="I1560" s="257"/>
      <c r="J1560" s="257"/>
      <c r="K1560" s="109"/>
      <c r="L1560" s="257"/>
      <c r="M1560" s="257"/>
      <c r="N1560" s="257"/>
      <c r="O1560" s="257"/>
      <c r="P1560" s="248"/>
      <c r="Q1560" s="248"/>
      <c r="R1560" s="248"/>
      <c r="S1560" s="248"/>
      <c r="T1560" s="248"/>
      <c r="U1560" s="248"/>
    </row>
    <row r="1561" spans="2:21" s="260" customFormat="1" ht="30" customHeight="1">
      <c r="B1561" s="250"/>
      <c r="C1561" s="250"/>
      <c r="D1561" s="250"/>
      <c r="E1561" s="107"/>
      <c r="F1561" s="257"/>
      <c r="G1561" s="257"/>
      <c r="H1561" s="257"/>
      <c r="I1561" s="257"/>
      <c r="J1561" s="257"/>
      <c r="K1561" s="109"/>
      <c r="L1561" s="257"/>
      <c r="M1561" s="257"/>
      <c r="N1561" s="257"/>
      <c r="O1561" s="257"/>
      <c r="P1561" s="248"/>
      <c r="Q1561" s="248"/>
      <c r="R1561" s="248"/>
      <c r="S1561" s="248"/>
      <c r="T1561" s="248"/>
      <c r="U1561" s="248"/>
    </row>
    <row r="1562" spans="2:21" s="260" customFormat="1" ht="30" customHeight="1">
      <c r="B1562" s="250"/>
      <c r="C1562" s="250"/>
      <c r="D1562" s="250"/>
      <c r="E1562" s="107"/>
      <c r="F1562" s="257"/>
      <c r="G1562" s="257"/>
      <c r="H1562" s="257"/>
      <c r="I1562" s="257"/>
      <c r="J1562" s="257"/>
      <c r="K1562" s="109"/>
      <c r="L1562" s="257"/>
      <c r="M1562" s="257"/>
      <c r="N1562" s="257"/>
      <c r="O1562" s="257"/>
      <c r="P1562" s="248"/>
      <c r="Q1562" s="248"/>
      <c r="R1562" s="248"/>
      <c r="S1562" s="248"/>
      <c r="T1562" s="248"/>
      <c r="U1562" s="248"/>
    </row>
    <row r="1563" spans="2:21" s="260" customFormat="1" ht="30" customHeight="1">
      <c r="B1563" s="250"/>
      <c r="C1563" s="250"/>
      <c r="D1563" s="250"/>
      <c r="E1563" s="107"/>
      <c r="F1563" s="257"/>
      <c r="G1563" s="257"/>
      <c r="H1563" s="257"/>
      <c r="I1563" s="257"/>
      <c r="J1563" s="257"/>
      <c r="K1563" s="109"/>
      <c r="L1563" s="257"/>
      <c r="M1563" s="257"/>
      <c r="N1563" s="257"/>
      <c r="O1563" s="257"/>
      <c r="P1563" s="248"/>
      <c r="Q1563" s="248"/>
      <c r="R1563" s="248"/>
      <c r="S1563" s="248"/>
      <c r="T1563" s="248"/>
      <c r="U1563" s="248"/>
    </row>
    <row r="1564" spans="2:21" s="260" customFormat="1" ht="30" customHeight="1">
      <c r="B1564" s="250"/>
      <c r="C1564" s="250"/>
      <c r="D1564" s="250"/>
      <c r="E1564" s="107"/>
      <c r="F1564" s="257"/>
      <c r="G1564" s="257"/>
      <c r="H1564" s="257"/>
      <c r="I1564" s="257"/>
      <c r="J1564" s="257"/>
      <c r="K1564" s="109"/>
      <c r="L1564" s="257"/>
      <c r="M1564" s="257"/>
      <c r="N1564" s="257"/>
      <c r="O1564" s="257"/>
      <c r="P1564" s="248"/>
      <c r="Q1564" s="248"/>
      <c r="R1564" s="248"/>
      <c r="S1564" s="248"/>
      <c r="T1564" s="248"/>
      <c r="U1564" s="248"/>
    </row>
    <row r="1565" spans="2:21" s="260" customFormat="1" ht="30" customHeight="1">
      <c r="B1565" s="250"/>
      <c r="C1565" s="250"/>
      <c r="D1565" s="250"/>
      <c r="E1565" s="107"/>
      <c r="F1565" s="257"/>
      <c r="G1565" s="257"/>
      <c r="H1565" s="257"/>
      <c r="I1565" s="257"/>
      <c r="J1565" s="257"/>
      <c r="K1565" s="109"/>
      <c r="L1565" s="257"/>
      <c r="M1565" s="257"/>
      <c r="N1565" s="257"/>
      <c r="O1565" s="257"/>
      <c r="P1565" s="248"/>
      <c r="Q1565" s="248"/>
      <c r="R1565" s="248"/>
      <c r="S1565" s="248"/>
      <c r="T1565" s="248"/>
      <c r="U1565" s="248"/>
    </row>
    <row r="1566" spans="2:21" s="260" customFormat="1" ht="30" customHeight="1">
      <c r="B1566" s="250"/>
      <c r="C1566" s="250"/>
      <c r="D1566" s="250"/>
      <c r="E1566" s="107"/>
      <c r="F1566" s="257"/>
      <c r="G1566" s="257"/>
      <c r="H1566" s="257"/>
      <c r="I1566" s="257"/>
      <c r="J1566" s="257"/>
      <c r="K1566" s="109"/>
      <c r="L1566" s="257"/>
      <c r="M1566" s="257"/>
      <c r="N1566" s="257"/>
      <c r="O1566" s="257"/>
      <c r="P1566" s="248"/>
      <c r="Q1566" s="248"/>
      <c r="R1566" s="248"/>
      <c r="S1566" s="248"/>
      <c r="T1566" s="248"/>
      <c r="U1566" s="248"/>
    </row>
    <row r="1567" spans="2:21" s="260" customFormat="1" ht="30" customHeight="1">
      <c r="B1567" s="250"/>
      <c r="C1567" s="250"/>
      <c r="D1567" s="250"/>
      <c r="E1567" s="107"/>
      <c r="F1567" s="257"/>
      <c r="G1567" s="257"/>
      <c r="H1567" s="257"/>
      <c r="I1567" s="257"/>
      <c r="J1567" s="257"/>
      <c r="K1567" s="109"/>
      <c r="L1567" s="257"/>
      <c r="M1567" s="257"/>
      <c r="N1567" s="257"/>
      <c r="O1567" s="257"/>
      <c r="P1567" s="248"/>
      <c r="Q1567" s="248"/>
      <c r="R1567" s="248"/>
      <c r="S1567" s="248"/>
      <c r="T1567" s="248"/>
      <c r="U1567" s="248"/>
    </row>
    <row r="1568" spans="2:21" s="260" customFormat="1" ht="30" customHeight="1">
      <c r="B1568" s="250"/>
      <c r="C1568" s="250"/>
      <c r="D1568" s="250"/>
      <c r="E1568" s="107"/>
      <c r="F1568" s="257"/>
      <c r="G1568" s="257"/>
      <c r="H1568" s="257"/>
      <c r="I1568" s="257"/>
      <c r="J1568" s="257"/>
      <c r="K1568" s="109"/>
      <c r="L1568" s="257"/>
      <c r="M1568" s="257"/>
      <c r="N1568" s="257"/>
      <c r="O1568" s="257"/>
      <c r="P1568" s="248"/>
      <c r="Q1568" s="248"/>
      <c r="R1568" s="248"/>
      <c r="S1568" s="248"/>
      <c r="T1568" s="248"/>
      <c r="U1568" s="248"/>
    </row>
    <row r="1569" spans="2:21" s="260" customFormat="1" ht="30" customHeight="1">
      <c r="B1569" s="250"/>
      <c r="C1569" s="250"/>
      <c r="D1569" s="250"/>
      <c r="E1569" s="107"/>
      <c r="F1569" s="257"/>
      <c r="G1569" s="257"/>
      <c r="H1569" s="257"/>
      <c r="I1569" s="257"/>
      <c r="J1569" s="257"/>
      <c r="K1569" s="109"/>
      <c r="L1569" s="257"/>
      <c r="M1569" s="257"/>
      <c r="N1569" s="257"/>
      <c r="O1569" s="257"/>
      <c r="P1569" s="248"/>
      <c r="Q1569" s="248"/>
      <c r="R1569" s="248"/>
      <c r="S1569" s="248"/>
      <c r="T1569" s="248"/>
      <c r="U1569" s="248"/>
    </row>
    <row r="1570" spans="2:21" s="260" customFormat="1" ht="30" customHeight="1">
      <c r="B1570" s="250"/>
      <c r="C1570" s="250"/>
      <c r="D1570" s="250"/>
      <c r="E1570" s="107"/>
      <c r="F1570" s="257"/>
      <c r="G1570" s="257"/>
      <c r="H1570" s="257"/>
      <c r="I1570" s="257"/>
      <c r="J1570" s="257"/>
      <c r="K1570" s="109"/>
      <c r="L1570" s="257"/>
      <c r="M1570" s="257"/>
      <c r="N1570" s="257"/>
      <c r="O1570" s="257"/>
      <c r="P1570" s="248"/>
      <c r="Q1570" s="248"/>
      <c r="R1570" s="248"/>
      <c r="S1570" s="248"/>
      <c r="T1570" s="248"/>
      <c r="U1570" s="248"/>
    </row>
    <row r="1571" spans="2:21" s="260" customFormat="1" ht="30" customHeight="1">
      <c r="B1571" s="250"/>
      <c r="C1571" s="250"/>
      <c r="D1571" s="250"/>
      <c r="E1571" s="107"/>
      <c r="F1571" s="257"/>
      <c r="G1571" s="257"/>
      <c r="H1571" s="257"/>
      <c r="I1571" s="257"/>
      <c r="J1571" s="257"/>
      <c r="K1571" s="109"/>
      <c r="L1571" s="257"/>
      <c r="M1571" s="257"/>
      <c r="N1571" s="257"/>
      <c r="O1571" s="257"/>
      <c r="P1571" s="248"/>
      <c r="Q1571" s="248"/>
      <c r="R1571" s="248"/>
      <c r="S1571" s="248"/>
      <c r="T1571" s="248"/>
      <c r="U1571" s="248"/>
    </row>
    <row r="1572" spans="2:21" s="260" customFormat="1" ht="30" customHeight="1">
      <c r="B1572" s="250"/>
      <c r="C1572" s="250"/>
      <c r="D1572" s="250"/>
      <c r="E1572" s="107"/>
      <c r="F1572" s="257"/>
      <c r="G1572" s="257"/>
      <c r="H1572" s="257"/>
      <c r="I1572" s="257"/>
      <c r="J1572" s="257"/>
      <c r="K1572" s="109"/>
      <c r="L1572" s="257"/>
      <c r="M1572" s="257"/>
      <c r="N1572" s="257"/>
      <c r="O1572" s="257"/>
      <c r="P1572" s="248"/>
      <c r="Q1572" s="248"/>
      <c r="R1572" s="248"/>
      <c r="S1572" s="248"/>
      <c r="T1572" s="248"/>
      <c r="U1572" s="248"/>
    </row>
    <row r="1573" spans="2:21" s="260" customFormat="1" ht="30" customHeight="1">
      <c r="B1573" s="250"/>
      <c r="C1573" s="250"/>
      <c r="D1573" s="250"/>
      <c r="E1573" s="107"/>
      <c r="F1573" s="257"/>
      <c r="G1573" s="257"/>
      <c r="H1573" s="257"/>
      <c r="I1573" s="257"/>
      <c r="J1573" s="257"/>
      <c r="K1573" s="109"/>
      <c r="L1573" s="257"/>
      <c r="M1573" s="257"/>
      <c r="N1573" s="257"/>
      <c r="O1573" s="257"/>
      <c r="P1573" s="248"/>
      <c r="Q1573" s="248"/>
      <c r="R1573" s="248"/>
      <c r="S1573" s="248"/>
      <c r="T1573" s="248"/>
      <c r="U1573" s="248"/>
    </row>
    <row r="1574" spans="2:21" s="260" customFormat="1" ht="30" customHeight="1">
      <c r="B1574" s="250"/>
      <c r="C1574" s="250"/>
      <c r="D1574" s="250"/>
      <c r="E1574" s="107"/>
      <c r="F1574" s="257"/>
      <c r="G1574" s="257"/>
      <c r="H1574" s="257"/>
      <c r="I1574" s="257"/>
      <c r="J1574" s="257"/>
      <c r="K1574" s="109"/>
      <c r="L1574" s="257"/>
      <c r="M1574" s="257"/>
      <c r="N1574" s="257"/>
      <c r="O1574" s="257"/>
      <c r="P1574" s="248"/>
      <c r="Q1574" s="248"/>
      <c r="R1574" s="248"/>
      <c r="S1574" s="248"/>
      <c r="T1574" s="248"/>
      <c r="U1574" s="248"/>
    </row>
    <row r="1575" spans="2:21" s="260" customFormat="1" ht="30" customHeight="1">
      <c r="B1575" s="250"/>
      <c r="C1575" s="250"/>
      <c r="D1575" s="250"/>
      <c r="E1575" s="107"/>
      <c r="F1575" s="257"/>
      <c r="G1575" s="257"/>
      <c r="H1575" s="257"/>
      <c r="I1575" s="257"/>
      <c r="J1575" s="257"/>
      <c r="K1575" s="109"/>
      <c r="L1575" s="257"/>
      <c r="M1575" s="257"/>
      <c r="N1575" s="257"/>
      <c r="O1575" s="257"/>
      <c r="P1575" s="248"/>
      <c r="Q1575" s="248"/>
      <c r="R1575" s="248"/>
      <c r="S1575" s="248"/>
      <c r="T1575" s="248"/>
      <c r="U1575" s="248"/>
    </row>
    <row r="1576" spans="2:21" s="260" customFormat="1" ht="30" customHeight="1">
      <c r="B1576" s="250"/>
      <c r="C1576" s="250"/>
      <c r="D1576" s="250"/>
      <c r="E1576" s="107"/>
      <c r="F1576" s="257"/>
      <c r="G1576" s="257"/>
      <c r="H1576" s="257"/>
      <c r="I1576" s="257"/>
      <c r="J1576" s="257"/>
      <c r="K1576" s="109"/>
      <c r="L1576" s="257"/>
      <c r="M1576" s="257"/>
      <c r="N1576" s="257"/>
      <c r="O1576" s="257"/>
      <c r="P1576" s="248"/>
      <c r="Q1576" s="248"/>
      <c r="R1576" s="248"/>
      <c r="S1576" s="248"/>
      <c r="T1576" s="248"/>
      <c r="U1576" s="248"/>
    </row>
    <row r="1577" spans="2:21" s="260" customFormat="1" ht="30" customHeight="1">
      <c r="B1577" s="250"/>
      <c r="C1577" s="250"/>
      <c r="D1577" s="250"/>
      <c r="E1577" s="107"/>
      <c r="F1577" s="257"/>
      <c r="G1577" s="257"/>
      <c r="H1577" s="257"/>
      <c r="I1577" s="257"/>
      <c r="J1577" s="257"/>
      <c r="K1577" s="109"/>
      <c r="L1577" s="257"/>
      <c r="M1577" s="257"/>
      <c r="N1577" s="257"/>
      <c r="O1577" s="257"/>
      <c r="P1577" s="248"/>
      <c r="Q1577" s="248"/>
      <c r="R1577" s="248"/>
      <c r="S1577" s="248"/>
      <c r="T1577" s="248"/>
      <c r="U1577" s="248"/>
    </row>
    <row r="1578" spans="2:21" s="260" customFormat="1" ht="30" customHeight="1">
      <c r="B1578" s="250"/>
      <c r="C1578" s="250"/>
      <c r="D1578" s="250"/>
      <c r="E1578" s="107"/>
      <c r="F1578" s="257"/>
      <c r="G1578" s="257"/>
      <c r="H1578" s="257"/>
      <c r="I1578" s="257"/>
      <c r="J1578" s="257"/>
      <c r="K1578" s="109"/>
      <c r="L1578" s="257"/>
      <c r="M1578" s="257"/>
      <c r="N1578" s="257"/>
      <c r="O1578" s="257"/>
      <c r="P1578" s="248"/>
      <c r="Q1578" s="248"/>
      <c r="R1578" s="248"/>
      <c r="S1578" s="248"/>
      <c r="T1578" s="248"/>
      <c r="U1578" s="248"/>
    </row>
    <row r="1579" spans="2:21" s="260" customFormat="1" ht="30" customHeight="1">
      <c r="B1579" s="250"/>
      <c r="C1579" s="250"/>
      <c r="D1579" s="250"/>
      <c r="E1579" s="107"/>
      <c r="F1579" s="257"/>
      <c r="G1579" s="257"/>
      <c r="H1579" s="257"/>
      <c r="I1579" s="257"/>
      <c r="J1579" s="257"/>
      <c r="K1579" s="109"/>
      <c r="L1579" s="257"/>
      <c r="M1579" s="257"/>
      <c r="N1579" s="257"/>
      <c r="O1579" s="257"/>
      <c r="P1579" s="248"/>
      <c r="Q1579" s="248"/>
      <c r="R1579" s="248"/>
      <c r="S1579" s="248"/>
      <c r="T1579" s="248"/>
      <c r="U1579" s="248"/>
    </row>
    <row r="1580" spans="2:21" s="260" customFormat="1" ht="30" customHeight="1">
      <c r="B1580" s="250"/>
      <c r="C1580" s="250"/>
      <c r="D1580" s="250"/>
      <c r="E1580" s="107"/>
      <c r="F1580" s="257"/>
      <c r="G1580" s="257"/>
      <c r="H1580" s="257"/>
      <c r="I1580" s="257"/>
      <c r="J1580" s="257"/>
      <c r="K1580" s="109"/>
      <c r="L1580" s="257"/>
      <c r="M1580" s="257"/>
      <c r="N1580" s="257"/>
      <c r="O1580" s="257"/>
      <c r="P1580" s="248"/>
      <c r="Q1580" s="248"/>
      <c r="R1580" s="248"/>
      <c r="S1580" s="248"/>
      <c r="T1580" s="248"/>
      <c r="U1580" s="248"/>
    </row>
    <row r="1581" spans="2:21" s="260" customFormat="1" ht="30" customHeight="1">
      <c r="B1581" s="250"/>
      <c r="C1581" s="250"/>
      <c r="D1581" s="250"/>
      <c r="E1581" s="107"/>
      <c r="F1581" s="257"/>
      <c r="G1581" s="257"/>
      <c r="H1581" s="257"/>
      <c r="I1581" s="257"/>
      <c r="J1581" s="257"/>
      <c r="K1581" s="109"/>
      <c r="L1581" s="257"/>
      <c r="M1581" s="257"/>
      <c r="N1581" s="257"/>
      <c r="O1581" s="257"/>
      <c r="P1581" s="248"/>
      <c r="Q1581" s="248"/>
      <c r="R1581" s="248"/>
      <c r="S1581" s="248"/>
      <c r="T1581" s="248"/>
      <c r="U1581" s="248"/>
    </row>
    <row r="1582" spans="2:21" s="260" customFormat="1" ht="30" customHeight="1">
      <c r="B1582" s="250"/>
      <c r="C1582" s="250"/>
      <c r="D1582" s="250"/>
      <c r="E1582" s="107"/>
      <c r="F1582" s="257"/>
      <c r="G1582" s="257"/>
      <c r="H1582" s="257"/>
      <c r="I1582" s="257"/>
      <c r="J1582" s="257"/>
      <c r="K1582" s="109"/>
      <c r="L1582" s="257"/>
      <c r="M1582" s="257"/>
      <c r="N1582" s="257"/>
      <c r="O1582" s="257"/>
      <c r="P1582" s="248"/>
      <c r="Q1582" s="248"/>
      <c r="R1582" s="248"/>
      <c r="S1582" s="248"/>
      <c r="T1582" s="248"/>
      <c r="U1582" s="248"/>
    </row>
    <row r="1583" spans="2:21" s="260" customFormat="1" ht="30" customHeight="1">
      <c r="B1583" s="250"/>
      <c r="C1583" s="250"/>
      <c r="D1583" s="250"/>
      <c r="E1583" s="107"/>
      <c r="F1583" s="257"/>
      <c r="G1583" s="257"/>
      <c r="H1583" s="257"/>
      <c r="I1583" s="257"/>
      <c r="J1583" s="257"/>
      <c r="K1583" s="109"/>
      <c r="L1583" s="257"/>
      <c r="M1583" s="257"/>
      <c r="N1583" s="257"/>
      <c r="O1583" s="257"/>
      <c r="P1583" s="248"/>
      <c r="Q1583" s="248"/>
      <c r="R1583" s="248"/>
      <c r="S1583" s="248"/>
      <c r="T1583" s="248"/>
      <c r="U1583" s="248"/>
    </row>
    <row r="1584" spans="2:21" s="260" customFormat="1" ht="30" customHeight="1">
      <c r="B1584" s="250"/>
      <c r="C1584" s="250"/>
      <c r="D1584" s="250"/>
      <c r="E1584" s="107"/>
      <c r="F1584" s="257"/>
      <c r="G1584" s="257"/>
      <c r="H1584" s="257"/>
      <c r="I1584" s="257"/>
      <c r="J1584" s="257"/>
      <c r="K1584" s="109"/>
      <c r="L1584" s="257"/>
      <c r="M1584" s="257"/>
      <c r="N1584" s="257"/>
      <c r="O1584" s="257"/>
      <c r="P1584" s="248"/>
      <c r="Q1584" s="248"/>
      <c r="R1584" s="248"/>
      <c r="S1584" s="248"/>
      <c r="T1584" s="248"/>
      <c r="U1584" s="248"/>
    </row>
    <row r="1585" spans="2:21" s="260" customFormat="1" ht="30" customHeight="1">
      <c r="B1585" s="250"/>
      <c r="C1585" s="250"/>
      <c r="D1585" s="250"/>
      <c r="E1585" s="107"/>
      <c r="F1585" s="257"/>
      <c r="G1585" s="257"/>
      <c r="H1585" s="257"/>
      <c r="I1585" s="257"/>
      <c r="J1585" s="257"/>
      <c r="K1585" s="109"/>
      <c r="L1585" s="257"/>
      <c r="M1585" s="257"/>
      <c r="N1585" s="257"/>
      <c r="O1585" s="257"/>
      <c r="P1585" s="248"/>
      <c r="Q1585" s="248"/>
      <c r="R1585" s="248"/>
      <c r="S1585" s="248"/>
      <c r="T1585" s="248"/>
      <c r="U1585" s="248"/>
    </row>
    <row r="1586" spans="2:21" s="260" customFormat="1" ht="30" customHeight="1">
      <c r="B1586" s="250"/>
      <c r="C1586" s="250"/>
      <c r="D1586" s="250"/>
      <c r="E1586" s="107"/>
      <c r="F1586" s="257"/>
      <c r="G1586" s="257"/>
      <c r="H1586" s="257"/>
      <c r="I1586" s="257"/>
      <c r="J1586" s="257"/>
      <c r="K1586" s="109"/>
      <c r="L1586" s="257"/>
      <c r="M1586" s="257"/>
      <c r="N1586" s="257"/>
      <c r="O1586" s="257"/>
      <c r="P1586" s="248"/>
      <c r="Q1586" s="248"/>
      <c r="R1586" s="248"/>
      <c r="S1586" s="248"/>
      <c r="T1586" s="248"/>
      <c r="U1586" s="248"/>
    </row>
    <row r="1587" spans="2:21" s="260" customFormat="1" ht="30" customHeight="1">
      <c r="B1587" s="250"/>
      <c r="C1587" s="250"/>
      <c r="D1587" s="250"/>
      <c r="E1587" s="107"/>
      <c r="F1587" s="257"/>
      <c r="G1587" s="257"/>
      <c r="H1587" s="257"/>
      <c r="I1587" s="257"/>
      <c r="J1587" s="257"/>
      <c r="K1587" s="109"/>
      <c r="L1587" s="257"/>
      <c r="M1587" s="257"/>
      <c r="N1587" s="257"/>
      <c r="O1587" s="257"/>
      <c r="P1587" s="248"/>
      <c r="Q1587" s="248"/>
      <c r="R1587" s="248"/>
      <c r="S1587" s="248"/>
      <c r="T1587" s="248"/>
      <c r="U1587" s="248"/>
    </row>
    <row r="1588" spans="2:21" s="260" customFormat="1" ht="30" customHeight="1">
      <c r="B1588" s="250"/>
      <c r="C1588" s="250"/>
      <c r="D1588" s="250"/>
      <c r="E1588" s="107"/>
      <c r="F1588" s="257"/>
      <c r="G1588" s="257"/>
      <c r="H1588" s="257"/>
      <c r="I1588" s="257"/>
      <c r="J1588" s="257"/>
      <c r="K1588" s="109"/>
      <c r="L1588" s="257"/>
      <c r="M1588" s="257"/>
      <c r="N1588" s="257"/>
      <c r="O1588" s="257"/>
      <c r="P1588" s="248"/>
      <c r="Q1588" s="248"/>
      <c r="R1588" s="248"/>
      <c r="S1588" s="248"/>
      <c r="T1588" s="248"/>
      <c r="U1588" s="248"/>
    </row>
    <row r="1589" spans="2:21" s="260" customFormat="1" ht="30" customHeight="1">
      <c r="B1589" s="250"/>
      <c r="C1589" s="250"/>
      <c r="D1589" s="250"/>
      <c r="E1589" s="107"/>
      <c r="F1589" s="257"/>
      <c r="G1589" s="257"/>
      <c r="H1589" s="257"/>
      <c r="I1589" s="257"/>
      <c r="J1589" s="257"/>
      <c r="K1589" s="109"/>
      <c r="L1589" s="257"/>
      <c r="M1589" s="257"/>
      <c r="N1589" s="257"/>
      <c r="O1589" s="257"/>
      <c r="P1589" s="248"/>
      <c r="Q1589" s="248"/>
      <c r="R1589" s="248"/>
      <c r="S1589" s="248"/>
      <c r="T1589" s="248"/>
      <c r="U1589" s="248"/>
    </row>
    <row r="1590" spans="2:21" s="260" customFormat="1" ht="30" customHeight="1">
      <c r="B1590" s="250"/>
      <c r="C1590" s="250"/>
      <c r="D1590" s="250"/>
      <c r="E1590" s="107"/>
      <c r="F1590" s="257"/>
      <c r="G1590" s="257"/>
      <c r="H1590" s="257"/>
      <c r="I1590" s="257"/>
      <c r="J1590" s="257"/>
      <c r="K1590" s="109"/>
      <c r="L1590" s="257"/>
      <c r="M1590" s="257"/>
      <c r="N1590" s="257"/>
      <c r="O1590" s="257"/>
      <c r="P1590" s="248"/>
      <c r="Q1590" s="248"/>
      <c r="R1590" s="248"/>
      <c r="S1590" s="248"/>
      <c r="T1590" s="248"/>
      <c r="U1590" s="248"/>
    </row>
    <row r="1591" spans="2:21" s="260" customFormat="1" ht="30" customHeight="1">
      <c r="B1591" s="250"/>
      <c r="C1591" s="250"/>
      <c r="D1591" s="250"/>
      <c r="E1591" s="107"/>
      <c r="F1591" s="257"/>
      <c r="G1591" s="257"/>
      <c r="H1591" s="257"/>
      <c r="I1591" s="257"/>
      <c r="J1591" s="257"/>
      <c r="K1591" s="109"/>
      <c r="L1591" s="257"/>
      <c r="M1591" s="257"/>
      <c r="N1591" s="257"/>
      <c r="O1591" s="257"/>
      <c r="P1591" s="248"/>
      <c r="Q1591" s="248"/>
      <c r="R1591" s="248"/>
      <c r="S1591" s="248"/>
      <c r="T1591" s="248"/>
      <c r="U1591" s="248"/>
    </row>
    <row r="1592" spans="2:21" s="260" customFormat="1" ht="30" customHeight="1">
      <c r="B1592" s="250"/>
      <c r="C1592" s="250"/>
      <c r="D1592" s="250"/>
      <c r="E1592" s="107"/>
      <c r="F1592" s="257"/>
      <c r="G1592" s="257"/>
      <c r="H1592" s="257"/>
      <c r="I1592" s="257"/>
      <c r="J1592" s="257"/>
      <c r="K1592" s="109"/>
      <c r="L1592" s="257"/>
      <c r="M1592" s="257"/>
      <c r="N1592" s="257"/>
      <c r="O1592" s="257"/>
      <c r="P1592" s="248"/>
      <c r="Q1592" s="248"/>
      <c r="R1592" s="248"/>
      <c r="S1592" s="248"/>
      <c r="T1592" s="248"/>
      <c r="U1592" s="248"/>
    </row>
    <row r="1593" spans="2:21" s="260" customFormat="1" ht="30" customHeight="1">
      <c r="B1593" s="250"/>
      <c r="C1593" s="250"/>
      <c r="D1593" s="250"/>
      <c r="E1593" s="107"/>
      <c r="F1593" s="257"/>
      <c r="G1593" s="257"/>
      <c r="H1593" s="257"/>
      <c r="I1593" s="257"/>
      <c r="J1593" s="257"/>
      <c r="K1593" s="109"/>
      <c r="L1593" s="257"/>
      <c r="M1593" s="257"/>
      <c r="N1593" s="257"/>
      <c r="O1593" s="257"/>
      <c r="P1593" s="248"/>
      <c r="Q1593" s="248"/>
      <c r="R1593" s="248"/>
      <c r="S1593" s="248"/>
      <c r="T1593" s="248"/>
      <c r="U1593" s="248"/>
    </row>
    <row r="1594" spans="2:21" s="260" customFormat="1" ht="30" customHeight="1">
      <c r="B1594" s="250"/>
      <c r="C1594" s="250"/>
      <c r="D1594" s="250"/>
      <c r="E1594" s="107"/>
      <c r="F1594" s="257"/>
      <c r="G1594" s="257"/>
      <c r="H1594" s="257"/>
      <c r="I1594" s="257"/>
      <c r="J1594" s="257"/>
      <c r="K1594" s="109"/>
      <c r="L1594" s="257"/>
      <c r="M1594" s="257"/>
      <c r="N1594" s="257"/>
      <c r="O1594" s="257"/>
      <c r="P1594" s="248"/>
      <c r="Q1594" s="248"/>
      <c r="R1594" s="248"/>
      <c r="S1594" s="248"/>
      <c r="T1594" s="248"/>
      <c r="U1594" s="248"/>
    </row>
    <row r="1595" spans="2:21" s="260" customFormat="1" ht="30" customHeight="1">
      <c r="B1595" s="250"/>
      <c r="C1595" s="250"/>
      <c r="D1595" s="250"/>
      <c r="E1595" s="107"/>
      <c r="F1595" s="257"/>
      <c r="G1595" s="257"/>
      <c r="H1595" s="257"/>
      <c r="I1595" s="257"/>
      <c r="J1595" s="257"/>
      <c r="K1595" s="109"/>
      <c r="L1595" s="257"/>
      <c r="M1595" s="257"/>
      <c r="N1595" s="257"/>
      <c r="O1595" s="257"/>
      <c r="P1595" s="248"/>
      <c r="Q1595" s="248"/>
      <c r="R1595" s="248"/>
      <c r="S1595" s="248"/>
      <c r="T1595" s="248"/>
      <c r="U1595" s="248"/>
    </row>
    <row r="1596" spans="2:21" s="260" customFormat="1" ht="30" customHeight="1">
      <c r="B1596" s="250"/>
      <c r="C1596" s="250"/>
      <c r="D1596" s="250"/>
      <c r="E1596" s="107"/>
      <c r="F1596" s="257"/>
      <c r="G1596" s="257"/>
      <c r="H1596" s="257"/>
      <c r="I1596" s="257"/>
      <c r="J1596" s="257"/>
      <c r="K1596" s="109"/>
      <c r="L1596" s="257"/>
      <c r="M1596" s="257"/>
      <c r="N1596" s="257"/>
      <c r="O1596" s="257"/>
      <c r="P1596" s="248"/>
      <c r="Q1596" s="248"/>
      <c r="R1596" s="248"/>
      <c r="S1596" s="248"/>
      <c r="T1596" s="248"/>
      <c r="U1596" s="248"/>
    </row>
    <row r="1597" spans="2:21" s="260" customFormat="1" ht="30" customHeight="1">
      <c r="B1597" s="250"/>
      <c r="C1597" s="250"/>
      <c r="D1597" s="250"/>
      <c r="E1597" s="107"/>
      <c r="F1597" s="257"/>
      <c r="G1597" s="257"/>
      <c r="H1597" s="257"/>
      <c r="I1597" s="257"/>
      <c r="J1597" s="257"/>
      <c r="K1597" s="109"/>
      <c r="L1597" s="257"/>
      <c r="M1597" s="257"/>
      <c r="N1597" s="257"/>
      <c r="O1597" s="257"/>
      <c r="P1597" s="248"/>
      <c r="Q1597" s="248"/>
      <c r="R1597" s="248"/>
      <c r="S1597" s="248"/>
      <c r="T1597" s="248"/>
      <c r="U1597" s="248"/>
    </row>
    <row r="1598" spans="2:21" s="260" customFormat="1" ht="30" customHeight="1">
      <c r="B1598" s="250"/>
      <c r="C1598" s="250"/>
      <c r="D1598" s="250"/>
      <c r="E1598" s="107"/>
      <c r="F1598" s="257"/>
      <c r="G1598" s="257"/>
      <c r="H1598" s="257"/>
      <c r="I1598" s="257"/>
      <c r="J1598" s="257"/>
      <c r="K1598" s="109"/>
      <c r="L1598" s="257"/>
      <c r="M1598" s="257"/>
      <c r="N1598" s="257"/>
      <c r="O1598" s="257"/>
      <c r="P1598" s="248"/>
      <c r="Q1598" s="248"/>
      <c r="R1598" s="248"/>
      <c r="S1598" s="248"/>
      <c r="T1598" s="248"/>
      <c r="U1598" s="248"/>
    </row>
    <row r="1599" spans="2:21" s="260" customFormat="1" ht="30" customHeight="1">
      <c r="B1599" s="250"/>
      <c r="C1599" s="250"/>
      <c r="D1599" s="250"/>
      <c r="E1599" s="107"/>
      <c r="F1599" s="257"/>
      <c r="G1599" s="257"/>
      <c r="H1599" s="257"/>
      <c r="I1599" s="257"/>
      <c r="J1599" s="257"/>
      <c r="K1599" s="109"/>
      <c r="L1599" s="257"/>
      <c r="M1599" s="257"/>
      <c r="N1599" s="257"/>
      <c r="O1599" s="257"/>
      <c r="P1599" s="248"/>
      <c r="Q1599" s="248"/>
      <c r="R1599" s="248"/>
      <c r="S1599" s="248"/>
      <c r="T1599" s="248"/>
      <c r="U1599" s="248"/>
    </row>
    <row r="1600" spans="2:21" s="260" customFormat="1" ht="30" customHeight="1">
      <c r="B1600" s="250"/>
      <c r="C1600" s="250"/>
      <c r="D1600" s="250"/>
      <c r="E1600" s="107"/>
      <c r="F1600" s="257"/>
      <c r="G1600" s="257"/>
      <c r="H1600" s="257"/>
      <c r="I1600" s="257"/>
      <c r="J1600" s="257"/>
      <c r="K1600" s="109"/>
      <c r="L1600" s="257"/>
      <c r="M1600" s="257"/>
      <c r="N1600" s="257"/>
      <c r="O1600" s="257"/>
      <c r="P1600" s="248"/>
      <c r="Q1600" s="248"/>
      <c r="R1600" s="248"/>
      <c r="S1600" s="248"/>
      <c r="T1600" s="248"/>
      <c r="U1600" s="248"/>
    </row>
    <row r="1601" spans="2:21" s="260" customFormat="1" ht="30" customHeight="1">
      <c r="B1601" s="250"/>
      <c r="C1601" s="250"/>
      <c r="D1601" s="250"/>
      <c r="E1601" s="107"/>
      <c r="F1601" s="257"/>
      <c r="G1601" s="257"/>
      <c r="H1601" s="257"/>
      <c r="I1601" s="257"/>
      <c r="J1601" s="257"/>
      <c r="K1601" s="109"/>
      <c r="L1601" s="257"/>
      <c r="M1601" s="257"/>
      <c r="N1601" s="257"/>
      <c r="O1601" s="257"/>
      <c r="P1601" s="248"/>
      <c r="Q1601" s="248"/>
      <c r="R1601" s="248"/>
      <c r="S1601" s="248"/>
      <c r="T1601" s="248"/>
      <c r="U1601" s="248"/>
    </row>
    <row r="1602" spans="2:21" s="260" customFormat="1" ht="30" customHeight="1">
      <c r="B1602" s="250"/>
      <c r="C1602" s="250"/>
      <c r="D1602" s="250"/>
      <c r="E1602" s="107"/>
      <c r="F1602" s="257"/>
      <c r="G1602" s="257"/>
      <c r="H1602" s="257"/>
      <c r="I1602" s="257"/>
      <c r="J1602" s="257"/>
      <c r="K1602" s="109"/>
      <c r="L1602" s="257"/>
      <c r="M1602" s="257"/>
      <c r="N1602" s="257"/>
      <c r="O1602" s="257"/>
      <c r="P1602" s="248"/>
      <c r="Q1602" s="248"/>
      <c r="R1602" s="248"/>
      <c r="S1602" s="248"/>
      <c r="T1602" s="248"/>
      <c r="U1602" s="248"/>
    </row>
    <row r="1603" spans="2:21" s="260" customFormat="1" ht="30" customHeight="1">
      <c r="B1603" s="250"/>
      <c r="C1603" s="250"/>
      <c r="D1603" s="250"/>
      <c r="E1603" s="107"/>
      <c r="F1603" s="257"/>
      <c r="G1603" s="257"/>
      <c r="H1603" s="257"/>
      <c r="I1603" s="257"/>
      <c r="J1603" s="257"/>
      <c r="K1603" s="109"/>
      <c r="L1603" s="257"/>
      <c r="M1603" s="257"/>
      <c r="N1603" s="257"/>
      <c r="O1603" s="257"/>
      <c r="P1603" s="248"/>
      <c r="Q1603" s="248"/>
      <c r="R1603" s="248"/>
      <c r="S1603" s="248"/>
      <c r="T1603" s="248"/>
      <c r="U1603" s="248"/>
    </row>
    <row r="1604" spans="2:21" s="260" customFormat="1" ht="30" customHeight="1">
      <c r="B1604" s="250"/>
      <c r="C1604" s="250"/>
      <c r="D1604" s="250"/>
      <c r="E1604" s="107"/>
      <c r="F1604" s="257"/>
      <c r="G1604" s="257"/>
      <c r="H1604" s="257"/>
      <c r="I1604" s="257"/>
      <c r="J1604" s="257"/>
      <c r="K1604" s="109"/>
      <c r="L1604" s="257"/>
      <c r="M1604" s="257"/>
      <c r="N1604" s="257"/>
      <c r="O1604" s="257"/>
      <c r="P1604" s="248"/>
      <c r="Q1604" s="248"/>
      <c r="R1604" s="248"/>
      <c r="S1604" s="248"/>
      <c r="T1604" s="248"/>
      <c r="U1604" s="248"/>
    </row>
    <row r="1605" spans="2:21" s="260" customFormat="1" ht="30" customHeight="1">
      <c r="B1605" s="250"/>
      <c r="C1605" s="250"/>
      <c r="D1605" s="250"/>
      <c r="E1605" s="107"/>
      <c r="F1605" s="257"/>
      <c r="G1605" s="257"/>
      <c r="H1605" s="257"/>
      <c r="I1605" s="257"/>
      <c r="J1605" s="257"/>
      <c r="K1605" s="109"/>
      <c r="L1605" s="257"/>
      <c r="M1605" s="257"/>
      <c r="N1605" s="257"/>
      <c r="O1605" s="257"/>
      <c r="P1605" s="248"/>
      <c r="Q1605" s="248"/>
      <c r="R1605" s="248"/>
      <c r="S1605" s="248"/>
      <c r="T1605" s="248"/>
      <c r="U1605" s="248"/>
    </row>
    <row r="1606" spans="2:21" s="260" customFormat="1" ht="30" customHeight="1">
      <c r="B1606" s="250"/>
      <c r="C1606" s="250"/>
      <c r="D1606" s="250"/>
      <c r="E1606" s="107"/>
      <c r="F1606" s="257"/>
      <c r="G1606" s="257"/>
      <c r="H1606" s="257"/>
      <c r="I1606" s="257"/>
      <c r="J1606" s="257"/>
      <c r="K1606" s="109"/>
      <c r="L1606" s="257"/>
      <c r="M1606" s="257"/>
      <c r="N1606" s="257"/>
      <c r="O1606" s="257"/>
      <c r="P1606" s="248"/>
      <c r="Q1606" s="248"/>
      <c r="R1606" s="248"/>
      <c r="S1606" s="248"/>
      <c r="T1606" s="248"/>
      <c r="U1606" s="248"/>
    </row>
    <row r="1607" spans="2:21" s="260" customFormat="1" ht="30" customHeight="1">
      <c r="B1607" s="250"/>
      <c r="C1607" s="250"/>
      <c r="D1607" s="250"/>
      <c r="E1607" s="107"/>
      <c r="F1607" s="257"/>
      <c r="G1607" s="257"/>
      <c r="H1607" s="257"/>
      <c r="I1607" s="257"/>
      <c r="J1607" s="257"/>
      <c r="K1607" s="109"/>
      <c r="L1607" s="257"/>
      <c r="M1607" s="257"/>
      <c r="N1607" s="257"/>
      <c r="O1607" s="257"/>
      <c r="P1607" s="248"/>
      <c r="Q1607" s="248"/>
      <c r="R1607" s="248"/>
      <c r="S1607" s="248"/>
      <c r="T1607" s="248"/>
      <c r="U1607" s="248"/>
    </row>
    <row r="1608" spans="2:21" s="260" customFormat="1" ht="30" customHeight="1">
      <c r="B1608" s="250"/>
      <c r="C1608" s="250"/>
      <c r="D1608" s="250"/>
      <c r="E1608" s="107"/>
      <c r="F1608" s="257"/>
      <c r="G1608" s="257"/>
      <c r="H1608" s="257"/>
      <c r="I1608" s="257"/>
      <c r="J1608" s="257"/>
      <c r="K1608" s="109"/>
      <c r="L1608" s="257"/>
      <c r="M1608" s="257"/>
      <c r="N1608" s="257"/>
      <c r="O1608" s="257"/>
      <c r="P1608" s="248"/>
      <c r="Q1608" s="248"/>
      <c r="R1608" s="248"/>
      <c r="S1608" s="248"/>
      <c r="T1608" s="248"/>
      <c r="U1608" s="248"/>
    </row>
    <row r="1609" spans="2:21" s="260" customFormat="1" ht="30" customHeight="1">
      <c r="B1609" s="250"/>
      <c r="C1609" s="250"/>
      <c r="D1609" s="250"/>
      <c r="E1609" s="107"/>
      <c r="F1609" s="257"/>
      <c r="G1609" s="257"/>
      <c r="H1609" s="257"/>
      <c r="I1609" s="257"/>
      <c r="J1609" s="257"/>
      <c r="K1609" s="109"/>
      <c r="L1609" s="257"/>
      <c r="M1609" s="257"/>
      <c r="N1609" s="257"/>
      <c r="O1609" s="257"/>
      <c r="P1609" s="248"/>
      <c r="Q1609" s="248"/>
      <c r="R1609" s="248"/>
      <c r="S1609" s="248"/>
      <c r="T1609" s="248"/>
      <c r="U1609" s="248"/>
    </row>
    <row r="1610" spans="2:21" s="260" customFormat="1" ht="30" customHeight="1">
      <c r="B1610" s="250"/>
      <c r="C1610" s="250"/>
      <c r="D1610" s="250"/>
      <c r="E1610" s="107"/>
      <c r="F1610" s="257"/>
      <c r="G1610" s="257"/>
      <c r="H1610" s="257"/>
      <c r="I1610" s="257"/>
      <c r="J1610" s="257"/>
      <c r="K1610" s="109"/>
      <c r="L1610" s="257"/>
      <c r="M1610" s="257"/>
      <c r="N1610" s="257"/>
      <c r="O1610" s="257"/>
      <c r="P1610" s="248"/>
      <c r="Q1610" s="248"/>
      <c r="R1610" s="248"/>
      <c r="S1610" s="248"/>
      <c r="T1610" s="248"/>
      <c r="U1610" s="248"/>
    </row>
    <row r="1611" spans="2:21" s="260" customFormat="1" ht="30" customHeight="1">
      <c r="B1611" s="250"/>
      <c r="C1611" s="250"/>
      <c r="D1611" s="250"/>
      <c r="E1611" s="107"/>
      <c r="F1611" s="257"/>
      <c r="G1611" s="257"/>
      <c r="H1611" s="257"/>
      <c r="I1611" s="257"/>
      <c r="J1611" s="257"/>
      <c r="K1611" s="109"/>
      <c r="L1611" s="257"/>
      <c r="M1611" s="257"/>
      <c r="N1611" s="257"/>
      <c r="O1611" s="257"/>
      <c r="P1611" s="248"/>
      <c r="Q1611" s="248"/>
      <c r="R1611" s="248"/>
      <c r="S1611" s="248"/>
      <c r="T1611" s="248"/>
      <c r="U1611" s="248"/>
    </row>
    <row r="1612" spans="2:21" s="260" customFormat="1" ht="30" customHeight="1">
      <c r="B1612" s="250"/>
      <c r="C1612" s="250"/>
      <c r="D1612" s="250"/>
      <c r="E1612" s="107"/>
      <c r="F1612" s="257"/>
      <c r="G1612" s="257"/>
      <c r="H1612" s="257"/>
      <c r="I1612" s="257"/>
      <c r="J1612" s="257"/>
      <c r="K1612" s="109"/>
      <c r="L1612" s="257"/>
      <c r="M1612" s="257"/>
      <c r="N1612" s="257"/>
      <c r="O1612" s="257"/>
      <c r="P1612" s="248"/>
      <c r="Q1612" s="248"/>
      <c r="R1612" s="248"/>
      <c r="S1612" s="248"/>
      <c r="T1612" s="248"/>
      <c r="U1612" s="248"/>
    </row>
    <row r="1613" spans="2:21" s="260" customFormat="1" ht="30" customHeight="1">
      <c r="B1613" s="250"/>
      <c r="C1613" s="250"/>
      <c r="D1613" s="250"/>
      <c r="E1613" s="107"/>
      <c r="F1613" s="257"/>
      <c r="G1613" s="257"/>
      <c r="H1613" s="257"/>
      <c r="I1613" s="257"/>
      <c r="J1613" s="257"/>
      <c r="K1613" s="109"/>
      <c r="L1613" s="257"/>
      <c r="M1613" s="257"/>
      <c r="N1613" s="257"/>
      <c r="O1613" s="257"/>
      <c r="P1613" s="248"/>
      <c r="Q1613" s="248"/>
      <c r="R1613" s="248"/>
      <c r="S1613" s="248"/>
      <c r="T1613" s="248"/>
      <c r="U1613" s="248"/>
    </row>
    <row r="1614" spans="2:21" s="260" customFormat="1" ht="30" customHeight="1">
      <c r="B1614" s="250"/>
      <c r="C1614" s="250"/>
      <c r="D1614" s="250"/>
      <c r="E1614" s="107"/>
      <c r="F1614" s="257"/>
      <c r="G1614" s="257"/>
      <c r="H1614" s="257"/>
      <c r="I1614" s="257"/>
      <c r="J1614" s="257"/>
      <c r="K1614" s="109"/>
      <c r="L1614" s="257"/>
      <c r="M1614" s="257"/>
      <c r="N1614" s="257"/>
      <c r="O1614" s="257"/>
      <c r="P1614" s="248"/>
      <c r="Q1614" s="248"/>
      <c r="R1614" s="248"/>
      <c r="S1614" s="248"/>
      <c r="T1614" s="248"/>
      <c r="U1614" s="248"/>
    </row>
    <row r="1615" spans="2:21" s="260" customFormat="1" ht="30" customHeight="1">
      <c r="B1615" s="250"/>
      <c r="C1615" s="250"/>
      <c r="D1615" s="250"/>
      <c r="E1615" s="107"/>
      <c r="F1615" s="257"/>
      <c r="G1615" s="257"/>
      <c r="H1615" s="257"/>
      <c r="I1615" s="257"/>
      <c r="J1615" s="257"/>
      <c r="K1615" s="109"/>
      <c r="L1615" s="257"/>
      <c r="M1615" s="257"/>
      <c r="N1615" s="257"/>
      <c r="O1615" s="257"/>
      <c r="P1615" s="248"/>
      <c r="Q1615" s="248"/>
      <c r="R1615" s="248"/>
      <c r="S1615" s="248"/>
      <c r="T1615" s="248"/>
      <c r="U1615" s="248"/>
    </row>
    <row r="1616" spans="2:21" s="260" customFormat="1" ht="30" customHeight="1">
      <c r="B1616" s="250"/>
      <c r="C1616" s="250"/>
      <c r="D1616" s="250"/>
      <c r="E1616" s="107"/>
      <c r="F1616" s="257"/>
      <c r="G1616" s="257"/>
      <c r="H1616" s="257"/>
      <c r="I1616" s="257"/>
      <c r="J1616" s="257"/>
      <c r="K1616" s="109"/>
      <c r="L1616" s="257"/>
      <c r="M1616" s="257"/>
      <c r="N1616" s="257"/>
      <c r="O1616" s="257"/>
      <c r="P1616" s="248"/>
      <c r="Q1616" s="248"/>
      <c r="R1616" s="248"/>
      <c r="S1616" s="248"/>
      <c r="T1616" s="248"/>
      <c r="U1616" s="248"/>
    </row>
    <row r="1617" spans="2:21" s="260" customFormat="1" ht="30" customHeight="1">
      <c r="B1617" s="250"/>
      <c r="C1617" s="250"/>
      <c r="D1617" s="250"/>
      <c r="E1617" s="107"/>
      <c r="F1617" s="257"/>
      <c r="G1617" s="257"/>
      <c r="H1617" s="257"/>
      <c r="I1617" s="257"/>
      <c r="J1617" s="257"/>
      <c r="K1617" s="109"/>
      <c r="L1617" s="257"/>
      <c r="M1617" s="257"/>
      <c r="N1617" s="257"/>
      <c r="O1617" s="257"/>
      <c r="P1617" s="248"/>
      <c r="Q1617" s="248"/>
      <c r="R1617" s="248"/>
      <c r="S1617" s="248"/>
      <c r="T1617" s="248"/>
      <c r="U1617" s="248"/>
    </row>
    <row r="1618" spans="2:21" s="260" customFormat="1" ht="30" customHeight="1">
      <c r="B1618" s="250"/>
      <c r="C1618" s="250"/>
      <c r="D1618" s="250"/>
      <c r="E1618" s="107"/>
      <c r="F1618" s="257"/>
      <c r="G1618" s="257"/>
      <c r="H1618" s="257"/>
      <c r="I1618" s="257"/>
      <c r="J1618" s="257"/>
      <c r="K1618" s="109"/>
      <c r="L1618" s="257"/>
      <c r="M1618" s="257"/>
      <c r="N1618" s="257"/>
      <c r="O1618" s="257"/>
      <c r="P1618" s="248"/>
      <c r="Q1618" s="248"/>
      <c r="R1618" s="248"/>
      <c r="S1618" s="248"/>
      <c r="T1618" s="248"/>
      <c r="U1618" s="248"/>
    </row>
    <row r="1619" spans="2:21" s="260" customFormat="1" ht="30" customHeight="1">
      <c r="B1619" s="250"/>
      <c r="C1619" s="250"/>
      <c r="D1619" s="250"/>
      <c r="E1619" s="107"/>
      <c r="F1619" s="257"/>
      <c r="G1619" s="257"/>
      <c r="H1619" s="257"/>
      <c r="I1619" s="257"/>
      <c r="J1619" s="257"/>
      <c r="K1619" s="109"/>
      <c r="L1619" s="257"/>
      <c r="M1619" s="257"/>
      <c r="N1619" s="257"/>
      <c r="O1619" s="257"/>
      <c r="P1619" s="248"/>
      <c r="Q1619" s="248"/>
      <c r="R1619" s="248"/>
      <c r="S1619" s="248"/>
      <c r="T1619" s="248"/>
      <c r="U1619" s="248"/>
    </row>
    <row r="1620" spans="2:21" s="260" customFormat="1" ht="30" customHeight="1">
      <c r="B1620" s="250"/>
      <c r="C1620" s="250"/>
      <c r="D1620" s="250"/>
      <c r="E1620" s="107"/>
      <c r="F1620" s="257"/>
      <c r="G1620" s="257"/>
      <c r="H1620" s="257"/>
      <c r="I1620" s="257"/>
      <c r="J1620" s="257"/>
      <c r="K1620" s="109"/>
      <c r="L1620" s="257"/>
      <c r="M1620" s="257"/>
      <c r="N1620" s="257"/>
      <c r="O1620" s="257"/>
      <c r="P1620" s="248"/>
      <c r="Q1620" s="248"/>
      <c r="R1620" s="248"/>
      <c r="S1620" s="248"/>
      <c r="T1620" s="248"/>
      <c r="U1620" s="248"/>
    </row>
    <row r="1621" spans="2:21" s="260" customFormat="1" ht="30" customHeight="1">
      <c r="B1621" s="250"/>
      <c r="C1621" s="250"/>
      <c r="D1621" s="250"/>
      <c r="E1621" s="107"/>
      <c r="F1621" s="257"/>
      <c r="G1621" s="257"/>
      <c r="H1621" s="257"/>
      <c r="I1621" s="257"/>
      <c r="J1621" s="257"/>
      <c r="K1621" s="109"/>
      <c r="L1621" s="257"/>
      <c r="M1621" s="257"/>
      <c r="N1621" s="257"/>
      <c r="O1621" s="257"/>
      <c r="P1621" s="248"/>
      <c r="Q1621" s="248"/>
      <c r="R1621" s="248"/>
      <c r="S1621" s="248"/>
      <c r="T1621" s="248"/>
      <c r="U1621" s="248"/>
    </row>
    <row r="1622" spans="2:21" s="260" customFormat="1" ht="30" customHeight="1">
      <c r="B1622" s="250"/>
      <c r="C1622" s="250"/>
      <c r="D1622" s="250"/>
      <c r="E1622" s="107"/>
      <c r="F1622" s="257"/>
      <c r="G1622" s="257"/>
      <c r="H1622" s="257"/>
      <c r="I1622" s="257"/>
      <c r="J1622" s="257"/>
      <c r="K1622" s="109"/>
      <c r="L1622" s="257"/>
      <c r="M1622" s="257"/>
      <c r="N1622" s="257"/>
      <c r="O1622" s="257"/>
      <c r="P1622" s="248"/>
      <c r="Q1622" s="248"/>
      <c r="R1622" s="248"/>
      <c r="S1622" s="248"/>
      <c r="T1622" s="248"/>
      <c r="U1622" s="248"/>
    </row>
    <row r="1623" spans="2:21" s="260" customFormat="1" ht="30" customHeight="1">
      <c r="B1623" s="250"/>
      <c r="C1623" s="250"/>
      <c r="D1623" s="250"/>
      <c r="E1623" s="107"/>
      <c r="F1623" s="257"/>
      <c r="G1623" s="257"/>
      <c r="H1623" s="257"/>
      <c r="I1623" s="257"/>
      <c r="J1623" s="257"/>
      <c r="K1623" s="109"/>
      <c r="L1623" s="257"/>
      <c r="M1623" s="257"/>
      <c r="N1623" s="257"/>
      <c r="O1623" s="257"/>
      <c r="P1623" s="248"/>
      <c r="Q1623" s="248"/>
      <c r="R1623" s="248"/>
      <c r="S1623" s="248"/>
      <c r="T1623" s="248"/>
      <c r="U1623" s="248"/>
    </row>
    <row r="1624" spans="2:21" s="260" customFormat="1" ht="30" customHeight="1">
      <c r="B1624" s="250"/>
      <c r="C1624" s="250"/>
      <c r="D1624" s="250"/>
      <c r="E1624" s="107"/>
      <c r="F1624" s="257"/>
      <c r="G1624" s="257"/>
      <c r="H1624" s="257"/>
      <c r="I1624" s="257"/>
      <c r="J1624" s="257"/>
      <c r="K1624" s="109"/>
      <c r="L1624" s="257"/>
      <c r="M1624" s="257"/>
      <c r="N1624" s="257"/>
      <c r="O1624" s="257"/>
      <c r="P1624" s="248"/>
      <c r="Q1624" s="248"/>
      <c r="R1624" s="248"/>
      <c r="S1624" s="248"/>
      <c r="T1624" s="248"/>
      <c r="U1624" s="248"/>
    </row>
    <row r="1625" spans="2:21" s="260" customFormat="1" ht="30" customHeight="1">
      <c r="B1625" s="250"/>
      <c r="C1625" s="250"/>
      <c r="D1625" s="250"/>
      <c r="E1625" s="107"/>
      <c r="F1625" s="257"/>
      <c r="G1625" s="257"/>
      <c r="H1625" s="257"/>
      <c r="I1625" s="257"/>
      <c r="J1625" s="257"/>
      <c r="K1625" s="109"/>
      <c r="L1625" s="257"/>
      <c r="M1625" s="257"/>
      <c r="N1625" s="257"/>
      <c r="O1625" s="257"/>
      <c r="P1625" s="248"/>
      <c r="Q1625" s="248"/>
      <c r="R1625" s="248"/>
      <c r="S1625" s="248"/>
      <c r="T1625" s="248"/>
      <c r="U1625" s="248"/>
    </row>
    <row r="1626" spans="2:21" s="260" customFormat="1" ht="30" customHeight="1">
      <c r="B1626" s="250"/>
      <c r="C1626" s="250"/>
      <c r="D1626" s="250"/>
      <c r="E1626" s="107"/>
      <c r="F1626" s="257"/>
      <c r="G1626" s="257"/>
      <c r="H1626" s="257"/>
      <c r="I1626" s="257"/>
      <c r="J1626" s="257"/>
      <c r="K1626" s="109"/>
      <c r="L1626" s="257"/>
      <c r="M1626" s="257"/>
      <c r="N1626" s="257"/>
      <c r="O1626" s="257"/>
      <c r="P1626" s="248"/>
      <c r="Q1626" s="248"/>
      <c r="R1626" s="248"/>
      <c r="S1626" s="248"/>
      <c r="T1626" s="248"/>
      <c r="U1626" s="248"/>
    </row>
    <row r="1627" spans="2:21" s="260" customFormat="1" ht="30" customHeight="1">
      <c r="B1627" s="250"/>
      <c r="C1627" s="250"/>
      <c r="D1627" s="250"/>
      <c r="E1627" s="107"/>
      <c r="F1627" s="257"/>
      <c r="G1627" s="257"/>
      <c r="H1627" s="257"/>
      <c r="I1627" s="257"/>
      <c r="J1627" s="257"/>
      <c r="K1627" s="109"/>
      <c r="L1627" s="257"/>
      <c r="M1627" s="257"/>
      <c r="N1627" s="257"/>
      <c r="O1627" s="257"/>
      <c r="P1627" s="248"/>
      <c r="Q1627" s="248"/>
      <c r="R1627" s="248"/>
      <c r="S1627" s="248"/>
      <c r="T1627" s="248"/>
      <c r="U1627" s="248"/>
    </row>
    <row r="1628" spans="2:21" s="260" customFormat="1" ht="30" customHeight="1">
      <c r="B1628" s="250"/>
      <c r="C1628" s="250"/>
      <c r="D1628" s="250"/>
      <c r="E1628" s="107"/>
      <c r="F1628" s="257"/>
      <c r="G1628" s="257"/>
      <c r="H1628" s="257"/>
      <c r="I1628" s="257"/>
      <c r="J1628" s="257"/>
      <c r="K1628" s="109"/>
      <c r="L1628" s="257"/>
      <c r="M1628" s="257"/>
      <c r="N1628" s="257"/>
      <c r="O1628" s="257"/>
      <c r="P1628" s="248"/>
      <c r="Q1628" s="248"/>
      <c r="R1628" s="248"/>
      <c r="S1628" s="248"/>
      <c r="T1628" s="248"/>
      <c r="U1628" s="248"/>
    </row>
    <row r="1629" spans="2:21" s="260" customFormat="1" ht="30" customHeight="1">
      <c r="B1629" s="250"/>
      <c r="C1629" s="250"/>
      <c r="D1629" s="250"/>
      <c r="E1629" s="107"/>
      <c r="F1629" s="257"/>
      <c r="G1629" s="257"/>
      <c r="H1629" s="257"/>
      <c r="I1629" s="257"/>
      <c r="J1629" s="257"/>
      <c r="K1629" s="109"/>
      <c r="L1629" s="257"/>
      <c r="M1629" s="257"/>
      <c r="N1629" s="257"/>
      <c r="O1629" s="257"/>
      <c r="P1629" s="248"/>
      <c r="Q1629" s="248"/>
      <c r="R1629" s="248"/>
      <c r="S1629" s="248"/>
      <c r="T1629" s="248"/>
      <c r="U1629" s="248"/>
    </row>
    <row r="1630" spans="2:21" s="260" customFormat="1" ht="30" customHeight="1">
      <c r="B1630" s="250"/>
      <c r="C1630" s="250"/>
      <c r="D1630" s="250"/>
      <c r="E1630" s="107"/>
      <c r="F1630" s="257"/>
      <c r="G1630" s="257"/>
      <c r="H1630" s="257"/>
      <c r="I1630" s="257"/>
      <c r="J1630" s="257"/>
      <c r="K1630" s="109"/>
      <c r="L1630" s="257"/>
      <c r="M1630" s="257"/>
      <c r="N1630" s="257"/>
      <c r="O1630" s="257"/>
      <c r="P1630" s="248"/>
      <c r="Q1630" s="248"/>
      <c r="R1630" s="248"/>
      <c r="S1630" s="248"/>
      <c r="T1630" s="248"/>
      <c r="U1630" s="248"/>
    </row>
    <row r="1631" spans="2:21" s="260" customFormat="1" ht="30" customHeight="1">
      <c r="B1631" s="250"/>
      <c r="C1631" s="250"/>
      <c r="D1631" s="250"/>
      <c r="E1631" s="107"/>
      <c r="F1631" s="257"/>
      <c r="G1631" s="257"/>
      <c r="H1631" s="257"/>
      <c r="I1631" s="257"/>
      <c r="J1631" s="257"/>
      <c r="K1631" s="109"/>
      <c r="L1631" s="257"/>
      <c r="M1631" s="257"/>
      <c r="N1631" s="257"/>
      <c r="O1631" s="257"/>
      <c r="P1631" s="248"/>
      <c r="Q1631" s="248"/>
      <c r="R1631" s="248"/>
      <c r="S1631" s="248"/>
      <c r="T1631" s="248"/>
      <c r="U1631" s="248"/>
    </row>
    <row r="1632" spans="2:21" s="260" customFormat="1" ht="30" customHeight="1">
      <c r="B1632" s="250"/>
      <c r="C1632" s="250"/>
      <c r="D1632" s="250"/>
      <c r="E1632" s="107"/>
      <c r="F1632" s="257"/>
      <c r="G1632" s="257"/>
      <c r="H1632" s="257"/>
      <c r="I1632" s="257"/>
      <c r="J1632" s="257"/>
      <c r="K1632" s="109"/>
      <c r="L1632" s="257"/>
      <c r="M1632" s="257"/>
      <c r="N1632" s="257"/>
      <c r="O1632" s="257"/>
      <c r="P1632" s="248"/>
      <c r="Q1632" s="248"/>
      <c r="R1632" s="248"/>
      <c r="S1632" s="248"/>
      <c r="T1632" s="248"/>
      <c r="U1632" s="248"/>
    </row>
    <row r="1633" spans="2:21" s="260" customFormat="1" ht="30" customHeight="1">
      <c r="B1633" s="250"/>
      <c r="C1633" s="250"/>
      <c r="D1633" s="250"/>
      <c r="E1633" s="107"/>
      <c r="F1633" s="257"/>
      <c r="G1633" s="257"/>
      <c r="H1633" s="257"/>
      <c r="I1633" s="257"/>
      <c r="J1633" s="257"/>
      <c r="K1633" s="109"/>
      <c r="L1633" s="257"/>
      <c r="M1633" s="257"/>
      <c r="N1633" s="257"/>
      <c r="O1633" s="257"/>
      <c r="P1633" s="248"/>
      <c r="Q1633" s="248"/>
      <c r="R1633" s="248"/>
      <c r="S1633" s="248"/>
      <c r="T1633" s="248"/>
      <c r="U1633" s="248"/>
    </row>
    <row r="1634" spans="2:21" s="260" customFormat="1" ht="30" customHeight="1">
      <c r="B1634" s="250"/>
      <c r="C1634" s="250"/>
      <c r="D1634" s="250"/>
      <c r="E1634" s="107"/>
      <c r="F1634" s="257"/>
      <c r="G1634" s="257"/>
      <c r="H1634" s="257"/>
      <c r="I1634" s="257"/>
      <c r="J1634" s="257"/>
      <c r="K1634" s="109"/>
      <c r="L1634" s="257"/>
      <c r="M1634" s="257"/>
      <c r="N1634" s="257"/>
      <c r="O1634" s="257"/>
      <c r="P1634" s="248"/>
      <c r="Q1634" s="248"/>
      <c r="R1634" s="248"/>
      <c r="S1634" s="248"/>
      <c r="T1634" s="248"/>
      <c r="U1634" s="248"/>
    </row>
    <row r="1635" spans="2:21" s="260" customFormat="1" ht="30" customHeight="1">
      <c r="B1635" s="250"/>
      <c r="C1635" s="250"/>
      <c r="D1635" s="250"/>
      <c r="E1635" s="107"/>
      <c r="F1635" s="257"/>
      <c r="G1635" s="257"/>
      <c r="H1635" s="257"/>
      <c r="I1635" s="257"/>
      <c r="J1635" s="257"/>
      <c r="K1635" s="109"/>
      <c r="L1635" s="257"/>
      <c r="M1635" s="257"/>
      <c r="N1635" s="257"/>
      <c r="O1635" s="257"/>
      <c r="P1635" s="248"/>
      <c r="Q1635" s="248"/>
      <c r="R1635" s="248"/>
      <c r="S1635" s="248"/>
      <c r="T1635" s="248"/>
      <c r="U1635" s="248"/>
    </row>
    <row r="1636" spans="2:21" s="260" customFormat="1" ht="30" customHeight="1">
      <c r="B1636" s="250"/>
      <c r="C1636" s="250"/>
      <c r="D1636" s="250"/>
      <c r="E1636" s="107"/>
      <c r="F1636" s="257"/>
      <c r="G1636" s="257"/>
      <c r="H1636" s="257"/>
      <c r="I1636" s="257"/>
      <c r="J1636" s="257"/>
      <c r="K1636" s="109"/>
      <c r="L1636" s="257"/>
      <c r="M1636" s="257"/>
      <c r="N1636" s="257"/>
      <c r="O1636" s="257"/>
      <c r="P1636" s="248"/>
      <c r="Q1636" s="248"/>
      <c r="R1636" s="248"/>
      <c r="S1636" s="248"/>
      <c r="T1636" s="248"/>
      <c r="U1636" s="248"/>
    </row>
    <row r="1637" spans="2:21" s="260" customFormat="1" ht="30" customHeight="1">
      <c r="B1637" s="250"/>
      <c r="C1637" s="250"/>
      <c r="D1637" s="250"/>
      <c r="E1637" s="107"/>
      <c r="F1637" s="257"/>
      <c r="G1637" s="257"/>
      <c r="H1637" s="257"/>
      <c r="I1637" s="257"/>
      <c r="J1637" s="257"/>
      <c r="K1637" s="109"/>
      <c r="L1637" s="257"/>
      <c r="M1637" s="257"/>
      <c r="N1637" s="257"/>
      <c r="O1637" s="257"/>
      <c r="P1637" s="248"/>
      <c r="Q1637" s="248"/>
      <c r="R1637" s="248"/>
      <c r="S1637" s="248"/>
      <c r="T1637" s="248"/>
      <c r="U1637" s="248"/>
    </row>
    <row r="1638" spans="2:21" s="260" customFormat="1" ht="30" customHeight="1">
      <c r="B1638" s="250"/>
      <c r="C1638" s="250"/>
      <c r="D1638" s="250"/>
      <c r="E1638" s="107"/>
      <c r="F1638" s="257"/>
      <c r="G1638" s="257"/>
      <c r="H1638" s="257"/>
      <c r="I1638" s="257"/>
      <c r="J1638" s="257"/>
      <c r="K1638" s="109"/>
      <c r="L1638" s="257"/>
      <c r="M1638" s="257"/>
      <c r="N1638" s="257"/>
      <c r="O1638" s="257"/>
      <c r="P1638" s="248"/>
      <c r="Q1638" s="248"/>
      <c r="R1638" s="248"/>
      <c r="S1638" s="248"/>
      <c r="T1638" s="248"/>
      <c r="U1638" s="248"/>
    </row>
    <row r="1639" spans="2:21" s="260" customFormat="1" ht="30" customHeight="1">
      <c r="B1639" s="250"/>
      <c r="C1639" s="250"/>
      <c r="D1639" s="250"/>
      <c r="E1639" s="107"/>
      <c r="F1639" s="257"/>
      <c r="G1639" s="257"/>
      <c r="H1639" s="257"/>
      <c r="I1639" s="257"/>
      <c r="J1639" s="257"/>
      <c r="K1639" s="109"/>
      <c r="L1639" s="257"/>
      <c r="M1639" s="257"/>
      <c r="N1639" s="257"/>
      <c r="O1639" s="257"/>
      <c r="P1639" s="248"/>
      <c r="Q1639" s="248"/>
      <c r="R1639" s="248"/>
      <c r="S1639" s="248"/>
      <c r="T1639" s="248"/>
      <c r="U1639" s="248"/>
    </row>
    <row r="1640" spans="2:21" s="260" customFormat="1" ht="30" customHeight="1">
      <c r="B1640" s="250"/>
      <c r="C1640" s="250"/>
      <c r="D1640" s="250"/>
      <c r="E1640" s="107"/>
      <c r="F1640" s="257"/>
      <c r="G1640" s="257"/>
      <c r="H1640" s="257"/>
      <c r="I1640" s="257"/>
      <c r="J1640" s="257"/>
      <c r="K1640" s="109"/>
      <c r="L1640" s="257"/>
      <c r="M1640" s="257"/>
      <c r="N1640" s="257"/>
      <c r="O1640" s="257"/>
      <c r="P1640" s="248"/>
      <c r="Q1640" s="248"/>
      <c r="R1640" s="248"/>
      <c r="S1640" s="248"/>
      <c r="T1640" s="248"/>
      <c r="U1640" s="248"/>
    </row>
    <row r="1641" spans="2:21" s="260" customFormat="1" ht="30" customHeight="1">
      <c r="B1641" s="250"/>
      <c r="C1641" s="250"/>
      <c r="D1641" s="250"/>
      <c r="E1641" s="107"/>
      <c r="F1641" s="257"/>
      <c r="G1641" s="257"/>
      <c r="H1641" s="257"/>
      <c r="I1641" s="257"/>
      <c r="J1641" s="257"/>
      <c r="K1641" s="109"/>
      <c r="L1641" s="257"/>
      <c r="M1641" s="257"/>
      <c r="N1641" s="257"/>
      <c r="O1641" s="257"/>
      <c r="P1641" s="248"/>
      <c r="Q1641" s="248"/>
      <c r="R1641" s="248"/>
      <c r="S1641" s="248"/>
      <c r="T1641" s="248"/>
      <c r="U1641" s="248"/>
    </row>
    <row r="1642" spans="2:21" s="260" customFormat="1" ht="30" customHeight="1">
      <c r="B1642" s="250"/>
      <c r="C1642" s="250"/>
      <c r="D1642" s="250"/>
      <c r="E1642" s="107"/>
      <c r="F1642" s="257"/>
      <c r="G1642" s="257"/>
      <c r="H1642" s="257"/>
      <c r="I1642" s="257"/>
      <c r="J1642" s="257"/>
      <c r="K1642" s="109"/>
      <c r="L1642" s="257"/>
      <c r="M1642" s="257"/>
      <c r="N1642" s="257"/>
      <c r="O1642" s="257"/>
      <c r="P1642" s="248"/>
      <c r="Q1642" s="248"/>
      <c r="R1642" s="248"/>
      <c r="S1642" s="248"/>
      <c r="T1642" s="248"/>
      <c r="U1642" s="248"/>
    </row>
    <row r="1643" spans="2:21" s="260" customFormat="1" ht="30" customHeight="1">
      <c r="B1643" s="250"/>
      <c r="C1643" s="250"/>
      <c r="D1643" s="250"/>
      <c r="E1643" s="107"/>
      <c r="F1643" s="257"/>
      <c r="G1643" s="257"/>
      <c r="H1643" s="257"/>
      <c r="I1643" s="257"/>
      <c r="J1643" s="257"/>
      <c r="K1643" s="109"/>
      <c r="L1643" s="257"/>
      <c r="M1643" s="257"/>
      <c r="N1643" s="257"/>
      <c r="O1643" s="257"/>
      <c r="P1643" s="248"/>
      <c r="Q1643" s="248"/>
      <c r="R1643" s="248"/>
      <c r="S1643" s="248"/>
      <c r="T1643" s="248"/>
      <c r="U1643" s="248"/>
    </row>
    <row r="1644" spans="2:21" s="260" customFormat="1" ht="30" customHeight="1">
      <c r="B1644" s="250"/>
      <c r="C1644" s="250"/>
      <c r="D1644" s="250"/>
      <c r="E1644" s="107"/>
      <c r="F1644" s="257"/>
      <c r="G1644" s="257"/>
      <c r="H1644" s="257"/>
      <c r="I1644" s="257"/>
      <c r="J1644" s="257"/>
      <c r="K1644" s="109"/>
      <c r="L1644" s="257"/>
      <c r="M1644" s="257"/>
      <c r="N1644" s="257"/>
      <c r="O1644" s="257"/>
      <c r="P1644" s="248"/>
      <c r="Q1644" s="248"/>
      <c r="R1644" s="248"/>
      <c r="S1644" s="248"/>
      <c r="T1644" s="248"/>
      <c r="U1644" s="248"/>
    </row>
    <row r="1645" spans="2:21" s="260" customFormat="1" ht="30" customHeight="1">
      <c r="B1645" s="250"/>
      <c r="C1645" s="250"/>
      <c r="D1645" s="250"/>
      <c r="E1645" s="107"/>
      <c r="F1645" s="257"/>
      <c r="G1645" s="257"/>
      <c r="H1645" s="257"/>
      <c r="I1645" s="257"/>
      <c r="J1645" s="257"/>
      <c r="K1645" s="109"/>
      <c r="L1645" s="257"/>
      <c r="M1645" s="257"/>
      <c r="N1645" s="257"/>
      <c r="O1645" s="257"/>
      <c r="P1645" s="248"/>
      <c r="Q1645" s="248"/>
      <c r="R1645" s="248"/>
      <c r="S1645" s="248"/>
      <c r="T1645" s="248"/>
      <c r="U1645" s="248"/>
    </row>
    <row r="1646" spans="2:21" s="260" customFormat="1" ht="30" customHeight="1">
      <c r="B1646" s="250"/>
      <c r="C1646" s="250"/>
      <c r="D1646" s="250"/>
      <c r="E1646" s="107"/>
      <c r="F1646" s="257"/>
      <c r="G1646" s="257"/>
      <c r="H1646" s="257"/>
      <c r="I1646" s="257"/>
      <c r="J1646" s="257"/>
      <c r="K1646" s="109"/>
      <c r="L1646" s="257"/>
      <c r="M1646" s="257"/>
      <c r="N1646" s="257"/>
      <c r="O1646" s="257"/>
      <c r="P1646" s="248"/>
      <c r="Q1646" s="248"/>
      <c r="R1646" s="248"/>
      <c r="S1646" s="248"/>
      <c r="T1646" s="248"/>
      <c r="U1646" s="248"/>
    </row>
    <row r="1647" spans="2:21" s="260" customFormat="1" ht="30" customHeight="1">
      <c r="B1647" s="250"/>
      <c r="C1647" s="250"/>
      <c r="D1647" s="250"/>
      <c r="E1647" s="107"/>
      <c r="F1647" s="257"/>
      <c r="G1647" s="257"/>
      <c r="H1647" s="257"/>
      <c r="I1647" s="257"/>
      <c r="J1647" s="257"/>
      <c r="K1647" s="109"/>
      <c r="L1647" s="257"/>
      <c r="M1647" s="257"/>
      <c r="N1647" s="257"/>
      <c r="O1647" s="257"/>
      <c r="P1647" s="248"/>
      <c r="Q1647" s="248"/>
      <c r="R1647" s="248"/>
      <c r="S1647" s="248"/>
      <c r="T1647" s="248"/>
      <c r="U1647" s="248"/>
    </row>
    <row r="1648" spans="2:21" s="260" customFormat="1" ht="30" customHeight="1">
      <c r="B1648" s="250"/>
      <c r="C1648" s="250"/>
      <c r="D1648" s="250"/>
      <c r="E1648" s="107"/>
      <c r="F1648" s="257"/>
      <c r="G1648" s="257"/>
      <c r="H1648" s="257"/>
      <c r="I1648" s="257"/>
      <c r="J1648" s="257"/>
      <c r="K1648" s="109"/>
      <c r="L1648" s="257"/>
      <c r="M1648" s="257"/>
      <c r="N1648" s="257"/>
      <c r="O1648" s="257"/>
      <c r="P1648" s="248"/>
      <c r="Q1648" s="248"/>
      <c r="R1648" s="248"/>
      <c r="S1648" s="248"/>
      <c r="T1648" s="248"/>
      <c r="U1648" s="248"/>
    </row>
    <row r="1649" spans="2:21" s="260" customFormat="1" ht="30" customHeight="1">
      <c r="B1649" s="250"/>
      <c r="C1649" s="250"/>
      <c r="D1649" s="250"/>
      <c r="E1649" s="107"/>
      <c r="F1649" s="257"/>
      <c r="G1649" s="257"/>
      <c r="H1649" s="257"/>
      <c r="I1649" s="257"/>
      <c r="J1649" s="257"/>
      <c r="K1649" s="109"/>
      <c r="L1649" s="257"/>
      <c r="M1649" s="257"/>
      <c r="N1649" s="257"/>
      <c r="O1649" s="257"/>
      <c r="P1649" s="248"/>
      <c r="Q1649" s="248"/>
      <c r="R1649" s="248"/>
      <c r="S1649" s="248"/>
      <c r="T1649" s="248"/>
      <c r="U1649" s="248"/>
    </row>
    <row r="1650" spans="2:21" s="260" customFormat="1" ht="30" customHeight="1">
      <c r="B1650" s="250"/>
      <c r="C1650" s="250"/>
      <c r="D1650" s="250"/>
      <c r="E1650" s="107"/>
      <c r="F1650" s="257"/>
      <c r="G1650" s="257"/>
      <c r="H1650" s="257"/>
      <c r="I1650" s="257"/>
      <c r="J1650" s="257"/>
      <c r="K1650" s="109"/>
      <c r="L1650" s="257"/>
      <c r="M1650" s="257"/>
      <c r="N1650" s="257"/>
      <c r="O1650" s="257"/>
      <c r="P1650" s="248"/>
      <c r="Q1650" s="248"/>
      <c r="R1650" s="248"/>
      <c r="S1650" s="248"/>
      <c r="T1650" s="248"/>
      <c r="U1650" s="248"/>
    </row>
    <row r="1651" spans="2:21" s="260" customFormat="1" ht="30" customHeight="1">
      <c r="B1651" s="250"/>
      <c r="C1651" s="250"/>
      <c r="D1651" s="250"/>
      <c r="E1651" s="107"/>
      <c r="F1651" s="257"/>
      <c r="G1651" s="257"/>
      <c r="H1651" s="257"/>
      <c r="I1651" s="257"/>
      <c r="J1651" s="257"/>
      <c r="K1651" s="109"/>
      <c r="L1651" s="257"/>
      <c r="M1651" s="257"/>
      <c r="N1651" s="257"/>
      <c r="O1651" s="257"/>
      <c r="P1651" s="248"/>
      <c r="Q1651" s="248"/>
      <c r="R1651" s="248"/>
      <c r="S1651" s="248"/>
      <c r="T1651" s="248"/>
      <c r="U1651" s="248"/>
    </row>
    <row r="1652" spans="2:21" s="260" customFormat="1" ht="30" customHeight="1">
      <c r="B1652" s="250"/>
      <c r="C1652" s="250"/>
      <c r="D1652" s="250"/>
      <c r="E1652" s="107"/>
      <c r="F1652" s="257"/>
      <c r="G1652" s="257"/>
      <c r="H1652" s="257"/>
      <c r="I1652" s="257"/>
      <c r="J1652" s="257"/>
      <c r="K1652" s="109"/>
      <c r="L1652" s="257"/>
      <c r="M1652" s="257"/>
      <c r="N1652" s="257"/>
      <c r="O1652" s="257"/>
      <c r="P1652" s="248"/>
      <c r="Q1652" s="248"/>
      <c r="R1652" s="248"/>
      <c r="S1652" s="248"/>
      <c r="T1652" s="248"/>
      <c r="U1652" s="248"/>
    </row>
    <row r="1653" spans="2:21" s="260" customFormat="1" ht="30" customHeight="1">
      <c r="B1653" s="250"/>
      <c r="C1653" s="250"/>
      <c r="D1653" s="250"/>
      <c r="E1653" s="107"/>
      <c r="F1653" s="257"/>
      <c r="G1653" s="257"/>
      <c r="H1653" s="257"/>
      <c r="I1653" s="257"/>
      <c r="J1653" s="257"/>
      <c r="K1653" s="109"/>
      <c r="L1653" s="257"/>
      <c r="M1653" s="257"/>
      <c r="N1653" s="257"/>
      <c r="O1653" s="257"/>
      <c r="P1653" s="248"/>
      <c r="Q1653" s="248"/>
      <c r="R1653" s="248"/>
      <c r="S1653" s="248"/>
      <c r="T1653" s="248"/>
      <c r="U1653" s="248"/>
    </row>
    <row r="1654" spans="2:21" s="260" customFormat="1" ht="30" customHeight="1">
      <c r="B1654" s="250"/>
      <c r="C1654" s="250"/>
      <c r="D1654" s="250"/>
      <c r="E1654" s="107"/>
      <c r="F1654" s="257"/>
      <c r="G1654" s="257"/>
      <c r="H1654" s="257"/>
      <c r="I1654" s="257"/>
      <c r="J1654" s="257"/>
      <c r="K1654" s="109"/>
      <c r="L1654" s="257"/>
      <c r="M1654" s="257"/>
      <c r="N1654" s="257"/>
      <c r="O1654" s="257"/>
      <c r="P1654" s="248"/>
      <c r="Q1654" s="248"/>
      <c r="R1654" s="248"/>
      <c r="S1654" s="248"/>
      <c r="T1654" s="248"/>
      <c r="U1654" s="248"/>
    </row>
    <row r="1655" spans="2:21" s="260" customFormat="1" ht="30" customHeight="1">
      <c r="B1655" s="250"/>
      <c r="C1655" s="250"/>
      <c r="D1655" s="250"/>
      <c r="E1655" s="107"/>
      <c r="F1655" s="257"/>
      <c r="G1655" s="257"/>
      <c r="H1655" s="257"/>
      <c r="I1655" s="257"/>
      <c r="J1655" s="257"/>
      <c r="K1655" s="109"/>
      <c r="L1655" s="257"/>
      <c r="M1655" s="257"/>
      <c r="N1655" s="257"/>
      <c r="O1655" s="257"/>
      <c r="P1655" s="248"/>
      <c r="Q1655" s="248"/>
      <c r="R1655" s="248"/>
      <c r="S1655" s="248"/>
      <c r="T1655" s="248"/>
      <c r="U1655" s="248"/>
    </row>
    <row r="1656" spans="2:21" s="260" customFormat="1" ht="30" customHeight="1">
      <c r="B1656" s="250"/>
      <c r="C1656" s="250"/>
      <c r="D1656" s="250"/>
      <c r="E1656" s="107"/>
      <c r="F1656" s="257"/>
      <c r="G1656" s="257"/>
      <c r="H1656" s="257"/>
      <c r="I1656" s="257"/>
      <c r="J1656" s="257"/>
      <c r="K1656" s="109"/>
      <c r="L1656" s="257"/>
      <c r="M1656" s="257"/>
      <c r="N1656" s="257"/>
      <c r="O1656" s="257"/>
      <c r="P1656" s="248"/>
      <c r="Q1656" s="248"/>
      <c r="R1656" s="248"/>
      <c r="S1656" s="248"/>
      <c r="T1656" s="248"/>
      <c r="U1656" s="248"/>
    </row>
    <row r="1657" spans="2:21" s="260" customFormat="1" ht="30" customHeight="1">
      <c r="B1657" s="250"/>
      <c r="C1657" s="250"/>
      <c r="D1657" s="250"/>
      <c r="E1657" s="107"/>
      <c r="F1657" s="257"/>
      <c r="G1657" s="257"/>
      <c r="H1657" s="257"/>
      <c r="I1657" s="257"/>
      <c r="J1657" s="257"/>
      <c r="K1657" s="109"/>
      <c r="L1657" s="257"/>
      <c r="M1657" s="257"/>
      <c r="N1657" s="257"/>
      <c r="O1657" s="257"/>
      <c r="P1657" s="248"/>
      <c r="Q1657" s="248"/>
      <c r="R1657" s="248"/>
      <c r="S1657" s="248"/>
      <c r="T1657" s="248"/>
      <c r="U1657" s="248"/>
    </row>
    <row r="1658" spans="2:21" s="260" customFormat="1" ht="30" customHeight="1">
      <c r="B1658" s="250"/>
      <c r="C1658" s="250"/>
      <c r="D1658" s="250"/>
      <c r="E1658" s="107"/>
      <c r="F1658" s="257"/>
      <c r="G1658" s="257"/>
      <c r="H1658" s="257"/>
      <c r="I1658" s="257"/>
      <c r="J1658" s="257"/>
      <c r="K1658" s="109"/>
      <c r="L1658" s="257"/>
      <c r="M1658" s="257"/>
      <c r="N1658" s="257"/>
      <c r="O1658" s="257"/>
      <c r="P1658" s="248"/>
      <c r="Q1658" s="248"/>
      <c r="R1658" s="248"/>
      <c r="S1658" s="248"/>
      <c r="T1658" s="248"/>
      <c r="U1658" s="248"/>
    </row>
    <row r="1659" spans="2:21" s="260" customFormat="1" ht="30" customHeight="1">
      <c r="B1659" s="250"/>
      <c r="C1659" s="250"/>
      <c r="D1659" s="250"/>
      <c r="E1659" s="107"/>
      <c r="F1659" s="257"/>
      <c r="G1659" s="257"/>
      <c r="H1659" s="257"/>
      <c r="I1659" s="257"/>
      <c r="J1659" s="257"/>
      <c r="K1659" s="109"/>
      <c r="L1659" s="257"/>
      <c r="M1659" s="257"/>
      <c r="N1659" s="257"/>
      <c r="O1659" s="257"/>
      <c r="P1659" s="248"/>
      <c r="Q1659" s="248"/>
      <c r="R1659" s="248"/>
      <c r="S1659" s="248"/>
      <c r="T1659" s="248"/>
      <c r="U1659" s="248"/>
    </row>
    <row r="1660" spans="2:21" s="260" customFormat="1" ht="30" customHeight="1">
      <c r="B1660" s="250"/>
      <c r="C1660" s="250"/>
      <c r="D1660" s="250"/>
      <c r="E1660" s="107"/>
      <c r="F1660" s="257"/>
      <c r="G1660" s="257"/>
      <c r="H1660" s="257"/>
      <c r="I1660" s="257"/>
      <c r="J1660" s="257"/>
      <c r="K1660" s="109"/>
      <c r="L1660" s="257"/>
      <c r="M1660" s="257"/>
      <c r="N1660" s="257"/>
      <c r="O1660" s="257"/>
      <c r="P1660" s="248"/>
      <c r="Q1660" s="248"/>
      <c r="R1660" s="248"/>
      <c r="S1660" s="248"/>
      <c r="T1660" s="248"/>
      <c r="U1660" s="248"/>
    </row>
    <row r="1661" spans="2:21" s="260" customFormat="1" ht="30" customHeight="1">
      <c r="B1661" s="250"/>
      <c r="C1661" s="250"/>
      <c r="D1661" s="250"/>
      <c r="E1661" s="107"/>
      <c r="F1661" s="257"/>
      <c r="G1661" s="257"/>
      <c r="H1661" s="257"/>
      <c r="I1661" s="257"/>
      <c r="J1661" s="257"/>
      <c r="K1661" s="109"/>
      <c r="L1661" s="257"/>
      <c r="M1661" s="257"/>
      <c r="N1661" s="257"/>
      <c r="O1661" s="257"/>
      <c r="P1661" s="248"/>
      <c r="Q1661" s="248"/>
      <c r="R1661" s="248"/>
      <c r="S1661" s="248"/>
      <c r="T1661" s="248"/>
      <c r="U1661" s="248"/>
    </row>
    <row r="1662" spans="2:21" s="260" customFormat="1" ht="30" customHeight="1">
      <c r="B1662" s="250"/>
      <c r="C1662" s="250"/>
      <c r="D1662" s="250"/>
      <c r="E1662" s="107"/>
      <c r="F1662" s="257"/>
      <c r="G1662" s="257"/>
      <c r="H1662" s="257"/>
      <c r="I1662" s="257"/>
      <c r="J1662" s="257"/>
      <c r="K1662" s="109"/>
      <c r="L1662" s="257"/>
      <c r="M1662" s="257"/>
      <c r="N1662" s="257"/>
      <c r="O1662" s="257"/>
      <c r="P1662" s="248"/>
      <c r="Q1662" s="248"/>
      <c r="R1662" s="248"/>
      <c r="S1662" s="248"/>
      <c r="T1662" s="248"/>
      <c r="U1662" s="248"/>
    </row>
    <row r="1663" spans="2:21" s="260" customFormat="1" ht="30" customHeight="1">
      <c r="B1663" s="250"/>
      <c r="C1663" s="250"/>
      <c r="D1663" s="250"/>
      <c r="E1663" s="107"/>
      <c r="F1663" s="257"/>
      <c r="G1663" s="257"/>
      <c r="H1663" s="257"/>
      <c r="I1663" s="257"/>
      <c r="J1663" s="257"/>
      <c r="K1663" s="109"/>
      <c r="L1663" s="257"/>
      <c r="M1663" s="257"/>
      <c r="N1663" s="257"/>
      <c r="O1663" s="257"/>
      <c r="P1663" s="248"/>
      <c r="Q1663" s="248"/>
      <c r="R1663" s="248"/>
      <c r="S1663" s="248"/>
      <c r="T1663" s="248"/>
      <c r="U1663" s="248"/>
    </row>
    <row r="1664" spans="2:21" s="260" customFormat="1" ht="30" customHeight="1">
      <c r="B1664" s="250"/>
      <c r="C1664" s="250"/>
      <c r="D1664" s="250"/>
      <c r="E1664" s="107"/>
      <c r="F1664" s="257"/>
      <c r="G1664" s="257"/>
      <c r="H1664" s="257"/>
      <c r="I1664" s="257"/>
      <c r="J1664" s="257"/>
      <c r="K1664" s="109"/>
      <c r="L1664" s="257"/>
      <c r="M1664" s="257"/>
      <c r="N1664" s="257"/>
      <c r="O1664" s="257"/>
      <c r="P1664" s="248"/>
      <c r="Q1664" s="248"/>
      <c r="R1664" s="248"/>
      <c r="S1664" s="248"/>
      <c r="T1664" s="248"/>
      <c r="U1664" s="248"/>
    </row>
    <row r="1665" spans="2:21" s="260" customFormat="1" ht="30" customHeight="1">
      <c r="B1665" s="250"/>
      <c r="C1665" s="250"/>
      <c r="D1665" s="250"/>
      <c r="E1665" s="107"/>
      <c r="F1665" s="257"/>
      <c r="G1665" s="257"/>
      <c r="H1665" s="257"/>
      <c r="I1665" s="257"/>
      <c r="J1665" s="257"/>
      <c r="K1665" s="109"/>
      <c r="L1665" s="257"/>
      <c r="M1665" s="257"/>
      <c r="N1665" s="257"/>
      <c r="O1665" s="257"/>
      <c r="P1665" s="248"/>
      <c r="Q1665" s="248"/>
      <c r="R1665" s="248"/>
      <c r="S1665" s="248"/>
      <c r="T1665" s="248"/>
      <c r="U1665" s="248"/>
    </row>
    <row r="1666" spans="2:21" s="260" customFormat="1" ht="30" customHeight="1">
      <c r="B1666" s="250"/>
      <c r="C1666" s="250"/>
      <c r="D1666" s="250"/>
      <c r="E1666" s="107"/>
      <c r="F1666" s="257"/>
      <c r="G1666" s="257"/>
      <c r="H1666" s="257"/>
      <c r="I1666" s="257"/>
      <c r="J1666" s="257"/>
      <c r="K1666" s="109"/>
      <c r="L1666" s="257"/>
      <c r="M1666" s="257"/>
      <c r="N1666" s="257"/>
      <c r="O1666" s="257"/>
      <c r="P1666" s="248"/>
      <c r="Q1666" s="248"/>
      <c r="R1666" s="248"/>
      <c r="S1666" s="248"/>
      <c r="T1666" s="248"/>
      <c r="U1666" s="248"/>
    </row>
    <row r="1667" spans="2:21" s="260" customFormat="1" ht="30" customHeight="1">
      <c r="B1667" s="250"/>
      <c r="C1667" s="250"/>
      <c r="D1667" s="250"/>
      <c r="E1667" s="107"/>
      <c r="F1667" s="257"/>
      <c r="G1667" s="257"/>
      <c r="H1667" s="257"/>
      <c r="I1667" s="257"/>
      <c r="J1667" s="257"/>
      <c r="K1667" s="109"/>
      <c r="L1667" s="257"/>
      <c r="M1667" s="257"/>
      <c r="N1667" s="257"/>
      <c r="O1667" s="257"/>
      <c r="P1667" s="248"/>
      <c r="Q1667" s="248"/>
      <c r="R1667" s="248"/>
      <c r="S1667" s="248"/>
      <c r="T1667" s="248"/>
      <c r="U1667" s="248"/>
    </row>
    <row r="1668" spans="2:21" s="260" customFormat="1" ht="30" customHeight="1">
      <c r="B1668" s="250"/>
      <c r="C1668" s="250"/>
      <c r="D1668" s="250"/>
      <c r="E1668" s="107"/>
      <c r="F1668" s="257"/>
      <c r="G1668" s="257"/>
      <c r="H1668" s="257"/>
      <c r="I1668" s="257"/>
      <c r="J1668" s="257"/>
      <c r="K1668" s="109"/>
      <c r="L1668" s="257"/>
      <c r="M1668" s="257"/>
      <c r="N1668" s="257"/>
      <c r="O1668" s="257"/>
      <c r="P1668" s="248"/>
      <c r="Q1668" s="248"/>
      <c r="R1668" s="248"/>
      <c r="S1668" s="248"/>
      <c r="T1668" s="248"/>
      <c r="U1668" s="248"/>
    </row>
    <row r="1669" spans="2:21" s="260" customFormat="1" ht="30" customHeight="1">
      <c r="B1669" s="250"/>
      <c r="C1669" s="250"/>
      <c r="D1669" s="250"/>
      <c r="E1669" s="107"/>
      <c r="F1669" s="257"/>
      <c r="G1669" s="257"/>
      <c r="H1669" s="257"/>
      <c r="I1669" s="257"/>
      <c r="J1669" s="257"/>
      <c r="K1669" s="109"/>
      <c r="L1669" s="257"/>
      <c r="M1669" s="257"/>
      <c r="N1669" s="257"/>
      <c r="O1669" s="257"/>
      <c r="P1669" s="248"/>
      <c r="Q1669" s="248"/>
      <c r="R1669" s="248"/>
      <c r="S1669" s="248"/>
      <c r="T1669" s="248"/>
      <c r="U1669" s="248"/>
    </row>
    <row r="1670" spans="2:21" s="260" customFormat="1" ht="30" customHeight="1">
      <c r="B1670" s="250"/>
      <c r="C1670" s="250"/>
      <c r="D1670" s="250"/>
      <c r="E1670" s="107"/>
      <c r="F1670" s="257"/>
      <c r="G1670" s="257"/>
      <c r="H1670" s="257"/>
      <c r="I1670" s="257"/>
      <c r="J1670" s="257"/>
      <c r="K1670" s="109"/>
      <c r="L1670" s="257"/>
      <c r="M1670" s="257"/>
      <c r="N1670" s="257"/>
      <c r="O1670" s="257"/>
      <c r="P1670" s="248"/>
      <c r="Q1670" s="248"/>
      <c r="R1670" s="248"/>
      <c r="S1670" s="248"/>
      <c r="T1670" s="248"/>
      <c r="U1670" s="248"/>
    </row>
    <row r="1671" spans="2:21" s="260" customFormat="1" ht="30" customHeight="1">
      <c r="B1671" s="250"/>
      <c r="C1671" s="250"/>
      <c r="D1671" s="250"/>
      <c r="E1671" s="107"/>
      <c r="F1671" s="257"/>
      <c r="G1671" s="257"/>
      <c r="H1671" s="257"/>
      <c r="I1671" s="257"/>
      <c r="J1671" s="257"/>
      <c r="K1671" s="109"/>
      <c r="L1671" s="257"/>
      <c r="M1671" s="257"/>
      <c r="N1671" s="257"/>
      <c r="O1671" s="257"/>
      <c r="P1671" s="248"/>
      <c r="Q1671" s="248"/>
      <c r="R1671" s="248"/>
      <c r="S1671" s="248"/>
      <c r="T1671" s="248"/>
      <c r="U1671" s="248"/>
    </row>
    <row r="1672" spans="2:21" s="260" customFormat="1" ht="30" customHeight="1">
      <c r="B1672" s="250"/>
      <c r="C1672" s="250"/>
      <c r="D1672" s="250"/>
      <c r="E1672" s="107"/>
      <c r="F1672" s="257"/>
      <c r="G1672" s="257"/>
      <c r="H1672" s="257"/>
      <c r="I1672" s="257"/>
      <c r="J1672" s="257"/>
      <c r="K1672" s="109"/>
      <c r="L1672" s="257"/>
      <c r="M1672" s="257"/>
      <c r="N1672" s="257"/>
      <c r="O1672" s="257"/>
      <c r="P1672" s="248"/>
      <c r="Q1672" s="248"/>
      <c r="R1672" s="248"/>
      <c r="S1672" s="248"/>
      <c r="T1672" s="248"/>
      <c r="U1672" s="248"/>
    </row>
    <row r="1673" spans="2:21" s="260" customFormat="1" ht="30" customHeight="1">
      <c r="B1673" s="250"/>
      <c r="C1673" s="250"/>
      <c r="D1673" s="250"/>
      <c r="E1673" s="107"/>
      <c r="F1673" s="257"/>
      <c r="G1673" s="257"/>
      <c r="H1673" s="257"/>
      <c r="I1673" s="257"/>
      <c r="J1673" s="257"/>
      <c r="K1673" s="109"/>
      <c r="L1673" s="257"/>
      <c r="M1673" s="257"/>
      <c r="N1673" s="257"/>
      <c r="O1673" s="257"/>
      <c r="P1673" s="248"/>
      <c r="Q1673" s="248"/>
      <c r="R1673" s="248"/>
      <c r="S1673" s="248"/>
      <c r="T1673" s="248"/>
      <c r="U1673" s="248"/>
    </row>
    <row r="1674" spans="2:21" s="260" customFormat="1" ht="30" customHeight="1">
      <c r="B1674" s="250"/>
      <c r="C1674" s="250"/>
      <c r="D1674" s="250"/>
      <c r="E1674" s="107"/>
      <c r="F1674" s="257"/>
      <c r="G1674" s="257"/>
      <c r="H1674" s="257"/>
      <c r="I1674" s="257"/>
      <c r="J1674" s="257"/>
      <c r="K1674" s="109"/>
      <c r="L1674" s="257"/>
      <c r="M1674" s="257"/>
      <c r="N1674" s="257"/>
      <c r="O1674" s="257"/>
      <c r="P1674" s="248"/>
      <c r="Q1674" s="248"/>
      <c r="R1674" s="248"/>
      <c r="S1674" s="248"/>
      <c r="T1674" s="248"/>
      <c r="U1674" s="248"/>
    </row>
    <row r="1675" spans="2:21" s="260" customFormat="1" ht="30" customHeight="1">
      <c r="B1675" s="250"/>
      <c r="C1675" s="250"/>
      <c r="D1675" s="250"/>
      <c r="E1675" s="107"/>
      <c r="F1675" s="257"/>
      <c r="G1675" s="257"/>
      <c r="H1675" s="257"/>
      <c r="I1675" s="257"/>
      <c r="J1675" s="257"/>
      <c r="K1675" s="109"/>
      <c r="L1675" s="257"/>
      <c r="M1675" s="257"/>
      <c r="N1675" s="257"/>
      <c r="O1675" s="257"/>
      <c r="P1675" s="248"/>
      <c r="Q1675" s="248"/>
      <c r="R1675" s="248"/>
      <c r="S1675" s="248"/>
      <c r="T1675" s="248"/>
      <c r="U1675" s="248"/>
    </row>
    <row r="1676" spans="2:21" s="260" customFormat="1" ht="30" customHeight="1">
      <c r="B1676" s="250"/>
      <c r="C1676" s="250"/>
      <c r="D1676" s="250"/>
      <c r="E1676" s="107"/>
      <c r="F1676" s="257"/>
      <c r="G1676" s="257"/>
      <c r="H1676" s="257"/>
      <c r="I1676" s="257"/>
      <c r="J1676" s="257"/>
      <c r="K1676" s="109"/>
      <c r="L1676" s="257"/>
      <c r="M1676" s="257"/>
      <c r="N1676" s="257"/>
      <c r="O1676" s="257"/>
      <c r="P1676" s="248"/>
      <c r="Q1676" s="248"/>
      <c r="R1676" s="248"/>
      <c r="S1676" s="248"/>
      <c r="T1676" s="248"/>
      <c r="U1676" s="248"/>
    </row>
    <row r="1677" spans="2:21" s="260" customFormat="1" ht="30" customHeight="1">
      <c r="B1677" s="250"/>
      <c r="C1677" s="250"/>
      <c r="D1677" s="250"/>
      <c r="E1677" s="107"/>
      <c r="F1677" s="257"/>
      <c r="G1677" s="257"/>
      <c r="H1677" s="257"/>
      <c r="I1677" s="257"/>
      <c r="J1677" s="257"/>
      <c r="K1677" s="109"/>
      <c r="L1677" s="257"/>
      <c r="M1677" s="257"/>
      <c r="N1677" s="257"/>
      <c r="O1677" s="257"/>
      <c r="P1677" s="248"/>
      <c r="Q1677" s="248"/>
      <c r="R1677" s="248"/>
      <c r="S1677" s="248"/>
      <c r="T1677" s="248"/>
      <c r="U1677" s="248"/>
    </row>
    <row r="1678" spans="2:21" s="260" customFormat="1" ht="30" customHeight="1">
      <c r="B1678" s="250"/>
      <c r="C1678" s="250"/>
      <c r="D1678" s="250"/>
      <c r="E1678" s="107"/>
      <c r="F1678" s="257"/>
      <c r="G1678" s="257"/>
      <c r="H1678" s="257"/>
      <c r="I1678" s="257"/>
      <c r="J1678" s="257"/>
      <c r="K1678" s="109"/>
      <c r="L1678" s="257"/>
      <c r="M1678" s="257"/>
      <c r="N1678" s="257"/>
      <c r="O1678" s="257"/>
      <c r="P1678" s="248"/>
      <c r="Q1678" s="248"/>
      <c r="R1678" s="248"/>
      <c r="S1678" s="248"/>
      <c r="T1678" s="248"/>
      <c r="U1678" s="248"/>
    </row>
    <row r="1679" spans="2:21" s="260" customFormat="1" ht="30" customHeight="1">
      <c r="B1679" s="250"/>
      <c r="C1679" s="250"/>
      <c r="D1679" s="250"/>
      <c r="E1679" s="107"/>
      <c r="F1679" s="257"/>
      <c r="G1679" s="257"/>
      <c r="H1679" s="257"/>
      <c r="I1679" s="257"/>
      <c r="J1679" s="257"/>
      <c r="K1679" s="109"/>
      <c r="L1679" s="257"/>
      <c r="M1679" s="257"/>
      <c r="N1679" s="257"/>
      <c r="O1679" s="257"/>
      <c r="P1679" s="248"/>
      <c r="Q1679" s="248"/>
      <c r="R1679" s="248"/>
      <c r="S1679" s="248"/>
      <c r="T1679" s="248"/>
      <c r="U1679" s="248"/>
    </row>
    <row r="1680" spans="2:21" s="260" customFormat="1" ht="30" customHeight="1">
      <c r="B1680" s="250"/>
      <c r="C1680" s="250"/>
      <c r="D1680" s="250"/>
      <c r="E1680" s="107"/>
      <c r="F1680" s="257"/>
      <c r="G1680" s="257"/>
      <c r="H1680" s="257"/>
      <c r="I1680" s="257"/>
      <c r="J1680" s="257"/>
      <c r="K1680" s="109"/>
      <c r="L1680" s="257"/>
      <c r="M1680" s="257"/>
      <c r="N1680" s="257"/>
      <c r="O1680" s="257"/>
      <c r="P1680" s="248"/>
      <c r="Q1680" s="248"/>
      <c r="R1680" s="248"/>
      <c r="S1680" s="248"/>
      <c r="T1680" s="248"/>
      <c r="U1680" s="248"/>
    </row>
    <row r="1681" spans="2:21" s="260" customFormat="1" ht="30" customHeight="1">
      <c r="B1681" s="250"/>
      <c r="C1681" s="250"/>
      <c r="D1681" s="250"/>
      <c r="E1681" s="107"/>
      <c r="F1681" s="257"/>
      <c r="G1681" s="257"/>
      <c r="H1681" s="257"/>
      <c r="I1681" s="257"/>
      <c r="J1681" s="257"/>
      <c r="K1681" s="109"/>
      <c r="L1681" s="257"/>
      <c r="M1681" s="257"/>
      <c r="N1681" s="257"/>
      <c r="O1681" s="257"/>
      <c r="P1681" s="248"/>
      <c r="Q1681" s="248"/>
      <c r="R1681" s="248"/>
      <c r="S1681" s="248"/>
      <c r="T1681" s="248"/>
      <c r="U1681" s="248"/>
    </row>
    <row r="1682" spans="2:21" s="260" customFormat="1" ht="30" customHeight="1">
      <c r="B1682" s="250"/>
      <c r="C1682" s="250"/>
      <c r="D1682" s="250"/>
      <c r="E1682" s="107"/>
      <c r="F1682" s="257"/>
      <c r="G1682" s="257"/>
      <c r="H1682" s="257"/>
      <c r="I1682" s="257"/>
      <c r="J1682" s="257"/>
      <c r="K1682" s="109"/>
      <c r="L1682" s="257"/>
      <c r="M1682" s="257"/>
      <c r="N1682" s="257"/>
      <c r="O1682" s="257"/>
      <c r="P1682" s="248"/>
      <c r="Q1682" s="248"/>
      <c r="R1682" s="248"/>
      <c r="S1682" s="248"/>
      <c r="T1682" s="248"/>
      <c r="U1682" s="248"/>
    </row>
    <row r="1683" spans="2:21" s="260" customFormat="1" ht="30" customHeight="1">
      <c r="B1683" s="250"/>
      <c r="C1683" s="250"/>
      <c r="D1683" s="250"/>
      <c r="E1683" s="107"/>
      <c r="F1683" s="257"/>
      <c r="G1683" s="257"/>
      <c r="H1683" s="257"/>
      <c r="I1683" s="257"/>
      <c r="J1683" s="257"/>
      <c r="K1683" s="109"/>
      <c r="L1683" s="257"/>
      <c r="M1683" s="257"/>
      <c r="N1683" s="257"/>
      <c r="O1683" s="257"/>
      <c r="P1683" s="248"/>
      <c r="Q1683" s="248"/>
      <c r="R1683" s="248"/>
      <c r="S1683" s="248"/>
      <c r="T1683" s="248"/>
      <c r="U1683" s="248"/>
    </row>
    <row r="1684" spans="2:21" s="260" customFormat="1" ht="30" customHeight="1">
      <c r="B1684" s="250"/>
      <c r="C1684" s="250"/>
      <c r="D1684" s="250"/>
      <c r="E1684" s="107"/>
      <c r="F1684" s="257"/>
      <c r="G1684" s="257"/>
      <c r="H1684" s="257"/>
      <c r="I1684" s="257"/>
      <c r="J1684" s="257"/>
      <c r="K1684" s="109"/>
      <c r="L1684" s="257"/>
      <c r="M1684" s="257"/>
      <c r="N1684" s="257"/>
      <c r="O1684" s="257"/>
      <c r="P1684" s="248"/>
      <c r="Q1684" s="248"/>
      <c r="R1684" s="248"/>
      <c r="S1684" s="248"/>
      <c r="T1684" s="248"/>
      <c r="U1684" s="248"/>
    </row>
    <row r="1685" spans="2:21" s="260" customFormat="1" ht="30" customHeight="1">
      <c r="B1685" s="250"/>
      <c r="C1685" s="250"/>
      <c r="D1685" s="250"/>
      <c r="E1685" s="107"/>
      <c r="F1685" s="257"/>
      <c r="G1685" s="257"/>
      <c r="H1685" s="257"/>
      <c r="I1685" s="257"/>
      <c r="J1685" s="257"/>
      <c r="K1685" s="109"/>
      <c r="L1685" s="257"/>
      <c r="M1685" s="257"/>
      <c r="N1685" s="257"/>
      <c r="O1685" s="257"/>
      <c r="P1685" s="248"/>
      <c r="Q1685" s="248"/>
      <c r="R1685" s="248"/>
      <c r="S1685" s="248"/>
      <c r="T1685" s="248"/>
      <c r="U1685" s="248"/>
    </row>
    <row r="1686" spans="2:21" s="260" customFormat="1" ht="30" customHeight="1">
      <c r="B1686" s="250"/>
      <c r="C1686" s="250"/>
      <c r="D1686" s="250"/>
      <c r="E1686" s="107"/>
      <c r="F1686" s="257"/>
      <c r="G1686" s="257"/>
      <c r="H1686" s="257"/>
      <c r="I1686" s="257"/>
      <c r="J1686" s="257"/>
      <c r="K1686" s="109"/>
      <c r="L1686" s="257"/>
      <c r="M1686" s="257"/>
      <c r="N1686" s="257"/>
      <c r="O1686" s="257"/>
      <c r="P1686" s="248"/>
      <c r="Q1686" s="248"/>
      <c r="R1686" s="248"/>
      <c r="S1686" s="248"/>
      <c r="T1686" s="248"/>
      <c r="U1686" s="248"/>
    </row>
    <row r="1687" spans="2:21" s="260" customFormat="1" ht="30" customHeight="1">
      <c r="B1687" s="250"/>
      <c r="C1687" s="250"/>
      <c r="D1687" s="250"/>
      <c r="E1687" s="107"/>
      <c r="F1687" s="257"/>
      <c r="G1687" s="257"/>
      <c r="H1687" s="257"/>
      <c r="I1687" s="257"/>
      <c r="J1687" s="257"/>
      <c r="K1687" s="109"/>
      <c r="L1687" s="257"/>
      <c r="M1687" s="257"/>
      <c r="N1687" s="257"/>
      <c r="O1687" s="257"/>
      <c r="P1687" s="248"/>
      <c r="Q1687" s="248"/>
      <c r="R1687" s="248"/>
      <c r="S1687" s="248"/>
      <c r="T1687" s="248"/>
      <c r="U1687" s="248"/>
    </row>
    <row r="1688" spans="2:21" s="260" customFormat="1" ht="30" customHeight="1">
      <c r="B1688" s="250"/>
      <c r="C1688" s="250"/>
      <c r="D1688" s="250"/>
      <c r="E1688" s="107"/>
      <c r="F1688" s="257"/>
      <c r="G1688" s="257"/>
      <c r="H1688" s="257"/>
      <c r="I1688" s="257"/>
      <c r="J1688" s="257"/>
      <c r="K1688" s="109"/>
      <c r="L1688" s="257"/>
      <c r="M1688" s="257"/>
      <c r="N1688" s="257"/>
      <c r="O1688" s="257"/>
      <c r="P1688" s="248"/>
      <c r="Q1688" s="248"/>
      <c r="R1688" s="248"/>
      <c r="S1688" s="248"/>
      <c r="T1688" s="248"/>
      <c r="U1688" s="248"/>
    </row>
    <row r="1689" spans="2:21" s="260" customFormat="1" ht="30" customHeight="1">
      <c r="B1689" s="250"/>
      <c r="C1689" s="250"/>
      <c r="D1689" s="250"/>
      <c r="E1689" s="107"/>
      <c r="F1689" s="257"/>
      <c r="G1689" s="257"/>
      <c r="H1689" s="257"/>
      <c r="I1689" s="257"/>
      <c r="J1689" s="257"/>
      <c r="K1689" s="109"/>
      <c r="L1689" s="257"/>
      <c r="M1689" s="257"/>
      <c r="N1689" s="257"/>
      <c r="O1689" s="257"/>
      <c r="P1689" s="248"/>
      <c r="Q1689" s="248"/>
      <c r="R1689" s="248"/>
      <c r="S1689" s="248"/>
      <c r="T1689" s="248"/>
      <c r="U1689" s="248"/>
    </row>
    <row r="1690" spans="2:21" s="260" customFormat="1" ht="30" customHeight="1">
      <c r="B1690" s="250"/>
      <c r="C1690" s="250"/>
      <c r="D1690" s="250"/>
      <c r="E1690" s="107"/>
      <c r="F1690" s="257"/>
      <c r="G1690" s="257"/>
      <c r="H1690" s="257"/>
      <c r="I1690" s="257"/>
      <c r="J1690" s="257"/>
      <c r="K1690" s="109"/>
      <c r="L1690" s="257"/>
      <c r="M1690" s="257"/>
      <c r="N1690" s="257"/>
      <c r="O1690" s="257"/>
      <c r="P1690" s="248"/>
      <c r="Q1690" s="248"/>
      <c r="R1690" s="248"/>
      <c r="S1690" s="248"/>
      <c r="T1690" s="248"/>
      <c r="U1690" s="248"/>
    </row>
    <row r="1691" spans="2:21" s="260" customFormat="1" ht="30" customHeight="1">
      <c r="B1691" s="250"/>
      <c r="C1691" s="250"/>
      <c r="D1691" s="250"/>
      <c r="E1691" s="107"/>
      <c r="F1691" s="257"/>
      <c r="G1691" s="257"/>
      <c r="H1691" s="257"/>
      <c r="I1691" s="257"/>
      <c r="J1691" s="257"/>
      <c r="K1691" s="109"/>
      <c r="L1691" s="257"/>
      <c r="M1691" s="257"/>
      <c r="N1691" s="257"/>
      <c r="O1691" s="257"/>
      <c r="P1691" s="248"/>
      <c r="Q1691" s="248"/>
      <c r="R1691" s="248"/>
      <c r="S1691" s="248"/>
      <c r="T1691" s="248"/>
      <c r="U1691" s="248"/>
    </row>
    <row r="1692" spans="2:21" s="260" customFormat="1" ht="30" customHeight="1">
      <c r="B1692" s="250"/>
      <c r="C1692" s="250"/>
      <c r="D1692" s="250"/>
      <c r="E1692" s="107"/>
      <c r="F1692" s="257"/>
      <c r="G1692" s="257"/>
      <c r="H1692" s="257"/>
      <c r="I1692" s="257"/>
      <c r="J1692" s="257"/>
      <c r="K1692" s="109"/>
      <c r="L1692" s="257"/>
      <c r="M1692" s="257"/>
      <c r="N1692" s="257"/>
      <c r="O1692" s="257"/>
      <c r="P1692" s="248"/>
      <c r="Q1692" s="248"/>
      <c r="R1692" s="248"/>
      <c r="S1692" s="248"/>
      <c r="T1692" s="248"/>
      <c r="U1692" s="248"/>
    </row>
    <row r="1693" spans="2:21" s="260" customFormat="1" ht="30" customHeight="1">
      <c r="B1693" s="250"/>
      <c r="C1693" s="250"/>
      <c r="D1693" s="250"/>
      <c r="E1693" s="107"/>
      <c r="F1693" s="257"/>
      <c r="G1693" s="257"/>
      <c r="H1693" s="257"/>
      <c r="I1693" s="257"/>
      <c r="J1693" s="257"/>
      <c r="K1693" s="109"/>
      <c r="L1693" s="257"/>
      <c r="M1693" s="257"/>
      <c r="N1693" s="257"/>
      <c r="O1693" s="257"/>
      <c r="P1693" s="248"/>
      <c r="Q1693" s="248"/>
      <c r="R1693" s="248"/>
      <c r="S1693" s="248"/>
      <c r="T1693" s="248"/>
      <c r="U1693" s="248"/>
    </row>
    <row r="1694" spans="2:21" s="260" customFormat="1" ht="30" customHeight="1">
      <c r="B1694" s="250"/>
      <c r="C1694" s="250"/>
      <c r="D1694" s="250"/>
      <c r="E1694" s="107"/>
      <c r="F1694" s="257"/>
      <c r="G1694" s="257"/>
      <c r="H1694" s="257"/>
      <c r="I1694" s="257"/>
      <c r="J1694" s="257"/>
      <c r="K1694" s="109"/>
      <c r="L1694" s="257"/>
      <c r="M1694" s="257"/>
      <c r="N1694" s="257"/>
      <c r="O1694" s="257"/>
      <c r="P1694" s="248"/>
      <c r="Q1694" s="248"/>
      <c r="R1694" s="248"/>
      <c r="S1694" s="248"/>
      <c r="T1694" s="248"/>
      <c r="U1694" s="248"/>
    </row>
    <row r="1695" spans="2:21" s="260" customFormat="1" ht="30" customHeight="1">
      <c r="B1695" s="250"/>
      <c r="C1695" s="250"/>
      <c r="D1695" s="250"/>
      <c r="E1695" s="107"/>
      <c r="F1695" s="257"/>
      <c r="G1695" s="257"/>
      <c r="H1695" s="257"/>
      <c r="I1695" s="257"/>
      <c r="J1695" s="257"/>
      <c r="K1695" s="109"/>
      <c r="L1695" s="257"/>
      <c r="M1695" s="257"/>
      <c r="N1695" s="257"/>
      <c r="O1695" s="257"/>
      <c r="P1695" s="248"/>
      <c r="Q1695" s="248"/>
      <c r="R1695" s="248"/>
      <c r="S1695" s="248"/>
      <c r="T1695" s="248"/>
      <c r="U1695" s="248"/>
    </row>
    <row r="1696" spans="2:21" s="260" customFormat="1" ht="30" customHeight="1">
      <c r="B1696" s="250"/>
      <c r="C1696" s="250"/>
      <c r="D1696" s="250"/>
      <c r="E1696" s="107"/>
      <c r="F1696" s="257"/>
      <c r="G1696" s="257"/>
      <c r="H1696" s="257"/>
      <c r="I1696" s="257"/>
      <c r="J1696" s="257"/>
      <c r="K1696" s="109"/>
      <c r="L1696" s="257"/>
      <c r="M1696" s="257"/>
      <c r="N1696" s="257"/>
      <c r="O1696" s="257"/>
      <c r="P1696" s="248"/>
      <c r="Q1696" s="248"/>
      <c r="R1696" s="248"/>
      <c r="S1696" s="248"/>
      <c r="T1696" s="248"/>
      <c r="U1696" s="248"/>
    </row>
    <row r="1697" spans="2:21" s="260" customFormat="1" ht="30" customHeight="1">
      <c r="B1697" s="250"/>
      <c r="C1697" s="250"/>
      <c r="D1697" s="250"/>
      <c r="E1697" s="107"/>
      <c r="F1697" s="257"/>
      <c r="G1697" s="257"/>
      <c r="H1697" s="257"/>
      <c r="I1697" s="257"/>
      <c r="J1697" s="257"/>
      <c r="K1697" s="109"/>
      <c r="L1697" s="257"/>
      <c r="M1697" s="257"/>
      <c r="N1697" s="257"/>
      <c r="O1697" s="257"/>
      <c r="P1697" s="248"/>
      <c r="Q1697" s="248"/>
      <c r="R1697" s="248"/>
      <c r="S1697" s="248"/>
      <c r="T1697" s="248"/>
      <c r="U1697" s="248"/>
    </row>
    <row r="1698" spans="2:21" s="260" customFormat="1" ht="30" customHeight="1">
      <c r="B1698" s="250"/>
      <c r="C1698" s="250"/>
      <c r="D1698" s="250"/>
      <c r="E1698" s="107"/>
      <c r="F1698" s="257"/>
      <c r="G1698" s="257"/>
      <c r="H1698" s="257"/>
      <c r="I1698" s="257"/>
      <c r="J1698" s="257"/>
      <c r="K1698" s="109"/>
      <c r="L1698" s="257"/>
      <c r="M1698" s="257"/>
      <c r="N1698" s="257"/>
      <c r="O1698" s="257"/>
      <c r="P1698" s="248"/>
      <c r="Q1698" s="248"/>
      <c r="R1698" s="248"/>
      <c r="S1698" s="248"/>
      <c r="T1698" s="248"/>
      <c r="U1698" s="248"/>
    </row>
    <row r="1699" spans="2:21" s="260" customFormat="1" ht="30" customHeight="1">
      <c r="B1699" s="250"/>
      <c r="C1699" s="250"/>
      <c r="D1699" s="250"/>
      <c r="E1699" s="107"/>
      <c r="F1699" s="257"/>
      <c r="G1699" s="257"/>
      <c r="H1699" s="257"/>
      <c r="I1699" s="257"/>
      <c r="J1699" s="257"/>
      <c r="K1699" s="109"/>
      <c r="L1699" s="257"/>
      <c r="M1699" s="257"/>
      <c r="N1699" s="257"/>
      <c r="O1699" s="257"/>
      <c r="P1699" s="248"/>
      <c r="Q1699" s="248"/>
      <c r="R1699" s="248"/>
      <c r="S1699" s="248"/>
      <c r="T1699" s="248"/>
      <c r="U1699" s="248"/>
    </row>
    <row r="1700" spans="2:21" s="260" customFormat="1" ht="30" customHeight="1">
      <c r="B1700" s="250"/>
      <c r="C1700" s="250"/>
      <c r="D1700" s="250"/>
      <c r="E1700" s="107"/>
      <c r="F1700" s="257"/>
      <c r="G1700" s="257"/>
      <c r="H1700" s="257"/>
      <c r="I1700" s="257"/>
      <c r="J1700" s="257"/>
      <c r="K1700" s="109"/>
      <c r="L1700" s="257"/>
      <c r="M1700" s="257"/>
      <c r="N1700" s="257"/>
      <c r="O1700" s="257"/>
      <c r="P1700" s="248"/>
      <c r="Q1700" s="248"/>
      <c r="R1700" s="248"/>
      <c r="S1700" s="248"/>
      <c r="T1700" s="248"/>
      <c r="U1700" s="248"/>
    </row>
    <row r="1701" spans="2:21" s="260" customFormat="1" ht="30" customHeight="1">
      <c r="B1701" s="250"/>
      <c r="C1701" s="250"/>
      <c r="D1701" s="250"/>
      <c r="E1701" s="107"/>
      <c r="F1701" s="257"/>
      <c r="G1701" s="257"/>
      <c r="H1701" s="257"/>
      <c r="I1701" s="257"/>
      <c r="J1701" s="257"/>
      <c r="K1701" s="109"/>
      <c r="L1701" s="257"/>
      <c r="M1701" s="257"/>
      <c r="N1701" s="257"/>
      <c r="O1701" s="257"/>
      <c r="P1701" s="248"/>
      <c r="Q1701" s="248"/>
      <c r="R1701" s="248"/>
      <c r="S1701" s="248"/>
      <c r="T1701" s="248"/>
      <c r="U1701" s="248"/>
    </row>
    <row r="1702" spans="2:21" s="260" customFormat="1" ht="30" customHeight="1">
      <c r="B1702" s="250"/>
      <c r="C1702" s="250"/>
      <c r="D1702" s="250"/>
      <c r="E1702" s="107"/>
      <c r="F1702" s="257"/>
      <c r="G1702" s="257"/>
      <c r="H1702" s="257"/>
      <c r="I1702" s="257"/>
      <c r="J1702" s="257"/>
      <c r="K1702" s="109"/>
      <c r="L1702" s="257"/>
      <c r="M1702" s="257"/>
      <c r="N1702" s="257"/>
      <c r="O1702" s="257"/>
      <c r="P1702" s="248"/>
      <c r="Q1702" s="248"/>
      <c r="R1702" s="248"/>
      <c r="S1702" s="248"/>
      <c r="T1702" s="248"/>
      <c r="U1702" s="248"/>
    </row>
    <row r="1703" spans="2:21" s="260" customFormat="1" ht="30" customHeight="1">
      <c r="B1703" s="250"/>
      <c r="C1703" s="250"/>
      <c r="D1703" s="250"/>
      <c r="E1703" s="107"/>
      <c r="F1703" s="257"/>
      <c r="G1703" s="257"/>
      <c r="H1703" s="257"/>
      <c r="I1703" s="257"/>
      <c r="J1703" s="257"/>
      <c r="K1703" s="109"/>
      <c r="L1703" s="257"/>
      <c r="M1703" s="257"/>
      <c r="N1703" s="257"/>
      <c r="O1703" s="257"/>
      <c r="P1703" s="248"/>
      <c r="Q1703" s="248"/>
      <c r="R1703" s="248"/>
      <c r="S1703" s="248"/>
      <c r="T1703" s="248"/>
      <c r="U1703" s="248"/>
    </row>
    <row r="1704" spans="2:21" s="260" customFormat="1" ht="30" customHeight="1">
      <c r="B1704" s="250"/>
      <c r="C1704" s="250"/>
      <c r="D1704" s="250"/>
      <c r="E1704" s="107"/>
      <c r="F1704" s="257"/>
      <c r="G1704" s="257"/>
      <c r="H1704" s="257"/>
      <c r="I1704" s="257"/>
      <c r="J1704" s="257"/>
      <c r="K1704" s="109"/>
      <c r="L1704" s="257"/>
      <c r="M1704" s="257"/>
      <c r="N1704" s="257"/>
      <c r="O1704" s="257"/>
      <c r="P1704" s="248"/>
      <c r="Q1704" s="248"/>
      <c r="R1704" s="248"/>
      <c r="S1704" s="248"/>
      <c r="T1704" s="248"/>
      <c r="U1704" s="248"/>
    </row>
    <row r="1705" spans="2:21" s="260" customFormat="1" ht="30" customHeight="1">
      <c r="B1705" s="250"/>
      <c r="C1705" s="250"/>
      <c r="D1705" s="250"/>
      <c r="E1705" s="107"/>
      <c r="F1705" s="257"/>
      <c r="G1705" s="257"/>
      <c r="H1705" s="257"/>
      <c r="I1705" s="257"/>
      <c r="J1705" s="257"/>
      <c r="K1705" s="109"/>
      <c r="L1705" s="257"/>
      <c r="M1705" s="257"/>
      <c r="N1705" s="257"/>
      <c r="O1705" s="257"/>
      <c r="P1705" s="248"/>
      <c r="Q1705" s="248"/>
      <c r="R1705" s="248"/>
      <c r="S1705" s="248"/>
      <c r="T1705" s="248"/>
      <c r="U1705" s="248"/>
    </row>
    <row r="1706" spans="2:21" s="260" customFormat="1" ht="30" customHeight="1">
      <c r="B1706" s="250"/>
      <c r="C1706" s="250"/>
      <c r="D1706" s="250"/>
      <c r="E1706" s="107"/>
      <c r="F1706" s="257"/>
      <c r="G1706" s="257"/>
      <c r="H1706" s="257"/>
      <c r="I1706" s="257"/>
      <c r="J1706" s="257"/>
      <c r="K1706" s="109"/>
      <c r="L1706" s="257"/>
      <c r="M1706" s="257"/>
      <c r="N1706" s="257"/>
      <c r="O1706" s="257"/>
      <c r="P1706" s="248"/>
      <c r="Q1706" s="248"/>
      <c r="R1706" s="248"/>
      <c r="S1706" s="248"/>
      <c r="T1706" s="248"/>
      <c r="U1706" s="248"/>
    </row>
    <row r="1707" spans="2:21" s="260" customFormat="1" ht="30" customHeight="1">
      <c r="B1707" s="250"/>
      <c r="C1707" s="250"/>
      <c r="D1707" s="250"/>
      <c r="E1707" s="107"/>
      <c r="F1707" s="257"/>
      <c r="G1707" s="257"/>
      <c r="H1707" s="257"/>
      <c r="I1707" s="257"/>
      <c r="J1707" s="257"/>
      <c r="K1707" s="109"/>
      <c r="L1707" s="257"/>
      <c r="M1707" s="257"/>
      <c r="N1707" s="257"/>
      <c r="O1707" s="257"/>
      <c r="P1707" s="248"/>
      <c r="Q1707" s="248"/>
      <c r="R1707" s="248"/>
      <c r="S1707" s="248"/>
      <c r="T1707" s="248"/>
      <c r="U1707" s="248"/>
    </row>
    <row r="1708" spans="2:21" s="260" customFormat="1" ht="30" customHeight="1">
      <c r="B1708" s="250"/>
      <c r="C1708" s="250"/>
      <c r="D1708" s="250"/>
      <c r="E1708" s="107"/>
      <c r="F1708" s="257"/>
      <c r="G1708" s="257"/>
      <c r="H1708" s="257"/>
      <c r="I1708" s="257"/>
      <c r="J1708" s="257"/>
      <c r="K1708" s="109"/>
      <c r="L1708" s="257"/>
      <c r="M1708" s="257"/>
      <c r="N1708" s="257"/>
      <c r="O1708" s="257"/>
      <c r="P1708" s="248"/>
      <c r="Q1708" s="248"/>
      <c r="R1708" s="248"/>
      <c r="S1708" s="248"/>
      <c r="T1708" s="248"/>
      <c r="U1708" s="248"/>
    </row>
    <row r="1709" spans="2:21" s="260" customFormat="1" ht="30" customHeight="1">
      <c r="B1709" s="250"/>
      <c r="C1709" s="250"/>
      <c r="D1709" s="250"/>
      <c r="E1709" s="107"/>
      <c r="F1709" s="257"/>
      <c r="G1709" s="257"/>
      <c r="H1709" s="257"/>
      <c r="I1709" s="257"/>
      <c r="J1709" s="257"/>
      <c r="K1709" s="109"/>
      <c r="L1709" s="257"/>
      <c r="M1709" s="257"/>
      <c r="N1709" s="257"/>
      <c r="O1709" s="257"/>
      <c r="P1709" s="248"/>
      <c r="Q1709" s="248"/>
      <c r="R1709" s="248"/>
      <c r="S1709" s="248"/>
      <c r="T1709" s="248"/>
      <c r="U1709" s="248"/>
    </row>
    <row r="1710" spans="2:21" s="260" customFormat="1" ht="30" customHeight="1">
      <c r="B1710" s="250"/>
      <c r="C1710" s="250"/>
      <c r="D1710" s="250"/>
      <c r="E1710" s="107"/>
      <c r="F1710" s="257"/>
      <c r="G1710" s="257"/>
      <c r="H1710" s="257"/>
      <c r="I1710" s="257"/>
      <c r="J1710" s="257"/>
      <c r="K1710" s="109"/>
      <c r="L1710" s="257"/>
      <c r="M1710" s="257"/>
      <c r="N1710" s="257"/>
      <c r="O1710" s="257"/>
      <c r="P1710" s="248"/>
      <c r="Q1710" s="248"/>
      <c r="R1710" s="248"/>
      <c r="S1710" s="248"/>
      <c r="T1710" s="248"/>
      <c r="U1710" s="248"/>
    </row>
    <row r="1711" spans="2:21" s="260" customFormat="1" ht="30" customHeight="1">
      <c r="B1711" s="250"/>
      <c r="C1711" s="250"/>
      <c r="D1711" s="250"/>
      <c r="E1711" s="107"/>
      <c r="F1711" s="257"/>
      <c r="G1711" s="257"/>
      <c r="H1711" s="257"/>
      <c r="I1711" s="257"/>
      <c r="J1711" s="257"/>
      <c r="K1711" s="109"/>
      <c r="L1711" s="257"/>
      <c r="M1711" s="257"/>
      <c r="N1711" s="257"/>
      <c r="O1711" s="257"/>
      <c r="P1711" s="248"/>
      <c r="Q1711" s="248"/>
      <c r="R1711" s="248"/>
      <c r="S1711" s="248"/>
      <c r="T1711" s="248"/>
      <c r="U1711" s="248"/>
    </row>
    <row r="1712" spans="2:21" s="260" customFormat="1" ht="30" customHeight="1">
      <c r="B1712" s="250"/>
      <c r="C1712" s="250"/>
      <c r="D1712" s="250"/>
      <c r="E1712" s="107"/>
      <c r="F1712" s="257"/>
      <c r="G1712" s="257"/>
      <c r="H1712" s="257"/>
      <c r="I1712" s="257"/>
      <c r="J1712" s="257"/>
      <c r="K1712" s="109"/>
      <c r="L1712" s="257"/>
      <c r="M1712" s="257"/>
      <c r="N1712" s="257"/>
      <c r="O1712" s="257"/>
      <c r="P1712" s="248"/>
      <c r="Q1712" s="248"/>
      <c r="R1712" s="248"/>
      <c r="S1712" s="248"/>
      <c r="T1712" s="248"/>
      <c r="U1712" s="248"/>
    </row>
    <row r="1713" spans="2:21" s="260" customFormat="1" ht="30" customHeight="1">
      <c r="B1713" s="250"/>
      <c r="C1713" s="250"/>
      <c r="D1713" s="250"/>
      <c r="E1713" s="107"/>
      <c r="F1713" s="257"/>
      <c r="G1713" s="257"/>
      <c r="H1713" s="257"/>
      <c r="I1713" s="257"/>
      <c r="J1713" s="257"/>
      <c r="K1713" s="109"/>
      <c r="L1713" s="257"/>
      <c r="M1713" s="257"/>
      <c r="N1713" s="257"/>
      <c r="O1713" s="257"/>
      <c r="P1713" s="248"/>
      <c r="Q1713" s="248"/>
      <c r="R1713" s="248"/>
      <c r="S1713" s="248"/>
      <c r="T1713" s="248"/>
      <c r="U1713" s="248"/>
    </row>
    <row r="1714" spans="2:21" s="260" customFormat="1" ht="30" customHeight="1">
      <c r="B1714" s="250"/>
      <c r="C1714" s="250"/>
      <c r="D1714" s="250"/>
      <c r="E1714" s="107"/>
      <c r="F1714" s="257"/>
      <c r="G1714" s="257"/>
      <c r="H1714" s="257"/>
      <c r="I1714" s="257"/>
      <c r="J1714" s="257"/>
      <c r="K1714" s="109"/>
      <c r="L1714" s="257"/>
      <c r="M1714" s="257"/>
      <c r="N1714" s="257"/>
      <c r="O1714" s="257"/>
      <c r="P1714" s="248"/>
      <c r="Q1714" s="248"/>
      <c r="R1714" s="248"/>
      <c r="S1714" s="248"/>
      <c r="T1714" s="248"/>
      <c r="U1714" s="248"/>
    </row>
    <row r="1715" spans="2:21" s="260" customFormat="1" ht="30" customHeight="1">
      <c r="B1715" s="250"/>
      <c r="C1715" s="250"/>
      <c r="D1715" s="250"/>
      <c r="E1715" s="107"/>
      <c r="F1715" s="257"/>
      <c r="G1715" s="257"/>
      <c r="H1715" s="257"/>
      <c r="I1715" s="257"/>
      <c r="J1715" s="257"/>
      <c r="K1715" s="109"/>
      <c r="L1715" s="257"/>
      <c r="M1715" s="257"/>
      <c r="N1715" s="257"/>
      <c r="O1715" s="257"/>
      <c r="P1715" s="248"/>
      <c r="Q1715" s="248"/>
      <c r="R1715" s="248"/>
      <c r="S1715" s="248"/>
      <c r="T1715" s="248"/>
      <c r="U1715" s="248"/>
    </row>
    <row r="1716" spans="2:21" s="260" customFormat="1" ht="30" customHeight="1">
      <c r="B1716" s="250"/>
      <c r="C1716" s="250"/>
      <c r="D1716" s="250"/>
      <c r="E1716" s="107"/>
      <c r="F1716" s="257"/>
      <c r="G1716" s="257"/>
      <c r="H1716" s="257"/>
      <c r="I1716" s="257"/>
      <c r="J1716" s="257"/>
      <c r="K1716" s="109"/>
      <c r="L1716" s="257"/>
      <c r="M1716" s="257"/>
      <c r="N1716" s="257"/>
      <c r="O1716" s="257"/>
      <c r="P1716" s="248"/>
      <c r="Q1716" s="248"/>
      <c r="R1716" s="248"/>
      <c r="S1716" s="248"/>
      <c r="T1716" s="248"/>
      <c r="U1716" s="248"/>
    </row>
    <row r="1717" spans="2:21" s="260" customFormat="1" ht="30" customHeight="1">
      <c r="B1717" s="250"/>
      <c r="C1717" s="250"/>
      <c r="D1717" s="250"/>
      <c r="E1717" s="107"/>
      <c r="F1717" s="257"/>
      <c r="G1717" s="257"/>
      <c r="H1717" s="257"/>
      <c r="I1717" s="257"/>
      <c r="J1717" s="257"/>
      <c r="K1717" s="109"/>
      <c r="L1717" s="257"/>
      <c r="M1717" s="257"/>
      <c r="N1717" s="257"/>
      <c r="O1717" s="257"/>
      <c r="P1717" s="248"/>
      <c r="Q1717" s="248"/>
      <c r="R1717" s="248"/>
      <c r="S1717" s="248"/>
      <c r="T1717" s="248"/>
      <c r="U1717" s="248"/>
    </row>
    <row r="1718" spans="2:21" s="260" customFormat="1" ht="30" customHeight="1">
      <c r="B1718" s="250"/>
      <c r="C1718" s="250"/>
      <c r="D1718" s="250"/>
      <c r="E1718" s="107"/>
      <c r="F1718" s="257"/>
      <c r="G1718" s="257"/>
      <c r="H1718" s="257"/>
      <c r="I1718" s="257"/>
      <c r="J1718" s="257"/>
      <c r="K1718" s="109"/>
      <c r="L1718" s="257"/>
      <c r="M1718" s="257"/>
      <c r="N1718" s="257"/>
      <c r="O1718" s="257"/>
      <c r="P1718" s="248"/>
      <c r="Q1718" s="248"/>
      <c r="R1718" s="248"/>
      <c r="S1718" s="248"/>
      <c r="T1718" s="248"/>
      <c r="U1718" s="248"/>
    </row>
    <row r="1719" spans="2:21" s="260" customFormat="1" ht="30" customHeight="1">
      <c r="B1719" s="250"/>
      <c r="C1719" s="250"/>
      <c r="D1719" s="250"/>
      <c r="E1719" s="107"/>
      <c r="F1719" s="257"/>
      <c r="G1719" s="257"/>
      <c r="H1719" s="257"/>
      <c r="I1719" s="257"/>
      <c r="J1719" s="257"/>
      <c r="K1719" s="109"/>
      <c r="L1719" s="257"/>
      <c r="M1719" s="257"/>
      <c r="N1719" s="257"/>
      <c r="O1719" s="257"/>
      <c r="P1719" s="248"/>
      <c r="Q1719" s="248"/>
      <c r="R1719" s="248"/>
      <c r="S1719" s="248"/>
      <c r="T1719" s="248"/>
      <c r="U1719" s="248"/>
    </row>
    <row r="1720" spans="2:21" s="260" customFormat="1" ht="30" customHeight="1">
      <c r="B1720" s="250"/>
      <c r="C1720" s="250"/>
      <c r="D1720" s="250"/>
      <c r="E1720" s="107"/>
      <c r="F1720" s="257"/>
      <c r="G1720" s="257"/>
      <c r="H1720" s="257"/>
      <c r="I1720" s="257"/>
      <c r="J1720" s="257"/>
      <c r="K1720" s="109"/>
      <c r="L1720" s="257"/>
      <c r="M1720" s="257"/>
      <c r="N1720" s="257"/>
      <c r="O1720" s="257"/>
      <c r="P1720" s="248"/>
      <c r="Q1720" s="248"/>
      <c r="R1720" s="248"/>
      <c r="S1720" s="248"/>
      <c r="T1720" s="248"/>
      <c r="U1720" s="248"/>
    </row>
    <row r="1721" spans="2:21" s="260" customFormat="1" ht="30" customHeight="1">
      <c r="B1721" s="250"/>
      <c r="C1721" s="250"/>
      <c r="D1721" s="250"/>
      <c r="E1721" s="107"/>
      <c r="F1721" s="257"/>
      <c r="G1721" s="257"/>
      <c r="H1721" s="257"/>
      <c r="I1721" s="257"/>
      <c r="J1721" s="257"/>
      <c r="K1721" s="109"/>
      <c r="L1721" s="257"/>
      <c r="M1721" s="257"/>
      <c r="N1721" s="257"/>
      <c r="O1721" s="257"/>
      <c r="P1721" s="248"/>
      <c r="Q1721" s="248"/>
      <c r="R1721" s="248"/>
      <c r="S1721" s="248"/>
      <c r="T1721" s="248"/>
      <c r="U1721" s="248"/>
    </row>
    <row r="1722" spans="2:21" s="260" customFormat="1" ht="30" customHeight="1">
      <c r="B1722" s="250"/>
      <c r="C1722" s="250"/>
      <c r="D1722" s="250"/>
      <c r="E1722" s="107"/>
      <c r="F1722" s="257"/>
      <c r="G1722" s="257"/>
      <c r="H1722" s="257"/>
      <c r="I1722" s="257"/>
      <c r="J1722" s="257"/>
      <c r="K1722" s="109"/>
      <c r="L1722" s="257"/>
      <c r="M1722" s="257"/>
      <c r="N1722" s="257"/>
      <c r="O1722" s="257"/>
      <c r="P1722" s="248"/>
      <c r="Q1722" s="248"/>
      <c r="R1722" s="248"/>
      <c r="S1722" s="248"/>
      <c r="T1722" s="248"/>
      <c r="U1722" s="248"/>
    </row>
    <row r="1723" spans="2:21" s="260" customFormat="1" ht="30" customHeight="1">
      <c r="B1723" s="250"/>
      <c r="C1723" s="250"/>
      <c r="D1723" s="250"/>
      <c r="E1723" s="107"/>
      <c r="F1723" s="257"/>
      <c r="G1723" s="257"/>
      <c r="H1723" s="257"/>
      <c r="I1723" s="257"/>
      <c r="J1723" s="257"/>
      <c r="K1723" s="109"/>
      <c r="L1723" s="257"/>
      <c r="M1723" s="257"/>
      <c r="N1723" s="257"/>
      <c r="O1723" s="257"/>
      <c r="P1723" s="248"/>
      <c r="Q1723" s="248"/>
      <c r="R1723" s="248"/>
      <c r="S1723" s="248"/>
      <c r="T1723" s="248"/>
      <c r="U1723" s="248"/>
    </row>
    <row r="1724" spans="2:21" s="260" customFormat="1" ht="30" customHeight="1">
      <c r="B1724" s="250"/>
      <c r="C1724" s="250"/>
      <c r="D1724" s="250"/>
      <c r="E1724" s="107"/>
      <c r="F1724" s="257"/>
      <c r="G1724" s="257"/>
      <c r="H1724" s="257"/>
      <c r="I1724" s="257"/>
      <c r="J1724" s="257"/>
      <c r="K1724" s="109"/>
      <c r="L1724" s="257"/>
      <c r="M1724" s="257"/>
      <c r="N1724" s="257"/>
      <c r="O1724" s="257"/>
      <c r="P1724" s="248"/>
      <c r="Q1724" s="248"/>
      <c r="R1724" s="248"/>
      <c r="S1724" s="248"/>
      <c r="T1724" s="248"/>
      <c r="U1724" s="248"/>
    </row>
    <row r="1725" spans="2:21" s="260" customFormat="1" ht="30" customHeight="1">
      <c r="B1725" s="250"/>
      <c r="C1725" s="250"/>
      <c r="D1725" s="250"/>
      <c r="E1725" s="107"/>
      <c r="F1725" s="257"/>
      <c r="G1725" s="257"/>
      <c r="H1725" s="257"/>
      <c r="I1725" s="257"/>
      <c r="J1725" s="257"/>
      <c r="K1725" s="109"/>
      <c r="L1725" s="257"/>
      <c r="M1725" s="257"/>
      <c r="N1725" s="257"/>
      <c r="O1725" s="257"/>
      <c r="P1725" s="248"/>
      <c r="Q1725" s="248"/>
      <c r="R1725" s="248"/>
      <c r="S1725" s="248"/>
      <c r="T1725" s="248"/>
      <c r="U1725" s="248"/>
    </row>
    <row r="1726" spans="2:21" s="260" customFormat="1" ht="30" customHeight="1">
      <c r="B1726" s="250"/>
      <c r="C1726" s="250"/>
      <c r="D1726" s="250"/>
      <c r="E1726" s="107"/>
      <c r="F1726" s="257"/>
      <c r="G1726" s="257"/>
      <c r="H1726" s="257"/>
      <c r="I1726" s="257"/>
      <c r="J1726" s="257"/>
      <c r="K1726" s="109"/>
      <c r="L1726" s="257"/>
      <c r="M1726" s="257"/>
      <c r="N1726" s="257"/>
      <c r="O1726" s="257"/>
      <c r="P1726" s="248"/>
      <c r="Q1726" s="248"/>
      <c r="R1726" s="248"/>
      <c r="S1726" s="248"/>
      <c r="T1726" s="248"/>
      <c r="U1726" s="248"/>
    </row>
    <row r="1727" spans="2:21" s="260" customFormat="1" ht="30" customHeight="1">
      <c r="B1727" s="250"/>
      <c r="C1727" s="250"/>
      <c r="D1727" s="250"/>
      <c r="E1727" s="107"/>
      <c r="F1727" s="257"/>
      <c r="G1727" s="257"/>
      <c r="H1727" s="257"/>
      <c r="I1727" s="257"/>
      <c r="J1727" s="257"/>
      <c r="K1727" s="109"/>
      <c r="L1727" s="257"/>
      <c r="M1727" s="257"/>
      <c r="N1727" s="257"/>
      <c r="O1727" s="257"/>
      <c r="P1727" s="248"/>
      <c r="Q1727" s="248"/>
      <c r="R1727" s="248"/>
      <c r="S1727" s="248"/>
      <c r="T1727" s="248"/>
      <c r="U1727" s="248"/>
    </row>
    <row r="1728" spans="2:21" s="260" customFormat="1" ht="30" customHeight="1">
      <c r="B1728" s="250"/>
      <c r="C1728" s="250"/>
      <c r="D1728" s="250"/>
      <c r="E1728" s="107"/>
      <c r="F1728" s="257"/>
      <c r="G1728" s="257"/>
      <c r="H1728" s="257"/>
      <c r="I1728" s="257"/>
      <c r="J1728" s="257"/>
      <c r="K1728" s="109"/>
      <c r="L1728" s="257"/>
      <c r="M1728" s="257"/>
      <c r="N1728" s="257"/>
      <c r="O1728" s="257"/>
      <c r="P1728" s="248"/>
      <c r="Q1728" s="248"/>
      <c r="R1728" s="248"/>
      <c r="S1728" s="248"/>
      <c r="T1728" s="248"/>
      <c r="U1728" s="248"/>
    </row>
    <row r="1729" spans="2:21" s="260" customFormat="1" ht="30" customHeight="1">
      <c r="B1729" s="250"/>
      <c r="C1729" s="250"/>
      <c r="D1729" s="250"/>
      <c r="E1729" s="107"/>
      <c r="F1729" s="257"/>
      <c r="G1729" s="257"/>
      <c r="H1729" s="257"/>
      <c r="I1729" s="257"/>
      <c r="J1729" s="257"/>
      <c r="K1729" s="109"/>
      <c r="L1729" s="257"/>
      <c r="M1729" s="257"/>
      <c r="N1729" s="257"/>
      <c r="O1729" s="257"/>
      <c r="P1729" s="248"/>
      <c r="Q1729" s="248"/>
      <c r="R1729" s="248"/>
      <c r="S1729" s="248"/>
      <c r="T1729" s="248"/>
      <c r="U1729" s="248"/>
    </row>
    <row r="1730" spans="2:21" s="260" customFormat="1" ht="30" customHeight="1">
      <c r="B1730" s="250"/>
      <c r="C1730" s="250"/>
      <c r="D1730" s="250"/>
      <c r="E1730" s="107"/>
      <c r="F1730" s="257"/>
      <c r="G1730" s="257"/>
      <c r="H1730" s="257"/>
      <c r="I1730" s="257"/>
      <c r="J1730" s="257"/>
      <c r="K1730" s="109"/>
      <c r="L1730" s="257"/>
      <c r="M1730" s="257"/>
      <c r="N1730" s="257"/>
      <c r="O1730" s="257"/>
      <c r="P1730" s="248"/>
      <c r="Q1730" s="248"/>
      <c r="R1730" s="248"/>
      <c r="S1730" s="248"/>
      <c r="T1730" s="248"/>
      <c r="U1730" s="248"/>
    </row>
    <row r="1731" spans="2:21" s="260" customFormat="1" ht="30" customHeight="1">
      <c r="B1731" s="250"/>
      <c r="C1731" s="250"/>
      <c r="D1731" s="250"/>
      <c r="E1731" s="107"/>
      <c r="F1731" s="257"/>
      <c r="G1731" s="257"/>
      <c r="H1731" s="257"/>
      <c r="I1731" s="257"/>
      <c r="J1731" s="257"/>
      <c r="K1731" s="109"/>
      <c r="L1731" s="257"/>
      <c r="M1731" s="257"/>
      <c r="N1731" s="257"/>
      <c r="O1731" s="257"/>
      <c r="P1731" s="248"/>
      <c r="Q1731" s="248"/>
      <c r="R1731" s="248"/>
      <c r="S1731" s="248"/>
      <c r="T1731" s="248"/>
      <c r="U1731" s="248"/>
    </row>
    <row r="1732" spans="2:21" s="260" customFormat="1" ht="30" customHeight="1">
      <c r="B1732" s="250"/>
      <c r="C1732" s="250"/>
      <c r="D1732" s="250"/>
      <c r="E1732" s="107"/>
      <c r="F1732" s="257"/>
      <c r="G1732" s="257"/>
      <c r="H1732" s="257"/>
      <c r="I1732" s="257"/>
      <c r="J1732" s="257"/>
      <c r="K1732" s="109"/>
      <c r="L1732" s="257"/>
      <c r="M1732" s="257"/>
      <c r="N1732" s="257"/>
      <c r="O1732" s="257"/>
      <c r="P1732" s="248"/>
      <c r="Q1732" s="248"/>
      <c r="R1732" s="248"/>
      <c r="S1732" s="248"/>
      <c r="T1732" s="248"/>
      <c r="U1732" s="248"/>
    </row>
    <row r="1733" spans="2:21" s="260" customFormat="1" ht="30" customHeight="1">
      <c r="B1733" s="250"/>
      <c r="C1733" s="250"/>
      <c r="D1733" s="250"/>
      <c r="E1733" s="107"/>
      <c r="F1733" s="257"/>
      <c r="G1733" s="257"/>
      <c r="H1733" s="257"/>
      <c r="I1733" s="257"/>
      <c r="J1733" s="257"/>
      <c r="K1733" s="109"/>
      <c r="L1733" s="257"/>
      <c r="M1733" s="257"/>
      <c r="N1733" s="257"/>
      <c r="O1733" s="257"/>
      <c r="P1733" s="248"/>
      <c r="Q1733" s="248"/>
      <c r="R1733" s="248"/>
      <c r="S1733" s="248"/>
      <c r="T1733" s="248"/>
      <c r="U1733" s="248"/>
    </row>
    <row r="1734" spans="2:21" s="260" customFormat="1" ht="30" customHeight="1">
      <c r="B1734" s="250"/>
      <c r="C1734" s="250"/>
      <c r="D1734" s="250"/>
      <c r="E1734" s="107"/>
      <c r="F1734" s="257"/>
      <c r="G1734" s="257"/>
      <c r="H1734" s="257"/>
      <c r="I1734" s="257"/>
      <c r="J1734" s="257"/>
      <c r="K1734" s="109"/>
      <c r="L1734" s="257"/>
      <c r="M1734" s="257"/>
      <c r="N1734" s="257"/>
      <c r="O1734" s="257"/>
      <c r="P1734" s="248"/>
      <c r="Q1734" s="248"/>
      <c r="R1734" s="248"/>
      <c r="S1734" s="248"/>
      <c r="T1734" s="248"/>
      <c r="U1734" s="248"/>
    </row>
    <row r="1735" spans="2:21" s="260" customFormat="1" ht="30" customHeight="1">
      <c r="B1735" s="250"/>
      <c r="C1735" s="250"/>
      <c r="D1735" s="250"/>
      <c r="E1735" s="107"/>
      <c r="F1735" s="257"/>
      <c r="G1735" s="257"/>
      <c r="H1735" s="257"/>
      <c r="I1735" s="257"/>
      <c r="J1735" s="257"/>
      <c r="K1735" s="109"/>
      <c r="L1735" s="257"/>
      <c r="M1735" s="257"/>
      <c r="N1735" s="257"/>
      <c r="O1735" s="257"/>
      <c r="P1735" s="248"/>
      <c r="Q1735" s="248"/>
      <c r="R1735" s="248"/>
      <c r="S1735" s="248"/>
      <c r="T1735" s="248"/>
      <c r="U1735" s="248"/>
    </row>
    <row r="1736" spans="2:21" s="260" customFormat="1" ht="30" customHeight="1">
      <c r="B1736" s="250"/>
      <c r="C1736" s="250"/>
      <c r="D1736" s="250"/>
      <c r="E1736" s="107"/>
      <c r="F1736" s="257"/>
      <c r="G1736" s="257"/>
      <c r="H1736" s="257"/>
      <c r="I1736" s="257"/>
      <c r="J1736" s="257"/>
      <c r="K1736" s="109"/>
      <c r="L1736" s="257"/>
      <c r="M1736" s="257"/>
      <c r="N1736" s="257"/>
      <c r="O1736" s="257"/>
      <c r="P1736" s="248"/>
      <c r="Q1736" s="248"/>
      <c r="R1736" s="248"/>
      <c r="S1736" s="248"/>
      <c r="T1736" s="248"/>
      <c r="U1736" s="248"/>
    </row>
    <row r="1737" spans="2:21" s="260" customFormat="1" ht="30" customHeight="1">
      <c r="B1737" s="250"/>
      <c r="C1737" s="250"/>
      <c r="D1737" s="250"/>
      <c r="E1737" s="107"/>
      <c r="F1737" s="257"/>
      <c r="G1737" s="257"/>
      <c r="H1737" s="257"/>
      <c r="I1737" s="257"/>
      <c r="J1737" s="257"/>
      <c r="K1737" s="109"/>
      <c r="L1737" s="257"/>
      <c r="M1737" s="257"/>
      <c r="N1737" s="257"/>
      <c r="O1737" s="257"/>
      <c r="P1737" s="248"/>
      <c r="Q1737" s="248"/>
      <c r="R1737" s="248"/>
      <c r="S1737" s="248"/>
      <c r="T1737" s="248"/>
      <c r="U1737" s="248"/>
    </row>
    <row r="1738" spans="2:21" s="260" customFormat="1" ht="30" customHeight="1">
      <c r="B1738" s="250"/>
      <c r="C1738" s="250"/>
      <c r="D1738" s="250"/>
      <c r="E1738" s="107"/>
      <c r="F1738" s="257"/>
      <c r="G1738" s="257"/>
      <c r="H1738" s="257"/>
      <c r="I1738" s="257"/>
      <c r="J1738" s="257"/>
      <c r="K1738" s="109"/>
      <c r="L1738" s="257"/>
      <c r="M1738" s="257"/>
      <c r="N1738" s="257"/>
      <c r="O1738" s="257"/>
      <c r="P1738" s="248"/>
      <c r="Q1738" s="248"/>
      <c r="R1738" s="248"/>
      <c r="S1738" s="248"/>
      <c r="T1738" s="248"/>
      <c r="U1738" s="248"/>
    </row>
    <row r="1739" spans="2:21" s="260" customFormat="1" ht="30" customHeight="1">
      <c r="B1739" s="250"/>
      <c r="C1739" s="250"/>
      <c r="D1739" s="250"/>
      <c r="E1739" s="107"/>
      <c r="F1739" s="257"/>
      <c r="G1739" s="257"/>
      <c r="H1739" s="257"/>
      <c r="I1739" s="257"/>
      <c r="J1739" s="257"/>
      <c r="K1739" s="109"/>
      <c r="L1739" s="257"/>
      <c r="M1739" s="257"/>
      <c r="N1739" s="257"/>
      <c r="O1739" s="257"/>
      <c r="P1739" s="248"/>
      <c r="Q1739" s="248"/>
      <c r="R1739" s="248"/>
      <c r="S1739" s="248"/>
      <c r="T1739" s="248"/>
      <c r="U1739" s="248"/>
    </row>
    <row r="1740" spans="2:21" s="260" customFormat="1" ht="30" customHeight="1">
      <c r="B1740" s="250"/>
      <c r="C1740" s="250"/>
      <c r="D1740" s="250"/>
      <c r="E1740" s="107"/>
      <c r="F1740" s="257"/>
      <c r="G1740" s="257"/>
      <c r="H1740" s="257"/>
      <c r="I1740" s="257"/>
      <c r="J1740" s="257"/>
      <c r="K1740" s="109"/>
      <c r="L1740" s="257"/>
      <c r="M1740" s="257"/>
      <c r="N1740" s="257"/>
      <c r="O1740" s="257"/>
      <c r="P1740" s="248"/>
      <c r="Q1740" s="248"/>
      <c r="R1740" s="248"/>
      <c r="S1740" s="248"/>
      <c r="T1740" s="248"/>
      <c r="U1740" s="248"/>
    </row>
    <row r="1741" spans="2:21" s="260" customFormat="1" ht="30" customHeight="1">
      <c r="B1741" s="250"/>
      <c r="C1741" s="250"/>
      <c r="D1741" s="250"/>
      <c r="E1741" s="107"/>
      <c r="F1741" s="257"/>
      <c r="G1741" s="257"/>
      <c r="H1741" s="257"/>
      <c r="I1741" s="257"/>
      <c r="J1741" s="257"/>
      <c r="K1741" s="109"/>
      <c r="L1741" s="257"/>
      <c r="M1741" s="257"/>
      <c r="N1741" s="257"/>
      <c r="O1741" s="257"/>
      <c r="P1741" s="248"/>
      <c r="Q1741" s="248"/>
      <c r="R1741" s="248"/>
      <c r="S1741" s="248"/>
      <c r="T1741" s="248"/>
      <c r="U1741" s="248"/>
    </row>
    <row r="1742" spans="2:21" s="260" customFormat="1" ht="30" customHeight="1">
      <c r="B1742" s="250"/>
      <c r="C1742" s="250"/>
      <c r="D1742" s="250"/>
      <c r="E1742" s="107"/>
      <c r="F1742" s="257"/>
      <c r="G1742" s="257"/>
      <c r="H1742" s="257"/>
      <c r="I1742" s="257"/>
      <c r="J1742" s="257"/>
      <c r="K1742" s="109"/>
      <c r="L1742" s="257"/>
      <c r="M1742" s="257"/>
      <c r="N1742" s="257"/>
      <c r="O1742" s="257"/>
      <c r="P1742" s="248"/>
      <c r="Q1742" s="248"/>
      <c r="R1742" s="248"/>
      <c r="S1742" s="248"/>
      <c r="T1742" s="248"/>
      <c r="U1742" s="248"/>
    </row>
    <row r="1743" spans="2:21" s="260" customFormat="1" ht="30" customHeight="1">
      <c r="B1743" s="250"/>
      <c r="C1743" s="250"/>
      <c r="D1743" s="250"/>
      <c r="E1743" s="107"/>
      <c r="F1743" s="257"/>
      <c r="G1743" s="257"/>
      <c r="H1743" s="257"/>
      <c r="I1743" s="257"/>
      <c r="J1743" s="257"/>
      <c r="K1743" s="109"/>
      <c r="L1743" s="257"/>
      <c r="M1743" s="257"/>
      <c r="N1743" s="257"/>
      <c r="O1743" s="257"/>
      <c r="P1743" s="248"/>
      <c r="Q1743" s="248"/>
      <c r="R1743" s="248"/>
      <c r="S1743" s="248"/>
      <c r="T1743" s="248"/>
      <c r="U1743" s="248"/>
    </row>
    <row r="1744" spans="2:21" s="260" customFormat="1" ht="30" customHeight="1">
      <c r="B1744" s="250"/>
      <c r="C1744" s="250"/>
      <c r="D1744" s="250"/>
      <c r="E1744" s="107"/>
      <c r="F1744" s="257"/>
      <c r="G1744" s="257"/>
      <c r="H1744" s="257"/>
      <c r="I1744" s="257"/>
      <c r="J1744" s="257"/>
      <c r="K1744" s="109"/>
      <c r="L1744" s="257"/>
      <c r="M1744" s="257"/>
      <c r="N1744" s="257"/>
      <c r="O1744" s="257"/>
      <c r="P1744" s="248"/>
      <c r="Q1744" s="248"/>
      <c r="R1744" s="248"/>
      <c r="S1744" s="248"/>
      <c r="T1744" s="248"/>
      <c r="U1744" s="248"/>
    </row>
    <row r="1745" spans="2:21" s="260" customFormat="1" ht="30" customHeight="1">
      <c r="B1745" s="250"/>
      <c r="C1745" s="250"/>
      <c r="D1745" s="250"/>
      <c r="E1745" s="107"/>
      <c r="F1745" s="257"/>
      <c r="G1745" s="257"/>
      <c r="H1745" s="257"/>
      <c r="I1745" s="257"/>
      <c r="J1745" s="257"/>
      <c r="K1745" s="109"/>
      <c r="L1745" s="257"/>
      <c r="M1745" s="257"/>
      <c r="N1745" s="257"/>
      <c r="O1745" s="257"/>
      <c r="P1745" s="248"/>
      <c r="Q1745" s="248"/>
      <c r="R1745" s="248"/>
      <c r="S1745" s="248"/>
      <c r="T1745" s="248"/>
      <c r="U1745" s="248"/>
    </row>
    <row r="1746" spans="2:21" s="260" customFormat="1" ht="30" customHeight="1">
      <c r="B1746" s="250"/>
      <c r="C1746" s="250"/>
      <c r="D1746" s="250"/>
      <c r="E1746" s="107"/>
      <c r="F1746" s="257"/>
      <c r="G1746" s="257"/>
      <c r="H1746" s="257"/>
      <c r="I1746" s="257"/>
      <c r="J1746" s="257"/>
      <c r="K1746" s="109"/>
      <c r="L1746" s="257"/>
      <c r="M1746" s="257"/>
      <c r="N1746" s="257"/>
      <c r="O1746" s="257"/>
      <c r="P1746" s="248"/>
      <c r="Q1746" s="248"/>
      <c r="R1746" s="248"/>
      <c r="S1746" s="248"/>
      <c r="T1746" s="248"/>
      <c r="U1746" s="248"/>
    </row>
    <row r="1747" spans="2:21" s="260" customFormat="1" ht="30" customHeight="1">
      <c r="B1747" s="250"/>
      <c r="C1747" s="250"/>
      <c r="D1747" s="250"/>
      <c r="E1747" s="107"/>
      <c r="F1747" s="257"/>
      <c r="G1747" s="257"/>
      <c r="H1747" s="257"/>
      <c r="I1747" s="257"/>
      <c r="J1747" s="257"/>
      <c r="K1747" s="109"/>
      <c r="L1747" s="257"/>
      <c r="M1747" s="257"/>
      <c r="N1747" s="257"/>
      <c r="O1747" s="257"/>
      <c r="P1747" s="248"/>
      <c r="Q1747" s="248"/>
      <c r="R1747" s="248"/>
      <c r="S1747" s="248"/>
      <c r="T1747" s="248"/>
      <c r="U1747" s="248"/>
    </row>
    <row r="1748" spans="2:21" s="260" customFormat="1" ht="30" customHeight="1">
      <c r="B1748" s="250"/>
      <c r="C1748" s="250"/>
      <c r="D1748" s="250"/>
      <c r="E1748" s="107"/>
      <c r="F1748" s="257"/>
      <c r="G1748" s="257"/>
      <c r="H1748" s="257"/>
      <c r="I1748" s="257"/>
      <c r="J1748" s="257"/>
      <c r="K1748" s="109"/>
      <c r="L1748" s="257"/>
      <c r="M1748" s="257"/>
      <c r="N1748" s="257"/>
      <c r="O1748" s="257"/>
      <c r="P1748" s="248"/>
      <c r="Q1748" s="248"/>
      <c r="R1748" s="248"/>
      <c r="S1748" s="248"/>
      <c r="T1748" s="248"/>
      <c r="U1748" s="248"/>
    </row>
    <row r="1749" spans="2:21" s="260" customFormat="1" ht="30" customHeight="1">
      <c r="B1749" s="250"/>
      <c r="C1749" s="250"/>
      <c r="D1749" s="250"/>
      <c r="E1749" s="107"/>
      <c r="F1749" s="257"/>
      <c r="G1749" s="257"/>
      <c r="H1749" s="257"/>
      <c r="I1749" s="257"/>
      <c r="J1749" s="257"/>
      <c r="K1749" s="109"/>
      <c r="L1749" s="257"/>
      <c r="M1749" s="257"/>
      <c r="N1749" s="257"/>
      <c r="O1749" s="257"/>
      <c r="P1749" s="248"/>
      <c r="Q1749" s="248"/>
      <c r="R1749" s="248"/>
      <c r="S1749" s="248"/>
      <c r="T1749" s="248"/>
      <c r="U1749" s="248"/>
    </row>
    <row r="1750" spans="2:21" s="260" customFormat="1" ht="30" customHeight="1">
      <c r="B1750" s="250"/>
      <c r="C1750" s="250"/>
      <c r="D1750" s="250"/>
      <c r="E1750" s="107"/>
      <c r="F1750" s="257"/>
      <c r="G1750" s="257"/>
      <c r="H1750" s="257"/>
      <c r="I1750" s="257"/>
      <c r="J1750" s="257"/>
      <c r="K1750" s="109"/>
      <c r="L1750" s="257"/>
      <c r="M1750" s="257"/>
      <c r="N1750" s="257"/>
      <c r="O1750" s="257"/>
      <c r="P1750" s="248"/>
      <c r="Q1750" s="248"/>
      <c r="R1750" s="248"/>
      <c r="S1750" s="248"/>
      <c r="T1750" s="248"/>
      <c r="U1750" s="248"/>
    </row>
    <row r="1751" spans="2:21" s="260" customFormat="1" ht="30" customHeight="1">
      <c r="B1751" s="250"/>
      <c r="C1751" s="250"/>
      <c r="D1751" s="250"/>
      <c r="E1751" s="107"/>
      <c r="F1751" s="257"/>
      <c r="G1751" s="257"/>
      <c r="H1751" s="257"/>
      <c r="I1751" s="257"/>
      <c r="J1751" s="257"/>
      <c r="K1751" s="109"/>
      <c r="L1751" s="257"/>
      <c r="M1751" s="257"/>
      <c r="N1751" s="257"/>
      <c r="O1751" s="257"/>
      <c r="P1751" s="248"/>
      <c r="Q1751" s="248"/>
      <c r="R1751" s="248"/>
      <c r="S1751" s="248"/>
      <c r="T1751" s="248"/>
      <c r="U1751" s="248"/>
    </row>
    <row r="1752" spans="2:21" s="260" customFormat="1" ht="30" customHeight="1">
      <c r="B1752" s="250"/>
      <c r="C1752" s="250"/>
      <c r="D1752" s="250"/>
      <c r="E1752" s="107"/>
      <c r="F1752" s="257"/>
      <c r="G1752" s="257"/>
      <c r="H1752" s="257"/>
      <c r="I1752" s="257"/>
      <c r="J1752" s="257"/>
      <c r="K1752" s="109"/>
      <c r="L1752" s="257"/>
      <c r="M1752" s="257"/>
      <c r="N1752" s="257"/>
      <c r="O1752" s="257"/>
      <c r="P1752" s="248"/>
      <c r="Q1752" s="248"/>
      <c r="R1752" s="248"/>
      <c r="S1752" s="248"/>
      <c r="T1752" s="248"/>
      <c r="U1752" s="248"/>
    </row>
    <row r="1753" spans="2:21" s="260" customFormat="1" ht="30" customHeight="1">
      <c r="B1753" s="250"/>
      <c r="C1753" s="250"/>
      <c r="D1753" s="250"/>
      <c r="E1753" s="107"/>
      <c r="F1753" s="257"/>
      <c r="G1753" s="257"/>
      <c r="H1753" s="257"/>
      <c r="I1753" s="257"/>
      <c r="J1753" s="257"/>
      <c r="K1753" s="109"/>
      <c r="L1753" s="257"/>
      <c r="M1753" s="257"/>
      <c r="N1753" s="257"/>
      <c r="O1753" s="257"/>
      <c r="P1753" s="248"/>
      <c r="Q1753" s="248"/>
      <c r="R1753" s="248"/>
      <c r="S1753" s="248"/>
      <c r="T1753" s="248"/>
      <c r="U1753" s="248"/>
    </row>
    <row r="1754" spans="2:21" s="260" customFormat="1" ht="30" customHeight="1">
      <c r="B1754" s="250"/>
      <c r="C1754" s="250"/>
      <c r="D1754" s="250"/>
      <c r="E1754" s="107"/>
      <c r="F1754" s="257"/>
      <c r="G1754" s="257"/>
      <c r="H1754" s="257"/>
      <c r="I1754" s="257"/>
      <c r="J1754" s="257"/>
      <c r="K1754" s="109"/>
      <c r="L1754" s="257"/>
      <c r="M1754" s="257"/>
      <c r="N1754" s="257"/>
      <c r="O1754" s="257"/>
      <c r="P1754" s="248"/>
      <c r="Q1754" s="248"/>
      <c r="R1754" s="248"/>
      <c r="S1754" s="248"/>
      <c r="T1754" s="248"/>
      <c r="U1754" s="248"/>
    </row>
    <row r="1755" spans="2:21" s="260" customFormat="1" ht="30" customHeight="1">
      <c r="B1755" s="250"/>
      <c r="C1755" s="250"/>
      <c r="D1755" s="250"/>
      <c r="E1755" s="107"/>
      <c r="F1755" s="257"/>
      <c r="G1755" s="257"/>
      <c r="H1755" s="257"/>
      <c r="I1755" s="257"/>
      <c r="J1755" s="257"/>
      <c r="K1755" s="109"/>
      <c r="L1755" s="257"/>
      <c r="M1755" s="257"/>
      <c r="N1755" s="257"/>
      <c r="O1755" s="257"/>
      <c r="P1755" s="248"/>
      <c r="Q1755" s="248"/>
      <c r="R1755" s="248"/>
      <c r="S1755" s="248"/>
      <c r="T1755" s="248"/>
      <c r="U1755" s="248"/>
    </row>
    <row r="1756" spans="2:21" s="260" customFormat="1" ht="30" customHeight="1">
      <c r="B1756" s="250"/>
      <c r="C1756" s="250"/>
      <c r="D1756" s="250"/>
      <c r="E1756" s="107"/>
      <c r="F1756" s="257"/>
      <c r="G1756" s="257"/>
      <c r="H1756" s="257"/>
      <c r="I1756" s="257"/>
      <c r="J1756" s="257"/>
      <c r="K1756" s="109"/>
      <c r="L1756" s="257"/>
      <c r="M1756" s="257"/>
      <c r="N1756" s="257"/>
      <c r="O1756" s="257"/>
      <c r="P1756" s="248"/>
      <c r="Q1756" s="248"/>
      <c r="R1756" s="248"/>
      <c r="S1756" s="248"/>
      <c r="T1756" s="248"/>
      <c r="U1756" s="248"/>
    </row>
    <row r="1757" spans="2:21" s="260" customFormat="1" ht="30" customHeight="1">
      <c r="B1757" s="250"/>
      <c r="C1757" s="250"/>
      <c r="D1757" s="250"/>
      <c r="E1757" s="107"/>
      <c r="F1757" s="257"/>
      <c r="G1757" s="257"/>
      <c r="H1757" s="257"/>
      <c r="I1757" s="257"/>
      <c r="J1757" s="257"/>
      <c r="K1757" s="109"/>
      <c r="L1757" s="257"/>
      <c r="M1757" s="257"/>
      <c r="N1757" s="257"/>
      <c r="O1757" s="257"/>
      <c r="P1757" s="248"/>
      <c r="Q1757" s="248"/>
      <c r="R1757" s="248"/>
      <c r="S1757" s="248"/>
      <c r="T1757" s="248"/>
      <c r="U1757" s="248"/>
    </row>
    <row r="1758" spans="2:21" s="260" customFormat="1" ht="30" customHeight="1">
      <c r="B1758" s="250"/>
      <c r="C1758" s="250"/>
      <c r="D1758" s="250"/>
      <c r="E1758" s="107"/>
      <c r="F1758" s="257"/>
      <c r="G1758" s="257"/>
      <c r="H1758" s="257"/>
      <c r="I1758" s="257"/>
      <c r="J1758" s="257"/>
      <c r="K1758" s="109"/>
      <c r="L1758" s="257"/>
      <c r="M1758" s="257"/>
      <c r="N1758" s="257"/>
      <c r="O1758" s="257"/>
      <c r="P1758" s="248"/>
      <c r="Q1758" s="248"/>
      <c r="R1758" s="248"/>
      <c r="S1758" s="248"/>
      <c r="T1758" s="248"/>
      <c r="U1758" s="248"/>
    </row>
    <row r="1759" spans="2:21" s="260" customFormat="1" ht="30" customHeight="1">
      <c r="B1759" s="250"/>
      <c r="C1759" s="250"/>
      <c r="D1759" s="250"/>
      <c r="E1759" s="107"/>
      <c r="F1759" s="257"/>
      <c r="G1759" s="257"/>
      <c r="H1759" s="257"/>
      <c r="I1759" s="257"/>
      <c r="J1759" s="257"/>
      <c r="K1759" s="109"/>
      <c r="L1759" s="257"/>
      <c r="M1759" s="257"/>
      <c r="N1759" s="257"/>
      <c r="O1759" s="257"/>
      <c r="P1759" s="248"/>
      <c r="Q1759" s="248"/>
      <c r="R1759" s="248"/>
      <c r="S1759" s="248"/>
      <c r="T1759" s="248"/>
      <c r="U1759" s="248"/>
    </row>
    <row r="1760" spans="2:21" s="260" customFormat="1" ht="30" customHeight="1">
      <c r="B1760" s="250"/>
      <c r="C1760" s="250"/>
      <c r="D1760" s="250"/>
      <c r="E1760" s="107"/>
      <c r="F1760" s="257"/>
      <c r="G1760" s="257"/>
      <c r="H1760" s="257"/>
      <c r="I1760" s="257"/>
      <c r="J1760" s="257"/>
      <c r="K1760" s="109"/>
      <c r="L1760" s="257"/>
      <c r="M1760" s="257"/>
      <c r="N1760" s="257"/>
      <c r="O1760" s="257"/>
      <c r="P1760" s="248"/>
      <c r="Q1760" s="248"/>
      <c r="R1760" s="248"/>
      <c r="S1760" s="248"/>
      <c r="T1760" s="248"/>
      <c r="U1760" s="248"/>
    </row>
    <row r="1761" spans="2:21" s="260" customFormat="1" ht="30" customHeight="1">
      <c r="B1761" s="250"/>
      <c r="C1761" s="250"/>
      <c r="D1761" s="250"/>
      <c r="E1761" s="107"/>
      <c r="F1761" s="257"/>
      <c r="G1761" s="257"/>
      <c r="H1761" s="257"/>
      <c r="I1761" s="257"/>
      <c r="J1761" s="257"/>
      <c r="K1761" s="109"/>
      <c r="L1761" s="257"/>
      <c r="M1761" s="257"/>
      <c r="N1761" s="257"/>
      <c r="O1761" s="257"/>
      <c r="P1761" s="248"/>
      <c r="Q1761" s="248"/>
      <c r="R1761" s="248"/>
      <c r="S1761" s="248"/>
      <c r="T1761" s="248"/>
      <c r="U1761" s="248"/>
    </row>
    <row r="1762" spans="2:21" s="260" customFormat="1" ht="30" customHeight="1">
      <c r="B1762" s="250"/>
      <c r="C1762" s="250"/>
      <c r="D1762" s="250"/>
      <c r="E1762" s="107"/>
      <c r="F1762" s="257"/>
      <c r="G1762" s="257"/>
      <c r="H1762" s="257"/>
      <c r="I1762" s="257"/>
      <c r="J1762" s="257"/>
      <c r="K1762" s="109"/>
      <c r="L1762" s="257"/>
      <c r="M1762" s="257"/>
      <c r="N1762" s="257"/>
      <c r="O1762" s="257"/>
      <c r="P1762" s="248"/>
      <c r="Q1762" s="248"/>
      <c r="R1762" s="248"/>
      <c r="S1762" s="248"/>
      <c r="T1762" s="248"/>
      <c r="U1762" s="248"/>
    </row>
    <row r="1763" spans="2:21" s="260" customFormat="1" ht="30" customHeight="1">
      <c r="B1763" s="250"/>
      <c r="C1763" s="250"/>
      <c r="D1763" s="250"/>
      <c r="E1763" s="107"/>
      <c r="F1763" s="257"/>
      <c r="G1763" s="257"/>
      <c r="H1763" s="257"/>
      <c r="I1763" s="257"/>
      <c r="J1763" s="257"/>
      <c r="K1763" s="109"/>
      <c r="L1763" s="257"/>
      <c r="M1763" s="257"/>
      <c r="N1763" s="257"/>
      <c r="O1763" s="257"/>
      <c r="P1763" s="248"/>
      <c r="Q1763" s="248"/>
      <c r="R1763" s="248"/>
      <c r="S1763" s="248"/>
      <c r="T1763" s="248"/>
      <c r="U1763" s="248"/>
    </row>
    <row r="1764" spans="2:21" s="260" customFormat="1" ht="30" customHeight="1">
      <c r="B1764" s="250"/>
      <c r="C1764" s="250"/>
      <c r="D1764" s="250"/>
      <c r="E1764" s="107"/>
      <c r="F1764" s="257"/>
      <c r="G1764" s="257"/>
      <c r="H1764" s="257"/>
      <c r="I1764" s="257"/>
      <c r="J1764" s="257"/>
      <c r="K1764" s="109"/>
      <c r="L1764" s="257"/>
      <c r="M1764" s="257"/>
      <c r="N1764" s="257"/>
      <c r="O1764" s="257"/>
      <c r="P1764" s="248"/>
      <c r="Q1764" s="248"/>
      <c r="R1764" s="248"/>
      <c r="S1764" s="248"/>
      <c r="T1764" s="248"/>
      <c r="U1764" s="248"/>
    </row>
    <row r="1765" spans="2:21" s="260" customFormat="1" ht="30" customHeight="1">
      <c r="B1765" s="250"/>
      <c r="C1765" s="250"/>
      <c r="D1765" s="250"/>
      <c r="E1765" s="107"/>
      <c r="F1765" s="257"/>
      <c r="G1765" s="257"/>
      <c r="H1765" s="257"/>
      <c r="I1765" s="257"/>
      <c r="J1765" s="257"/>
      <c r="K1765" s="109"/>
      <c r="L1765" s="257"/>
      <c r="M1765" s="257"/>
      <c r="N1765" s="257"/>
      <c r="O1765" s="257"/>
      <c r="P1765" s="248"/>
      <c r="Q1765" s="248"/>
      <c r="R1765" s="248"/>
      <c r="S1765" s="248"/>
      <c r="T1765" s="248"/>
      <c r="U1765" s="248"/>
    </row>
    <row r="1766" spans="2:21" s="260" customFormat="1" ht="30" customHeight="1">
      <c r="B1766" s="250"/>
      <c r="C1766" s="250"/>
      <c r="D1766" s="250"/>
      <c r="E1766" s="107"/>
      <c r="F1766" s="257"/>
      <c r="G1766" s="257"/>
      <c r="H1766" s="257"/>
      <c r="I1766" s="257"/>
      <c r="J1766" s="257"/>
      <c r="K1766" s="109"/>
      <c r="L1766" s="257"/>
      <c r="M1766" s="257"/>
      <c r="N1766" s="257"/>
      <c r="O1766" s="257"/>
      <c r="P1766" s="248"/>
      <c r="Q1766" s="248"/>
      <c r="R1766" s="248"/>
      <c r="S1766" s="248"/>
      <c r="T1766" s="248"/>
      <c r="U1766" s="248"/>
    </row>
    <row r="1767" spans="2:21" s="260" customFormat="1" ht="30" customHeight="1">
      <c r="B1767" s="250"/>
      <c r="C1767" s="250"/>
      <c r="D1767" s="250"/>
      <c r="E1767" s="107"/>
      <c r="F1767" s="257"/>
      <c r="G1767" s="257"/>
      <c r="H1767" s="257"/>
      <c r="I1767" s="257"/>
      <c r="J1767" s="257"/>
      <c r="K1767" s="109"/>
      <c r="L1767" s="257"/>
      <c r="M1767" s="257"/>
      <c r="N1767" s="257"/>
      <c r="O1767" s="257"/>
      <c r="P1767" s="248"/>
      <c r="Q1767" s="248"/>
      <c r="R1767" s="248"/>
      <c r="S1767" s="248"/>
      <c r="T1767" s="248"/>
      <c r="U1767" s="248"/>
    </row>
    <row r="1768" spans="2:21" s="260" customFormat="1" ht="30" customHeight="1">
      <c r="B1768" s="250"/>
      <c r="C1768" s="250"/>
      <c r="D1768" s="250"/>
      <c r="E1768" s="107"/>
      <c r="F1768" s="257"/>
      <c r="G1768" s="257"/>
      <c r="H1768" s="257"/>
      <c r="I1768" s="257"/>
      <c r="J1768" s="257"/>
      <c r="K1768" s="109"/>
      <c r="L1768" s="257"/>
      <c r="M1768" s="257"/>
      <c r="N1768" s="257"/>
      <c r="O1768" s="257"/>
      <c r="P1768" s="248"/>
      <c r="Q1768" s="248"/>
      <c r="R1768" s="248"/>
      <c r="S1768" s="248"/>
      <c r="T1768" s="248"/>
      <c r="U1768" s="248"/>
    </row>
    <row r="1769" spans="2:21" s="260" customFormat="1" ht="30" customHeight="1">
      <c r="B1769" s="250"/>
      <c r="C1769" s="250"/>
      <c r="D1769" s="250"/>
      <c r="E1769" s="107"/>
      <c r="F1769" s="257"/>
      <c r="G1769" s="257"/>
      <c r="H1769" s="257"/>
      <c r="I1769" s="257"/>
      <c r="J1769" s="257"/>
      <c r="K1769" s="109"/>
      <c r="L1769" s="257"/>
      <c r="M1769" s="257"/>
      <c r="N1769" s="257"/>
      <c r="O1769" s="257"/>
      <c r="P1769" s="248"/>
      <c r="Q1769" s="248"/>
      <c r="R1769" s="248"/>
      <c r="S1769" s="248"/>
      <c r="T1769" s="248"/>
      <c r="U1769" s="248"/>
    </row>
    <row r="1770" spans="2:21" s="260" customFormat="1" ht="30" customHeight="1">
      <c r="B1770" s="250"/>
      <c r="C1770" s="250"/>
      <c r="D1770" s="250"/>
      <c r="E1770" s="107"/>
      <c r="F1770" s="257"/>
      <c r="G1770" s="257"/>
      <c r="H1770" s="257"/>
      <c r="I1770" s="257"/>
      <c r="J1770" s="257"/>
      <c r="K1770" s="109"/>
      <c r="L1770" s="257"/>
      <c r="M1770" s="257"/>
      <c r="N1770" s="257"/>
      <c r="O1770" s="257"/>
      <c r="P1770" s="248"/>
      <c r="Q1770" s="248"/>
      <c r="R1770" s="248"/>
      <c r="S1770" s="248"/>
      <c r="T1770" s="248"/>
      <c r="U1770" s="248"/>
    </row>
    <row r="1771" spans="2:21" s="260" customFormat="1" ht="30" customHeight="1">
      <c r="B1771" s="250"/>
      <c r="C1771" s="250"/>
      <c r="D1771" s="250"/>
      <c r="E1771" s="107"/>
      <c r="F1771" s="257"/>
      <c r="G1771" s="257"/>
      <c r="H1771" s="257"/>
      <c r="I1771" s="257"/>
      <c r="J1771" s="257"/>
      <c r="K1771" s="109"/>
      <c r="L1771" s="257"/>
      <c r="M1771" s="257"/>
      <c r="N1771" s="257"/>
      <c r="O1771" s="257"/>
      <c r="P1771" s="248"/>
      <c r="Q1771" s="248"/>
      <c r="R1771" s="248"/>
      <c r="S1771" s="248"/>
      <c r="T1771" s="248"/>
      <c r="U1771" s="248"/>
    </row>
    <row r="1772" spans="2:21" s="260" customFormat="1" ht="30" customHeight="1">
      <c r="B1772" s="250"/>
      <c r="C1772" s="250"/>
      <c r="D1772" s="250"/>
      <c r="E1772" s="107"/>
      <c r="F1772" s="257"/>
      <c r="G1772" s="257"/>
      <c r="H1772" s="257"/>
      <c r="I1772" s="257"/>
      <c r="J1772" s="257"/>
      <c r="K1772" s="109"/>
      <c r="L1772" s="257"/>
      <c r="M1772" s="257"/>
      <c r="N1772" s="257"/>
      <c r="O1772" s="257"/>
      <c r="P1772" s="248"/>
      <c r="Q1772" s="248"/>
      <c r="R1772" s="248"/>
      <c r="S1772" s="248"/>
      <c r="T1772" s="248"/>
      <c r="U1772" s="248"/>
    </row>
    <row r="1773" spans="2:21" s="260" customFormat="1" ht="30" customHeight="1">
      <c r="B1773" s="250"/>
      <c r="C1773" s="250"/>
      <c r="D1773" s="250"/>
      <c r="E1773" s="107"/>
      <c r="F1773" s="257"/>
      <c r="G1773" s="257"/>
      <c r="H1773" s="257"/>
      <c r="I1773" s="257"/>
      <c r="J1773" s="257"/>
      <c r="K1773" s="109"/>
      <c r="L1773" s="257"/>
      <c r="M1773" s="257"/>
      <c r="N1773" s="257"/>
      <c r="O1773" s="257"/>
      <c r="P1773" s="248"/>
      <c r="Q1773" s="248"/>
      <c r="R1773" s="248"/>
      <c r="S1773" s="248"/>
      <c r="T1773" s="248"/>
      <c r="U1773" s="248"/>
    </row>
    <row r="1774" spans="2:21" s="260" customFormat="1" ht="30" customHeight="1">
      <c r="B1774" s="250"/>
      <c r="C1774" s="250"/>
      <c r="D1774" s="250"/>
      <c r="E1774" s="107"/>
      <c r="F1774" s="257"/>
      <c r="G1774" s="257"/>
      <c r="H1774" s="257"/>
      <c r="I1774" s="257"/>
      <c r="J1774" s="257"/>
      <c r="K1774" s="109"/>
      <c r="L1774" s="257"/>
      <c r="M1774" s="257"/>
      <c r="N1774" s="257"/>
      <c r="O1774" s="257"/>
      <c r="P1774" s="248"/>
      <c r="Q1774" s="248"/>
      <c r="R1774" s="248"/>
      <c r="S1774" s="248"/>
      <c r="T1774" s="248"/>
      <c r="U1774" s="248"/>
    </row>
    <row r="1775" spans="2:21" s="260" customFormat="1" ht="30" customHeight="1">
      <c r="B1775" s="250"/>
      <c r="C1775" s="250"/>
      <c r="D1775" s="250"/>
      <c r="E1775" s="107"/>
      <c r="F1775" s="257"/>
      <c r="G1775" s="257"/>
      <c r="H1775" s="257"/>
      <c r="I1775" s="257"/>
      <c r="J1775" s="257"/>
      <c r="K1775" s="109"/>
      <c r="L1775" s="257"/>
      <c r="M1775" s="257"/>
      <c r="N1775" s="257"/>
      <c r="O1775" s="257"/>
      <c r="P1775" s="248"/>
      <c r="Q1775" s="248"/>
      <c r="R1775" s="248"/>
      <c r="S1775" s="248"/>
      <c r="T1775" s="248"/>
      <c r="U1775" s="248"/>
    </row>
    <row r="1776" spans="2:21" s="260" customFormat="1" ht="30" customHeight="1">
      <c r="B1776" s="250"/>
      <c r="C1776" s="250"/>
      <c r="D1776" s="250"/>
      <c r="E1776" s="107"/>
      <c r="F1776" s="257"/>
      <c r="G1776" s="257"/>
      <c r="H1776" s="257"/>
      <c r="I1776" s="257"/>
      <c r="J1776" s="257"/>
      <c r="K1776" s="109"/>
      <c r="L1776" s="257"/>
      <c r="M1776" s="257"/>
      <c r="N1776" s="257"/>
      <c r="O1776" s="257"/>
      <c r="P1776" s="248"/>
      <c r="Q1776" s="248"/>
      <c r="R1776" s="248"/>
      <c r="S1776" s="248"/>
      <c r="T1776" s="248"/>
      <c r="U1776" s="248"/>
    </row>
    <row r="1777" spans="2:21" s="260" customFormat="1" ht="30" customHeight="1">
      <c r="B1777" s="250"/>
      <c r="C1777" s="250"/>
      <c r="D1777" s="250"/>
      <c r="E1777" s="107"/>
      <c r="F1777" s="257"/>
      <c r="G1777" s="257"/>
      <c r="H1777" s="257"/>
      <c r="I1777" s="257"/>
      <c r="J1777" s="257"/>
      <c r="K1777" s="109"/>
      <c r="L1777" s="257"/>
      <c r="M1777" s="257"/>
      <c r="N1777" s="257"/>
      <c r="O1777" s="257"/>
      <c r="P1777" s="248"/>
      <c r="Q1777" s="248"/>
      <c r="R1777" s="248"/>
      <c r="S1777" s="248"/>
      <c r="T1777" s="248"/>
      <c r="U1777" s="248"/>
    </row>
    <row r="1778" spans="2:21" s="260" customFormat="1" ht="30" customHeight="1">
      <c r="B1778" s="250"/>
      <c r="C1778" s="250"/>
      <c r="D1778" s="250"/>
      <c r="E1778" s="107"/>
      <c r="F1778" s="257"/>
      <c r="G1778" s="257"/>
      <c r="H1778" s="257"/>
      <c r="I1778" s="257"/>
      <c r="J1778" s="257"/>
      <c r="K1778" s="109"/>
      <c r="L1778" s="257"/>
      <c r="M1778" s="257"/>
      <c r="N1778" s="257"/>
      <c r="O1778" s="257"/>
      <c r="P1778" s="248"/>
      <c r="Q1778" s="248"/>
      <c r="R1778" s="248"/>
      <c r="S1778" s="248"/>
      <c r="T1778" s="248"/>
      <c r="U1778" s="248"/>
    </row>
    <row r="1779" spans="2:21" s="260" customFormat="1" ht="30" customHeight="1">
      <c r="B1779" s="250"/>
      <c r="C1779" s="250"/>
      <c r="D1779" s="250"/>
      <c r="E1779" s="107"/>
      <c r="F1779" s="257"/>
      <c r="G1779" s="257"/>
      <c r="H1779" s="257"/>
      <c r="I1779" s="257"/>
      <c r="J1779" s="257"/>
      <c r="K1779" s="109"/>
      <c r="L1779" s="257"/>
      <c r="M1779" s="257"/>
      <c r="N1779" s="257"/>
      <c r="O1779" s="257"/>
      <c r="P1779" s="248"/>
      <c r="Q1779" s="248"/>
      <c r="R1779" s="248"/>
      <c r="S1779" s="248"/>
      <c r="T1779" s="248"/>
      <c r="U1779" s="248"/>
    </row>
    <row r="1780" spans="2:21" s="260" customFormat="1" ht="30" customHeight="1">
      <c r="B1780" s="250"/>
      <c r="C1780" s="250"/>
      <c r="D1780" s="250"/>
      <c r="E1780" s="107"/>
      <c r="F1780" s="257"/>
      <c r="G1780" s="257"/>
      <c r="H1780" s="257"/>
      <c r="I1780" s="257"/>
      <c r="J1780" s="257"/>
      <c r="K1780" s="109"/>
      <c r="L1780" s="257"/>
      <c r="M1780" s="257"/>
      <c r="N1780" s="257"/>
      <c r="O1780" s="257"/>
      <c r="P1780" s="248"/>
      <c r="Q1780" s="248"/>
      <c r="R1780" s="248"/>
      <c r="S1780" s="248"/>
      <c r="T1780" s="248"/>
      <c r="U1780" s="248"/>
    </row>
    <row r="1781" spans="2:21" s="260" customFormat="1" ht="30" customHeight="1">
      <c r="B1781" s="250"/>
      <c r="C1781" s="250"/>
      <c r="D1781" s="250"/>
      <c r="E1781" s="107"/>
      <c r="F1781" s="257"/>
      <c r="G1781" s="257"/>
      <c r="H1781" s="257"/>
      <c r="I1781" s="257"/>
      <c r="J1781" s="257"/>
      <c r="K1781" s="109"/>
      <c r="L1781" s="257"/>
      <c r="M1781" s="257"/>
      <c r="N1781" s="257"/>
      <c r="O1781" s="257"/>
      <c r="P1781" s="248"/>
      <c r="Q1781" s="248"/>
      <c r="R1781" s="248"/>
      <c r="S1781" s="248"/>
      <c r="T1781" s="248"/>
      <c r="U1781" s="248"/>
    </row>
    <row r="1782" spans="2:21" s="260" customFormat="1" ht="30" customHeight="1">
      <c r="B1782" s="250"/>
      <c r="C1782" s="250"/>
      <c r="D1782" s="250"/>
      <c r="E1782" s="107"/>
      <c r="F1782" s="257"/>
      <c r="G1782" s="257"/>
      <c r="H1782" s="257"/>
      <c r="I1782" s="257"/>
      <c r="J1782" s="257"/>
      <c r="K1782" s="109"/>
      <c r="L1782" s="257"/>
      <c r="M1782" s="257"/>
      <c r="N1782" s="257"/>
      <c r="O1782" s="257"/>
      <c r="P1782" s="248"/>
      <c r="Q1782" s="248"/>
      <c r="R1782" s="248"/>
      <c r="S1782" s="248"/>
      <c r="T1782" s="248"/>
      <c r="U1782" s="248"/>
    </row>
    <row r="1783" spans="2:21" s="260" customFormat="1" ht="30" customHeight="1">
      <c r="B1783" s="250"/>
      <c r="C1783" s="250"/>
      <c r="D1783" s="250"/>
      <c r="E1783" s="107"/>
      <c r="F1783" s="257"/>
      <c r="G1783" s="257"/>
      <c r="H1783" s="257"/>
      <c r="I1783" s="257"/>
      <c r="J1783" s="257"/>
      <c r="K1783" s="109"/>
      <c r="L1783" s="257"/>
      <c r="M1783" s="257"/>
      <c r="N1783" s="257"/>
      <c r="O1783" s="257"/>
      <c r="P1783" s="248"/>
      <c r="Q1783" s="248"/>
      <c r="R1783" s="248"/>
      <c r="S1783" s="248"/>
      <c r="T1783" s="248"/>
      <c r="U1783" s="248"/>
    </row>
    <row r="1784" spans="2:21" s="260" customFormat="1" ht="30" customHeight="1">
      <c r="B1784" s="250"/>
      <c r="C1784" s="250"/>
      <c r="D1784" s="250"/>
      <c r="E1784" s="107"/>
      <c r="F1784" s="257"/>
      <c r="G1784" s="257"/>
      <c r="H1784" s="257"/>
      <c r="I1784" s="257"/>
      <c r="J1784" s="257"/>
      <c r="K1784" s="109"/>
      <c r="L1784" s="257"/>
      <c r="M1784" s="257"/>
      <c r="N1784" s="257"/>
      <c r="O1784" s="257"/>
      <c r="P1784" s="248"/>
      <c r="Q1784" s="248"/>
      <c r="R1784" s="248"/>
      <c r="S1784" s="248"/>
      <c r="T1784" s="248"/>
      <c r="U1784" s="248"/>
    </row>
    <row r="1785" spans="2:21" s="260" customFormat="1" ht="30" customHeight="1">
      <c r="B1785" s="250"/>
      <c r="C1785" s="250"/>
      <c r="D1785" s="250"/>
      <c r="E1785" s="107"/>
      <c r="F1785" s="257"/>
      <c r="G1785" s="257"/>
      <c r="H1785" s="257"/>
      <c r="I1785" s="257"/>
      <c r="J1785" s="257"/>
      <c r="K1785" s="109"/>
      <c r="L1785" s="257"/>
      <c r="M1785" s="257"/>
      <c r="N1785" s="257"/>
      <c r="O1785" s="257"/>
      <c r="P1785" s="248"/>
      <c r="Q1785" s="248"/>
      <c r="R1785" s="248"/>
      <c r="S1785" s="248"/>
      <c r="T1785" s="248"/>
      <c r="U1785" s="248"/>
    </row>
    <row r="1786" spans="2:21" s="260" customFormat="1" ht="30" customHeight="1">
      <c r="B1786" s="250"/>
      <c r="C1786" s="250"/>
      <c r="D1786" s="250"/>
      <c r="E1786" s="107"/>
      <c r="F1786" s="257"/>
      <c r="G1786" s="257"/>
      <c r="H1786" s="257"/>
      <c r="I1786" s="257"/>
      <c r="J1786" s="257"/>
      <c r="K1786" s="109"/>
      <c r="L1786" s="257"/>
      <c r="M1786" s="257"/>
      <c r="N1786" s="257"/>
      <c r="O1786" s="257"/>
      <c r="P1786" s="248"/>
      <c r="Q1786" s="248"/>
      <c r="R1786" s="248"/>
      <c r="S1786" s="248"/>
      <c r="T1786" s="248"/>
      <c r="U1786" s="248"/>
    </row>
    <row r="1787" spans="2:21" s="260" customFormat="1" ht="30" customHeight="1">
      <c r="B1787" s="250"/>
      <c r="C1787" s="250"/>
      <c r="D1787" s="250"/>
      <c r="E1787" s="107"/>
      <c r="F1787" s="257"/>
      <c r="G1787" s="257"/>
      <c r="H1787" s="257"/>
      <c r="I1787" s="257"/>
      <c r="J1787" s="257"/>
      <c r="K1787" s="109"/>
      <c r="L1787" s="257"/>
      <c r="M1787" s="257"/>
      <c r="N1787" s="257"/>
      <c r="O1787" s="257"/>
      <c r="P1787" s="248"/>
      <c r="Q1787" s="248"/>
      <c r="R1787" s="248"/>
      <c r="S1787" s="248"/>
      <c r="T1787" s="248"/>
      <c r="U1787" s="248"/>
    </row>
    <row r="1788" spans="2:21" s="260" customFormat="1" ht="30" customHeight="1">
      <c r="B1788" s="250"/>
      <c r="C1788" s="250"/>
      <c r="D1788" s="250"/>
      <c r="E1788" s="107"/>
      <c r="F1788" s="257"/>
      <c r="G1788" s="257"/>
      <c r="H1788" s="257"/>
      <c r="I1788" s="257"/>
      <c r="J1788" s="257"/>
      <c r="K1788" s="109"/>
      <c r="L1788" s="257"/>
      <c r="M1788" s="257"/>
      <c r="N1788" s="257"/>
      <c r="O1788" s="257"/>
      <c r="P1788" s="248"/>
      <c r="Q1788" s="248"/>
      <c r="R1788" s="248"/>
      <c r="S1788" s="248"/>
      <c r="T1788" s="248"/>
      <c r="U1788" s="248"/>
    </row>
    <row r="1789" spans="2:21" s="260" customFormat="1" ht="30" customHeight="1">
      <c r="B1789" s="250"/>
      <c r="C1789" s="250"/>
      <c r="D1789" s="250"/>
      <c r="E1789" s="107"/>
      <c r="F1789" s="257"/>
      <c r="G1789" s="257"/>
      <c r="H1789" s="257"/>
      <c r="I1789" s="257"/>
      <c r="J1789" s="257"/>
      <c r="K1789" s="109"/>
      <c r="L1789" s="257"/>
      <c r="M1789" s="257"/>
      <c r="N1789" s="257"/>
      <c r="O1789" s="257"/>
      <c r="P1789" s="248"/>
      <c r="Q1789" s="248"/>
      <c r="R1789" s="248"/>
      <c r="S1789" s="248"/>
      <c r="T1789" s="248"/>
      <c r="U1789" s="248"/>
    </row>
    <row r="1790" spans="2:21" s="260" customFormat="1" ht="30" customHeight="1">
      <c r="B1790" s="250"/>
      <c r="C1790" s="250"/>
      <c r="D1790" s="250"/>
      <c r="E1790" s="107"/>
      <c r="F1790" s="257"/>
      <c r="G1790" s="257"/>
      <c r="H1790" s="257"/>
      <c r="I1790" s="257"/>
      <c r="J1790" s="257"/>
      <c r="K1790" s="109"/>
      <c r="L1790" s="257"/>
      <c r="M1790" s="257"/>
      <c r="N1790" s="257"/>
      <c r="O1790" s="257"/>
      <c r="P1790" s="248"/>
      <c r="Q1790" s="248"/>
      <c r="R1790" s="248"/>
      <c r="S1790" s="248"/>
      <c r="T1790" s="248"/>
      <c r="U1790" s="248"/>
    </row>
    <row r="1791" spans="2:21" s="260" customFormat="1" ht="30" customHeight="1">
      <c r="B1791" s="250"/>
      <c r="C1791" s="250"/>
      <c r="D1791" s="250"/>
      <c r="E1791" s="107"/>
      <c r="F1791" s="257"/>
      <c r="G1791" s="257"/>
      <c r="H1791" s="257"/>
      <c r="I1791" s="257"/>
      <c r="J1791" s="257"/>
      <c r="K1791" s="109"/>
      <c r="L1791" s="257"/>
      <c r="M1791" s="257"/>
      <c r="N1791" s="257"/>
      <c r="O1791" s="257"/>
      <c r="P1791" s="248"/>
      <c r="Q1791" s="248"/>
      <c r="R1791" s="248"/>
      <c r="S1791" s="248"/>
      <c r="T1791" s="248"/>
      <c r="U1791" s="248"/>
    </row>
    <row r="1792" spans="2:21" s="260" customFormat="1" ht="30" customHeight="1">
      <c r="B1792" s="250"/>
      <c r="C1792" s="250"/>
      <c r="D1792" s="250"/>
      <c r="E1792" s="107"/>
      <c r="F1792" s="257"/>
      <c r="G1792" s="257"/>
      <c r="H1792" s="257"/>
      <c r="I1792" s="257"/>
      <c r="J1792" s="257"/>
      <c r="K1792" s="109"/>
      <c r="L1792" s="257"/>
      <c r="M1792" s="257"/>
      <c r="N1792" s="257"/>
      <c r="O1792" s="257"/>
      <c r="P1792" s="248"/>
      <c r="Q1792" s="248"/>
      <c r="R1792" s="248"/>
      <c r="S1792" s="248"/>
      <c r="T1792" s="248"/>
      <c r="U1792" s="248"/>
    </row>
    <row r="1793" spans="2:21" s="260" customFormat="1" ht="30" customHeight="1">
      <c r="B1793" s="250"/>
      <c r="C1793" s="250"/>
      <c r="D1793" s="250"/>
      <c r="E1793" s="107"/>
      <c r="F1793" s="257"/>
      <c r="G1793" s="257"/>
      <c r="H1793" s="257"/>
      <c r="I1793" s="257"/>
      <c r="J1793" s="257"/>
      <c r="K1793" s="109"/>
      <c r="L1793" s="257"/>
      <c r="M1793" s="257"/>
      <c r="N1793" s="257"/>
      <c r="O1793" s="257"/>
      <c r="P1793" s="248"/>
      <c r="Q1793" s="248"/>
      <c r="R1793" s="248"/>
      <c r="S1793" s="248"/>
      <c r="T1793" s="248"/>
      <c r="U1793" s="248"/>
    </row>
    <row r="1794" spans="2:21" s="260" customFormat="1" ht="30" customHeight="1">
      <c r="B1794" s="250"/>
      <c r="C1794" s="250"/>
      <c r="D1794" s="250"/>
      <c r="E1794" s="107"/>
      <c r="F1794" s="257"/>
      <c r="G1794" s="257"/>
      <c r="H1794" s="257"/>
      <c r="I1794" s="257"/>
      <c r="J1794" s="257"/>
      <c r="K1794" s="109"/>
      <c r="L1794" s="257"/>
      <c r="M1794" s="257"/>
      <c r="N1794" s="257"/>
      <c r="O1794" s="257"/>
      <c r="P1794" s="248"/>
      <c r="Q1794" s="248"/>
      <c r="R1794" s="248"/>
      <c r="S1794" s="248"/>
      <c r="T1794" s="248"/>
      <c r="U1794" s="248"/>
    </row>
    <row r="1795" spans="2:21" s="260" customFormat="1" ht="30" customHeight="1">
      <c r="B1795" s="250"/>
      <c r="C1795" s="250"/>
      <c r="D1795" s="250"/>
      <c r="E1795" s="107"/>
      <c r="F1795" s="257"/>
      <c r="G1795" s="257"/>
      <c r="H1795" s="257"/>
      <c r="I1795" s="257"/>
      <c r="J1795" s="257"/>
      <c r="K1795" s="109"/>
      <c r="L1795" s="257"/>
      <c r="M1795" s="257"/>
      <c r="N1795" s="257"/>
      <c r="O1795" s="257"/>
      <c r="P1795" s="248"/>
      <c r="Q1795" s="248"/>
      <c r="R1795" s="248"/>
      <c r="S1795" s="248"/>
      <c r="T1795" s="248"/>
      <c r="U1795" s="248"/>
    </row>
    <row r="1796" spans="2:21" s="260" customFormat="1" ht="30" customHeight="1">
      <c r="B1796" s="250"/>
      <c r="C1796" s="250"/>
      <c r="D1796" s="250"/>
      <c r="E1796" s="107"/>
      <c r="F1796" s="257"/>
      <c r="G1796" s="257"/>
      <c r="H1796" s="257"/>
      <c r="I1796" s="257"/>
      <c r="J1796" s="257"/>
      <c r="K1796" s="109"/>
      <c r="L1796" s="257"/>
      <c r="M1796" s="257"/>
      <c r="N1796" s="257"/>
      <c r="O1796" s="257"/>
      <c r="P1796" s="248"/>
      <c r="Q1796" s="248"/>
      <c r="R1796" s="248"/>
      <c r="S1796" s="248"/>
      <c r="T1796" s="248"/>
      <c r="U1796" s="248"/>
    </row>
    <row r="1797" spans="2:21" s="260" customFormat="1" ht="30" customHeight="1">
      <c r="B1797" s="250"/>
      <c r="C1797" s="250"/>
      <c r="D1797" s="250"/>
      <c r="E1797" s="107"/>
      <c r="F1797" s="257"/>
      <c r="G1797" s="257"/>
      <c r="H1797" s="257"/>
      <c r="I1797" s="257"/>
      <c r="J1797" s="257"/>
      <c r="K1797" s="109"/>
      <c r="L1797" s="257"/>
      <c r="M1797" s="257"/>
      <c r="N1797" s="257"/>
      <c r="O1797" s="257"/>
      <c r="P1797" s="248"/>
      <c r="Q1797" s="248"/>
      <c r="R1797" s="248"/>
      <c r="S1797" s="248"/>
      <c r="T1797" s="248"/>
      <c r="U1797" s="248"/>
    </row>
    <row r="1798" spans="2:21" s="260" customFormat="1" ht="30" customHeight="1">
      <c r="B1798" s="250"/>
      <c r="C1798" s="250"/>
      <c r="D1798" s="250"/>
      <c r="E1798" s="107"/>
      <c r="F1798" s="257"/>
      <c r="G1798" s="257"/>
      <c r="H1798" s="257"/>
      <c r="I1798" s="257"/>
      <c r="J1798" s="257"/>
      <c r="K1798" s="109"/>
      <c r="L1798" s="257"/>
      <c r="M1798" s="257"/>
      <c r="N1798" s="257"/>
      <c r="O1798" s="257"/>
      <c r="P1798" s="248"/>
      <c r="Q1798" s="248"/>
      <c r="R1798" s="248"/>
      <c r="S1798" s="248"/>
      <c r="T1798" s="248"/>
      <c r="U1798" s="248"/>
    </row>
    <row r="1799" spans="2:21" s="260" customFormat="1" ht="30" customHeight="1">
      <c r="B1799" s="250"/>
      <c r="C1799" s="250"/>
      <c r="D1799" s="250"/>
      <c r="E1799" s="107"/>
      <c r="F1799" s="257"/>
      <c r="G1799" s="257"/>
      <c r="H1799" s="257"/>
      <c r="I1799" s="257"/>
      <c r="J1799" s="257"/>
      <c r="K1799" s="109"/>
      <c r="L1799" s="257"/>
      <c r="M1799" s="257"/>
      <c r="N1799" s="257"/>
      <c r="O1799" s="257"/>
      <c r="P1799" s="248"/>
      <c r="Q1799" s="248"/>
      <c r="R1799" s="248"/>
      <c r="S1799" s="248"/>
      <c r="T1799" s="248"/>
      <c r="U1799" s="248"/>
    </row>
    <row r="1800" spans="2:21" s="260" customFormat="1" ht="30" customHeight="1">
      <c r="B1800" s="250"/>
      <c r="C1800" s="250"/>
      <c r="D1800" s="250"/>
      <c r="E1800" s="107"/>
      <c r="F1800" s="257"/>
      <c r="G1800" s="257"/>
      <c r="H1800" s="257"/>
      <c r="I1800" s="257"/>
      <c r="J1800" s="257"/>
      <c r="K1800" s="109"/>
      <c r="L1800" s="257"/>
      <c r="M1800" s="257"/>
      <c r="N1800" s="257"/>
      <c r="O1800" s="257"/>
      <c r="P1800" s="248"/>
      <c r="Q1800" s="248"/>
      <c r="R1800" s="248"/>
      <c r="S1800" s="248"/>
      <c r="T1800" s="248"/>
      <c r="U1800" s="248"/>
    </row>
    <row r="1801" spans="2:21" s="260" customFormat="1" ht="30" customHeight="1">
      <c r="B1801" s="250"/>
      <c r="C1801" s="250"/>
      <c r="D1801" s="250"/>
      <c r="E1801" s="107"/>
      <c r="F1801" s="257"/>
      <c r="G1801" s="257"/>
      <c r="H1801" s="257"/>
      <c r="I1801" s="257"/>
      <c r="J1801" s="257"/>
      <c r="K1801" s="109"/>
      <c r="L1801" s="257"/>
      <c r="M1801" s="257"/>
      <c r="N1801" s="257"/>
      <c r="O1801" s="257"/>
      <c r="P1801" s="248"/>
      <c r="Q1801" s="248"/>
      <c r="R1801" s="248"/>
      <c r="S1801" s="248"/>
      <c r="T1801" s="248"/>
      <c r="U1801" s="248"/>
    </row>
    <row r="1802" spans="2:21" s="260" customFormat="1" ht="30" customHeight="1">
      <c r="B1802" s="250"/>
      <c r="C1802" s="250"/>
      <c r="D1802" s="250"/>
      <c r="E1802" s="107"/>
      <c r="F1802" s="257"/>
      <c r="G1802" s="257"/>
      <c r="H1802" s="257"/>
      <c r="I1802" s="257"/>
      <c r="J1802" s="257"/>
      <c r="K1802" s="109"/>
      <c r="L1802" s="257"/>
      <c r="M1802" s="257"/>
      <c r="N1802" s="257"/>
      <c r="O1802" s="257"/>
      <c r="P1802" s="248"/>
      <c r="Q1802" s="248"/>
      <c r="R1802" s="248"/>
      <c r="S1802" s="248"/>
      <c r="T1802" s="248"/>
      <c r="U1802" s="248"/>
    </row>
    <row r="1803" spans="2:21" s="260" customFormat="1" ht="30" customHeight="1">
      <c r="B1803" s="250"/>
      <c r="C1803" s="250"/>
      <c r="D1803" s="250"/>
      <c r="E1803" s="107"/>
      <c r="F1803" s="257"/>
      <c r="G1803" s="257"/>
      <c r="H1803" s="257"/>
      <c r="I1803" s="257"/>
      <c r="J1803" s="257"/>
      <c r="K1803" s="109"/>
      <c r="L1803" s="257"/>
      <c r="M1803" s="257"/>
      <c r="N1803" s="257"/>
      <c r="O1803" s="257"/>
      <c r="P1803" s="248"/>
      <c r="Q1803" s="248"/>
      <c r="R1803" s="248"/>
      <c r="S1803" s="248"/>
      <c r="T1803" s="248"/>
      <c r="U1803" s="248"/>
    </row>
    <row r="1804" spans="2:21" s="260" customFormat="1" ht="30" customHeight="1">
      <c r="B1804" s="250"/>
      <c r="C1804" s="250"/>
      <c r="D1804" s="250"/>
      <c r="E1804" s="107"/>
      <c r="F1804" s="257"/>
      <c r="G1804" s="257"/>
      <c r="H1804" s="257"/>
      <c r="I1804" s="257"/>
      <c r="J1804" s="257"/>
      <c r="K1804" s="109"/>
      <c r="L1804" s="257"/>
      <c r="M1804" s="257"/>
      <c r="N1804" s="257"/>
      <c r="O1804" s="257"/>
      <c r="P1804" s="248"/>
      <c r="Q1804" s="248"/>
      <c r="R1804" s="248"/>
      <c r="S1804" s="248"/>
      <c r="T1804" s="248"/>
      <c r="U1804" s="248"/>
    </row>
    <row r="1805" spans="2:21" s="260" customFormat="1" ht="30" customHeight="1">
      <c r="B1805" s="250"/>
      <c r="C1805" s="250"/>
      <c r="D1805" s="250"/>
      <c r="E1805" s="107"/>
      <c r="F1805" s="257"/>
      <c r="G1805" s="257"/>
      <c r="H1805" s="257"/>
      <c r="I1805" s="257"/>
      <c r="J1805" s="257"/>
      <c r="K1805" s="109"/>
      <c r="L1805" s="257"/>
      <c r="M1805" s="257"/>
      <c r="N1805" s="257"/>
      <c r="O1805" s="257"/>
      <c r="P1805" s="248"/>
      <c r="Q1805" s="248"/>
      <c r="R1805" s="248"/>
      <c r="S1805" s="248"/>
      <c r="T1805" s="248"/>
      <c r="U1805" s="248"/>
    </row>
    <row r="1806" spans="2:21" s="260" customFormat="1" ht="30" customHeight="1">
      <c r="B1806" s="250"/>
      <c r="C1806" s="250"/>
      <c r="D1806" s="250"/>
      <c r="E1806" s="107"/>
      <c r="F1806" s="257"/>
      <c r="G1806" s="257"/>
      <c r="H1806" s="257"/>
      <c r="I1806" s="257"/>
      <c r="J1806" s="257"/>
      <c r="K1806" s="109"/>
      <c r="L1806" s="257"/>
      <c r="M1806" s="257"/>
      <c r="N1806" s="257"/>
      <c r="O1806" s="257"/>
      <c r="P1806" s="248"/>
      <c r="Q1806" s="248"/>
      <c r="R1806" s="248"/>
      <c r="S1806" s="248"/>
      <c r="T1806" s="248"/>
      <c r="U1806" s="248"/>
    </row>
    <row r="1807" spans="2:21" s="260" customFormat="1" ht="30" customHeight="1">
      <c r="B1807" s="250"/>
      <c r="C1807" s="250"/>
      <c r="D1807" s="250"/>
      <c r="E1807" s="107"/>
      <c r="F1807" s="257"/>
      <c r="G1807" s="257"/>
      <c r="H1807" s="257"/>
      <c r="I1807" s="257"/>
      <c r="J1807" s="257"/>
      <c r="K1807" s="109"/>
      <c r="L1807" s="257"/>
      <c r="M1807" s="257"/>
      <c r="N1807" s="257"/>
      <c r="O1807" s="257"/>
      <c r="P1807" s="248"/>
      <c r="Q1807" s="248"/>
      <c r="R1807" s="248"/>
      <c r="S1807" s="248"/>
      <c r="T1807" s="248"/>
      <c r="U1807" s="248"/>
    </row>
    <row r="1808" spans="2:21" s="260" customFormat="1" ht="30" customHeight="1">
      <c r="B1808" s="250"/>
      <c r="C1808" s="250"/>
      <c r="D1808" s="250"/>
      <c r="E1808" s="107"/>
      <c r="F1808" s="257"/>
      <c r="G1808" s="257"/>
      <c r="H1808" s="257"/>
      <c r="I1808" s="257"/>
      <c r="J1808" s="257"/>
      <c r="K1808" s="109"/>
      <c r="L1808" s="257"/>
      <c r="M1808" s="257"/>
      <c r="N1808" s="257"/>
      <c r="O1808" s="257"/>
      <c r="P1808" s="248"/>
      <c r="Q1808" s="248"/>
      <c r="R1808" s="248"/>
      <c r="S1808" s="248"/>
      <c r="T1808" s="248"/>
      <c r="U1808" s="248"/>
    </row>
    <row r="1809" spans="2:21" s="260" customFormat="1" ht="30" customHeight="1">
      <c r="B1809" s="250"/>
      <c r="C1809" s="250"/>
      <c r="D1809" s="250"/>
      <c r="E1809" s="107"/>
      <c r="F1809" s="257"/>
      <c r="G1809" s="257"/>
      <c r="H1809" s="257"/>
      <c r="I1809" s="257"/>
      <c r="J1809" s="257"/>
      <c r="K1809" s="109"/>
      <c r="L1809" s="257"/>
      <c r="M1809" s="257"/>
      <c r="N1809" s="257"/>
      <c r="O1809" s="257"/>
      <c r="P1809" s="248"/>
      <c r="Q1809" s="248"/>
      <c r="R1809" s="248"/>
      <c r="S1809" s="248"/>
      <c r="T1809" s="248"/>
      <c r="U1809" s="248"/>
    </row>
    <row r="1810" spans="2:21" s="260" customFormat="1" ht="30" customHeight="1">
      <c r="B1810" s="250"/>
      <c r="C1810" s="250"/>
      <c r="D1810" s="250"/>
      <c r="E1810" s="107"/>
      <c r="F1810" s="257"/>
      <c r="G1810" s="257"/>
      <c r="H1810" s="257"/>
      <c r="I1810" s="257"/>
      <c r="J1810" s="257"/>
      <c r="K1810" s="109"/>
      <c r="L1810" s="257"/>
      <c r="M1810" s="257"/>
      <c r="N1810" s="257"/>
      <c r="O1810" s="257"/>
      <c r="P1810" s="248"/>
      <c r="Q1810" s="248"/>
      <c r="R1810" s="248"/>
      <c r="S1810" s="248"/>
      <c r="T1810" s="248"/>
      <c r="U1810" s="248"/>
    </row>
    <row r="1811" spans="2:21" s="260" customFormat="1" ht="30" customHeight="1">
      <c r="B1811" s="250"/>
      <c r="C1811" s="250"/>
      <c r="D1811" s="250"/>
      <c r="E1811" s="107"/>
      <c r="F1811" s="257"/>
      <c r="G1811" s="257"/>
      <c r="H1811" s="257"/>
      <c r="I1811" s="257"/>
      <c r="J1811" s="257"/>
      <c r="K1811" s="109"/>
      <c r="L1811" s="257"/>
      <c r="M1811" s="257"/>
      <c r="N1811" s="257"/>
      <c r="O1811" s="257"/>
      <c r="P1811" s="248"/>
      <c r="Q1811" s="248"/>
      <c r="R1811" s="248"/>
      <c r="S1811" s="248"/>
      <c r="T1811" s="248"/>
      <c r="U1811" s="248"/>
    </row>
    <row r="1812" spans="2:21" s="260" customFormat="1" ht="30" customHeight="1">
      <c r="B1812" s="250"/>
      <c r="C1812" s="250"/>
      <c r="D1812" s="250"/>
      <c r="E1812" s="107"/>
      <c r="F1812" s="257"/>
      <c r="G1812" s="257"/>
      <c r="H1812" s="257"/>
      <c r="I1812" s="257"/>
      <c r="J1812" s="257"/>
      <c r="K1812" s="109"/>
      <c r="L1812" s="257"/>
      <c r="M1812" s="257"/>
      <c r="N1812" s="257"/>
      <c r="O1812" s="257"/>
      <c r="P1812" s="248"/>
      <c r="Q1812" s="248"/>
      <c r="R1812" s="248"/>
      <c r="S1812" s="248"/>
      <c r="T1812" s="248"/>
      <c r="U1812" s="248"/>
    </row>
    <row r="1813" spans="2:21" s="260" customFormat="1" ht="30" customHeight="1">
      <c r="B1813" s="250"/>
      <c r="C1813" s="250"/>
      <c r="D1813" s="250"/>
      <c r="E1813" s="107"/>
      <c r="F1813" s="257"/>
      <c r="G1813" s="257"/>
      <c r="H1813" s="257"/>
      <c r="I1813" s="257"/>
      <c r="J1813" s="257"/>
      <c r="K1813" s="109"/>
      <c r="L1813" s="257"/>
      <c r="M1813" s="257"/>
      <c r="N1813" s="257"/>
      <c r="O1813" s="257"/>
      <c r="P1813" s="248"/>
      <c r="Q1813" s="248"/>
      <c r="R1813" s="248"/>
      <c r="S1813" s="248"/>
      <c r="T1813" s="248"/>
      <c r="U1813" s="248"/>
    </row>
    <row r="1814" spans="2:21" s="260" customFormat="1" ht="30" customHeight="1">
      <c r="B1814" s="250"/>
      <c r="C1814" s="250"/>
      <c r="D1814" s="250"/>
      <c r="E1814" s="107"/>
      <c r="F1814" s="257"/>
      <c r="G1814" s="257"/>
      <c r="H1814" s="257"/>
      <c r="I1814" s="257"/>
      <c r="J1814" s="257"/>
      <c r="K1814" s="109"/>
      <c r="L1814" s="257"/>
      <c r="M1814" s="257"/>
      <c r="N1814" s="257"/>
      <c r="O1814" s="257"/>
      <c r="P1814" s="248"/>
      <c r="Q1814" s="248"/>
      <c r="R1814" s="248"/>
      <c r="S1814" s="248"/>
      <c r="T1814" s="248"/>
      <c r="U1814" s="248"/>
    </row>
    <row r="1815" spans="2:21" s="260" customFormat="1" ht="30" customHeight="1">
      <c r="B1815" s="250"/>
      <c r="C1815" s="250"/>
      <c r="D1815" s="250"/>
      <c r="E1815" s="107"/>
      <c r="F1815" s="257"/>
      <c r="G1815" s="257"/>
      <c r="H1815" s="257"/>
      <c r="I1815" s="257"/>
      <c r="J1815" s="257"/>
      <c r="K1815" s="109"/>
      <c r="L1815" s="257"/>
      <c r="M1815" s="257"/>
      <c r="N1815" s="257"/>
      <c r="O1815" s="257"/>
      <c r="P1815" s="248"/>
      <c r="Q1815" s="248"/>
      <c r="R1815" s="248"/>
      <c r="S1815" s="248"/>
      <c r="T1815" s="248"/>
      <c r="U1815" s="248"/>
    </row>
    <row r="1816" spans="2:21" s="260" customFormat="1" ht="30" customHeight="1">
      <c r="B1816" s="250"/>
      <c r="C1816" s="250"/>
      <c r="D1816" s="250"/>
      <c r="E1816" s="107"/>
      <c r="F1816" s="257"/>
      <c r="G1816" s="257"/>
      <c r="H1816" s="257"/>
      <c r="I1816" s="257"/>
      <c r="J1816" s="257"/>
      <c r="K1816" s="109"/>
      <c r="L1816" s="257"/>
      <c r="M1816" s="257"/>
      <c r="N1816" s="257"/>
      <c r="O1816" s="257"/>
      <c r="P1816" s="248"/>
      <c r="Q1816" s="248"/>
      <c r="R1816" s="248"/>
      <c r="S1816" s="248"/>
      <c r="T1816" s="248"/>
      <c r="U1816" s="248"/>
    </row>
    <row r="1817" spans="2:21" s="260" customFormat="1" ht="30" customHeight="1">
      <c r="B1817" s="250"/>
      <c r="C1817" s="250"/>
      <c r="D1817" s="250"/>
      <c r="E1817" s="107"/>
      <c r="F1817" s="257"/>
      <c r="G1817" s="257"/>
      <c r="H1817" s="257"/>
      <c r="I1817" s="257"/>
      <c r="J1817" s="257"/>
      <c r="K1817" s="109"/>
      <c r="L1817" s="257"/>
      <c r="M1817" s="257"/>
      <c r="N1817" s="257"/>
      <c r="O1817" s="257"/>
      <c r="P1817" s="248"/>
      <c r="Q1817" s="248"/>
      <c r="R1817" s="248"/>
      <c r="S1817" s="248"/>
      <c r="T1817" s="248"/>
      <c r="U1817" s="248"/>
    </row>
    <row r="1818" spans="2:21" s="260" customFormat="1" ht="30" customHeight="1">
      <c r="B1818" s="250"/>
      <c r="C1818" s="250"/>
      <c r="D1818" s="250"/>
      <c r="E1818" s="107"/>
      <c r="F1818" s="257"/>
      <c r="G1818" s="257"/>
      <c r="H1818" s="257"/>
      <c r="I1818" s="257"/>
      <c r="J1818" s="257"/>
      <c r="K1818" s="109"/>
      <c r="L1818" s="257"/>
      <c r="M1818" s="257"/>
      <c r="N1818" s="257"/>
      <c r="O1818" s="257"/>
      <c r="P1818" s="248"/>
      <c r="Q1818" s="248"/>
      <c r="R1818" s="248"/>
      <c r="S1818" s="248"/>
      <c r="T1818" s="248"/>
      <c r="U1818" s="248"/>
    </row>
    <row r="1819" spans="2:21" s="260" customFormat="1" ht="30" customHeight="1">
      <c r="B1819" s="250"/>
      <c r="C1819" s="250"/>
      <c r="D1819" s="250"/>
      <c r="E1819" s="107"/>
      <c r="F1819" s="257"/>
      <c r="G1819" s="257"/>
      <c r="H1819" s="257"/>
      <c r="I1819" s="257"/>
      <c r="J1819" s="257"/>
      <c r="K1819" s="109"/>
      <c r="L1819" s="257"/>
      <c r="M1819" s="257"/>
      <c r="N1819" s="257"/>
      <c r="O1819" s="257"/>
      <c r="P1819" s="248"/>
      <c r="Q1819" s="248"/>
      <c r="R1819" s="248"/>
      <c r="S1819" s="248"/>
      <c r="T1819" s="248"/>
      <c r="U1819" s="248"/>
    </row>
    <row r="1820" spans="2:21" s="260" customFormat="1" ht="30" customHeight="1">
      <c r="B1820" s="250"/>
      <c r="C1820" s="250"/>
      <c r="D1820" s="250"/>
      <c r="E1820" s="107"/>
      <c r="F1820" s="257"/>
      <c r="G1820" s="257"/>
      <c r="H1820" s="257"/>
      <c r="I1820" s="257"/>
      <c r="J1820" s="257"/>
      <c r="K1820" s="109"/>
      <c r="L1820" s="257"/>
      <c r="M1820" s="257"/>
      <c r="N1820" s="257"/>
      <c r="O1820" s="257"/>
      <c r="P1820" s="248"/>
      <c r="Q1820" s="248"/>
      <c r="R1820" s="248"/>
      <c r="S1820" s="248"/>
      <c r="T1820" s="248"/>
      <c r="U1820" s="248"/>
    </row>
    <row r="1821" spans="2:21" s="260" customFormat="1" ht="30" customHeight="1">
      <c r="B1821" s="250"/>
      <c r="C1821" s="250"/>
      <c r="D1821" s="250"/>
      <c r="E1821" s="107"/>
      <c r="F1821" s="257"/>
      <c r="G1821" s="257"/>
      <c r="H1821" s="257"/>
      <c r="I1821" s="257"/>
      <c r="J1821" s="257"/>
      <c r="K1821" s="109"/>
      <c r="L1821" s="257"/>
      <c r="M1821" s="257"/>
      <c r="N1821" s="257"/>
      <c r="O1821" s="257"/>
      <c r="P1821" s="248"/>
      <c r="Q1821" s="248"/>
      <c r="R1821" s="248"/>
      <c r="S1821" s="248"/>
      <c r="T1821" s="248"/>
      <c r="U1821" s="248"/>
    </row>
    <row r="1822" spans="2:21" s="260" customFormat="1" ht="30" customHeight="1">
      <c r="B1822" s="250"/>
      <c r="C1822" s="250"/>
      <c r="D1822" s="250"/>
      <c r="E1822" s="107"/>
      <c r="F1822" s="257"/>
      <c r="G1822" s="257"/>
      <c r="H1822" s="257"/>
      <c r="I1822" s="257"/>
      <c r="J1822" s="257"/>
      <c r="K1822" s="109"/>
      <c r="L1822" s="257"/>
      <c r="M1822" s="257"/>
      <c r="N1822" s="257"/>
      <c r="O1822" s="257"/>
      <c r="P1822" s="248"/>
      <c r="Q1822" s="248"/>
      <c r="R1822" s="248"/>
      <c r="S1822" s="248"/>
      <c r="T1822" s="248"/>
      <c r="U1822" s="248"/>
    </row>
    <row r="1823" spans="2:21" s="260" customFormat="1" ht="30" customHeight="1">
      <c r="B1823" s="250"/>
      <c r="C1823" s="250"/>
      <c r="D1823" s="250"/>
      <c r="E1823" s="107"/>
      <c r="F1823" s="257"/>
      <c r="G1823" s="257"/>
      <c r="H1823" s="257"/>
      <c r="I1823" s="257"/>
      <c r="J1823" s="257"/>
      <c r="K1823" s="109"/>
      <c r="L1823" s="257"/>
      <c r="M1823" s="257"/>
      <c r="N1823" s="257"/>
      <c r="O1823" s="257"/>
      <c r="P1823" s="248"/>
      <c r="Q1823" s="248"/>
      <c r="R1823" s="248"/>
      <c r="S1823" s="248"/>
      <c r="T1823" s="248"/>
      <c r="U1823" s="248"/>
    </row>
    <row r="1824" spans="2:21" s="260" customFormat="1" ht="30" customHeight="1">
      <c r="B1824" s="250"/>
      <c r="C1824" s="250"/>
      <c r="D1824" s="250"/>
      <c r="E1824" s="107"/>
      <c r="F1824" s="257"/>
      <c r="G1824" s="257"/>
      <c r="H1824" s="257"/>
      <c r="I1824" s="257"/>
      <c r="J1824" s="257"/>
      <c r="K1824" s="109"/>
      <c r="L1824" s="257"/>
      <c r="M1824" s="257"/>
      <c r="N1824" s="257"/>
      <c r="O1824" s="257"/>
      <c r="P1824" s="248"/>
      <c r="Q1824" s="248"/>
      <c r="R1824" s="248"/>
      <c r="S1824" s="248"/>
      <c r="T1824" s="248"/>
      <c r="U1824" s="248"/>
    </row>
    <row r="1825" spans="2:21" s="260" customFormat="1" ht="30" customHeight="1">
      <c r="B1825" s="250"/>
      <c r="C1825" s="250"/>
      <c r="D1825" s="250"/>
      <c r="E1825" s="107"/>
      <c r="F1825" s="257"/>
      <c r="G1825" s="257"/>
      <c r="H1825" s="257"/>
      <c r="I1825" s="257"/>
      <c r="J1825" s="257"/>
      <c r="K1825" s="109"/>
      <c r="L1825" s="257"/>
      <c r="M1825" s="257"/>
      <c r="N1825" s="257"/>
      <c r="O1825" s="257"/>
      <c r="P1825" s="248"/>
      <c r="Q1825" s="248"/>
      <c r="R1825" s="248"/>
      <c r="S1825" s="248"/>
      <c r="T1825" s="248"/>
      <c r="U1825" s="248"/>
    </row>
    <row r="1826" spans="2:21" s="260" customFormat="1" ht="30" customHeight="1">
      <c r="B1826" s="250"/>
      <c r="C1826" s="250"/>
      <c r="D1826" s="250"/>
      <c r="E1826" s="107"/>
      <c r="F1826" s="257"/>
      <c r="G1826" s="257"/>
      <c r="H1826" s="257"/>
      <c r="I1826" s="257"/>
      <c r="J1826" s="257"/>
      <c r="K1826" s="109"/>
      <c r="L1826" s="257"/>
      <c r="M1826" s="257"/>
      <c r="N1826" s="257"/>
      <c r="O1826" s="257"/>
      <c r="P1826" s="248"/>
      <c r="Q1826" s="248"/>
      <c r="R1826" s="248"/>
      <c r="S1826" s="248"/>
      <c r="T1826" s="248"/>
      <c r="U1826" s="248"/>
    </row>
    <row r="1827" spans="2:21" s="260" customFormat="1" ht="30" customHeight="1">
      <c r="B1827" s="250"/>
      <c r="C1827" s="250"/>
      <c r="D1827" s="250"/>
      <c r="E1827" s="107"/>
      <c r="F1827" s="257"/>
      <c r="G1827" s="257"/>
      <c r="H1827" s="257"/>
      <c r="I1827" s="257"/>
      <c r="J1827" s="257"/>
      <c r="K1827" s="109"/>
      <c r="L1827" s="257"/>
      <c r="M1827" s="257"/>
      <c r="N1827" s="257"/>
      <c r="O1827" s="257"/>
      <c r="P1827" s="248"/>
      <c r="Q1827" s="248"/>
      <c r="R1827" s="248"/>
      <c r="S1827" s="248"/>
      <c r="T1827" s="248"/>
      <c r="U1827" s="248"/>
    </row>
    <row r="1828" spans="2:21" s="260" customFormat="1" ht="30" customHeight="1">
      <c r="B1828" s="250"/>
      <c r="C1828" s="250"/>
      <c r="D1828" s="250"/>
      <c r="E1828" s="107"/>
      <c r="F1828" s="257"/>
      <c r="G1828" s="257"/>
      <c r="H1828" s="257"/>
      <c r="I1828" s="257"/>
      <c r="J1828" s="257"/>
      <c r="K1828" s="109"/>
      <c r="L1828" s="257"/>
      <c r="M1828" s="257"/>
      <c r="N1828" s="257"/>
      <c r="O1828" s="257"/>
      <c r="P1828" s="248"/>
      <c r="Q1828" s="248"/>
      <c r="R1828" s="248"/>
      <c r="S1828" s="248"/>
      <c r="T1828" s="248"/>
      <c r="U1828" s="248"/>
    </row>
    <row r="1829" spans="2:21" s="260" customFormat="1" ht="30" customHeight="1">
      <c r="B1829" s="250"/>
      <c r="C1829" s="250"/>
      <c r="D1829" s="250"/>
      <c r="E1829" s="107"/>
      <c r="F1829" s="257"/>
      <c r="G1829" s="257"/>
      <c r="H1829" s="257"/>
      <c r="I1829" s="257"/>
      <c r="J1829" s="257"/>
      <c r="K1829" s="109"/>
      <c r="L1829" s="257"/>
      <c r="M1829" s="257"/>
      <c r="N1829" s="257"/>
      <c r="O1829" s="257"/>
      <c r="P1829" s="248"/>
      <c r="Q1829" s="248"/>
      <c r="R1829" s="248"/>
      <c r="S1829" s="248"/>
      <c r="T1829" s="248"/>
      <c r="U1829" s="248"/>
    </row>
    <row r="1830" spans="2:21" s="260" customFormat="1" ht="30" customHeight="1">
      <c r="B1830" s="250"/>
      <c r="C1830" s="250"/>
      <c r="D1830" s="250"/>
      <c r="E1830" s="107"/>
      <c r="F1830" s="257"/>
      <c r="G1830" s="257"/>
      <c r="H1830" s="257"/>
      <c r="I1830" s="257"/>
      <c r="J1830" s="257"/>
      <c r="K1830" s="109"/>
      <c r="L1830" s="257"/>
      <c r="M1830" s="257"/>
      <c r="N1830" s="257"/>
      <c r="O1830" s="257"/>
      <c r="P1830" s="248"/>
      <c r="Q1830" s="248"/>
      <c r="R1830" s="248"/>
      <c r="S1830" s="248"/>
      <c r="T1830" s="248"/>
      <c r="U1830" s="248"/>
    </row>
    <row r="1831" spans="2:21" s="260" customFormat="1" ht="30" customHeight="1">
      <c r="B1831" s="250"/>
      <c r="C1831" s="250"/>
      <c r="D1831" s="250"/>
      <c r="E1831" s="107"/>
      <c r="F1831" s="257"/>
      <c r="G1831" s="257"/>
      <c r="H1831" s="257"/>
      <c r="I1831" s="257"/>
      <c r="J1831" s="257"/>
      <c r="K1831" s="109"/>
      <c r="L1831" s="257"/>
      <c r="M1831" s="257"/>
      <c r="N1831" s="257"/>
      <c r="O1831" s="257"/>
      <c r="P1831" s="248"/>
      <c r="Q1831" s="248"/>
      <c r="R1831" s="248"/>
      <c r="S1831" s="248"/>
      <c r="T1831" s="248"/>
      <c r="U1831" s="248"/>
    </row>
    <row r="1832" spans="2:21" s="260" customFormat="1" ht="30" customHeight="1">
      <c r="B1832" s="250"/>
      <c r="C1832" s="250"/>
      <c r="D1832" s="250"/>
      <c r="E1832" s="107"/>
      <c r="F1832" s="257"/>
      <c r="G1832" s="257"/>
      <c r="H1832" s="257"/>
      <c r="I1832" s="257"/>
      <c r="J1832" s="257"/>
      <c r="K1832" s="109"/>
      <c r="L1832" s="257"/>
      <c r="M1832" s="257"/>
      <c r="N1832" s="257"/>
      <c r="O1832" s="257"/>
      <c r="P1832" s="248"/>
      <c r="Q1832" s="248"/>
      <c r="R1832" s="248"/>
      <c r="S1832" s="248"/>
      <c r="T1832" s="248"/>
      <c r="U1832" s="248"/>
    </row>
    <row r="1833" spans="2:21" s="260" customFormat="1" ht="30" customHeight="1">
      <c r="B1833" s="250"/>
      <c r="C1833" s="250"/>
      <c r="D1833" s="250"/>
      <c r="E1833" s="107"/>
      <c r="F1833" s="257"/>
      <c r="G1833" s="257"/>
      <c r="H1833" s="257"/>
      <c r="I1833" s="257"/>
      <c r="J1833" s="257"/>
      <c r="K1833" s="109"/>
      <c r="L1833" s="257"/>
      <c r="M1833" s="257"/>
      <c r="N1833" s="257"/>
      <c r="O1833" s="257"/>
      <c r="P1833" s="248"/>
      <c r="Q1833" s="248"/>
      <c r="R1833" s="248"/>
      <c r="S1833" s="248"/>
      <c r="T1833" s="248"/>
      <c r="U1833" s="248"/>
    </row>
    <row r="1834" spans="2:21" s="260" customFormat="1" ht="30" customHeight="1">
      <c r="B1834" s="250"/>
      <c r="C1834" s="250"/>
      <c r="D1834" s="250"/>
      <c r="E1834" s="107"/>
      <c r="F1834" s="257"/>
      <c r="G1834" s="257"/>
      <c r="H1834" s="257"/>
      <c r="I1834" s="257"/>
      <c r="J1834" s="257"/>
      <c r="K1834" s="109"/>
      <c r="L1834" s="257"/>
      <c r="M1834" s="257"/>
      <c r="N1834" s="257"/>
      <c r="O1834" s="257"/>
      <c r="P1834" s="248"/>
      <c r="Q1834" s="248"/>
      <c r="R1834" s="248"/>
      <c r="S1834" s="248"/>
      <c r="T1834" s="248"/>
      <c r="U1834" s="248"/>
    </row>
    <row r="1835" spans="2:21" s="260" customFormat="1" ht="30" customHeight="1">
      <c r="B1835" s="250"/>
      <c r="C1835" s="250"/>
      <c r="D1835" s="250"/>
      <c r="E1835" s="107"/>
      <c r="F1835" s="257"/>
      <c r="G1835" s="257"/>
      <c r="H1835" s="257"/>
      <c r="I1835" s="257"/>
      <c r="J1835" s="257"/>
      <c r="K1835" s="109"/>
      <c r="L1835" s="257"/>
      <c r="M1835" s="257"/>
      <c r="N1835" s="257"/>
      <c r="O1835" s="257"/>
      <c r="P1835" s="248"/>
      <c r="Q1835" s="248"/>
      <c r="R1835" s="248"/>
      <c r="S1835" s="248"/>
      <c r="T1835" s="248"/>
      <c r="U1835" s="248"/>
    </row>
    <row r="1836" spans="2:21" s="260" customFormat="1" ht="30" customHeight="1">
      <c r="B1836" s="250"/>
      <c r="C1836" s="250"/>
      <c r="D1836" s="250"/>
      <c r="E1836" s="107"/>
      <c r="F1836" s="257"/>
      <c r="G1836" s="257"/>
      <c r="H1836" s="257"/>
      <c r="I1836" s="257"/>
      <c r="J1836" s="257"/>
      <c r="K1836" s="109"/>
      <c r="L1836" s="257"/>
      <c r="M1836" s="257"/>
      <c r="N1836" s="257"/>
      <c r="O1836" s="257"/>
      <c r="P1836" s="248"/>
      <c r="Q1836" s="248"/>
      <c r="R1836" s="248"/>
      <c r="S1836" s="248"/>
      <c r="T1836" s="248"/>
      <c r="U1836" s="248"/>
    </row>
    <row r="1837" spans="2:21" s="260" customFormat="1" ht="30" customHeight="1">
      <c r="B1837" s="250"/>
      <c r="C1837" s="250"/>
      <c r="D1837" s="250"/>
      <c r="E1837" s="107"/>
      <c r="F1837" s="257"/>
      <c r="G1837" s="257"/>
      <c r="H1837" s="257"/>
      <c r="I1837" s="257"/>
      <c r="J1837" s="257"/>
      <c r="K1837" s="109"/>
      <c r="L1837" s="257"/>
      <c r="M1837" s="257"/>
      <c r="N1837" s="257"/>
      <c r="O1837" s="257"/>
      <c r="P1837" s="248"/>
      <c r="Q1837" s="248"/>
      <c r="R1837" s="248"/>
      <c r="S1837" s="248"/>
      <c r="T1837" s="248"/>
      <c r="U1837" s="248"/>
    </row>
    <row r="1838" spans="2:21" s="260" customFormat="1" ht="30" customHeight="1">
      <c r="B1838" s="250"/>
      <c r="C1838" s="250"/>
      <c r="D1838" s="250"/>
      <c r="E1838" s="107"/>
      <c r="F1838" s="257"/>
      <c r="G1838" s="257"/>
      <c r="H1838" s="257"/>
      <c r="I1838" s="257"/>
      <c r="J1838" s="257"/>
      <c r="K1838" s="109"/>
      <c r="L1838" s="257"/>
      <c r="M1838" s="257"/>
      <c r="N1838" s="257"/>
      <c r="O1838" s="257"/>
      <c r="P1838" s="248"/>
      <c r="Q1838" s="248"/>
      <c r="R1838" s="248"/>
      <c r="S1838" s="248"/>
      <c r="T1838" s="248"/>
      <c r="U1838" s="248"/>
    </row>
    <row r="1839" spans="2:21" s="260" customFormat="1" ht="30" customHeight="1">
      <c r="B1839" s="250"/>
      <c r="C1839" s="250"/>
      <c r="D1839" s="250"/>
      <c r="E1839" s="107"/>
      <c r="F1839" s="257"/>
      <c r="G1839" s="257"/>
      <c r="H1839" s="257"/>
      <c r="I1839" s="257"/>
      <c r="J1839" s="257"/>
      <c r="K1839" s="109"/>
      <c r="L1839" s="257"/>
      <c r="M1839" s="257"/>
      <c r="N1839" s="257"/>
      <c r="O1839" s="257"/>
      <c r="P1839" s="248"/>
      <c r="Q1839" s="248"/>
      <c r="R1839" s="248"/>
      <c r="S1839" s="248"/>
      <c r="T1839" s="248"/>
      <c r="U1839" s="248"/>
    </row>
    <row r="1840" spans="2:21" s="260" customFormat="1" ht="30" customHeight="1">
      <c r="B1840" s="250"/>
      <c r="C1840" s="250"/>
      <c r="D1840" s="250"/>
      <c r="E1840" s="107"/>
      <c r="F1840" s="257"/>
      <c r="G1840" s="257"/>
      <c r="H1840" s="257"/>
      <c r="I1840" s="257"/>
      <c r="J1840" s="257"/>
      <c r="K1840" s="109"/>
      <c r="L1840" s="257"/>
      <c r="M1840" s="257"/>
      <c r="N1840" s="257"/>
      <c r="O1840" s="257"/>
      <c r="P1840" s="248"/>
      <c r="Q1840" s="248"/>
      <c r="R1840" s="248"/>
      <c r="S1840" s="248"/>
      <c r="T1840" s="248"/>
      <c r="U1840" s="248"/>
    </row>
    <row r="1841" spans="2:21" s="260" customFormat="1" ht="30" customHeight="1">
      <c r="B1841" s="250"/>
      <c r="C1841" s="250"/>
      <c r="D1841" s="250"/>
      <c r="E1841" s="107"/>
      <c r="F1841" s="257"/>
      <c r="G1841" s="257"/>
      <c r="H1841" s="257"/>
      <c r="I1841" s="257"/>
      <c r="J1841" s="257"/>
      <c r="K1841" s="109"/>
      <c r="L1841" s="257"/>
      <c r="M1841" s="257"/>
      <c r="N1841" s="257"/>
      <c r="O1841" s="257"/>
      <c r="P1841" s="248"/>
      <c r="Q1841" s="248"/>
      <c r="R1841" s="248"/>
      <c r="S1841" s="248"/>
      <c r="T1841" s="248"/>
      <c r="U1841" s="248"/>
    </row>
    <row r="1842" spans="2:21" s="260" customFormat="1" ht="30" customHeight="1">
      <c r="B1842" s="250"/>
      <c r="C1842" s="250"/>
      <c r="D1842" s="250"/>
      <c r="E1842" s="107"/>
      <c r="F1842" s="257"/>
      <c r="G1842" s="257"/>
      <c r="H1842" s="257"/>
      <c r="I1842" s="257"/>
      <c r="J1842" s="257"/>
      <c r="K1842" s="109"/>
      <c r="L1842" s="257"/>
      <c r="M1842" s="257"/>
      <c r="N1842" s="257"/>
      <c r="O1842" s="257"/>
      <c r="P1842" s="248"/>
      <c r="Q1842" s="248"/>
      <c r="R1842" s="248"/>
      <c r="S1842" s="248"/>
      <c r="T1842" s="248"/>
      <c r="U1842" s="248"/>
    </row>
    <row r="1843" spans="2:21" s="260" customFormat="1" ht="30" customHeight="1">
      <c r="B1843" s="250"/>
      <c r="C1843" s="250"/>
      <c r="D1843" s="250"/>
      <c r="E1843" s="107"/>
      <c r="F1843" s="257"/>
      <c r="G1843" s="257"/>
      <c r="H1843" s="257"/>
      <c r="I1843" s="257"/>
      <c r="J1843" s="257"/>
      <c r="K1843" s="109"/>
      <c r="L1843" s="257"/>
      <c r="M1843" s="257"/>
      <c r="N1843" s="257"/>
      <c r="O1843" s="257"/>
      <c r="P1843" s="248"/>
      <c r="Q1843" s="248"/>
      <c r="R1843" s="248"/>
      <c r="S1843" s="248"/>
      <c r="T1843" s="248"/>
      <c r="U1843" s="248"/>
    </row>
    <row r="1844" spans="2:21" s="260" customFormat="1" ht="30" customHeight="1">
      <c r="B1844" s="250"/>
      <c r="C1844" s="250"/>
      <c r="D1844" s="250"/>
      <c r="E1844" s="107"/>
      <c r="F1844" s="257"/>
      <c r="G1844" s="257"/>
      <c r="H1844" s="257"/>
      <c r="I1844" s="257"/>
      <c r="J1844" s="257"/>
      <c r="K1844" s="109"/>
      <c r="L1844" s="257"/>
      <c r="M1844" s="257"/>
      <c r="N1844" s="257"/>
      <c r="O1844" s="257"/>
      <c r="P1844" s="248"/>
      <c r="Q1844" s="248"/>
      <c r="R1844" s="248"/>
      <c r="S1844" s="248"/>
      <c r="T1844" s="248"/>
      <c r="U1844" s="248"/>
    </row>
    <row r="1845" spans="2:21" s="260" customFormat="1" ht="30" customHeight="1">
      <c r="B1845" s="250"/>
      <c r="C1845" s="250"/>
      <c r="D1845" s="250"/>
      <c r="E1845" s="107"/>
      <c r="F1845" s="257"/>
      <c r="G1845" s="257"/>
      <c r="H1845" s="257"/>
      <c r="I1845" s="257"/>
      <c r="J1845" s="257"/>
      <c r="K1845" s="109"/>
      <c r="L1845" s="257"/>
      <c r="M1845" s="257"/>
      <c r="N1845" s="257"/>
      <c r="O1845" s="257"/>
      <c r="P1845" s="248"/>
      <c r="Q1845" s="248"/>
      <c r="R1845" s="248"/>
      <c r="S1845" s="248"/>
      <c r="T1845" s="248"/>
      <c r="U1845" s="248"/>
    </row>
    <row r="1846" spans="2:21" s="260" customFormat="1" ht="30" customHeight="1">
      <c r="B1846" s="250"/>
      <c r="C1846" s="250"/>
      <c r="D1846" s="250"/>
      <c r="E1846" s="107"/>
      <c r="F1846" s="257"/>
      <c r="G1846" s="257"/>
      <c r="H1846" s="257"/>
      <c r="I1846" s="257"/>
      <c r="J1846" s="257"/>
      <c r="K1846" s="109"/>
      <c r="L1846" s="257"/>
      <c r="M1846" s="257"/>
      <c r="N1846" s="257"/>
      <c r="O1846" s="257"/>
      <c r="P1846" s="248"/>
      <c r="Q1846" s="248"/>
      <c r="R1846" s="248"/>
      <c r="S1846" s="248"/>
      <c r="T1846" s="248"/>
      <c r="U1846" s="248"/>
    </row>
    <row r="1847" spans="2:21" s="260" customFormat="1" ht="30" customHeight="1">
      <c r="B1847" s="250"/>
      <c r="C1847" s="250"/>
      <c r="D1847" s="250"/>
      <c r="E1847" s="107"/>
      <c r="F1847" s="257"/>
      <c r="G1847" s="257"/>
      <c r="H1847" s="257"/>
      <c r="I1847" s="257"/>
      <c r="J1847" s="257"/>
      <c r="K1847" s="109"/>
      <c r="L1847" s="257"/>
      <c r="M1847" s="257"/>
      <c r="N1847" s="257"/>
      <c r="O1847" s="257"/>
      <c r="P1847" s="248"/>
      <c r="Q1847" s="248"/>
      <c r="R1847" s="248"/>
      <c r="S1847" s="248"/>
      <c r="T1847" s="248"/>
      <c r="U1847" s="248"/>
    </row>
    <row r="1848" spans="2:21" s="260" customFormat="1" ht="30" customHeight="1">
      <c r="B1848" s="250"/>
      <c r="C1848" s="250"/>
      <c r="D1848" s="250"/>
      <c r="E1848" s="107"/>
      <c r="F1848" s="257"/>
      <c r="G1848" s="257"/>
      <c r="H1848" s="257"/>
      <c r="I1848" s="257"/>
      <c r="J1848" s="257"/>
      <c r="K1848" s="109"/>
      <c r="L1848" s="257"/>
      <c r="M1848" s="257"/>
      <c r="N1848" s="257"/>
      <c r="O1848" s="257"/>
      <c r="P1848" s="248"/>
      <c r="Q1848" s="248"/>
      <c r="R1848" s="248"/>
      <c r="S1848" s="248"/>
      <c r="T1848" s="248"/>
      <c r="U1848" s="248"/>
    </row>
    <row r="1849" spans="2:21" s="260" customFormat="1" ht="30" customHeight="1">
      <c r="B1849" s="250"/>
      <c r="C1849" s="250"/>
      <c r="D1849" s="250"/>
      <c r="E1849" s="107"/>
      <c r="F1849" s="257"/>
      <c r="G1849" s="257"/>
      <c r="H1849" s="257"/>
      <c r="I1849" s="257"/>
      <c r="J1849" s="257"/>
      <c r="K1849" s="109"/>
      <c r="L1849" s="257"/>
      <c r="M1849" s="257"/>
      <c r="N1849" s="257"/>
      <c r="O1849" s="257"/>
      <c r="P1849" s="248"/>
      <c r="Q1849" s="248"/>
      <c r="R1849" s="248"/>
      <c r="S1849" s="248"/>
      <c r="T1849" s="248"/>
      <c r="U1849" s="248"/>
    </row>
    <row r="1850" spans="2:21" s="260" customFormat="1" ht="30" customHeight="1">
      <c r="B1850" s="250"/>
      <c r="C1850" s="250"/>
      <c r="D1850" s="250"/>
      <c r="E1850" s="107"/>
      <c r="F1850" s="257"/>
      <c r="G1850" s="257"/>
      <c r="H1850" s="257"/>
      <c r="I1850" s="257"/>
      <c r="J1850" s="257"/>
      <c r="K1850" s="109"/>
      <c r="L1850" s="257"/>
      <c r="M1850" s="257"/>
      <c r="N1850" s="257"/>
      <c r="O1850" s="257"/>
      <c r="P1850" s="248"/>
      <c r="Q1850" s="248"/>
      <c r="R1850" s="248"/>
      <c r="S1850" s="248"/>
      <c r="T1850" s="248"/>
      <c r="U1850" s="248"/>
    </row>
    <row r="1851" spans="2:21" s="260" customFormat="1" ht="30" customHeight="1">
      <c r="B1851" s="250"/>
      <c r="C1851" s="250"/>
      <c r="D1851" s="250"/>
      <c r="E1851" s="107"/>
      <c r="F1851" s="257"/>
      <c r="G1851" s="257"/>
      <c r="H1851" s="257"/>
      <c r="I1851" s="257"/>
      <c r="J1851" s="257"/>
      <c r="K1851" s="109"/>
      <c r="L1851" s="257"/>
      <c r="M1851" s="257"/>
      <c r="N1851" s="257"/>
      <c r="O1851" s="257"/>
      <c r="P1851" s="248"/>
      <c r="Q1851" s="248"/>
      <c r="R1851" s="248"/>
      <c r="S1851" s="248"/>
      <c r="T1851" s="248"/>
      <c r="U1851" s="248"/>
    </row>
    <row r="1852" spans="2:21" s="260" customFormat="1" ht="30" customHeight="1">
      <c r="B1852" s="250"/>
      <c r="C1852" s="250"/>
      <c r="D1852" s="250"/>
      <c r="E1852" s="107"/>
      <c r="F1852" s="257"/>
      <c r="G1852" s="257"/>
      <c r="H1852" s="257"/>
      <c r="I1852" s="257"/>
      <c r="J1852" s="257"/>
      <c r="K1852" s="109"/>
      <c r="L1852" s="257"/>
      <c r="M1852" s="257"/>
      <c r="N1852" s="257"/>
      <c r="O1852" s="257"/>
      <c r="P1852" s="248"/>
      <c r="Q1852" s="248"/>
      <c r="R1852" s="248"/>
      <c r="S1852" s="248"/>
      <c r="T1852" s="248"/>
      <c r="U1852" s="248"/>
    </row>
    <row r="1853" spans="2:21" s="260" customFormat="1" ht="30" customHeight="1">
      <c r="B1853" s="250"/>
      <c r="C1853" s="250"/>
      <c r="D1853" s="250"/>
      <c r="E1853" s="107"/>
      <c r="F1853" s="257"/>
      <c r="G1853" s="257"/>
      <c r="H1853" s="257"/>
      <c r="I1853" s="257"/>
      <c r="J1853" s="257"/>
      <c r="K1853" s="109"/>
      <c r="L1853" s="257"/>
      <c r="M1853" s="257"/>
      <c r="N1853" s="257"/>
      <c r="O1853" s="257"/>
      <c r="P1853" s="248"/>
      <c r="Q1853" s="248"/>
      <c r="R1853" s="248"/>
      <c r="S1853" s="248"/>
      <c r="T1853" s="248"/>
      <c r="U1853" s="248"/>
    </row>
    <row r="1854" spans="2:21" s="260" customFormat="1" ht="30" customHeight="1">
      <c r="B1854" s="250"/>
      <c r="C1854" s="250"/>
      <c r="D1854" s="250"/>
      <c r="E1854" s="107"/>
      <c r="F1854" s="257"/>
      <c r="G1854" s="257"/>
      <c r="H1854" s="257"/>
      <c r="I1854" s="257"/>
      <c r="J1854" s="257"/>
      <c r="K1854" s="109"/>
      <c r="L1854" s="257"/>
      <c r="M1854" s="257"/>
      <c r="N1854" s="257"/>
      <c r="O1854" s="257"/>
      <c r="P1854" s="248"/>
      <c r="Q1854" s="248"/>
      <c r="R1854" s="248"/>
      <c r="S1854" s="248"/>
      <c r="T1854" s="248"/>
      <c r="U1854" s="248"/>
    </row>
    <row r="1855" spans="2:21" s="260" customFormat="1" ht="30" customHeight="1">
      <c r="B1855" s="250"/>
      <c r="C1855" s="250"/>
      <c r="D1855" s="250"/>
      <c r="E1855" s="107"/>
      <c r="F1855" s="257"/>
      <c r="G1855" s="257"/>
      <c r="H1855" s="257"/>
      <c r="I1855" s="257"/>
      <c r="J1855" s="257"/>
      <c r="K1855" s="109"/>
      <c r="L1855" s="257"/>
      <c r="M1855" s="257"/>
      <c r="N1855" s="257"/>
      <c r="O1855" s="257"/>
      <c r="P1855" s="248"/>
      <c r="Q1855" s="248"/>
      <c r="R1855" s="248"/>
      <c r="S1855" s="248"/>
      <c r="T1855" s="248"/>
      <c r="U1855" s="248"/>
    </row>
    <row r="1856" spans="2:21" s="260" customFormat="1" ht="30" customHeight="1">
      <c r="B1856" s="250"/>
      <c r="C1856" s="250"/>
      <c r="D1856" s="250"/>
      <c r="E1856" s="107"/>
      <c r="F1856" s="257"/>
      <c r="G1856" s="257"/>
      <c r="H1856" s="257"/>
      <c r="I1856" s="257"/>
      <c r="J1856" s="257"/>
      <c r="K1856" s="109"/>
      <c r="L1856" s="257"/>
      <c r="M1856" s="257"/>
      <c r="N1856" s="257"/>
      <c r="O1856" s="257"/>
      <c r="P1856" s="248"/>
      <c r="Q1856" s="248"/>
      <c r="R1856" s="248"/>
      <c r="S1856" s="248"/>
      <c r="T1856" s="248"/>
      <c r="U1856" s="248"/>
    </row>
    <row r="1857" spans="2:21" s="260" customFormat="1" ht="30" customHeight="1">
      <c r="B1857" s="250"/>
      <c r="C1857" s="250"/>
      <c r="D1857" s="250"/>
      <c r="E1857" s="107"/>
      <c r="F1857" s="257"/>
      <c r="G1857" s="257"/>
      <c r="H1857" s="257"/>
      <c r="I1857" s="257"/>
      <c r="J1857" s="257"/>
      <c r="K1857" s="109"/>
      <c r="L1857" s="257"/>
      <c r="M1857" s="257"/>
      <c r="N1857" s="257"/>
      <c r="O1857" s="257"/>
      <c r="P1857" s="248"/>
      <c r="Q1857" s="248"/>
      <c r="R1857" s="248"/>
      <c r="S1857" s="248"/>
      <c r="T1857" s="248"/>
      <c r="U1857" s="248"/>
    </row>
    <row r="1858" spans="2:21" s="260" customFormat="1" ht="30" customHeight="1">
      <c r="B1858" s="250"/>
      <c r="C1858" s="250"/>
      <c r="D1858" s="250"/>
      <c r="E1858" s="107"/>
      <c r="F1858" s="257"/>
      <c r="G1858" s="257"/>
      <c r="H1858" s="257"/>
      <c r="I1858" s="257"/>
      <c r="J1858" s="257"/>
      <c r="K1858" s="109"/>
      <c r="L1858" s="257"/>
      <c r="M1858" s="257"/>
      <c r="N1858" s="257"/>
      <c r="O1858" s="257"/>
      <c r="P1858" s="248"/>
      <c r="Q1858" s="248"/>
      <c r="R1858" s="248"/>
      <c r="S1858" s="248"/>
      <c r="T1858" s="248"/>
      <c r="U1858" s="248"/>
    </row>
    <row r="1859" spans="2:21" s="260" customFormat="1" ht="30" customHeight="1">
      <c r="B1859" s="250"/>
      <c r="C1859" s="250"/>
      <c r="D1859" s="250"/>
      <c r="E1859" s="107"/>
      <c r="F1859" s="257"/>
      <c r="G1859" s="257"/>
      <c r="H1859" s="257"/>
      <c r="I1859" s="257"/>
      <c r="J1859" s="257"/>
      <c r="K1859" s="109"/>
      <c r="L1859" s="257"/>
      <c r="M1859" s="257"/>
      <c r="N1859" s="257"/>
      <c r="O1859" s="257"/>
      <c r="P1859" s="248"/>
      <c r="Q1859" s="248"/>
      <c r="R1859" s="248"/>
      <c r="S1859" s="248"/>
      <c r="T1859" s="248"/>
      <c r="U1859" s="248"/>
    </row>
    <row r="1860" spans="2:21" s="260" customFormat="1" ht="30" customHeight="1">
      <c r="B1860" s="250"/>
      <c r="C1860" s="250"/>
      <c r="D1860" s="250"/>
      <c r="E1860" s="107"/>
      <c r="F1860" s="257"/>
      <c r="G1860" s="257"/>
      <c r="H1860" s="257"/>
      <c r="I1860" s="257"/>
      <c r="J1860" s="257"/>
      <c r="K1860" s="109"/>
      <c r="L1860" s="257"/>
      <c r="M1860" s="257"/>
      <c r="N1860" s="257"/>
      <c r="O1860" s="257"/>
      <c r="P1860" s="248"/>
      <c r="Q1860" s="248"/>
      <c r="R1860" s="248"/>
      <c r="S1860" s="248"/>
      <c r="T1860" s="248"/>
      <c r="U1860" s="248"/>
    </row>
    <row r="1861" spans="2:21" s="260" customFormat="1" ht="30" customHeight="1">
      <c r="B1861" s="250"/>
      <c r="C1861" s="250"/>
      <c r="D1861" s="250"/>
      <c r="E1861" s="107"/>
      <c r="F1861" s="257"/>
      <c r="G1861" s="257"/>
      <c r="H1861" s="257"/>
      <c r="I1861" s="257"/>
      <c r="J1861" s="257"/>
      <c r="K1861" s="109"/>
      <c r="L1861" s="257"/>
      <c r="M1861" s="257"/>
      <c r="N1861" s="257"/>
      <c r="O1861" s="257"/>
      <c r="P1861" s="248"/>
      <c r="Q1861" s="248"/>
      <c r="R1861" s="248"/>
      <c r="S1861" s="248"/>
      <c r="T1861" s="248"/>
      <c r="U1861" s="248"/>
    </row>
    <row r="1862" spans="2:21" s="260" customFormat="1" ht="30" customHeight="1">
      <c r="B1862" s="250"/>
      <c r="C1862" s="250"/>
      <c r="D1862" s="250"/>
      <c r="E1862" s="107"/>
      <c r="F1862" s="257"/>
      <c r="G1862" s="257"/>
      <c r="H1862" s="257"/>
      <c r="I1862" s="257"/>
      <c r="J1862" s="257"/>
      <c r="K1862" s="109"/>
      <c r="L1862" s="257"/>
      <c r="M1862" s="257"/>
      <c r="N1862" s="257"/>
      <c r="O1862" s="257"/>
      <c r="P1862" s="248"/>
      <c r="Q1862" s="248"/>
      <c r="R1862" s="248"/>
      <c r="S1862" s="248"/>
      <c r="T1862" s="248"/>
      <c r="U1862" s="248"/>
    </row>
    <row r="1863" spans="2:21" s="260" customFormat="1" ht="30" customHeight="1">
      <c r="B1863" s="250"/>
      <c r="C1863" s="250"/>
      <c r="D1863" s="250"/>
      <c r="E1863" s="107"/>
      <c r="F1863" s="257"/>
      <c r="G1863" s="257"/>
      <c r="H1863" s="257"/>
      <c r="I1863" s="257"/>
      <c r="J1863" s="257"/>
      <c r="K1863" s="109"/>
      <c r="L1863" s="257"/>
      <c r="M1863" s="257"/>
      <c r="N1863" s="257"/>
      <c r="O1863" s="257"/>
      <c r="P1863" s="248"/>
      <c r="Q1863" s="248"/>
      <c r="R1863" s="248"/>
      <c r="S1863" s="248"/>
      <c r="T1863" s="248"/>
      <c r="U1863" s="248"/>
    </row>
    <row r="1864" spans="2:21" s="260" customFormat="1" ht="30" customHeight="1">
      <c r="B1864" s="250"/>
      <c r="C1864" s="250"/>
      <c r="D1864" s="250"/>
      <c r="E1864" s="107"/>
      <c r="F1864" s="257"/>
      <c r="G1864" s="257"/>
      <c r="H1864" s="257"/>
      <c r="I1864" s="257"/>
      <c r="J1864" s="257"/>
      <c r="K1864" s="109"/>
      <c r="L1864" s="257"/>
      <c r="M1864" s="257"/>
      <c r="N1864" s="257"/>
      <c r="O1864" s="257"/>
      <c r="P1864" s="248"/>
      <c r="Q1864" s="248"/>
      <c r="R1864" s="248"/>
      <c r="S1864" s="248"/>
      <c r="T1864" s="248"/>
      <c r="U1864" s="248"/>
    </row>
    <row r="1865" spans="2:21" s="260" customFormat="1" ht="30" customHeight="1">
      <c r="B1865" s="250"/>
      <c r="C1865" s="250"/>
      <c r="D1865" s="250"/>
      <c r="E1865" s="107"/>
      <c r="F1865" s="257"/>
      <c r="G1865" s="257"/>
      <c r="H1865" s="257"/>
      <c r="I1865" s="257"/>
      <c r="J1865" s="257"/>
      <c r="K1865" s="109"/>
      <c r="L1865" s="257"/>
      <c r="M1865" s="257"/>
      <c r="N1865" s="257"/>
      <c r="O1865" s="257"/>
      <c r="P1865" s="248"/>
      <c r="Q1865" s="248"/>
      <c r="R1865" s="248"/>
      <c r="S1865" s="248"/>
      <c r="T1865" s="248"/>
      <c r="U1865" s="248"/>
    </row>
    <row r="1866" spans="2:21" s="260" customFormat="1" ht="30" customHeight="1">
      <c r="B1866" s="250"/>
      <c r="C1866" s="250"/>
      <c r="D1866" s="250"/>
      <c r="E1866" s="107"/>
      <c r="F1866" s="257"/>
      <c r="G1866" s="257"/>
      <c r="H1866" s="257"/>
      <c r="I1866" s="257"/>
      <c r="J1866" s="257"/>
      <c r="K1866" s="109"/>
      <c r="L1866" s="257"/>
      <c r="M1866" s="257"/>
      <c r="N1866" s="257"/>
      <c r="O1866" s="257"/>
      <c r="P1866" s="248"/>
      <c r="Q1866" s="248"/>
      <c r="R1866" s="248"/>
      <c r="S1866" s="248"/>
      <c r="T1866" s="248"/>
      <c r="U1866" s="248"/>
    </row>
    <row r="1867" spans="2:21" s="260" customFormat="1" ht="30" customHeight="1">
      <c r="B1867" s="250"/>
      <c r="C1867" s="250"/>
      <c r="D1867" s="250"/>
      <c r="E1867" s="107"/>
      <c r="F1867" s="257"/>
      <c r="G1867" s="257"/>
      <c r="H1867" s="257"/>
      <c r="I1867" s="257"/>
      <c r="J1867" s="257"/>
      <c r="K1867" s="109"/>
      <c r="L1867" s="257"/>
      <c r="M1867" s="257"/>
      <c r="N1867" s="257"/>
      <c r="O1867" s="257"/>
      <c r="P1867" s="248"/>
      <c r="Q1867" s="248"/>
      <c r="R1867" s="248"/>
      <c r="S1867" s="248"/>
      <c r="T1867" s="248"/>
      <c r="U1867" s="248"/>
    </row>
    <row r="1868" spans="2:21" s="260" customFormat="1" ht="30" customHeight="1">
      <c r="B1868" s="250"/>
      <c r="C1868" s="250"/>
      <c r="D1868" s="250"/>
      <c r="E1868" s="107"/>
      <c r="F1868" s="257"/>
      <c r="G1868" s="257"/>
      <c r="H1868" s="257"/>
      <c r="I1868" s="257"/>
      <c r="J1868" s="257"/>
      <c r="K1868" s="109"/>
      <c r="L1868" s="257"/>
      <c r="M1868" s="257"/>
      <c r="N1868" s="257"/>
      <c r="O1868" s="257"/>
      <c r="P1868" s="248"/>
      <c r="Q1868" s="248"/>
      <c r="R1868" s="248"/>
      <c r="S1868" s="248"/>
      <c r="T1868" s="248"/>
      <c r="U1868" s="248"/>
    </row>
    <row r="1869" spans="2:21" s="260" customFormat="1" ht="30" customHeight="1">
      <c r="B1869" s="250"/>
      <c r="C1869" s="250"/>
      <c r="D1869" s="250"/>
      <c r="E1869" s="107"/>
      <c r="F1869" s="257"/>
      <c r="G1869" s="257"/>
      <c r="H1869" s="257"/>
      <c r="I1869" s="257"/>
      <c r="J1869" s="257"/>
      <c r="K1869" s="109"/>
      <c r="L1869" s="257"/>
      <c r="M1869" s="257"/>
      <c r="N1869" s="257"/>
      <c r="O1869" s="257"/>
      <c r="P1869" s="248"/>
      <c r="Q1869" s="248"/>
      <c r="R1869" s="248"/>
      <c r="S1869" s="248"/>
      <c r="T1869" s="248"/>
      <c r="U1869" s="248"/>
    </row>
    <row r="1870" spans="2:21" s="260" customFormat="1" ht="30" customHeight="1">
      <c r="B1870" s="250"/>
      <c r="C1870" s="250"/>
      <c r="D1870" s="250"/>
      <c r="E1870" s="107"/>
      <c r="F1870" s="257"/>
      <c r="G1870" s="257"/>
      <c r="H1870" s="257"/>
      <c r="I1870" s="257"/>
      <c r="J1870" s="257"/>
      <c r="K1870" s="109"/>
      <c r="L1870" s="257"/>
      <c r="M1870" s="257"/>
      <c r="N1870" s="257"/>
      <c r="O1870" s="257"/>
      <c r="P1870" s="248"/>
      <c r="Q1870" s="248"/>
      <c r="R1870" s="248"/>
      <c r="S1870" s="248"/>
      <c r="T1870" s="248"/>
      <c r="U1870" s="248"/>
    </row>
    <row r="1871" spans="2:21" s="260" customFormat="1" ht="30" customHeight="1">
      <c r="B1871" s="250"/>
      <c r="C1871" s="250"/>
      <c r="D1871" s="250"/>
      <c r="E1871" s="107"/>
      <c r="F1871" s="257"/>
      <c r="G1871" s="257"/>
      <c r="H1871" s="257"/>
      <c r="I1871" s="257"/>
      <c r="J1871" s="257"/>
      <c r="K1871" s="109"/>
      <c r="L1871" s="257"/>
      <c r="M1871" s="257"/>
      <c r="N1871" s="257"/>
      <c r="O1871" s="257"/>
      <c r="P1871" s="248"/>
      <c r="Q1871" s="248"/>
      <c r="R1871" s="248"/>
      <c r="S1871" s="248"/>
      <c r="T1871" s="248"/>
      <c r="U1871" s="248"/>
    </row>
    <row r="1872" spans="2:21" s="260" customFormat="1" ht="30" customHeight="1">
      <c r="B1872" s="250"/>
      <c r="C1872" s="250"/>
      <c r="D1872" s="250"/>
      <c r="E1872" s="107"/>
      <c r="F1872" s="257"/>
      <c r="G1872" s="257"/>
      <c r="H1872" s="257"/>
      <c r="I1872" s="257"/>
      <c r="J1872" s="257"/>
      <c r="K1872" s="109"/>
      <c r="L1872" s="257"/>
      <c r="M1872" s="257"/>
      <c r="N1872" s="257"/>
      <c r="O1872" s="257"/>
      <c r="P1872" s="248"/>
      <c r="Q1872" s="248"/>
      <c r="R1872" s="248"/>
      <c r="S1872" s="248"/>
      <c r="T1872" s="248"/>
      <c r="U1872" s="248"/>
    </row>
    <row r="1873" spans="2:21" s="260" customFormat="1" ht="30" customHeight="1">
      <c r="B1873" s="250"/>
      <c r="C1873" s="250"/>
      <c r="D1873" s="250"/>
      <c r="E1873" s="107"/>
      <c r="F1873" s="257"/>
      <c r="G1873" s="257"/>
      <c r="H1873" s="257"/>
      <c r="I1873" s="257"/>
      <c r="J1873" s="257"/>
      <c r="K1873" s="109"/>
      <c r="L1873" s="257"/>
      <c r="M1873" s="257"/>
      <c r="N1873" s="257"/>
      <c r="O1873" s="257"/>
      <c r="P1873" s="248"/>
      <c r="Q1873" s="248"/>
      <c r="R1873" s="248"/>
      <c r="S1873" s="248"/>
      <c r="T1873" s="248"/>
      <c r="U1873" s="248"/>
    </row>
    <row r="1874" spans="2:21" s="260" customFormat="1" ht="30" customHeight="1">
      <c r="B1874" s="250"/>
      <c r="C1874" s="250"/>
      <c r="D1874" s="250"/>
      <c r="E1874" s="107"/>
      <c r="F1874" s="257"/>
      <c r="G1874" s="257"/>
      <c r="H1874" s="257"/>
      <c r="I1874" s="257"/>
      <c r="J1874" s="257"/>
      <c r="K1874" s="109"/>
      <c r="L1874" s="257"/>
      <c r="M1874" s="257"/>
      <c r="N1874" s="257"/>
      <c r="O1874" s="257"/>
      <c r="P1874" s="248"/>
      <c r="Q1874" s="248"/>
      <c r="R1874" s="248"/>
      <c r="S1874" s="248"/>
      <c r="T1874" s="248"/>
      <c r="U1874" s="248"/>
    </row>
    <row r="1875" spans="2:21" s="260" customFormat="1" ht="30" customHeight="1">
      <c r="B1875" s="250"/>
      <c r="C1875" s="250"/>
      <c r="D1875" s="250"/>
      <c r="E1875" s="107"/>
      <c r="F1875" s="257"/>
      <c r="G1875" s="257"/>
      <c r="H1875" s="257"/>
      <c r="I1875" s="257"/>
      <c r="J1875" s="257"/>
      <c r="K1875" s="109"/>
      <c r="L1875" s="257"/>
      <c r="M1875" s="257"/>
      <c r="N1875" s="257"/>
      <c r="O1875" s="257"/>
      <c r="P1875" s="248"/>
      <c r="Q1875" s="248"/>
      <c r="R1875" s="248"/>
      <c r="S1875" s="248"/>
      <c r="T1875" s="248"/>
      <c r="U1875" s="248"/>
    </row>
    <row r="1876" spans="2:21" s="260" customFormat="1" ht="30" customHeight="1">
      <c r="B1876" s="250"/>
      <c r="C1876" s="250"/>
      <c r="D1876" s="250"/>
      <c r="E1876" s="107"/>
      <c r="F1876" s="257"/>
      <c r="G1876" s="257"/>
      <c r="H1876" s="257"/>
      <c r="I1876" s="257"/>
      <c r="J1876" s="257"/>
      <c r="K1876" s="109"/>
      <c r="L1876" s="257"/>
      <c r="M1876" s="257"/>
      <c r="N1876" s="257"/>
      <c r="O1876" s="257"/>
      <c r="P1876" s="248"/>
      <c r="Q1876" s="248"/>
      <c r="R1876" s="248"/>
      <c r="S1876" s="248"/>
      <c r="T1876" s="248"/>
      <c r="U1876" s="248"/>
    </row>
    <row r="1877" spans="2:21" s="260" customFormat="1" ht="30" customHeight="1">
      <c r="B1877" s="250"/>
      <c r="C1877" s="250"/>
      <c r="D1877" s="250"/>
      <c r="E1877" s="107"/>
      <c r="F1877" s="257"/>
      <c r="G1877" s="257"/>
      <c r="H1877" s="257"/>
      <c r="I1877" s="257"/>
      <c r="J1877" s="257"/>
      <c r="K1877" s="109"/>
      <c r="L1877" s="257"/>
      <c r="M1877" s="257"/>
      <c r="N1877" s="257"/>
      <c r="O1877" s="257"/>
      <c r="P1877" s="248"/>
      <c r="Q1877" s="248"/>
      <c r="R1877" s="248"/>
      <c r="S1877" s="248"/>
      <c r="T1877" s="248"/>
      <c r="U1877" s="248"/>
    </row>
    <row r="1878" spans="2:21" s="260" customFormat="1" ht="30" customHeight="1">
      <c r="B1878" s="250"/>
      <c r="C1878" s="250"/>
      <c r="D1878" s="250"/>
      <c r="E1878" s="107"/>
      <c r="F1878" s="257"/>
      <c r="G1878" s="257"/>
      <c r="H1878" s="257"/>
      <c r="I1878" s="257"/>
      <c r="J1878" s="257"/>
      <c r="K1878" s="109"/>
      <c r="L1878" s="257"/>
      <c r="M1878" s="257"/>
      <c r="N1878" s="257"/>
      <c r="O1878" s="257"/>
      <c r="P1878" s="248"/>
      <c r="Q1878" s="248"/>
      <c r="R1878" s="248"/>
      <c r="S1878" s="248"/>
      <c r="T1878" s="248"/>
      <c r="U1878" s="248"/>
    </row>
    <row r="1879" spans="2:21" s="260" customFormat="1" ht="30" customHeight="1">
      <c r="B1879" s="250"/>
      <c r="C1879" s="250"/>
      <c r="D1879" s="250"/>
      <c r="E1879" s="107"/>
      <c r="F1879" s="257"/>
      <c r="G1879" s="257"/>
      <c r="H1879" s="257"/>
      <c r="I1879" s="257"/>
      <c r="J1879" s="257"/>
      <c r="K1879" s="109"/>
      <c r="L1879" s="257"/>
      <c r="M1879" s="257"/>
      <c r="N1879" s="257"/>
      <c r="O1879" s="257"/>
      <c r="P1879" s="248"/>
      <c r="Q1879" s="248"/>
      <c r="R1879" s="248"/>
      <c r="S1879" s="248"/>
      <c r="T1879" s="248"/>
      <c r="U1879" s="248"/>
    </row>
    <row r="1880" spans="2:21" s="260" customFormat="1" ht="30" customHeight="1">
      <c r="B1880" s="250"/>
      <c r="C1880" s="250"/>
      <c r="D1880" s="250"/>
      <c r="E1880" s="107"/>
      <c r="F1880" s="257"/>
      <c r="G1880" s="257"/>
      <c r="H1880" s="257"/>
      <c r="I1880" s="257"/>
      <c r="J1880" s="257"/>
      <c r="K1880" s="109"/>
      <c r="L1880" s="257"/>
      <c r="M1880" s="257"/>
      <c r="N1880" s="257"/>
      <c r="O1880" s="257"/>
      <c r="P1880" s="248"/>
      <c r="Q1880" s="248"/>
      <c r="R1880" s="248"/>
      <c r="S1880" s="248"/>
      <c r="T1880" s="248"/>
      <c r="U1880" s="248"/>
    </row>
    <row r="1881" spans="2:21" s="260" customFormat="1" ht="30" customHeight="1">
      <c r="B1881" s="250"/>
      <c r="C1881" s="250"/>
      <c r="D1881" s="250"/>
      <c r="E1881" s="107"/>
      <c r="F1881" s="257"/>
      <c r="G1881" s="257"/>
      <c r="H1881" s="257"/>
      <c r="I1881" s="257"/>
      <c r="J1881" s="257"/>
      <c r="K1881" s="109"/>
      <c r="L1881" s="257"/>
      <c r="M1881" s="257"/>
      <c r="N1881" s="257"/>
      <c r="O1881" s="257"/>
      <c r="P1881" s="248"/>
      <c r="Q1881" s="248"/>
      <c r="R1881" s="248"/>
      <c r="S1881" s="248"/>
      <c r="T1881" s="248"/>
      <c r="U1881" s="248"/>
    </row>
    <row r="1882" spans="2:21" s="260" customFormat="1" ht="30" customHeight="1">
      <c r="B1882" s="250"/>
      <c r="C1882" s="250"/>
      <c r="D1882" s="250"/>
      <c r="E1882" s="107"/>
      <c r="F1882" s="257"/>
      <c r="G1882" s="257"/>
      <c r="H1882" s="257"/>
      <c r="I1882" s="257"/>
      <c r="J1882" s="257"/>
      <c r="K1882" s="109"/>
      <c r="L1882" s="257"/>
      <c r="M1882" s="257"/>
      <c r="N1882" s="257"/>
      <c r="O1882" s="257"/>
      <c r="P1882" s="248"/>
      <c r="Q1882" s="248"/>
      <c r="R1882" s="248"/>
      <c r="S1882" s="248"/>
      <c r="T1882" s="248"/>
      <c r="U1882" s="248"/>
    </row>
    <row r="1883" spans="2:21" s="260" customFormat="1" ht="30" customHeight="1">
      <c r="B1883" s="250"/>
      <c r="C1883" s="250"/>
      <c r="D1883" s="250"/>
      <c r="E1883" s="107"/>
      <c r="F1883" s="257"/>
      <c r="G1883" s="257"/>
      <c r="H1883" s="257"/>
      <c r="I1883" s="257"/>
      <c r="J1883" s="257"/>
      <c r="K1883" s="109"/>
      <c r="L1883" s="257"/>
      <c r="M1883" s="257"/>
      <c r="N1883" s="257"/>
      <c r="O1883" s="257"/>
      <c r="P1883" s="248"/>
      <c r="Q1883" s="248"/>
      <c r="R1883" s="248"/>
      <c r="S1883" s="248"/>
      <c r="T1883" s="248"/>
      <c r="U1883" s="248"/>
    </row>
    <row r="1884" spans="2:21" s="260" customFormat="1" ht="30" customHeight="1">
      <c r="B1884" s="250"/>
      <c r="C1884" s="250"/>
      <c r="D1884" s="250"/>
      <c r="E1884" s="107"/>
      <c r="F1884" s="257"/>
      <c r="G1884" s="257"/>
      <c r="H1884" s="257"/>
      <c r="I1884" s="257"/>
      <c r="J1884" s="257"/>
      <c r="K1884" s="109"/>
      <c r="L1884" s="257"/>
      <c r="M1884" s="257"/>
      <c r="N1884" s="257"/>
      <c r="O1884" s="257"/>
      <c r="P1884" s="248"/>
      <c r="Q1884" s="248"/>
      <c r="R1884" s="248"/>
      <c r="S1884" s="248"/>
      <c r="T1884" s="248"/>
      <c r="U1884" s="248"/>
    </row>
    <row r="1885" spans="2:21" s="260" customFormat="1" ht="30" customHeight="1">
      <c r="B1885" s="250"/>
      <c r="C1885" s="250"/>
      <c r="D1885" s="250"/>
      <c r="E1885" s="107"/>
      <c r="F1885" s="257"/>
      <c r="G1885" s="257"/>
      <c r="H1885" s="257"/>
      <c r="I1885" s="257"/>
      <c r="J1885" s="257"/>
      <c r="K1885" s="109"/>
      <c r="L1885" s="257"/>
      <c r="M1885" s="257"/>
      <c r="N1885" s="257"/>
      <c r="O1885" s="257"/>
      <c r="P1885" s="248"/>
      <c r="Q1885" s="248"/>
      <c r="R1885" s="248"/>
      <c r="S1885" s="248"/>
      <c r="T1885" s="248"/>
      <c r="U1885" s="248"/>
    </row>
    <row r="1886" spans="2:21" s="260" customFormat="1" ht="30" customHeight="1">
      <c r="B1886" s="250"/>
      <c r="C1886" s="250"/>
      <c r="D1886" s="250"/>
      <c r="E1886" s="107"/>
      <c r="F1886" s="257"/>
      <c r="G1886" s="257"/>
      <c r="H1886" s="257"/>
      <c r="I1886" s="257"/>
      <c r="J1886" s="257"/>
      <c r="K1886" s="109"/>
      <c r="L1886" s="257"/>
      <c r="M1886" s="257"/>
      <c r="N1886" s="257"/>
      <c r="O1886" s="257"/>
      <c r="P1886" s="248"/>
      <c r="Q1886" s="248"/>
      <c r="R1886" s="248"/>
      <c r="S1886" s="248"/>
      <c r="T1886" s="248"/>
      <c r="U1886" s="248"/>
    </row>
    <row r="1887" spans="2:21" s="260" customFormat="1" ht="30" customHeight="1">
      <c r="B1887" s="250"/>
      <c r="C1887" s="250"/>
      <c r="D1887" s="250"/>
      <c r="E1887" s="107"/>
      <c r="F1887" s="257"/>
      <c r="G1887" s="257"/>
      <c r="H1887" s="257"/>
      <c r="I1887" s="257"/>
      <c r="J1887" s="257"/>
      <c r="K1887" s="109"/>
      <c r="L1887" s="257"/>
      <c r="M1887" s="257"/>
      <c r="N1887" s="257"/>
      <c r="O1887" s="257"/>
      <c r="P1887" s="248"/>
      <c r="Q1887" s="248"/>
      <c r="R1887" s="248"/>
      <c r="S1887" s="248"/>
      <c r="T1887" s="248"/>
      <c r="U1887" s="248"/>
    </row>
    <row r="1888" spans="2:21" s="260" customFormat="1" ht="30" customHeight="1">
      <c r="B1888" s="250"/>
      <c r="C1888" s="250"/>
      <c r="D1888" s="250"/>
      <c r="E1888" s="107"/>
      <c r="F1888" s="257"/>
      <c r="G1888" s="257"/>
      <c r="H1888" s="257"/>
      <c r="I1888" s="257"/>
      <c r="J1888" s="257"/>
      <c r="K1888" s="109"/>
      <c r="L1888" s="257"/>
      <c r="M1888" s="257"/>
      <c r="N1888" s="257"/>
      <c r="O1888" s="257"/>
      <c r="P1888" s="248"/>
      <c r="Q1888" s="248"/>
      <c r="R1888" s="248"/>
      <c r="S1888" s="248"/>
      <c r="T1888" s="248"/>
      <c r="U1888" s="248"/>
    </row>
    <row r="1889" spans="2:21" s="260" customFormat="1" ht="30" customHeight="1">
      <c r="B1889" s="250"/>
      <c r="C1889" s="250"/>
      <c r="D1889" s="250"/>
      <c r="E1889" s="107"/>
      <c r="F1889" s="257"/>
      <c r="G1889" s="257"/>
      <c r="H1889" s="257"/>
      <c r="I1889" s="257"/>
      <c r="J1889" s="257"/>
      <c r="K1889" s="109"/>
      <c r="L1889" s="257"/>
      <c r="M1889" s="257"/>
      <c r="N1889" s="257"/>
      <c r="O1889" s="257"/>
      <c r="P1889" s="248"/>
      <c r="Q1889" s="248"/>
      <c r="R1889" s="248"/>
      <c r="S1889" s="248"/>
      <c r="T1889" s="248"/>
      <c r="U1889" s="248"/>
    </row>
    <row r="1890" spans="2:21" s="260" customFormat="1" ht="30" customHeight="1">
      <c r="B1890" s="250"/>
      <c r="C1890" s="250"/>
      <c r="D1890" s="250"/>
      <c r="E1890" s="107"/>
      <c r="F1890" s="257"/>
      <c r="G1890" s="257"/>
      <c r="H1890" s="257"/>
      <c r="I1890" s="257"/>
      <c r="J1890" s="257"/>
      <c r="K1890" s="109"/>
      <c r="L1890" s="257"/>
      <c r="M1890" s="257"/>
      <c r="N1890" s="257"/>
      <c r="O1890" s="257"/>
      <c r="P1890" s="248"/>
      <c r="Q1890" s="248"/>
      <c r="R1890" s="248"/>
      <c r="S1890" s="248"/>
      <c r="T1890" s="248"/>
      <c r="U1890" s="248"/>
    </row>
    <row r="1891" spans="2:21" s="260" customFormat="1" ht="30" customHeight="1">
      <c r="B1891" s="250"/>
      <c r="C1891" s="250"/>
      <c r="D1891" s="250"/>
      <c r="E1891" s="107"/>
      <c r="F1891" s="257"/>
      <c r="G1891" s="257"/>
      <c r="H1891" s="257"/>
      <c r="I1891" s="257"/>
      <c r="J1891" s="257"/>
      <c r="K1891" s="109"/>
      <c r="L1891" s="257"/>
      <c r="M1891" s="257"/>
      <c r="N1891" s="257"/>
      <c r="O1891" s="257"/>
      <c r="P1891" s="248"/>
      <c r="Q1891" s="248"/>
      <c r="R1891" s="248"/>
      <c r="S1891" s="248"/>
      <c r="T1891" s="248"/>
      <c r="U1891" s="248"/>
    </row>
    <row r="1892" spans="2:21" s="260" customFormat="1" ht="30" customHeight="1">
      <c r="B1892" s="250"/>
      <c r="C1892" s="250"/>
      <c r="D1892" s="250"/>
      <c r="E1892" s="107"/>
      <c r="F1892" s="257"/>
      <c r="G1892" s="257"/>
      <c r="H1892" s="257"/>
      <c r="I1892" s="257"/>
      <c r="J1892" s="257"/>
      <c r="K1892" s="109"/>
      <c r="L1892" s="257"/>
      <c r="M1892" s="257"/>
      <c r="N1892" s="257"/>
      <c r="O1892" s="257"/>
      <c r="P1892" s="248"/>
      <c r="Q1892" s="248"/>
      <c r="R1892" s="248"/>
      <c r="S1892" s="248"/>
      <c r="T1892" s="248"/>
      <c r="U1892" s="248"/>
    </row>
    <row r="1893" spans="2:21" s="260" customFormat="1" ht="30" customHeight="1">
      <c r="B1893" s="250"/>
      <c r="C1893" s="250"/>
      <c r="D1893" s="250"/>
      <c r="E1893" s="107"/>
      <c r="F1893" s="257"/>
      <c r="G1893" s="257"/>
      <c r="H1893" s="257"/>
      <c r="I1893" s="257"/>
      <c r="J1893" s="257"/>
      <c r="K1893" s="109"/>
      <c r="L1893" s="257"/>
      <c r="M1893" s="257"/>
      <c r="N1893" s="257"/>
      <c r="O1893" s="257"/>
      <c r="P1893" s="248"/>
      <c r="Q1893" s="248"/>
      <c r="R1893" s="248"/>
      <c r="S1893" s="248"/>
      <c r="T1893" s="248"/>
      <c r="U1893" s="248"/>
    </row>
    <row r="1894" spans="2:21" s="260" customFormat="1" ht="30" customHeight="1">
      <c r="B1894" s="250"/>
      <c r="C1894" s="250"/>
      <c r="D1894" s="250"/>
      <c r="E1894" s="107"/>
      <c r="F1894" s="257"/>
      <c r="G1894" s="257"/>
      <c r="H1894" s="257"/>
      <c r="I1894" s="257"/>
      <c r="J1894" s="257"/>
      <c r="K1894" s="109"/>
      <c r="L1894" s="257"/>
      <c r="M1894" s="257"/>
      <c r="N1894" s="257"/>
      <c r="O1894" s="257"/>
      <c r="P1894" s="248"/>
      <c r="Q1894" s="248"/>
      <c r="R1894" s="248"/>
      <c r="S1894" s="248"/>
      <c r="T1894" s="248"/>
      <c r="U1894" s="248"/>
    </row>
    <row r="1895" spans="2:21" s="260" customFormat="1" ht="30" customHeight="1">
      <c r="B1895" s="250"/>
      <c r="C1895" s="250"/>
      <c r="D1895" s="250"/>
      <c r="E1895" s="107"/>
      <c r="F1895" s="257"/>
      <c r="G1895" s="257"/>
      <c r="H1895" s="257"/>
      <c r="I1895" s="257"/>
      <c r="J1895" s="257"/>
      <c r="K1895" s="109"/>
      <c r="L1895" s="257"/>
      <c r="M1895" s="257"/>
      <c r="N1895" s="257"/>
      <c r="O1895" s="257"/>
      <c r="P1895" s="248"/>
      <c r="Q1895" s="248"/>
      <c r="R1895" s="248"/>
      <c r="S1895" s="248"/>
      <c r="T1895" s="248"/>
      <c r="U1895" s="248"/>
    </row>
    <row r="1896" spans="2:21" s="260" customFormat="1" ht="30" customHeight="1">
      <c r="B1896" s="250"/>
      <c r="C1896" s="250"/>
      <c r="D1896" s="250"/>
      <c r="E1896" s="107"/>
      <c r="F1896" s="257"/>
      <c r="G1896" s="257"/>
      <c r="H1896" s="257"/>
      <c r="I1896" s="257"/>
      <c r="J1896" s="257"/>
      <c r="K1896" s="109"/>
      <c r="L1896" s="257"/>
      <c r="M1896" s="257"/>
      <c r="N1896" s="257"/>
      <c r="O1896" s="257"/>
      <c r="P1896" s="248"/>
      <c r="Q1896" s="248"/>
      <c r="R1896" s="248"/>
      <c r="S1896" s="248"/>
      <c r="T1896" s="248"/>
      <c r="U1896" s="248"/>
    </row>
    <row r="1897" spans="2:21" s="260" customFormat="1" ht="30" customHeight="1">
      <c r="B1897" s="250"/>
      <c r="C1897" s="250"/>
      <c r="D1897" s="250"/>
      <c r="E1897" s="107"/>
      <c r="F1897" s="257"/>
      <c r="G1897" s="257"/>
      <c r="H1897" s="257"/>
      <c r="I1897" s="257"/>
      <c r="J1897" s="257"/>
      <c r="K1897" s="109"/>
      <c r="L1897" s="257"/>
      <c r="M1897" s="257"/>
      <c r="N1897" s="257"/>
      <c r="O1897" s="257"/>
      <c r="P1897" s="248"/>
      <c r="Q1897" s="248"/>
      <c r="R1897" s="248"/>
      <c r="S1897" s="248"/>
      <c r="T1897" s="248"/>
      <c r="U1897" s="248"/>
    </row>
    <row r="1898" spans="2:21" s="260" customFormat="1" ht="30" customHeight="1">
      <c r="B1898" s="250"/>
      <c r="C1898" s="250"/>
      <c r="D1898" s="250"/>
      <c r="E1898" s="107"/>
      <c r="F1898" s="257"/>
      <c r="G1898" s="257"/>
      <c r="H1898" s="257"/>
      <c r="I1898" s="257"/>
      <c r="J1898" s="257"/>
      <c r="K1898" s="109"/>
      <c r="L1898" s="257"/>
      <c r="M1898" s="257"/>
      <c r="N1898" s="257"/>
      <c r="O1898" s="257"/>
      <c r="P1898" s="248"/>
      <c r="Q1898" s="248"/>
      <c r="R1898" s="248"/>
      <c r="S1898" s="248"/>
      <c r="T1898" s="248"/>
      <c r="U1898" s="248"/>
    </row>
    <row r="1899" spans="2:21" s="260" customFormat="1" ht="30" customHeight="1">
      <c r="B1899" s="250"/>
      <c r="C1899" s="250"/>
      <c r="D1899" s="250"/>
      <c r="E1899" s="107"/>
      <c r="F1899" s="257"/>
      <c r="G1899" s="257"/>
      <c r="H1899" s="257"/>
      <c r="I1899" s="257"/>
      <c r="J1899" s="257"/>
      <c r="K1899" s="109"/>
      <c r="L1899" s="257"/>
      <c r="M1899" s="257"/>
      <c r="N1899" s="257"/>
      <c r="O1899" s="257"/>
      <c r="P1899" s="248"/>
      <c r="Q1899" s="248"/>
      <c r="R1899" s="248"/>
      <c r="S1899" s="248"/>
      <c r="T1899" s="248"/>
      <c r="U1899" s="248"/>
    </row>
    <row r="1900" spans="2:21" s="260" customFormat="1" ht="30" customHeight="1">
      <c r="B1900" s="250"/>
      <c r="C1900" s="250"/>
      <c r="D1900" s="250"/>
      <c r="E1900" s="107"/>
      <c r="F1900" s="257"/>
      <c r="G1900" s="257"/>
      <c r="H1900" s="257"/>
      <c r="I1900" s="257"/>
      <c r="J1900" s="257"/>
      <c r="K1900" s="109"/>
      <c r="L1900" s="257"/>
      <c r="M1900" s="257"/>
      <c r="N1900" s="257"/>
      <c r="O1900" s="257"/>
      <c r="P1900" s="248"/>
      <c r="Q1900" s="248"/>
      <c r="R1900" s="248"/>
      <c r="S1900" s="248"/>
      <c r="T1900" s="248"/>
      <c r="U1900" s="248"/>
    </row>
    <row r="1901" spans="2:21" s="260" customFormat="1" ht="30" customHeight="1">
      <c r="B1901" s="250"/>
      <c r="C1901" s="250"/>
      <c r="D1901" s="250"/>
      <c r="E1901" s="107"/>
      <c r="F1901" s="257"/>
      <c r="G1901" s="257"/>
      <c r="H1901" s="257"/>
      <c r="I1901" s="257"/>
      <c r="J1901" s="257"/>
      <c r="K1901" s="109"/>
      <c r="L1901" s="257"/>
      <c r="M1901" s="257"/>
      <c r="N1901" s="257"/>
      <c r="O1901" s="257"/>
      <c r="P1901" s="248"/>
      <c r="Q1901" s="248"/>
      <c r="R1901" s="248"/>
      <c r="S1901" s="248"/>
      <c r="T1901" s="248"/>
      <c r="U1901" s="248"/>
    </row>
    <row r="1902" spans="2:21" s="260" customFormat="1" ht="30" customHeight="1">
      <c r="B1902" s="250"/>
      <c r="C1902" s="250"/>
      <c r="D1902" s="250"/>
      <c r="E1902" s="107"/>
      <c r="F1902" s="257"/>
      <c r="G1902" s="257"/>
      <c r="H1902" s="257"/>
      <c r="I1902" s="257"/>
      <c r="J1902" s="257"/>
      <c r="K1902" s="109"/>
      <c r="L1902" s="257"/>
      <c r="M1902" s="257"/>
      <c r="N1902" s="257"/>
      <c r="O1902" s="257"/>
      <c r="P1902" s="248"/>
      <c r="Q1902" s="248"/>
      <c r="R1902" s="248"/>
      <c r="S1902" s="248"/>
      <c r="T1902" s="248"/>
      <c r="U1902" s="248"/>
    </row>
    <row r="1903" spans="2:21" s="260" customFormat="1" ht="30" customHeight="1">
      <c r="B1903" s="250"/>
      <c r="C1903" s="250"/>
      <c r="D1903" s="250"/>
      <c r="E1903" s="107"/>
      <c r="F1903" s="257"/>
      <c r="G1903" s="257"/>
      <c r="H1903" s="257"/>
      <c r="I1903" s="257"/>
      <c r="J1903" s="257"/>
      <c r="K1903" s="109"/>
      <c r="L1903" s="257"/>
      <c r="M1903" s="257"/>
      <c r="N1903" s="257"/>
      <c r="O1903" s="257"/>
      <c r="P1903" s="248"/>
      <c r="Q1903" s="248"/>
      <c r="R1903" s="248"/>
      <c r="S1903" s="248"/>
      <c r="T1903" s="248"/>
      <c r="U1903" s="248"/>
    </row>
    <row r="1904" spans="2:21" s="260" customFormat="1" ht="30" customHeight="1">
      <c r="B1904" s="250"/>
      <c r="C1904" s="250"/>
      <c r="D1904" s="250"/>
      <c r="E1904" s="107"/>
      <c r="F1904" s="257"/>
      <c r="G1904" s="257"/>
      <c r="H1904" s="257"/>
      <c r="I1904" s="257"/>
      <c r="J1904" s="257"/>
      <c r="K1904" s="109"/>
      <c r="L1904" s="257"/>
      <c r="M1904" s="257"/>
      <c r="N1904" s="257"/>
      <c r="O1904" s="257"/>
      <c r="P1904" s="248"/>
      <c r="Q1904" s="248"/>
      <c r="R1904" s="248"/>
      <c r="S1904" s="248"/>
      <c r="T1904" s="248"/>
      <c r="U1904" s="248"/>
    </row>
    <row r="1905" spans="2:21" s="260" customFormat="1" ht="30" customHeight="1">
      <c r="B1905" s="250"/>
      <c r="C1905" s="250"/>
      <c r="D1905" s="250"/>
      <c r="E1905" s="107"/>
      <c r="F1905" s="257"/>
      <c r="G1905" s="257"/>
      <c r="H1905" s="257"/>
      <c r="I1905" s="257"/>
      <c r="J1905" s="257"/>
      <c r="K1905" s="109"/>
      <c r="L1905" s="257"/>
      <c r="M1905" s="257"/>
      <c r="N1905" s="257"/>
      <c r="O1905" s="257"/>
      <c r="P1905" s="248"/>
      <c r="Q1905" s="248"/>
      <c r="R1905" s="248"/>
      <c r="S1905" s="248"/>
      <c r="T1905" s="248"/>
      <c r="U1905" s="248"/>
    </row>
    <row r="1906" spans="2:21" s="260" customFormat="1" ht="30" customHeight="1">
      <c r="B1906" s="250"/>
      <c r="C1906" s="250"/>
      <c r="D1906" s="250"/>
      <c r="E1906" s="107"/>
      <c r="F1906" s="257"/>
      <c r="G1906" s="257"/>
      <c r="H1906" s="257"/>
      <c r="I1906" s="257"/>
      <c r="J1906" s="257"/>
      <c r="K1906" s="109"/>
      <c r="L1906" s="257"/>
      <c r="M1906" s="257"/>
      <c r="N1906" s="257"/>
      <c r="O1906" s="257"/>
      <c r="P1906" s="248"/>
      <c r="Q1906" s="248"/>
      <c r="R1906" s="248"/>
      <c r="S1906" s="248"/>
      <c r="T1906" s="248"/>
      <c r="U1906" s="248"/>
    </row>
    <row r="1907" spans="2:21" s="260" customFormat="1" ht="30" customHeight="1">
      <c r="B1907" s="250"/>
      <c r="C1907" s="250"/>
      <c r="D1907" s="250"/>
      <c r="E1907" s="107"/>
      <c r="F1907" s="257"/>
      <c r="G1907" s="257"/>
      <c r="H1907" s="257"/>
      <c r="I1907" s="257"/>
      <c r="J1907" s="257"/>
      <c r="K1907" s="109"/>
      <c r="L1907" s="257"/>
      <c r="M1907" s="257"/>
      <c r="N1907" s="257"/>
      <c r="O1907" s="257"/>
      <c r="P1907" s="248"/>
      <c r="Q1907" s="248"/>
      <c r="R1907" s="248"/>
      <c r="S1907" s="248"/>
      <c r="T1907" s="248"/>
      <c r="U1907" s="248"/>
    </row>
    <row r="1908" spans="2:21" s="260" customFormat="1" ht="30" customHeight="1">
      <c r="B1908" s="250"/>
      <c r="C1908" s="250"/>
      <c r="D1908" s="250"/>
      <c r="E1908" s="107"/>
      <c r="F1908" s="257"/>
      <c r="G1908" s="257"/>
      <c r="H1908" s="257"/>
      <c r="I1908" s="257"/>
      <c r="J1908" s="257"/>
      <c r="K1908" s="109"/>
      <c r="L1908" s="257"/>
      <c r="M1908" s="257"/>
      <c r="N1908" s="257"/>
      <c r="O1908" s="257"/>
      <c r="P1908" s="248"/>
      <c r="Q1908" s="248"/>
      <c r="R1908" s="248"/>
      <c r="S1908" s="248"/>
      <c r="T1908" s="248"/>
      <c r="U1908" s="248"/>
    </row>
    <row r="1909" spans="2:21" s="260" customFormat="1" ht="30" customHeight="1">
      <c r="B1909" s="250"/>
      <c r="C1909" s="250"/>
      <c r="D1909" s="250"/>
      <c r="E1909" s="107"/>
      <c r="F1909" s="257"/>
      <c r="G1909" s="257"/>
      <c r="H1909" s="257"/>
      <c r="I1909" s="257"/>
      <c r="J1909" s="257"/>
      <c r="K1909" s="109"/>
      <c r="L1909" s="257"/>
      <c r="M1909" s="257"/>
      <c r="N1909" s="257"/>
      <c r="O1909" s="257"/>
      <c r="P1909" s="248"/>
      <c r="Q1909" s="248"/>
      <c r="R1909" s="248"/>
      <c r="S1909" s="248"/>
      <c r="T1909" s="248"/>
      <c r="U1909" s="248"/>
    </row>
    <row r="1910" spans="2:21" s="260" customFormat="1" ht="30" customHeight="1">
      <c r="B1910" s="250"/>
      <c r="C1910" s="250"/>
      <c r="D1910" s="250"/>
      <c r="E1910" s="107"/>
      <c r="F1910" s="257"/>
      <c r="G1910" s="257"/>
      <c r="H1910" s="257"/>
      <c r="I1910" s="257"/>
      <c r="J1910" s="257"/>
      <c r="K1910" s="109"/>
      <c r="L1910" s="257"/>
      <c r="M1910" s="257"/>
      <c r="N1910" s="257"/>
      <c r="O1910" s="257"/>
      <c r="P1910" s="248"/>
      <c r="Q1910" s="248"/>
      <c r="R1910" s="248"/>
      <c r="S1910" s="248"/>
      <c r="T1910" s="248"/>
      <c r="U1910" s="248"/>
    </row>
    <row r="1911" spans="2:21" s="260" customFormat="1" ht="30" customHeight="1">
      <c r="B1911" s="250"/>
      <c r="C1911" s="250"/>
      <c r="D1911" s="250"/>
      <c r="E1911" s="107"/>
      <c r="F1911" s="257"/>
      <c r="G1911" s="257"/>
      <c r="H1911" s="257"/>
      <c r="I1911" s="257"/>
      <c r="J1911" s="257"/>
      <c r="K1911" s="109"/>
      <c r="L1911" s="257"/>
      <c r="M1911" s="257"/>
      <c r="N1911" s="257"/>
      <c r="O1911" s="257"/>
      <c r="P1911" s="248"/>
      <c r="Q1911" s="248"/>
      <c r="R1911" s="248"/>
      <c r="S1911" s="248"/>
      <c r="T1911" s="248"/>
      <c r="U1911" s="248"/>
    </row>
    <row r="1912" spans="2:21" s="260" customFormat="1" ht="30" customHeight="1">
      <c r="B1912" s="250"/>
      <c r="C1912" s="250"/>
      <c r="D1912" s="250"/>
      <c r="E1912" s="107"/>
      <c r="F1912" s="257"/>
      <c r="G1912" s="257"/>
      <c r="H1912" s="257"/>
      <c r="I1912" s="257"/>
      <c r="J1912" s="257"/>
      <c r="K1912" s="109"/>
      <c r="L1912" s="257"/>
      <c r="M1912" s="257"/>
      <c r="N1912" s="257"/>
      <c r="O1912" s="257"/>
      <c r="P1912" s="248"/>
      <c r="Q1912" s="248"/>
      <c r="R1912" s="248"/>
      <c r="S1912" s="248"/>
      <c r="T1912" s="248"/>
      <c r="U1912" s="248"/>
    </row>
    <row r="1913" spans="2:21" s="260" customFormat="1" ht="30" customHeight="1">
      <c r="B1913" s="250"/>
      <c r="C1913" s="250"/>
      <c r="D1913" s="250"/>
      <c r="E1913" s="107"/>
      <c r="F1913" s="257"/>
      <c r="G1913" s="257"/>
      <c r="H1913" s="257"/>
      <c r="I1913" s="257"/>
      <c r="J1913" s="257"/>
      <c r="K1913" s="109"/>
      <c r="L1913" s="257"/>
      <c r="M1913" s="257"/>
      <c r="N1913" s="257"/>
      <c r="O1913" s="257"/>
      <c r="P1913" s="248"/>
      <c r="Q1913" s="248"/>
      <c r="R1913" s="248"/>
      <c r="S1913" s="248"/>
      <c r="T1913" s="248"/>
      <c r="U1913" s="248"/>
    </row>
    <row r="1914" spans="2:21" s="260" customFormat="1" ht="30" customHeight="1">
      <c r="B1914" s="250"/>
      <c r="C1914" s="250"/>
      <c r="D1914" s="250"/>
      <c r="E1914" s="107"/>
      <c r="F1914" s="257"/>
      <c r="G1914" s="257"/>
      <c r="H1914" s="257"/>
      <c r="I1914" s="257"/>
      <c r="J1914" s="257"/>
      <c r="K1914" s="109"/>
      <c r="L1914" s="257"/>
      <c r="M1914" s="257"/>
      <c r="N1914" s="257"/>
      <c r="O1914" s="257"/>
      <c r="P1914" s="248"/>
      <c r="Q1914" s="248"/>
      <c r="R1914" s="248"/>
      <c r="S1914" s="248"/>
      <c r="T1914" s="248"/>
      <c r="U1914" s="248"/>
    </row>
    <row r="1915" spans="2:21" s="260" customFormat="1" ht="30" customHeight="1">
      <c r="B1915" s="250"/>
      <c r="C1915" s="250"/>
      <c r="D1915" s="250"/>
      <c r="E1915" s="107"/>
      <c r="F1915" s="257"/>
      <c r="G1915" s="257"/>
      <c r="H1915" s="257"/>
      <c r="I1915" s="257"/>
      <c r="J1915" s="257"/>
      <c r="K1915" s="109"/>
      <c r="L1915" s="257"/>
      <c r="M1915" s="257"/>
      <c r="N1915" s="257"/>
      <c r="O1915" s="257"/>
      <c r="P1915" s="248"/>
      <c r="Q1915" s="248"/>
      <c r="R1915" s="248"/>
      <c r="S1915" s="248"/>
      <c r="T1915" s="248"/>
      <c r="U1915" s="248"/>
    </row>
    <row r="1916" spans="2:21" s="260" customFormat="1" ht="30" customHeight="1">
      <c r="B1916" s="250"/>
      <c r="C1916" s="250"/>
      <c r="D1916" s="250"/>
      <c r="E1916" s="107"/>
      <c r="F1916" s="257"/>
      <c r="G1916" s="257"/>
      <c r="H1916" s="257"/>
      <c r="I1916" s="257"/>
      <c r="J1916" s="257"/>
      <c r="K1916" s="109"/>
      <c r="L1916" s="257"/>
      <c r="M1916" s="257"/>
      <c r="N1916" s="257"/>
      <c r="O1916" s="257"/>
      <c r="P1916" s="248"/>
      <c r="Q1916" s="248"/>
      <c r="R1916" s="248"/>
      <c r="S1916" s="248"/>
      <c r="T1916" s="248"/>
      <c r="U1916" s="248"/>
    </row>
    <row r="1917" spans="2:21" s="260" customFormat="1" ht="30" customHeight="1">
      <c r="B1917" s="250"/>
      <c r="C1917" s="250"/>
      <c r="D1917" s="250"/>
      <c r="E1917" s="107"/>
      <c r="F1917" s="257"/>
      <c r="G1917" s="257"/>
      <c r="H1917" s="257"/>
      <c r="I1917" s="257"/>
      <c r="J1917" s="257"/>
      <c r="K1917" s="109"/>
      <c r="L1917" s="257"/>
      <c r="M1917" s="257"/>
      <c r="N1917" s="257"/>
      <c r="O1917" s="257"/>
      <c r="P1917" s="248"/>
      <c r="Q1917" s="248"/>
      <c r="R1917" s="248"/>
      <c r="S1917" s="248"/>
      <c r="T1917" s="248"/>
      <c r="U1917" s="248"/>
    </row>
    <row r="1918" spans="2:21" s="260" customFormat="1" ht="30" customHeight="1">
      <c r="B1918" s="250"/>
      <c r="C1918" s="250"/>
      <c r="D1918" s="250"/>
      <c r="E1918" s="107"/>
      <c r="F1918" s="257"/>
      <c r="G1918" s="257"/>
      <c r="H1918" s="257"/>
      <c r="I1918" s="257"/>
      <c r="J1918" s="257"/>
      <c r="K1918" s="109"/>
      <c r="L1918" s="257"/>
      <c r="M1918" s="257"/>
      <c r="N1918" s="257"/>
      <c r="O1918" s="257"/>
      <c r="P1918" s="248"/>
      <c r="Q1918" s="248"/>
      <c r="R1918" s="248"/>
      <c r="S1918" s="248"/>
      <c r="T1918" s="248"/>
      <c r="U1918" s="248"/>
    </row>
    <row r="1919" spans="2:21" s="260" customFormat="1" ht="30" customHeight="1">
      <c r="B1919" s="250"/>
      <c r="C1919" s="250"/>
      <c r="D1919" s="250"/>
      <c r="E1919" s="107"/>
      <c r="F1919" s="257"/>
      <c r="G1919" s="257"/>
      <c r="H1919" s="257"/>
      <c r="I1919" s="257"/>
      <c r="J1919" s="257"/>
      <c r="K1919" s="109"/>
      <c r="L1919" s="257"/>
      <c r="M1919" s="257"/>
      <c r="N1919" s="257"/>
      <c r="O1919" s="257"/>
      <c r="P1919" s="248"/>
      <c r="Q1919" s="248"/>
      <c r="R1919" s="248"/>
      <c r="S1919" s="248"/>
      <c r="T1919" s="248"/>
      <c r="U1919" s="248"/>
    </row>
    <row r="1920" spans="2:21" s="260" customFormat="1" ht="30" customHeight="1">
      <c r="B1920" s="250"/>
      <c r="C1920" s="250"/>
      <c r="D1920" s="250"/>
      <c r="E1920" s="107"/>
      <c r="F1920" s="257"/>
      <c r="G1920" s="257"/>
      <c r="H1920" s="257"/>
      <c r="I1920" s="257"/>
      <c r="J1920" s="257"/>
      <c r="K1920" s="109"/>
      <c r="L1920" s="257"/>
      <c r="M1920" s="257"/>
      <c r="N1920" s="257"/>
      <c r="O1920" s="257"/>
      <c r="P1920" s="248"/>
      <c r="Q1920" s="248"/>
      <c r="R1920" s="248"/>
      <c r="S1920" s="248"/>
      <c r="T1920" s="248"/>
      <c r="U1920" s="248"/>
    </row>
    <row r="1921" spans="2:21" s="260" customFormat="1" ht="30" customHeight="1">
      <c r="B1921" s="250"/>
      <c r="C1921" s="250"/>
      <c r="D1921" s="250"/>
      <c r="E1921" s="107"/>
      <c r="F1921" s="257"/>
      <c r="G1921" s="257"/>
      <c r="H1921" s="257"/>
      <c r="I1921" s="257"/>
      <c r="J1921" s="257"/>
      <c r="K1921" s="109"/>
      <c r="L1921" s="257"/>
      <c r="M1921" s="257"/>
      <c r="N1921" s="257"/>
      <c r="O1921" s="257"/>
      <c r="P1921" s="248"/>
      <c r="Q1921" s="248"/>
      <c r="R1921" s="248"/>
      <c r="S1921" s="248"/>
      <c r="T1921" s="248"/>
      <c r="U1921" s="248"/>
    </row>
    <row r="1922" spans="2:21" s="260" customFormat="1" ht="30" customHeight="1">
      <c r="B1922" s="250"/>
      <c r="C1922" s="250"/>
      <c r="D1922" s="250"/>
      <c r="E1922" s="107"/>
      <c r="F1922" s="257"/>
      <c r="G1922" s="257"/>
      <c r="H1922" s="257"/>
      <c r="I1922" s="257"/>
      <c r="J1922" s="257"/>
      <c r="K1922" s="109"/>
      <c r="L1922" s="257"/>
      <c r="M1922" s="257"/>
      <c r="N1922" s="257"/>
      <c r="O1922" s="257"/>
      <c r="P1922" s="248"/>
      <c r="Q1922" s="248"/>
      <c r="R1922" s="248"/>
      <c r="S1922" s="248"/>
      <c r="T1922" s="248"/>
      <c r="U1922" s="248"/>
    </row>
    <row r="1923" spans="2:21" s="260" customFormat="1" ht="30" customHeight="1">
      <c r="B1923" s="250"/>
      <c r="C1923" s="250"/>
      <c r="D1923" s="250"/>
      <c r="E1923" s="107"/>
      <c r="F1923" s="257"/>
      <c r="G1923" s="257"/>
      <c r="H1923" s="257"/>
      <c r="I1923" s="257"/>
      <c r="J1923" s="257"/>
      <c r="K1923" s="109"/>
      <c r="L1923" s="257"/>
      <c r="M1923" s="257"/>
      <c r="N1923" s="257"/>
      <c r="O1923" s="257"/>
      <c r="P1923" s="248"/>
      <c r="Q1923" s="248"/>
      <c r="R1923" s="248"/>
      <c r="S1923" s="248"/>
      <c r="T1923" s="248"/>
      <c r="U1923" s="248"/>
    </row>
    <row r="1924" spans="2:21" s="260" customFormat="1" ht="30" customHeight="1">
      <c r="B1924" s="250"/>
      <c r="C1924" s="250"/>
      <c r="D1924" s="250"/>
      <c r="E1924" s="107"/>
      <c r="F1924" s="257"/>
      <c r="G1924" s="257"/>
      <c r="H1924" s="257"/>
      <c r="I1924" s="257"/>
      <c r="J1924" s="257"/>
      <c r="K1924" s="109"/>
      <c r="L1924" s="257"/>
      <c r="M1924" s="257"/>
      <c r="N1924" s="257"/>
      <c r="O1924" s="257"/>
      <c r="P1924" s="248"/>
      <c r="Q1924" s="248"/>
      <c r="R1924" s="248"/>
      <c r="S1924" s="248"/>
      <c r="T1924" s="248"/>
      <c r="U1924" s="248"/>
    </row>
    <row r="1925" spans="2:21" s="260" customFormat="1" ht="30" customHeight="1">
      <c r="B1925" s="250"/>
      <c r="C1925" s="250"/>
      <c r="D1925" s="250"/>
      <c r="E1925" s="107"/>
      <c r="F1925" s="257"/>
      <c r="G1925" s="257"/>
      <c r="H1925" s="257"/>
      <c r="I1925" s="257"/>
      <c r="J1925" s="257"/>
      <c r="K1925" s="109"/>
      <c r="L1925" s="257"/>
      <c r="M1925" s="257"/>
      <c r="N1925" s="257"/>
      <c r="O1925" s="257"/>
      <c r="P1925" s="248"/>
      <c r="Q1925" s="248"/>
      <c r="R1925" s="248"/>
      <c r="S1925" s="248"/>
      <c r="T1925" s="248"/>
      <c r="U1925" s="248"/>
    </row>
    <row r="1926" spans="2:21" s="260" customFormat="1" ht="30" customHeight="1">
      <c r="B1926" s="250"/>
      <c r="C1926" s="250"/>
      <c r="D1926" s="250"/>
      <c r="E1926" s="107"/>
      <c r="F1926" s="257"/>
      <c r="G1926" s="257"/>
      <c r="H1926" s="257"/>
      <c r="I1926" s="257"/>
      <c r="J1926" s="257"/>
      <c r="K1926" s="109"/>
      <c r="L1926" s="257"/>
      <c r="M1926" s="257"/>
      <c r="N1926" s="257"/>
      <c r="O1926" s="257"/>
      <c r="P1926" s="248"/>
      <c r="Q1926" s="248"/>
      <c r="R1926" s="248"/>
      <c r="S1926" s="248"/>
      <c r="T1926" s="248"/>
      <c r="U1926" s="248"/>
    </row>
    <row r="1927" spans="2:21" s="260" customFormat="1" ht="30" customHeight="1">
      <c r="B1927" s="250"/>
      <c r="C1927" s="250"/>
      <c r="D1927" s="250"/>
      <c r="E1927" s="107"/>
      <c r="F1927" s="257"/>
      <c r="G1927" s="257"/>
      <c r="H1927" s="257"/>
      <c r="I1927" s="257"/>
      <c r="J1927" s="257"/>
      <c r="K1927" s="109"/>
      <c r="L1927" s="257"/>
      <c r="M1927" s="257"/>
      <c r="N1927" s="257"/>
      <c r="O1927" s="257"/>
      <c r="P1927" s="248"/>
      <c r="Q1927" s="248"/>
      <c r="R1927" s="248"/>
      <c r="S1927" s="248"/>
      <c r="T1927" s="248"/>
      <c r="U1927" s="248"/>
    </row>
    <row r="1928" spans="2:21" s="260" customFormat="1" ht="30" customHeight="1">
      <c r="B1928" s="250"/>
      <c r="C1928" s="250"/>
      <c r="D1928" s="250"/>
      <c r="E1928" s="107"/>
      <c r="F1928" s="257"/>
      <c r="G1928" s="257"/>
      <c r="H1928" s="257"/>
      <c r="I1928" s="257"/>
      <c r="J1928" s="257"/>
      <c r="K1928" s="109"/>
      <c r="L1928" s="257"/>
      <c r="M1928" s="257"/>
      <c r="N1928" s="257"/>
      <c r="O1928" s="257"/>
      <c r="P1928" s="248"/>
      <c r="Q1928" s="248"/>
      <c r="R1928" s="248"/>
      <c r="S1928" s="248"/>
      <c r="T1928" s="248"/>
      <c r="U1928" s="248"/>
    </row>
    <row r="1929" spans="2:21" s="260" customFormat="1" ht="30" customHeight="1">
      <c r="B1929" s="250"/>
      <c r="C1929" s="250"/>
      <c r="D1929" s="250"/>
      <c r="E1929" s="107"/>
      <c r="F1929" s="257"/>
      <c r="G1929" s="257"/>
      <c r="H1929" s="257"/>
      <c r="I1929" s="257"/>
      <c r="J1929" s="257"/>
      <c r="K1929" s="109"/>
      <c r="L1929" s="257"/>
      <c r="M1929" s="257"/>
      <c r="N1929" s="257"/>
      <c r="O1929" s="257"/>
      <c r="P1929" s="248"/>
      <c r="Q1929" s="248"/>
      <c r="R1929" s="248"/>
      <c r="S1929" s="248"/>
      <c r="T1929" s="248"/>
      <c r="U1929" s="248"/>
    </row>
    <row r="1930" spans="2:21" s="260" customFormat="1" ht="30" customHeight="1">
      <c r="B1930" s="250"/>
      <c r="C1930" s="250"/>
      <c r="D1930" s="250"/>
      <c r="E1930" s="107"/>
      <c r="F1930" s="257"/>
      <c r="G1930" s="257"/>
      <c r="H1930" s="257"/>
      <c r="I1930" s="257"/>
      <c r="J1930" s="257"/>
      <c r="K1930" s="109"/>
      <c r="L1930" s="257"/>
      <c r="M1930" s="257"/>
      <c r="N1930" s="257"/>
      <c r="O1930" s="257"/>
      <c r="P1930" s="248"/>
      <c r="Q1930" s="248"/>
      <c r="R1930" s="248"/>
      <c r="S1930" s="248"/>
      <c r="T1930" s="248"/>
      <c r="U1930" s="248"/>
    </row>
    <row r="1931" spans="2:21" s="260" customFormat="1" ht="30" customHeight="1">
      <c r="B1931" s="250"/>
      <c r="C1931" s="250"/>
      <c r="D1931" s="250"/>
      <c r="E1931" s="107"/>
      <c r="F1931" s="257"/>
      <c r="G1931" s="257"/>
      <c r="H1931" s="257"/>
      <c r="I1931" s="257"/>
      <c r="J1931" s="257"/>
      <c r="K1931" s="109"/>
      <c r="L1931" s="257"/>
      <c r="M1931" s="257"/>
      <c r="N1931" s="257"/>
      <c r="O1931" s="257"/>
      <c r="P1931" s="248"/>
      <c r="Q1931" s="248"/>
      <c r="R1931" s="248"/>
      <c r="S1931" s="248"/>
      <c r="T1931" s="248"/>
      <c r="U1931" s="248"/>
    </row>
    <row r="1932" spans="2:21" s="260" customFormat="1" ht="30" customHeight="1">
      <c r="B1932" s="250"/>
      <c r="C1932" s="250"/>
      <c r="D1932" s="250"/>
      <c r="E1932" s="107"/>
      <c r="F1932" s="257"/>
      <c r="G1932" s="257"/>
      <c r="H1932" s="257"/>
      <c r="I1932" s="257"/>
      <c r="J1932" s="257"/>
      <c r="K1932" s="109"/>
      <c r="L1932" s="257"/>
      <c r="M1932" s="257"/>
      <c r="N1932" s="257"/>
      <c r="O1932" s="257"/>
      <c r="P1932" s="248"/>
      <c r="Q1932" s="248"/>
      <c r="R1932" s="248"/>
      <c r="S1932" s="248"/>
      <c r="T1932" s="248"/>
      <c r="U1932" s="248"/>
    </row>
    <row r="1933" spans="2:21" s="260" customFormat="1" ht="30" customHeight="1">
      <c r="B1933" s="250"/>
      <c r="C1933" s="250"/>
      <c r="D1933" s="250"/>
      <c r="E1933" s="107"/>
      <c r="F1933" s="257"/>
      <c r="G1933" s="257"/>
      <c r="H1933" s="257"/>
      <c r="I1933" s="257"/>
      <c r="J1933" s="257"/>
      <c r="K1933" s="109"/>
      <c r="L1933" s="257"/>
      <c r="M1933" s="257"/>
      <c r="N1933" s="257"/>
      <c r="O1933" s="257"/>
      <c r="P1933" s="248"/>
      <c r="Q1933" s="248"/>
      <c r="R1933" s="248"/>
      <c r="S1933" s="248"/>
      <c r="T1933" s="248"/>
      <c r="U1933" s="248"/>
    </row>
    <row r="1934" spans="2:21" s="260" customFormat="1" ht="30" customHeight="1">
      <c r="B1934" s="250"/>
      <c r="C1934" s="250"/>
      <c r="D1934" s="250"/>
      <c r="E1934" s="107"/>
      <c r="F1934" s="257"/>
      <c r="G1934" s="257"/>
      <c r="H1934" s="257"/>
      <c r="I1934" s="257"/>
      <c r="J1934" s="257"/>
      <c r="K1934" s="109"/>
      <c r="L1934" s="257"/>
      <c r="M1934" s="257"/>
      <c r="N1934" s="257"/>
      <c r="O1934" s="257"/>
      <c r="P1934" s="248"/>
      <c r="Q1934" s="248"/>
      <c r="R1934" s="248"/>
      <c r="S1934" s="248"/>
      <c r="T1934" s="248"/>
      <c r="U1934" s="248"/>
    </row>
    <row r="1935" spans="2:21" s="260" customFormat="1" ht="30" customHeight="1">
      <c r="B1935" s="250"/>
      <c r="C1935" s="250"/>
      <c r="D1935" s="250"/>
      <c r="E1935" s="107"/>
      <c r="F1935" s="257"/>
      <c r="G1935" s="257"/>
      <c r="H1935" s="257"/>
      <c r="I1935" s="257"/>
      <c r="J1935" s="257"/>
      <c r="K1935" s="109"/>
      <c r="L1935" s="257"/>
      <c r="M1935" s="257"/>
      <c r="N1935" s="257"/>
      <c r="O1935" s="257"/>
      <c r="P1935" s="248"/>
      <c r="Q1935" s="248"/>
      <c r="R1935" s="248"/>
      <c r="S1935" s="248"/>
      <c r="T1935" s="248"/>
      <c r="U1935" s="248"/>
    </row>
    <row r="1936" spans="2:21" s="260" customFormat="1" ht="30" customHeight="1">
      <c r="B1936" s="250"/>
      <c r="C1936" s="250"/>
      <c r="D1936" s="250"/>
      <c r="E1936" s="107"/>
      <c r="F1936" s="257"/>
      <c r="G1936" s="257"/>
      <c r="H1936" s="257"/>
      <c r="I1936" s="257"/>
      <c r="J1936" s="257"/>
      <c r="K1936" s="109"/>
      <c r="L1936" s="257"/>
      <c r="M1936" s="257"/>
      <c r="N1936" s="257"/>
      <c r="O1936" s="257"/>
      <c r="P1936" s="248"/>
      <c r="Q1936" s="248"/>
      <c r="R1936" s="248"/>
      <c r="S1936" s="248"/>
      <c r="T1936" s="248"/>
      <c r="U1936" s="248"/>
    </row>
    <row r="1937" spans="2:21" s="260" customFormat="1" ht="30" customHeight="1">
      <c r="B1937" s="250"/>
      <c r="C1937" s="250"/>
      <c r="D1937" s="250"/>
      <c r="E1937" s="107"/>
      <c r="F1937" s="257"/>
      <c r="G1937" s="257"/>
      <c r="H1937" s="257"/>
      <c r="I1937" s="257"/>
      <c r="J1937" s="257"/>
      <c r="K1937" s="109"/>
      <c r="L1937" s="257"/>
      <c r="M1937" s="257"/>
      <c r="N1937" s="257"/>
      <c r="O1937" s="257"/>
      <c r="P1937" s="248"/>
      <c r="Q1937" s="248"/>
      <c r="R1937" s="248"/>
      <c r="S1937" s="248"/>
      <c r="T1937" s="248"/>
      <c r="U1937" s="248"/>
    </row>
    <row r="1938" spans="2:21" s="260" customFormat="1" ht="30" customHeight="1">
      <c r="B1938" s="250"/>
      <c r="C1938" s="250"/>
      <c r="D1938" s="250"/>
      <c r="E1938" s="107"/>
      <c r="F1938" s="257"/>
      <c r="G1938" s="257"/>
      <c r="H1938" s="257"/>
      <c r="I1938" s="257"/>
      <c r="J1938" s="257"/>
      <c r="K1938" s="109"/>
      <c r="L1938" s="257"/>
      <c r="M1938" s="257"/>
      <c r="N1938" s="257"/>
      <c r="O1938" s="257"/>
      <c r="P1938" s="248"/>
      <c r="Q1938" s="248"/>
      <c r="R1938" s="248"/>
      <c r="S1938" s="248"/>
      <c r="T1938" s="248"/>
      <c r="U1938" s="248"/>
    </row>
    <row r="1939" spans="2:21" s="260" customFormat="1" ht="30" customHeight="1">
      <c r="B1939" s="250"/>
      <c r="C1939" s="250"/>
      <c r="D1939" s="250"/>
      <c r="E1939" s="107"/>
      <c r="F1939" s="257"/>
      <c r="G1939" s="257"/>
      <c r="H1939" s="257"/>
      <c r="I1939" s="257"/>
      <c r="J1939" s="257"/>
      <c r="K1939" s="109"/>
      <c r="L1939" s="257"/>
      <c r="M1939" s="257"/>
      <c r="N1939" s="257"/>
      <c r="O1939" s="257"/>
      <c r="P1939" s="248"/>
      <c r="Q1939" s="248"/>
      <c r="R1939" s="248"/>
      <c r="S1939" s="248"/>
      <c r="T1939" s="248"/>
      <c r="U1939" s="248"/>
    </row>
    <row r="1940" spans="2:21" s="260" customFormat="1" ht="30" customHeight="1">
      <c r="B1940" s="250"/>
      <c r="C1940" s="250"/>
      <c r="D1940" s="250"/>
      <c r="E1940" s="107"/>
      <c r="F1940" s="257"/>
      <c r="G1940" s="257"/>
      <c r="H1940" s="257"/>
      <c r="I1940" s="257"/>
      <c r="J1940" s="257"/>
      <c r="K1940" s="109"/>
      <c r="L1940" s="257"/>
      <c r="M1940" s="257"/>
      <c r="N1940" s="257"/>
      <c r="O1940" s="257"/>
      <c r="P1940" s="248"/>
      <c r="Q1940" s="248"/>
      <c r="R1940" s="248"/>
      <c r="S1940" s="248"/>
      <c r="T1940" s="248"/>
      <c r="U1940" s="248"/>
    </row>
    <row r="1941" spans="2:21" s="260" customFormat="1" ht="30" customHeight="1">
      <c r="B1941" s="250"/>
      <c r="C1941" s="250"/>
      <c r="D1941" s="250"/>
      <c r="E1941" s="107"/>
      <c r="F1941" s="257"/>
      <c r="G1941" s="257"/>
      <c r="H1941" s="257"/>
      <c r="I1941" s="257"/>
      <c r="J1941" s="257"/>
      <c r="K1941" s="109"/>
      <c r="L1941" s="257"/>
      <c r="M1941" s="257"/>
      <c r="N1941" s="257"/>
      <c r="O1941" s="257"/>
      <c r="P1941" s="248"/>
      <c r="Q1941" s="248"/>
      <c r="R1941" s="248"/>
      <c r="S1941" s="248"/>
      <c r="T1941" s="248"/>
      <c r="U1941" s="248"/>
    </row>
    <row r="1942" spans="2:21" s="260" customFormat="1" ht="30" customHeight="1">
      <c r="B1942" s="250"/>
      <c r="C1942" s="250"/>
      <c r="D1942" s="250"/>
      <c r="E1942" s="107"/>
      <c r="F1942" s="257"/>
      <c r="G1942" s="257"/>
      <c r="H1942" s="257"/>
      <c r="I1942" s="257"/>
      <c r="J1942" s="257"/>
      <c r="K1942" s="109"/>
      <c r="L1942" s="257"/>
      <c r="M1942" s="257"/>
      <c r="N1942" s="257"/>
      <c r="O1942" s="257"/>
      <c r="P1942" s="248"/>
      <c r="Q1942" s="248"/>
      <c r="R1942" s="248"/>
      <c r="S1942" s="248"/>
      <c r="T1942" s="248"/>
      <c r="U1942" s="248"/>
    </row>
    <row r="1943" spans="2:21" s="260" customFormat="1" ht="30" customHeight="1">
      <c r="B1943" s="250"/>
      <c r="C1943" s="250"/>
      <c r="D1943" s="250"/>
      <c r="E1943" s="107"/>
      <c r="F1943" s="257"/>
      <c r="G1943" s="257"/>
      <c r="H1943" s="257"/>
      <c r="I1943" s="257"/>
      <c r="J1943" s="257"/>
      <c r="K1943" s="109"/>
      <c r="L1943" s="257"/>
      <c r="M1943" s="257"/>
      <c r="N1943" s="257"/>
      <c r="O1943" s="257"/>
      <c r="P1943" s="248"/>
      <c r="Q1943" s="248"/>
      <c r="R1943" s="248"/>
      <c r="S1943" s="248"/>
      <c r="T1943" s="248"/>
      <c r="U1943" s="248"/>
    </row>
    <row r="1944" spans="2:21" s="260" customFormat="1" ht="30" customHeight="1">
      <c r="B1944" s="250"/>
      <c r="C1944" s="250"/>
      <c r="D1944" s="250"/>
      <c r="E1944" s="107"/>
      <c r="F1944" s="257"/>
      <c r="G1944" s="257"/>
      <c r="H1944" s="257"/>
      <c r="I1944" s="257"/>
      <c r="J1944" s="257"/>
      <c r="K1944" s="109"/>
      <c r="L1944" s="257"/>
      <c r="M1944" s="257"/>
      <c r="N1944" s="257"/>
      <c r="O1944" s="257"/>
      <c r="P1944" s="248"/>
      <c r="Q1944" s="248"/>
      <c r="R1944" s="248"/>
      <c r="S1944" s="248"/>
      <c r="T1944" s="248"/>
      <c r="U1944" s="248"/>
    </row>
    <row r="1945" spans="2:21" s="260" customFormat="1" ht="30" customHeight="1">
      <c r="B1945" s="250"/>
      <c r="C1945" s="250"/>
      <c r="D1945" s="250"/>
      <c r="E1945" s="107"/>
      <c r="F1945" s="257"/>
      <c r="G1945" s="257"/>
      <c r="H1945" s="257"/>
      <c r="I1945" s="257"/>
      <c r="J1945" s="257"/>
      <c r="K1945" s="109"/>
      <c r="L1945" s="257"/>
      <c r="M1945" s="257"/>
      <c r="N1945" s="257"/>
      <c r="O1945" s="257"/>
      <c r="P1945" s="248"/>
      <c r="Q1945" s="248"/>
      <c r="R1945" s="248"/>
      <c r="S1945" s="248"/>
      <c r="T1945" s="248"/>
      <c r="U1945" s="248"/>
    </row>
    <row r="1946" spans="2:21" s="260" customFormat="1" ht="30" customHeight="1">
      <c r="B1946" s="250"/>
      <c r="C1946" s="250"/>
      <c r="D1946" s="250"/>
      <c r="E1946" s="107"/>
      <c r="F1946" s="257"/>
      <c r="G1946" s="257"/>
      <c r="H1946" s="257"/>
      <c r="I1946" s="257"/>
      <c r="J1946" s="257"/>
      <c r="K1946" s="109"/>
      <c r="L1946" s="257"/>
      <c r="M1946" s="257"/>
      <c r="N1946" s="257"/>
      <c r="O1946" s="257"/>
      <c r="P1946" s="248"/>
      <c r="Q1946" s="248"/>
      <c r="R1946" s="248"/>
      <c r="S1946" s="248"/>
      <c r="T1946" s="248"/>
      <c r="U1946" s="248"/>
    </row>
    <row r="1947" spans="2:21" s="260" customFormat="1" ht="30" customHeight="1">
      <c r="B1947" s="250"/>
      <c r="C1947" s="250"/>
      <c r="D1947" s="250"/>
      <c r="E1947" s="107"/>
      <c r="F1947" s="257"/>
      <c r="G1947" s="257"/>
      <c r="H1947" s="257"/>
      <c r="I1947" s="257"/>
      <c r="J1947" s="257"/>
      <c r="K1947" s="109"/>
      <c r="L1947" s="257"/>
      <c r="M1947" s="257"/>
      <c r="N1947" s="257"/>
      <c r="O1947" s="257"/>
      <c r="P1947" s="248"/>
      <c r="Q1947" s="248"/>
      <c r="R1947" s="248"/>
      <c r="S1947" s="248"/>
      <c r="T1947" s="248"/>
      <c r="U1947" s="248"/>
    </row>
    <row r="1948" spans="2:21" s="260" customFormat="1" ht="30" customHeight="1">
      <c r="B1948" s="250"/>
      <c r="C1948" s="250"/>
      <c r="D1948" s="250"/>
      <c r="E1948" s="107"/>
      <c r="F1948" s="257"/>
      <c r="G1948" s="257"/>
      <c r="H1948" s="257"/>
      <c r="I1948" s="257"/>
      <c r="J1948" s="257"/>
      <c r="K1948" s="109"/>
      <c r="L1948" s="257"/>
      <c r="M1948" s="257"/>
      <c r="N1948" s="257"/>
      <c r="O1948" s="257"/>
      <c r="P1948" s="248"/>
      <c r="Q1948" s="248"/>
      <c r="R1948" s="248"/>
      <c r="S1948" s="248"/>
      <c r="T1948" s="248"/>
      <c r="U1948" s="248"/>
    </row>
    <row r="1949" spans="2:21" s="260" customFormat="1" ht="30" customHeight="1">
      <c r="B1949" s="250"/>
      <c r="C1949" s="250"/>
      <c r="D1949" s="250"/>
      <c r="E1949" s="107"/>
      <c r="F1949" s="257"/>
      <c r="G1949" s="257"/>
      <c r="H1949" s="257"/>
      <c r="I1949" s="257"/>
      <c r="J1949" s="257"/>
      <c r="K1949" s="109"/>
      <c r="L1949" s="257"/>
      <c r="M1949" s="257"/>
      <c r="N1949" s="257"/>
      <c r="O1949" s="257"/>
      <c r="P1949" s="248"/>
      <c r="Q1949" s="248"/>
      <c r="R1949" s="248"/>
      <c r="S1949" s="248"/>
      <c r="T1949" s="248"/>
      <c r="U1949" s="248"/>
    </row>
    <row r="1950" spans="2:21" s="260" customFormat="1" ht="30" customHeight="1">
      <c r="B1950" s="250"/>
      <c r="C1950" s="250"/>
      <c r="D1950" s="250"/>
      <c r="E1950" s="107"/>
      <c r="F1950" s="257"/>
      <c r="G1950" s="257"/>
      <c r="H1950" s="257"/>
      <c r="I1950" s="257"/>
      <c r="J1950" s="257"/>
      <c r="K1950" s="109"/>
      <c r="L1950" s="257"/>
      <c r="M1950" s="257"/>
      <c r="N1950" s="257"/>
      <c r="O1950" s="257"/>
      <c r="P1950" s="248"/>
      <c r="Q1950" s="248"/>
      <c r="R1950" s="248"/>
      <c r="S1950" s="248"/>
      <c r="T1950" s="248"/>
      <c r="U1950" s="248"/>
    </row>
    <row r="1951" spans="2:21" s="260" customFormat="1" ht="30" customHeight="1">
      <c r="B1951" s="250"/>
      <c r="C1951" s="250"/>
      <c r="D1951" s="250"/>
      <c r="E1951" s="107"/>
      <c r="F1951" s="257"/>
      <c r="G1951" s="257"/>
      <c r="H1951" s="257"/>
      <c r="I1951" s="257"/>
      <c r="J1951" s="257"/>
      <c r="K1951" s="109"/>
      <c r="L1951" s="257"/>
      <c r="M1951" s="257"/>
      <c r="N1951" s="257"/>
      <c r="O1951" s="257"/>
      <c r="P1951" s="248"/>
      <c r="Q1951" s="248"/>
      <c r="R1951" s="248"/>
      <c r="S1951" s="248"/>
      <c r="T1951" s="248"/>
      <c r="U1951" s="248"/>
    </row>
    <row r="1952" spans="2:21" s="260" customFormat="1" ht="30" customHeight="1">
      <c r="B1952" s="250"/>
      <c r="C1952" s="250"/>
      <c r="D1952" s="250"/>
      <c r="E1952" s="107"/>
      <c r="F1952" s="257"/>
      <c r="G1952" s="257"/>
      <c r="H1952" s="257"/>
      <c r="I1952" s="257"/>
      <c r="J1952" s="257"/>
      <c r="K1952" s="109"/>
      <c r="L1952" s="257"/>
      <c r="M1952" s="257"/>
      <c r="N1952" s="257"/>
      <c r="O1952" s="257"/>
      <c r="P1952" s="248"/>
      <c r="Q1952" s="248"/>
      <c r="R1952" s="248"/>
      <c r="S1952" s="248"/>
      <c r="T1952" s="248"/>
      <c r="U1952" s="248"/>
    </row>
    <row r="1953" spans="2:21" s="260" customFormat="1" ht="30" customHeight="1">
      <c r="B1953" s="250"/>
      <c r="C1953" s="250"/>
      <c r="D1953" s="250"/>
      <c r="E1953" s="107"/>
      <c r="F1953" s="257"/>
      <c r="G1953" s="257"/>
      <c r="H1953" s="257"/>
      <c r="I1953" s="257"/>
      <c r="J1953" s="257"/>
      <c r="K1953" s="109"/>
      <c r="L1953" s="257"/>
      <c r="M1953" s="257"/>
      <c r="N1953" s="257"/>
      <c r="O1953" s="257"/>
      <c r="P1953" s="248"/>
      <c r="Q1953" s="248"/>
      <c r="R1953" s="248"/>
      <c r="S1953" s="248"/>
      <c r="T1953" s="248"/>
      <c r="U1953" s="248"/>
    </row>
    <row r="1954" spans="2:21" s="260" customFormat="1" ht="30" customHeight="1">
      <c r="B1954" s="250"/>
      <c r="C1954" s="250"/>
      <c r="D1954" s="250"/>
      <c r="E1954" s="107"/>
      <c r="F1954" s="257"/>
      <c r="G1954" s="257"/>
      <c r="H1954" s="257"/>
      <c r="I1954" s="257"/>
      <c r="J1954" s="257"/>
      <c r="K1954" s="109"/>
      <c r="L1954" s="257"/>
      <c r="M1954" s="257"/>
      <c r="N1954" s="257"/>
      <c r="O1954" s="257"/>
      <c r="P1954" s="248"/>
      <c r="Q1954" s="248"/>
      <c r="R1954" s="248"/>
      <c r="S1954" s="248"/>
      <c r="T1954" s="248"/>
      <c r="U1954" s="248"/>
    </row>
    <row r="1955" spans="2:21" s="260" customFormat="1" ht="30" customHeight="1">
      <c r="B1955" s="250"/>
      <c r="C1955" s="250"/>
      <c r="D1955" s="250"/>
      <c r="E1955" s="107"/>
      <c r="F1955" s="257"/>
      <c r="G1955" s="257"/>
      <c r="H1955" s="257"/>
      <c r="I1955" s="257"/>
      <c r="J1955" s="257"/>
      <c r="K1955" s="109"/>
      <c r="L1955" s="257"/>
      <c r="M1955" s="257"/>
      <c r="N1955" s="257"/>
      <c r="O1955" s="257"/>
      <c r="P1955" s="248"/>
      <c r="Q1955" s="248"/>
      <c r="R1955" s="248"/>
      <c r="S1955" s="248"/>
      <c r="T1955" s="248"/>
      <c r="U1955" s="248"/>
    </row>
    <row r="1956" spans="2:21" s="260" customFormat="1" ht="30" customHeight="1">
      <c r="B1956" s="250"/>
      <c r="C1956" s="250"/>
      <c r="D1956" s="250"/>
      <c r="E1956" s="107"/>
      <c r="F1956" s="257"/>
      <c r="G1956" s="257"/>
      <c r="H1956" s="257"/>
      <c r="I1956" s="257"/>
      <c r="J1956" s="257"/>
      <c r="K1956" s="109"/>
      <c r="L1956" s="257"/>
      <c r="M1956" s="257"/>
      <c r="N1956" s="257"/>
      <c r="O1956" s="257"/>
      <c r="P1956" s="248"/>
      <c r="Q1956" s="248"/>
      <c r="R1956" s="248"/>
      <c r="S1956" s="248"/>
      <c r="T1956" s="248"/>
      <c r="U1956" s="248"/>
    </row>
    <row r="1957" spans="2:21" s="260" customFormat="1" ht="30" customHeight="1">
      <c r="B1957" s="250"/>
      <c r="C1957" s="250"/>
      <c r="D1957" s="250"/>
      <c r="E1957" s="107"/>
      <c r="F1957" s="257"/>
      <c r="G1957" s="257"/>
      <c r="H1957" s="257"/>
      <c r="I1957" s="257"/>
      <c r="J1957" s="257"/>
      <c r="K1957" s="109"/>
      <c r="L1957" s="257"/>
      <c r="M1957" s="257"/>
      <c r="N1957" s="257"/>
      <c r="O1957" s="257"/>
      <c r="P1957" s="248"/>
      <c r="Q1957" s="248"/>
      <c r="R1957" s="248"/>
      <c r="S1957" s="248"/>
      <c r="T1957" s="248"/>
      <c r="U1957" s="248"/>
    </row>
    <row r="1958" spans="2:21" s="260" customFormat="1" ht="30" customHeight="1">
      <c r="B1958" s="250"/>
      <c r="C1958" s="250"/>
      <c r="D1958" s="250"/>
      <c r="E1958" s="107"/>
      <c r="F1958" s="257"/>
      <c r="G1958" s="257"/>
      <c r="H1958" s="257"/>
      <c r="I1958" s="257"/>
      <c r="J1958" s="257"/>
      <c r="K1958" s="109"/>
      <c r="L1958" s="257"/>
      <c r="M1958" s="257"/>
      <c r="N1958" s="257"/>
      <c r="O1958" s="257"/>
      <c r="P1958" s="248"/>
      <c r="Q1958" s="248"/>
      <c r="R1958" s="248"/>
      <c r="S1958" s="248"/>
      <c r="T1958" s="248"/>
      <c r="U1958" s="248"/>
    </row>
    <row r="1959" spans="2:21" s="260" customFormat="1" ht="30" customHeight="1">
      <c r="B1959" s="250"/>
      <c r="C1959" s="250"/>
      <c r="D1959" s="250"/>
      <c r="E1959" s="107"/>
      <c r="F1959" s="257"/>
      <c r="G1959" s="257"/>
      <c r="H1959" s="257"/>
      <c r="I1959" s="257"/>
      <c r="J1959" s="257"/>
      <c r="K1959" s="109"/>
      <c r="L1959" s="257"/>
      <c r="M1959" s="257"/>
      <c r="N1959" s="257"/>
      <c r="O1959" s="257"/>
      <c r="P1959" s="248"/>
      <c r="Q1959" s="248"/>
      <c r="R1959" s="248"/>
      <c r="S1959" s="248"/>
      <c r="T1959" s="248"/>
      <c r="U1959" s="248"/>
    </row>
    <row r="1960" spans="2:21" s="260" customFormat="1" ht="30" customHeight="1">
      <c r="B1960" s="250"/>
      <c r="C1960" s="250"/>
      <c r="D1960" s="250"/>
      <c r="E1960" s="107"/>
      <c r="F1960" s="257"/>
      <c r="G1960" s="257"/>
      <c r="H1960" s="257"/>
      <c r="I1960" s="257"/>
      <c r="J1960" s="257"/>
      <c r="K1960" s="109"/>
      <c r="L1960" s="257"/>
      <c r="M1960" s="257"/>
      <c r="N1960" s="257"/>
      <c r="O1960" s="257"/>
      <c r="P1960" s="248"/>
      <c r="Q1960" s="248"/>
      <c r="R1960" s="248"/>
      <c r="S1960" s="248"/>
      <c r="T1960" s="248"/>
      <c r="U1960" s="248"/>
    </row>
    <row r="1961" spans="2:21" s="260" customFormat="1" ht="30" customHeight="1">
      <c r="B1961" s="250"/>
      <c r="C1961" s="250"/>
      <c r="D1961" s="250"/>
      <c r="E1961" s="107"/>
      <c r="F1961" s="257"/>
      <c r="G1961" s="257"/>
      <c r="H1961" s="257"/>
      <c r="I1961" s="257"/>
      <c r="J1961" s="257"/>
      <c r="K1961" s="109"/>
      <c r="L1961" s="257"/>
      <c r="M1961" s="257"/>
      <c r="N1961" s="257"/>
      <c r="O1961" s="257"/>
      <c r="P1961" s="248"/>
      <c r="Q1961" s="248"/>
      <c r="R1961" s="248"/>
      <c r="S1961" s="248"/>
      <c r="T1961" s="248"/>
      <c r="U1961" s="248"/>
    </row>
    <row r="1962" spans="2:21" s="260" customFormat="1" ht="30" customHeight="1">
      <c r="B1962" s="250"/>
      <c r="C1962" s="250"/>
      <c r="D1962" s="250"/>
      <c r="E1962" s="107"/>
      <c r="F1962" s="257"/>
      <c r="G1962" s="257"/>
      <c r="H1962" s="257"/>
      <c r="I1962" s="257"/>
      <c r="J1962" s="257"/>
      <c r="K1962" s="109"/>
      <c r="L1962" s="257"/>
      <c r="M1962" s="257"/>
      <c r="N1962" s="257"/>
      <c r="O1962" s="257"/>
      <c r="P1962" s="248"/>
      <c r="Q1962" s="248"/>
      <c r="R1962" s="248"/>
      <c r="S1962" s="248"/>
      <c r="T1962" s="248"/>
      <c r="U1962" s="248"/>
    </row>
    <row r="1963" spans="2:21" s="260" customFormat="1" ht="30" customHeight="1">
      <c r="B1963" s="250"/>
      <c r="C1963" s="250"/>
      <c r="D1963" s="250"/>
      <c r="E1963" s="107"/>
      <c r="F1963" s="257"/>
      <c r="G1963" s="257"/>
      <c r="H1963" s="257"/>
      <c r="I1963" s="257"/>
      <c r="J1963" s="257"/>
      <c r="K1963" s="109"/>
      <c r="L1963" s="257"/>
      <c r="M1963" s="257"/>
      <c r="N1963" s="257"/>
      <c r="O1963" s="257"/>
      <c r="P1963" s="248"/>
      <c r="Q1963" s="248"/>
      <c r="R1963" s="248"/>
      <c r="S1963" s="248"/>
      <c r="T1963" s="248"/>
      <c r="U1963" s="248"/>
    </row>
    <row r="1964" spans="2:21" s="260" customFormat="1" ht="30" customHeight="1">
      <c r="B1964" s="250"/>
      <c r="C1964" s="250"/>
      <c r="D1964" s="250"/>
      <c r="E1964" s="107"/>
      <c r="F1964" s="257"/>
      <c r="G1964" s="257"/>
      <c r="H1964" s="257"/>
      <c r="I1964" s="257"/>
      <c r="J1964" s="257"/>
      <c r="K1964" s="109"/>
      <c r="L1964" s="257"/>
      <c r="M1964" s="257"/>
      <c r="N1964" s="257"/>
      <c r="O1964" s="257"/>
      <c r="P1964" s="248"/>
      <c r="Q1964" s="248"/>
      <c r="R1964" s="248"/>
      <c r="S1964" s="248"/>
      <c r="T1964" s="248"/>
      <c r="U1964" s="248"/>
    </row>
    <row r="1965" spans="2:21" s="260" customFormat="1" ht="30" customHeight="1">
      <c r="B1965" s="250"/>
      <c r="C1965" s="250"/>
      <c r="D1965" s="250"/>
      <c r="E1965" s="107"/>
      <c r="F1965" s="257"/>
      <c r="G1965" s="257"/>
      <c r="H1965" s="257"/>
      <c r="I1965" s="257"/>
      <c r="J1965" s="257"/>
      <c r="K1965" s="109"/>
      <c r="L1965" s="257"/>
      <c r="M1965" s="257"/>
      <c r="N1965" s="257"/>
      <c r="O1965" s="257"/>
      <c r="P1965" s="248"/>
      <c r="Q1965" s="248"/>
      <c r="R1965" s="248"/>
      <c r="S1965" s="248"/>
      <c r="T1965" s="248"/>
      <c r="U1965" s="248"/>
    </row>
    <row r="1966" spans="2:21" s="260" customFormat="1" ht="30" customHeight="1">
      <c r="B1966" s="250"/>
      <c r="C1966" s="250"/>
      <c r="D1966" s="250"/>
      <c r="E1966" s="107"/>
      <c r="F1966" s="257"/>
      <c r="G1966" s="257"/>
      <c r="H1966" s="257"/>
      <c r="I1966" s="257"/>
      <c r="J1966" s="257"/>
      <c r="K1966" s="109"/>
      <c r="L1966" s="257"/>
      <c r="M1966" s="257"/>
      <c r="N1966" s="257"/>
      <c r="O1966" s="257"/>
      <c r="P1966" s="248"/>
      <c r="Q1966" s="248"/>
      <c r="R1966" s="248"/>
      <c r="S1966" s="248"/>
      <c r="T1966" s="248"/>
      <c r="U1966" s="248"/>
    </row>
    <row r="1967" spans="2:21" s="260" customFormat="1" ht="30" customHeight="1">
      <c r="B1967" s="250"/>
      <c r="C1967" s="250"/>
      <c r="D1967" s="250"/>
      <c r="E1967" s="107"/>
      <c r="F1967" s="257"/>
      <c r="G1967" s="257"/>
      <c r="H1967" s="257"/>
      <c r="I1967" s="257"/>
      <c r="J1967" s="257"/>
      <c r="K1967" s="109"/>
      <c r="L1967" s="257"/>
      <c r="M1967" s="257"/>
      <c r="N1967" s="257"/>
      <c r="O1967" s="257"/>
      <c r="P1967" s="248"/>
      <c r="Q1967" s="248"/>
      <c r="R1967" s="248"/>
      <c r="S1967" s="248"/>
      <c r="T1967" s="248"/>
      <c r="U1967" s="248"/>
    </row>
    <row r="1968" spans="2:21" s="260" customFormat="1" ht="30" customHeight="1">
      <c r="B1968" s="250"/>
      <c r="C1968" s="250"/>
      <c r="D1968" s="250"/>
      <c r="E1968" s="107"/>
      <c r="F1968" s="257"/>
      <c r="G1968" s="257"/>
      <c r="H1968" s="257"/>
      <c r="I1968" s="257"/>
      <c r="J1968" s="257"/>
      <c r="K1968" s="109"/>
      <c r="L1968" s="257"/>
      <c r="M1968" s="257"/>
      <c r="N1968" s="257"/>
      <c r="O1968" s="257"/>
      <c r="P1968" s="248"/>
      <c r="Q1968" s="248"/>
      <c r="R1968" s="248"/>
      <c r="S1968" s="248"/>
      <c r="T1968" s="248"/>
      <c r="U1968" s="248"/>
    </row>
    <row r="1969" spans="2:21" s="260" customFormat="1" ht="30" customHeight="1">
      <c r="B1969" s="250"/>
      <c r="C1969" s="250"/>
      <c r="D1969" s="250"/>
      <c r="E1969" s="107"/>
      <c r="F1969" s="257"/>
      <c r="G1969" s="257"/>
      <c r="H1969" s="257"/>
      <c r="I1969" s="257"/>
      <c r="J1969" s="257"/>
      <c r="K1969" s="109"/>
      <c r="L1969" s="257"/>
      <c r="M1969" s="257"/>
      <c r="N1969" s="257"/>
      <c r="O1969" s="257"/>
      <c r="P1969" s="248"/>
      <c r="Q1969" s="248"/>
      <c r="R1969" s="248"/>
      <c r="S1969" s="248"/>
      <c r="T1969" s="248"/>
      <c r="U1969" s="248"/>
    </row>
    <row r="1970" spans="2:21" s="260" customFormat="1" ht="30" customHeight="1">
      <c r="B1970" s="250"/>
      <c r="C1970" s="250"/>
      <c r="D1970" s="250"/>
      <c r="E1970" s="107"/>
      <c r="F1970" s="257"/>
      <c r="G1970" s="257"/>
      <c r="H1970" s="257"/>
      <c r="I1970" s="257"/>
      <c r="J1970" s="257"/>
      <c r="K1970" s="109"/>
      <c r="L1970" s="257"/>
      <c r="M1970" s="257"/>
      <c r="N1970" s="257"/>
      <c r="O1970" s="257"/>
      <c r="P1970" s="248"/>
      <c r="Q1970" s="248"/>
      <c r="R1970" s="248"/>
      <c r="S1970" s="248"/>
      <c r="T1970" s="248"/>
      <c r="U1970" s="248"/>
    </row>
    <row r="1971" spans="2:21" s="260" customFormat="1" ht="30" customHeight="1">
      <c r="B1971" s="250"/>
      <c r="C1971" s="250"/>
      <c r="D1971" s="250"/>
      <c r="E1971" s="107"/>
      <c r="F1971" s="257"/>
      <c r="G1971" s="257"/>
      <c r="H1971" s="257"/>
      <c r="I1971" s="257"/>
      <c r="J1971" s="257"/>
      <c r="K1971" s="109"/>
      <c r="L1971" s="257"/>
      <c r="M1971" s="257"/>
      <c r="N1971" s="257"/>
      <c r="O1971" s="257"/>
      <c r="P1971" s="248"/>
      <c r="Q1971" s="248"/>
      <c r="R1971" s="248"/>
      <c r="S1971" s="248"/>
      <c r="T1971" s="248"/>
      <c r="U1971" s="248"/>
    </row>
    <row r="1972" spans="2:21" s="260" customFormat="1" ht="30" customHeight="1">
      <c r="B1972" s="250"/>
      <c r="C1972" s="250"/>
      <c r="D1972" s="250"/>
      <c r="E1972" s="107"/>
      <c r="F1972" s="257"/>
      <c r="G1972" s="257"/>
      <c r="H1972" s="257"/>
      <c r="I1972" s="257"/>
      <c r="J1972" s="257"/>
      <c r="K1972" s="109"/>
      <c r="L1972" s="257"/>
      <c r="M1972" s="257"/>
      <c r="N1972" s="257"/>
      <c r="O1972" s="257"/>
      <c r="P1972" s="248"/>
      <c r="Q1972" s="248"/>
      <c r="R1972" s="248"/>
      <c r="S1972" s="248"/>
      <c r="T1972" s="248"/>
      <c r="U1972" s="248"/>
    </row>
    <row r="1973" spans="2:21" s="260" customFormat="1" ht="30" customHeight="1">
      <c r="B1973" s="250"/>
      <c r="C1973" s="250"/>
      <c r="D1973" s="250"/>
      <c r="E1973" s="107"/>
      <c r="F1973" s="257"/>
      <c r="G1973" s="257"/>
      <c r="H1973" s="257"/>
      <c r="I1973" s="257"/>
      <c r="J1973" s="257"/>
      <c r="K1973" s="109"/>
      <c r="L1973" s="257"/>
      <c r="M1973" s="257"/>
      <c r="N1973" s="257"/>
      <c r="O1973" s="257"/>
      <c r="P1973" s="248"/>
      <c r="Q1973" s="248"/>
      <c r="R1973" s="248"/>
      <c r="S1973" s="248"/>
      <c r="T1973" s="248"/>
      <c r="U1973" s="248"/>
    </row>
    <row r="1974" spans="2:21" s="260" customFormat="1" ht="30" customHeight="1">
      <c r="B1974" s="250"/>
      <c r="C1974" s="250"/>
      <c r="D1974" s="250"/>
      <c r="E1974" s="107"/>
      <c r="F1974" s="257"/>
      <c r="G1974" s="257"/>
      <c r="H1974" s="257"/>
      <c r="I1974" s="257"/>
      <c r="J1974" s="257"/>
      <c r="K1974" s="109"/>
      <c r="L1974" s="257"/>
      <c r="M1974" s="257"/>
      <c r="N1974" s="257"/>
      <c r="O1974" s="257"/>
      <c r="P1974" s="248"/>
      <c r="Q1974" s="248"/>
      <c r="R1974" s="248"/>
      <c r="S1974" s="248"/>
      <c r="T1974" s="248"/>
      <c r="U1974" s="248"/>
    </row>
    <row r="1975" spans="2:21" s="260" customFormat="1" ht="30" customHeight="1">
      <c r="B1975" s="250"/>
      <c r="C1975" s="250"/>
      <c r="D1975" s="250"/>
      <c r="E1975" s="107"/>
      <c r="F1975" s="257"/>
      <c r="G1975" s="257"/>
      <c r="H1975" s="257"/>
      <c r="I1975" s="257"/>
      <c r="J1975" s="257"/>
      <c r="K1975" s="109"/>
      <c r="L1975" s="257"/>
      <c r="M1975" s="257"/>
      <c r="N1975" s="257"/>
      <c r="O1975" s="257"/>
      <c r="P1975" s="248"/>
      <c r="Q1975" s="248"/>
      <c r="R1975" s="248"/>
      <c r="S1975" s="248"/>
      <c r="T1975" s="248"/>
      <c r="U1975" s="248"/>
    </row>
    <row r="1976" spans="2:21" s="260" customFormat="1" ht="30" customHeight="1">
      <c r="B1976" s="250"/>
      <c r="C1976" s="250"/>
      <c r="D1976" s="250"/>
      <c r="E1976" s="107"/>
      <c r="F1976" s="257"/>
      <c r="G1976" s="257"/>
      <c r="H1976" s="257"/>
      <c r="I1976" s="257"/>
      <c r="J1976" s="257"/>
      <c r="K1976" s="109"/>
      <c r="L1976" s="257"/>
      <c r="M1976" s="257"/>
      <c r="N1976" s="257"/>
      <c r="O1976" s="257"/>
      <c r="P1976" s="248"/>
      <c r="Q1976" s="248"/>
      <c r="R1976" s="248"/>
      <c r="S1976" s="248"/>
      <c r="T1976" s="248"/>
      <c r="U1976" s="248"/>
    </row>
    <row r="1977" spans="2:21" s="260" customFormat="1" ht="30" customHeight="1">
      <c r="B1977" s="250"/>
      <c r="C1977" s="250"/>
      <c r="D1977" s="250"/>
      <c r="E1977" s="107"/>
      <c r="F1977" s="257"/>
      <c r="G1977" s="257"/>
      <c r="H1977" s="257"/>
      <c r="I1977" s="257"/>
      <c r="J1977" s="257"/>
      <c r="K1977" s="109"/>
      <c r="L1977" s="257"/>
      <c r="M1977" s="257"/>
      <c r="N1977" s="257"/>
      <c r="O1977" s="257"/>
      <c r="P1977" s="248"/>
      <c r="Q1977" s="248"/>
      <c r="R1977" s="248"/>
      <c r="S1977" s="248"/>
      <c r="T1977" s="248"/>
      <c r="U1977" s="248"/>
    </row>
    <row r="1978" spans="2:21" s="260" customFormat="1" ht="30" customHeight="1">
      <c r="B1978" s="250"/>
      <c r="C1978" s="250"/>
      <c r="D1978" s="250"/>
      <c r="E1978" s="107"/>
      <c r="F1978" s="257"/>
      <c r="G1978" s="257"/>
      <c r="H1978" s="257"/>
      <c r="I1978" s="257"/>
      <c r="J1978" s="257"/>
      <c r="K1978" s="109"/>
      <c r="L1978" s="257"/>
      <c r="M1978" s="257"/>
      <c r="N1978" s="257"/>
      <c r="O1978" s="257"/>
      <c r="P1978" s="248"/>
      <c r="Q1978" s="248"/>
      <c r="R1978" s="248"/>
      <c r="S1978" s="248"/>
      <c r="T1978" s="248"/>
      <c r="U1978" s="248"/>
    </row>
    <row r="1979" spans="2:21" s="260" customFormat="1" ht="30" customHeight="1">
      <c r="B1979" s="250"/>
      <c r="C1979" s="250"/>
      <c r="D1979" s="250"/>
      <c r="E1979" s="107"/>
      <c r="F1979" s="257"/>
      <c r="G1979" s="257"/>
      <c r="H1979" s="257"/>
      <c r="I1979" s="257"/>
      <c r="J1979" s="257"/>
      <c r="K1979" s="109"/>
      <c r="L1979" s="257"/>
      <c r="M1979" s="257"/>
      <c r="N1979" s="257"/>
      <c r="O1979" s="257"/>
      <c r="P1979" s="248"/>
      <c r="Q1979" s="248"/>
      <c r="R1979" s="248"/>
      <c r="S1979" s="248"/>
      <c r="T1979" s="248"/>
      <c r="U1979" s="248"/>
    </row>
    <row r="1980" spans="2:21" s="260" customFormat="1" ht="30" customHeight="1">
      <c r="B1980" s="250"/>
      <c r="C1980" s="250"/>
      <c r="D1980" s="250"/>
      <c r="E1980" s="107"/>
      <c r="F1980" s="257"/>
      <c r="G1980" s="257"/>
      <c r="H1980" s="257"/>
      <c r="I1980" s="257"/>
      <c r="J1980" s="257"/>
      <c r="K1980" s="109"/>
      <c r="L1980" s="257"/>
      <c r="M1980" s="257"/>
      <c r="N1980" s="257"/>
      <c r="O1980" s="257"/>
      <c r="P1980" s="248"/>
      <c r="Q1980" s="248"/>
      <c r="R1980" s="248"/>
      <c r="S1980" s="248"/>
      <c r="T1980" s="248"/>
      <c r="U1980" s="248"/>
    </row>
    <row r="1981" spans="2:21" s="260" customFormat="1" ht="30" customHeight="1">
      <c r="B1981" s="250"/>
      <c r="C1981" s="250"/>
      <c r="D1981" s="250"/>
      <c r="E1981" s="107"/>
      <c r="F1981" s="257"/>
      <c r="G1981" s="257"/>
      <c r="H1981" s="257"/>
      <c r="I1981" s="257"/>
      <c r="J1981" s="257"/>
      <c r="K1981" s="109"/>
      <c r="L1981" s="257"/>
      <c r="M1981" s="257"/>
      <c r="N1981" s="257"/>
      <c r="O1981" s="257"/>
      <c r="P1981" s="248"/>
      <c r="Q1981" s="248"/>
      <c r="R1981" s="248"/>
      <c r="S1981" s="248"/>
      <c r="T1981" s="248"/>
      <c r="U1981" s="248"/>
    </row>
    <row r="1982" spans="2:21" s="260" customFormat="1" ht="30" customHeight="1">
      <c r="B1982" s="250"/>
      <c r="C1982" s="250"/>
      <c r="D1982" s="250"/>
      <c r="E1982" s="107"/>
      <c r="F1982" s="257"/>
      <c r="G1982" s="257"/>
      <c r="H1982" s="257"/>
      <c r="I1982" s="257"/>
      <c r="J1982" s="257"/>
      <c r="K1982" s="109"/>
      <c r="L1982" s="257"/>
      <c r="M1982" s="257"/>
      <c r="N1982" s="257"/>
      <c r="O1982" s="257"/>
      <c r="P1982" s="248"/>
      <c r="Q1982" s="248"/>
      <c r="R1982" s="248"/>
      <c r="S1982" s="248"/>
      <c r="T1982" s="248"/>
      <c r="U1982" s="248"/>
    </row>
    <row r="1983" spans="2:21" s="260" customFormat="1" ht="30" customHeight="1">
      <c r="B1983" s="250"/>
      <c r="C1983" s="250"/>
      <c r="D1983" s="250"/>
      <c r="E1983" s="107"/>
      <c r="F1983" s="257"/>
      <c r="G1983" s="257"/>
      <c r="H1983" s="257"/>
      <c r="I1983" s="257"/>
      <c r="J1983" s="257"/>
      <c r="K1983" s="109"/>
      <c r="L1983" s="257"/>
      <c r="M1983" s="257"/>
      <c r="N1983" s="257"/>
      <c r="O1983" s="257"/>
      <c r="P1983" s="248"/>
      <c r="Q1983" s="248"/>
      <c r="R1983" s="248"/>
      <c r="S1983" s="248"/>
      <c r="T1983" s="248"/>
      <c r="U1983" s="248"/>
    </row>
    <row r="1984" spans="2:21" s="260" customFormat="1" ht="30" customHeight="1">
      <c r="B1984" s="250"/>
      <c r="C1984" s="250"/>
      <c r="D1984" s="250"/>
      <c r="E1984" s="107"/>
      <c r="F1984" s="257"/>
      <c r="G1984" s="257"/>
      <c r="H1984" s="257"/>
      <c r="I1984" s="257"/>
      <c r="J1984" s="257"/>
      <c r="K1984" s="109"/>
      <c r="L1984" s="257"/>
      <c r="M1984" s="257"/>
      <c r="N1984" s="257"/>
      <c r="O1984" s="257"/>
      <c r="P1984" s="248"/>
      <c r="Q1984" s="248"/>
      <c r="R1984" s="248"/>
      <c r="S1984" s="248"/>
      <c r="T1984" s="248"/>
      <c r="U1984" s="248"/>
    </row>
    <row r="1985" spans="2:21" s="260" customFormat="1" ht="30" customHeight="1">
      <c r="B1985" s="250"/>
      <c r="C1985" s="250"/>
      <c r="D1985" s="250"/>
      <c r="E1985" s="107"/>
      <c r="F1985" s="257"/>
      <c r="G1985" s="257"/>
      <c r="H1985" s="257"/>
      <c r="I1985" s="257"/>
      <c r="J1985" s="257"/>
      <c r="K1985" s="109"/>
      <c r="L1985" s="257"/>
      <c r="M1985" s="257"/>
      <c r="N1985" s="257"/>
      <c r="O1985" s="257"/>
      <c r="P1985" s="248"/>
      <c r="Q1985" s="248"/>
      <c r="R1985" s="248"/>
      <c r="S1985" s="248"/>
      <c r="T1985" s="248"/>
      <c r="U1985" s="248"/>
    </row>
    <row r="1986" spans="2:21" s="260" customFormat="1" ht="30" customHeight="1">
      <c r="B1986" s="250"/>
      <c r="C1986" s="250"/>
      <c r="D1986" s="250"/>
      <c r="E1986" s="107"/>
      <c r="F1986" s="257"/>
      <c r="G1986" s="257"/>
      <c r="H1986" s="257"/>
      <c r="I1986" s="257"/>
      <c r="J1986" s="257"/>
      <c r="K1986" s="109"/>
      <c r="L1986" s="257"/>
      <c r="M1986" s="257"/>
      <c r="N1986" s="257"/>
      <c r="O1986" s="257"/>
      <c r="P1986" s="248"/>
      <c r="Q1986" s="248"/>
      <c r="R1986" s="248"/>
      <c r="S1986" s="248"/>
      <c r="T1986" s="248"/>
      <c r="U1986" s="248"/>
    </row>
    <row r="1987" spans="2:21" s="260" customFormat="1" ht="30" customHeight="1">
      <c r="B1987" s="250"/>
      <c r="C1987" s="250"/>
      <c r="D1987" s="250"/>
      <c r="E1987" s="107"/>
      <c r="F1987" s="257"/>
      <c r="G1987" s="257"/>
      <c r="H1987" s="257"/>
      <c r="I1987" s="257"/>
      <c r="J1987" s="257"/>
      <c r="K1987" s="109"/>
      <c r="L1987" s="257"/>
      <c r="M1987" s="257"/>
      <c r="N1987" s="257"/>
      <c r="O1987" s="257"/>
      <c r="P1987" s="248"/>
      <c r="Q1987" s="248"/>
      <c r="R1987" s="248"/>
      <c r="S1987" s="248"/>
      <c r="T1987" s="248"/>
      <c r="U1987" s="248"/>
    </row>
    <row r="1988" spans="2:21" s="260" customFormat="1" ht="30" customHeight="1">
      <c r="B1988" s="250"/>
      <c r="C1988" s="250"/>
      <c r="D1988" s="250"/>
      <c r="E1988" s="107"/>
      <c r="F1988" s="257"/>
      <c r="G1988" s="257"/>
      <c r="H1988" s="257"/>
      <c r="I1988" s="257"/>
      <c r="J1988" s="257"/>
      <c r="K1988" s="109"/>
      <c r="L1988" s="257"/>
      <c r="M1988" s="257"/>
      <c r="N1988" s="257"/>
      <c r="O1988" s="257"/>
      <c r="P1988" s="248"/>
      <c r="Q1988" s="248"/>
      <c r="R1988" s="248"/>
      <c r="S1988" s="248"/>
      <c r="T1988" s="248"/>
      <c r="U1988" s="248"/>
    </row>
    <row r="1989" spans="2:21" s="260" customFormat="1" ht="30" customHeight="1">
      <c r="B1989" s="250"/>
      <c r="C1989" s="250"/>
      <c r="D1989" s="250"/>
      <c r="E1989" s="107"/>
      <c r="F1989" s="257"/>
      <c r="G1989" s="257"/>
      <c r="H1989" s="257"/>
      <c r="I1989" s="257"/>
      <c r="J1989" s="257"/>
      <c r="K1989" s="109"/>
      <c r="L1989" s="257"/>
      <c r="M1989" s="257"/>
      <c r="N1989" s="257"/>
      <c r="O1989" s="257"/>
      <c r="P1989" s="248"/>
      <c r="Q1989" s="248"/>
      <c r="R1989" s="248"/>
      <c r="S1989" s="248"/>
      <c r="T1989" s="248"/>
      <c r="U1989" s="248"/>
    </row>
    <row r="1990" spans="2:21" s="260" customFormat="1" ht="30" customHeight="1">
      <c r="B1990" s="250"/>
      <c r="C1990" s="250"/>
      <c r="D1990" s="250"/>
      <c r="E1990" s="107"/>
      <c r="F1990" s="257"/>
      <c r="G1990" s="257"/>
      <c r="H1990" s="257"/>
      <c r="I1990" s="257"/>
      <c r="J1990" s="257"/>
      <c r="K1990" s="109"/>
      <c r="L1990" s="257"/>
      <c r="M1990" s="257"/>
      <c r="N1990" s="257"/>
      <c r="O1990" s="257"/>
      <c r="P1990" s="248"/>
      <c r="Q1990" s="248"/>
      <c r="R1990" s="248"/>
      <c r="S1990" s="248"/>
      <c r="T1990" s="248"/>
      <c r="U1990" s="248"/>
    </row>
    <row r="1991" spans="2:21" s="260" customFormat="1" ht="30" customHeight="1">
      <c r="B1991" s="250"/>
      <c r="C1991" s="250"/>
      <c r="D1991" s="250"/>
      <c r="E1991" s="107"/>
      <c r="F1991" s="257"/>
      <c r="G1991" s="257"/>
      <c r="H1991" s="257"/>
      <c r="I1991" s="257"/>
      <c r="J1991" s="257"/>
      <c r="K1991" s="109"/>
      <c r="L1991" s="257"/>
      <c r="M1991" s="257"/>
      <c r="N1991" s="257"/>
      <c r="O1991" s="257"/>
      <c r="P1991" s="248"/>
      <c r="Q1991" s="248"/>
      <c r="R1991" s="248"/>
      <c r="S1991" s="248"/>
      <c r="T1991" s="248"/>
      <c r="U1991" s="248"/>
    </row>
    <row r="1992" spans="2:21" s="260" customFormat="1" ht="30" customHeight="1">
      <c r="B1992" s="250"/>
      <c r="C1992" s="250"/>
      <c r="D1992" s="250"/>
      <c r="E1992" s="107"/>
      <c r="F1992" s="257"/>
      <c r="G1992" s="257"/>
      <c r="H1992" s="257"/>
      <c r="I1992" s="257"/>
      <c r="J1992" s="257"/>
      <c r="K1992" s="109"/>
      <c r="L1992" s="257"/>
      <c r="M1992" s="257"/>
      <c r="N1992" s="257"/>
      <c r="O1992" s="257"/>
      <c r="P1992" s="248"/>
      <c r="Q1992" s="248"/>
      <c r="R1992" s="248"/>
      <c r="S1992" s="248"/>
      <c r="T1992" s="248"/>
      <c r="U1992" s="248"/>
    </row>
    <row r="1993" spans="2:21" s="260" customFormat="1" ht="30" customHeight="1">
      <c r="B1993" s="250"/>
      <c r="C1993" s="250"/>
      <c r="D1993" s="250"/>
      <c r="E1993" s="107"/>
      <c r="F1993" s="257"/>
      <c r="G1993" s="257"/>
      <c r="H1993" s="257"/>
      <c r="I1993" s="257"/>
      <c r="J1993" s="257"/>
      <c r="K1993" s="109"/>
      <c r="L1993" s="257"/>
      <c r="M1993" s="257"/>
      <c r="N1993" s="257"/>
      <c r="O1993" s="257"/>
      <c r="P1993" s="248"/>
      <c r="Q1993" s="248"/>
      <c r="R1993" s="248"/>
      <c r="S1993" s="248"/>
      <c r="T1993" s="248"/>
      <c r="U1993" s="248"/>
    </row>
    <row r="1994" spans="2:21" s="260" customFormat="1" ht="30" customHeight="1">
      <c r="B1994" s="250"/>
      <c r="C1994" s="250"/>
      <c r="D1994" s="250"/>
      <c r="E1994" s="107"/>
      <c r="F1994" s="257"/>
      <c r="G1994" s="257"/>
      <c r="H1994" s="257"/>
      <c r="I1994" s="257"/>
      <c r="J1994" s="257"/>
      <c r="K1994" s="109"/>
      <c r="L1994" s="257"/>
      <c r="M1994" s="257"/>
      <c r="N1994" s="257"/>
      <c r="O1994" s="257"/>
      <c r="P1994" s="248"/>
      <c r="Q1994" s="248"/>
      <c r="R1994" s="248"/>
      <c r="S1994" s="248"/>
      <c r="T1994" s="248"/>
      <c r="U1994" s="248"/>
    </row>
    <row r="1995" spans="2:21" s="260" customFormat="1" ht="30" customHeight="1">
      <c r="B1995" s="250"/>
      <c r="C1995" s="250"/>
      <c r="D1995" s="250"/>
      <c r="E1995" s="107"/>
      <c r="F1995" s="257"/>
      <c r="G1995" s="257"/>
      <c r="H1995" s="257"/>
      <c r="I1995" s="257"/>
      <c r="J1995" s="257"/>
      <c r="K1995" s="109"/>
      <c r="L1995" s="257"/>
      <c r="M1995" s="257"/>
      <c r="N1995" s="257"/>
      <c r="O1995" s="257"/>
      <c r="P1995" s="248"/>
      <c r="Q1995" s="248"/>
      <c r="R1995" s="248"/>
      <c r="S1995" s="248"/>
      <c r="T1995" s="248"/>
      <c r="U1995" s="248"/>
    </row>
    <row r="1996" spans="2:21" s="260" customFormat="1" ht="30" customHeight="1">
      <c r="B1996" s="250"/>
      <c r="C1996" s="250"/>
      <c r="D1996" s="250"/>
      <c r="E1996" s="107"/>
      <c r="F1996" s="257"/>
      <c r="G1996" s="257"/>
      <c r="H1996" s="257"/>
      <c r="I1996" s="257"/>
      <c r="J1996" s="257"/>
      <c r="K1996" s="109"/>
      <c r="L1996" s="257"/>
      <c r="M1996" s="257"/>
      <c r="N1996" s="257"/>
      <c r="O1996" s="257"/>
      <c r="P1996" s="248"/>
      <c r="Q1996" s="248"/>
      <c r="R1996" s="248"/>
      <c r="S1996" s="248"/>
      <c r="T1996" s="248"/>
      <c r="U1996" s="248"/>
    </row>
    <row r="1997" spans="2:21" s="260" customFormat="1" ht="30" customHeight="1">
      <c r="B1997" s="250"/>
      <c r="C1997" s="250"/>
      <c r="D1997" s="250"/>
      <c r="E1997" s="107"/>
      <c r="F1997" s="257"/>
      <c r="G1997" s="257"/>
      <c r="H1997" s="257"/>
      <c r="I1997" s="257"/>
      <c r="J1997" s="257"/>
      <c r="K1997" s="109"/>
      <c r="L1997" s="257"/>
      <c r="M1997" s="257"/>
      <c r="N1997" s="257"/>
      <c r="O1997" s="257"/>
      <c r="P1997" s="248"/>
      <c r="Q1997" s="248"/>
      <c r="R1997" s="248"/>
      <c r="S1997" s="248"/>
      <c r="T1997" s="248"/>
      <c r="U1997" s="248"/>
    </row>
    <row r="1998" spans="2:21" s="260" customFormat="1" ht="30" customHeight="1">
      <c r="B1998" s="250"/>
      <c r="C1998" s="250"/>
      <c r="D1998" s="250"/>
      <c r="E1998" s="107"/>
      <c r="F1998" s="257"/>
      <c r="G1998" s="257"/>
      <c r="H1998" s="257"/>
      <c r="I1998" s="257"/>
      <c r="J1998" s="257"/>
      <c r="K1998" s="109"/>
      <c r="L1998" s="257"/>
      <c r="M1998" s="257"/>
      <c r="N1998" s="257"/>
      <c r="O1998" s="257"/>
      <c r="P1998" s="248"/>
      <c r="Q1998" s="248"/>
      <c r="R1998" s="248"/>
      <c r="S1998" s="248"/>
      <c r="T1998" s="248"/>
      <c r="U1998" s="248"/>
    </row>
    <row r="1999" spans="2:21" s="260" customFormat="1" ht="30" customHeight="1">
      <c r="B1999" s="250"/>
      <c r="C1999" s="250"/>
      <c r="D1999" s="250"/>
      <c r="E1999" s="107"/>
      <c r="F1999" s="257"/>
      <c r="G1999" s="257"/>
      <c r="H1999" s="257"/>
      <c r="I1999" s="257"/>
      <c r="J1999" s="257"/>
      <c r="K1999" s="109"/>
      <c r="L1999" s="257"/>
      <c r="M1999" s="257"/>
      <c r="N1999" s="257"/>
      <c r="O1999" s="257"/>
      <c r="P1999" s="248"/>
      <c r="Q1999" s="248"/>
      <c r="R1999" s="248"/>
      <c r="S1999" s="248"/>
      <c r="T1999" s="248"/>
      <c r="U1999" s="248"/>
    </row>
    <row r="2000" spans="2:21" s="260" customFormat="1" ht="30" customHeight="1">
      <c r="B2000" s="250"/>
      <c r="C2000" s="250"/>
      <c r="D2000" s="250"/>
      <c r="E2000" s="107"/>
      <c r="F2000" s="257"/>
      <c r="G2000" s="257"/>
      <c r="H2000" s="257"/>
      <c r="I2000" s="257"/>
      <c r="J2000" s="257"/>
      <c r="K2000" s="109"/>
      <c r="L2000" s="257"/>
      <c r="M2000" s="257"/>
      <c r="N2000" s="257"/>
      <c r="O2000" s="257"/>
      <c r="P2000" s="248"/>
      <c r="Q2000" s="248"/>
      <c r="R2000" s="248"/>
      <c r="S2000" s="248"/>
      <c r="T2000" s="248"/>
      <c r="U2000" s="248"/>
    </row>
    <row r="2001" spans="2:21" s="260" customFormat="1" ht="30" customHeight="1">
      <c r="B2001" s="250"/>
      <c r="C2001" s="250"/>
      <c r="D2001" s="250"/>
      <c r="E2001" s="107"/>
      <c r="F2001" s="257"/>
      <c r="G2001" s="257"/>
      <c r="H2001" s="257"/>
      <c r="I2001" s="257"/>
      <c r="J2001" s="257"/>
      <c r="K2001" s="109"/>
      <c r="L2001" s="257"/>
      <c r="M2001" s="257"/>
      <c r="N2001" s="257"/>
      <c r="O2001" s="257"/>
      <c r="P2001" s="248"/>
      <c r="Q2001" s="248"/>
      <c r="R2001" s="248"/>
      <c r="S2001" s="248"/>
      <c r="T2001" s="248"/>
      <c r="U2001" s="248"/>
    </row>
    <row r="2002" spans="2:21" s="260" customFormat="1" ht="30" customHeight="1">
      <c r="B2002" s="250"/>
      <c r="C2002" s="250"/>
      <c r="D2002" s="250"/>
      <c r="E2002" s="107"/>
      <c r="F2002" s="257"/>
      <c r="G2002" s="257"/>
      <c r="H2002" s="257"/>
      <c r="I2002" s="257"/>
      <c r="J2002" s="257"/>
      <c r="K2002" s="109"/>
      <c r="L2002" s="257"/>
      <c r="M2002" s="257"/>
      <c r="N2002" s="257"/>
      <c r="O2002" s="257"/>
      <c r="P2002" s="248"/>
      <c r="Q2002" s="248"/>
      <c r="R2002" s="248"/>
      <c r="S2002" s="248"/>
      <c r="T2002" s="248"/>
      <c r="U2002" s="248"/>
    </row>
    <row r="2003" spans="2:21" s="260" customFormat="1" ht="30" customHeight="1">
      <c r="B2003" s="250"/>
      <c r="C2003" s="250"/>
      <c r="D2003" s="250"/>
      <c r="E2003" s="107"/>
      <c r="F2003" s="257"/>
      <c r="G2003" s="257"/>
      <c r="H2003" s="257"/>
      <c r="I2003" s="257"/>
      <c r="J2003" s="257"/>
      <c r="K2003" s="109"/>
      <c r="L2003" s="257"/>
      <c r="M2003" s="257"/>
      <c r="N2003" s="257"/>
      <c r="O2003" s="257"/>
      <c r="P2003" s="248"/>
      <c r="Q2003" s="248"/>
      <c r="R2003" s="248"/>
      <c r="S2003" s="248"/>
      <c r="T2003" s="248"/>
      <c r="U2003" s="248"/>
    </row>
    <row r="2004" spans="2:21" s="260" customFormat="1" ht="30" customHeight="1">
      <c r="B2004" s="250"/>
      <c r="C2004" s="250"/>
      <c r="D2004" s="250"/>
      <c r="E2004" s="107"/>
      <c r="F2004" s="257"/>
      <c r="G2004" s="257"/>
      <c r="H2004" s="257"/>
      <c r="I2004" s="257"/>
      <c r="J2004" s="257"/>
      <c r="K2004" s="109"/>
      <c r="L2004" s="257"/>
      <c r="M2004" s="257"/>
      <c r="N2004" s="257"/>
      <c r="O2004" s="257"/>
      <c r="P2004" s="248"/>
      <c r="Q2004" s="248"/>
      <c r="R2004" s="248"/>
      <c r="S2004" s="248"/>
      <c r="T2004" s="248"/>
      <c r="U2004" s="248"/>
    </row>
    <row r="2005" spans="2:21" s="260" customFormat="1" ht="30" customHeight="1">
      <c r="B2005" s="250"/>
      <c r="C2005" s="250"/>
      <c r="D2005" s="250"/>
      <c r="E2005" s="107"/>
      <c r="F2005" s="257"/>
      <c r="G2005" s="257"/>
      <c r="H2005" s="257"/>
      <c r="I2005" s="257"/>
      <c r="J2005" s="257"/>
      <c r="K2005" s="109"/>
      <c r="L2005" s="257"/>
      <c r="M2005" s="257"/>
      <c r="N2005" s="257"/>
      <c r="O2005" s="257"/>
      <c r="P2005" s="248"/>
      <c r="Q2005" s="248"/>
      <c r="R2005" s="248"/>
      <c r="S2005" s="248"/>
      <c r="T2005" s="248"/>
      <c r="U2005" s="248"/>
    </row>
    <row r="2006" spans="2:21" s="260" customFormat="1" ht="30" customHeight="1">
      <c r="B2006" s="250"/>
      <c r="C2006" s="250"/>
      <c r="D2006" s="250"/>
      <c r="E2006" s="107"/>
      <c r="F2006" s="257"/>
      <c r="G2006" s="257"/>
      <c r="H2006" s="257"/>
      <c r="I2006" s="257"/>
      <c r="J2006" s="257"/>
      <c r="K2006" s="109"/>
      <c r="L2006" s="257"/>
      <c r="M2006" s="257"/>
      <c r="N2006" s="257"/>
      <c r="O2006" s="257"/>
      <c r="P2006" s="248"/>
      <c r="Q2006" s="248"/>
      <c r="R2006" s="248"/>
      <c r="S2006" s="248"/>
      <c r="T2006" s="248"/>
      <c r="U2006" s="248"/>
    </row>
    <row r="2007" spans="2:21" s="260" customFormat="1" ht="30" customHeight="1">
      <c r="B2007" s="250"/>
      <c r="C2007" s="250"/>
      <c r="D2007" s="250"/>
      <c r="E2007" s="107"/>
      <c r="F2007" s="257"/>
      <c r="G2007" s="257"/>
      <c r="H2007" s="257"/>
      <c r="I2007" s="257"/>
      <c r="J2007" s="257"/>
      <c r="K2007" s="109"/>
      <c r="L2007" s="257"/>
      <c r="M2007" s="257"/>
      <c r="N2007" s="257"/>
      <c r="O2007" s="257"/>
      <c r="P2007" s="248"/>
      <c r="Q2007" s="248"/>
      <c r="R2007" s="248"/>
      <c r="S2007" s="248"/>
      <c r="T2007" s="248"/>
      <c r="U2007" s="248"/>
    </row>
    <row r="2008" spans="2:21" s="260" customFormat="1" ht="30" customHeight="1">
      <c r="B2008" s="250"/>
      <c r="C2008" s="250"/>
      <c r="D2008" s="250"/>
      <c r="E2008" s="107"/>
      <c r="F2008" s="257"/>
      <c r="G2008" s="257"/>
      <c r="H2008" s="257"/>
      <c r="I2008" s="257"/>
      <c r="J2008" s="257"/>
      <c r="K2008" s="109"/>
      <c r="L2008" s="257"/>
      <c r="M2008" s="257"/>
      <c r="N2008" s="257"/>
      <c r="O2008" s="257"/>
      <c r="P2008" s="248"/>
      <c r="Q2008" s="248"/>
      <c r="R2008" s="248"/>
      <c r="S2008" s="248"/>
      <c r="T2008" s="248"/>
      <c r="U2008" s="248"/>
    </row>
    <row r="2009" spans="2:21" s="260" customFormat="1" ht="30" customHeight="1">
      <c r="B2009" s="250"/>
      <c r="C2009" s="250"/>
      <c r="D2009" s="250"/>
      <c r="E2009" s="107"/>
      <c r="F2009" s="257"/>
      <c r="G2009" s="257"/>
      <c r="H2009" s="257"/>
      <c r="I2009" s="257"/>
      <c r="J2009" s="257"/>
      <c r="K2009" s="109"/>
      <c r="L2009" s="257"/>
      <c r="M2009" s="257"/>
      <c r="N2009" s="257"/>
      <c r="O2009" s="257"/>
      <c r="P2009" s="248"/>
      <c r="Q2009" s="248"/>
      <c r="R2009" s="248"/>
      <c r="S2009" s="248"/>
      <c r="T2009" s="248"/>
      <c r="U2009" s="248"/>
    </row>
    <row r="2010" spans="2:21" s="260" customFormat="1" ht="30" customHeight="1">
      <c r="B2010" s="250"/>
      <c r="C2010" s="250"/>
      <c r="D2010" s="250"/>
      <c r="E2010" s="107"/>
      <c r="F2010" s="257"/>
      <c r="G2010" s="257"/>
      <c r="H2010" s="257"/>
      <c r="I2010" s="257"/>
      <c r="J2010" s="257"/>
      <c r="K2010" s="109"/>
      <c r="L2010" s="257"/>
      <c r="M2010" s="257"/>
      <c r="N2010" s="257"/>
      <c r="O2010" s="257"/>
      <c r="P2010" s="248"/>
      <c r="Q2010" s="248"/>
      <c r="R2010" s="248"/>
      <c r="S2010" s="248"/>
      <c r="T2010" s="248"/>
      <c r="U2010" s="248"/>
    </row>
    <row r="2011" spans="2:21" s="260" customFormat="1" ht="30" customHeight="1">
      <c r="B2011" s="250"/>
      <c r="C2011" s="250"/>
      <c r="D2011" s="250"/>
      <c r="E2011" s="107"/>
      <c r="F2011" s="257"/>
      <c r="G2011" s="257"/>
      <c r="H2011" s="257"/>
      <c r="I2011" s="257"/>
      <c r="J2011" s="257"/>
      <c r="K2011" s="109"/>
      <c r="L2011" s="257"/>
      <c r="M2011" s="257"/>
      <c r="N2011" s="257"/>
      <c r="O2011" s="257"/>
      <c r="P2011" s="248"/>
      <c r="Q2011" s="248"/>
      <c r="R2011" s="248"/>
      <c r="S2011" s="248"/>
      <c r="T2011" s="248"/>
      <c r="U2011" s="248"/>
    </row>
    <row r="2012" spans="2:21" s="260" customFormat="1" ht="30" customHeight="1">
      <c r="B2012" s="250"/>
      <c r="C2012" s="250"/>
      <c r="D2012" s="250"/>
      <c r="E2012" s="107"/>
      <c r="F2012" s="257"/>
      <c r="G2012" s="257"/>
      <c r="H2012" s="257"/>
      <c r="I2012" s="257"/>
      <c r="J2012" s="257"/>
      <c r="K2012" s="109"/>
      <c r="L2012" s="257"/>
      <c r="M2012" s="257"/>
      <c r="N2012" s="257"/>
      <c r="O2012" s="257"/>
      <c r="P2012" s="248"/>
      <c r="Q2012" s="248"/>
      <c r="R2012" s="248"/>
      <c r="S2012" s="248"/>
      <c r="T2012" s="248"/>
      <c r="U2012" s="248"/>
    </row>
    <row r="2013" spans="2:21" s="260" customFormat="1" ht="30" customHeight="1">
      <c r="B2013" s="250"/>
      <c r="C2013" s="250"/>
      <c r="D2013" s="250"/>
      <c r="E2013" s="107"/>
      <c r="F2013" s="257"/>
      <c r="G2013" s="257"/>
      <c r="H2013" s="257"/>
      <c r="I2013" s="257"/>
      <c r="J2013" s="257"/>
      <c r="K2013" s="109"/>
      <c r="L2013" s="257"/>
      <c r="M2013" s="257"/>
      <c r="N2013" s="257"/>
      <c r="O2013" s="257"/>
      <c r="P2013" s="248"/>
      <c r="Q2013" s="248"/>
      <c r="R2013" s="248"/>
      <c r="S2013" s="248"/>
      <c r="T2013" s="248"/>
      <c r="U2013" s="248"/>
    </row>
    <row r="2014" spans="2:21" s="260" customFormat="1" ht="30" customHeight="1">
      <c r="B2014" s="250"/>
      <c r="C2014" s="250"/>
      <c r="D2014" s="250"/>
      <c r="E2014" s="107"/>
      <c r="F2014" s="257"/>
      <c r="G2014" s="257"/>
      <c r="H2014" s="257"/>
      <c r="I2014" s="257"/>
      <c r="J2014" s="257"/>
      <c r="K2014" s="109"/>
      <c r="L2014" s="257"/>
      <c r="M2014" s="257"/>
      <c r="N2014" s="257"/>
      <c r="O2014" s="257"/>
      <c r="P2014" s="248"/>
      <c r="Q2014" s="248"/>
      <c r="R2014" s="248"/>
      <c r="S2014" s="248"/>
      <c r="T2014" s="248"/>
      <c r="U2014" s="248"/>
    </row>
    <row r="2015" spans="2:21" s="260" customFormat="1" ht="30" customHeight="1">
      <c r="B2015" s="250"/>
      <c r="C2015" s="250"/>
      <c r="D2015" s="250"/>
      <c r="E2015" s="107"/>
      <c r="F2015" s="257"/>
      <c r="G2015" s="257"/>
      <c r="H2015" s="257"/>
      <c r="I2015" s="257"/>
      <c r="J2015" s="257"/>
      <c r="K2015" s="109"/>
      <c r="L2015" s="257"/>
      <c r="M2015" s="257"/>
      <c r="N2015" s="257"/>
      <c r="O2015" s="257"/>
      <c r="P2015" s="248"/>
      <c r="Q2015" s="248"/>
      <c r="R2015" s="248"/>
      <c r="S2015" s="248"/>
      <c r="T2015" s="248"/>
      <c r="U2015" s="248"/>
    </row>
    <row r="2016" spans="2:21" s="260" customFormat="1" ht="30" customHeight="1">
      <c r="B2016" s="250"/>
      <c r="C2016" s="250"/>
      <c r="D2016" s="250"/>
      <c r="E2016" s="107"/>
      <c r="F2016" s="257"/>
      <c r="G2016" s="257"/>
      <c r="H2016" s="257"/>
      <c r="I2016" s="257"/>
      <c r="J2016" s="257"/>
      <c r="K2016" s="109"/>
      <c r="L2016" s="257"/>
      <c r="M2016" s="257"/>
      <c r="N2016" s="257"/>
      <c r="O2016" s="257"/>
      <c r="P2016" s="248"/>
      <c r="Q2016" s="248"/>
      <c r="R2016" s="248"/>
      <c r="S2016" s="248"/>
      <c r="T2016" s="248"/>
      <c r="U2016" s="248"/>
    </row>
    <row r="2017" spans="2:21" s="260" customFormat="1" ht="30" customHeight="1">
      <c r="B2017" s="250"/>
      <c r="C2017" s="250"/>
      <c r="D2017" s="250"/>
      <c r="E2017" s="107"/>
      <c r="F2017" s="257"/>
      <c r="G2017" s="257"/>
      <c r="H2017" s="257"/>
      <c r="I2017" s="257"/>
      <c r="J2017" s="257"/>
      <c r="K2017" s="109"/>
      <c r="L2017" s="257"/>
      <c r="M2017" s="257"/>
      <c r="N2017" s="257"/>
      <c r="O2017" s="257"/>
      <c r="P2017" s="248"/>
      <c r="Q2017" s="248"/>
      <c r="R2017" s="248"/>
      <c r="S2017" s="248"/>
      <c r="T2017" s="248"/>
      <c r="U2017" s="248"/>
    </row>
    <row r="2018" spans="2:21" s="260" customFormat="1" ht="30" customHeight="1">
      <c r="B2018" s="250"/>
      <c r="C2018" s="250"/>
      <c r="D2018" s="250"/>
      <c r="E2018" s="107"/>
      <c r="F2018" s="257"/>
      <c r="G2018" s="257"/>
      <c r="H2018" s="257"/>
      <c r="I2018" s="257"/>
      <c r="J2018" s="257"/>
      <c r="K2018" s="109"/>
      <c r="L2018" s="257"/>
      <c r="M2018" s="257"/>
      <c r="N2018" s="257"/>
      <c r="O2018" s="257"/>
      <c r="P2018" s="248"/>
      <c r="Q2018" s="248"/>
      <c r="R2018" s="248"/>
      <c r="S2018" s="248"/>
      <c r="T2018" s="248"/>
      <c r="U2018" s="248"/>
    </row>
    <row r="2019" spans="2:21" s="260" customFormat="1" ht="30" customHeight="1">
      <c r="B2019" s="250"/>
      <c r="C2019" s="250"/>
      <c r="D2019" s="250"/>
      <c r="E2019" s="107"/>
      <c r="F2019" s="257"/>
      <c r="G2019" s="257"/>
      <c r="H2019" s="257"/>
      <c r="I2019" s="257"/>
      <c r="J2019" s="257"/>
      <c r="K2019" s="109"/>
      <c r="L2019" s="257"/>
      <c r="M2019" s="257"/>
      <c r="N2019" s="257"/>
      <c r="O2019" s="257"/>
      <c r="P2019" s="248"/>
      <c r="Q2019" s="248"/>
      <c r="R2019" s="248"/>
      <c r="S2019" s="248"/>
      <c r="T2019" s="248"/>
      <c r="U2019" s="248"/>
    </row>
    <row r="2020" spans="2:21" s="260" customFormat="1" ht="30" customHeight="1">
      <c r="B2020" s="250"/>
      <c r="C2020" s="250"/>
      <c r="D2020" s="250"/>
      <c r="E2020" s="107"/>
      <c r="F2020" s="257"/>
      <c r="G2020" s="257"/>
      <c r="H2020" s="257"/>
      <c r="I2020" s="257"/>
      <c r="J2020" s="257"/>
      <c r="K2020" s="109"/>
      <c r="L2020" s="257"/>
      <c r="M2020" s="257"/>
      <c r="N2020" s="257"/>
      <c r="O2020" s="257"/>
      <c r="P2020" s="248"/>
      <c r="Q2020" s="248"/>
      <c r="R2020" s="248"/>
      <c r="S2020" s="248"/>
      <c r="T2020" s="248"/>
      <c r="U2020" s="248"/>
    </row>
    <row r="2021" spans="2:21" s="260" customFormat="1" ht="30" customHeight="1">
      <c r="B2021" s="250"/>
      <c r="C2021" s="250"/>
      <c r="D2021" s="250"/>
      <c r="E2021" s="107"/>
      <c r="F2021" s="257"/>
      <c r="G2021" s="257"/>
      <c r="H2021" s="257"/>
      <c r="I2021" s="257"/>
      <c r="J2021" s="257"/>
      <c r="K2021" s="109"/>
      <c r="L2021" s="257"/>
      <c r="M2021" s="257"/>
      <c r="N2021" s="257"/>
      <c r="O2021" s="257"/>
      <c r="P2021" s="248"/>
      <c r="Q2021" s="248"/>
      <c r="R2021" s="248"/>
      <c r="S2021" s="248"/>
      <c r="T2021" s="248"/>
      <c r="U2021" s="248"/>
    </row>
    <row r="2022" spans="2:21" s="260" customFormat="1" ht="30" customHeight="1">
      <c r="B2022" s="250"/>
      <c r="C2022" s="250"/>
      <c r="D2022" s="250"/>
      <c r="E2022" s="107"/>
      <c r="F2022" s="257"/>
      <c r="G2022" s="257"/>
      <c r="H2022" s="257"/>
      <c r="I2022" s="257"/>
      <c r="J2022" s="257"/>
      <c r="K2022" s="109"/>
      <c r="L2022" s="257"/>
      <c r="M2022" s="257"/>
      <c r="N2022" s="257"/>
      <c r="O2022" s="257"/>
      <c r="P2022" s="248"/>
      <c r="Q2022" s="248"/>
      <c r="R2022" s="248"/>
      <c r="S2022" s="248"/>
      <c r="T2022" s="248"/>
      <c r="U2022" s="248"/>
    </row>
    <row r="2023" spans="2:21" s="260" customFormat="1" ht="30" customHeight="1">
      <c r="B2023" s="250"/>
      <c r="C2023" s="250"/>
      <c r="D2023" s="250"/>
      <c r="E2023" s="107"/>
      <c r="F2023" s="257"/>
      <c r="G2023" s="257"/>
      <c r="H2023" s="257"/>
      <c r="I2023" s="257"/>
      <c r="J2023" s="257"/>
      <c r="K2023" s="109"/>
      <c r="L2023" s="257"/>
      <c r="M2023" s="257"/>
      <c r="N2023" s="257"/>
      <c r="O2023" s="257"/>
      <c r="P2023" s="248"/>
      <c r="Q2023" s="248"/>
      <c r="R2023" s="248"/>
      <c r="S2023" s="248"/>
      <c r="T2023" s="248"/>
      <c r="U2023" s="248"/>
    </row>
    <row r="2024" spans="2:21" s="260" customFormat="1" ht="30" customHeight="1">
      <c r="B2024" s="250"/>
      <c r="C2024" s="250"/>
      <c r="D2024" s="250"/>
      <c r="E2024" s="107"/>
      <c r="F2024" s="257"/>
      <c r="G2024" s="257"/>
      <c r="H2024" s="257"/>
      <c r="I2024" s="257"/>
      <c r="J2024" s="257"/>
      <c r="K2024" s="109"/>
      <c r="L2024" s="257"/>
      <c r="M2024" s="257"/>
      <c r="N2024" s="257"/>
      <c r="O2024" s="257"/>
      <c r="P2024" s="248"/>
      <c r="Q2024" s="248"/>
      <c r="R2024" s="248"/>
      <c r="S2024" s="248"/>
      <c r="T2024" s="248"/>
      <c r="U2024" s="248"/>
    </row>
    <row r="2025" spans="2:21" s="260" customFormat="1" ht="30" customHeight="1">
      <c r="B2025" s="250"/>
      <c r="C2025" s="250"/>
      <c r="D2025" s="250"/>
      <c r="E2025" s="107"/>
      <c r="F2025" s="257"/>
      <c r="G2025" s="257"/>
      <c r="H2025" s="257"/>
      <c r="I2025" s="257"/>
      <c r="J2025" s="257"/>
      <c r="K2025" s="109"/>
      <c r="L2025" s="257"/>
      <c r="M2025" s="257"/>
      <c r="N2025" s="257"/>
      <c r="O2025" s="257"/>
      <c r="P2025" s="248"/>
      <c r="Q2025" s="248"/>
      <c r="R2025" s="248"/>
      <c r="S2025" s="248"/>
      <c r="T2025" s="248"/>
      <c r="U2025" s="248"/>
    </row>
    <row r="2026" spans="2:21" s="260" customFormat="1" ht="30" customHeight="1">
      <c r="B2026" s="250"/>
      <c r="C2026" s="250"/>
      <c r="D2026" s="250"/>
      <c r="E2026" s="107"/>
      <c r="F2026" s="257"/>
      <c r="G2026" s="257"/>
      <c r="H2026" s="257"/>
      <c r="I2026" s="257"/>
      <c r="J2026" s="257"/>
      <c r="K2026" s="109"/>
      <c r="L2026" s="257"/>
      <c r="M2026" s="257"/>
      <c r="N2026" s="257"/>
      <c r="O2026" s="257"/>
      <c r="P2026" s="248"/>
      <c r="Q2026" s="248"/>
      <c r="R2026" s="248"/>
      <c r="S2026" s="248"/>
      <c r="T2026" s="248"/>
      <c r="U2026" s="248"/>
    </row>
    <row r="2027" spans="2:21" s="260" customFormat="1" ht="30" customHeight="1">
      <c r="B2027" s="250"/>
      <c r="C2027" s="250"/>
      <c r="D2027" s="250"/>
      <c r="E2027" s="107"/>
      <c r="F2027" s="257"/>
      <c r="G2027" s="257"/>
      <c r="H2027" s="257"/>
      <c r="I2027" s="257"/>
      <c r="J2027" s="257"/>
      <c r="K2027" s="109"/>
      <c r="L2027" s="257"/>
      <c r="M2027" s="257"/>
      <c r="N2027" s="257"/>
      <c r="O2027" s="257"/>
      <c r="P2027" s="248"/>
      <c r="Q2027" s="248"/>
      <c r="R2027" s="248"/>
      <c r="S2027" s="248"/>
      <c r="T2027" s="248"/>
      <c r="U2027" s="248"/>
    </row>
    <row r="2028" spans="2:21" s="260" customFormat="1" ht="30" customHeight="1">
      <c r="B2028" s="250"/>
      <c r="C2028" s="250"/>
      <c r="D2028" s="250"/>
      <c r="E2028" s="107"/>
      <c r="F2028" s="257"/>
      <c r="G2028" s="257"/>
      <c r="H2028" s="257"/>
      <c r="I2028" s="257"/>
      <c r="J2028" s="257"/>
      <c r="K2028" s="109"/>
      <c r="L2028" s="257"/>
      <c r="M2028" s="257"/>
      <c r="N2028" s="257"/>
      <c r="O2028" s="257"/>
      <c r="P2028" s="248"/>
      <c r="Q2028" s="248"/>
      <c r="R2028" s="248"/>
      <c r="S2028" s="248"/>
      <c r="T2028" s="248"/>
      <c r="U2028" s="248"/>
    </row>
    <row r="2029" spans="2:21" s="260" customFormat="1" ht="30" customHeight="1">
      <c r="B2029" s="250"/>
      <c r="C2029" s="250"/>
      <c r="D2029" s="250"/>
      <c r="E2029" s="107"/>
      <c r="F2029" s="257"/>
      <c r="G2029" s="257"/>
      <c r="H2029" s="257"/>
      <c r="I2029" s="257"/>
      <c r="J2029" s="257"/>
      <c r="K2029" s="109"/>
      <c r="L2029" s="257"/>
      <c r="M2029" s="257"/>
      <c r="N2029" s="257"/>
      <c r="O2029" s="257"/>
      <c r="P2029" s="248"/>
      <c r="Q2029" s="248"/>
      <c r="R2029" s="248"/>
      <c r="S2029" s="248"/>
      <c r="T2029" s="248"/>
      <c r="U2029" s="248"/>
    </row>
    <row r="2030" spans="2:21" s="260" customFormat="1" ht="30" customHeight="1">
      <c r="B2030" s="250"/>
      <c r="C2030" s="250"/>
      <c r="D2030" s="250"/>
      <c r="E2030" s="107"/>
      <c r="F2030" s="257"/>
      <c r="G2030" s="257"/>
      <c r="H2030" s="257"/>
      <c r="I2030" s="257"/>
      <c r="J2030" s="257"/>
      <c r="K2030" s="109"/>
      <c r="L2030" s="257"/>
      <c r="M2030" s="257"/>
      <c r="N2030" s="257"/>
      <c r="O2030" s="257"/>
      <c r="P2030" s="248"/>
      <c r="Q2030" s="248"/>
      <c r="R2030" s="248"/>
      <c r="S2030" s="248"/>
      <c r="T2030" s="248"/>
      <c r="U2030" s="248"/>
    </row>
    <row r="2031" spans="2:21" s="260" customFormat="1" ht="30" customHeight="1">
      <c r="B2031" s="250"/>
      <c r="C2031" s="250"/>
      <c r="D2031" s="250"/>
      <c r="E2031" s="107"/>
      <c r="F2031" s="257"/>
      <c r="G2031" s="257"/>
      <c r="H2031" s="257"/>
      <c r="I2031" s="257"/>
      <c r="J2031" s="257"/>
      <c r="K2031" s="109"/>
      <c r="L2031" s="257"/>
      <c r="M2031" s="257"/>
      <c r="N2031" s="257"/>
      <c r="O2031" s="257"/>
      <c r="P2031" s="248"/>
      <c r="Q2031" s="248"/>
      <c r="R2031" s="248"/>
      <c r="S2031" s="248"/>
      <c r="T2031" s="248"/>
      <c r="U2031" s="248"/>
    </row>
    <row r="2032" spans="2:21" s="260" customFormat="1" ht="30" customHeight="1">
      <c r="B2032" s="250"/>
      <c r="C2032" s="250"/>
      <c r="D2032" s="250"/>
      <c r="E2032" s="107"/>
      <c r="F2032" s="257"/>
      <c r="G2032" s="257"/>
      <c r="H2032" s="257"/>
      <c r="I2032" s="257"/>
      <c r="J2032" s="257"/>
      <c r="K2032" s="109"/>
      <c r="L2032" s="257"/>
      <c r="M2032" s="257"/>
      <c r="N2032" s="257"/>
      <c r="O2032" s="257"/>
      <c r="P2032" s="248"/>
      <c r="Q2032" s="248"/>
      <c r="R2032" s="248"/>
      <c r="S2032" s="248"/>
      <c r="T2032" s="248"/>
      <c r="U2032" s="248"/>
    </row>
    <row r="2033" spans="2:21" s="260" customFormat="1" ht="30" customHeight="1">
      <c r="B2033" s="250"/>
      <c r="C2033" s="250"/>
      <c r="D2033" s="250"/>
      <c r="E2033" s="107"/>
      <c r="F2033" s="257"/>
      <c r="G2033" s="257"/>
      <c r="H2033" s="257"/>
      <c r="I2033" s="257"/>
      <c r="J2033" s="257"/>
      <c r="K2033" s="109"/>
      <c r="L2033" s="257"/>
      <c r="M2033" s="257"/>
      <c r="N2033" s="257"/>
      <c r="O2033" s="257"/>
      <c r="P2033" s="248"/>
      <c r="Q2033" s="248"/>
      <c r="R2033" s="248"/>
      <c r="S2033" s="248"/>
      <c r="T2033" s="248"/>
      <c r="U2033" s="248"/>
    </row>
    <row r="2034" spans="2:21" s="260" customFormat="1" ht="30" customHeight="1">
      <c r="B2034" s="250"/>
      <c r="C2034" s="250"/>
      <c r="D2034" s="250"/>
      <c r="E2034" s="107"/>
      <c r="F2034" s="257"/>
      <c r="G2034" s="257"/>
      <c r="H2034" s="257"/>
      <c r="I2034" s="257"/>
      <c r="J2034" s="257"/>
      <c r="K2034" s="109"/>
      <c r="L2034" s="257"/>
      <c r="M2034" s="257"/>
      <c r="N2034" s="257"/>
      <c r="O2034" s="257"/>
      <c r="P2034" s="248"/>
      <c r="Q2034" s="248"/>
      <c r="R2034" s="248"/>
      <c r="S2034" s="248"/>
      <c r="T2034" s="248"/>
      <c r="U2034" s="248"/>
    </row>
    <row r="2035" spans="2:21" s="260" customFormat="1" ht="30" customHeight="1">
      <c r="B2035" s="250"/>
      <c r="C2035" s="250"/>
      <c r="D2035" s="250"/>
      <c r="E2035" s="107"/>
      <c r="F2035" s="257"/>
      <c r="G2035" s="257"/>
      <c r="H2035" s="257"/>
      <c r="I2035" s="257"/>
      <c r="J2035" s="257"/>
      <c r="K2035" s="109"/>
      <c r="L2035" s="257"/>
      <c r="M2035" s="257"/>
      <c r="N2035" s="257"/>
      <c r="O2035" s="257"/>
      <c r="P2035" s="248"/>
      <c r="Q2035" s="248"/>
      <c r="R2035" s="248"/>
      <c r="S2035" s="248"/>
      <c r="T2035" s="248"/>
      <c r="U2035" s="248"/>
    </row>
    <row r="2036" spans="2:21" s="260" customFormat="1" ht="30" customHeight="1">
      <c r="B2036" s="250"/>
      <c r="C2036" s="250"/>
      <c r="D2036" s="250"/>
      <c r="E2036" s="107"/>
      <c r="F2036" s="257"/>
      <c r="G2036" s="257"/>
      <c r="H2036" s="257"/>
      <c r="I2036" s="257"/>
      <c r="J2036" s="257"/>
      <c r="K2036" s="109"/>
      <c r="L2036" s="257"/>
      <c r="M2036" s="257"/>
      <c r="N2036" s="257"/>
      <c r="O2036" s="257"/>
      <c r="P2036" s="248"/>
      <c r="Q2036" s="248"/>
      <c r="R2036" s="248"/>
      <c r="S2036" s="248"/>
      <c r="T2036" s="248"/>
      <c r="U2036" s="248"/>
    </row>
    <row r="2037" spans="2:21" s="260" customFormat="1" ht="30" customHeight="1">
      <c r="B2037" s="250"/>
      <c r="C2037" s="250"/>
      <c r="D2037" s="250"/>
      <c r="E2037" s="107"/>
      <c r="F2037" s="257"/>
      <c r="G2037" s="257"/>
      <c r="H2037" s="257"/>
      <c r="I2037" s="257"/>
      <c r="J2037" s="257"/>
      <c r="K2037" s="109"/>
      <c r="L2037" s="257"/>
      <c r="M2037" s="257"/>
      <c r="N2037" s="257"/>
      <c r="O2037" s="257"/>
      <c r="P2037" s="248"/>
      <c r="Q2037" s="248"/>
      <c r="R2037" s="248"/>
      <c r="S2037" s="248"/>
      <c r="T2037" s="248"/>
      <c r="U2037" s="248"/>
    </row>
    <row r="2038" spans="2:21" s="260" customFormat="1" ht="30" customHeight="1">
      <c r="B2038" s="250"/>
      <c r="C2038" s="250"/>
      <c r="D2038" s="250"/>
      <c r="E2038" s="107"/>
      <c r="F2038" s="257"/>
      <c r="G2038" s="257"/>
      <c r="H2038" s="257"/>
      <c r="I2038" s="257"/>
      <c r="J2038" s="257"/>
      <c r="K2038" s="109"/>
      <c r="L2038" s="257"/>
      <c r="M2038" s="257"/>
      <c r="N2038" s="257"/>
      <c r="O2038" s="257"/>
      <c r="P2038" s="248"/>
      <c r="Q2038" s="248"/>
      <c r="R2038" s="248"/>
      <c r="S2038" s="248"/>
      <c r="T2038" s="248"/>
      <c r="U2038" s="248"/>
    </row>
    <row r="2039" spans="2:21" s="260" customFormat="1" ht="30" customHeight="1">
      <c r="B2039" s="250"/>
      <c r="C2039" s="250"/>
      <c r="D2039" s="250"/>
      <c r="E2039" s="107"/>
      <c r="F2039" s="257"/>
      <c r="G2039" s="257"/>
      <c r="H2039" s="257"/>
      <c r="I2039" s="257"/>
      <c r="J2039" s="257"/>
      <c r="K2039" s="109"/>
      <c r="L2039" s="257"/>
      <c r="M2039" s="257"/>
      <c r="N2039" s="257"/>
      <c r="O2039" s="257"/>
      <c r="P2039" s="248"/>
      <c r="Q2039" s="248"/>
      <c r="R2039" s="248"/>
      <c r="S2039" s="248"/>
      <c r="T2039" s="248"/>
      <c r="U2039" s="248"/>
    </row>
    <row r="2040" spans="2:21" s="260" customFormat="1" ht="30" customHeight="1">
      <c r="B2040" s="250"/>
      <c r="C2040" s="250"/>
      <c r="D2040" s="250"/>
      <c r="E2040" s="107"/>
      <c r="F2040" s="257"/>
      <c r="G2040" s="257"/>
      <c r="H2040" s="257"/>
      <c r="I2040" s="257"/>
      <c r="J2040" s="257"/>
      <c r="K2040" s="109"/>
      <c r="L2040" s="257"/>
      <c r="M2040" s="257"/>
      <c r="N2040" s="257"/>
      <c r="O2040" s="257"/>
      <c r="P2040" s="248"/>
      <c r="Q2040" s="248"/>
      <c r="R2040" s="248"/>
      <c r="S2040" s="248"/>
      <c r="T2040" s="248"/>
      <c r="U2040" s="248"/>
    </row>
    <row r="2041" spans="2:21" s="260" customFormat="1" ht="30" customHeight="1">
      <c r="B2041" s="250"/>
      <c r="C2041" s="250"/>
      <c r="D2041" s="250"/>
      <c r="E2041" s="107"/>
      <c r="F2041" s="257"/>
      <c r="G2041" s="257"/>
      <c r="H2041" s="257"/>
      <c r="I2041" s="257"/>
      <c r="J2041" s="257"/>
      <c r="K2041" s="109"/>
      <c r="L2041" s="257"/>
      <c r="M2041" s="257"/>
      <c r="N2041" s="257"/>
      <c r="O2041" s="257"/>
      <c r="P2041" s="248"/>
      <c r="Q2041" s="248"/>
      <c r="R2041" s="248"/>
      <c r="S2041" s="248"/>
      <c r="T2041" s="248"/>
      <c r="U2041" s="248"/>
    </row>
    <row r="2042" spans="2:21" s="260" customFormat="1" ht="30" customHeight="1">
      <c r="B2042" s="250"/>
      <c r="C2042" s="250"/>
      <c r="D2042" s="250"/>
      <c r="E2042" s="107"/>
      <c r="F2042" s="257"/>
      <c r="G2042" s="257"/>
      <c r="H2042" s="257"/>
      <c r="I2042" s="257"/>
      <c r="J2042" s="257"/>
      <c r="K2042" s="109"/>
      <c r="L2042" s="257"/>
      <c r="M2042" s="257"/>
      <c r="N2042" s="257"/>
      <c r="O2042" s="257"/>
      <c r="P2042" s="248"/>
      <c r="Q2042" s="248"/>
      <c r="R2042" s="248"/>
      <c r="S2042" s="248"/>
      <c r="T2042" s="248"/>
      <c r="U2042" s="248"/>
    </row>
    <row r="2043" spans="2:21" s="260" customFormat="1" ht="30" customHeight="1">
      <c r="B2043" s="250"/>
      <c r="C2043" s="250"/>
      <c r="D2043" s="250"/>
      <c r="E2043" s="107"/>
      <c r="F2043" s="257"/>
      <c r="G2043" s="257"/>
      <c r="H2043" s="257"/>
      <c r="I2043" s="257"/>
      <c r="J2043" s="257"/>
      <c r="K2043" s="109"/>
      <c r="L2043" s="257"/>
      <c r="M2043" s="257"/>
      <c r="N2043" s="257"/>
      <c r="O2043" s="257"/>
      <c r="P2043" s="248"/>
      <c r="Q2043" s="248"/>
      <c r="R2043" s="248"/>
      <c r="S2043" s="248"/>
      <c r="T2043" s="248"/>
      <c r="U2043" s="248"/>
    </row>
    <row r="2044" spans="2:21" s="260" customFormat="1" ht="30" customHeight="1">
      <c r="B2044" s="250"/>
      <c r="C2044" s="250"/>
      <c r="D2044" s="250"/>
      <c r="E2044" s="107"/>
      <c r="F2044" s="257"/>
      <c r="G2044" s="257"/>
      <c r="H2044" s="257"/>
      <c r="I2044" s="257"/>
      <c r="J2044" s="257"/>
      <c r="K2044" s="109"/>
      <c r="L2044" s="257"/>
      <c r="M2044" s="257"/>
      <c r="N2044" s="257"/>
      <c r="O2044" s="257"/>
      <c r="P2044" s="248"/>
      <c r="Q2044" s="248"/>
      <c r="R2044" s="248"/>
      <c r="S2044" s="248"/>
      <c r="T2044" s="248"/>
      <c r="U2044" s="248"/>
    </row>
    <row r="2045" spans="2:21" s="260" customFormat="1" ht="30" customHeight="1">
      <c r="B2045" s="250"/>
      <c r="C2045" s="250"/>
      <c r="D2045" s="250"/>
      <c r="E2045" s="107"/>
      <c r="F2045" s="257"/>
      <c r="G2045" s="257"/>
      <c r="H2045" s="257"/>
      <c r="I2045" s="257"/>
      <c r="J2045" s="257"/>
      <c r="K2045" s="109"/>
      <c r="L2045" s="257"/>
      <c r="M2045" s="257"/>
      <c r="N2045" s="257"/>
      <c r="O2045" s="257"/>
      <c r="P2045" s="248"/>
      <c r="Q2045" s="248"/>
      <c r="R2045" s="248"/>
      <c r="S2045" s="248"/>
      <c r="T2045" s="248"/>
      <c r="U2045" s="248"/>
    </row>
    <row r="2046" spans="2:21" s="260" customFormat="1" ht="30" customHeight="1">
      <c r="B2046" s="250"/>
      <c r="C2046" s="250"/>
      <c r="D2046" s="250"/>
      <c r="E2046" s="107"/>
      <c r="F2046" s="257"/>
      <c r="G2046" s="257"/>
      <c r="H2046" s="257"/>
      <c r="I2046" s="257"/>
      <c r="J2046" s="257"/>
      <c r="K2046" s="109"/>
      <c r="L2046" s="257"/>
      <c r="M2046" s="257"/>
      <c r="N2046" s="257"/>
      <c r="O2046" s="257"/>
      <c r="P2046" s="248"/>
      <c r="Q2046" s="248"/>
      <c r="R2046" s="248"/>
      <c r="S2046" s="248"/>
      <c r="T2046" s="248"/>
      <c r="U2046" s="248"/>
    </row>
    <row r="2047" spans="2:21" s="260" customFormat="1" ht="30" customHeight="1">
      <c r="B2047" s="250"/>
      <c r="C2047" s="250"/>
      <c r="D2047" s="250"/>
      <c r="E2047" s="107"/>
      <c r="F2047" s="257"/>
      <c r="G2047" s="257"/>
      <c r="H2047" s="257"/>
      <c r="I2047" s="257"/>
      <c r="J2047" s="257"/>
      <c r="K2047" s="109"/>
      <c r="L2047" s="257"/>
      <c r="M2047" s="257"/>
      <c r="N2047" s="257"/>
      <c r="O2047" s="257"/>
      <c r="P2047" s="248"/>
      <c r="Q2047" s="248"/>
      <c r="R2047" s="248"/>
      <c r="S2047" s="248"/>
      <c r="T2047" s="248"/>
      <c r="U2047" s="248"/>
    </row>
    <row r="2048" spans="2:21" s="260" customFormat="1" ht="30" customHeight="1">
      <c r="B2048" s="250"/>
      <c r="C2048" s="250"/>
      <c r="D2048" s="250"/>
      <c r="E2048" s="107"/>
      <c r="F2048" s="257"/>
      <c r="G2048" s="257"/>
      <c r="H2048" s="257"/>
      <c r="I2048" s="257"/>
      <c r="J2048" s="257"/>
      <c r="K2048" s="109"/>
      <c r="L2048" s="257"/>
      <c r="M2048" s="257"/>
      <c r="N2048" s="257"/>
      <c r="O2048" s="257"/>
      <c r="P2048" s="248"/>
      <c r="Q2048" s="248"/>
      <c r="R2048" s="248"/>
      <c r="S2048" s="248"/>
      <c r="T2048" s="248"/>
      <c r="U2048" s="248"/>
    </row>
    <row r="2049" spans="2:21" s="260" customFormat="1" ht="30" customHeight="1">
      <c r="B2049" s="250"/>
      <c r="C2049" s="250"/>
      <c r="D2049" s="250"/>
      <c r="E2049" s="107"/>
      <c r="F2049" s="257"/>
      <c r="G2049" s="257"/>
      <c r="H2049" s="257"/>
      <c r="I2049" s="257"/>
      <c r="J2049" s="257"/>
      <c r="K2049" s="109"/>
      <c r="L2049" s="257"/>
      <c r="M2049" s="257"/>
      <c r="N2049" s="257"/>
      <c r="O2049" s="257"/>
      <c r="P2049" s="248"/>
      <c r="Q2049" s="248"/>
      <c r="R2049" s="248"/>
      <c r="S2049" s="248"/>
      <c r="T2049" s="248"/>
      <c r="U2049" s="248"/>
    </row>
    <row r="2050" spans="2:21" s="260" customFormat="1" ht="30" customHeight="1">
      <c r="B2050" s="250"/>
      <c r="C2050" s="250"/>
      <c r="D2050" s="250"/>
      <c r="E2050" s="107"/>
      <c r="F2050" s="257"/>
      <c r="G2050" s="257"/>
      <c r="H2050" s="257"/>
      <c r="I2050" s="257"/>
      <c r="J2050" s="257"/>
      <c r="K2050" s="109"/>
      <c r="L2050" s="257"/>
      <c r="M2050" s="257"/>
      <c r="N2050" s="257"/>
      <c r="O2050" s="257"/>
      <c r="P2050" s="248"/>
      <c r="Q2050" s="248"/>
      <c r="R2050" s="248"/>
      <c r="S2050" s="248"/>
      <c r="T2050" s="248"/>
      <c r="U2050" s="248"/>
    </row>
    <row r="2051" spans="2:21" s="260" customFormat="1" ht="30" customHeight="1">
      <c r="B2051" s="250"/>
      <c r="C2051" s="250"/>
      <c r="D2051" s="250"/>
      <c r="E2051" s="107"/>
      <c r="F2051" s="257"/>
      <c r="G2051" s="257"/>
      <c r="H2051" s="257"/>
      <c r="I2051" s="257"/>
      <c r="J2051" s="257"/>
      <c r="K2051" s="109"/>
      <c r="L2051" s="257"/>
      <c r="M2051" s="257"/>
      <c r="N2051" s="257"/>
      <c r="O2051" s="257"/>
      <c r="P2051" s="248"/>
      <c r="Q2051" s="248"/>
      <c r="R2051" s="248"/>
      <c r="S2051" s="248"/>
      <c r="T2051" s="248"/>
      <c r="U2051" s="248"/>
    </row>
    <row r="2052" spans="2:21" s="260" customFormat="1" ht="30" customHeight="1">
      <c r="B2052" s="250"/>
      <c r="C2052" s="250"/>
      <c r="D2052" s="250"/>
      <c r="E2052" s="107"/>
      <c r="F2052" s="257"/>
      <c r="G2052" s="257"/>
      <c r="H2052" s="257"/>
      <c r="I2052" s="257"/>
      <c r="J2052" s="257"/>
      <c r="K2052" s="109"/>
      <c r="L2052" s="257"/>
      <c r="M2052" s="257"/>
      <c r="N2052" s="257"/>
      <c r="O2052" s="257"/>
      <c r="P2052" s="248"/>
      <c r="Q2052" s="248"/>
      <c r="R2052" s="248"/>
      <c r="S2052" s="248"/>
      <c r="T2052" s="248"/>
      <c r="U2052" s="248"/>
    </row>
    <row r="2053" spans="2:21" s="260" customFormat="1" ht="30" customHeight="1">
      <c r="B2053" s="250"/>
      <c r="C2053" s="250"/>
      <c r="D2053" s="250"/>
      <c r="E2053" s="107"/>
      <c r="F2053" s="257"/>
      <c r="G2053" s="257"/>
      <c r="H2053" s="257"/>
      <c r="I2053" s="257"/>
      <c r="J2053" s="257"/>
      <c r="K2053" s="109"/>
      <c r="L2053" s="257"/>
      <c r="M2053" s="257"/>
      <c r="N2053" s="257"/>
      <c r="O2053" s="257"/>
      <c r="P2053" s="248"/>
      <c r="Q2053" s="248"/>
      <c r="R2053" s="248"/>
      <c r="S2053" s="248"/>
      <c r="T2053" s="248"/>
      <c r="U2053" s="248"/>
    </row>
    <row r="2054" spans="2:21" s="260" customFormat="1" ht="30" customHeight="1">
      <c r="B2054" s="250"/>
      <c r="C2054" s="250"/>
      <c r="D2054" s="250"/>
      <c r="E2054" s="107"/>
      <c r="F2054" s="257"/>
      <c r="G2054" s="257"/>
      <c r="H2054" s="257"/>
      <c r="I2054" s="257"/>
      <c r="J2054" s="257"/>
      <c r="K2054" s="109"/>
      <c r="L2054" s="257"/>
      <c r="M2054" s="257"/>
      <c r="N2054" s="257"/>
      <c r="O2054" s="257"/>
      <c r="P2054" s="248"/>
      <c r="Q2054" s="248"/>
      <c r="R2054" s="248"/>
      <c r="S2054" s="248"/>
      <c r="T2054" s="248"/>
      <c r="U2054" s="248"/>
    </row>
    <row r="2055" spans="2:21" s="260" customFormat="1" ht="30" customHeight="1">
      <c r="B2055" s="250"/>
      <c r="C2055" s="250"/>
      <c r="D2055" s="250"/>
      <c r="E2055" s="107"/>
      <c r="F2055" s="257"/>
      <c r="G2055" s="257"/>
      <c r="H2055" s="257"/>
      <c r="I2055" s="257"/>
      <c r="J2055" s="257"/>
      <c r="K2055" s="109"/>
      <c r="L2055" s="257"/>
      <c r="M2055" s="257"/>
      <c r="N2055" s="257"/>
      <c r="O2055" s="257"/>
      <c r="P2055" s="248"/>
      <c r="Q2055" s="248"/>
      <c r="R2055" s="248"/>
      <c r="S2055" s="248"/>
      <c r="T2055" s="248"/>
      <c r="U2055" s="248"/>
    </row>
    <row r="2056" spans="2:21" s="260" customFormat="1" ht="30" customHeight="1">
      <c r="B2056" s="250"/>
      <c r="C2056" s="250"/>
      <c r="D2056" s="250"/>
      <c r="E2056" s="107"/>
      <c r="F2056" s="257"/>
      <c r="G2056" s="257"/>
      <c r="H2056" s="257"/>
      <c r="I2056" s="257"/>
      <c r="J2056" s="257"/>
      <c r="K2056" s="109"/>
      <c r="L2056" s="257"/>
      <c r="M2056" s="257"/>
      <c r="N2056" s="257"/>
      <c r="O2056" s="257"/>
      <c r="P2056" s="248"/>
      <c r="Q2056" s="248"/>
      <c r="R2056" s="248"/>
      <c r="S2056" s="248"/>
      <c r="T2056" s="248"/>
      <c r="U2056" s="248"/>
    </row>
    <row r="2057" spans="2:21" s="260" customFormat="1" ht="30" customHeight="1">
      <c r="B2057" s="250"/>
      <c r="C2057" s="250"/>
      <c r="D2057" s="250"/>
      <c r="E2057" s="107"/>
      <c r="F2057" s="257"/>
      <c r="G2057" s="257"/>
      <c r="H2057" s="257"/>
      <c r="I2057" s="257"/>
      <c r="J2057" s="257"/>
      <c r="K2057" s="109"/>
      <c r="L2057" s="257"/>
      <c r="M2057" s="257"/>
      <c r="N2057" s="257"/>
      <c r="O2057" s="257"/>
      <c r="P2057" s="248"/>
      <c r="Q2057" s="248"/>
      <c r="R2057" s="248"/>
      <c r="S2057" s="248"/>
      <c r="T2057" s="248"/>
      <c r="U2057" s="248"/>
    </row>
    <row r="2058" spans="2:21" s="260" customFormat="1" ht="30" customHeight="1">
      <c r="B2058" s="250"/>
      <c r="C2058" s="250"/>
      <c r="D2058" s="250"/>
      <c r="E2058" s="107"/>
      <c r="F2058" s="257"/>
      <c r="G2058" s="257"/>
      <c r="H2058" s="257"/>
      <c r="I2058" s="257"/>
      <c r="J2058" s="257"/>
      <c r="K2058" s="109"/>
      <c r="L2058" s="257"/>
      <c r="M2058" s="257"/>
      <c r="N2058" s="257"/>
      <c r="O2058" s="257"/>
      <c r="P2058" s="248"/>
      <c r="Q2058" s="248"/>
      <c r="R2058" s="248"/>
      <c r="S2058" s="248"/>
      <c r="T2058" s="248"/>
      <c r="U2058" s="248"/>
    </row>
    <row r="2059" spans="2:21" s="260" customFormat="1" ht="30" customHeight="1">
      <c r="B2059" s="250"/>
      <c r="C2059" s="250"/>
      <c r="D2059" s="250"/>
      <c r="E2059" s="107"/>
      <c r="F2059" s="257"/>
      <c r="G2059" s="257"/>
      <c r="H2059" s="257"/>
      <c r="I2059" s="257"/>
      <c r="J2059" s="257"/>
      <c r="K2059" s="109"/>
      <c r="L2059" s="257"/>
      <c r="M2059" s="257"/>
      <c r="N2059" s="257"/>
      <c r="O2059" s="257"/>
      <c r="P2059" s="248"/>
      <c r="Q2059" s="248"/>
      <c r="R2059" s="248"/>
      <c r="S2059" s="248"/>
      <c r="T2059" s="248"/>
      <c r="U2059" s="248"/>
    </row>
    <row r="2060" spans="2:21" s="260" customFormat="1" ht="30" customHeight="1">
      <c r="B2060" s="250"/>
      <c r="C2060" s="250"/>
      <c r="D2060" s="250"/>
      <c r="E2060" s="107"/>
      <c r="F2060" s="257"/>
      <c r="G2060" s="257"/>
      <c r="H2060" s="257"/>
      <c r="I2060" s="257"/>
      <c r="J2060" s="257"/>
      <c r="K2060" s="109"/>
      <c r="L2060" s="257"/>
      <c r="M2060" s="257"/>
      <c r="N2060" s="257"/>
      <c r="O2060" s="257"/>
      <c r="P2060" s="248"/>
      <c r="Q2060" s="248"/>
      <c r="R2060" s="248"/>
      <c r="S2060" s="248"/>
      <c r="T2060" s="248"/>
      <c r="U2060" s="248"/>
    </row>
    <row r="2061" spans="2:21" s="260" customFormat="1" ht="30" customHeight="1">
      <c r="B2061" s="250"/>
      <c r="C2061" s="250"/>
      <c r="D2061" s="250"/>
      <c r="E2061" s="107"/>
      <c r="F2061" s="257"/>
      <c r="G2061" s="257"/>
      <c r="H2061" s="257"/>
      <c r="I2061" s="257"/>
      <c r="J2061" s="257"/>
      <c r="K2061" s="109"/>
      <c r="L2061" s="257"/>
      <c r="M2061" s="257"/>
      <c r="N2061" s="257"/>
      <c r="O2061" s="257"/>
      <c r="P2061" s="248"/>
      <c r="Q2061" s="248"/>
      <c r="R2061" s="248"/>
      <c r="S2061" s="248"/>
      <c r="T2061" s="248"/>
      <c r="U2061" s="248"/>
    </row>
    <row r="2062" spans="2:21" s="260" customFormat="1" ht="30" customHeight="1">
      <c r="B2062" s="250"/>
      <c r="C2062" s="250"/>
      <c r="D2062" s="250"/>
      <c r="E2062" s="107"/>
      <c r="F2062" s="257"/>
      <c r="G2062" s="257"/>
      <c r="H2062" s="257"/>
      <c r="I2062" s="257"/>
      <c r="J2062" s="257"/>
      <c r="K2062" s="109"/>
      <c r="L2062" s="257"/>
      <c r="M2062" s="257"/>
      <c r="N2062" s="257"/>
      <c r="O2062" s="257"/>
      <c r="P2062" s="248"/>
      <c r="Q2062" s="248"/>
      <c r="R2062" s="248"/>
      <c r="S2062" s="248"/>
      <c r="T2062" s="248"/>
      <c r="U2062" s="248"/>
    </row>
    <row r="2063" spans="2:21" s="260" customFormat="1" ht="30" customHeight="1">
      <c r="B2063" s="250"/>
      <c r="C2063" s="250"/>
      <c r="D2063" s="250"/>
      <c r="E2063" s="107"/>
      <c r="F2063" s="257"/>
      <c r="G2063" s="257"/>
      <c r="H2063" s="257"/>
      <c r="I2063" s="257"/>
      <c r="J2063" s="257"/>
      <c r="K2063" s="109"/>
      <c r="L2063" s="257"/>
      <c r="M2063" s="257"/>
      <c r="N2063" s="257"/>
      <c r="O2063" s="257"/>
      <c r="P2063" s="248"/>
      <c r="Q2063" s="248"/>
      <c r="R2063" s="248"/>
      <c r="S2063" s="248"/>
      <c r="T2063" s="248"/>
      <c r="U2063" s="248"/>
    </row>
    <row r="2064" spans="2:21" s="260" customFormat="1" ht="30" customHeight="1">
      <c r="B2064" s="250"/>
      <c r="C2064" s="250"/>
      <c r="D2064" s="250"/>
      <c r="E2064" s="107"/>
      <c r="F2064" s="257"/>
      <c r="G2064" s="257"/>
      <c r="H2064" s="257"/>
      <c r="I2064" s="257"/>
      <c r="J2064" s="257"/>
      <c r="K2064" s="109"/>
      <c r="L2064" s="257"/>
      <c r="M2064" s="257"/>
      <c r="N2064" s="257"/>
      <c r="O2064" s="257"/>
      <c r="P2064" s="248"/>
      <c r="Q2064" s="248"/>
      <c r="R2064" s="248"/>
      <c r="S2064" s="248"/>
      <c r="T2064" s="248"/>
      <c r="U2064" s="248"/>
    </row>
    <row r="2065" spans="2:21" s="260" customFormat="1" ht="30" customHeight="1">
      <c r="B2065" s="250"/>
      <c r="C2065" s="250"/>
      <c r="D2065" s="250"/>
      <c r="E2065" s="107"/>
      <c r="F2065" s="257"/>
      <c r="G2065" s="257"/>
      <c r="H2065" s="257"/>
      <c r="I2065" s="257"/>
      <c r="J2065" s="257"/>
      <c r="K2065" s="109"/>
      <c r="L2065" s="257"/>
      <c r="M2065" s="257"/>
      <c r="N2065" s="257"/>
      <c r="O2065" s="257"/>
      <c r="P2065" s="248"/>
      <c r="Q2065" s="248"/>
      <c r="R2065" s="248"/>
      <c r="S2065" s="248"/>
      <c r="T2065" s="248"/>
      <c r="U2065" s="248"/>
    </row>
    <row r="2066" spans="2:21" s="260" customFormat="1" ht="30" customHeight="1">
      <c r="B2066" s="250"/>
      <c r="C2066" s="250"/>
      <c r="D2066" s="250"/>
      <c r="E2066" s="107"/>
      <c r="F2066" s="257"/>
      <c r="G2066" s="257"/>
      <c r="H2066" s="257"/>
      <c r="I2066" s="257"/>
      <c r="J2066" s="257"/>
      <c r="K2066" s="109"/>
      <c r="L2066" s="257"/>
      <c r="M2066" s="257"/>
      <c r="N2066" s="257"/>
      <c r="O2066" s="257"/>
      <c r="P2066" s="248"/>
      <c r="Q2066" s="248"/>
      <c r="R2066" s="248"/>
      <c r="S2066" s="248"/>
      <c r="T2066" s="248"/>
      <c r="U2066" s="248"/>
    </row>
    <row r="2067" spans="2:21" s="260" customFormat="1" ht="30" customHeight="1">
      <c r="B2067" s="250"/>
      <c r="C2067" s="250"/>
      <c r="D2067" s="250"/>
      <c r="E2067" s="107"/>
      <c r="F2067" s="257"/>
      <c r="G2067" s="257"/>
      <c r="H2067" s="257"/>
      <c r="I2067" s="257"/>
      <c r="J2067" s="257"/>
      <c r="K2067" s="109"/>
      <c r="L2067" s="257"/>
      <c r="M2067" s="257"/>
      <c r="N2067" s="257"/>
      <c r="O2067" s="257"/>
      <c r="P2067" s="248"/>
      <c r="Q2067" s="248"/>
      <c r="R2067" s="248"/>
      <c r="S2067" s="248"/>
      <c r="T2067" s="248"/>
      <c r="U2067" s="248"/>
    </row>
    <row r="2068" spans="2:21" s="260" customFormat="1" ht="30" customHeight="1">
      <c r="B2068" s="250"/>
      <c r="C2068" s="250"/>
      <c r="D2068" s="250"/>
      <c r="E2068" s="107"/>
      <c r="F2068" s="257"/>
      <c r="G2068" s="257"/>
      <c r="H2068" s="257"/>
      <c r="I2068" s="257"/>
      <c r="J2068" s="257"/>
      <c r="K2068" s="109"/>
      <c r="L2068" s="257"/>
      <c r="M2068" s="257"/>
      <c r="N2068" s="257"/>
      <c r="O2068" s="257"/>
      <c r="P2068" s="248"/>
      <c r="Q2068" s="248"/>
      <c r="R2068" s="248"/>
      <c r="S2068" s="248"/>
      <c r="T2068" s="248"/>
      <c r="U2068" s="248"/>
    </row>
    <row r="2069" spans="2:21" s="260" customFormat="1" ht="30" customHeight="1">
      <c r="B2069" s="250"/>
      <c r="C2069" s="250"/>
      <c r="D2069" s="250"/>
      <c r="E2069" s="107"/>
      <c r="F2069" s="257"/>
      <c r="G2069" s="257"/>
      <c r="H2069" s="257"/>
      <c r="I2069" s="257"/>
      <c r="J2069" s="257"/>
      <c r="K2069" s="109"/>
      <c r="L2069" s="257"/>
      <c r="M2069" s="257"/>
      <c r="N2069" s="257"/>
      <c r="O2069" s="257"/>
      <c r="P2069" s="248"/>
      <c r="Q2069" s="248"/>
      <c r="R2069" s="248"/>
      <c r="S2069" s="248"/>
      <c r="T2069" s="248"/>
      <c r="U2069" s="248"/>
    </row>
    <row r="2070" spans="2:21" s="260" customFormat="1" ht="30" customHeight="1">
      <c r="B2070" s="250"/>
      <c r="C2070" s="250"/>
      <c r="D2070" s="250"/>
      <c r="E2070" s="107"/>
      <c r="F2070" s="257"/>
      <c r="G2070" s="257"/>
      <c r="H2070" s="257"/>
      <c r="I2070" s="257"/>
      <c r="J2070" s="257"/>
      <c r="K2070" s="109"/>
      <c r="L2070" s="257"/>
      <c r="M2070" s="257"/>
      <c r="N2070" s="257"/>
      <c r="O2070" s="257"/>
      <c r="P2070" s="248"/>
      <c r="Q2070" s="248"/>
      <c r="R2070" s="248"/>
      <c r="S2070" s="248"/>
      <c r="T2070" s="248"/>
      <c r="U2070" s="248"/>
    </row>
    <row r="2071" spans="2:21" s="260" customFormat="1" ht="30" customHeight="1">
      <c r="B2071" s="250"/>
      <c r="C2071" s="250"/>
      <c r="D2071" s="250"/>
      <c r="E2071" s="107"/>
      <c r="F2071" s="257"/>
      <c r="G2071" s="257"/>
      <c r="H2071" s="257"/>
      <c r="I2071" s="257"/>
      <c r="J2071" s="257"/>
      <c r="K2071" s="109"/>
      <c r="L2071" s="257"/>
      <c r="M2071" s="257"/>
      <c r="N2071" s="257"/>
      <c r="O2071" s="257"/>
      <c r="P2071" s="248"/>
      <c r="Q2071" s="248"/>
      <c r="R2071" s="248"/>
      <c r="S2071" s="248"/>
      <c r="T2071" s="248"/>
      <c r="U2071" s="248"/>
    </row>
    <row r="2072" spans="2:21" s="260" customFormat="1" ht="30" customHeight="1">
      <c r="B2072" s="250"/>
      <c r="C2072" s="250"/>
      <c r="D2072" s="250"/>
      <c r="E2072" s="107"/>
      <c r="F2072" s="257"/>
      <c r="G2072" s="257"/>
      <c r="H2072" s="257"/>
      <c r="I2072" s="257"/>
      <c r="J2072" s="257"/>
      <c r="K2072" s="109"/>
      <c r="L2072" s="257"/>
      <c r="M2072" s="257"/>
      <c r="N2072" s="257"/>
      <c r="O2072" s="257"/>
      <c r="P2072" s="248"/>
      <c r="Q2072" s="248"/>
      <c r="R2072" s="248"/>
      <c r="S2072" s="248"/>
      <c r="T2072" s="248"/>
      <c r="U2072" s="248"/>
    </row>
    <row r="2073" spans="2:21" s="260" customFormat="1" ht="30" customHeight="1">
      <c r="B2073" s="250"/>
      <c r="C2073" s="250"/>
      <c r="D2073" s="250"/>
      <c r="E2073" s="107"/>
      <c r="F2073" s="257"/>
      <c r="G2073" s="257"/>
      <c r="H2073" s="257"/>
      <c r="I2073" s="257"/>
      <c r="J2073" s="257"/>
      <c r="K2073" s="109"/>
      <c r="L2073" s="257"/>
      <c r="M2073" s="257"/>
      <c r="N2073" s="257"/>
      <c r="O2073" s="257"/>
      <c r="P2073" s="248"/>
      <c r="Q2073" s="248"/>
      <c r="R2073" s="248"/>
      <c r="S2073" s="248"/>
      <c r="T2073" s="248"/>
      <c r="U2073" s="248"/>
    </row>
    <row r="2074" spans="2:21" s="260" customFormat="1" ht="30" customHeight="1">
      <c r="B2074" s="250"/>
      <c r="C2074" s="250"/>
      <c r="D2074" s="250"/>
      <c r="E2074" s="107"/>
      <c r="F2074" s="257"/>
      <c r="G2074" s="257"/>
      <c r="H2074" s="257"/>
      <c r="I2074" s="257"/>
      <c r="J2074" s="257"/>
      <c r="K2074" s="109"/>
      <c r="L2074" s="257"/>
      <c r="M2074" s="257"/>
      <c r="N2074" s="257"/>
      <c r="O2074" s="257"/>
      <c r="P2074" s="248"/>
      <c r="Q2074" s="248"/>
      <c r="R2074" s="248"/>
      <c r="S2074" s="248"/>
      <c r="T2074" s="248"/>
      <c r="U2074" s="248"/>
    </row>
    <row r="2075" spans="2:21" s="260" customFormat="1" ht="30" customHeight="1">
      <c r="B2075" s="250"/>
      <c r="C2075" s="250"/>
      <c r="D2075" s="250"/>
      <c r="E2075" s="107"/>
      <c r="F2075" s="257"/>
      <c r="G2075" s="257"/>
      <c r="H2075" s="257"/>
      <c r="I2075" s="257"/>
      <c r="J2075" s="257"/>
      <c r="K2075" s="109"/>
      <c r="L2075" s="257"/>
      <c r="M2075" s="257"/>
      <c r="N2075" s="257"/>
      <c r="O2075" s="257"/>
      <c r="P2075" s="248"/>
      <c r="Q2075" s="248"/>
      <c r="R2075" s="248"/>
      <c r="S2075" s="248"/>
      <c r="T2075" s="248"/>
      <c r="U2075" s="248"/>
    </row>
    <row r="2076" spans="2:21" s="260" customFormat="1" ht="30" customHeight="1">
      <c r="B2076" s="250"/>
      <c r="C2076" s="250"/>
      <c r="D2076" s="250"/>
      <c r="E2076" s="107"/>
      <c r="F2076" s="257"/>
      <c r="G2076" s="257"/>
      <c r="H2076" s="257"/>
      <c r="I2076" s="257"/>
      <c r="J2076" s="257"/>
      <c r="K2076" s="109"/>
      <c r="L2076" s="257"/>
      <c r="M2076" s="257"/>
      <c r="N2076" s="257"/>
      <c r="O2076" s="257"/>
      <c r="P2076" s="248"/>
      <c r="Q2076" s="248"/>
      <c r="R2076" s="248"/>
      <c r="S2076" s="248"/>
      <c r="T2076" s="248"/>
      <c r="U2076" s="248"/>
    </row>
    <row r="2077" spans="2:21" s="260" customFormat="1" ht="30" customHeight="1">
      <c r="B2077" s="250"/>
      <c r="C2077" s="250"/>
      <c r="D2077" s="250"/>
      <c r="E2077" s="107"/>
      <c r="F2077" s="257"/>
      <c r="G2077" s="257"/>
      <c r="H2077" s="257"/>
      <c r="I2077" s="257"/>
      <c r="J2077" s="257"/>
      <c r="K2077" s="109"/>
      <c r="L2077" s="257"/>
      <c r="M2077" s="257"/>
      <c r="N2077" s="257"/>
      <c r="O2077" s="257"/>
      <c r="P2077" s="248"/>
      <c r="Q2077" s="248"/>
      <c r="R2077" s="248"/>
      <c r="S2077" s="248"/>
      <c r="T2077" s="248"/>
      <c r="U2077" s="248"/>
    </row>
    <row r="2078" spans="2:21" s="260" customFormat="1" ht="30" customHeight="1">
      <c r="B2078" s="250"/>
      <c r="C2078" s="250"/>
      <c r="D2078" s="250"/>
      <c r="E2078" s="107"/>
      <c r="F2078" s="257"/>
      <c r="G2078" s="257"/>
      <c r="H2078" s="257"/>
      <c r="I2078" s="257"/>
      <c r="J2078" s="257"/>
      <c r="K2078" s="109"/>
      <c r="L2078" s="257"/>
      <c r="M2078" s="257"/>
      <c r="N2078" s="257"/>
      <c r="O2078" s="257"/>
      <c r="P2078" s="248"/>
      <c r="Q2078" s="248"/>
      <c r="R2078" s="248"/>
      <c r="S2078" s="248"/>
      <c r="T2078" s="248"/>
      <c r="U2078" s="248"/>
    </row>
    <row r="2079" spans="2:21" s="260" customFormat="1" ht="30" customHeight="1">
      <c r="B2079" s="250"/>
      <c r="C2079" s="250"/>
      <c r="D2079" s="250"/>
      <c r="E2079" s="107"/>
      <c r="F2079" s="257"/>
      <c r="G2079" s="257"/>
      <c r="H2079" s="257"/>
      <c r="I2079" s="257"/>
      <c r="J2079" s="257"/>
      <c r="K2079" s="109"/>
      <c r="L2079" s="257"/>
      <c r="M2079" s="257"/>
      <c r="N2079" s="257"/>
      <c r="O2079" s="257"/>
      <c r="P2079" s="248"/>
      <c r="Q2079" s="248"/>
      <c r="R2079" s="248"/>
      <c r="S2079" s="248"/>
      <c r="T2079" s="248"/>
      <c r="U2079" s="248"/>
    </row>
    <row r="2080" spans="2:21" s="260" customFormat="1" ht="30" customHeight="1">
      <c r="B2080" s="250"/>
      <c r="C2080" s="250"/>
      <c r="D2080" s="250"/>
      <c r="E2080" s="107"/>
      <c r="F2080" s="257"/>
      <c r="G2080" s="257"/>
      <c r="H2080" s="257"/>
      <c r="I2080" s="257"/>
      <c r="J2080" s="257"/>
      <c r="K2080" s="109"/>
      <c r="L2080" s="257"/>
      <c r="M2080" s="257"/>
      <c r="N2080" s="257"/>
      <c r="O2080" s="257"/>
      <c r="P2080" s="248"/>
      <c r="Q2080" s="248"/>
      <c r="R2080" s="248"/>
      <c r="S2080" s="248"/>
      <c r="T2080" s="248"/>
      <c r="U2080" s="248"/>
    </row>
    <row r="2081" spans="2:21" s="260" customFormat="1" ht="30" customHeight="1">
      <c r="B2081" s="250"/>
      <c r="C2081" s="250"/>
      <c r="D2081" s="250"/>
      <c r="E2081" s="107"/>
      <c r="F2081" s="257"/>
      <c r="G2081" s="257"/>
      <c r="H2081" s="257"/>
      <c r="I2081" s="257"/>
      <c r="J2081" s="257"/>
      <c r="K2081" s="109"/>
      <c r="L2081" s="257"/>
      <c r="M2081" s="257"/>
      <c r="N2081" s="257"/>
      <c r="O2081" s="257"/>
      <c r="P2081" s="248"/>
      <c r="Q2081" s="248"/>
      <c r="R2081" s="248"/>
      <c r="S2081" s="248"/>
      <c r="T2081" s="248"/>
      <c r="U2081" s="248"/>
    </row>
    <row r="2082" spans="2:21" s="260" customFormat="1" ht="30" customHeight="1">
      <c r="B2082" s="250"/>
      <c r="C2082" s="250"/>
      <c r="D2082" s="250"/>
      <c r="E2082" s="107"/>
      <c r="F2082" s="257"/>
      <c r="G2082" s="257"/>
      <c r="H2082" s="257"/>
      <c r="I2082" s="257"/>
      <c r="J2082" s="257"/>
      <c r="K2082" s="109"/>
      <c r="L2082" s="257"/>
      <c r="M2082" s="257"/>
      <c r="N2082" s="257"/>
      <c r="O2082" s="257"/>
      <c r="P2082" s="248"/>
      <c r="Q2082" s="248"/>
      <c r="R2082" s="248"/>
      <c r="S2082" s="248"/>
      <c r="T2082" s="248"/>
      <c r="U2082" s="248"/>
    </row>
    <row r="2083" spans="2:21" s="260" customFormat="1" ht="30" customHeight="1">
      <c r="B2083" s="250"/>
      <c r="C2083" s="250"/>
      <c r="D2083" s="250"/>
      <c r="E2083" s="107"/>
      <c r="F2083" s="257"/>
      <c r="G2083" s="257"/>
      <c r="H2083" s="257"/>
      <c r="I2083" s="257"/>
      <c r="J2083" s="257"/>
      <c r="K2083" s="109"/>
      <c r="L2083" s="257"/>
      <c r="M2083" s="257"/>
      <c r="N2083" s="257"/>
      <c r="O2083" s="257"/>
      <c r="P2083" s="248"/>
      <c r="Q2083" s="248"/>
      <c r="R2083" s="248"/>
      <c r="S2083" s="248"/>
      <c r="T2083" s="248"/>
      <c r="U2083" s="248"/>
    </row>
    <row r="2084" spans="2:21" s="260" customFormat="1" ht="30" customHeight="1">
      <c r="B2084" s="250"/>
      <c r="C2084" s="250"/>
      <c r="D2084" s="250"/>
      <c r="E2084" s="107"/>
      <c r="F2084" s="257"/>
      <c r="G2084" s="257"/>
      <c r="H2084" s="257"/>
      <c r="I2084" s="257"/>
      <c r="J2084" s="257"/>
      <c r="K2084" s="109"/>
      <c r="L2084" s="257"/>
      <c r="M2084" s="257"/>
      <c r="N2084" s="257"/>
      <c r="O2084" s="257"/>
      <c r="P2084" s="248"/>
      <c r="Q2084" s="248"/>
      <c r="R2084" s="248"/>
      <c r="S2084" s="248"/>
      <c r="T2084" s="248"/>
      <c r="U2084" s="248"/>
    </row>
    <row r="2085" spans="2:21" s="260" customFormat="1" ht="30" customHeight="1">
      <c r="B2085" s="250"/>
      <c r="C2085" s="250"/>
      <c r="D2085" s="250"/>
      <c r="E2085" s="107"/>
      <c r="F2085" s="257"/>
      <c r="G2085" s="257"/>
      <c r="H2085" s="257"/>
      <c r="I2085" s="257"/>
      <c r="J2085" s="257"/>
      <c r="K2085" s="109"/>
      <c r="L2085" s="257"/>
      <c r="M2085" s="257"/>
      <c r="N2085" s="257"/>
      <c r="O2085" s="257"/>
      <c r="P2085" s="248"/>
      <c r="Q2085" s="248"/>
      <c r="R2085" s="248"/>
      <c r="S2085" s="248"/>
      <c r="T2085" s="248"/>
      <c r="U2085" s="248"/>
    </row>
    <row r="2086" spans="2:21" s="260" customFormat="1" ht="30" customHeight="1">
      <c r="B2086" s="250"/>
      <c r="C2086" s="250"/>
      <c r="D2086" s="250"/>
      <c r="E2086" s="107"/>
      <c r="F2086" s="257"/>
      <c r="G2086" s="257"/>
      <c r="H2086" s="257"/>
      <c r="I2086" s="257"/>
      <c r="J2086" s="257"/>
      <c r="K2086" s="109"/>
      <c r="L2086" s="257"/>
      <c r="M2086" s="257"/>
      <c r="N2086" s="257"/>
      <c r="O2086" s="257"/>
      <c r="P2086" s="248"/>
      <c r="Q2086" s="248"/>
      <c r="R2086" s="248"/>
      <c r="S2086" s="248"/>
      <c r="T2086" s="248"/>
      <c r="U2086" s="248"/>
    </row>
    <row r="2087" spans="2:21" s="260" customFormat="1" ht="30" customHeight="1">
      <c r="B2087" s="250"/>
      <c r="C2087" s="250"/>
      <c r="D2087" s="250"/>
      <c r="E2087" s="107"/>
      <c r="F2087" s="257"/>
      <c r="G2087" s="257"/>
      <c r="H2087" s="257"/>
      <c r="I2087" s="257"/>
      <c r="J2087" s="257"/>
      <c r="K2087" s="109"/>
      <c r="L2087" s="257"/>
      <c r="M2087" s="257"/>
      <c r="N2087" s="257"/>
      <c r="O2087" s="257"/>
      <c r="P2087" s="248"/>
      <c r="Q2087" s="248"/>
      <c r="R2087" s="248"/>
      <c r="S2087" s="248"/>
      <c r="T2087" s="248"/>
      <c r="U2087" s="248"/>
    </row>
    <row r="2088" spans="2:21" s="260" customFormat="1" ht="30" customHeight="1">
      <c r="B2088" s="250"/>
      <c r="C2088" s="250"/>
      <c r="D2088" s="250"/>
      <c r="E2088" s="107"/>
      <c r="F2088" s="257"/>
      <c r="G2088" s="257"/>
      <c r="H2088" s="257"/>
      <c r="I2088" s="257"/>
      <c r="J2088" s="257"/>
      <c r="K2088" s="109"/>
      <c r="L2088" s="257"/>
      <c r="M2088" s="257"/>
      <c r="N2088" s="257"/>
      <c r="O2088" s="257"/>
      <c r="P2088" s="248"/>
      <c r="Q2088" s="248"/>
      <c r="R2088" s="248"/>
      <c r="S2088" s="248"/>
      <c r="T2088" s="248"/>
      <c r="U2088" s="248"/>
    </row>
    <row r="2089" spans="2:21" s="260" customFormat="1" ht="30" customHeight="1">
      <c r="B2089" s="250"/>
      <c r="C2089" s="250"/>
      <c r="D2089" s="250"/>
      <c r="E2089" s="107"/>
      <c r="F2089" s="257"/>
      <c r="G2089" s="257"/>
      <c r="H2089" s="257"/>
      <c r="I2089" s="257"/>
      <c r="J2089" s="257"/>
      <c r="K2089" s="109"/>
      <c r="L2089" s="257"/>
      <c r="M2089" s="257"/>
      <c r="N2089" s="257"/>
      <c r="O2089" s="257"/>
      <c r="P2089" s="248"/>
      <c r="Q2089" s="248"/>
      <c r="R2089" s="248"/>
      <c r="S2089" s="248"/>
      <c r="T2089" s="248"/>
      <c r="U2089" s="248"/>
    </row>
    <row r="2090" spans="2:21" s="260" customFormat="1" ht="30" customHeight="1">
      <c r="B2090" s="250"/>
      <c r="C2090" s="250"/>
      <c r="D2090" s="250"/>
      <c r="E2090" s="107"/>
      <c r="F2090" s="257"/>
      <c r="G2090" s="257"/>
      <c r="H2090" s="257"/>
      <c r="I2090" s="257"/>
      <c r="J2090" s="257"/>
      <c r="K2090" s="109"/>
      <c r="L2090" s="257"/>
      <c r="M2090" s="257"/>
      <c r="N2090" s="257"/>
      <c r="O2090" s="257"/>
      <c r="P2090" s="248"/>
      <c r="Q2090" s="248"/>
      <c r="R2090" s="248"/>
      <c r="S2090" s="248"/>
      <c r="T2090" s="248"/>
      <c r="U2090" s="248"/>
    </row>
    <row r="2091" spans="2:21" s="260" customFormat="1" ht="30" customHeight="1">
      <c r="B2091" s="250"/>
      <c r="C2091" s="250"/>
      <c r="D2091" s="250"/>
      <c r="E2091" s="107"/>
      <c r="F2091" s="257"/>
      <c r="G2091" s="257"/>
      <c r="H2091" s="257"/>
      <c r="I2091" s="257"/>
      <c r="J2091" s="257"/>
      <c r="K2091" s="109"/>
      <c r="L2091" s="257"/>
      <c r="M2091" s="257"/>
      <c r="N2091" s="257"/>
      <c r="O2091" s="257"/>
      <c r="P2091" s="248"/>
      <c r="Q2091" s="248"/>
      <c r="R2091" s="248"/>
      <c r="S2091" s="248"/>
      <c r="T2091" s="248"/>
      <c r="U2091" s="248"/>
    </row>
    <row r="2092" spans="2:21" s="260" customFormat="1" ht="30" customHeight="1">
      <c r="B2092" s="250"/>
      <c r="C2092" s="250"/>
      <c r="D2092" s="250"/>
      <c r="E2092" s="107"/>
      <c r="F2092" s="257"/>
      <c r="G2092" s="257"/>
      <c r="H2092" s="257"/>
      <c r="I2092" s="257"/>
      <c r="J2092" s="257"/>
      <c r="K2092" s="109"/>
      <c r="L2092" s="257"/>
      <c r="M2092" s="257"/>
      <c r="N2092" s="257"/>
      <c r="O2092" s="257"/>
      <c r="P2092" s="248"/>
      <c r="Q2092" s="248"/>
      <c r="R2092" s="248"/>
      <c r="S2092" s="248"/>
      <c r="T2092" s="248"/>
      <c r="U2092" s="248"/>
    </row>
    <row r="2093" spans="2:21" s="260" customFormat="1" ht="30" customHeight="1">
      <c r="B2093" s="250"/>
      <c r="C2093" s="250"/>
      <c r="D2093" s="250"/>
      <c r="E2093" s="107"/>
      <c r="F2093" s="257"/>
      <c r="G2093" s="257"/>
      <c r="H2093" s="257"/>
      <c r="I2093" s="257"/>
      <c r="J2093" s="257"/>
      <c r="K2093" s="109"/>
      <c r="L2093" s="257"/>
      <c r="M2093" s="257"/>
      <c r="N2093" s="257"/>
      <c r="O2093" s="257"/>
      <c r="P2093" s="248"/>
      <c r="Q2093" s="248"/>
      <c r="R2093" s="248"/>
      <c r="S2093" s="248"/>
      <c r="T2093" s="248"/>
      <c r="U2093" s="248"/>
    </row>
    <row r="2094" spans="2:21" s="260" customFormat="1" ht="30" customHeight="1">
      <c r="B2094" s="250"/>
      <c r="C2094" s="250"/>
      <c r="D2094" s="250"/>
      <c r="E2094" s="107"/>
      <c r="F2094" s="257"/>
      <c r="G2094" s="257"/>
      <c r="H2094" s="257"/>
      <c r="I2094" s="257"/>
      <c r="J2094" s="257"/>
      <c r="K2094" s="109"/>
      <c r="L2094" s="257"/>
      <c r="M2094" s="257"/>
      <c r="N2094" s="257"/>
      <c r="O2094" s="257"/>
      <c r="P2094" s="248"/>
      <c r="Q2094" s="248"/>
      <c r="R2094" s="248"/>
      <c r="S2094" s="248"/>
      <c r="T2094" s="248"/>
      <c r="U2094" s="248"/>
    </row>
    <row r="2095" spans="2:21" s="260" customFormat="1" ht="30" customHeight="1">
      <c r="B2095" s="250"/>
      <c r="C2095" s="250"/>
      <c r="D2095" s="250"/>
      <c r="E2095" s="107"/>
      <c r="F2095" s="257"/>
      <c r="G2095" s="257"/>
      <c r="H2095" s="257"/>
      <c r="I2095" s="257"/>
      <c r="J2095" s="257"/>
      <c r="K2095" s="109"/>
      <c r="L2095" s="257"/>
      <c r="M2095" s="257"/>
      <c r="N2095" s="257"/>
      <c r="O2095" s="257"/>
      <c r="P2095" s="248"/>
      <c r="Q2095" s="248"/>
      <c r="R2095" s="248"/>
      <c r="S2095" s="248"/>
      <c r="T2095" s="248"/>
      <c r="U2095" s="248"/>
    </row>
    <row r="2096" spans="2:21" s="260" customFormat="1" ht="30" customHeight="1">
      <c r="B2096" s="250"/>
      <c r="C2096" s="250"/>
      <c r="D2096" s="250"/>
      <c r="E2096" s="107"/>
      <c r="F2096" s="257"/>
      <c r="G2096" s="257"/>
      <c r="H2096" s="257"/>
      <c r="I2096" s="257"/>
      <c r="J2096" s="257"/>
      <c r="K2096" s="109"/>
      <c r="L2096" s="257"/>
      <c r="M2096" s="257"/>
      <c r="N2096" s="257"/>
      <c r="O2096" s="257"/>
      <c r="P2096" s="248"/>
      <c r="Q2096" s="248"/>
      <c r="R2096" s="248"/>
      <c r="S2096" s="248"/>
      <c r="T2096" s="248"/>
      <c r="U2096" s="248"/>
    </row>
    <row r="2097" spans="2:21" s="260" customFormat="1" ht="30" customHeight="1">
      <c r="B2097" s="250"/>
      <c r="C2097" s="250"/>
      <c r="D2097" s="250"/>
      <c r="E2097" s="107"/>
      <c r="F2097" s="257"/>
      <c r="G2097" s="257"/>
      <c r="H2097" s="257"/>
      <c r="I2097" s="257"/>
      <c r="J2097" s="257"/>
      <c r="K2097" s="109"/>
      <c r="L2097" s="257"/>
      <c r="M2097" s="257"/>
      <c r="N2097" s="257"/>
      <c r="O2097" s="257"/>
      <c r="P2097" s="248"/>
      <c r="Q2097" s="248"/>
      <c r="R2097" s="248"/>
      <c r="S2097" s="248"/>
      <c r="T2097" s="248"/>
      <c r="U2097" s="248"/>
    </row>
    <row r="2098" spans="2:21" s="260" customFormat="1" ht="30" customHeight="1">
      <c r="B2098" s="250"/>
      <c r="C2098" s="250"/>
      <c r="D2098" s="250"/>
      <c r="E2098" s="107"/>
      <c r="F2098" s="257"/>
      <c r="G2098" s="257"/>
      <c r="H2098" s="257"/>
      <c r="I2098" s="257"/>
      <c r="J2098" s="257"/>
      <c r="K2098" s="109"/>
      <c r="L2098" s="257"/>
      <c r="M2098" s="257"/>
      <c r="N2098" s="257"/>
      <c r="O2098" s="257"/>
      <c r="P2098" s="248"/>
      <c r="Q2098" s="248"/>
      <c r="R2098" s="248"/>
      <c r="S2098" s="248"/>
      <c r="T2098" s="248"/>
      <c r="U2098" s="248"/>
    </row>
    <row r="2099" spans="2:21" s="260" customFormat="1" ht="30" customHeight="1">
      <c r="B2099" s="250"/>
      <c r="C2099" s="250"/>
      <c r="D2099" s="250"/>
      <c r="E2099" s="107"/>
      <c r="F2099" s="257"/>
      <c r="G2099" s="257"/>
      <c r="H2099" s="257"/>
      <c r="I2099" s="257"/>
      <c r="J2099" s="257"/>
      <c r="K2099" s="109"/>
      <c r="L2099" s="257"/>
      <c r="M2099" s="257"/>
      <c r="N2099" s="257"/>
      <c r="O2099" s="257"/>
      <c r="P2099" s="248"/>
      <c r="Q2099" s="248"/>
      <c r="R2099" s="248"/>
      <c r="S2099" s="248"/>
      <c r="T2099" s="248"/>
      <c r="U2099" s="248"/>
    </row>
    <row r="2100" spans="2:21" s="260" customFormat="1" ht="30" customHeight="1">
      <c r="B2100" s="250"/>
      <c r="C2100" s="250"/>
      <c r="D2100" s="250"/>
      <c r="E2100" s="107"/>
      <c r="F2100" s="257"/>
      <c r="G2100" s="257"/>
      <c r="H2100" s="257"/>
      <c r="I2100" s="257"/>
      <c r="J2100" s="257"/>
      <c r="K2100" s="109"/>
      <c r="L2100" s="257"/>
      <c r="M2100" s="257"/>
      <c r="N2100" s="257"/>
      <c r="O2100" s="257"/>
      <c r="P2100" s="248"/>
      <c r="Q2100" s="248"/>
      <c r="R2100" s="248"/>
      <c r="S2100" s="248"/>
      <c r="T2100" s="248"/>
      <c r="U2100" s="248"/>
    </row>
    <row r="2101" spans="2:21" s="260" customFormat="1" ht="30" customHeight="1">
      <c r="B2101" s="250"/>
      <c r="C2101" s="250"/>
      <c r="D2101" s="250"/>
      <c r="E2101" s="107"/>
      <c r="F2101" s="257"/>
      <c r="G2101" s="257"/>
      <c r="H2101" s="257"/>
      <c r="I2101" s="257"/>
      <c r="J2101" s="257"/>
      <c r="K2101" s="109"/>
      <c r="L2101" s="257"/>
      <c r="M2101" s="257"/>
      <c r="N2101" s="257"/>
      <c r="O2101" s="257"/>
      <c r="P2101" s="248"/>
      <c r="Q2101" s="248"/>
      <c r="R2101" s="248"/>
      <c r="S2101" s="248"/>
      <c r="T2101" s="248"/>
      <c r="U2101" s="248"/>
    </row>
    <row r="2102" spans="2:21" s="260" customFormat="1" ht="30" customHeight="1">
      <c r="B2102" s="250"/>
      <c r="C2102" s="250"/>
      <c r="D2102" s="250"/>
      <c r="E2102" s="107"/>
      <c r="F2102" s="257"/>
      <c r="G2102" s="257"/>
      <c r="H2102" s="257"/>
      <c r="I2102" s="257"/>
      <c r="J2102" s="257"/>
      <c r="K2102" s="109"/>
      <c r="L2102" s="257"/>
      <c r="M2102" s="257"/>
      <c r="N2102" s="257"/>
      <c r="O2102" s="257"/>
      <c r="P2102" s="248"/>
      <c r="Q2102" s="248"/>
      <c r="R2102" s="248"/>
      <c r="S2102" s="248"/>
      <c r="T2102" s="248"/>
      <c r="U2102" s="248"/>
    </row>
    <row r="2103" spans="2:21" s="260" customFormat="1" ht="30" customHeight="1">
      <c r="B2103" s="250"/>
      <c r="C2103" s="250"/>
      <c r="D2103" s="250"/>
      <c r="E2103" s="107"/>
      <c r="F2103" s="257"/>
      <c r="G2103" s="257"/>
      <c r="H2103" s="257"/>
      <c r="I2103" s="257"/>
      <c r="J2103" s="257"/>
      <c r="K2103" s="109"/>
      <c r="L2103" s="257"/>
      <c r="M2103" s="257"/>
      <c r="N2103" s="257"/>
      <c r="O2103" s="257"/>
      <c r="P2103" s="248"/>
      <c r="Q2103" s="248"/>
      <c r="R2103" s="248"/>
      <c r="S2103" s="248"/>
      <c r="T2103" s="248"/>
      <c r="U2103" s="248"/>
    </row>
    <row r="2104" spans="2:21" s="260" customFormat="1" ht="30" customHeight="1">
      <c r="B2104" s="250"/>
      <c r="C2104" s="250"/>
      <c r="D2104" s="250"/>
      <c r="E2104" s="107"/>
      <c r="F2104" s="257"/>
      <c r="G2104" s="257"/>
      <c r="H2104" s="257"/>
      <c r="I2104" s="257"/>
      <c r="J2104" s="257"/>
      <c r="K2104" s="109"/>
      <c r="L2104" s="257"/>
      <c r="M2104" s="257"/>
      <c r="N2104" s="257"/>
      <c r="O2104" s="257"/>
      <c r="P2104" s="248"/>
      <c r="Q2104" s="248"/>
      <c r="R2104" s="248"/>
      <c r="S2104" s="248"/>
      <c r="T2104" s="248"/>
      <c r="U2104" s="248"/>
    </row>
    <row r="2105" spans="2:21" s="260" customFormat="1" ht="30" customHeight="1">
      <c r="B2105" s="250"/>
      <c r="C2105" s="250"/>
      <c r="D2105" s="250"/>
      <c r="E2105" s="107"/>
      <c r="F2105" s="257"/>
      <c r="G2105" s="257"/>
      <c r="H2105" s="257"/>
      <c r="I2105" s="257"/>
      <c r="J2105" s="257"/>
      <c r="K2105" s="109"/>
      <c r="L2105" s="257"/>
      <c r="M2105" s="257"/>
      <c r="N2105" s="257"/>
      <c r="O2105" s="257"/>
      <c r="P2105" s="248"/>
      <c r="Q2105" s="248"/>
      <c r="R2105" s="248"/>
      <c r="S2105" s="248"/>
      <c r="T2105" s="248"/>
      <c r="U2105" s="248"/>
    </row>
    <row r="2106" spans="2:21" s="260" customFormat="1" ht="30" customHeight="1">
      <c r="B2106" s="250"/>
      <c r="C2106" s="250"/>
      <c r="D2106" s="250"/>
      <c r="E2106" s="107"/>
      <c r="F2106" s="257"/>
      <c r="G2106" s="257"/>
      <c r="H2106" s="257"/>
      <c r="I2106" s="257"/>
      <c r="J2106" s="257"/>
      <c r="K2106" s="109"/>
      <c r="L2106" s="257"/>
      <c r="M2106" s="257"/>
      <c r="N2106" s="257"/>
      <c r="O2106" s="257"/>
      <c r="P2106" s="248"/>
      <c r="Q2106" s="248"/>
      <c r="R2106" s="248"/>
      <c r="S2106" s="248"/>
      <c r="T2106" s="248"/>
      <c r="U2106" s="248"/>
    </row>
    <row r="2107" spans="2:21" s="260" customFormat="1" ht="30" customHeight="1">
      <c r="B2107" s="250"/>
      <c r="C2107" s="250"/>
      <c r="D2107" s="250"/>
      <c r="E2107" s="107"/>
      <c r="F2107" s="257"/>
      <c r="G2107" s="257"/>
      <c r="H2107" s="257"/>
      <c r="I2107" s="257"/>
      <c r="J2107" s="257"/>
      <c r="K2107" s="109"/>
      <c r="L2107" s="257"/>
      <c r="M2107" s="257"/>
      <c r="N2107" s="257"/>
      <c r="O2107" s="257"/>
      <c r="P2107" s="248"/>
      <c r="Q2107" s="248"/>
      <c r="R2107" s="248"/>
      <c r="S2107" s="248"/>
      <c r="T2107" s="248"/>
      <c r="U2107" s="248"/>
    </row>
    <row r="2108" spans="2:21" s="260" customFormat="1" ht="30" customHeight="1">
      <c r="B2108" s="250"/>
      <c r="C2108" s="250"/>
      <c r="D2108" s="250"/>
      <c r="E2108" s="107"/>
      <c r="F2108" s="257"/>
      <c r="G2108" s="257"/>
      <c r="H2108" s="257"/>
      <c r="I2108" s="257"/>
      <c r="J2108" s="257"/>
      <c r="K2108" s="109"/>
      <c r="L2108" s="257"/>
      <c r="M2108" s="257"/>
      <c r="N2108" s="257"/>
      <c r="O2108" s="257"/>
      <c r="P2108" s="248"/>
      <c r="Q2108" s="248"/>
      <c r="R2108" s="248"/>
      <c r="S2108" s="248"/>
      <c r="T2108" s="248"/>
      <c r="U2108" s="248"/>
    </row>
    <row r="2109" spans="2:21" s="260" customFormat="1" ht="30" customHeight="1">
      <c r="B2109" s="250"/>
      <c r="C2109" s="250"/>
      <c r="D2109" s="250"/>
      <c r="E2109" s="107"/>
      <c r="F2109" s="257"/>
      <c r="G2109" s="257"/>
      <c r="H2109" s="257"/>
      <c r="I2109" s="257"/>
      <c r="J2109" s="257"/>
      <c r="K2109" s="109"/>
      <c r="L2109" s="257"/>
      <c r="M2109" s="257"/>
      <c r="N2109" s="257"/>
      <c r="O2109" s="257"/>
      <c r="P2109" s="248"/>
      <c r="Q2109" s="248"/>
      <c r="R2109" s="248"/>
      <c r="S2109" s="248"/>
      <c r="T2109" s="248"/>
      <c r="U2109" s="248"/>
    </row>
    <row r="2110" spans="2:21" s="260" customFormat="1" ht="30" customHeight="1">
      <c r="B2110" s="250"/>
      <c r="C2110" s="250"/>
      <c r="D2110" s="250"/>
      <c r="E2110" s="107"/>
      <c r="F2110" s="257"/>
      <c r="G2110" s="257"/>
      <c r="H2110" s="257"/>
      <c r="I2110" s="257"/>
      <c r="J2110" s="257"/>
      <c r="K2110" s="109"/>
      <c r="L2110" s="257"/>
      <c r="M2110" s="257"/>
      <c r="N2110" s="257"/>
      <c r="O2110" s="257"/>
      <c r="P2110" s="248"/>
      <c r="Q2110" s="248"/>
      <c r="R2110" s="248"/>
      <c r="S2110" s="248"/>
      <c r="T2110" s="248"/>
      <c r="U2110" s="248"/>
    </row>
    <row r="2111" spans="2:21" s="260" customFormat="1" ht="30" customHeight="1">
      <c r="B2111" s="250"/>
      <c r="C2111" s="250"/>
      <c r="D2111" s="250"/>
      <c r="E2111" s="107"/>
      <c r="F2111" s="257"/>
      <c r="G2111" s="257"/>
      <c r="H2111" s="257"/>
      <c r="I2111" s="257"/>
      <c r="J2111" s="257"/>
      <c r="K2111" s="109"/>
      <c r="L2111" s="257"/>
      <c r="M2111" s="257"/>
      <c r="N2111" s="257"/>
      <c r="O2111" s="257"/>
      <c r="P2111" s="248"/>
      <c r="Q2111" s="248"/>
      <c r="R2111" s="248"/>
      <c r="S2111" s="248"/>
      <c r="T2111" s="248"/>
      <c r="U2111" s="248"/>
    </row>
    <row r="2112" spans="2:21" s="260" customFormat="1" ht="30" customHeight="1">
      <c r="B2112" s="250"/>
      <c r="C2112" s="250"/>
      <c r="D2112" s="250"/>
      <c r="E2112" s="107"/>
      <c r="F2112" s="257"/>
      <c r="G2112" s="257"/>
      <c r="H2112" s="257"/>
      <c r="I2112" s="257"/>
      <c r="J2112" s="257"/>
      <c r="K2112" s="109"/>
      <c r="L2112" s="257"/>
      <c r="M2112" s="257"/>
      <c r="N2112" s="257"/>
      <c r="O2112" s="257"/>
      <c r="P2112" s="248"/>
      <c r="Q2112" s="248"/>
      <c r="R2112" s="248"/>
      <c r="S2112" s="248"/>
      <c r="T2112" s="248"/>
      <c r="U2112" s="248"/>
    </row>
    <row r="2113" spans="2:21" s="260" customFormat="1" ht="30" customHeight="1">
      <c r="B2113" s="250"/>
      <c r="C2113" s="250"/>
      <c r="D2113" s="250"/>
      <c r="E2113" s="107"/>
      <c r="F2113" s="257"/>
      <c r="G2113" s="257"/>
      <c r="H2113" s="257"/>
      <c r="I2113" s="257"/>
      <c r="J2113" s="257"/>
      <c r="K2113" s="109"/>
      <c r="L2113" s="257"/>
      <c r="M2113" s="257"/>
      <c r="N2113" s="257"/>
      <c r="O2113" s="257"/>
      <c r="P2113" s="248"/>
      <c r="Q2113" s="248"/>
      <c r="R2113" s="248"/>
      <c r="S2113" s="248"/>
      <c r="T2113" s="248"/>
      <c r="U2113" s="248"/>
    </row>
    <row r="2114" spans="2:21" s="260" customFormat="1" ht="30" customHeight="1">
      <c r="B2114" s="250"/>
      <c r="C2114" s="250"/>
      <c r="D2114" s="250"/>
      <c r="E2114" s="107"/>
      <c r="F2114" s="257"/>
      <c r="G2114" s="257"/>
      <c r="H2114" s="257"/>
      <c r="I2114" s="257"/>
      <c r="J2114" s="257"/>
      <c r="K2114" s="109"/>
      <c r="L2114" s="257"/>
      <c r="M2114" s="257"/>
      <c r="N2114" s="257"/>
      <c r="O2114" s="257"/>
      <c r="P2114" s="248"/>
      <c r="Q2114" s="248"/>
      <c r="R2114" s="248"/>
      <c r="S2114" s="248"/>
      <c r="T2114" s="248"/>
      <c r="U2114" s="248"/>
    </row>
    <row r="2115" spans="2:21" s="260" customFormat="1" ht="30" customHeight="1">
      <c r="B2115" s="250"/>
      <c r="C2115" s="250"/>
      <c r="D2115" s="250"/>
      <c r="E2115" s="107"/>
      <c r="F2115" s="257"/>
      <c r="G2115" s="257"/>
      <c r="H2115" s="257"/>
      <c r="I2115" s="257"/>
      <c r="J2115" s="257"/>
      <c r="K2115" s="109"/>
      <c r="L2115" s="257"/>
      <c r="M2115" s="257"/>
      <c r="N2115" s="257"/>
      <c r="O2115" s="257"/>
      <c r="P2115" s="248"/>
      <c r="Q2115" s="248"/>
      <c r="R2115" s="248"/>
      <c r="S2115" s="248"/>
      <c r="T2115" s="248"/>
      <c r="U2115" s="248"/>
    </row>
    <row r="2116" spans="2:21" s="260" customFormat="1" ht="30" customHeight="1">
      <c r="B2116" s="250"/>
      <c r="C2116" s="250"/>
      <c r="D2116" s="250"/>
      <c r="E2116" s="107"/>
      <c r="F2116" s="257"/>
      <c r="G2116" s="257"/>
      <c r="H2116" s="257"/>
      <c r="I2116" s="257"/>
      <c r="J2116" s="257"/>
      <c r="K2116" s="109"/>
      <c r="L2116" s="257"/>
      <c r="M2116" s="257"/>
      <c r="N2116" s="257"/>
      <c r="O2116" s="257"/>
      <c r="P2116" s="248"/>
      <c r="Q2116" s="248"/>
      <c r="R2116" s="248"/>
      <c r="S2116" s="248"/>
      <c r="T2116" s="248"/>
      <c r="U2116" s="248"/>
    </row>
    <row r="2117" spans="2:21" s="260" customFormat="1" ht="30" customHeight="1">
      <c r="B2117" s="250"/>
      <c r="C2117" s="250"/>
      <c r="D2117" s="250"/>
      <c r="E2117" s="107"/>
      <c r="F2117" s="257"/>
      <c r="G2117" s="257"/>
      <c r="H2117" s="257"/>
      <c r="I2117" s="257"/>
      <c r="J2117" s="257"/>
      <c r="K2117" s="109"/>
      <c r="L2117" s="257"/>
      <c r="M2117" s="257"/>
      <c r="N2117" s="257"/>
      <c r="O2117" s="257"/>
      <c r="P2117" s="248"/>
      <c r="Q2117" s="248"/>
      <c r="R2117" s="248"/>
      <c r="S2117" s="248"/>
      <c r="T2117" s="248"/>
      <c r="U2117" s="248"/>
    </row>
    <row r="2118" spans="2:21" s="260" customFormat="1" ht="30" customHeight="1">
      <c r="B2118" s="250"/>
      <c r="C2118" s="250"/>
      <c r="D2118" s="250"/>
      <c r="E2118" s="107"/>
      <c r="F2118" s="257"/>
      <c r="G2118" s="257"/>
      <c r="H2118" s="257"/>
      <c r="I2118" s="257"/>
      <c r="J2118" s="257"/>
      <c r="K2118" s="109"/>
      <c r="L2118" s="257"/>
      <c r="M2118" s="257"/>
      <c r="N2118" s="257"/>
      <c r="O2118" s="257"/>
      <c r="P2118" s="248"/>
      <c r="Q2118" s="248"/>
      <c r="R2118" s="248"/>
      <c r="S2118" s="248"/>
      <c r="T2118" s="248"/>
      <c r="U2118" s="248"/>
    </row>
    <row r="2119" spans="2:21" s="260" customFormat="1" ht="30" customHeight="1">
      <c r="B2119" s="250"/>
      <c r="C2119" s="250"/>
      <c r="D2119" s="250"/>
      <c r="E2119" s="107"/>
      <c r="F2119" s="257"/>
      <c r="G2119" s="257"/>
      <c r="H2119" s="257"/>
      <c r="I2119" s="257"/>
      <c r="J2119" s="257"/>
      <c r="K2119" s="109"/>
      <c r="L2119" s="257"/>
      <c r="M2119" s="257"/>
      <c r="N2119" s="257"/>
      <c r="O2119" s="257"/>
      <c r="P2119" s="248"/>
      <c r="Q2119" s="248"/>
      <c r="R2119" s="248"/>
      <c r="S2119" s="248"/>
      <c r="T2119" s="248"/>
      <c r="U2119" s="248"/>
    </row>
    <row r="2120" spans="2:21" s="260" customFormat="1" ht="30" customHeight="1">
      <c r="B2120" s="250"/>
      <c r="C2120" s="250"/>
      <c r="D2120" s="250"/>
      <c r="E2120" s="107"/>
      <c r="F2120" s="257"/>
      <c r="G2120" s="257"/>
      <c r="H2120" s="257"/>
      <c r="I2120" s="257"/>
      <c r="J2120" s="257"/>
      <c r="K2120" s="109"/>
      <c r="L2120" s="257"/>
      <c r="M2120" s="257"/>
      <c r="N2120" s="257"/>
      <c r="O2120" s="257"/>
      <c r="P2120" s="248"/>
      <c r="Q2120" s="248"/>
      <c r="R2120" s="248"/>
      <c r="S2120" s="248"/>
      <c r="T2120" s="248"/>
      <c r="U2120" s="248"/>
    </row>
    <row r="2121" spans="2:21" s="260" customFormat="1" ht="30" customHeight="1">
      <c r="B2121" s="250"/>
      <c r="C2121" s="250"/>
      <c r="D2121" s="250"/>
      <c r="E2121" s="107"/>
      <c r="F2121" s="257"/>
      <c r="G2121" s="257"/>
      <c r="H2121" s="257"/>
      <c r="I2121" s="257"/>
      <c r="J2121" s="257"/>
      <c r="K2121" s="109"/>
      <c r="L2121" s="257"/>
      <c r="M2121" s="257"/>
      <c r="N2121" s="257"/>
      <c r="O2121" s="257"/>
      <c r="P2121" s="248"/>
      <c r="Q2121" s="248"/>
      <c r="R2121" s="248"/>
      <c r="S2121" s="248"/>
      <c r="T2121" s="248"/>
      <c r="U2121" s="248"/>
    </row>
    <row r="2122" spans="2:21" s="260" customFormat="1" ht="30" customHeight="1">
      <c r="B2122" s="250"/>
      <c r="C2122" s="250"/>
      <c r="D2122" s="250"/>
      <c r="E2122" s="107"/>
      <c r="F2122" s="257"/>
      <c r="G2122" s="257"/>
      <c r="H2122" s="257"/>
      <c r="I2122" s="257"/>
      <c r="J2122" s="257"/>
      <c r="K2122" s="109"/>
      <c r="L2122" s="257"/>
      <c r="M2122" s="257"/>
      <c r="N2122" s="257"/>
      <c r="O2122" s="257"/>
      <c r="P2122" s="248"/>
      <c r="Q2122" s="248"/>
      <c r="R2122" s="248"/>
      <c r="S2122" s="248"/>
      <c r="T2122" s="248"/>
      <c r="U2122" s="248"/>
    </row>
    <row r="2123" spans="2:21" s="260" customFormat="1" ht="30" customHeight="1">
      <c r="B2123" s="250"/>
      <c r="C2123" s="250"/>
      <c r="D2123" s="250"/>
      <c r="E2123" s="107"/>
      <c r="F2123" s="257"/>
      <c r="G2123" s="257"/>
      <c r="H2123" s="257"/>
      <c r="I2123" s="257"/>
      <c r="J2123" s="257"/>
      <c r="K2123" s="109"/>
      <c r="L2123" s="257"/>
      <c r="M2123" s="257"/>
      <c r="N2123" s="257"/>
      <c r="O2123" s="257"/>
      <c r="P2123" s="248"/>
      <c r="Q2123" s="248"/>
      <c r="R2123" s="248"/>
      <c r="S2123" s="248"/>
      <c r="T2123" s="248"/>
      <c r="U2123" s="248"/>
    </row>
    <row r="2124" spans="2:21" s="260" customFormat="1" ht="30" customHeight="1">
      <c r="B2124" s="250"/>
      <c r="C2124" s="250"/>
      <c r="D2124" s="250"/>
      <c r="E2124" s="107"/>
      <c r="F2124" s="257"/>
      <c r="G2124" s="257"/>
      <c r="H2124" s="257"/>
      <c r="I2124" s="257"/>
      <c r="J2124" s="257"/>
      <c r="K2124" s="109"/>
      <c r="L2124" s="257"/>
      <c r="M2124" s="257"/>
      <c r="N2124" s="257"/>
      <c r="O2124" s="257"/>
      <c r="P2124" s="248"/>
      <c r="Q2124" s="248"/>
      <c r="R2124" s="248"/>
      <c r="S2124" s="248"/>
      <c r="T2124" s="248"/>
      <c r="U2124" s="248"/>
    </row>
    <row r="2125" spans="2:21" s="260" customFormat="1" ht="30" customHeight="1">
      <c r="B2125" s="250"/>
      <c r="C2125" s="250"/>
      <c r="D2125" s="250"/>
      <c r="E2125" s="107"/>
      <c r="F2125" s="257"/>
      <c r="G2125" s="257"/>
      <c r="H2125" s="257"/>
      <c r="I2125" s="257"/>
      <c r="J2125" s="257"/>
      <c r="K2125" s="109"/>
      <c r="L2125" s="257"/>
      <c r="M2125" s="257"/>
      <c r="N2125" s="257"/>
      <c r="O2125" s="257"/>
      <c r="P2125" s="248"/>
      <c r="Q2125" s="248"/>
      <c r="R2125" s="248"/>
      <c r="S2125" s="248"/>
      <c r="T2125" s="248"/>
      <c r="U2125" s="248"/>
    </row>
    <row r="2126" spans="2:21" s="260" customFormat="1" ht="30" customHeight="1">
      <c r="B2126" s="250"/>
      <c r="C2126" s="250"/>
      <c r="D2126" s="250"/>
      <c r="E2126" s="107"/>
      <c r="F2126" s="257"/>
      <c r="G2126" s="257"/>
      <c r="H2126" s="257"/>
      <c r="I2126" s="257"/>
      <c r="J2126" s="257"/>
      <c r="K2126" s="109"/>
      <c r="L2126" s="257"/>
      <c r="M2126" s="257"/>
      <c r="N2126" s="257"/>
      <c r="O2126" s="257"/>
      <c r="P2126" s="248"/>
      <c r="Q2126" s="248"/>
      <c r="R2126" s="248"/>
      <c r="S2126" s="248"/>
      <c r="T2126" s="248"/>
      <c r="U2126" s="248"/>
    </row>
    <row r="2127" spans="2:21" s="260" customFormat="1" ht="30" customHeight="1">
      <c r="B2127" s="250"/>
      <c r="C2127" s="250"/>
      <c r="D2127" s="250"/>
      <c r="E2127" s="107"/>
      <c r="F2127" s="257"/>
      <c r="G2127" s="257"/>
      <c r="H2127" s="257"/>
      <c r="I2127" s="257"/>
      <c r="J2127" s="257"/>
      <c r="K2127" s="109"/>
      <c r="L2127" s="257"/>
      <c r="M2127" s="257"/>
      <c r="N2127" s="257"/>
      <c r="O2127" s="257"/>
      <c r="P2127" s="248"/>
      <c r="Q2127" s="248"/>
      <c r="R2127" s="248"/>
      <c r="S2127" s="248"/>
      <c r="T2127" s="248"/>
      <c r="U2127" s="248"/>
    </row>
    <row r="2128" spans="2:21" s="260" customFormat="1" ht="30" customHeight="1">
      <c r="B2128" s="250"/>
      <c r="C2128" s="250"/>
      <c r="D2128" s="250"/>
      <c r="E2128" s="107"/>
      <c r="F2128" s="257"/>
      <c r="G2128" s="257"/>
      <c r="H2128" s="257"/>
      <c r="I2128" s="257"/>
      <c r="J2128" s="257"/>
      <c r="K2128" s="109"/>
      <c r="L2128" s="257"/>
      <c r="M2128" s="257"/>
      <c r="N2128" s="257"/>
      <c r="O2128" s="257"/>
      <c r="P2128" s="248"/>
      <c r="Q2128" s="248"/>
      <c r="R2128" s="248"/>
      <c r="S2128" s="248"/>
      <c r="T2128" s="248"/>
      <c r="U2128" s="248"/>
    </row>
    <row r="2129" spans="2:21" s="260" customFormat="1" ht="30" customHeight="1">
      <c r="B2129" s="250"/>
      <c r="C2129" s="250"/>
      <c r="D2129" s="250"/>
      <c r="E2129" s="107"/>
      <c r="F2129" s="257"/>
      <c r="G2129" s="257"/>
      <c r="H2129" s="257"/>
      <c r="I2129" s="257"/>
      <c r="J2129" s="257"/>
      <c r="K2129" s="109"/>
      <c r="L2129" s="257"/>
      <c r="M2129" s="257"/>
      <c r="N2129" s="257"/>
      <c r="O2129" s="257"/>
      <c r="P2129" s="248"/>
      <c r="Q2129" s="248"/>
      <c r="R2129" s="248"/>
      <c r="S2129" s="248"/>
      <c r="T2129" s="248"/>
      <c r="U2129" s="248"/>
    </row>
    <row r="2130" spans="2:21" s="260" customFormat="1" ht="30" customHeight="1">
      <c r="B2130" s="250"/>
      <c r="C2130" s="250"/>
      <c r="D2130" s="250"/>
      <c r="E2130" s="107"/>
      <c r="F2130" s="257"/>
      <c r="G2130" s="257"/>
      <c r="H2130" s="257"/>
      <c r="I2130" s="257"/>
      <c r="J2130" s="257"/>
      <c r="K2130" s="109"/>
      <c r="L2130" s="257"/>
      <c r="M2130" s="257"/>
      <c r="N2130" s="257"/>
      <c r="O2130" s="257"/>
      <c r="P2130" s="248"/>
      <c r="Q2130" s="248"/>
      <c r="R2130" s="248"/>
      <c r="S2130" s="248"/>
      <c r="T2130" s="248"/>
      <c r="U2130" s="248"/>
    </row>
    <row r="2131" spans="2:21" s="260" customFormat="1" ht="30" customHeight="1">
      <c r="B2131" s="250"/>
      <c r="C2131" s="250"/>
      <c r="D2131" s="250"/>
      <c r="E2131" s="107"/>
      <c r="F2131" s="257"/>
      <c r="G2131" s="257"/>
      <c r="H2131" s="257"/>
      <c r="I2131" s="257"/>
      <c r="J2131" s="257"/>
      <c r="K2131" s="109"/>
      <c r="L2131" s="257"/>
      <c r="M2131" s="257"/>
      <c r="N2131" s="257"/>
      <c r="O2131" s="257"/>
      <c r="P2131" s="248"/>
      <c r="Q2131" s="248"/>
      <c r="R2131" s="248"/>
      <c r="S2131" s="248"/>
      <c r="T2131" s="248"/>
      <c r="U2131" s="248"/>
    </row>
    <row r="2132" spans="2:21" s="260" customFormat="1" ht="30" customHeight="1">
      <c r="B2132" s="250"/>
      <c r="C2132" s="250"/>
      <c r="D2132" s="250"/>
      <c r="E2132" s="107"/>
      <c r="F2132" s="257"/>
      <c r="G2132" s="257"/>
      <c r="H2132" s="257"/>
      <c r="I2132" s="257"/>
      <c r="J2132" s="257"/>
      <c r="K2132" s="109"/>
      <c r="L2132" s="257"/>
      <c r="M2132" s="257"/>
      <c r="N2132" s="257"/>
      <c r="O2132" s="257"/>
      <c r="P2132" s="248"/>
      <c r="Q2132" s="248"/>
      <c r="R2132" s="248"/>
      <c r="S2132" s="248"/>
      <c r="T2132" s="248"/>
      <c r="U2132" s="248"/>
    </row>
    <row r="2133" spans="2:21" s="260" customFormat="1" ht="30" customHeight="1">
      <c r="B2133" s="250"/>
      <c r="C2133" s="250"/>
      <c r="D2133" s="250"/>
      <c r="E2133" s="107"/>
      <c r="F2133" s="257"/>
      <c r="G2133" s="257"/>
      <c r="H2133" s="257"/>
      <c r="I2133" s="257"/>
      <c r="J2133" s="257"/>
      <c r="K2133" s="109"/>
      <c r="L2133" s="257"/>
      <c r="M2133" s="257"/>
      <c r="N2133" s="257"/>
      <c r="O2133" s="257"/>
      <c r="P2133" s="248"/>
      <c r="Q2133" s="248"/>
      <c r="R2133" s="248"/>
      <c r="S2133" s="248"/>
      <c r="T2133" s="248"/>
      <c r="U2133" s="248"/>
    </row>
    <row r="2134" spans="2:21" s="260" customFormat="1" ht="30" customHeight="1">
      <c r="B2134" s="250"/>
      <c r="C2134" s="250"/>
      <c r="D2134" s="250"/>
      <c r="E2134" s="107"/>
      <c r="F2134" s="257"/>
      <c r="G2134" s="257"/>
      <c r="H2134" s="257"/>
      <c r="I2134" s="257"/>
      <c r="J2134" s="257"/>
      <c r="K2134" s="109"/>
      <c r="L2134" s="257"/>
      <c r="M2134" s="257"/>
      <c r="N2134" s="257"/>
      <c r="O2134" s="257"/>
      <c r="P2134" s="248"/>
      <c r="Q2134" s="248"/>
      <c r="R2134" s="248"/>
      <c r="S2134" s="248"/>
      <c r="T2134" s="248"/>
      <c r="U2134" s="248"/>
    </row>
    <row r="2135" spans="2:21" s="260" customFormat="1" ht="30" customHeight="1">
      <c r="B2135" s="250"/>
      <c r="C2135" s="250"/>
      <c r="D2135" s="250"/>
      <c r="E2135" s="107"/>
      <c r="F2135" s="257"/>
      <c r="G2135" s="257"/>
      <c r="H2135" s="257"/>
      <c r="I2135" s="257"/>
      <c r="J2135" s="257"/>
      <c r="K2135" s="109"/>
      <c r="L2135" s="257"/>
      <c r="M2135" s="257"/>
      <c r="N2135" s="257"/>
      <c r="O2135" s="257"/>
      <c r="P2135" s="248"/>
      <c r="Q2135" s="248"/>
      <c r="R2135" s="248"/>
      <c r="S2135" s="248"/>
      <c r="T2135" s="248"/>
      <c r="U2135" s="248"/>
    </row>
    <row r="2136" spans="2:21" s="260" customFormat="1" ht="30" customHeight="1">
      <c r="B2136" s="250"/>
      <c r="C2136" s="250"/>
      <c r="D2136" s="250"/>
      <c r="E2136" s="107"/>
      <c r="F2136" s="257"/>
      <c r="G2136" s="257"/>
      <c r="H2136" s="257"/>
      <c r="I2136" s="257"/>
      <c r="J2136" s="257"/>
      <c r="K2136" s="109"/>
      <c r="L2136" s="257"/>
      <c r="M2136" s="257"/>
      <c r="N2136" s="257"/>
      <c r="O2136" s="257"/>
      <c r="P2136" s="248"/>
      <c r="Q2136" s="248"/>
      <c r="R2136" s="248"/>
      <c r="S2136" s="248"/>
      <c r="T2136" s="248"/>
      <c r="U2136" s="248"/>
    </row>
    <row r="2137" spans="2:21" s="260" customFormat="1" ht="30" customHeight="1">
      <c r="B2137" s="250"/>
      <c r="C2137" s="250"/>
      <c r="D2137" s="250"/>
      <c r="E2137" s="107"/>
      <c r="F2137" s="257"/>
      <c r="G2137" s="257"/>
      <c r="H2137" s="257"/>
      <c r="I2137" s="257"/>
      <c r="J2137" s="257"/>
      <c r="K2137" s="109"/>
      <c r="L2137" s="257"/>
      <c r="M2137" s="257"/>
      <c r="N2137" s="257"/>
      <c r="O2137" s="257"/>
      <c r="P2137" s="248"/>
      <c r="Q2137" s="248"/>
      <c r="R2137" s="248"/>
      <c r="S2137" s="248"/>
      <c r="T2137" s="248"/>
      <c r="U2137" s="248"/>
    </row>
    <row r="2138" spans="2:21" s="260" customFormat="1" ht="30" customHeight="1">
      <c r="B2138" s="250"/>
      <c r="C2138" s="250"/>
      <c r="D2138" s="250"/>
      <c r="E2138" s="107"/>
      <c r="F2138" s="257"/>
      <c r="G2138" s="257"/>
      <c r="H2138" s="257"/>
      <c r="I2138" s="257"/>
      <c r="J2138" s="257"/>
      <c r="K2138" s="109"/>
      <c r="L2138" s="257"/>
      <c r="M2138" s="257"/>
      <c r="N2138" s="257"/>
      <c r="O2138" s="257"/>
      <c r="P2138" s="248"/>
      <c r="Q2138" s="248"/>
      <c r="R2138" s="248"/>
      <c r="S2138" s="248"/>
      <c r="T2138" s="248"/>
      <c r="U2138" s="248"/>
    </row>
    <row r="2139" spans="2:21" s="260" customFormat="1" ht="30" customHeight="1">
      <c r="B2139" s="250"/>
      <c r="C2139" s="250"/>
      <c r="D2139" s="250"/>
      <c r="E2139" s="107"/>
      <c r="F2139" s="257"/>
      <c r="G2139" s="257"/>
      <c r="H2139" s="257"/>
      <c r="I2139" s="257"/>
      <c r="J2139" s="257"/>
      <c r="K2139" s="109"/>
      <c r="L2139" s="257"/>
      <c r="M2139" s="257"/>
      <c r="N2139" s="257"/>
      <c r="O2139" s="257"/>
      <c r="P2139" s="248"/>
      <c r="Q2139" s="248"/>
      <c r="R2139" s="248"/>
      <c r="S2139" s="248"/>
      <c r="T2139" s="248"/>
      <c r="U2139" s="248"/>
    </row>
    <row r="2140" spans="2:21" s="260" customFormat="1" ht="30" customHeight="1">
      <c r="B2140" s="250"/>
      <c r="C2140" s="250"/>
      <c r="D2140" s="250"/>
      <c r="E2140" s="107"/>
      <c r="F2140" s="257"/>
      <c r="G2140" s="257"/>
      <c r="H2140" s="257"/>
      <c r="I2140" s="257"/>
      <c r="J2140" s="257"/>
      <c r="K2140" s="109"/>
      <c r="L2140" s="257"/>
      <c r="M2140" s="257"/>
      <c r="N2140" s="257"/>
      <c r="O2140" s="257"/>
      <c r="P2140" s="248"/>
      <c r="Q2140" s="248"/>
      <c r="R2140" s="248"/>
      <c r="S2140" s="248"/>
      <c r="T2140" s="248"/>
      <c r="U2140" s="248"/>
    </row>
    <row r="2141" spans="2:21" s="260" customFormat="1" ht="30" customHeight="1">
      <c r="B2141" s="250"/>
      <c r="C2141" s="250"/>
      <c r="D2141" s="250"/>
      <c r="E2141" s="107"/>
      <c r="F2141" s="257"/>
      <c r="G2141" s="257"/>
      <c r="H2141" s="257"/>
      <c r="I2141" s="257"/>
      <c r="J2141" s="257"/>
      <c r="K2141" s="109"/>
      <c r="L2141" s="257"/>
      <c r="M2141" s="257"/>
      <c r="N2141" s="257"/>
      <c r="O2141" s="257"/>
      <c r="P2141" s="248"/>
      <c r="Q2141" s="248"/>
      <c r="R2141" s="248"/>
      <c r="S2141" s="248"/>
      <c r="T2141" s="248"/>
      <c r="U2141" s="248"/>
    </row>
    <row r="2142" spans="2:21" s="260" customFormat="1" ht="30" customHeight="1">
      <c r="B2142" s="250"/>
      <c r="C2142" s="250"/>
      <c r="D2142" s="250"/>
      <c r="E2142" s="107"/>
      <c r="F2142" s="257"/>
      <c r="G2142" s="257"/>
      <c r="H2142" s="257"/>
      <c r="I2142" s="257"/>
      <c r="J2142" s="257"/>
      <c r="K2142" s="109"/>
      <c r="L2142" s="257"/>
      <c r="M2142" s="257"/>
      <c r="N2142" s="257"/>
      <c r="O2142" s="257"/>
      <c r="P2142" s="248"/>
      <c r="Q2142" s="248"/>
      <c r="R2142" s="248"/>
      <c r="S2142" s="248"/>
      <c r="T2142" s="248"/>
      <c r="U2142" s="248"/>
    </row>
    <row r="2143" spans="2:21" s="260" customFormat="1" ht="30" customHeight="1">
      <c r="B2143" s="250"/>
      <c r="C2143" s="250"/>
      <c r="D2143" s="250"/>
      <c r="E2143" s="107"/>
      <c r="F2143" s="257"/>
      <c r="G2143" s="257"/>
      <c r="H2143" s="257"/>
      <c r="I2143" s="257"/>
      <c r="J2143" s="257"/>
      <c r="K2143" s="109"/>
      <c r="L2143" s="257"/>
      <c r="M2143" s="257"/>
      <c r="N2143" s="257"/>
      <c r="O2143" s="257"/>
      <c r="P2143" s="248"/>
      <c r="Q2143" s="248"/>
      <c r="R2143" s="248"/>
      <c r="S2143" s="248"/>
      <c r="T2143" s="248"/>
      <c r="U2143" s="248"/>
    </row>
    <row r="2144" spans="2:21" s="260" customFormat="1" ht="30" customHeight="1">
      <c r="B2144" s="250"/>
      <c r="C2144" s="250"/>
      <c r="D2144" s="250"/>
      <c r="E2144" s="107"/>
      <c r="F2144" s="257"/>
      <c r="G2144" s="257"/>
      <c r="H2144" s="257"/>
      <c r="I2144" s="257"/>
      <c r="J2144" s="257"/>
      <c r="K2144" s="109"/>
      <c r="L2144" s="257"/>
      <c r="M2144" s="257"/>
      <c r="N2144" s="257"/>
      <c r="O2144" s="257"/>
      <c r="P2144" s="248"/>
      <c r="Q2144" s="248"/>
      <c r="R2144" s="248"/>
      <c r="S2144" s="248"/>
      <c r="T2144" s="248"/>
      <c r="U2144" s="248"/>
    </row>
    <row r="2145" spans="2:21" s="260" customFormat="1" ht="30" customHeight="1">
      <c r="B2145" s="250"/>
      <c r="C2145" s="250"/>
      <c r="D2145" s="250"/>
      <c r="E2145" s="107"/>
      <c r="F2145" s="257"/>
      <c r="G2145" s="257"/>
      <c r="H2145" s="257"/>
      <c r="I2145" s="257"/>
      <c r="J2145" s="257"/>
      <c r="K2145" s="109"/>
      <c r="L2145" s="257"/>
      <c r="M2145" s="257"/>
      <c r="N2145" s="257"/>
      <c r="O2145" s="257"/>
      <c r="P2145" s="248"/>
      <c r="Q2145" s="248"/>
      <c r="R2145" s="248"/>
      <c r="S2145" s="248"/>
      <c r="T2145" s="248"/>
      <c r="U2145" s="248"/>
    </row>
    <row r="2146" spans="2:21" s="260" customFormat="1" ht="30" customHeight="1">
      <c r="B2146" s="250"/>
      <c r="C2146" s="250"/>
      <c r="D2146" s="250"/>
      <c r="E2146" s="107"/>
      <c r="F2146" s="257"/>
      <c r="G2146" s="257"/>
      <c r="H2146" s="257"/>
      <c r="I2146" s="257"/>
      <c r="J2146" s="257"/>
      <c r="K2146" s="109"/>
      <c r="L2146" s="257"/>
      <c r="M2146" s="257"/>
      <c r="N2146" s="257"/>
      <c r="O2146" s="257"/>
      <c r="P2146" s="248"/>
      <c r="Q2146" s="248"/>
      <c r="R2146" s="248"/>
      <c r="S2146" s="248"/>
      <c r="T2146" s="248"/>
      <c r="U2146" s="248"/>
    </row>
    <row r="2147" spans="2:21" s="260" customFormat="1" ht="30" customHeight="1">
      <c r="B2147" s="250"/>
      <c r="C2147" s="250"/>
      <c r="D2147" s="250"/>
      <c r="E2147" s="107"/>
      <c r="F2147" s="257"/>
      <c r="G2147" s="257"/>
      <c r="H2147" s="257"/>
      <c r="I2147" s="257"/>
      <c r="J2147" s="257"/>
      <c r="K2147" s="109"/>
      <c r="L2147" s="257"/>
      <c r="M2147" s="257"/>
      <c r="N2147" s="257"/>
      <c r="O2147" s="257"/>
      <c r="P2147" s="248"/>
      <c r="Q2147" s="248"/>
      <c r="R2147" s="248"/>
      <c r="S2147" s="248"/>
      <c r="T2147" s="248"/>
      <c r="U2147" s="248"/>
    </row>
    <row r="2148" spans="2:21" s="260" customFormat="1" ht="30" customHeight="1">
      <c r="B2148" s="250"/>
      <c r="C2148" s="250"/>
      <c r="D2148" s="250"/>
      <c r="E2148" s="107"/>
      <c r="F2148" s="257"/>
      <c r="G2148" s="257"/>
      <c r="H2148" s="257"/>
      <c r="I2148" s="257"/>
      <c r="J2148" s="257"/>
      <c r="K2148" s="109"/>
      <c r="L2148" s="257"/>
      <c r="M2148" s="257"/>
      <c r="N2148" s="257"/>
      <c r="O2148" s="257"/>
      <c r="P2148" s="248"/>
      <c r="Q2148" s="248"/>
      <c r="R2148" s="248"/>
      <c r="S2148" s="248"/>
      <c r="T2148" s="248"/>
      <c r="U2148" s="248"/>
    </row>
    <row r="2149" spans="2:21" s="260" customFormat="1" ht="30" customHeight="1">
      <c r="B2149" s="250"/>
      <c r="C2149" s="250"/>
      <c r="D2149" s="250"/>
      <c r="E2149" s="107"/>
      <c r="F2149" s="257"/>
      <c r="G2149" s="257"/>
      <c r="H2149" s="257"/>
      <c r="I2149" s="257"/>
      <c r="J2149" s="257"/>
      <c r="K2149" s="109"/>
      <c r="L2149" s="257"/>
      <c r="M2149" s="257"/>
      <c r="N2149" s="257"/>
      <c r="O2149" s="257"/>
      <c r="P2149" s="248"/>
      <c r="Q2149" s="248"/>
      <c r="R2149" s="248"/>
      <c r="S2149" s="248"/>
      <c r="T2149" s="248"/>
      <c r="U2149" s="248"/>
    </row>
    <row r="2150" spans="2:21" s="260" customFormat="1" ht="30" customHeight="1">
      <c r="B2150" s="250"/>
      <c r="C2150" s="250"/>
      <c r="D2150" s="250"/>
      <c r="E2150" s="107"/>
      <c r="F2150" s="257"/>
      <c r="G2150" s="257"/>
      <c r="H2150" s="257"/>
      <c r="I2150" s="257"/>
      <c r="J2150" s="257"/>
      <c r="K2150" s="109"/>
      <c r="L2150" s="257"/>
      <c r="M2150" s="257"/>
      <c r="N2150" s="257"/>
      <c r="O2150" s="257"/>
      <c r="P2150" s="248"/>
      <c r="Q2150" s="248"/>
      <c r="R2150" s="248"/>
      <c r="S2150" s="248"/>
      <c r="T2150" s="248"/>
      <c r="U2150" s="248"/>
    </row>
    <row r="2151" spans="2:21" s="260" customFormat="1" ht="30" customHeight="1">
      <c r="B2151" s="250"/>
      <c r="C2151" s="250"/>
      <c r="D2151" s="250"/>
      <c r="E2151" s="107"/>
      <c r="F2151" s="257"/>
      <c r="G2151" s="257"/>
      <c r="H2151" s="257"/>
      <c r="I2151" s="257"/>
      <c r="J2151" s="257"/>
      <c r="K2151" s="109"/>
      <c r="L2151" s="257"/>
      <c r="M2151" s="257"/>
      <c r="N2151" s="257"/>
      <c r="O2151" s="257"/>
      <c r="P2151" s="248"/>
      <c r="Q2151" s="248"/>
      <c r="R2151" s="248"/>
      <c r="S2151" s="248"/>
      <c r="T2151" s="248"/>
      <c r="U2151" s="248"/>
    </row>
    <row r="2152" spans="2:21" s="260" customFormat="1" ht="30" customHeight="1">
      <c r="B2152" s="250"/>
      <c r="C2152" s="250"/>
      <c r="D2152" s="250"/>
      <c r="E2152" s="107"/>
      <c r="F2152" s="257"/>
      <c r="G2152" s="257"/>
      <c r="H2152" s="257"/>
      <c r="I2152" s="257"/>
      <c r="J2152" s="257"/>
      <c r="K2152" s="109"/>
      <c r="L2152" s="257"/>
      <c r="M2152" s="257"/>
      <c r="N2152" s="257"/>
      <c r="O2152" s="257"/>
      <c r="P2152" s="248"/>
      <c r="Q2152" s="248"/>
      <c r="R2152" s="248"/>
      <c r="S2152" s="248"/>
      <c r="T2152" s="248"/>
      <c r="U2152" s="248"/>
    </row>
    <row r="2153" spans="2:21" s="260" customFormat="1" ht="30" customHeight="1">
      <c r="B2153" s="250"/>
      <c r="C2153" s="250"/>
      <c r="D2153" s="250"/>
      <c r="E2153" s="107"/>
      <c r="F2153" s="257"/>
      <c r="G2153" s="257"/>
      <c r="H2153" s="257"/>
      <c r="I2153" s="257"/>
      <c r="J2153" s="257"/>
      <c r="K2153" s="109"/>
      <c r="L2153" s="257"/>
      <c r="M2153" s="257"/>
      <c r="N2153" s="257"/>
      <c r="O2153" s="257"/>
      <c r="P2153" s="248"/>
      <c r="Q2153" s="248"/>
      <c r="R2153" s="248"/>
      <c r="S2153" s="248"/>
      <c r="T2153" s="248"/>
      <c r="U2153" s="248"/>
    </row>
    <row r="2154" spans="2:21" s="260" customFormat="1" ht="30" customHeight="1">
      <c r="B2154" s="250"/>
      <c r="C2154" s="250"/>
      <c r="D2154" s="250"/>
      <c r="E2154" s="107"/>
      <c r="F2154" s="257"/>
      <c r="G2154" s="257"/>
      <c r="H2154" s="257"/>
      <c r="I2154" s="257"/>
      <c r="J2154" s="257"/>
      <c r="K2154" s="109"/>
      <c r="L2154" s="257"/>
      <c r="M2154" s="257"/>
      <c r="N2154" s="257"/>
      <c r="O2154" s="257"/>
      <c r="P2154" s="248"/>
      <c r="Q2154" s="248"/>
      <c r="R2154" s="248"/>
      <c r="S2154" s="248"/>
      <c r="T2154" s="248"/>
      <c r="U2154" s="248"/>
    </row>
    <row r="2155" spans="2:21" s="260" customFormat="1" ht="30" customHeight="1">
      <c r="B2155" s="250"/>
      <c r="C2155" s="250"/>
      <c r="D2155" s="250"/>
      <c r="E2155" s="107"/>
      <c r="F2155" s="257"/>
      <c r="G2155" s="257"/>
      <c r="H2155" s="257"/>
      <c r="I2155" s="257"/>
      <c r="J2155" s="257"/>
      <c r="K2155" s="109"/>
      <c r="L2155" s="257"/>
      <c r="M2155" s="257"/>
      <c r="N2155" s="257"/>
      <c r="O2155" s="257"/>
      <c r="P2155" s="248"/>
      <c r="Q2155" s="248"/>
      <c r="R2155" s="248"/>
      <c r="S2155" s="248"/>
      <c r="T2155" s="248"/>
      <c r="U2155" s="248"/>
    </row>
    <row r="2156" spans="2:21" s="260" customFormat="1" ht="30" customHeight="1">
      <c r="B2156" s="250"/>
      <c r="C2156" s="250"/>
      <c r="D2156" s="250"/>
      <c r="E2156" s="107"/>
      <c r="F2156" s="257"/>
      <c r="G2156" s="257"/>
      <c r="H2156" s="257"/>
      <c r="I2156" s="257"/>
      <c r="J2156" s="257"/>
      <c r="K2156" s="109"/>
      <c r="L2156" s="257"/>
      <c r="M2156" s="257"/>
      <c r="N2156" s="257"/>
      <c r="O2156" s="257"/>
      <c r="P2156" s="248"/>
      <c r="Q2156" s="248"/>
      <c r="R2156" s="248"/>
      <c r="S2156" s="248"/>
      <c r="T2156" s="248"/>
      <c r="U2156" s="248"/>
    </row>
    <row r="2157" spans="2:21" s="260" customFormat="1" ht="30" customHeight="1">
      <c r="B2157" s="250"/>
      <c r="C2157" s="250"/>
      <c r="D2157" s="250"/>
      <c r="E2157" s="107"/>
      <c r="F2157" s="257"/>
      <c r="G2157" s="257"/>
      <c r="H2157" s="257"/>
      <c r="I2157" s="257"/>
      <c r="J2157" s="257"/>
      <c r="K2157" s="109"/>
      <c r="L2157" s="257"/>
      <c r="M2157" s="257"/>
      <c r="N2157" s="257"/>
      <c r="O2157" s="257"/>
      <c r="P2157" s="248"/>
      <c r="Q2157" s="248"/>
      <c r="R2157" s="248"/>
      <c r="S2157" s="248"/>
      <c r="T2157" s="248"/>
      <c r="U2157" s="248"/>
    </row>
    <row r="2158" spans="2:21" s="260" customFormat="1" ht="30" customHeight="1">
      <c r="B2158" s="250"/>
      <c r="C2158" s="250"/>
      <c r="D2158" s="250"/>
      <c r="E2158" s="107"/>
      <c r="F2158" s="257"/>
      <c r="G2158" s="257"/>
      <c r="H2158" s="257"/>
      <c r="I2158" s="257"/>
      <c r="J2158" s="257"/>
      <c r="K2158" s="109"/>
      <c r="L2158" s="257"/>
      <c r="M2158" s="257"/>
      <c r="N2158" s="257"/>
      <c r="O2158" s="257"/>
      <c r="P2158" s="248"/>
      <c r="Q2158" s="248"/>
      <c r="R2158" s="248"/>
      <c r="S2158" s="248"/>
      <c r="T2158" s="248"/>
      <c r="U2158" s="248"/>
    </row>
    <row r="2159" spans="2:21" s="260" customFormat="1" ht="30" customHeight="1">
      <c r="B2159" s="250"/>
      <c r="C2159" s="250"/>
      <c r="D2159" s="250"/>
      <c r="E2159" s="107"/>
      <c r="F2159" s="257"/>
      <c r="G2159" s="257"/>
      <c r="H2159" s="257"/>
      <c r="I2159" s="257"/>
      <c r="J2159" s="257"/>
      <c r="K2159" s="109"/>
      <c r="L2159" s="257"/>
      <c r="M2159" s="257"/>
      <c r="N2159" s="257"/>
      <c r="O2159" s="257"/>
      <c r="P2159" s="248"/>
      <c r="Q2159" s="248"/>
      <c r="R2159" s="248"/>
      <c r="S2159" s="248"/>
      <c r="T2159" s="248"/>
      <c r="U2159" s="248"/>
    </row>
    <row r="2160" spans="2:21" s="260" customFormat="1" ht="30" customHeight="1">
      <c r="B2160" s="250"/>
      <c r="C2160" s="250"/>
      <c r="D2160" s="250"/>
      <c r="E2160" s="107"/>
      <c r="F2160" s="257"/>
      <c r="G2160" s="257"/>
      <c r="H2160" s="257"/>
      <c r="I2160" s="257"/>
      <c r="J2160" s="257"/>
      <c r="K2160" s="109"/>
      <c r="L2160" s="257"/>
      <c r="M2160" s="257"/>
      <c r="N2160" s="257"/>
      <c r="O2160" s="257"/>
      <c r="P2160" s="248"/>
      <c r="Q2160" s="248"/>
      <c r="R2160" s="248"/>
      <c r="S2160" s="248"/>
      <c r="T2160" s="248"/>
      <c r="U2160" s="248"/>
    </row>
    <row r="2161" spans="2:21" s="260" customFormat="1" ht="30" customHeight="1">
      <c r="B2161" s="250"/>
      <c r="C2161" s="250"/>
      <c r="D2161" s="250"/>
      <c r="E2161" s="107"/>
      <c r="F2161" s="257"/>
      <c r="G2161" s="257"/>
      <c r="H2161" s="257"/>
      <c r="I2161" s="257"/>
      <c r="J2161" s="257"/>
      <c r="K2161" s="109"/>
      <c r="L2161" s="257"/>
      <c r="M2161" s="257"/>
      <c r="N2161" s="257"/>
      <c r="O2161" s="257"/>
      <c r="P2161" s="248"/>
      <c r="Q2161" s="248"/>
      <c r="R2161" s="248"/>
      <c r="S2161" s="248"/>
      <c r="T2161" s="248"/>
      <c r="U2161" s="248"/>
    </row>
    <row r="2162" spans="2:21" s="260" customFormat="1" ht="30" customHeight="1">
      <c r="B2162" s="250"/>
      <c r="C2162" s="250"/>
      <c r="D2162" s="250"/>
      <c r="E2162" s="107"/>
      <c r="F2162" s="257"/>
      <c r="G2162" s="257"/>
      <c r="H2162" s="257"/>
      <c r="I2162" s="257"/>
      <c r="J2162" s="257"/>
      <c r="K2162" s="109"/>
      <c r="L2162" s="257"/>
      <c r="M2162" s="257"/>
      <c r="N2162" s="257"/>
      <c r="O2162" s="257"/>
      <c r="P2162" s="248"/>
      <c r="Q2162" s="248"/>
      <c r="R2162" s="248"/>
      <c r="S2162" s="248"/>
      <c r="T2162" s="248"/>
      <c r="U2162" s="248"/>
    </row>
    <row r="2163" spans="2:21" s="260" customFormat="1" ht="30" customHeight="1">
      <c r="B2163" s="250"/>
      <c r="C2163" s="250"/>
      <c r="D2163" s="250"/>
      <c r="E2163" s="107"/>
      <c r="F2163" s="257"/>
      <c r="G2163" s="257"/>
      <c r="H2163" s="257"/>
      <c r="I2163" s="257"/>
      <c r="J2163" s="257"/>
      <c r="K2163" s="109"/>
      <c r="L2163" s="257"/>
      <c r="M2163" s="257"/>
      <c r="N2163" s="257"/>
      <c r="O2163" s="257"/>
      <c r="P2163" s="248"/>
      <c r="Q2163" s="248"/>
      <c r="R2163" s="248"/>
      <c r="S2163" s="248"/>
      <c r="T2163" s="248"/>
      <c r="U2163" s="248"/>
    </row>
    <row r="2164" spans="2:21" s="260" customFormat="1" ht="30" customHeight="1">
      <c r="B2164" s="250"/>
      <c r="C2164" s="250"/>
      <c r="D2164" s="250"/>
      <c r="E2164" s="107"/>
      <c r="F2164" s="257"/>
      <c r="G2164" s="257"/>
      <c r="H2164" s="257"/>
      <c r="I2164" s="257"/>
      <c r="J2164" s="257"/>
      <c r="K2164" s="109"/>
      <c r="L2164" s="257"/>
      <c r="M2164" s="257"/>
      <c r="N2164" s="257"/>
      <c r="O2164" s="257"/>
      <c r="P2164" s="248"/>
      <c r="Q2164" s="248"/>
      <c r="R2164" s="248"/>
      <c r="S2164" s="248"/>
      <c r="T2164" s="248"/>
      <c r="U2164" s="248"/>
    </row>
    <row r="2165" spans="2:21" s="260" customFormat="1" ht="30" customHeight="1">
      <c r="B2165" s="250"/>
      <c r="C2165" s="250"/>
      <c r="D2165" s="250"/>
      <c r="E2165" s="107"/>
      <c r="F2165" s="257"/>
      <c r="G2165" s="257"/>
      <c r="H2165" s="257"/>
      <c r="I2165" s="257"/>
      <c r="J2165" s="257"/>
      <c r="K2165" s="109"/>
      <c r="L2165" s="257"/>
      <c r="M2165" s="257"/>
      <c r="N2165" s="257"/>
      <c r="O2165" s="257"/>
      <c r="P2165" s="248"/>
      <c r="Q2165" s="248"/>
      <c r="R2165" s="248"/>
      <c r="S2165" s="248"/>
      <c r="T2165" s="248"/>
      <c r="U2165" s="248"/>
    </row>
    <row r="2166" spans="2:21" s="260" customFormat="1" ht="30" customHeight="1">
      <c r="B2166" s="250"/>
      <c r="C2166" s="250"/>
      <c r="D2166" s="250"/>
      <c r="E2166" s="107"/>
      <c r="F2166" s="257"/>
      <c r="G2166" s="257"/>
      <c r="H2166" s="257"/>
      <c r="I2166" s="257"/>
      <c r="J2166" s="257"/>
      <c r="K2166" s="109"/>
      <c r="L2166" s="257"/>
      <c r="M2166" s="257"/>
      <c r="N2166" s="257"/>
      <c r="O2166" s="257"/>
      <c r="P2166" s="248"/>
      <c r="Q2166" s="248"/>
      <c r="R2166" s="248"/>
      <c r="S2166" s="248"/>
      <c r="T2166" s="248"/>
      <c r="U2166" s="248"/>
    </row>
    <row r="2167" spans="2:21" s="260" customFormat="1" ht="30" customHeight="1">
      <c r="B2167" s="250"/>
      <c r="C2167" s="250"/>
      <c r="D2167" s="250"/>
      <c r="E2167" s="107"/>
      <c r="F2167" s="257"/>
      <c r="G2167" s="257"/>
      <c r="H2167" s="257"/>
      <c r="I2167" s="257"/>
      <c r="J2167" s="257"/>
      <c r="K2167" s="109"/>
      <c r="L2167" s="257"/>
      <c r="M2167" s="257"/>
      <c r="N2167" s="257"/>
      <c r="O2167" s="257"/>
      <c r="P2167" s="248"/>
      <c r="Q2167" s="248"/>
      <c r="R2167" s="248"/>
      <c r="S2167" s="248"/>
      <c r="T2167" s="248"/>
      <c r="U2167" s="248"/>
    </row>
    <row r="2168" spans="2:21" s="260" customFormat="1" ht="30" customHeight="1">
      <c r="B2168" s="250"/>
      <c r="C2168" s="250"/>
      <c r="D2168" s="250"/>
      <c r="E2168" s="107"/>
      <c r="F2168" s="257"/>
      <c r="G2168" s="257"/>
      <c r="H2168" s="257"/>
      <c r="I2168" s="257"/>
      <c r="J2168" s="257"/>
      <c r="K2168" s="109"/>
      <c r="L2168" s="257"/>
      <c r="M2168" s="257"/>
      <c r="N2168" s="257"/>
      <c r="O2168" s="257"/>
      <c r="P2168" s="248"/>
      <c r="Q2168" s="248"/>
      <c r="R2168" s="248"/>
      <c r="S2168" s="248"/>
      <c r="T2168" s="248"/>
      <c r="U2168" s="248"/>
    </row>
    <row r="2169" spans="2:21" s="260" customFormat="1" ht="30" customHeight="1">
      <c r="B2169" s="250"/>
      <c r="C2169" s="250"/>
      <c r="D2169" s="250"/>
      <c r="E2169" s="107"/>
      <c r="F2169" s="257"/>
      <c r="G2169" s="257"/>
      <c r="H2169" s="257"/>
      <c r="I2169" s="257"/>
      <c r="J2169" s="257"/>
      <c r="K2169" s="109"/>
      <c r="L2169" s="257"/>
      <c r="M2169" s="257"/>
      <c r="N2169" s="257"/>
      <c r="O2169" s="257"/>
      <c r="P2169" s="248"/>
      <c r="Q2169" s="248"/>
      <c r="R2169" s="248"/>
      <c r="S2169" s="248"/>
      <c r="T2169" s="248"/>
      <c r="U2169" s="248"/>
    </row>
    <row r="2170" spans="2:21" s="260" customFormat="1" ht="30" customHeight="1">
      <c r="B2170" s="250"/>
      <c r="C2170" s="250"/>
      <c r="D2170" s="250"/>
      <c r="E2170" s="107"/>
      <c r="F2170" s="257"/>
      <c r="G2170" s="257"/>
      <c r="H2170" s="257"/>
      <c r="I2170" s="257"/>
      <c r="J2170" s="257"/>
      <c r="K2170" s="109"/>
      <c r="L2170" s="257"/>
      <c r="M2170" s="257"/>
      <c r="N2170" s="257"/>
      <c r="O2170" s="257"/>
      <c r="P2170" s="248"/>
      <c r="Q2170" s="248"/>
      <c r="R2170" s="248"/>
      <c r="S2170" s="248"/>
      <c r="T2170" s="248"/>
      <c r="U2170" s="248"/>
    </row>
    <row r="2171" spans="2:21" s="260" customFormat="1" ht="30" customHeight="1">
      <c r="B2171" s="250"/>
      <c r="C2171" s="250"/>
      <c r="D2171" s="250"/>
      <c r="E2171" s="107"/>
      <c r="F2171" s="257"/>
      <c r="G2171" s="257"/>
      <c r="H2171" s="257"/>
      <c r="I2171" s="257"/>
      <c r="J2171" s="257"/>
      <c r="K2171" s="109"/>
      <c r="L2171" s="257"/>
      <c r="M2171" s="257"/>
      <c r="N2171" s="257"/>
      <c r="O2171" s="257"/>
      <c r="P2171" s="248"/>
      <c r="Q2171" s="248"/>
      <c r="R2171" s="248"/>
      <c r="S2171" s="248"/>
      <c r="T2171" s="248"/>
      <c r="U2171" s="248"/>
    </row>
    <row r="2172" spans="2:21" s="260" customFormat="1" ht="30" customHeight="1">
      <c r="B2172" s="250"/>
      <c r="C2172" s="250"/>
      <c r="D2172" s="250"/>
      <c r="E2172" s="107"/>
      <c r="F2172" s="257"/>
      <c r="G2172" s="257"/>
      <c r="H2172" s="257"/>
      <c r="I2172" s="257"/>
      <c r="J2172" s="257"/>
      <c r="K2172" s="109"/>
      <c r="L2172" s="257"/>
      <c r="M2172" s="257"/>
      <c r="N2172" s="257"/>
      <c r="O2172" s="257"/>
      <c r="P2172" s="248"/>
      <c r="Q2172" s="248"/>
      <c r="R2172" s="248"/>
      <c r="S2172" s="248"/>
      <c r="T2172" s="248"/>
      <c r="U2172" s="248"/>
    </row>
    <row r="2173" spans="2:21" s="260" customFormat="1" ht="30" customHeight="1">
      <c r="B2173" s="250"/>
      <c r="C2173" s="250"/>
      <c r="D2173" s="250"/>
      <c r="E2173" s="107"/>
      <c r="F2173" s="257"/>
      <c r="G2173" s="257"/>
      <c r="H2173" s="257"/>
      <c r="I2173" s="257"/>
      <c r="J2173" s="257"/>
      <c r="K2173" s="109"/>
      <c r="L2173" s="257"/>
      <c r="M2173" s="257"/>
      <c r="N2173" s="257"/>
      <c r="O2173" s="257"/>
      <c r="P2173" s="248"/>
      <c r="Q2173" s="248"/>
      <c r="R2173" s="248"/>
      <c r="S2173" s="248"/>
      <c r="T2173" s="248"/>
      <c r="U2173" s="248"/>
    </row>
    <row r="2174" spans="2:21" s="260" customFormat="1" ht="30" customHeight="1">
      <c r="B2174" s="250"/>
      <c r="C2174" s="250"/>
      <c r="D2174" s="250"/>
      <c r="E2174" s="107"/>
      <c r="F2174" s="257"/>
      <c r="G2174" s="257"/>
      <c r="H2174" s="257"/>
      <c r="I2174" s="257"/>
      <c r="J2174" s="257"/>
      <c r="K2174" s="109"/>
      <c r="L2174" s="257"/>
      <c r="M2174" s="257"/>
      <c r="N2174" s="257"/>
      <c r="O2174" s="257"/>
      <c r="P2174" s="248"/>
      <c r="Q2174" s="248"/>
      <c r="R2174" s="248"/>
      <c r="S2174" s="248"/>
      <c r="T2174" s="248"/>
      <c r="U2174" s="248"/>
    </row>
    <row r="2175" spans="2:21" s="260" customFormat="1" ht="30" customHeight="1">
      <c r="B2175" s="250"/>
      <c r="C2175" s="250"/>
      <c r="D2175" s="250"/>
      <c r="E2175" s="107"/>
      <c r="F2175" s="257"/>
      <c r="G2175" s="257"/>
      <c r="H2175" s="257"/>
      <c r="I2175" s="257"/>
      <c r="J2175" s="257"/>
      <c r="K2175" s="109"/>
      <c r="L2175" s="257"/>
      <c r="M2175" s="257"/>
      <c r="N2175" s="257"/>
      <c r="O2175" s="257"/>
      <c r="P2175" s="248"/>
      <c r="Q2175" s="248"/>
      <c r="R2175" s="248"/>
      <c r="S2175" s="248"/>
      <c r="T2175" s="248"/>
      <c r="U2175" s="248"/>
    </row>
    <row r="2176" spans="2:21" s="260" customFormat="1" ht="30" customHeight="1">
      <c r="B2176" s="250"/>
      <c r="C2176" s="250"/>
      <c r="D2176" s="250"/>
      <c r="E2176" s="107"/>
      <c r="F2176" s="257"/>
      <c r="G2176" s="257"/>
      <c r="H2176" s="257"/>
      <c r="I2176" s="257"/>
      <c r="J2176" s="257"/>
      <c r="K2176" s="109"/>
      <c r="L2176" s="257"/>
      <c r="M2176" s="257"/>
      <c r="N2176" s="257"/>
      <c r="O2176" s="257"/>
      <c r="P2176" s="248"/>
      <c r="Q2176" s="248"/>
      <c r="R2176" s="248"/>
      <c r="S2176" s="248"/>
      <c r="T2176" s="248"/>
      <c r="U2176" s="248"/>
    </row>
    <row r="2177" spans="2:21" s="260" customFormat="1" ht="30" customHeight="1">
      <c r="B2177" s="250"/>
      <c r="C2177" s="250"/>
      <c r="D2177" s="250"/>
      <c r="E2177" s="107"/>
      <c r="F2177" s="257"/>
      <c r="G2177" s="257"/>
      <c r="H2177" s="257"/>
      <c r="I2177" s="257"/>
      <c r="J2177" s="257"/>
      <c r="K2177" s="109"/>
      <c r="L2177" s="257"/>
      <c r="M2177" s="257"/>
      <c r="N2177" s="257"/>
      <c r="O2177" s="257"/>
      <c r="P2177" s="248"/>
      <c r="Q2177" s="248"/>
      <c r="R2177" s="248"/>
      <c r="S2177" s="248"/>
      <c r="T2177" s="248"/>
      <c r="U2177" s="248"/>
    </row>
    <row r="2178" spans="2:21" s="260" customFormat="1" ht="30" customHeight="1">
      <c r="B2178" s="250"/>
      <c r="C2178" s="250"/>
      <c r="D2178" s="250"/>
      <c r="E2178" s="107"/>
      <c r="F2178" s="257"/>
      <c r="G2178" s="257"/>
      <c r="H2178" s="257"/>
      <c r="I2178" s="257"/>
      <c r="J2178" s="257"/>
      <c r="K2178" s="109"/>
      <c r="L2178" s="257"/>
      <c r="M2178" s="257"/>
      <c r="N2178" s="257"/>
      <c r="O2178" s="257"/>
      <c r="P2178" s="248"/>
      <c r="Q2178" s="248"/>
      <c r="R2178" s="248"/>
      <c r="S2178" s="248"/>
      <c r="T2178" s="248"/>
      <c r="U2178" s="248"/>
    </row>
    <row r="2179" spans="2:21" s="260" customFormat="1" ht="30" customHeight="1">
      <c r="B2179" s="250"/>
      <c r="C2179" s="250"/>
      <c r="D2179" s="250"/>
      <c r="E2179" s="107"/>
      <c r="F2179" s="257"/>
      <c r="G2179" s="257"/>
      <c r="H2179" s="257"/>
      <c r="I2179" s="257"/>
      <c r="J2179" s="257"/>
      <c r="K2179" s="109"/>
      <c r="L2179" s="257"/>
      <c r="M2179" s="257"/>
      <c r="N2179" s="257"/>
      <c r="O2179" s="257"/>
      <c r="P2179" s="248"/>
      <c r="Q2179" s="248"/>
      <c r="R2179" s="248"/>
      <c r="S2179" s="248"/>
      <c r="T2179" s="248"/>
      <c r="U2179" s="248"/>
    </row>
    <row r="2180" spans="2:21" s="260" customFormat="1" ht="30" customHeight="1">
      <c r="B2180" s="250"/>
      <c r="C2180" s="250"/>
      <c r="D2180" s="250"/>
      <c r="E2180" s="107"/>
      <c r="F2180" s="257"/>
      <c r="G2180" s="257"/>
      <c r="H2180" s="257"/>
      <c r="I2180" s="257"/>
      <c r="J2180" s="257"/>
      <c r="K2180" s="109"/>
      <c r="L2180" s="257"/>
      <c r="M2180" s="257"/>
      <c r="N2180" s="257"/>
      <c r="O2180" s="257"/>
      <c r="P2180" s="248"/>
      <c r="Q2180" s="248"/>
      <c r="R2180" s="248"/>
      <c r="S2180" s="248"/>
      <c r="T2180" s="248"/>
      <c r="U2180" s="248"/>
    </row>
    <row r="2181" spans="2:21" s="260" customFormat="1" ht="30" customHeight="1">
      <c r="B2181" s="250"/>
      <c r="C2181" s="250"/>
      <c r="D2181" s="250"/>
      <c r="E2181" s="107"/>
      <c r="F2181" s="257"/>
      <c r="G2181" s="257"/>
      <c r="H2181" s="257"/>
      <c r="I2181" s="257"/>
      <c r="J2181" s="257"/>
      <c r="K2181" s="109"/>
      <c r="L2181" s="257"/>
      <c r="M2181" s="257"/>
      <c r="N2181" s="257"/>
      <c r="O2181" s="257"/>
      <c r="P2181" s="248"/>
      <c r="Q2181" s="248"/>
      <c r="R2181" s="248"/>
      <c r="S2181" s="248"/>
      <c r="T2181" s="248"/>
      <c r="U2181" s="248"/>
    </row>
    <row r="2182" spans="2:21" s="260" customFormat="1" ht="30" customHeight="1">
      <c r="B2182" s="250"/>
      <c r="C2182" s="250"/>
      <c r="D2182" s="250"/>
      <c r="E2182" s="107"/>
      <c r="F2182" s="257"/>
      <c r="G2182" s="257"/>
      <c r="H2182" s="257"/>
      <c r="I2182" s="257"/>
      <c r="J2182" s="257"/>
      <c r="K2182" s="109"/>
      <c r="L2182" s="257"/>
      <c r="M2182" s="257"/>
      <c r="N2182" s="257"/>
      <c r="O2182" s="257"/>
      <c r="P2182" s="248"/>
      <c r="Q2182" s="248"/>
      <c r="R2182" s="248"/>
      <c r="S2182" s="248"/>
      <c r="T2182" s="248"/>
      <c r="U2182" s="248"/>
    </row>
    <row r="2183" spans="2:21" s="260" customFormat="1" ht="30" customHeight="1">
      <c r="B2183" s="250"/>
      <c r="C2183" s="250"/>
      <c r="D2183" s="250"/>
      <c r="E2183" s="107"/>
      <c r="F2183" s="257"/>
      <c r="G2183" s="257"/>
      <c r="H2183" s="257"/>
      <c r="I2183" s="257"/>
      <c r="J2183" s="257"/>
      <c r="K2183" s="109"/>
      <c r="L2183" s="257"/>
      <c r="M2183" s="257"/>
      <c r="N2183" s="257"/>
      <c r="O2183" s="257"/>
      <c r="P2183" s="248"/>
      <c r="Q2183" s="248"/>
      <c r="R2183" s="248"/>
      <c r="S2183" s="248"/>
      <c r="T2183" s="248"/>
      <c r="U2183" s="248"/>
    </row>
    <row r="2184" spans="2:21" s="260" customFormat="1" ht="30" customHeight="1">
      <c r="B2184" s="250"/>
      <c r="C2184" s="250"/>
      <c r="D2184" s="250"/>
      <c r="E2184" s="107"/>
      <c r="F2184" s="257"/>
      <c r="G2184" s="257"/>
      <c r="H2184" s="257"/>
      <c r="I2184" s="257"/>
      <c r="J2184" s="257"/>
      <c r="K2184" s="109"/>
      <c r="L2184" s="257"/>
      <c r="M2184" s="257"/>
      <c r="N2184" s="257"/>
      <c r="O2184" s="257"/>
      <c r="P2184" s="248"/>
      <c r="Q2184" s="248"/>
      <c r="R2184" s="248"/>
      <c r="S2184" s="248"/>
      <c r="T2184" s="248"/>
      <c r="U2184" s="248"/>
    </row>
    <row r="2185" spans="2:21" s="260" customFormat="1" ht="30" customHeight="1">
      <c r="B2185" s="250"/>
      <c r="C2185" s="250"/>
      <c r="D2185" s="250"/>
      <c r="E2185" s="107"/>
      <c r="F2185" s="257"/>
      <c r="G2185" s="257"/>
      <c r="H2185" s="257"/>
      <c r="I2185" s="257"/>
      <c r="J2185" s="257"/>
      <c r="K2185" s="109"/>
      <c r="L2185" s="257"/>
      <c r="M2185" s="257"/>
      <c r="N2185" s="257"/>
      <c r="O2185" s="257"/>
      <c r="P2185" s="248"/>
      <c r="Q2185" s="248"/>
      <c r="R2185" s="248"/>
      <c r="S2185" s="248"/>
      <c r="T2185" s="248"/>
      <c r="U2185" s="248"/>
    </row>
    <row r="2186" spans="2:21" s="260" customFormat="1" ht="30" customHeight="1">
      <c r="B2186" s="250"/>
      <c r="C2186" s="250"/>
      <c r="D2186" s="250"/>
      <c r="E2186" s="107"/>
      <c r="F2186" s="257"/>
      <c r="G2186" s="257"/>
      <c r="H2186" s="257"/>
      <c r="I2186" s="257"/>
      <c r="J2186" s="257"/>
      <c r="K2186" s="109"/>
      <c r="L2186" s="257"/>
      <c r="M2186" s="257"/>
      <c r="N2186" s="257"/>
      <c r="O2186" s="257"/>
      <c r="P2186" s="248"/>
      <c r="Q2186" s="248"/>
      <c r="R2186" s="248"/>
      <c r="S2186" s="248"/>
      <c r="T2186" s="248"/>
      <c r="U2186" s="248"/>
    </row>
    <row r="2187" spans="2:21" s="260" customFormat="1" ht="30" customHeight="1">
      <c r="B2187" s="250"/>
      <c r="C2187" s="250"/>
      <c r="D2187" s="250"/>
      <c r="E2187" s="107"/>
      <c r="F2187" s="257"/>
      <c r="G2187" s="257"/>
      <c r="H2187" s="257"/>
      <c r="I2187" s="257"/>
      <c r="J2187" s="257"/>
      <c r="K2187" s="109"/>
      <c r="L2187" s="257"/>
      <c r="M2187" s="257"/>
      <c r="N2187" s="257"/>
      <c r="O2187" s="257"/>
      <c r="P2187" s="248"/>
      <c r="Q2187" s="248"/>
      <c r="R2187" s="248"/>
      <c r="S2187" s="248"/>
      <c r="T2187" s="248"/>
      <c r="U2187" s="248"/>
    </row>
    <row r="2188" spans="2:21" s="260" customFormat="1" ht="30" customHeight="1">
      <c r="B2188" s="250"/>
      <c r="C2188" s="250"/>
      <c r="D2188" s="250"/>
      <c r="E2188" s="107"/>
      <c r="F2188" s="257"/>
      <c r="G2188" s="257"/>
      <c r="H2188" s="257"/>
      <c r="I2188" s="257"/>
      <c r="J2188" s="257"/>
      <c r="K2188" s="109"/>
      <c r="L2188" s="257"/>
      <c r="M2188" s="257"/>
      <c r="N2188" s="257"/>
      <c r="O2188" s="257"/>
      <c r="P2188" s="248"/>
      <c r="Q2188" s="248"/>
      <c r="R2188" s="248"/>
      <c r="S2188" s="248"/>
      <c r="T2188" s="248"/>
      <c r="U2188" s="248"/>
    </row>
    <row r="2189" spans="2:21" s="260" customFormat="1" ht="30" customHeight="1">
      <c r="B2189" s="250"/>
      <c r="C2189" s="250"/>
      <c r="D2189" s="250"/>
      <c r="E2189" s="107"/>
      <c r="F2189" s="257"/>
      <c r="G2189" s="257"/>
      <c r="H2189" s="257"/>
      <c r="I2189" s="257"/>
      <c r="J2189" s="257"/>
      <c r="K2189" s="109"/>
      <c r="L2189" s="257"/>
      <c r="M2189" s="257"/>
      <c r="N2189" s="257"/>
      <c r="O2189" s="257"/>
      <c r="P2189" s="248"/>
      <c r="Q2189" s="248"/>
      <c r="R2189" s="248"/>
      <c r="S2189" s="248"/>
      <c r="T2189" s="248"/>
      <c r="U2189" s="248"/>
    </row>
    <row r="2190" spans="2:21" s="260" customFormat="1" ht="30" customHeight="1">
      <c r="B2190" s="250"/>
      <c r="C2190" s="250"/>
      <c r="D2190" s="250"/>
      <c r="E2190" s="107"/>
      <c r="F2190" s="257"/>
      <c r="G2190" s="257"/>
      <c r="H2190" s="257"/>
      <c r="I2190" s="257"/>
      <c r="J2190" s="257"/>
      <c r="K2190" s="109"/>
      <c r="L2190" s="257"/>
      <c r="M2190" s="257"/>
      <c r="N2190" s="257"/>
      <c r="O2190" s="257"/>
      <c r="P2190" s="248"/>
      <c r="Q2190" s="248"/>
      <c r="R2190" s="248"/>
      <c r="S2190" s="248"/>
      <c r="T2190" s="248"/>
      <c r="U2190" s="248"/>
    </row>
    <row r="2191" spans="2:21" s="260" customFormat="1" ht="30" customHeight="1">
      <c r="B2191" s="250"/>
      <c r="C2191" s="250"/>
      <c r="D2191" s="250"/>
      <c r="E2191" s="107"/>
      <c r="F2191" s="257"/>
      <c r="G2191" s="257"/>
      <c r="H2191" s="257"/>
      <c r="I2191" s="257"/>
      <c r="J2191" s="257"/>
      <c r="K2191" s="109"/>
      <c r="L2191" s="257"/>
      <c r="M2191" s="257"/>
      <c r="N2191" s="257"/>
      <c r="O2191" s="257"/>
      <c r="P2191" s="248"/>
      <c r="Q2191" s="248"/>
      <c r="R2191" s="248"/>
      <c r="S2191" s="248"/>
      <c r="T2191" s="248"/>
      <c r="U2191" s="248"/>
    </row>
    <row r="2192" spans="2:21" s="260" customFormat="1" ht="30" customHeight="1">
      <c r="B2192" s="250"/>
      <c r="C2192" s="250"/>
      <c r="D2192" s="250"/>
      <c r="E2192" s="107"/>
      <c r="F2192" s="257"/>
      <c r="G2192" s="257"/>
      <c r="H2192" s="257"/>
      <c r="I2192" s="257"/>
      <c r="J2192" s="257"/>
      <c r="K2192" s="109"/>
      <c r="L2192" s="257"/>
      <c r="M2192" s="257"/>
      <c r="N2192" s="257"/>
      <c r="O2192" s="257"/>
      <c r="P2192" s="248"/>
      <c r="Q2192" s="248"/>
      <c r="R2192" s="248"/>
      <c r="S2192" s="248"/>
      <c r="T2192" s="248"/>
      <c r="U2192" s="248"/>
    </row>
    <row r="2193" spans="2:21" s="260" customFormat="1" ht="30" customHeight="1">
      <c r="B2193" s="250"/>
      <c r="C2193" s="250"/>
      <c r="D2193" s="250"/>
      <c r="E2193" s="107"/>
      <c r="F2193" s="257"/>
      <c r="G2193" s="257"/>
      <c r="H2193" s="257"/>
      <c r="I2193" s="257"/>
      <c r="J2193" s="257"/>
      <c r="K2193" s="109"/>
      <c r="L2193" s="257"/>
      <c r="M2193" s="257"/>
      <c r="N2193" s="257"/>
      <c r="O2193" s="257"/>
      <c r="P2193" s="248"/>
      <c r="Q2193" s="248"/>
      <c r="R2193" s="248"/>
      <c r="S2193" s="248"/>
      <c r="T2193" s="248"/>
      <c r="U2193" s="248"/>
    </row>
    <row r="2194" spans="2:21" s="260" customFormat="1" ht="30" customHeight="1">
      <c r="B2194" s="250"/>
      <c r="C2194" s="250"/>
      <c r="D2194" s="250"/>
      <c r="E2194" s="107"/>
      <c r="F2194" s="257"/>
      <c r="G2194" s="257"/>
      <c r="H2194" s="257"/>
      <c r="I2194" s="257"/>
      <c r="J2194" s="257"/>
      <c r="K2194" s="109"/>
      <c r="L2194" s="257"/>
      <c r="M2194" s="257"/>
      <c r="N2194" s="257"/>
      <c r="O2194" s="257"/>
      <c r="P2194" s="248"/>
      <c r="Q2194" s="248"/>
      <c r="R2194" s="248"/>
      <c r="S2194" s="248"/>
      <c r="T2194" s="248"/>
      <c r="U2194" s="248"/>
    </row>
    <row r="2195" spans="2:21" s="260" customFormat="1" ht="30" customHeight="1">
      <c r="B2195" s="250"/>
      <c r="C2195" s="250"/>
      <c r="D2195" s="250"/>
      <c r="E2195" s="107"/>
      <c r="F2195" s="257"/>
      <c r="G2195" s="257"/>
      <c r="H2195" s="257"/>
      <c r="I2195" s="257"/>
      <c r="J2195" s="257"/>
      <c r="K2195" s="109"/>
      <c r="L2195" s="257"/>
      <c r="M2195" s="257"/>
      <c r="N2195" s="257"/>
      <c r="O2195" s="257"/>
      <c r="P2195" s="248"/>
      <c r="Q2195" s="248"/>
      <c r="R2195" s="248"/>
      <c r="S2195" s="248"/>
      <c r="T2195" s="248"/>
      <c r="U2195" s="248"/>
    </row>
    <row r="2196" spans="2:21" s="260" customFormat="1" ht="30" customHeight="1">
      <c r="B2196" s="250"/>
      <c r="C2196" s="250"/>
      <c r="D2196" s="250"/>
      <c r="E2196" s="107"/>
      <c r="F2196" s="257"/>
      <c r="G2196" s="257"/>
      <c r="H2196" s="257"/>
      <c r="I2196" s="257"/>
      <c r="J2196" s="257"/>
      <c r="K2196" s="109"/>
      <c r="L2196" s="257"/>
      <c r="M2196" s="257"/>
      <c r="N2196" s="257"/>
      <c r="O2196" s="257"/>
      <c r="P2196" s="248"/>
      <c r="Q2196" s="248"/>
      <c r="R2196" s="248"/>
      <c r="S2196" s="248"/>
      <c r="T2196" s="248"/>
      <c r="U2196" s="248"/>
    </row>
    <row r="2197" spans="2:21" s="260" customFormat="1" ht="30" customHeight="1">
      <c r="B2197" s="250"/>
      <c r="C2197" s="250"/>
      <c r="D2197" s="250"/>
      <c r="E2197" s="107"/>
      <c r="F2197" s="257"/>
      <c r="G2197" s="257"/>
      <c r="H2197" s="257"/>
      <c r="I2197" s="257"/>
      <c r="J2197" s="257"/>
      <c r="K2197" s="109"/>
      <c r="L2197" s="257"/>
      <c r="M2197" s="257"/>
      <c r="N2197" s="257"/>
      <c r="O2197" s="257"/>
      <c r="P2197" s="248"/>
      <c r="Q2197" s="248"/>
      <c r="R2197" s="248"/>
      <c r="S2197" s="248"/>
      <c r="T2197" s="248"/>
      <c r="U2197" s="248"/>
    </row>
    <row r="2198" spans="2:21" s="260" customFormat="1" ht="30" customHeight="1">
      <c r="B2198" s="250"/>
      <c r="C2198" s="250"/>
      <c r="D2198" s="250"/>
      <c r="E2198" s="107"/>
      <c r="F2198" s="257"/>
      <c r="G2198" s="257"/>
      <c r="H2198" s="257"/>
      <c r="I2198" s="257"/>
      <c r="J2198" s="257"/>
      <c r="K2198" s="109"/>
      <c r="L2198" s="257"/>
      <c r="M2198" s="257"/>
      <c r="N2198" s="257"/>
      <c r="O2198" s="257"/>
      <c r="P2198" s="248"/>
      <c r="Q2198" s="248"/>
      <c r="R2198" s="248"/>
      <c r="S2198" s="248"/>
      <c r="T2198" s="248"/>
      <c r="U2198" s="248"/>
    </row>
    <row r="2199" spans="2:21" s="260" customFormat="1" ht="30" customHeight="1">
      <c r="B2199" s="250"/>
      <c r="C2199" s="250"/>
      <c r="D2199" s="250"/>
      <c r="E2199" s="107"/>
      <c r="F2199" s="257"/>
      <c r="G2199" s="257"/>
      <c r="H2199" s="257"/>
      <c r="I2199" s="257"/>
      <c r="J2199" s="257"/>
      <c r="K2199" s="109"/>
      <c r="L2199" s="257"/>
      <c r="M2199" s="257"/>
      <c r="N2199" s="257"/>
      <c r="O2199" s="257"/>
      <c r="P2199" s="248"/>
      <c r="Q2199" s="248"/>
      <c r="R2199" s="248"/>
      <c r="S2199" s="248"/>
      <c r="T2199" s="248"/>
      <c r="U2199" s="248"/>
    </row>
    <row r="2200" spans="2:21" s="260" customFormat="1" ht="30" customHeight="1">
      <c r="B2200" s="250"/>
      <c r="C2200" s="250"/>
      <c r="D2200" s="250"/>
      <c r="E2200" s="107"/>
      <c r="F2200" s="257"/>
      <c r="G2200" s="257"/>
      <c r="H2200" s="257"/>
      <c r="I2200" s="257"/>
      <c r="J2200" s="257"/>
      <c r="K2200" s="109"/>
      <c r="L2200" s="257"/>
      <c r="M2200" s="257"/>
      <c r="N2200" s="257"/>
      <c r="O2200" s="257"/>
      <c r="P2200" s="248"/>
      <c r="Q2200" s="248"/>
      <c r="R2200" s="248"/>
      <c r="S2200" s="248"/>
      <c r="T2200" s="248"/>
      <c r="U2200" s="248"/>
    </row>
    <row r="2201" spans="2:21" s="260" customFormat="1" ht="30" customHeight="1">
      <c r="B2201" s="250"/>
      <c r="C2201" s="250"/>
      <c r="D2201" s="250"/>
      <c r="E2201" s="107"/>
      <c r="F2201" s="257"/>
      <c r="G2201" s="257"/>
      <c r="H2201" s="257"/>
      <c r="I2201" s="257"/>
      <c r="J2201" s="257"/>
      <c r="K2201" s="109"/>
      <c r="L2201" s="257"/>
      <c r="M2201" s="257"/>
      <c r="N2201" s="257"/>
      <c r="O2201" s="257"/>
      <c r="P2201" s="248"/>
      <c r="Q2201" s="248"/>
      <c r="R2201" s="248"/>
      <c r="S2201" s="248"/>
      <c r="T2201" s="248"/>
      <c r="U2201" s="248"/>
    </row>
    <row r="2202" spans="2:21" s="260" customFormat="1" ht="30" customHeight="1">
      <c r="B2202" s="250"/>
      <c r="C2202" s="250"/>
      <c r="D2202" s="250"/>
      <c r="E2202" s="107"/>
      <c r="F2202" s="257"/>
      <c r="G2202" s="257"/>
      <c r="H2202" s="257"/>
      <c r="I2202" s="257"/>
      <c r="J2202" s="257"/>
      <c r="K2202" s="109"/>
      <c r="L2202" s="257"/>
      <c r="M2202" s="257"/>
      <c r="N2202" s="257"/>
      <c r="O2202" s="257"/>
      <c r="P2202" s="248"/>
      <c r="Q2202" s="248"/>
      <c r="R2202" s="248"/>
      <c r="S2202" s="248"/>
      <c r="T2202" s="248"/>
      <c r="U2202" s="248"/>
    </row>
    <row r="2203" spans="2:21" s="260" customFormat="1" ht="30" customHeight="1">
      <c r="B2203" s="250"/>
      <c r="C2203" s="250"/>
      <c r="D2203" s="250"/>
      <c r="E2203" s="107"/>
      <c r="F2203" s="257"/>
      <c r="G2203" s="257"/>
      <c r="H2203" s="257"/>
      <c r="I2203" s="257"/>
      <c r="J2203" s="257"/>
      <c r="K2203" s="109"/>
      <c r="L2203" s="257"/>
      <c r="M2203" s="257"/>
      <c r="N2203" s="257"/>
      <c r="O2203" s="257"/>
      <c r="P2203" s="248"/>
      <c r="Q2203" s="248"/>
      <c r="R2203" s="248"/>
      <c r="S2203" s="248"/>
      <c r="T2203" s="248"/>
      <c r="U2203" s="248"/>
    </row>
    <row r="2204" spans="2:21" s="260" customFormat="1" ht="30" customHeight="1">
      <c r="B2204" s="250"/>
      <c r="C2204" s="250"/>
      <c r="D2204" s="250"/>
      <c r="E2204" s="107"/>
      <c r="F2204" s="257"/>
      <c r="G2204" s="257"/>
      <c r="H2204" s="257"/>
      <c r="I2204" s="257"/>
      <c r="J2204" s="257"/>
      <c r="K2204" s="109"/>
      <c r="L2204" s="257"/>
      <c r="M2204" s="257"/>
      <c r="N2204" s="257"/>
      <c r="O2204" s="257"/>
      <c r="P2204" s="248"/>
      <c r="Q2204" s="248"/>
      <c r="R2204" s="248"/>
      <c r="S2204" s="248"/>
      <c r="T2204" s="248"/>
      <c r="U2204" s="248"/>
    </row>
    <row r="2205" spans="2:21" s="260" customFormat="1" ht="30" customHeight="1">
      <c r="B2205" s="250"/>
      <c r="C2205" s="250"/>
      <c r="D2205" s="250"/>
      <c r="E2205" s="107"/>
      <c r="F2205" s="257"/>
      <c r="G2205" s="257"/>
      <c r="H2205" s="257"/>
      <c r="I2205" s="257"/>
      <c r="J2205" s="257"/>
      <c r="K2205" s="109"/>
      <c r="L2205" s="257"/>
      <c r="M2205" s="257"/>
      <c r="N2205" s="257"/>
      <c r="O2205" s="257"/>
      <c r="P2205" s="248"/>
      <c r="Q2205" s="248"/>
      <c r="R2205" s="248"/>
      <c r="S2205" s="248"/>
      <c r="T2205" s="248"/>
      <c r="U2205" s="248"/>
    </row>
    <row r="2206" spans="2:21" s="260" customFormat="1" ht="30" customHeight="1">
      <c r="B2206" s="250"/>
      <c r="C2206" s="250"/>
      <c r="D2206" s="250"/>
      <c r="E2206" s="107"/>
      <c r="F2206" s="257"/>
      <c r="G2206" s="257"/>
      <c r="H2206" s="257"/>
      <c r="I2206" s="257"/>
      <c r="J2206" s="257"/>
      <c r="K2206" s="109"/>
      <c r="L2206" s="257"/>
      <c r="M2206" s="257"/>
      <c r="N2206" s="257"/>
      <c r="O2206" s="257"/>
      <c r="P2206" s="248"/>
      <c r="Q2206" s="248"/>
      <c r="R2206" s="248"/>
      <c r="S2206" s="248"/>
      <c r="T2206" s="248"/>
      <c r="U2206" s="248"/>
    </row>
    <row r="2207" spans="2:21" s="260" customFormat="1" ht="30" customHeight="1">
      <c r="B2207" s="250"/>
      <c r="C2207" s="250"/>
      <c r="D2207" s="250"/>
      <c r="E2207" s="107"/>
      <c r="F2207" s="257"/>
      <c r="G2207" s="257"/>
      <c r="H2207" s="257"/>
      <c r="I2207" s="257"/>
      <c r="J2207" s="257"/>
      <c r="K2207" s="109"/>
      <c r="L2207" s="257"/>
      <c r="M2207" s="257"/>
      <c r="N2207" s="257"/>
      <c r="O2207" s="257"/>
      <c r="P2207" s="248"/>
      <c r="Q2207" s="248"/>
      <c r="R2207" s="248"/>
      <c r="S2207" s="248"/>
      <c r="T2207" s="248"/>
      <c r="U2207" s="248"/>
    </row>
    <row r="2208" spans="2:21" s="260" customFormat="1" ht="30" customHeight="1">
      <c r="B2208" s="250"/>
      <c r="C2208" s="250"/>
      <c r="D2208" s="250"/>
      <c r="E2208" s="107"/>
      <c r="F2208" s="257"/>
      <c r="G2208" s="257"/>
      <c r="H2208" s="257"/>
      <c r="I2208" s="257"/>
      <c r="J2208" s="257"/>
      <c r="K2208" s="109"/>
      <c r="L2208" s="257"/>
      <c r="M2208" s="257"/>
      <c r="N2208" s="257"/>
      <c r="O2208" s="257"/>
      <c r="P2208" s="248"/>
      <c r="Q2208" s="248"/>
      <c r="R2208" s="248"/>
      <c r="S2208" s="248"/>
      <c r="T2208" s="248"/>
      <c r="U2208" s="248"/>
    </row>
    <row r="2209" spans="2:21" s="260" customFormat="1" ht="30" customHeight="1">
      <c r="B2209" s="250"/>
      <c r="C2209" s="250"/>
      <c r="D2209" s="250"/>
      <c r="E2209" s="107"/>
      <c r="F2209" s="257"/>
      <c r="G2209" s="257"/>
      <c r="H2209" s="257"/>
      <c r="I2209" s="257"/>
      <c r="J2209" s="257"/>
      <c r="K2209" s="109"/>
      <c r="L2209" s="257"/>
      <c r="M2209" s="257"/>
      <c r="N2209" s="257"/>
      <c r="O2209" s="257"/>
      <c r="P2209" s="248"/>
      <c r="Q2209" s="248"/>
      <c r="R2209" s="248"/>
      <c r="S2209" s="248"/>
      <c r="T2209" s="248"/>
      <c r="U2209" s="248"/>
    </row>
    <row r="2210" spans="2:21" s="260" customFormat="1" ht="30" customHeight="1">
      <c r="B2210" s="250"/>
      <c r="C2210" s="250"/>
      <c r="D2210" s="250"/>
      <c r="E2210" s="107"/>
      <c r="F2210" s="257"/>
      <c r="G2210" s="257"/>
      <c r="H2210" s="257"/>
      <c r="I2210" s="257"/>
      <c r="J2210" s="257"/>
      <c r="K2210" s="109"/>
      <c r="L2210" s="257"/>
      <c r="M2210" s="257"/>
      <c r="N2210" s="257"/>
      <c r="O2210" s="257"/>
      <c r="P2210" s="248"/>
      <c r="Q2210" s="248"/>
      <c r="R2210" s="248"/>
      <c r="S2210" s="248"/>
      <c r="T2210" s="248"/>
      <c r="U2210" s="248"/>
    </row>
    <row r="2211" spans="2:21" s="260" customFormat="1" ht="30" customHeight="1">
      <c r="B2211" s="250"/>
      <c r="C2211" s="250"/>
      <c r="D2211" s="250"/>
      <c r="E2211" s="107"/>
      <c r="F2211" s="257"/>
      <c r="G2211" s="257"/>
      <c r="H2211" s="257"/>
      <c r="I2211" s="257"/>
      <c r="J2211" s="257"/>
      <c r="K2211" s="109"/>
      <c r="L2211" s="257"/>
      <c r="M2211" s="257"/>
      <c r="N2211" s="257"/>
      <c r="O2211" s="257"/>
      <c r="P2211" s="248"/>
      <c r="Q2211" s="248"/>
      <c r="R2211" s="248"/>
      <c r="S2211" s="248"/>
      <c r="T2211" s="248"/>
      <c r="U2211" s="248"/>
    </row>
    <row r="2212" spans="2:21" s="260" customFormat="1" ht="30" customHeight="1">
      <c r="B2212" s="250"/>
      <c r="C2212" s="250"/>
      <c r="D2212" s="250"/>
      <c r="E2212" s="107"/>
      <c r="F2212" s="257"/>
      <c r="G2212" s="257"/>
      <c r="H2212" s="257"/>
      <c r="I2212" s="257"/>
      <c r="J2212" s="257"/>
      <c r="K2212" s="109"/>
      <c r="L2212" s="257"/>
      <c r="M2212" s="257"/>
      <c r="N2212" s="257"/>
      <c r="O2212" s="257"/>
      <c r="P2212" s="248"/>
      <c r="Q2212" s="248"/>
      <c r="R2212" s="248"/>
      <c r="S2212" s="248"/>
      <c r="T2212" s="248"/>
      <c r="U2212" s="248"/>
    </row>
    <row r="2213" spans="2:21" s="260" customFormat="1" ht="30" customHeight="1">
      <c r="B2213" s="250"/>
      <c r="C2213" s="250"/>
      <c r="D2213" s="250"/>
      <c r="E2213" s="107"/>
      <c r="F2213" s="257"/>
      <c r="G2213" s="257"/>
      <c r="H2213" s="257"/>
      <c r="I2213" s="257"/>
      <c r="J2213" s="257"/>
      <c r="K2213" s="109"/>
      <c r="L2213" s="257"/>
      <c r="M2213" s="257"/>
      <c r="N2213" s="257"/>
      <c r="O2213" s="257"/>
      <c r="P2213" s="248"/>
      <c r="Q2213" s="248"/>
      <c r="R2213" s="248"/>
      <c r="S2213" s="248"/>
      <c r="T2213" s="248"/>
      <c r="U2213" s="248"/>
    </row>
    <row r="2214" spans="2:21" s="260" customFormat="1" ht="30" customHeight="1">
      <c r="B2214" s="250"/>
      <c r="C2214" s="250"/>
      <c r="D2214" s="250"/>
      <c r="E2214" s="107"/>
      <c r="F2214" s="257"/>
      <c r="G2214" s="257"/>
      <c r="H2214" s="257"/>
      <c r="I2214" s="257"/>
      <c r="J2214" s="257"/>
      <c r="K2214" s="109"/>
      <c r="L2214" s="257"/>
      <c r="M2214" s="257"/>
      <c r="N2214" s="257"/>
      <c r="O2214" s="257"/>
      <c r="P2214" s="248"/>
      <c r="Q2214" s="248"/>
      <c r="R2214" s="248"/>
      <c r="S2214" s="248"/>
      <c r="T2214" s="248"/>
      <c r="U2214" s="248"/>
    </row>
    <row r="2215" spans="2:21" s="260" customFormat="1" ht="30" customHeight="1">
      <c r="B2215" s="250"/>
      <c r="C2215" s="250"/>
      <c r="D2215" s="250"/>
      <c r="E2215" s="107"/>
      <c r="F2215" s="257"/>
      <c r="G2215" s="257"/>
      <c r="H2215" s="257"/>
      <c r="I2215" s="257"/>
      <c r="J2215" s="257"/>
      <c r="K2215" s="109"/>
      <c r="L2215" s="257"/>
      <c r="M2215" s="257"/>
      <c r="N2215" s="257"/>
      <c r="O2215" s="257"/>
      <c r="P2215" s="248"/>
      <c r="Q2215" s="248"/>
      <c r="R2215" s="248"/>
      <c r="S2215" s="248"/>
      <c r="T2215" s="248"/>
      <c r="U2215" s="248"/>
    </row>
    <row r="2216" spans="2:21" s="260" customFormat="1" ht="30" customHeight="1">
      <c r="B2216" s="250"/>
      <c r="C2216" s="250"/>
      <c r="D2216" s="250"/>
      <c r="E2216" s="107"/>
      <c r="F2216" s="257"/>
      <c r="G2216" s="257"/>
      <c r="H2216" s="257"/>
      <c r="I2216" s="257"/>
      <c r="J2216" s="257"/>
      <c r="K2216" s="109"/>
      <c r="L2216" s="257"/>
      <c r="M2216" s="257"/>
      <c r="N2216" s="257"/>
      <c r="O2216" s="257"/>
      <c r="P2216" s="248"/>
      <c r="Q2216" s="248"/>
      <c r="R2216" s="248"/>
      <c r="S2216" s="248"/>
      <c r="T2216" s="248"/>
      <c r="U2216" s="248"/>
    </row>
    <row r="2217" spans="2:21" s="260" customFormat="1" ht="30" customHeight="1">
      <c r="B2217" s="250"/>
      <c r="C2217" s="250"/>
      <c r="D2217" s="250"/>
      <c r="E2217" s="107"/>
      <c r="F2217" s="257"/>
      <c r="G2217" s="257"/>
      <c r="H2217" s="257"/>
      <c r="I2217" s="257"/>
      <c r="J2217" s="257"/>
      <c r="K2217" s="109"/>
      <c r="L2217" s="257"/>
      <c r="M2217" s="257"/>
      <c r="N2217" s="257"/>
      <c r="O2217" s="257"/>
      <c r="P2217" s="248"/>
      <c r="Q2217" s="248"/>
      <c r="R2217" s="248"/>
      <c r="S2217" s="248"/>
      <c r="T2217" s="248"/>
      <c r="U2217" s="248"/>
    </row>
    <row r="2218" spans="2:21" s="260" customFormat="1" ht="30" customHeight="1">
      <c r="B2218" s="250"/>
      <c r="C2218" s="250"/>
      <c r="D2218" s="250"/>
      <c r="E2218" s="107"/>
      <c r="F2218" s="257"/>
      <c r="G2218" s="257"/>
      <c r="H2218" s="257"/>
      <c r="I2218" s="257"/>
      <c r="J2218" s="257"/>
      <c r="K2218" s="109"/>
      <c r="L2218" s="257"/>
      <c r="M2218" s="257"/>
      <c r="N2218" s="257"/>
      <c r="O2218" s="257"/>
      <c r="P2218" s="248"/>
      <c r="Q2218" s="248"/>
      <c r="R2218" s="248"/>
      <c r="S2218" s="248"/>
      <c r="T2218" s="248"/>
      <c r="U2218" s="248"/>
    </row>
    <row r="2219" spans="2:21" s="260" customFormat="1" ht="30" customHeight="1">
      <c r="B2219" s="250"/>
      <c r="C2219" s="250"/>
      <c r="D2219" s="250"/>
      <c r="E2219" s="107"/>
      <c r="F2219" s="257"/>
      <c r="G2219" s="257"/>
      <c r="H2219" s="257"/>
      <c r="I2219" s="257"/>
      <c r="J2219" s="257"/>
      <c r="K2219" s="109"/>
      <c r="L2219" s="257"/>
      <c r="M2219" s="257"/>
      <c r="N2219" s="257"/>
      <c r="O2219" s="257"/>
      <c r="P2219" s="248"/>
      <c r="Q2219" s="248"/>
      <c r="R2219" s="248"/>
      <c r="S2219" s="248"/>
      <c r="T2219" s="248"/>
      <c r="U2219" s="248"/>
    </row>
    <row r="2220" spans="2:21" s="260" customFormat="1" ht="30" customHeight="1">
      <c r="B2220" s="250"/>
      <c r="C2220" s="250"/>
      <c r="D2220" s="250"/>
      <c r="E2220" s="107"/>
      <c r="F2220" s="257"/>
      <c r="G2220" s="257"/>
      <c r="H2220" s="257"/>
      <c r="I2220" s="257"/>
      <c r="J2220" s="257"/>
      <c r="K2220" s="109"/>
      <c r="L2220" s="257"/>
      <c r="M2220" s="257"/>
      <c r="N2220" s="257"/>
      <c r="O2220" s="257"/>
      <c r="P2220" s="248"/>
      <c r="Q2220" s="248"/>
      <c r="R2220" s="248"/>
      <c r="S2220" s="248"/>
      <c r="T2220" s="248"/>
      <c r="U2220" s="248"/>
    </row>
    <row r="2221" spans="2:21" s="260" customFormat="1" ht="30" customHeight="1">
      <c r="B2221" s="250"/>
      <c r="C2221" s="250"/>
      <c r="D2221" s="250"/>
      <c r="E2221" s="107"/>
      <c r="F2221" s="257"/>
      <c r="G2221" s="257"/>
      <c r="H2221" s="257"/>
      <c r="I2221" s="257"/>
      <c r="J2221" s="257"/>
      <c r="K2221" s="109"/>
      <c r="L2221" s="257"/>
      <c r="M2221" s="257"/>
      <c r="N2221" s="257"/>
      <c r="O2221" s="257"/>
      <c r="P2221" s="248"/>
      <c r="Q2221" s="248"/>
      <c r="R2221" s="248"/>
      <c r="S2221" s="248"/>
      <c r="T2221" s="248"/>
      <c r="U2221" s="248"/>
    </row>
    <row r="2222" spans="2:21" s="260" customFormat="1" ht="30" customHeight="1">
      <c r="B2222" s="250"/>
      <c r="C2222" s="250"/>
      <c r="D2222" s="250"/>
      <c r="E2222" s="107"/>
      <c r="F2222" s="257"/>
      <c r="G2222" s="257"/>
      <c r="H2222" s="257"/>
      <c r="I2222" s="257"/>
      <c r="J2222" s="257"/>
      <c r="K2222" s="109"/>
      <c r="L2222" s="257"/>
      <c r="M2222" s="257"/>
      <c r="N2222" s="257"/>
      <c r="O2222" s="257"/>
      <c r="P2222" s="248"/>
      <c r="Q2222" s="248"/>
      <c r="R2222" s="248"/>
      <c r="S2222" s="248"/>
      <c r="T2222" s="248"/>
      <c r="U2222" s="248"/>
    </row>
    <row r="2223" spans="2:21" s="260" customFormat="1" ht="30" customHeight="1">
      <c r="B2223" s="250"/>
      <c r="C2223" s="250"/>
      <c r="D2223" s="250"/>
      <c r="E2223" s="107"/>
      <c r="F2223" s="257"/>
      <c r="G2223" s="257"/>
      <c r="H2223" s="257"/>
      <c r="I2223" s="257"/>
      <c r="J2223" s="257"/>
      <c r="K2223" s="109"/>
      <c r="L2223" s="257"/>
      <c r="M2223" s="257"/>
      <c r="N2223" s="257"/>
      <c r="O2223" s="257"/>
      <c r="P2223" s="248"/>
      <c r="Q2223" s="248"/>
      <c r="R2223" s="248"/>
      <c r="S2223" s="248"/>
      <c r="T2223" s="248"/>
      <c r="U2223" s="248"/>
    </row>
    <row r="2224" spans="2:21" s="260" customFormat="1" ht="30" customHeight="1">
      <c r="B2224" s="250"/>
      <c r="C2224" s="250"/>
      <c r="D2224" s="250"/>
      <c r="E2224" s="107"/>
      <c r="F2224" s="257"/>
      <c r="G2224" s="257"/>
      <c r="H2224" s="257"/>
      <c r="I2224" s="257"/>
      <c r="J2224" s="257"/>
      <c r="K2224" s="109"/>
      <c r="L2224" s="257"/>
      <c r="M2224" s="257"/>
      <c r="N2224" s="257"/>
      <c r="O2224" s="257"/>
      <c r="P2224" s="248"/>
      <c r="Q2224" s="248"/>
      <c r="R2224" s="248"/>
      <c r="S2224" s="248"/>
      <c r="T2224" s="248"/>
      <c r="U2224" s="248"/>
    </row>
    <row r="2225" spans="2:21" s="260" customFormat="1" ht="30" customHeight="1">
      <c r="B2225" s="250"/>
      <c r="C2225" s="250"/>
      <c r="D2225" s="250"/>
      <c r="E2225" s="107"/>
      <c r="F2225" s="257"/>
      <c r="G2225" s="257"/>
      <c r="H2225" s="257"/>
      <c r="I2225" s="257"/>
      <c r="J2225" s="257"/>
      <c r="K2225" s="109"/>
      <c r="L2225" s="257"/>
      <c r="M2225" s="257"/>
      <c r="N2225" s="257"/>
      <c r="O2225" s="257"/>
      <c r="P2225" s="248"/>
      <c r="Q2225" s="248"/>
      <c r="R2225" s="248"/>
      <c r="S2225" s="248"/>
      <c r="T2225" s="248"/>
      <c r="U2225" s="248"/>
    </row>
    <row r="2226" spans="2:21" s="260" customFormat="1" ht="30" customHeight="1">
      <c r="B2226" s="250"/>
      <c r="C2226" s="250"/>
      <c r="D2226" s="250"/>
      <c r="E2226" s="107"/>
      <c r="F2226" s="257"/>
      <c r="G2226" s="257"/>
      <c r="H2226" s="257"/>
      <c r="I2226" s="257"/>
      <c r="J2226" s="257"/>
      <c r="K2226" s="109"/>
      <c r="L2226" s="257"/>
      <c r="M2226" s="257"/>
      <c r="N2226" s="257"/>
      <c r="O2226" s="257"/>
      <c r="P2226" s="248"/>
      <c r="Q2226" s="248"/>
      <c r="R2226" s="248"/>
      <c r="S2226" s="248"/>
      <c r="T2226" s="248"/>
      <c r="U2226" s="248"/>
    </row>
    <row r="2227" spans="2:21" s="260" customFormat="1" ht="30" customHeight="1">
      <c r="B2227" s="250"/>
      <c r="C2227" s="250"/>
      <c r="D2227" s="250"/>
      <c r="E2227" s="107"/>
      <c r="F2227" s="257"/>
      <c r="G2227" s="257"/>
      <c r="H2227" s="257"/>
      <c r="I2227" s="257"/>
      <c r="J2227" s="257"/>
      <c r="K2227" s="109"/>
      <c r="L2227" s="257"/>
      <c r="M2227" s="257"/>
      <c r="N2227" s="257"/>
      <c r="O2227" s="257"/>
      <c r="P2227" s="248"/>
      <c r="Q2227" s="248"/>
      <c r="R2227" s="248"/>
      <c r="S2227" s="248"/>
      <c r="T2227" s="248"/>
      <c r="U2227" s="248"/>
    </row>
    <row r="2228" spans="2:21" s="260" customFormat="1" ht="30" customHeight="1">
      <c r="B2228" s="250"/>
      <c r="C2228" s="250"/>
      <c r="D2228" s="250"/>
      <c r="E2228" s="107"/>
      <c r="F2228" s="257"/>
      <c r="G2228" s="257"/>
      <c r="H2228" s="257"/>
      <c r="I2228" s="257"/>
      <c r="J2228" s="257"/>
      <c r="K2228" s="109"/>
      <c r="L2228" s="257"/>
      <c r="M2228" s="257"/>
      <c r="N2228" s="257"/>
      <c r="O2228" s="257"/>
      <c r="P2228" s="248"/>
      <c r="Q2228" s="248"/>
      <c r="R2228" s="248"/>
      <c r="S2228" s="248"/>
      <c r="T2228" s="248"/>
      <c r="U2228" s="248"/>
    </row>
    <row r="2229" spans="2:21" s="260" customFormat="1" ht="30" customHeight="1">
      <c r="B2229" s="250"/>
      <c r="C2229" s="250"/>
      <c r="D2229" s="250"/>
      <c r="E2229" s="107"/>
      <c r="F2229" s="257"/>
      <c r="G2229" s="257"/>
      <c r="H2229" s="257"/>
      <c r="I2229" s="257"/>
      <c r="J2229" s="257"/>
      <c r="K2229" s="109"/>
      <c r="L2229" s="257"/>
      <c r="M2229" s="257"/>
      <c r="N2229" s="257"/>
      <c r="O2229" s="257"/>
      <c r="P2229" s="248"/>
      <c r="Q2229" s="248"/>
      <c r="R2229" s="248"/>
      <c r="S2229" s="248"/>
      <c r="T2229" s="248"/>
      <c r="U2229" s="248"/>
    </row>
    <row r="2230" spans="2:21" s="260" customFormat="1" ht="30" customHeight="1">
      <c r="B2230" s="250"/>
      <c r="C2230" s="250"/>
      <c r="D2230" s="250"/>
      <c r="E2230" s="107"/>
      <c r="F2230" s="257"/>
      <c r="G2230" s="257"/>
      <c r="H2230" s="257"/>
      <c r="I2230" s="257"/>
      <c r="J2230" s="257"/>
      <c r="K2230" s="109"/>
      <c r="L2230" s="257"/>
      <c r="M2230" s="257"/>
      <c r="N2230" s="257"/>
      <c r="O2230" s="257"/>
      <c r="P2230" s="248"/>
      <c r="Q2230" s="248"/>
      <c r="R2230" s="248"/>
      <c r="S2230" s="248"/>
      <c r="T2230" s="248"/>
      <c r="U2230" s="248"/>
    </row>
    <row r="2231" spans="2:21" s="260" customFormat="1" ht="30" customHeight="1">
      <c r="B2231" s="250"/>
      <c r="C2231" s="250"/>
      <c r="D2231" s="250"/>
      <c r="E2231" s="107"/>
      <c r="F2231" s="257"/>
      <c r="G2231" s="257"/>
      <c r="H2231" s="257"/>
      <c r="I2231" s="257"/>
      <c r="J2231" s="257"/>
      <c r="K2231" s="109"/>
      <c r="L2231" s="257"/>
      <c r="M2231" s="257"/>
      <c r="N2231" s="257"/>
      <c r="O2231" s="257"/>
      <c r="P2231" s="248"/>
      <c r="Q2231" s="248"/>
      <c r="R2231" s="248"/>
      <c r="S2231" s="248"/>
      <c r="T2231" s="248"/>
      <c r="U2231" s="248"/>
    </row>
    <row r="2232" spans="2:21" s="260" customFormat="1" ht="30" customHeight="1">
      <c r="B2232" s="250"/>
      <c r="C2232" s="250"/>
      <c r="D2232" s="250"/>
      <c r="E2232" s="107"/>
      <c r="F2232" s="257"/>
      <c r="G2232" s="257"/>
      <c r="H2232" s="257"/>
      <c r="I2232" s="257"/>
      <c r="J2232" s="257"/>
      <c r="K2232" s="109"/>
      <c r="L2232" s="257"/>
      <c r="M2232" s="257"/>
      <c r="N2232" s="257"/>
      <c r="O2232" s="257"/>
      <c r="P2232" s="248"/>
      <c r="Q2232" s="248"/>
      <c r="R2232" s="248"/>
      <c r="S2232" s="248"/>
      <c r="T2232" s="248"/>
      <c r="U2232" s="248"/>
    </row>
    <row r="2233" spans="2:21" s="260" customFormat="1" ht="30" customHeight="1">
      <c r="B2233" s="250"/>
      <c r="C2233" s="250"/>
      <c r="D2233" s="250"/>
      <c r="E2233" s="107"/>
      <c r="F2233" s="257"/>
      <c r="G2233" s="257"/>
      <c r="H2233" s="257"/>
      <c r="I2233" s="257"/>
      <c r="J2233" s="257"/>
      <c r="K2233" s="109"/>
      <c r="L2233" s="257"/>
      <c r="M2233" s="257"/>
      <c r="N2233" s="257"/>
      <c r="O2233" s="257"/>
      <c r="P2233" s="248"/>
      <c r="Q2233" s="248"/>
      <c r="R2233" s="248"/>
      <c r="S2233" s="248"/>
      <c r="T2233" s="248"/>
      <c r="U2233" s="248"/>
    </row>
    <row r="2234" spans="2:21" s="260" customFormat="1" ht="30" customHeight="1">
      <c r="B2234" s="250"/>
      <c r="C2234" s="250"/>
      <c r="D2234" s="250"/>
      <c r="E2234" s="107"/>
      <c r="F2234" s="257"/>
      <c r="G2234" s="257"/>
      <c r="H2234" s="257"/>
      <c r="I2234" s="257"/>
      <c r="J2234" s="257"/>
      <c r="K2234" s="109"/>
      <c r="L2234" s="257"/>
      <c r="M2234" s="257"/>
      <c r="N2234" s="257"/>
      <c r="O2234" s="257"/>
      <c r="P2234" s="248"/>
      <c r="Q2234" s="248"/>
      <c r="R2234" s="248"/>
      <c r="S2234" s="248"/>
      <c r="T2234" s="248"/>
      <c r="U2234" s="248"/>
    </row>
    <row r="2235" spans="2:21" s="260" customFormat="1" ht="30" customHeight="1">
      <c r="B2235" s="250"/>
      <c r="C2235" s="250"/>
      <c r="D2235" s="250"/>
      <c r="E2235" s="107"/>
      <c r="F2235" s="257"/>
      <c r="G2235" s="257"/>
      <c r="H2235" s="257"/>
      <c r="I2235" s="257"/>
      <c r="J2235" s="257"/>
      <c r="K2235" s="109"/>
      <c r="L2235" s="257"/>
      <c r="M2235" s="257"/>
      <c r="N2235" s="257"/>
      <c r="O2235" s="257"/>
      <c r="P2235" s="248"/>
      <c r="Q2235" s="248"/>
      <c r="R2235" s="248"/>
      <c r="S2235" s="248"/>
      <c r="T2235" s="248"/>
      <c r="U2235" s="248"/>
    </row>
    <row r="2236" spans="2:21" s="260" customFormat="1" ht="30" customHeight="1">
      <c r="B2236" s="250"/>
      <c r="C2236" s="250"/>
      <c r="D2236" s="250"/>
      <c r="E2236" s="107"/>
      <c r="F2236" s="257"/>
      <c r="G2236" s="257"/>
      <c r="H2236" s="257"/>
      <c r="I2236" s="257"/>
      <c r="J2236" s="257"/>
      <c r="K2236" s="109"/>
      <c r="L2236" s="257"/>
      <c r="M2236" s="257"/>
      <c r="N2236" s="257"/>
      <c r="O2236" s="257"/>
      <c r="P2236" s="248"/>
      <c r="Q2236" s="248"/>
      <c r="R2236" s="248"/>
      <c r="S2236" s="248"/>
      <c r="T2236" s="248"/>
      <c r="U2236" s="248"/>
    </row>
    <row r="2237" spans="2:21" s="260" customFormat="1" ht="30" customHeight="1">
      <c r="B2237" s="250"/>
      <c r="C2237" s="250"/>
      <c r="D2237" s="250"/>
      <c r="E2237" s="107"/>
      <c r="F2237" s="257"/>
      <c r="G2237" s="257"/>
      <c r="H2237" s="257"/>
      <c r="I2237" s="257"/>
      <c r="J2237" s="257"/>
      <c r="K2237" s="109"/>
      <c r="L2237" s="257"/>
      <c r="M2237" s="257"/>
      <c r="N2237" s="257"/>
      <c r="O2237" s="257"/>
      <c r="P2237" s="248"/>
      <c r="Q2237" s="248"/>
      <c r="R2237" s="248"/>
      <c r="S2237" s="248"/>
      <c r="T2237" s="248"/>
      <c r="U2237" s="248"/>
    </row>
    <row r="2238" spans="2:21" s="260" customFormat="1" ht="30" customHeight="1">
      <c r="B2238" s="250"/>
      <c r="C2238" s="250"/>
      <c r="D2238" s="250"/>
      <c r="E2238" s="107"/>
      <c r="F2238" s="257"/>
      <c r="G2238" s="257"/>
      <c r="H2238" s="257"/>
      <c r="I2238" s="257"/>
      <c r="J2238" s="257"/>
      <c r="K2238" s="109"/>
      <c r="L2238" s="257"/>
      <c r="M2238" s="257"/>
      <c r="N2238" s="257"/>
      <c r="O2238" s="257"/>
      <c r="P2238" s="248"/>
      <c r="Q2238" s="248"/>
      <c r="R2238" s="248"/>
      <c r="S2238" s="248"/>
      <c r="T2238" s="248"/>
      <c r="U2238" s="248"/>
    </row>
    <row r="2239" spans="2:21" s="260" customFormat="1" ht="30" customHeight="1">
      <c r="B2239" s="250"/>
      <c r="C2239" s="250"/>
      <c r="D2239" s="250"/>
      <c r="E2239" s="107"/>
      <c r="F2239" s="257"/>
      <c r="G2239" s="257"/>
      <c r="H2239" s="257"/>
      <c r="I2239" s="257"/>
      <c r="J2239" s="257"/>
      <c r="K2239" s="109"/>
      <c r="L2239" s="257"/>
      <c r="M2239" s="257"/>
      <c r="N2239" s="257"/>
      <c r="O2239" s="257"/>
      <c r="P2239" s="248"/>
      <c r="Q2239" s="248"/>
      <c r="R2239" s="248"/>
      <c r="S2239" s="248"/>
      <c r="T2239" s="248"/>
      <c r="U2239" s="248"/>
    </row>
    <row r="2240" spans="2:21" s="260" customFormat="1" ht="30" customHeight="1">
      <c r="B2240" s="250"/>
      <c r="C2240" s="250"/>
      <c r="D2240" s="250"/>
      <c r="E2240" s="107"/>
      <c r="F2240" s="257"/>
      <c r="G2240" s="257"/>
      <c r="H2240" s="257"/>
      <c r="I2240" s="257"/>
      <c r="J2240" s="257"/>
      <c r="K2240" s="109"/>
      <c r="L2240" s="257"/>
      <c r="M2240" s="257"/>
      <c r="N2240" s="257"/>
      <c r="O2240" s="257"/>
      <c r="P2240" s="248"/>
      <c r="Q2240" s="248"/>
      <c r="R2240" s="248"/>
      <c r="S2240" s="248"/>
      <c r="T2240" s="248"/>
      <c r="U2240" s="248"/>
    </row>
    <row r="2241" spans="2:21" s="260" customFormat="1" ht="30" customHeight="1">
      <c r="B2241" s="250"/>
      <c r="C2241" s="250"/>
      <c r="D2241" s="250"/>
      <c r="E2241" s="107"/>
      <c r="F2241" s="257"/>
      <c r="G2241" s="257"/>
      <c r="H2241" s="257"/>
      <c r="I2241" s="257"/>
      <c r="J2241" s="257"/>
      <c r="K2241" s="109"/>
      <c r="L2241" s="257"/>
      <c r="M2241" s="257"/>
      <c r="N2241" s="257"/>
      <c r="O2241" s="257"/>
      <c r="P2241" s="248"/>
      <c r="Q2241" s="248"/>
      <c r="R2241" s="248"/>
      <c r="S2241" s="248"/>
      <c r="T2241" s="248"/>
      <c r="U2241" s="248"/>
    </row>
    <row r="2242" spans="2:21" s="260" customFormat="1" ht="30" customHeight="1">
      <c r="B2242" s="250"/>
      <c r="C2242" s="250"/>
      <c r="D2242" s="250"/>
      <c r="E2242" s="107"/>
      <c r="F2242" s="257"/>
      <c r="G2242" s="257"/>
      <c r="H2242" s="257"/>
      <c r="I2242" s="257"/>
      <c r="J2242" s="257"/>
      <c r="K2242" s="109"/>
      <c r="L2242" s="257"/>
      <c r="M2242" s="257"/>
      <c r="N2242" s="257"/>
      <c r="O2242" s="257"/>
      <c r="P2242" s="248"/>
      <c r="Q2242" s="248"/>
      <c r="R2242" s="248"/>
      <c r="S2242" s="248"/>
      <c r="T2242" s="248"/>
      <c r="U2242" s="248"/>
    </row>
    <row r="2243" spans="2:21" s="260" customFormat="1" ht="30" customHeight="1">
      <c r="B2243" s="250"/>
      <c r="C2243" s="250"/>
      <c r="D2243" s="250"/>
      <c r="E2243" s="107"/>
      <c r="F2243" s="257"/>
      <c r="G2243" s="257"/>
      <c r="H2243" s="257"/>
      <c r="I2243" s="257"/>
      <c r="J2243" s="257"/>
      <c r="K2243" s="109"/>
      <c r="L2243" s="257"/>
      <c r="M2243" s="257"/>
      <c r="N2243" s="257"/>
      <c r="O2243" s="257"/>
      <c r="P2243" s="248"/>
      <c r="Q2243" s="248"/>
      <c r="R2243" s="248"/>
      <c r="S2243" s="248"/>
      <c r="T2243" s="248"/>
      <c r="U2243" s="248"/>
    </row>
    <row r="2244" spans="2:21" s="260" customFormat="1" ht="30" customHeight="1">
      <c r="B2244" s="250"/>
      <c r="C2244" s="250"/>
      <c r="D2244" s="250"/>
      <c r="E2244" s="107"/>
      <c r="F2244" s="257"/>
      <c r="G2244" s="257"/>
      <c r="H2244" s="257"/>
      <c r="I2244" s="257"/>
      <c r="J2244" s="257"/>
      <c r="K2244" s="109"/>
      <c r="L2244" s="257"/>
      <c r="M2244" s="257"/>
      <c r="N2244" s="257"/>
      <c r="O2244" s="257"/>
      <c r="P2244" s="248"/>
      <c r="Q2244" s="248"/>
      <c r="R2244" s="248"/>
      <c r="S2244" s="248"/>
      <c r="T2244" s="248"/>
      <c r="U2244" s="248"/>
    </row>
    <row r="2245" spans="2:21" s="260" customFormat="1" ht="30" customHeight="1">
      <c r="B2245" s="250"/>
      <c r="C2245" s="250"/>
      <c r="D2245" s="250"/>
      <c r="E2245" s="107"/>
      <c r="F2245" s="257"/>
      <c r="G2245" s="257"/>
      <c r="H2245" s="257"/>
      <c r="I2245" s="257"/>
      <c r="J2245" s="257"/>
      <c r="K2245" s="109"/>
      <c r="L2245" s="257"/>
      <c r="M2245" s="257"/>
      <c r="N2245" s="257"/>
      <c r="O2245" s="257"/>
      <c r="P2245" s="248"/>
      <c r="Q2245" s="248"/>
      <c r="R2245" s="248"/>
      <c r="S2245" s="248"/>
      <c r="T2245" s="248"/>
      <c r="U2245" s="248"/>
    </row>
    <row r="2246" spans="2:21" s="260" customFormat="1" ht="30" customHeight="1">
      <c r="B2246" s="250"/>
      <c r="C2246" s="250"/>
      <c r="D2246" s="250"/>
      <c r="E2246" s="107"/>
      <c r="F2246" s="257"/>
      <c r="G2246" s="257"/>
      <c r="H2246" s="257"/>
      <c r="I2246" s="257"/>
      <c r="J2246" s="257"/>
      <c r="K2246" s="109"/>
      <c r="L2246" s="257"/>
      <c r="M2246" s="257"/>
      <c r="N2246" s="257"/>
      <c r="O2246" s="257"/>
      <c r="P2246" s="248"/>
      <c r="Q2246" s="248"/>
      <c r="R2246" s="248"/>
      <c r="S2246" s="248"/>
      <c r="T2246" s="248"/>
      <c r="U2246" s="248"/>
    </row>
    <row r="2247" spans="2:21" s="260" customFormat="1" ht="30" customHeight="1">
      <c r="B2247" s="250"/>
      <c r="C2247" s="250"/>
      <c r="D2247" s="250"/>
      <c r="E2247" s="107"/>
      <c r="F2247" s="257"/>
      <c r="G2247" s="257"/>
      <c r="H2247" s="257"/>
      <c r="I2247" s="257"/>
      <c r="J2247" s="257"/>
      <c r="K2247" s="109"/>
      <c r="L2247" s="257"/>
      <c r="M2247" s="257"/>
      <c r="N2247" s="257"/>
      <c r="O2247" s="257"/>
      <c r="P2247" s="248"/>
      <c r="Q2247" s="248"/>
      <c r="R2247" s="248"/>
      <c r="S2247" s="248"/>
      <c r="T2247" s="248"/>
      <c r="U2247" s="248"/>
    </row>
    <row r="2248" spans="2:21" s="260" customFormat="1" ht="30" customHeight="1">
      <c r="B2248" s="250"/>
      <c r="C2248" s="250"/>
      <c r="D2248" s="250"/>
      <c r="E2248" s="107"/>
      <c r="F2248" s="257"/>
      <c r="G2248" s="257"/>
      <c r="H2248" s="257"/>
      <c r="I2248" s="257"/>
      <c r="J2248" s="257"/>
      <c r="K2248" s="109"/>
      <c r="L2248" s="257"/>
      <c r="M2248" s="257"/>
      <c r="N2248" s="257"/>
      <c r="O2248" s="257"/>
      <c r="P2248" s="248"/>
      <c r="Q2248" s="248"/>
      <c r="R2248" s="248"/>
      <c r="S2248" s="248"/>
      <c r="T2248" s="248"/>
      <c r="U2248" s="248"/>
    </row>
    <row r="2249" spans="2:21" s="260" customFormat="1" ht="30" customHeight="1">
      <c r="B2249" s="250"/>
      <c r="C2249" s="250"/>
      <c r="D2249" s="250"/>
      <c r="E2249" s="107"/>
      <c r="F2249" s="257"/>
      <c r="G2249" s="257"/>
      <c r="H2249" s="257"/>
      <c r="I2249" s="257"/>
      <c r="J2249" s="257"/>
      <c r="K2249" s="109"/>
      <c r="L2249" s="257"/>
      <c r="M2249" s="257"/>
      <c r="N2249" s="257"/>
      <c r="O2249" s="257"/>
      <c r="P2249" s="248"/>
      <c r="Q2249" s="248"/>
      <c r="R2249" s="248"/>
      <c r="S2249" s="248"/>
      <c r="T2249" s="248"/>
      <c r="U2249" s="248"/>
    </row>
    <row r="2250" spans="2:21" s="260" customFormat="1" ht="30" customHeight="1">
      <c r="B2250" s="250"/>
      <c r="C2250" s="250"/>
      <c r="D2250" s="250"/>
      <c r="E2250" s="107"/>
      <c r="F2250" s="257"/>
      <c r="G2250" s="257"/>
      <c r="H2250" s="257"/>
      <c r="I2250" s="257"/>
      <c r="J2250" s="257"/>
      <c r="K2250" s="109"/>
      <c r="L2250" s="257"/>
      <c r="M2250" s="257"/>
      <c r="N2250" s="257"/>
      <c r="O2250" s="257"/>
      <c r="P2250" s="248"/>
      <c r="Q2250" s="248"/>
      <c r="R2250" s="248"/>
      <c r="S2250" s="248"/>
      <c r="T2250" s="248"/>
      <c r="U2250" s="248"/>
    </row>
    <row r="2251" spans="2:21" s="260" customFormat="1" ht="30" customHeight="1">
      <c r="B2251" s="250"/>
      <c r="C2251" s="250"/>
      <c r="D2251" s="250"/>
      <c r="E2251" s="107"/>
      <c r="F2251" s="257"/>
      <c r="G2251" s="257"/>
      <c r="H2251" s="257"/>
      <c r="I2251" s="257"/>
      <c r="J2251" s="257"/>
      <c r="K2251" s="109"/>
      <c r="L2251" s="257"/>
      <c r="M2251" s="257"/>
      <c r="N2251" s="257"/>
      <c r="O2251" s="257"/>
      <c r="P2251" s="248"/>
      <c r="Q2251" s="248"/>
      <c r="R2251" s="248"/>
      <c r="S2251" s="248"/>
      <c r="T2251" s="248"/>
      <c r="U2251" s="248"/>
    </row>
    <row r="2252" spans="2:21" s="260" customFormat="1" ht="30" customHeight="1">
      <c r="B2252" s="250"/>
      <c r="C2252" s="250"/>
      <c r="D2252" s="250"/>
      <c r="E2252" s="107"/>
      <c r="F2252" s="257"/>
      <c r="G2252" s="257"/>
      <c r="H2252" s="257"/>
      <c r="I2252" s="257"/>
      <c r="J2252" s="257"/>
      <c r="K2252" s="109"/>
      <c r="L2252" s="257"/>
      <c r="M2252" s="257"/>
      <c r="N2252" s="257"/>
      <c r="O2252" s="257"/>
      <c r="P2252" s="248"/>
      <c r="Q2252" s="248"/>
      <c r="R2252" s="248"/>
      <c r="S2252" s="248"/>
      <c r="T2252" s="248"/>
      <c r="U2252" s="248"/>
    </row>
    <row r="2253" spans="2:21" s="260" customFormat="1" ht="30" customHeight="1">
      <c r="B2253" s="250"/>
      <c r="C2253" s="250"/>
      <c r="D2253" s="250"/>
      <c r="E2253" s="107"/>
      <c r="F2253" s="257"/>
      <c r="G2253" s="257"/>
      <c r="H2253" s="257"/>
      <c r="I2253" s="257"/>
      <c r="J2253" s="257"/>
      <c r="K2253" s="109"/>
      <c r="L2253" s="257"/>
      <c r="M2253" s="257"/>
      <c r="N2253" s="257"/>
      <c r="O2253" s="257"/>
      <c r="P2253" s="248"/>
      <c r="Q2253" s="248"/>
      <c r="R2253" s="248"/>
      <c r="S2253" s="248"/>
      <c r="T2253" s="248"/>
      <c r="U2253" s="248"/>
    </row>
    <row r="2254" spans="2:21" s="260" customFormat="1" ht="30" customHeight="1">
      <c r="B2254" s="250"/>
      <c r="C2254" s="250"/>
      <c r="D2254" s="250"/>
      <c r="E2254" s="107"/>
      <c r="F2254" s="257"/>
      <c r="G2254" s="257"/>
      <c r="H2254" s="257"/>
      <c r="I2254" s="257"/>
      <c r="J2254" s="257"/>
      <c r="K2254" s="109"/>
      <c r="L2254" s="257"/>
      <c r="M2254" s="257"/>
      <c r="N2254" s="257"/>
      <c r="O2254" s="257"/>
      <c r="P2254" s="248"/>
      <c r="Q2254" s="248"/>
      <c r="R2254" s="248"/>
      <c r="S2254" s="248"/>
      <c r="T2254" s="248"/>
      <c r="U2254" s="248"/>
    </row>
    <row r="2255" spans="2:21" s="260" customFormat="1" ht="30" customHeight="1">
      <c r="B2255" s="250"/>
      <c r="C2255" s="250"/>
      <c r="D2255" s="250"/>
      <c r="E2255" s="107"/>
      <c r="F2255" s="257"/>
      <c r="G2255" s="257"/>
      <c r="H2255" s="257"/>
      <c r="I2255" s="257"/>
      <c r="J2255" s="257"/>
      <c r="K2255" s="109"/>
      <c r="L2255" s="257"/>
      <c r="M2255" s="257"/>
      <c r="N2255" s="257"/>
      <c r="O2255" s="257"/>
      <c r="P2255" s="248"/>
      <c r="Q2255" s="248"/>
      <c r="R2255" s="248"/>
      <c r="S2255" s="248"/>
      <c r="T2255" s="248"/>
      <c r="U2255" s="248"/>
    </row>
    <row r="2256" spans="2:21" s="260" customFormat="1" ht="30" customHeight="1">
      <c r="B2256" s="250"/>
      <c r="C2256" s="250"/>
      <c r="D2256" s="250"/>
      <c r="E2256" s="107"/>
      <c r="F2256" s="257"/>
      <c r="G2256" s="257"/>
      <c r="H2256" s="257"/>
      <c r="I2256" s="257"/>
      <c r="J2256" s="257"/>
      <c r="K2256" s="109"/>
      <c r="L2256" s="257"/>
      <c r="M2256" s="257"/>
      <c r="N2256" s="257"/>
      <c r="O2256" s="257"/>
      <c r="P2256" s="248"/>
      <c r="Q2256" s="248"/>
      <c r="R2256" s="248"/>
      <c r="S2256" s="248"/>
      <c r="T2256" s="248"/>
      <c r="U2256" s="248"/>
    </row>
    <row r="2257" spans="2:21" s="260" customFormat="1" ht="30" customHeight="1">
      <c r="B2257" s="250"/>
      <c r="C2257" s="250"/>
      <c r="D2257" s="250"/>
      <c r="E2257" s="107"/>
      <c r="F2257" s="257"/>
      <c r="G2257" s="257"/>
      <c r="H2257" s="257"/>
      <c r="I2257" s="257"/>
      <c r="J2257" s="257"/>
      <c r="K2257" s="109"/>
      <c r="L2257" s="257"/>
      <c r="M2257" s="257"/>
      <c r="N2257" s="257"/>
      <c r="O2257" s="257"/>
      <c r="P2257" s="248"/>
      <c r="Q2257" s="248"/>
      <c r="R2257" s="248"/>
      <c r="S2257" s="248"/>
      <c r="T2257" s="248"/>
      <c r="U2257" s="248"/>
    </row>
    <row r="2258" spans="2:21" s="260" customFormat="1" ht="30" customHeight="1">
      <c r="B2258" s="250"/>
      <c r="C2258" s="250"/>
      <c r="D2258" s="250"/>
      <c r="E2258" s="107"/>
      <c r="F2258" s="257"/>
      <c r="G2258" s="257"/>
      <c r="H2258" s="257"/>
      <c r="I2258" s="257"/>
      <c r="J2258" s="257"/>
      <c r="K2258" s="109"/>
      <c r="L2258" s="257"/>
      <c r="M2258" s="257"/>
      <c r="N2258" s="257"/>
      <c r="O2258" s="257"/>
      <c r="P2258" s="248"/>
      <c r="Q2258" s="248"/>
      <c r="R2258" s="248"/>
      <c r="S2258" s="248"/>
      <c r="T2258" s="248"/>
      <c r="U2258" s="248"/>
    </row>
    <row r="2259" spans="2:21" s="260" customFormat="1" ht="30" customHeight="1">
      <c r="B2259" s="250"/>
      <c r="C2259" s="250"/>
      <c r="D2259" s="250"/>
      <c r="E2259" s="107"/>
      <c r="F2259" s="257"/>
      <c r="G2259" s="257"/>
      <c r="H2259" s="257"/>
      <c r="I2259" s="257"/>
      <c r="J2259" s="257"/>
      <c r="K2259" s="109"/>
      <c r="L2259" s="257"/>
      <c r="M2259" s="257"/>
      <c r="N2259" s="257"/>
      <c r="O2259" s="257"/>
      <c r="P2259" s="248"/>
      <c r="Q2259" s="248"/>
      <c r="R2259" s="248"/>
      <c r="S2259" s="248"/>
      <c r="T2259" s="248"/>
      <c r="U2259" s="248"/>
    </row>
    <row r="2260" spans="2:21" s="260" customFormat="1" ht="30" customHeight="1">
      <c r="B2260" s="250"/>
      <c r="C2260" s="250"/>
      <c r="D2260" s="250"/>
      <c r="E2260" s="107"/>
      <c r="F2260" s="257"/>
      <c r="G2260" s="257"/>
      <c r="H2260" s="257"/>
      <c r="I2260" s="257"/>
      <c r="J2260" s="257"/>
      <c r="K2260" s="109"/>
      <c r="L2260" s="257"/>
      <c r="M2260" s="257"/>
      <c r="N2260" s="257"/>
      <c r="O2260" s="257"/>
      <c r="P2260" s="248"/>
      <c r="Q2260" s="248"/>
      <c r="R2260" s="248"/>
      <c r="S2260" s="248"/>
      <c r="T2260" s="248"/>
      <c r="U2260" s="248"/>
    </row>
    <row r="2261" spans="2:21" s="260" customFormat="1" ht="30" customHeight="1">
      <c r="B2261" s="250"/>
      <c r="C2261" s="250"/>
      <c r="D2261" s="250"/>
      <c r="E2261" s="107"/>
      <c r="F2261" s="257"/>
      <c r="G2261" s="257"/>
      <c r="H2261" s="257"/>
      <c r="I2261" s="257"/>
      <c r="J2261" s="257"/>
      <c r="K2261" s="109"/>
      <c r="L2261" s="257"/>
      <c r="M2261" s="257"/>
      <c r="N2261" s="257"/>
      <c r="O2261" s="257"/>
      <c r="P2261" s="248"/>
      <c r="Q2261" s="248"/>
      <c r="R2261" s="248"/>
      <c r="S2261" s="248"/>
      <c r="T2261" s="248"/>
      <c r="U2261" s="248"/>
    </row>
    <row r="2262" spans="2:21" s="260" customFormat="1" ht="30" customHeight="1">
      <c r="B2262" s="250"/>
      <c r="C2262" s="250"/>
      <c r="D2262" s="250"/>
      <c r="E2262" s="107"/>
      <c r="F2262" s="257"/>
      <c r="G2262" s="257"/>
      <c r="H2262" s="257"/>
      <c r="I2262" s="257"/>
      <c r="J2262" s="257"/>
      <c r="K2262" s="109"/>
      <c r="L2262" s="257"/>
      <c r="M2262" s="257"/>
      <c r="N2262" s="257"/>
      <c r="O2262" s="257"/>
      <c r="P2262" s="248"/>
      <c r="Q2262" s="248"/>
      <c r="R2262" s="248"/>
      <c r="S2262" s="248"/>
      <c r="T2262" s="248"/>
      <c r="U2262" s="248"/>
    </row>
    <row r="2263" spans="2:21" s="260" customFormat="1" ht="30" customHeight="1">
      <c r="B2263" s="250"/>
      <c r="C2263" s="250"/>
      <c r="D2263" s="250"/>
      <c r="E2263" s="107"/>
      <c r="F2263" s="257"/>
      <c r="G2263" s="257"/>
      <c r="H2263" s="257"/>
      <c r="I2263" s="257"/>
      <c r="J2263" s="257"/>
      <c r="K2263" s="109"/>
      <c r="L2263" s="257"/>
      <c r="M2263" s="257"/>
      <c r="N2263" s="257"/>
      <c r="O2263" s="257"/>
      <c r="P2263" s="248"/>
      <c r="Q2263" s="248"/>
      <c r="R2263" s="248"/>
      <c r="S2263" s="248"/>
      <c r="T2263" s="248"/>
      <c r="U2263" s="248"/>
    </row>
    <row r="2264" spans="2:21" s="260" customFormat="1" ht="30" customHeight="1">
      <c r="B2264" s="250"/>
      <c r="C2264" s="250"/>
      <c r="D2264" s="250"/>
      <c r="E2264" s="107"/>
      <c r="F2264" s="257"/>
      <c r="G2264" s="257"/>
      <c r="H2264" s="257"/>
      <c r="I2264" s="257"/>
      <c r="J2264" s="257"/>
      <c r="K2264" s="109"/>
      <c r="L2264" s="257"/>
      <c r="M2264" s="257"/>
      <c r="N2264" s="257"/>
      <c r="O2264" s="257"/>
      <c r="P2264" s="248"/>
      <c r="Q2264" s="248"/>
      <c r="R2264" s="248"/>
      <c r="S2264" s="248"/>
      <c r="T2264" s="248"/>
      <c r="U2264" s="248"/>
    </row>
    <row r="2265" spans="2:21" s="260" customFormat="1" ht="30" customHeight="1">
      <c r="B2265" s="250"/>
      <c r="C2265" s="250"/>
      <c r="D2265" s="250"/>
      <c r="E2265" s="107"/>
      <c r="F2265" s="257"/>
      <c r="G2265" s="257"/>
      <c r="H2265" s="257"/>
      <c r="I2265" s="257"/>
      <c r="J2265" s="257"/>
      <c r="K2265" s="109"/>
      <c r="L2265" s="257"/>
      <c r="M2265" s="257"/>
      <c r="N2265" s="257"/>
      <c r="O2265" s="257"/>
      <c r="P2265" s="248"/>
      <c r="Q2265" s="248"/>
      <c r="R2265" s="248"/>
      <c r="S2265" s="248"/>
      <c r="T2265" s="248"/>
      <c r="U2265" s="248"/>
    </row>
    <row r="2266" spans="2:21" s="260" customFormat="1" ht="30" customHeight="1">
      <c r="B2266" s="250"/>
      <c r="C2266" s="250"/>
      <c r="D2266" s="250"/>
      <c r="E2266" s="107"/>
      <c r="F2266" s="257"/>
      <c r="G2266" s="257"/>
      <c r="H2266" s="257"/>
      <c r="I2266" s="257"/>
      <c r="J2266" s="257"/>
      <c r="K2266" s="109"/>
      <c r="L2266" s="257"/>
      <c r="M2266" s="257"/>
      <c r="N2266" s="257"/>
      <c r="O2266" s="257"/>
      <c r="P2266" s="248"/>
      <c r="Q2266" s="248"/>
      <c r="R2266" s="248"/>
      <c r="S2266" s="248"/>
      <c r="T2266" s="248"/>
      <c r="U2266" s="248"/>
    </row>
    <row r="2267" spans="2:21" s="260" customFormat="1" ht="30" customHeight="1">
      <c r="B2267" s="250"/>
      <c r="C2267" s="250"/>
      <c r="D2267" s="250"/>
      <c r="E2267" s="107"/>
      <c r="F2267" s="257"/>
      <c r="G2267" s="257"/>
      <c r="H2267" s="257"/>
      <c r="I2267" s="257"/>
      <c r="J2267" s="257"/>
      <c r="K2267" s="109"/>
      <c r="L2267" s="257"/>
      <c r="M2267" s="257"/>
      <c r="N2267" s="257"/>
      <c r="O2267" s="257"/>
      <c r="P2267" s="248"/>
      <c r="Q2267" s="248"/>
      <c r="R2267" s="248"/>
      <c r="S2267" s="248"/>
      <c r="T2267" s="248"/>
      <c r="U2267" s="248"/>
    </row>
    <row r="2268" spans="2:21" s="260" customFormat="1" ht="30" customHeight="1">
      <c r="B2268" s="250"/>
      <c r="C2268" s="250"/>
      <c r="D2268" s="250"/>
      <c r="E2268" s="107"/>
      <c r="F2268" s="257"/>
      <c r="G2268" s="257"/>
      <c r="H2268" s="257"/>
      <c r="I2268" s="257"/>
      <c r="J2268" s="257"/>
      <c r="K2268" s="109"/>
      <c r="L2268" s="257"/>
      <c r="M2268" s="257"/>
      <c r="N2268" s="257"/>
      <c r="O2268" s="257"/>
      <c r="P2268" s="248"/>
      <c r="Q2268" s="248"/>
      <c r="R2268" s="248"/>
      <c r="S2268" s="248"/>
      <c r="T2268" s="248"/>
      <c r="U2268" s="248"/>
    </row>
    <row r="2269" spans="2:21" s="260" customFormat="1" ht="30" customHeight="1">
      <c r="B2269" s="250"/>
      <c r="C2269" s="250"/>
      <c r="D2269" s="250"/>
      <c r="E2269" s="107"/>
      <c r="F2269" s="257"/>
      <c r="G2269" s="257"/>
      <c r="H2269" s="257"/>
      <c r="I2269" s="257"/>
      <c r="J2269" s="257"/>
      <c r="K2269" s="109"/>
      <c r="L2269" s="257"/>
      <c r="M2269" s="257"/>
      <c r="N2269" s="257"/>
      <c r="O2269" s="257"/>
      <c r="P2269" s="248"/>
      <c r="Q2269" s="248"/>
      <c r="R2269" s="248"/>
      <c r="S2269" s="248"/>
      <c r="T2269" s="248"/>
      <c r="U2269" s="248"/>
    </row>
    <row r="2270" spans="2:21" s="260" customFormat="1" ht="30" customHeight="1">
      <c r="B2270" s="250"/>
      <c r="C2270" s="250"/>
      <c r="D2270" s="250"/>
      <c r="E2270" s="107"/>
      <c r="F2270" s="257"/>
      <c r="G2270" s="257"/>
      <c r="H2270" s="257"/>
      <c r="I2270" s="257"/>
      <c r="J2270" s="257"/>
      <c r="K2270" s="109"/>
      <c r="L2270" s="257"/>
      <c r="M2270" s="257"/>
      <c r="N2270" s="257"/>
      <c r="O2270" s="257"/>
      <c r="P2270" s="248"/>
      <c r="Q2270" s="248"/>
      <c r="R2270" s="248"/>
      <c r="S2270" s="248"/>
      <c r="T2270" s="248"/>
      <c r="U2270" s="248"/>
    </row>
    <row r="2271" spans="2:21" s="260" customFormat="1" ht="30" customHeight="1">
      <c r="B2271" s="250"/>
      <c r="C2271" s="250"/>
      <c r="D2271" s="250"/>
      <c r="E2271" s="107"/>
      <c r="F2271" s="257"/>
      <c r="G2271" s="257"/>
      <c r="H2271" s="257"/>
      <c r="I2271" s="257"/>
      <c r="J2271" s="257"/>
      <c r="K2271" s="109"/>
      <c r="L2271" s="257"/>
      <c r="M2271" s="257"/>
      <c r="N2271" s="257"/>
      <c r="O2271" s="257"/>
      <c r="P2271" s="248"/>
      <c r="Q2271" s="248"/>
      <c r="R2271" s="248"/>
      <c r="S2271" s="248"/>
      <c r="T2271" s="248"/>
      <c r="U2271" s="248"/>
    </row>
    <row r="2272" spans="2:21" s="260" customFormat="1" ht="30" customHeight="1">
      <c r="B2272" s="250"/>
      <c r="C2272" s="250"/>
      <c r="D2272" s="250"/>
      <c r="E2272" s="107"/>
      <c r="F2272" s="257"/>
      <c r="G2272" s="257"/>
      <c r="H2272" s="257"/>
      <c r="I2272" s="257"/>
      <c r="J2272" s="257"/>
      <c r="K2272" s="109"/>
      <c r="L2272" s="257"/>
      <c r="M2272" s="257"/>
      <c r="N2272" s="257"/>
      <c r="O2272" s="257"/>
      <c r="P2272" s="248"/>
      <c r="Q2272" s="248"/>
      <c r="R2272" s="248"/>
      <c r="S2272" s="248"/>
      <c r="T2272" s="248"/>
      <c r="U2272" s="248"/>
    </row>
    <row r="2273" spans="2:21" s="260" customFormat="1" ht="30" customHeight="1">
      <c r="B2273" s="250"/>
      <c r="C2273" s="250"/>
      <c r="D2273" s="250"/>
      <c r="E2273" s="107"/>
      <c r="F2273" s="257"/>
      <c r="G2273" s="257"/>
      <c r="H2273" s="257"/>
      <c r="I2273" s="257"/>
      <c r="J2273" s="257"/>
      <c r="K2273" s="109"/>
      <c r="L2273" s="257"/>
      <c r="M2273" s="257"/>
      <c r="N2273" s="257"/>
      <c r="O2273" s="257"/>
      <c r="P2273" s="248"/>
      <c r="Q2273" s="248"/>
      <c r="R2273" s="248"/>
      <c r="S2273" s="248"/>
      <c r="T2273" s="248"/>
      <c r="U2273" s="248"/>
    </row>
    <row r="2274" spans="2:21" s="260" customFormat="1" ht="30" customHeight="1">
      <c r="B2274" s="250"/>
      <c r="C2274" s="250"/>
      <c r="D2274" s="250"/>
      <c r="E2274" s="107"/>
      <c r="F2274" s="257"/>
      <c r="G2274" s="257"/>
      <c r="H2274" s="257"/>
      <c r="I2274" s="257"/>
      <c r="J2274" s="257"/>
      <c r="K2274" s="109"/>
      <c r="L2274" s="257"/>
      <c r="M2274" s="257"/>
      <c r="N2274" s="257"/>
      <c r="O2274" s="257"/>
      <c r="P2274" s="248"/>
      <c r="Q2274" s="248"/>
      <c r="R2274" s="248"/>
      <c r="S2274" s="248"/>
      <c r="T2274" s="248"/>
      <c r="U2274" s="248"/>
    </row>
    <row r="2275" spans="2:21" s="260" customFormat="1" ht="30" customHeight="1">
      <c r="B2275" s="250"/>
      <c r="C2275" s="250"/>
      <c r="D2275" s="250"/>
      <c r="E2275" s="107"/>
      <c r="F2275" s="257"/>
      <c r="G2275" s="257"/>
      <c r="H2275" s="257"/>
      <c r="I2275" s="257"/>
      <c r="J2275" s="257"/>
      <c r="K2275" s="109"/>
      <c r="L2275" s="257"/>
      <c r="M2275" s="257"/>
      <c r="N2275" s="257"/>
      <c r="O2275" s="257"/>
      <c r="P2275" s="248"/>
      <c r="Q2275" s="248"/>
      <c r="R2275" s="248"/>
      <c r="S2275" s="248"/>
      <c r="T2275" s="248"/>
      <c r="U2275" s="248"/>
    </row>
    <row r="2276" spans="2:21" s="260" customFormat="1" ht="30" customHeight="1">
      <c r="B2276" s="250"/>
      <c r="C2276" s="250"/>
      <c r="D2276" s="250"/>
      <c r="E2276" s="107"/>
      <c r="F2276" s="257"/>
      <c r="G2276" s="257"/>
      <c r="H2276" s="257"/>
      <c r="I2276" s="257"/>
      <c r="J2276" s="257"/>
      <c r="K2276" s="109"/>
      <c r="L2276" s="257"/>
      <c r="M2276" s="257"/>
      <c r="N2276" s="257"/>
      <c r="O2276" s="257"/>
      <c r="P2276" s="248"/>
      <c r="Q2276" s="248"/>
      <c r="R2276" s="248"/>
      <c r="S2276" s="248"/>
      <c r="T2276" s="248"/>
      <c r="U2276" s="248"/>
    </row>
    <row r="2277" spans="2:21" s="260" customFormat="1" ht="30" customHeight="1">
      <c r="B2277" s="250"/>
      <c r="C2277" s="250"/>
      <c r="D2277" s="250"/>
      <c r="E2277" s="107"/>
      <c r="F2277" s="257"/>
      <c r="G2277" s="257"/>
      <c r="H2277" s="257"/>
      <c r="I2277" s="257"/>
      <c r="J2277" s="257"/>
      <c r="K2277" s="109"/>
      <c r="L2277" s="257"/>
      <c r="M2277" s="257"/>
      <c r="N2277" s="257"/>
      <c r="O2277" s="257"/>
      <c r="P2277" s="248"/>
      <c r="Q2277" s="248"/>
      <c r="R2277" s="248"/>
      <c r="S2277" s="248"/>
      <c r="T2277" s="248"/>
      <c r="U2277" s="248"/>
    </row>
    <row r="2278" spans="2:21" s="260" customFormat="1" ht="30" customHeight="1">
      <c r="B2278" s="250"/>
      <c r="C2278" s="250"/>
      <c r="D2278" s="250"/>
      <c r="E2278" s="107"/>
      <c r="F2278" s="257"/>
      <c r="G2278" s="257"/>
      <c r="H2278" s="257"/>
      <c r="I2278" s="257"/>
      <c r="J2278" s="257"/>
      <c r="K2278" s="109"/>
      <c r="L2278" s="257"/>
      <c r="M2278" s="257"/>
      <c r="N2278" s="257"/>
      <c r="O2278" s="257"/>
      <c r="P2278" s="248"/>
      <c r="Q2278" s="248"/>
      <c r="R2278" s="248"/>
      <c r="S2278" s="248"/>
      <c r="T2278" s="248"/>
      <c r="U2278" s="248"/>
    </row>
    <row r="2279" spans="2:21" s="260" customFormat="1" ht="30" customHeight="1">
      <c r="B2279" s="250"/>
      <c r="C2279" s="250"/>
      <c r="D2279" s="250"/>
      <c r="E2279" s="107"/>
      <c r="F2279" s="257"/>
      <c r="G2279" s="257"/>
      <c r="H2279" s="257"/>
      <c r="I2279" s="257"/>
      <c r="J2279" s="257"/>
      <c r="K2279" s="109"/>
      <c r="L2279" s="257"/>
      <c r="M2279" s="257"/>
      <c r="N2279" s="257"/>
      <c r="O2279" s="257"/>
      <c r="P2279" s="248"/>
      <c r="Q2279" s="248"/>
      <c r="R2279" s="248"/>
      <c r="S2279" s="248"/>
      <c r="T2279" s="248"/>
      <c r="U2279" s="248"/>
    </row>
    <row r="2280" spans="2:21" s="260" customFormat="1" ht="30" customHeight="1">
      <c r="B2280" s="250"/>
      <c r="C2280" s="250"/>
      <c r="D2280" s="250"/>
      <c r="E2280" s="107"/>
      <c r="F2280" s="257"/>
      <c r="G2280" s="257"/>
      <c r="H2280" s="257"/>
      <c r="I2280" s="257"/>
      <c r="J2280" s="257"/>
      <c r="K2280" s="109"/>
      <c r="L2280" s="257"/>
      <c r="M2280" s="257"/>
      <c r="N2280" s="257"/>
      <c r="O2280" s="257"/>
      <c r="P2280" s="248"/>
      <c r="Q2280" s="248"/>
      <c r="R2280" s="248"/>
      <c r="S2280" s="248"/>
      <c r="T2280" s="248"/>
      <c r="U2280" s="248"/>
    </row>
    <row r="2281" spans="2:21" s="260" customFormat="1" ht="30" customHeight="1">
      <c r="B2281" s="250"/>
      <c r="C2281" s="250"/>
      <c r="D2281" s="250"/>
      <c r="E2281" s="107"/>
      <c r="F2281" s="257"/>
      <c r="G2281" s="257"/>
      <c r="H2281" s="257"/>
      <c r="I2281" s="257"/>
      <c r="J2281" s="257"/>
      <c r="K2281" s="109"/>
      <c r="L2281" s="257"/>
      <c r="M2281" s="257"/>
      <c r="N2281" s="257"/>
      <c r="O2281" s="257"/>
      <c r="P2281" s="248"/>
      <c r="Q2281" s="248"/>
      <c r="R2281" s="248"/>
      <c r="S2281" s="248"/>
      <c r="T2281" s="248"/>
      <c r="U2281" s="248"/>
    </row>
    <row r="2282" spans="2:21" s="260" customFormat="1" ht="30" customHeight="1">
      <c r="B2282" s="250"/>
      <c r="C2282" s="250"/>
      <c r="D2282" s="250"/>
      <c r="E2282" s="107"/>
      <c r="F2282" s="257"/>
      <c r="G2282" s="257"/>
      <c r="H2282" s="257"/>
      <c r="I2282" s="257"/>
      <c r="J2282" s="257"/>
      <c r="K2282" s="109"/>
      <c r="L2282" s="257"/>
      <c r="M2282" s="257"/>
      <c r="N2282" s="257"/>
      <c r="O2282" s="257"/>
      <c r="P2282" s="248"/>
      <c r="Q2282" s="248"/>
      <c r="R2282" s="248"/>
      <c r="S2282" s="248"/>
      <c r="T2282" s="248"/>
      <c r="U2282" s="248"/>
    </row>
    <row r="2283" spans="2:21" s="260" customFormat="1" ht="30" customHeight="1">
      <c r="B2283" s="250"/>
      <c r="C2283" s="250"/>
      <c r="D2283" s="250"/>
      <c r="E2283" s="107"/>
      <c r="F2283" s="257"/>
      <c r="G2283" s="257"/>
      <c r="H2283" s="257"/>
      <c r="I2283" s="257"/>
      <c r="J2283" s="257"/>
      <c r="K2283" s="109"/>
      <c r="L2283" s="257"/>
      <c r="M2283" s="257"/>
      <c r="N2283" s="257"/>
      <c r="O2283" s="257"/>
      <c r="P2283" s="248"/>
      <c r="Q2283" s="248"/>
      <c r="R2283" s="248"/>
      <c r="S2283" s="248"/>
      <c r="T2283" s="248"/>
      <c r="U2283" s="248"/>
    </row>
    <row r="2284" spans="2:21" s="260" customFormat="1" ht="30" customHeight="1">
      <c r="B2284" s="250"/>
      <c r="C2284" s="250"/>
      <c r="D2284" s="250"/>
      <c r="E2284" s="107"/>
      <c r="F2284" s="257"/>
      <c r="G2284" s="257"/>
      <c r="H2284" s="257"/>
      <c r="I2284" s="257"/>
      <c r="J2284" s="257"/>
      <c r="K2284" s="109"/>
      <c r="L2284" s="257"/>
      <c r="M2284" s="257"/>
      <c r="N2284" s="257"/>
      <c r="O2284" s="257"/>
      <c r="P2284" s="248"/>
      <c r="Q2284" s="248"/>
      <c r="R2284" s="248"/>
      <c r="S2284" s="248"/>
      <c r="T2284" s="248"/>
      <c r="U2284" s="248"/>
    </row>
    <row r="2285" spans="2:21" s="260" customFormat="1" ht="30" customHeight="1">
      <c r="B2285" s="250"/>
      <c r="C2285" s="250"/>
      <c r="D2285" s="250"/>
      <c r="E2285" s="107"/>
      <c r="F2285" s="257"/>
      <c r="G2285" s="257"/>
      <c r="H2285" s="257"/>
      <c r="I2285" s="257"/>
      <c r="J2285" s="257"/>
      <c r="K2285" s="109"/>
      <c r="L2285" s="257"/>
      <c r="M2285" s="257"/>
      <c r="N2285" s="257"/>
      <c r="O2285" s="257"/>
      <c r="P2285" s="248"/>
      <c r="Q2285" s="248"/>
      <c r="R2285" s="248"/>
      <c r="S2285" s="248"/>
      <c r="T2285" s="248"/>
      <c r="U2285" s="248"/>
    </row>
    <row r="2286" spans="2:21" s="260" customFormat="1" ht="30" customHeight="1">
      <c r="B2286" s="250"/>
      <c r="C2286" s="250"/>
      <c r="D2286" s="250"/>
      <c r="E2286" s="107"/>
      <c r="F2286" s="257"/>
      <c r="G2286" s="257"/>
      <c r="H2286" s="257"/>
      <c r="I2286" s="257"/>
      <c r="J2286" s="257"/>
      <c r="K2286" s="109"/>
      <c r="L2286" s="257"/>
      <c r="M2286" s="257"/>
      <c r="N2286" s="257"/>
      <c r="O2286" s="257"/>
      <c r="P2286" s="248"/>
      <c r="Q2286" s="248"/>
      <c r="R2286" s="248"/>
      <c r="S2286" s="248"/>
      <c r="T2286" s="248"/>
      <c r="U2286" s="248"/>
    </row>
    <row r="2287" spans="2:21" s="260" customFormat="1" ht="30" customHeight="1">
      <c r="B2287" s="250"/>
      <c r="C2287" s="250"/>
      <c r="D2287" s="250"/>
      <c r="E2287" s="107"/>
      <c r="F2287" s="257"/>
      <c r="G2287" s="257"/>
      <c r="H2287" s="257"/>
      <c r="I2287" s="257"/>
      <c r="J2287" s="257"/>
      <c r="K2287" s="109"/>
      <c r="L2287" s="257"/>
      <c r="M2287" s="257"/>
      <c r="N2287" s="257"/>
      <c r="O2287" s="257"/>
      <c r="P2287" s="248"/>
      <c r="Q2287" s="248"/>
      <c r="R2287" s="248"/>
      <c r="S2287" s="248"/>
      <c r="T2287" s="248"/>
      <c r="U2287" s="248"/>
    </row>
    <row r="2288" spans="2:21" s="260" customFormat="1" ht="30" customHeight="1">
      <c r="B2288" s="250"/>
      <c r="C2288" s="250"/>
      <c r="D2288" s="250"/>
      <c r="E2288" s="107"/>
      <c r="F2288" s="257"/>
      <c r="G2288" s="257"/>
      <c r="H2288" s="257"/>
      <c r="I2288" s="257"/>
      <c r="J2288" s="257"/>
      <c r="K2288" s="109"/>
      <c r="L2288" s="257"/>
      <c r="M2288" s="257"/>
      <c r="N2288" s="257"/>
      <c r="O2288" s="257"/>
      <c r="P2288" s="248"/>
      <c r="Q2288" s="248"/>
      <c r="R2288" s="248"/>
      <c r="S2288" s="248"/>
      <c r="T2288" s="248"/>
      <c r="U2288" s="248"/>
    </row>
    <row r="2289" spans="2:21" s="260" customFormat="1" ht="30" customHeight="1">
      <c r="B2289" s="250"/>
      <c r="C2289" s="250"/>
      <c r="D2289" s="250"/>
      <c r="E2289" s="107"/>
      <c r="F2289" s="257"/>
      <c r="G2289" s="257"/>
      <c r="H2289" s="257"/>
      <c r="I2289" s="257"/>
      <c r="J2289" s="257"/>
      <c r="K2289" s="109"/>
      <c r="L2289" s="257"/>
      <c r="M2289" s="257"/>
      <c r="N2289" s="257"/>
      <c r="O2289" s="257"/>
      <c r="P2289" s="248"/>
      <c r="Q2289" s="248"/>
      <c r="R2289" s="248"/>
      <c r="S2289" s="248"/>
      <c r="T2289" s="248"/>
      <c r="U2289" s="248"/>
    </row>
    <row r="2290" spans="2:21" s="260" customFormat="1" ht="30" customHeight="1">
      <c r="B2290" s="250"/>
      <c r="C2290" s="250"/>
      <c r="D2290" s="250"/>
      <c r="E2290" s="107"/>
      <c r="F2290" s="257"/>
      <c r="G2290" s="257"/>
      <c r="H2290" s="257"/>
      <c r="I2290" s="257"/>
      <c r="J2290" s="257"/>
      <c r="K2290" s="109"/>
      <c r="L2290" s="257"/>
      <c r="M2290" s="257"/>
      <c r="N2290" s="257"/>
      <c r="O2290" s="257"/>
      <c r="P2290" s="248"/>
      <c r="Q2290" s="248"/>
      <c r="R2290" s="248"/>
      <c r="S2290" s="248"/>
      <c r="T2290" s="248"/>
      <c r="U2290" s="248"/>
    </row>
    <row r="2291" spans="2:21" s="260" customFormat="1" ht="30" customHeight="1">
      <c r="B2291" s="250"/>
      <c r="C2291" s="250"/>
      <c r="D2291" s="250"/>
      <c r="E2291" s="107"/>
      <c r="F2291" s="257"/>
      <c r="G2291" s="257"/>
      <c r="H2291" s="257"/>
      <c r="I2291" s="257"/>
      <c r="J2291" s="257"/>
      <c r="K2291" s="109"/>
      <c r="L2291" s="257"/>
      <c r="M2291" s="257"/>
      <c r="N2291" s="257"/>
      <c r="O2291" s="257"/>
      <c r="P2291" s="248"/>
      <c r="Q2291" s="248"/>
      <c r="R2291" s="248"/>
      <c r="S2291" s="248"/>
      <c r="T2291" s="248"/>
      <c r="U2291" s="248"/>
    </row>
    <row r="2292" spans="2:21" s="260" customFormat="1" ht="30" customHeight="1">
      <c r="B2292" s="250"/>
      <c r="C2292" s="250"/>
      <c r="D2292" s="250"/>
      <c r="E2292" s="107"/>
      <c r="F2292" s="257"/>
      <c r="G2292" s="257"/>
      <c r="H2292" s="257"/>
      <c r="I2292" s="257"/>
      <c r="J2292" s="257"/>
      <c r="K2292" s="109"/>
      <c r="L2292" s="257"/>
      <c r="M2292" s="257"/>
      <c r="N2292" s="257"/>
      <c r="O2292" s="257"/>
      <c r="P2292" s="248"/>
      <c r="Q2292" s="248"/>
      <c r="R2292" s="248"/>
      <c r="S2292" s="248"/>
      <c r="T2292" s="248"/>
      <c r="U2292" s="248"/>
    </row>
    <row r="2293" spans="2:21" s="260" customFormat="1" ht="30" customHeight="1">
      <c r="B2293" s="250"/>
      <c r="C2293" s="250"/>
      <c r="D2293" s="250"/>
      <c r="E2293" s="107"/>
      <c r="F2293" s="257"/>
      <c r="G2293" s="257"/>
      <c r="H2293" s="257"/>
      <c r="I2293" s="257"/>
      <c r="J2293" s="257"/>
      <c r="K2293" s="109"/>
      <c r="L2293" s="257"/>
      <c r="M2293" s="257"/>
      <c r="N2293" s="257"/>
      <c r="O2293" s="257"/>
      <c r="P2293" s="248"/>
      <c r="Q2293" s="248"/>
      <c r="R2293" s="248"/>
      <c r="S2293" s="248"/>
      <c r="T2293" s="248"/>
      <c r="U2293" s="248"/>
    </row>
    <row r="2294" spans="2:21" s="260" customFormat="1" ht="30" customHeight="1">
      <c r="B2294" s="250"/>
      <c r="C2294" s="250"/>
      <c r="D2294" s="250"/>
      <c r="E2294" s="107"/>
      <c r="F2294" s="257"/>
      <c r="G2294" s="257"/>
      <c r="H2294" s="257"/>
      <c r="I2294" s="257"/>
      <c r="J2294" s="257"/>
      <c r="K2294" s="109"/>
      <c r="L2294" s="257"/>
      <c r="M2294" s="257"/>
      <c r="N2294" s="257"/>
      <c r="O2294" s="257"/>
      <c r="P2294" s="248"/>
      <c r="Q2294" s="248"/>
      <c r="R2294" s="248"/>
      <c r="S2294" s="248"/>
      <c r="T2294" s="248"/>
      <c r="U2294" s="248"/>
    </row>
    <row r="2295" spans="2:21" s="260" customFormat="1" ht="30" customHeight="1">
      <c r="B2295" s="250"/>
      <c r="C2295" s="250"/>
      <c r="D2295" s="250"/>
      <c r="E2295" s="107"/>
      <c r="F2295" s="257"/>
      <c r="G2295" s="257"/>
      <c r="H2295" s="257"/>
      <c r="I2295" s="257"/>
      <c r="J2295" s="257"/>
      <c r="K2295" s="109"/>
      <c r="L2295" s="257"/>
      <c r="M2295" s="257"/>
      <c r="N2295" s="257"/>
      <c r="O2295" s="257"/>
      <c r="P2295" s="248"/>
      <c r="Q2295" s="248"/>
      <c r="R2295" s="248"/>
      <c r="S2295" s="248"/>
      <c r="T2295" s="248"/>
      <c r="U2295" s="248"/>
    </row>
    <row r="2296" spans="2:21" s="260" customFormat="1" ht="30" customHeight="1">
      <c r="B2296" s="250"/>
      <c r="C2296" s="250"/>
      <c r="D2296" s="250"/>
      <c r="E2296" s="107"/>
      <c r="F2296" s="257"/>
      <c r="G2296" s="257"/>
      <c r="H2296" s="257"/>
      <c r="I2296" s="257"/>
      <c r="J2296" s="257"/>
      <c r="K2296" s="109"/>
      <c r="L2296" s="257"/>
      <c r="M2296" s="257"/>
      <c r="N2296" s="257"/>
      <c r="O2296" s="257"/>
      <c r="P2296" s="248"/>
      <c r="Q2296" s="248"/>
      <c r="R2296" s="248"/>
      <c r="S2296" s="248"/>
      <c r="T2296" s="248"/>
      <c r="U2296" s="248"/>
    </row>
    <row r="2297" spans="2:21" s="260" customFormat="1" ht="30" customHeight="1">
      <c r="B2297" s="250"/>
      <c r="C2297" s="250"/>
      <c r="D2297" s="250"/>
      <c r="E2297" s="107"/>
      <c r="F2297" s="257"/>
      <c r="G2297" s="257"/>
      <c r="H2297" s="257"/>
      <c r="I2297" s="257"/>
      <c r="J2297" s="257"/>
      <c r="K2297" s="109"/>
      <c r="L2297" s="257"/>
      <c r="M2297" s="257"/>
      <c r="N2297" s="257"/>
      <c r="O2297" s="257"/>
      <c r="P2297" s="248"/>
      <c r="Q2297" s="248"/>
      <c r="R2297" s="248"/>
      <c r="S2297" s="248"/>
      <c r="T2297" s="248"/>
      <c r="U2297" s="248"/>
    </row>
    <row r="2298" spans="2:21" s="260" customFormat="1" ht="30" customHeight="1">
      <c r="B2298" s="250"/>
      <c r="C2298" s="250"/>
      <c r="D2298" s="250"/>
      <c r="E2298" s="107"/>
      <c r="F2298" s="257"/>
      <c r="G2298" s="257"/>
      <c r="H2298" s="257"/>
      <c r="I2298" s="257"/>
      <c r="J2298" s="257"/>
      <c r="K2298" s="109"/>
      <c r="L2298" s="257"/>
      <c r="M2298" s="257"/>
      <c r="N2298" s="257"/>
      <c r="O2298" s="257"/>
      <c r="P2298" s="248"/>
      <c r="Q2298" s="248"/>
      <c r="R2298" s="248"/>
      <c r="S2298" s="248"/>
      <c r="T2298" s="248"/>
      <c r="U2298" s="248"/>
    </row>
    <row r="2299" spans="2:21" s="260" customFormat="1" ht="30" customHeight="1">
      <c r="B2299" s="250"/>
      <c r="C2299" s="250"/>
      <c r="D2299" s="250"/>
      <c r="E2299" s="107"/>
      <c r="F2299" s="257"/>
      <c r="G2299" s="257"/>
      <c r="H2299" s="257"/>
      <c r="I2299" s="257"/>
      <c r="J2299" s="257"/>
      <c r="K2299" s="109"/>
      <c r="L2299" s="257"/>
      <c r="M2299" s="257"/>
      <c r="N2299" s="257"/>
      <c r="O2299" s="257"/>
      <c r="P2299" s="248"/>
      <c r="Q2299" s="248"/>
      <c r="R2299" s="248"/>
      <c r="S2299" s="248"/>
      <c r="T2299" s="248"/>
      <c r="U2299" s="248"/>
    </row>
    <row r="2300" spans="2:21" s="260" customFormat="1" ht="30" customHeight="1">
      <c r="B2300" s="250"/>
      <c r="C2300" s="250"/>
      <c r="D2300" s="250"/>
      <c r="E2300" s="107"/>
      <c r="F2300" s="257"/>
      <c r="G2300" s="257"/>
      <c r="H2300" s="257"/>
      <c r="I2300" s="257"/>
      <c r="J2300" s="257"/>
      <c r="K2300" s="109"/>
      <c r="L2300" s="257"/>
      <c r="M2300" s="257"/>
      <c r="N2300" s="257"/>
      <c r="O2300" s="257"/>
      <c r="P2300" s="248"/>
      <c r="Q2300" s="248"/>
      <c r="R2300" s="248"/>
      <c r="S2300" s="248"/>
      <c r="T2300" s="248"/>
      <c r="U2300" s="248"/>
    </row>
    <row r="2301" spans="2:21" s="260" customFormat="1" ht="30" customHeight="1">
      <c r="B2301" s="250"/>
      <c r="C2301" s="250"/>
      <c r="D2301" s="250"/>
      <c r="E2301" s="107"/>
      <c r="F2301" s="257"/>
      <c r="G2301" s="257"/>
      <c r="H2301" s="257"/>
      <c r="I2301" s="257"/>
      <c r="J2301" s="257"/>
      <c r="K2301" s="109"/>
      <c r="L2301" s="257"/>
      <c r="M2301" s="257"/>
      <c r="N2301" s="257"/>
      <c r="O2301" s="257"/>
      <c r="P2301" s="248"/>
      <c r="Q2301" s="248"/>
      <c r="R2301" s="248"/>
      <c r="S2301" s="248"/>
      <c r="T2301" s="248"/>
      <c r="U2301" s="248"/>
    </row>
    <row r="2302" spans="2:21" s="260" customFormat="1" ht="30" customHeight="1">
      <c r="B2302" s="250"/>
      <c r="C2302" s="250"/>
      <c r="D2302" s="250"/>
      <c r="E2302" s="107"/>
      <c r="F2302" s="257"/>
      <c r="G2302" s="257"/>
      <c r="H2302" s="257"/>
      <c r="I2302" s="257"/>
      <c r="J2302" s="257"/>
      <c r="K2302" s="109"/>
      <c r="L2302" s="257"/>
      <c r="M2302" s="257"/>
      <c r="N2302" s="257"/>
      <c r="O2302" s="257"/>
      <c r="P2302" s="248"/>
      <c r="Q2302" s="248"/>
      <c r="R2302" s="248"/>
      <c r="S2302" s="248"/>
      <c r="T2302" s="248"/>
      <c r="U2302" s="248"/>
    </row>
    <row r="2303" spans="2:21" s="260" customFormat="1" ht="30" customHeight="1">
      <c r="B2303" s="250"/>
      <c r="C2303" s="250"/>
      <c r="D2303" s="250"/>
      <c r="E2303" s="107"/>
      <c r="F2303" s="257"/>
      <c r="G2303" s="257"/>
      <c r="H2303" s="257"/>
      <c r="I2303" s="257"/>
      <c r="J2303" s="257"/>
      <c r="K2303" s="109"/>
      <c r="L2303" s="257"/>
      <c r="M2303" s="257"/>
      <c r="N2303" s="257"/>
      <c r="O2303" s="257"/>
      <c r="P2303" s="248"/>
      <c r="Q2303" s="248"/>
      <c r="R2303" s="248"/>
      <c r="S2303" s="248"/>
      <c r="T2303" s="248"/>
      <c r="U2303" s="248"/>
    </row>
    <row r="2304" spans="2:21" s="260" customFormat="1" ht="30" customHeight="1">
      <c r="B2304" s="250"/>
      <c r="C2304" s="250"/>
      <c r="D2304" s="250"/>
      <c r="E2304" s="107"/>
      <c r="F2304" s="257"/>
      <c r="G2304" s="257"/>
      <c r="H2304" s="257"/>
      <c r="I2304" s="257"/>
      <c r="J2304" s="257"/>
      <c r="K2304" s="109"/>
      <c r="L2304" s="257"/>
      <c r="M2304" s="257"/>
      <c r="N2304" s="257"/>
      <c r="O2304" s="257"/>
      <c r="P2304" s="248"/>
      <c r="Q2304" s="248"/>
      <c r="R2304" s="248"/>
      <c r="S2304" s="248"/>
      <c r="T2304" s="248"/>
      <c r="U2304" s="248"/>
    </row>
    <row r="2305" spans="2:21" s="260" customFormat="1" ht="30" customHeight="1">
      <c r="B2305" s="250"/>
      <c r="C2305" s="250"/>
      <c r="D2305" s="250"/>
      <c r="E2305" s="107"/>
      <c r="F2305" s="257"/>
      <c r="G2305" s="257"/>
      <c r="H2305" s="257"/>
      <c r="I2305" s="257"/>
      <c r="J2305" s="257"/>
      <c r="K2305" s="109"/>
      <c r="L2305" s="257"/>
      <c r="M2305" s="257"/>
      <c r="N2305" s="257"/>
      <c r="O2305" s="257"/>
      <c r="P2305" s="248"/>
      <c r="Q2305" s="248"/>
      <c r="R2305" s="248"/>
      <c r="S2305" s="248"/>
      <c r="T2305" s="248"/>
      <c r="U2305" s="248"/>
    </row>
    <row r="2306" spans="2:21" s="260" customFormat="1" ht="30" customHeight="1">
      <c r="B2306" s="250"/>
      <c r="C2306" s="250"/>
      <c r="D2306" s="250"/>
      <c r="E2306" s="107"/>
      <c r="F2306" s="257"/>
      <c r="G2306" s="257"/>
      <c r="H2306" s="257"/>
      <c r="I2306" s="257"/>
      <c r="J2306" s="257"/>
      <c r="K2306" s="109"/>
      <c r="L2306" s="257"/>
      <c r="M2306" s="257"/>
      <c r="N2306" s="257"/>
      <c r="O2306" s="257"/>
      <c r="P2306" s="248"/>
      <c r="Q2306" s="248"/>
      <c r="R2306" s="248"/>
      <c r="S2306" s="248"/>
      <c r="T2306" s="248"/>
      <c r="U2306" s="248"/>
    </row>
    <row r="2307" spans="2:21" s="260" customFormat="1" ht="30" customHeight="1">
      <c r="B2307" s="250"/>
      <c r="C2307" s="250"/>
      <c r="D2307" s="250"/>
      <c r="E2307" s="107"/>
      <c r="F2307" s="257"/>
      <c r="G2307" s="257"/>
      <c r="H2307" s="257"/>
      <c r="I2307" s="257"/>
      <c r="J2307" s="257"/>
      <c r="K2307" s="109"/>
      <c r="L2307" s="257"/>
      <c r="M2307" s="257"/>
      <c r="N2307" s="257"/>
      <c r="O2307" s="257"/>
      <c r="P2307" s="248"/>
      <c r="Q2307" s="248"/>
      <c r="R2307" s="248"/>
      <c r="S2307" s="248"/>
      <c r="T2307" s="248"/>
      <c r="U2307" s="248"/>
    </row>
    <row r="2308" spans="2:21" s="260" customFormat="1" ht="30" customHeight="1">
      <c r="B2308" s="250"/>
      <c r="C2308" s="250"/>
      <c r="D2308" s="250"/>
      <c r="E2308" s="107"/>
      <c r="F2308" s="257"/>
      <c r="G2308" s="257"/>
      <c r="H2308" s="257"/>
      <c r="I2308" s="257"/>
      <c r="J2308" s="257"/>
      <c r="K2308" s="109"/>
      <c r="L2308" s="257"/>
      <c r="M2308" s="257"/>
      <c r="N2308" s="257"/>
      <c r="O2308" s="257"/>
      <c r="P2308" s="248"/>
      <c r="Q2308" s="248"/>
      <c r="R2308" s="248"/>
      <c r="S2308" s="248"/>
      <c r="T2308" s="248"/>
      <c r="U2308" s="248"/>
    </row>
    <row r="2309" spans="2:21" s="260" customFormat="1" ht="30" customHeight="1">
      <c r="B2309" s="250"/>
      <c r="C2309" s="250"/>
      <c r="D2309" s="250"/>
      <c r="E2309" s="107"/>
      <c r="F2309" s="257"/>
      <c r="G2309" s="257"/>
      <c r="H2309" s="257"/>
      <c r="I2309" s="257"/>
      <c r="J2309" s="257"/>
      <c r="K2309" s="109"/>
      <c r="L2309" s="257"/>
      <c r="M2309" s="257"/>
      <c r="N2309" s="257"/>
      <c r="O2309" s="257"/>
      <c r="P2309" s="248"/>
      <c r="Q2309" s="248"/>
      <c r="R2309" s="248"/>
      <c r="S2309" s="248"/>
      <c r="T2309" s="248"/>
      <c r="U2309" s="248"/>
    </row>
    <row r="2310" spans="2:21" s="260" customFormat="1" ht="30" customHeight="1">
      <c r="B2310" s="250"/>
      <c r="C2310" s="250"/>
      <c r="D2310" s="250"/>
      <c r="E2310" s="107"/>
      <c r="F2310" s="257"/>
      <c r="G2310" s="257"/>
      <c r="H2310" s="257"/>
      <c r="I2310" s="257"/>
      <c r="J2310" s="257"/>
      <c r="K2310" s="109"/>
      <c r="L2310" s="257"/>
      <c r="M2310" s="257"/>
      <c r="N2310" s="257"/>
      <c r="O2310" s="257"/>
      <c r="P2310" s="248"/>
      <c r="Q2310" s="248"/>
      <c r="R2310" s="248"/>
      <c r="S2310" s="248"/>
      <c r="T2310" s="248"/>
      <c r="U2310" s="248"/>
    </row>
    <row r="2311" spans="2:21" s="260" customFormat="1" ht="30" customHeight="1">
      <c r="B2311" s="250"/>
      <c r="C2311" s="250"/>
      <c r="D2311" s="250"/>
      <c r="E2311" s="107"/>
      <c r="F2311" s="257"/>
      <c r="G2311" s="257"/>
      <c r="H2311" s="257"/>
      <c r="I2311" s="257"/>
      <c r="J2311" s="257"/>
      <c r="K2311" s="109"/>
      <c r="L2311" s="257"/>
      <c r="M2311" s="257"/>
      <c r="N2311" s="257"/>
      <c r="O2311" s="257"/>
      <c r="P2311" s="248"/>
      <c r="Q2311" s="248"/>
      <c r="R2311" s="248"/>
      <c r="S2311" s="248"/>
      <c r="T2311" s="248"/>
      <c r="U2311" s="248"/>
    </row>
    <row r="2312" spans="2:21" s="260" customFormat="1" ht="30" customHeight="1">
      <c r="B2312" s="250"/>
      <c r="C2312" s="250"/>
      <c r="D2312" s="250"/>
      <c r="E2312" s="107"/>
      <c r="F2312" s="257"/>
      <c r="G2312" s="257"/>
      <c r="H2312" s="257"/>
      <c r="I2312" s="257"/>
      <c r="J2312" s="257"/>
      <c r="K2312" s="109"/>
      <c r="L2312" s="257"/>
      <c r="M2312" s="257"/>
      <c r="N2312" s="257"/>
      <c r="O2312" s="257"/>
      <c r="P2312" s="248"/>
      <c r="Q2312" s="248"/>
      <c r="R2312" s="248"/>
      <c r="S2312" s="248"/>
      <c r="T2312" s="248"/>
      <c r="U2312" s="248"/>
    </row>
    <row r="2313" spans="2:21" s="260" customFormat="1" ht="30" customHeight="1">
      <c r="B2313" s="250"/>
      <c r="C2313" s="250"/>
      <c r="D2313" s="250"/>
      <c r="E2313" s="107"/>
      <c r="F2313" s="257"/>
      <c r="G2313" s="257"/>
      <c r="H2313" s="257"/>
      <c r="I2313" s="257"/>
      <c r="J2313" s="257"/>
      <c r="K2313" s="109"/>
      <c r="L2313" s="257"/>
      <c r="M2313" s="257"/>
      <c r="N2313" s="257"/>
      <c r="O2313" s="257"/>
      <c r="P2313" s="248"/>
      <c r="Q2313" s="248"/>
      <c r="R2313" s="248"/>
      <c r="S2313" s="248"/>
      <c r="T2313" s="248"/>
      <c r="U2313" s="248"/>
    </row>
    <row r="2314" spans="2:21" s="260" customFormat="1" ht="30" customHeight="1">
      <c r="B2314" s="250"/>
      <c r="C2314" s="250"/>
      <c r="D2314" s="250"/>
      <c r="E2314" s="107"/>
      <c r="F2314" s="257"/>
      <c r="G2314" s="257"/>
      <c r="H2314" s="257"/>
      <c r="I2314" s="257"/>
      <c r="J2314" s="257"/>
      <c r="K2314" s="109"/>
      <c r="L2314" s="257"/>
      <c r="M2314" s="257"/>
      <c r="N2314" s="257"/>
      <c r="O2314" s="257"/>
      <c r="P2314" s="248"/>
      <c r="Q2314" s="248"/>
      <c r="R2314" s="248"/>
      <c r="S2314" s="248"/>
      <c r="T2314" s="248"/>
      <c r="U2314" s="248"/>
    </row>
    <row r="2315" spans="2:21" s="260" customFormat="1" ht="30" customHeight="1">
      <c r="B2315" s="250"/>
      <c r="C2315" s="250"/>
      <c r="D2315" s="250"/>
      <c r="E2315" s="107"/>
      <c r="F2315" s="257"/>
      <c r="G2315" s="257"/>
      <c r="H2315" s="257"/>
      <c r="I2315" s="257"/>
      <c r="J2315" s="257"/>
      <c r="K2315" s="109"/>
      <c r="L2315" s="257"/>
      <c r="M2315" s="257"/>
      <c r="N2315" s="257"/>
      <c r="O2315" s="257"/>
      <c r="P2315" s="248"/>
      <c r="Q2315" s="248"/>
      <c r="R2315" s="248"/>
      <c r="S2315" s="248"/>
      <c r="T2315" s="248"/>
      <c r="U2315" s="248"/>
    </row>
    <row r="2316" spans="2:21" s="260" customFormat="1" ht="30" customHeight="1">
      <c r="B2316" s="250"/>
      <c r="C2316" s="250"/>
      <c r="D2316" s="250"/>
      <c r="E2316" s="107"/>
      <c r="F2316" s="257"/>
      <c r="G2316" s="257"/>
      <c r="H2316" s="257"/>
      <c r="I2316" s="257"/>
      <c r="J2316" s="257"/>
      <c r="K2316" s="109"/>
      <c r="L2316" s="257"/>
      <c r="M2316" s="257"/>
      <c r="N2316" s="257"/>
      <c r="O2316" s="257"/>
      <c r="P2316" s="248"/>
      <c r="Q2316" s="248"/>
      <c r="R2316" s="248"/>
      <c r="S2316" s="248"/>
      <c r="T2316" s="248"/>
      <c r="U2316" s="248"/>
    </row>
    <row r="2317" spans="2:21" s="260" customFormat="1" ht="30" customHeight="1">
      <c r="B2317" s="250"/>
      <c r="C2317" s="250"/>
      <c r="D2317" s="250"/>
      <c r="E2317" s="107"/>
      <c r="F2317" s="257"/>
      <c r="G2317" s="257"/>
      <c r="H2317" s="257"/>
      <c r="I2317" s="257"/>
      <c r="J2317" s="257"/>
      <c r="K2317" s="109"/>
      <c r="L2317" s="257"/>
      <c r="M2317" s="257"/>
      <c r="N2317" s="257"/>
      <c r="O2317" s="257"/>
      <c r="P2317" s="248"/>
      <c r="Q2317" s="248"/>
      <c r="R2317" s="248"/>
      <c r="S2317" s="248"/>
      <c r="T2317" s="248"/>
      <c r="U2317" s="248"/>
    </row>
    <row r="2318" spans="2:21" s="260" customFormat="1" ht="30" customHeight="1">
      <c r="B2318" s="250"/>
      <c r="C2318" s="250"/>
      <c r="D2318" s="250"/>
      <c r="E2318" s="107"/>
      <c r="F2318" s="257"/>
      <c r="G2318" s="257"/>
      <c r="H2318" s="257"/>
      <c r="I2318" s="257"/>
      <c r="J2318" s="257"/>
      <c r="K2318" s="109"/>
      <c r="L2318" s="257"/>
      <c r="M2318" s="257"/>
      <c r="N2318" s="257"/>
      <c r="O2318" s="257"/>
      <c r="P2318" s="248"/>
      <c r="Q2318" s="248"/>
      <c r="R2318" s="248"/>
      <c r="S2318" s="248"/>
      <c r="T2318" s="248"/>
      <c r="U2318" s="248"/>
    </row>
    <row r="2319" spans="2:21" s="260" customFormat="1" ht="30" customHeight="1">
      <c r="B2319" s="250"/>
      <c r="C2319" s="250"/>
      <c r="D2319" s="250"/>
      <c r="E2319" s="107"/>
      <c r="F2319" s="257"/>
      <c r="G2319" s="257"/>
      <c r="H2319" s="257"/>
      <c r="I2319" s="257"/>
      <c r="J2319" s="257"/>
      <c r="K2319" s="109"/>
      <c r="L2319" s="257"/>
      <c r="M2319" s="257"/>
      <c r="N2319" s="257"/>
      <c r="O2319" s="257"/>
      <c r="P2319" s="248"/>
      <c r="Q2319" s="248"/>
      <c r="R2319" s="248"/>
      <c r="S2319" s="248"/>
      <c r="T2319" s="248"/>
      <c r="U2319" s="248"/>
    </row>
    <row r="2320" spans="2:21" s="260" customFormat="1" ht="30" customHeight="1">
      <c r="B2320" s="250"/>
      <c r="C2320" s="250"/>
      <c r="D2320" s="250"/>
      <c r="E2320" s="107"/>
      <c r="F2320" s="257"/>
      <c r="G2320" s="257"/>
      <c r="H2320" s="257"/>
      <c r="I2320" s="257"/>
      <c r="J2320" s="257"/>
      <c r="K2320" s="109"/>
      <c r="L2320" s="257"/>
      <c r="M2320" s="257"/>
      <c r="N2320" s="257"/>
      <c r="O2320" s="257"/>
      <c r="P2320" s="248"/>
      <c r="Q2320" s="248"/>
      <c r="R2320" s="248"/>
      <c r="S2320" s="248"/>
      <c r="T2320" s="248"/>
      <c r="U2320" s="248"/>
    </row>
    <row r="2321" spans="2:21" s="260" customFormat="1" ht="30" customHeight="1">
      <c r="B2321" s="250"/>
      <c r="C2321" s="250"/>
      <c r="D2321" s="250"/>
      <c r="E2321" s="107"/>
      <c r="F2321" s="257"/>
      <c r="G2321" s="257"/>
      <c r="H2321" s="257"/>
      <c r="I2321" s="257"/>
      <c r="J2321" s="257"/>
      <c r="K2321" s="109"/>
      <c r="L2321" s="257"/>
      <c r="M2321" s="257"/>
      <c r="N2321" s="257"/>
      <c r="O2321" s="257"/>
      <c r="P2321" s="248"/>
      <c r="Q2321" s="248"/>
      <c r="R2321" s="248"/>
      <c r="S2321" s="248"/>
      <c r="T2321" s="248"/>
      <c r="U2321" s="248"/>
    </row>
    <row r="2322" spans="2:21" s="260" customFormat="1" ht="30" customHeight="1">
      <c r="B2322" s="250"/>
      <c r="C2322" s="250"/>
      <c r="D2322" s="250"/>
      <c r="E2322" s="107"/>
      <c r="F2322" s="257"/>
      <c r="G2322" s="257"/>
      <c r="H2322" s="257"/>
      <c r="I2322" s="257"/>
      <c r="J2322" s="257"/>
      <c r="K2322" s="109"/>
      <c r="L2322" s="257"/>
      <c r="M2322" s="257"/>
      <c r="N2322" s="257"/>
      <c r="O2322" s="257"/>
      <c r="P2322" s="248"/>
      <c r="Q2322" s="248"/>
      <c r="R2322" s="248"/>
      <c r="S2322" s="248"/>
      <c r="T2322" s="248"/>
      <c r="U2322" s="248"/>
    </row>
    <row r="2323" spans="2:21" s="260" customFormat="1" ht="30" customHeight="1">
      <c r="B2323" s="250"/>
      <c r="C2323" s="250"/>
      <c r="D2323" s="250"/>
      <c r="E2323" s="107"/>
      <c r="F2323" s="257"/>
      <c r="G2323" s="257"/>
      <c r="H2323" s="257"/>
      <c r="I2323" s="257"/>
      <c r="J2323" s="257"/>
      <c r="K2323" s="109"/>
      <c r="L2323" s="257"/>
      <c r="M2323" s="257"/>
      <c r="N2323" s="257"/>
      <c r="O2323" s="257"/>
      <c r="P2323" s="248"/>
      <c r="Q2323" s="248"/>
      <c r="R2323" s="248"/>
      <c r="S2323" s="248"/>
      <c r="T2323" s="248"/>
      <c r="U2323" s="248"/>
    </row>
    <row r="2324" spans="2:21" s="260" customFormat="1" ht="30" customHeight="1">
      <c r="B2324" s="250"/>
      <c r="C2324" s="250"/>
      <c r="D2324" s="250"/>
      <c r="E2324" s="107"/>
      <c r="F2324" s="257"/>
      <c r="G2324" s="257"/>
      <c r="H2324" s="257"/>
      <c r="I2324" s="257"/>
      <c r="J2324" s="257"/>
      <c r="K2324" s="109"/>
      <c r="L2324" s="257"/>
      <c r="M2324" s="257"/>
      <c r="N2324" s="257"/>
      <c r="O2324" s="257"/>
      <c r="P2324" s="248"/>
      <c r="Q2324" s="248"/>
      <c r="R2324" s="248"/>
      <c r="S2324" s="248"/>
      <c r="T2324" s="248"/>
      <c r="U2324" s="248"/>
    </row>
    <row r="2325" spans="2:21" s="260" customFormat="1" ht="30" customHeight="1">
      <c r="B2325" s="250"/>
      <c r="C2325" s="250"/>
      <c r="D2325" s="250"/>
      <c r="E2325" s="107"/>
      <c r="F2325" s="257"/>
      <c r="G2325" s="257"/>
      <c r="H2325" s="257"/>
      <c r="I2325" s="257"/>
      <c r="J2325" s="257"/>
      <c r="K2325" s="109"/>
      <c r="L2325" s="257"/>
      <c r="M2325" s="257"/>
      <c r="N2325" s="257"/>
      <c r="O2325" s="257"/>
      <c r="P2325" s="248"/>
      <c r="Q2325" s="248"/>
      <c r="R2325" s="248"/>
      <c r="S2325" s="248"/>
      <c r="T2325" s="248"/>
      <c r="U2325" s="248"/>
    </row>
    <row r="2326" spans="2:21" s="260" customFormat="1" ht="30" customHeight="1">
      <c r="B2326" s="250"/>
      <c r="C2326" s="250"/>
      <c r="D2326" s="250"/>
      <c r="E2326" s="107"/>
      <c r="F2326" s="257"/>
      <c r="G2326" s="257"/>
      <c r="H2326" s="257"/>
      <c r="I2326" s="257"/>
      <c r="J2326" s="257"/>
      <c r="K2326" s="109"/>
      <c r="L2326" s="257"/>
      <c r="M2326" s="257"/>
      <c r="N2326" s="257"/>
      <c r="O2326" s="257"/>
      <c r="P2326" s="248"/>
      <c r="Q2326" s="248"/>
      <c r="R2326" s="248"/>
      <c r="S2326" s="248"/>
      <c r="T2326" s="248"/>
      <c r="U2326" s="248"/>
    </row>
    <row r="2327" spans="2:21" s="260" customFormat="1" ht="30" customHeight="1">
      <c r="B2327" s="250"/>
      <c r="C2327" s="250"/>
      <c r="D2327" s="250"/>
      <c r="E2327" s="107"/>
      <c r="F2327" s="257"/>
      <c r="G2327" s="257"/>
      <c r="H2327" s="257"/>
      <c r="I2327" s="257"/>
      <c r="J2327" s="257"/>
      <c r="K2327" s="109"/>
      <c r="L2327" s="257"/>
      <c r="M2327" s="257"/>
      <c r="N2327" s="257"/>
      <c r="O2327" s="257"/>
      <c r="P2327" s="248"/>
      <c r="Q2327" s="248"/>
      <c r="R2327" s="248"/>
      <c r="S2327" s="248"/>
      <c r="T2327" s="248"/>
      <c r="U2327" s="248"/>
    </row>
    <row r="2328" spans="2:21" s="260" customFormat="1" ht="30" customHeight="1">
      <c r="B2328" s="250"/>
      <c r="C2328" s="250"/>
      <c r="D2328" s="250"/>
      <c r="E2328" s="107"/>
      <c r="F2328" s="257"/>
      <c r="G2328" s="257"/>
      <c r="H2328" s="257"/>
      <c r="I2328" s="257"/>
      <c r="J2328" s="257"/>
      <c r="K2328" s="109"/>
      <c r="L2328" s="257"/>
      <c r="M2328" s="257"/>
      <c r="N2328" s="257"/>
      <c r="O2328" s="257"/>
      <c r="P2328" s="248"/>
      <c r="Q2328" s="248"/>
      <c r="R2328" s="248"/>
      <c r="S2328" s="248"/>
      <c r="T2328" s="248"/>
      <c r="U2328" s="248"/>
    </row>
    <row r="2329" spans="2:21" s="260" customFormat="1" ht="30" customHeight="1">
      <c r="B2329" s="250"/>
      <c r="C2329" s="250"/>
      <c r="D2329" s="250"/>
      <c r="E2329" s="107"/>
      <c r="F2329" s="257"/>
      <c r="G2329" s="257"/>
      <c r="H2329" s="257"/>
      <c r="I2329" s="257"/>
      <c r="J2329" s="257"/>
      <c r="K2329" s="109"/>
      <c r="L2329" s="257"/>
      <c r="M2329" s="257"/>
      <c r="N2329" s="257"/>
      <c r="O2329" s="257"/>
      <c r="P2329" s="248"/>
      <c r="Q2329" s="248"/>
      <c r="R2329" s="248"/>
      <c r="S2329" s="248"/>
      <c r="T2329" s="248"/>
      <c r="U2329" s="248"/>
    </row>
    <row r="2330" spans="2:21" s="260" customFormat="1" ht="30" customHeight="1">
      <c r="B2330" s="250"/>
      <c r="C2330" s="250"/>
      <c r="D2330" s="250"/>
      <c r="E2330" s="107"/>
      <c r="F2330" s="257"/>
      <c r="G2330" s="257"/>
      <c r="H2330" s="257"/>
      <c r="I2330" s="257"/>
      <c r="J2330" s="257"/>
      <c r="K2330" s="109"/>
      <c r="L2330" s="257"/>
      <c r="M2330" s="257"/>
      <c r="N2330" s="257"/>
      <c r="O2330" s="257"/>
      <c r="P2330" s="248"/>
      <c r="Q2330" s="248"/>
      <c r="R2330" s="248"/>
      <c r="S2330" s="248"/>
      <c r="T2330" s="248"/>
      <c r="U2330" s="248"/>
    </row>
    <row r="2331" spans="2:21" s="260" customFormat="1" ht="30" customHeight="1">
      <c r="B2331" s="250"/>
      <c r="C2331" s="250"/>
      <c r="D2331" s="250"/>
      <c r="E2331" s="107"/>
      <c r="F2331" s="257"/>
      <c r="G2331" s="257"/>
      <c r="H2331" s="257"/>
      <c r="I2331" s="257"/>
      <c r="J2331" s="257"/>
      <c r="K2331" s="109"/>
      <c r="L2331" s="257"/>
      <c r="M2331" s="257"/>
      <c r="N2331" s="257"/>
      <c r="O2331" s="257"/>
      <c r="P2331" s="248"/>
      <c r="Q2331" s="248"/>
      <c r="R2331" s="248"/>
      <c r="S2331" s="248"/>
      <c r="T2331" s="248"/>
      <c r="U2331" s="248"/>
    </row>
    <row r="2332" spans="2:21" s="260" customFormat="1" ht="30" customHeight="1">
      <c r="B2332" s="250"/>
      <c r="C2332" s="250"/>
      <c r="D2332" s="250"/>
      <c r="E2332" s="107"/>
      <c r="F2332" s="257"/>
      <c r="G2332" s="257"/>
      <c r="H2332" s="257"/>
      <c r="I2332" s="257"/>
      <c r="J2332" s="257"/>
      <c r="K2332" s="109"/>
      <c r="L2332" s="257"/>
      <c r="M2332" s="257"/>
      <c r="N2332" s="257"/>
      <c r="O2332" s="257"/>
      <c r="P2332" s="248"/>
      <c r="Q2332" s="248"/>
      <c r="R2332" s="248"/>
      <c r="S2332" s="248"/>
      <c r="T2332" s="248"/>
      <c r="U2332" s="248"/>
    </row>
    <row r="2333" spans="2:21" s="260" customFormat="1" ht="30" customHeight="1">
      <c r="B2333" s="250"/>
      <c r="C2333" s="250"/>
      <c r="D2333" s="250"/>
      <c r="E2333" s="107"/>
      <c r="F2333" s="257"/>
      <c r="G2333" s="257"/>
      <c r="H2333" s="257"/>
      <c r="I2333" s="257"/>
      <c r="J2333" s="257"/>
      <c r="K2333" s="109"/>
      <c r="L2333" s="257"/>
      <c r="M2333" s="257"/>
      <c r="N2333" s="257"/>
      <c r="O2333" s="257"/>
      <c r="P2333" s="248"/>
      <c r="Q2333" s="248"/>
      <c r="R2333" s="248"/>
      <c r="S2333" s="248"/>
      <c r="T2333" s="248"/>
      <c r="U2333" s="248"/>
    </row>
    <row r="2334" spans="2:21" s="260" customFormat="1" ht="30" customHeight="1">
      <c r="B2334" s="250"/>
      <c r="C2334" s="250"/>
      <c r="D2334" s="250"/>
      <c r="E2334" s="107"/>
      <c r="F2334" s="257"/>
      <c r="G2334" s="257"/>
      <c r="H2334" s="257"/>
      <c r="I2334" s="257"/>
      <c r="J2334" s="257"/>
      <c r="K2334" s="109"/>
      <c r="L2334" s="257"/>
      <c r="M2334" s="257"/>
      <c r="N2334" s="257"/>
      <c r="O2334" s="257"/>
      <c r="P2334" s="248"/>
      <c r="Q2334" s="248"/>
      <c r="R2334" s="248"/>
      <c r="S2334" s="248"/>
      <c r="T2334" s="248"/>
      <c r="U2334" s="248"/>
    </row>
    <row r="2335" spans="2:21" s="260" customFormat="1" ht="30" customHeight="1">
      <c r="B2335" s="250"/>
      <c r="C2335" s="250"/>
      <c r="D2335" s="250"/>
      <c r="E2335" s="107"/>
      <c r="F2335" s="257"/>
      <c r="G2335" s="257"/>
      <c r="H2335" s="257"/>
      <c r="I2335" s="257"/>
      <c r="J2335" s="257"/>
      <c r="K2335" s="109"/>
      <c r="L2335" s="257"/>
      <c r="M2335" s="257"/>
      <c r="N2335" s="257"/>
      <c r="O2335" s="257"/>
      <c r="P2335" s="248"/>
      <c r="Q2335" s="248"/>
      <c r="R2335" s="248"/>
      <c r="S2335" s="248"/>
      <c r="T2335" s="248"/>
      <c r="U2335" s="248"/>
    </row>
    <row r="2336" spans="2:21" s="260" customFormat="1" ht="30" customHeight="1">
      <c r="B2336" s="250"/>
      <c r="C2336" s="250"/>
      <c r="D2336" s="250"/>
      <c r="E2336" s="107"/>
      <c r="F2336" s="257"/>
      <c r="G2336" s="257"/>
      <c r="H2336" s="257"/>
      <c r="I2336" s="257"/>
      <c r="J2336" s="257"/>
      <c r="K2336" s="109"/>
      <c r="L2336" s="257"/>
      <c r="M2336" s="257"/>
      <c r="N2336" s="257"/>
      <c r="O2336" s="257"/>
      <c r="P2336" s="248"/>
      <c r="Q2336" s="248"/>
      <c r="R2336" s="248"/>
      <c r="S2336" s="248"/>
      <c r="T2336" s="248"/>
      <c r="U2336" s="248"/>
    </row>
    <row r="2337" spans="2:21" s="260" customFormat="1" ht="30" customHeight="1">
      <c r="B2337" s="250"/>
      <c r="C2337" s="250"/>
      <c r="D2337" s="250"/>
      <c r="E2337" s="107"/>
      <c r="F2337" s="257"/>
      <c r="G2337" s="257"/>
      <c r="H2337" s="257"/>
      <c r="I2337" s="257"/>
      <c r="J2337" s="257"/>
      <c r="K2337" s="109"/>
      <c r="L2337" s="257"/>
      <c r="M2337" s="257"/>
      <c r="N2337" s="257"/>
      <c r="O2337" s="257"/>
      <c r="P2337" s="248"/>
      <c r="Q2337" s="248"/>
      <c r="R2337" s="248"/>
      <c r="S2337" s="248"/>
      <c r="T2337" s="248"/>
      <c r="U2337" s="248"/>
    </row>
    <row r="2338" spans="2:21" s="260" customFormat="1" ht="30" customHeight="1">
      <c r="B2338" s="250"/>
      <c r="C2338" s="250"/>
      <c r="D2338" s="250"/>
      <c r="E2338" s="107"/>
      <c r="F2338" s="257"/>
      <c r="G2338" s="257"/>
      <c r="H2338" s="257"/>
      <c r="I2338" s="257"/>
      <c r="J2338" s="257"/>
      <c r="K2338" s="109"/>
      <c r="L2338" s="257"/>
      <c r="M2338" s="257"/>
      <c r="N2338" s="257"/>
      <c r="O2338" s="257"/>
      <c r="P2338" s="248"/>
      <c r="Q2338" s="248"/>
      <c r="R2338" s="248"/>
      <c r="S2338" s="248"/>
      <c r="T2338" s="248"/>
      <c r="U2338" s="248"/>
    </row>
    <row r="2339" spans="2:21" s="260" customFormat="1" ht="30" customHeight="1">
      <c r="B2339" s="250"/>
      <c r="C2339" s="250"/>
      <c r="D2339" s="250"/>
      <c r="E2339" s="107"/>
      <c r="F2339" s="257"/>
      <c r="G2339" s="257"/>
      <c r="H2339" s="257"/>
      <c r="I2339" s="257"/>
      <c r="J2339" s="257"/>
      <c r="K2339" s="109"/>
      <c r="L2339" s="257"/>
      <c r="M2339" s="257"/>
      <c r="N2339" s="257"/>
      <c r="O2339" s="257"/>
      <c r="P2339" s="248"/>
      <c r="Q2339" s="248"/>
      <c r="R2339" s="248"/>
      <c r="S2339" s="248"/>
      <c r="T2339" s="248"/>
      <c r="U2339" s="248"/>
    </row>
    <row r="2340" spans="2:21" s="260" customFormat="1" ht="30" customHeight="1">
      <c r="B2340" s="250"/>
      <c r="C2340" s="250"/>
      <c r="D2340" s="250"/>
      <c r="E2340" s="107"/>
      <c r="F2340" s="257"/>
      <c r="G2340" s="257"/>
      <c r="H2340" s="257"/>
      <c r="I2340" s="257"/>
      <c r="J2340" s="257"/>
      <c r="K2340" s="109"/>
      <c r="L2340" s="257"/>
      <c r="M2340" s="257"/>
      <c r="N2340" s="257"/>
      <c r="O2340" s="257"/>
      <c r="P2340" s="248"/>
      <c r="Q2340" s="248"/>
      <c r="R2340" s="248"/>
      <c r="S2340" s="248"/>
      <c r="T2340" s="248"/>
      <c r="U2340" s="248"/>
    </row>
    <row r="2341" spans="2:21" s="260" customFormat="1" ht="30" customHeight="1">
      <c r="B2341" s="250"/>
      <c r="C2341" s="250"/>
      <c r="D2341" s="250"/>
      <c r="E2341" s="107"/>
      <c r="F2341" s="257"/>
      <c r="G2341" s="257"/>
      <c r="H2341" s="257"/>
      <c r="I2341" s="257"/>
      <c r="J2341" s="257"/>
      <c r="K2341" s="109"/>
      <c r="L2341" s="257"/>
      <c r="M2341" s="257"/>
      <c r="N2341" s="257"/>
      <c r="O2341" s="257"/>
      <c r="P2341" s="248"/>
      <c r="Q2341" s="248"/>
      <c r="R2341" s="248"/>
      <c r="S2341" s="248"/>
      <c r="T2341" s="248"/>
      <c r="U2341" s="248"/>
    </row>
    <row r="2342" spans="2:21" s="260" customFormat="1" ht="30" customHeight="1">
      <c r="B2342" s="250"/>
      <c r="C2342" s="250"/>
      <c r="D2342" s="250"/>
      <c r="E2342" s="107"/>
      <c r="F2342" s="257"/>
      <c r="G2342" s="257"/>
      <c r="H2342" s="257"/>
      <c r="I2342" s="257"/>
      <c r="J2342" s="257"/>
      <c r="K2342" s="109"/>
      <c r="L2342" s="257"/>
      <c r="M2342" s="257"/>
      <c r="N2342" s="257"/>
      <c r="O2342" s="257"/>
      <c r="P2342" s="248"/>
      <c r="Q2342" s="248"/>
      <c r="R2342" s="248"/>
      <c r="S2342" s="248"/>
      <c r="T2342" s="248"/>
      <c r="U2342" s="248"/>
    </row>
    <row r="2343" spans="2:21" s="260" customFormat="1" ht="30" customHeight="1">
      <c r="B2343" s="250"/>
      <c r="C2343" s="250"/>
      <c r="D2343" s="250"/>
      <c r="E2343" s="107"/>
      <c r="F2343" s="257"/>
      <c r="G2343" s="257"/>
      <c r="H2343" s="257"/>
      <c r="I2343" s="257"/>
      <c r="J2343" s="257"/>
      <c r="K2343" s="109"/>
      <c r="L2343" s="257"/>
      <c r="M2343" s="257"/>
      <c r="N2343" s="257"/>
      <c r="O2343" s="257"/>
      <c r="P2343" s="248"/>
      <c r="Q2343" s="248"/>
      <c r="R2343" s="248"/>
      <c r="S2343" s="248"/>
      <c r="T2343" s="248"/>
      <c r="U2343" s="248"/>
    </row>
    <row r="2344" spans="2:21" s="260" customFormat="1" ht="30" customHeight="1">
      <c r="B2344" s="250"/>
      <c r="C2344" s="250"/>
      <c r="D2344" s="250"/>
      <c r="E2344" s="107"/>
      <c r="F2344" s="257"/>
      <c r="G2344" s="257"/>
      <c r="H2344" s="257"/>
      <c r="I2344" s="257"/>
      <c r="J2344" s="257"/>
      <c r="K2344" s="109"/>
      <c r="L2344" s="257"/>
      <c r="M2344" s="257"/>
      <c r="N2344" s="257"/>
      <c r="O2344" s="257"/>
      <c r="P2344" s="248"/>
      <c r="Q2344" s="248"/>
      <c r="R2344" s="248"/>
      <c r="S2344" s="248"/>
      <c r="T2344" s="248"/>
      <c r="U2344" s="248"/>
    </row>
    <row r="2345" spans="2:21" s="260" customFormat="1" ht="30" customHeight="1">
      <c r="B2345" s="250"/>
      <c r="C2345" s="250"/>
      <c r="D2345" s="250"/>
      <c r="E2345" s="107"/>
      <c r="F2345" s="257"/>
      <c r="G2345" s="257"/>
      <c r="H2345" s="257"/>
      <c r="I2345" s="257"/>
      <c r="J2345" s="257"/>
      <c r="K2345" s="109"/>
      <c r="L2345" s="257"/>
      <c r="M2345" s="257"/>
      <c r="N2345" s="257"/>
      <c r="O2345" s="257"/>
      <c r="P2345" s="248"/>
      <c r="Q2345" s="248"/>
      <c r="R2345" s="248"/>
      <c r="S2345" s="248"/>
      <c r="T2345" s="248"/>
      <c r="U2345" s="248"/>
    </row>
    <row r="2346" spans="2:21" s="260" customFormat="1" ht="30" customHeight="1">
      <c r="B2346" s="250"/>
      <c r="C2346" s="250"/>
      <c r="D2346" s="250"/>
      <c r="E2346" s="107"/>
      <c r="F2346" s="257"/>
      <c r="G2346" s="257"/>
      <c r="H2346" s="257"/>
      <c r="I2346" s="257"/>
      <c r="J2346" s="257"/>
      <c r="K2346" s="109"/>
      <c r="L2346" s="257"/>
      <c r="M2346" s="257"/>
      <c r="N2346" s="257"/>
      <c r="O2346" s="257"/>
      <c r="P2346" s="248"/>
      <c r="Q2346" s="248"/>
      <c r="R2346" s="248"/>
      <c r="S2346" s="248"/>
      <c r="T2346" s="248"/>
      <c r="U2346" s="248"/>
    </row>
    <row r="2347" spans="2:21" s="260" customFormat="1" ht="30" customHeight="1">
      <c r="B2347" s="250"/>
      <c r="C2347" s="250"/>
      <c r="D2347" s="250"/>
      <c r="E2347" s="107"/>
      <c r="F2347" s="257"/>
      <c r="G2347" s="257"/>
      <c r="H2347" s="257"/>
      <c r="I2347" s="257"/>
      <c r="J2347" s="257"/>
      <c r="K2347" s="109"/>
      <c r="L2347" s="257"/>
      <c r="M2347" s="257"/>
      <c r="N2347" s="257"/>
      <c r="O2347" s="257"/>
      <c r="P2347" s="248"/>
      <c r="Q2347" s="248"/>
      <c r="R2347" s="248"/>
      <c r="S2347" s="248"/>
      <c r="T2347" s="248"/>
      <c r="U2347" s="248"/>
    </row>
    <row r="2348" spans="2:21" s="260" customFormat="1" ht="30" customHeight="1">
      <c r="B2348" s="250"/>
      <c r="C2348" s="250"/>
      <c r="D2348" s="250"/>
      <c r="E2348" s="107"/>
      <c r="F2348" s="257"/>
      <c r="G2348" s="257"/>
      <c r="H2348" s="257"/>
      <c r="I2348" s="257"/>
      <c r="J2348" s="257"/>
      <c r="K2348" s="109"/>
      <c r="L2348" s="257"/>
      <c r="M2348" s="257"/>
      <c r="N2348" s="257"/>
      <c r="O2348" s="257"/>
      <c r="P2348" s="248"/>
      <c r="Q2348" s="248"/>
      <c r="R2348" s="248"/>
      <c r="S2348" s="248"/>
      <c r="T2348" s="248"/>
      <c r="U2348" s="248"/>
    </row>
    <row r="2349" spans="2:21" s="260" customFormat="1" ht="30" customHeight="1">
      <c r="B2349" s="250"/>
      <c r="C2349" s="250"/>
      <c r="D2349" s="250"/>
      <c r="E2349" s="107"/>
      <c r="F2349" s="257"/>
      <c r="G2349" s="257"/>
      <c r="H2349" s="257"/>
      <c r="I2349" s="257"/>
      <c r="J2349" s="257"/>
      <c r="K2349" s="109"/>
      <c r="L2349" s="257"/>
      <c r="M2349" s="257"/>
      <c r="N2349" s="257"/>
      <c r="O2349" s="257"/>
      <c r="P2349" s="248"/>
      <c r="Q2349" s="248"/>
      <c r="R2349" s="248"/>
      <c r="S2349" s="248"/>
      <c r="T2349" s="248"/>
      <c r="U2349" s="248"/>
    </row>
    <row r="2350" spans="2:21" s="260" customFormat="1" ht="30" customHeight="1">
      <c r="B2350" s="250"/>
      <c r="C2350" s="250"/>
      <c r="D2350" s="250"/>
      <c r="E2350" s="107"/>
      <c r="F2350" s="257"/>
      <c r="G2350" s="257"/>
      <c r="H2350" s="257"/>
      <c r="I2350" s="257"/>
      <c r="J2350" s="257"/>
      <c r="K2350" s="109"/>
      <c r="L2350" s="257"/>
      <c r="M2350" s="257"/>
      <c r="N2350" s="257"/>
      <c r="O2350" s="257"/>
      <c r="P2350" s="248"/>
      <c r="Q2350" s="248"/>
      <c r="R2350" s="248"/>
      <c r="S2350" s="248"/>
      <c r="T2350" s="248"/>
      <c r="U2350" s="248"/>
    </row>
    <row r="2351" spans="2:21" s="260" customFormat="1" ht="30" customHeight="1">
      <c r="B2351" s="250"/>
      <c r="C2351" s="250"/>
      <c r="D2351" s="250"/>
      <c r="E2351" s="107"/>
      <c r="F2351" s="257"/>
      <c r="G2351" s="257"/>
      <c r="H2351" s="257"/>
      <c r="I2351" s="257"/>
      <c r="J2351" s="257"/>
      <c r="K2351" s="109"/>
      <c r="L2351" s="257"/>
      <c r="M2351" s="257"/>
      <c r="N2351" s="257"/>
      <c r="O2351" s="257"/>
      <c r="P2351" s="248"/>
      <c r="Q2351" s="248"/>
      <c r="R2351" s="248"/>
      <c r="S2351" s="248"/>
      <c r="T2351" s="248"/>
      <c r="U2351" s="248"/>
    </row>
    <row r="2352" spans="2:21" s="260" customFormat="1" ht="30" customHeight="1">
      <c r="B2352" s="250"/>
      <c r="C2352" s="250"/>
      <c r="D2352" s="250"/>
      <c r="E2352" s="107"/>
      <c r="F2352" s="257"/>
      <c r="G2352" s="257"/>
      <c r="H2352" s="257"/>
      <c r="I2352" s="257"/>
      <c r="J2352" s="257"/>
      <c r="K2352" s="109"/>
      <c r="L2352" s="257"/>
      <c r="M2352" s="257"/>
      <c r="N2352" s="257"/>
      <c r="O2352" s="257"/>
      <c r="P2352" s="248"/>
      <c r="Q2352" s="248"/>
      <c r="R2352" s="248"/>
      <c r="S2352" s="248"/>
      <c r="T2352" s="248"/>
      <c r="U2352" s="248"/>
    </row>
    <row r="2353" spans="2:21" s="260" customFormat="1" ht="30" customHeight="1">
      <c r="B2353" s="250"/>
      <c r="C2353" s="250"/>
      <c r="D2353" s="250"/>
      <c r="E2353" s="107"/>
      <c r="F2353" s="257"/>
      <c r="G2353" s="257"/>
      <c r="H2353" s="257"/>
      <c r="I2353" s="257"/>
      <c r="J2353" s="257"/>
      <c r="K2353" s="109"/>
      <c r="L2353" s="257"/>
      <c r="M2353" s="257"/>
      <c r="N2353" s="257"/>
      <c r="O2353" s="257"/>
      <c r="P2353" s="248"/>
      <c r="Q2353" s="248"/>
      <c r="R2353" s="248"/>
      <c r="S2353" s="248"/>
      <c r="T2353" s="248"/>
      <c r="U2353" s="248"/>
    </row>
    <row r="2354" spans="2:21" s="260" customFormat="1" ht="30" customHeight="1">
      <c r="B2354" s="250"/>
      <c r="C2354" s="250"/>
      <c r="D2354" s="250"/>
      <c r="E2354" s="107"/>
      <c r="F2354" s="257"/>
      <c r="G2354" s="257"/>
      <c r="H2354" s="257"/>
      <c r="I2354" s="257"/>
      <c r="J2354" s="257"/>
      <c r="K2354" s="109"/>
      <c r="L2354" s="257"/>
      <c r="M2354" s="257"/>
      <c r="N2354" s="257"/>
      <c r="O2354" s="257"/>
      <c r="P2354" s="248"/>
      <c r="Q2354" s="248"/>
      <c r="R2354" s="248"/>
      <c r="S2354" s="248"/>
      <c r="T2354" s="248"/>
      <c r="U2354" s="248"/>
    </row>
    <row r="2355" spans="2:21" s="260" customFormat="1" ht="30" customHeight="1">
      <c r="B2355" s="250"/>
      <c r="C2355" s="250"/>
      <c r="D2355" s="250"/>
      <c r="E2355" s="107"/>
      <c r="F2355" s="257"/>
      <c r="G2355" s="257"/>
      <c r="H2355" s="257"/>
      <c r="I2355" s="257"/>
      <c r="J2355" s="257"/>
      <c r="K2355" s="109"/>
      <c r="L2355" s="257"/>
      <c r="M2355" s="257"/>
      <c r="N2355" s="257"/>
      <c r="O2355" s="257"/>
      <c r="P2355" s="248"/>
      <c r="Q2355" s="248"/>
      <c r="R2355" s="248"/>
      <c r="S2355" s="248"/>
      <c r="T2355" s="248"/>
      <c r="U2355" s="248"/>
    </row>
    <row r="2356" spans="2:21" s="260" customFormat="1" ht="30" customHeight="1">
      <c r="B2356" s="250"/>
      <c r="C2356" s="250"/>
      <c r="D2356" s="250"/>
      <c r="E2356" s="107"/>
      <c r="F2356" s="257"/>
      <c r="G2356" s="257"/>
      <c r="H2356" s="257"/>
      <c r="I2356" s="257"/>
      <c r="J2356" s="257"/>
      <c r="K2356" s="109"/>
      <c r="L2356" s="257"/>
      <c r="M2356" s="257"/>
      <c r="N2356" s="257"/>
      <c r="O2356" s="257"/>
      <c r="P2356" s="248"/>
      <c r="Q2356" s="248"/>
      <c r="R2356" s="248"/>
      <c r="S2356" s="248"/>
      <c r="T2356" s="248"/>
      <c r="U2356" s="248"/>
    </row>
    <row r="2357" spans="2:21" s="260" customFormat="1" ht="30" customHeight="1">
      <c r="B2357" s="250"/>
      <c r="C2357" s="250"/>
      <c r="D2357" s="250"/>
      <c r="E2357" s="107"/>
      <c r="F2357" s="257"/>
      <c r="G2357" s="257"/>
      <c r="H2357" s="257"/>
      <c r="I2357" s="257"/>
      <c r="J2357" s="257"/>
      <c r="K2357" s="109"/>
      <c r="L2357" s="257"/>
      <c r="M2357" s="257"/>
      <c r="N2357" s="257"/>
      <c r="O2357" s="257"/>
      <c r="P2357" s="248"/>
      <c r="Q2357" s="248"/>
      <c r="R2357" s="248"/>
      <c r="S2357" s="248"/>
      <c r="T2357" s="248"/>
      <c r="U2357" s="248"/>
    </row>
    <row r="2358" spans="2:21" s="260" customFormat="1" ht="30" customHeight="1">
      <c r="B2358" s="250"/>
      <c r="C2358" s="250"/>
      <c r="D2358" s="250"/>
      <c r="E2358" s="107"/>
      <c r="F2358" s="257"/>
      <c r="G2358" s="257"/>
      <c r="H2358" s="257"/>
      <c r="I2358" s="257"/>
      <c r="J2358" s="257"/>
      <c r="K2358" s="109"/>
      <c r="L2358" s="257"/>
      <c r="M2358" s="257"/>
      <c r="N2358" s="257"/>
      <c r="O2358" s="257"/>
      <c r="P2358" s="248"/>
      <c r="Q2358" s="248"/>
      <c r="R2358" s="248"/>
      <c r="S2358" s="248"/>
      <c r="T2358" s="248"/>
      <c r="U2358" s="248"/>
    </row>
    <row r="2359" spans="2:21" s="260" customFormat="1" ht="30" customHeight="1">
      <c r="B2359" s="250"/>
      <c r="C2359" s="250"/>
      <c r="D2359" s="250"/>
      <c r="E2359" s="107"/>
      <c r="F2359" s="257"/>
      <c r="G2359" s="257"/>
      <c r="H2359" s="257"/>
      <c r="I2359" s="257"/>
      <c r="J2359" s="257"/>
      <c r="K2359" s="109"/>
      <c r="L2359" s="257"/>
      <c r="M2359" s="257"/>
      <c r="N2359" s="257"/>
      <c r="O2359" s="257"/>
      <c r="P2359" s="248"/>
      <c r="Q2359" s="248"/>
      <c r="R2359" s="248"/>
      <c r="S2359" s="248"/>
      <c r="T2359" s="248"/>
      <c r="U2359" s="248"/>
    </row>
    <row r="2360" spans="2:21" s="260" customFormat="1" ht="30" customHeight="1">
      <c r="B2360" s="250"/>
      <c r="C2360" s="250"/>
      <c r="D2360" s="250"/>
      <c r="E2360" s="107"/>
      <c r="F2360" s="257"/>
      <c r="G2360" s="257"/>
      <c r="H2360" s="257"/>
      <c r="I2360" s="257"/>
      <c r="J2360" s="257"/>
      <c r="K2360" s="109"/>
      <c r="L2360" s="257"/>
      <c r="M2360" s="257"/>
      <c r="N2360" s="257"/>
      <c r="O2360" s="257"/>
      <c r="P2360" s="248"/>
      <c r="Q2360" s="248"/>
      <c r="R2360" s="248"/>
      <c r="S2360" s="248"/>
      <c r="T2360" s="248"/>
      <c r="U2360" s="248"/>
    </row>
    <row r="2361" spans="2:21" s="260" customFormat="1" ht="30" customHeight="1">
      <c r="B2361" s="250"/>
      <c r="C2361" s="250"/>
      <c r="D2361" s="250"/>
      <c r="E2361" s="107"/>
      <c r="F2361" s="257"/>
      <c r="G2361" s="257"/>
      <c r="H2361" s="257"/>
      <c r="I2361" s="257"/>
      <c r="J2361" s="257"/>
      <c r="K2361" s="109"/>
      <c r="L2361" s="257"/>
      <c r="M2361" s="257"/>
      <c r="N2361" s="257"/>
      <c r="O2361" s="257"/>
      <c r="P2361" s="248"/>
      <c r="Q2361" s="248"/>
      <c r="R2361" s="248"/>
      <c r="S2361" s="248"/>
      <c r="T2361" s="248"/>
      <c r="U2361" s="248"/>
    </row>
    <row r="2362" spans="2:21" s="260" customFormat="1" ht="30" customHeight="1">
      <c r="B2362" s="250"/>
      <c r="C2362" s="250"/>
      <c r="D2362" s="250"/>
      <c r="E2362" s="107"/>
      <c r="F2362" s="257"/>
      <c r="G2362" s="257"/>
      <c r="H2362" s="257"/>
      <c r="I2362" s="257"/>
      <c r="J2362" s="257"/>
      <c r="K2362" s="109"/>
      <c r="L2362" s="257"/>
      <c r="M2362" s="257"/>
      <c r="N2362" s="257"/>
      <c r="O2362" s="257"/>
      <c r="P2362" s="248"/>
      <c r="Q2362" s="248"/>
      <c r="R2362" s="248"/>
      <c r="S2362" s="248"/>
      <c r="T2362" s="248"/>
      <c r="U2362" s="248"/>
    </row>
    <row r="2363" spans="2:21" s="260" customFormat="1" ht="30" customHeight="1">
      <c r="B2363" s="250"/>
      <c r="C2363" s="250"/>
      <c r="D2363" s="250"/>
      <c r="E2363" s="107"/>
      <c r="F2363" s="257"/>
      <c r="G2363" s="257"/>
      <c r="H2363" s="257"/>
      <c r="I2363" s="257"/>
      <c r="J2363" s="257"/>
      <c r="K2363" s="109"/>
      <c r="L2363" s="257"/>
      <c r="M2363" s="257"/>
      <c r="N2363" s="257"/>
      <c r="O2363" s="257"/>
      <c r="P2363" s="248"/>
      <c r="Q2363" s="248"/>
      <c r="R2363" s="248"/>
      <c r="S2363" s="248"/>
      <c r="T2363" s="248"/>
      <c r="U2363" s="248"/>
    </row>
    <row r="2364" spans="2:21" s="260" customFormat="1" ht="30" customHeight="1">
      <c r="B2364" s="250"/>
      <c r="C2364" s="250"/>
      <c r="D2364" s="250"/>
      <c r="E2364" s="107"/>
      <c r="F2364" s="257"/>
      <c r="G2364" s="257"/>
      <c r="H2364" s="257"/>
      <c r="I2364" s="257"/>
      <c r="J2364" s="257"/>
      <c r="K2364" s="109"/>
      <c r="L2364" s="257"/>
      <c r="M2364" s="257"/>
      <c r="N2364" s="257"/>
      <c r="O2364" s="257"/>
      <c r="P2364" s="248"/>
      <c r="Q2364" s="248"/>
      <c r="R2364" s="248"/>
      <c r="S2364" s="248"/>
      <c r="T2364" s="248"/>
      <c r="U2364" s="248"/>
    </row>
    <row r="2365" spans="2:21" s="260" customFormat="1" ht="30" customHeight="1">
      <c r="B2365" s="250"/>
      <c r="C2365" s="250"/>
      <c r="D2365" s="250"/>
      <c r="E2365" s="107"/>
      <c r="F2365" s="257"/>
      <c r="G2365" s="257"/>
      <c r="H2365" s="257"/>
      <c r="I2365" s="257"/>
      <c r="J2365" s="257"/>
      <c r="K2365" s="109"/>
      <c r="L2365" s="257"/>
      <c r="M2365" s="257"/>
      <c r="N2365" s="257"/>
      <c r="O2365" s="257"/>
      <c r="P2365" s="248"/>
      <c r="Q2365" s="248"/>
      <c r="R2365" s="248"/>
      <c r="S2365" s="248"/>
      <c r="T2365" s="248"/>
      <c r="U2365" s="248"/>
    </row>
    <row r="2366" spans="2:21" s="260" customFormat="1" ht="30" customHeight="1">
      <c r="B2366" s="250"/>
      <c r="C2366" s="250"/>
      <c r="D2366" s="250"/>
      <c r="E2366" s="107"/>
      <c r="F2366" s="257"/>
      <c r="G2366" s="257"/>
      <c r="H2366" s="257"/>
      <c r="I2366" s="257"/>
      <c r="J2366" s="257"/>
      <c r="K2366" s="109"/>
      <c r="L2366" s="257"/>
      <c r="M2366" s="257"/>
      <c r="N2366" s="257"/>
      <c r="O2366" s="257"/>
      <c r="P2366" s="248"/>
      <c r="Q2366" s="248"/>
      <c r="R2366" s="248"/>
      <c r="S2366" s="248"/>
      <c r="T2366" s="248"/>
      <c r="U2366" s="248"/>
    </row>
    <row r="2367" spans="2:21" s="260" customFormat="1" ht="30" customHeight="1">
      <c r="B2367" s="250"/>
      <c r="C2367" s="250"/>
      <c r="D2367" s="250"/>
      <c r="E2367" s="107"/>
      <c r="F2367" s="257"/>
      <c r="G2367" s="257"/>
      <c r="H2367" s="257"/>
      <c r="I2367" s="257"/>
      <c r="J2367" s="257"/>
      <c r="K2367" s="109"/>
      <c r="L2367" s="257"/>
      <c r="M2367" s="257"/>
      <c r="N2367" s="257"/>
      <c r="O2367" s="257"/>
      <c r="P2367" s="248"/>
      <c r="Q2367" s="248"/>
      <c r="R2367" s="248"/>
      <c r="S2367" s="248"/>
      <c r="T2367" s="248"/>
      <c r="U2367" s="248"/>
    </row>
    <row r="2368" spans="2:21" s="260" customFormat="1" ht="30" customHeight="1">
      <c r="B2368" s="250"/>
      <c r="C2368" s="250"/>
      <c r="D2368" s="250"/>
      <c r="E2368" s="107"/>
      <c r="F2368" s="257"/>
      <c r="G2368" s="257"/>
      <c r="H2368" s="257"/>
      <c r="I2368" s="257"/>
      <c r="J2368" s="257"/>
      <c r="K2368" s="109"/>
      <c r="L2368" s="257"/>
      <c r="M2368" s="257"/>
      <c r="N2368" s="257"/>
      <c r="O2368" s="257"/>
      <c r="P2368" s="248"/>
      <c r="Q2368" s="248"/>
      <c r="R2368" s="248"/>
      <c r="S2368" s="248"/>
      <c r="T2368" s="248"/>
      <c r="U2368" s="248"/>
    </row>
    <row r="2369" spans="2:21" s="260" customFormat="1" ht="30" customHeight="1">
      <c r="B2369" s="250"/>
      <c r="C2369" s="250"/>
      <c r="D2369" s="250"/>
      <c r="E2369" s="107"/>
      <c r="F2369" s="257"/>
      <c r="G2369" s="257"/>
      <c r="H2369" s="257"/>
      <c r="I2369" s="257"/>
      <c r="J2369" s="257"/>
      <c r="K2369" s="109"/>
      <c r="L2369" s="257"/>
      <c r="M2369" s="257"/>
      <c r="N2369" s="257"/>
      <c r="O2369" s="257"/>
      <c r="P2369" s="248"/>
      <c r="Q2369" s="248"/>
      <c r="R2369" s="248"/>
      <c r="S2369" s="248"/>
      <c r="T2369" s="248"/>
      <c r="U2369" s="248"/>
    </row>
    <row r="2370" spans="2:21" s="260" customFormat="1" ht="30" customHeight="1">
      <c r="B2370" s="250"/>
      <c r="C2370" s="250"/>
      <c r="D2370" s="250"/>
      <c r="E2370" s="107"/>
      <c r="F2370" s="257"/>
      <c r="G2370" s="257"/>
      <c r="H2370" s="257"/>
      <c r="I2370" s="257"/>
      <c r="J2370" s="257"/>
      <c r="K2370" s="109"/>
      <c r="L2370" s="257"/>
      <c r="M2370" s="257"/>
      <c r="N2370" s="257"/>
      <c r="O2370" s="257"/>
      <c r="P2370" s="248"/>
      <c r="Q2370" s="248"/>
      <c r="R2370" s="248"/>
      <c r="S2370" s="248"/>
      <c r="T2370" s="248"/>
      <c r="U2370" s="248"/>
    </row>
    <row r="2371" spans="2:21" s="260" customFormat="1" ht="30" customHeight="1">
      <c r="B2371" s="250"/>
      <c r="C2371" s="250"/>
      <c r="D2371" s="250"/>
      <c r="E2371" s="107"/>
      <c r="F2371" s="257"/>
      <c r="G2371" s="257"/>
      <c r="H2371" s="257"/>
      <c r="I2371" s="257"/>
      <c r="J2371" s="257"/>
      <c r="K2371" s="109"/>
      <c r="L2371" s="257"/>
      <c r="M2371" s="257"/>
      <c r="N2371" s="257"/>
      <c r="O2371" s="257"/>
      <c r="P2371" s="248"/>
      <c r="Q2371" s="248"/>
      <c r="R2371" s="248"/>
      <c r="S2371" s="248"/>
      <c r="T2371" s="248"/>
      <c r="U2371" s="248"/>
    </row>
    <row r="2372" spans="2:21" s="260" customFormat="1" ht="30" customHeight="1">
      <c r="B2372" s="250"/>
      <c r="C2372" s="250"/>
      <c r="D2372" s="250"/>
      <c r="E2372" s="107"/>
      <c r="F2372" s="257"/>
      <c r="G2372" s="257"/>
      <c r="H2372" s="257"/>
      <c r="I2372" s="257"/>
      <c r="J2372" s="257"/>
      <c r="K2372" s="109"/>
      <c r="L2372" s="257"/>
      <c r="M2372" s="257"/>
      <c r="N2372" s="257"/>
      <c r="O2372" s="257"/>
      <c r="P2372" s="248"/>
      <c r="Q2372" s="248"/>
      <c r="R2372" s="248"/>
      <c r="S2372" s="248"/>
      <c r="T2372" s="248"/>
      <c r="U2372" s="248"/>
    </row>
    <row r="2373" spans="2:21" s="260" customFormat="1" ht="30" customHeight="1">
      <c r="B2373" s="250"/>
      <c r="C2373" s="250"/>
      <c r="D2373" s="250"/>
      <c r="E2373" s="107"/>
      <c r="F2373" s="257"/>
      <c r="G2373" s="257"/>
      <c r="H2373" s="257"/>
      <c r="I2373" s="257"/>
      <c r="J2373" s="257"/>
      <c r="K2373" s="109"/>
      <c r="L2373" s="257"/>
      <c r="M2373" s="257"/>
      <c r="N2373" s="257"/>
      <c r="O2373" s="257"/>
      <c r="P2373" s="248"/>
      <c r="Q2373" s="248"/>
      <c r="R2373" s="248"/>
      <c r="S2373" s="248"/>
      <c r="T2373" s="248"/>
      <c r="U2373" s="248"/>
    </row>
    <row r="2374" spans="2:21" s="260" customFormat="1" ht="30" customHeight="1">
      <c r="B2374" s="250"/>
      <c r="C2374" s="250"/>
      <c r="D2374" s="250"/>
      <c r="E2374" s="107"/>
      <c r="F2374" s="257"/>
      <c r="G2374" s="257"/>
      <c r="H2374" s="257"/>
      <c r="I2374" s="257"/>
      <c r="J2374" s="257"/>
      <c r="K2374" s="109"/>
      <c r="L2374" s="257"/>
      <c r="M2374" s="257"/>
      <c r="N2374" s="257"/>
      <c r="O2374" s="257"/>
      <c r="P2374" s="248"/>
      <c r="Q2374" s="248"/>
      <c r="R2374" s="248"/>
      <c r="S2374" s="248"/>
      <c r="T2374" s="248"/>
      <c r="U2374" s="248"/>
    </row>
    <row r="2375" spans="2:21" s="260" customFormat="1" ht="30" customHeight="1">
      <c r="B2375" s="250"/>
      <c r="C2375" s="250"/>
      <c r="D2375" s="250"/>
      <c r="E2375" s="107"/>
      <c r="F2375" s="257"/>
      <c r="G2375" s="257"/>
      <c r="H2375" s="257"/>
      <c r="I2375" s="257"/>
      <c r="J2375" s="257"/>
      <c r="K2375" s="109"/>
      <c r="L2375" s="257"/>
      <c r="M2375" s="257"/>
      <c r="N2375" s="257"/>
      <c r="O2375" s="257"/>
      <c r="P2375" s="248"/>
      <c r="Q2375" s="248"/>
      <c r="R2375" s="248"/>
      <c r="S2375" s="248"/>
      <c r="T2375" s="248"/>
      <c r="U2375" s="248"/>
    </row>
    <row r="2376" spans="2:21" s="260" customFormat="1" ht="30" customHeight="1">
      <c r="B2376" s="250"/>
      <c r="C2376" s="250"/>
      <c r="D2376" s="250"/>
      <c r="E2376" s="107"/>
      <c r="F2376" s="257"/>
      <c r="G2376" s="257"/>
      <c r="H2376" s="257"/>
      <c r="I2376" s="257"/>
      <c r="J2376" s="257"/>
      <c r="K2376" s="109"/>
      <c r="L2376" s="257"/>
      <c r="M2376" s="257"/>
      <c r="N2376" s="257"/>
      <c r="O2376" s="257"/>
      <c r="P2376" s="248"/>
      <c r="Q2376" s="248"/>
      <c r="R2376" s="248"/>
      <c r="S2376" s="248"/>
      <c r="T2376" s="248"/>
      <c r="U2376" s="248"/>
    </row>
    <row r="2377" spans="2:21" s="260" customFormat="1" ht="30" customHeight="1">
      <c r="B2377" s="250"/>
      <c r="C2377" s="250"/>
      <c r="D2377" s="250"/>
      <c r="E2377" s="107"/>
      <c r="F2377" s="257"/>
      <c r="G2377" s="257"/>
      <c r="H2377" s="257"/>
      <c r="I2377" s="257"/>
      <c r="J2377" s="257"/>
      <c r="K2377" s="109"/>
      <c r="L2377" s="257"/>
      <c r="M2377" s="257"/>
      <c r="N2377" s="257"/>
      <c r="O2377" s="257"/>
      <c r="P2377" s="248"/>
      <c r="Q2377" s="248"/>
      <c r="R2377" s="248"/>
      <c r="S2377" s="248"/>
      <c r="T2377" s="248"/>
      <c r="U2377" s="248"/>
    </row>
    <row r="2378" spans="2:21" s="260" customFormat="1" ht="30" customHeight="1">
      <c r="B2378" s="250"/>
      <c r="C2378" s="250"/>
      <c r="D2378" s="250"/>
      <c r="E2378" s="107"/>
      <c r="F2378" s="257"/>
      <c r="G2378" s="257"/>
      <c r="H2378" s="257"/>
      <c r="I2378" s="257"/>
      <c r="J2378" s="257"/>
      <c r="K2378" s="109"/>
      <c r="L2378" s="257"/>
      <c r="M2378" s="257"/>
      <c r="N2378" s="257"/>
      <c r="O2378" s="257"/>
      <c r="P2378" s="248"/>
      <c r="Q2378" s="248"/>
      <c r="R2378" s="248"/>
      <c r="S2378" s="248"/>
      <c r="T2378" s="248"/>
      <c r="U2378" s="248"/>
    </row>
    <row r="2379" spans="2:21" s="260" customFormat="1" ht="30" customHeight="1">
      <c r="B2379" s="250"/>
      <c r="C2379" s="250"/>
      <c r="D2379" s="250"/>
      <c r="E2379" s="107"/>
      <c r="F2379" s="257"/>
      <c r="G2379" s="257"/>
      <c r="H2379" s="257"/>
      <c r="I2379" s="257"/>
      <c r="J2379" s="257"/>
      <c r="K2379" s="109"/>
      <c r="L2379" s="257"/>
      <c r="M2379" s="257"/>
      <c r="N2379" s="257"/>
      <c r="O2379" s="257"/>
      <c r="P2379" s="248"/>
      <c r="Q2379" s="248"/>
      <c r="R2379" s="248"/>
      <c r="S2379" s="248"/>
      <c r="T2379" s="248"/>
      <c r="U2379" s="248"/>
    </row>
    <row r="2380" spans="2:21" s="260" customFormat="1" ht="30" customHeight="1">
      <c r="B2380" s="250"/>
      <c r="C2380" s="250"/>
      <c r="D2380" s="250"/>
      <c r="E2380" s="107"/>
      <c r="F2380" s="257"/>
      <c r="G2380" s="257"/>
      <c r="H2380" s="257"/>
      <c r="I2380" s="257"/>
      <c r="J2380" s="257"/>
      <c r="K2380" s="109"/>
      <c r="L2380" s="257"/>
      <c r="M2380" s="257"/>
      <c r="N2380" s="257"/>
      <c r="O2380" s="257"/>
      <c r="P2380" s="248"/>
      <c r="Q2380" s="248"/>
      <c r="R2380" s="248"/>
      <c r="S2380" s="248"/>
      <c r="T2380" s="248"/>
      <c r="U2380" s="248"/>
    </row>
    <row r="2381" spans="2:21" s="260" customFormat="1" ht="30" customHeight="1">
      <c r="B2381" s="250"/>
      <c r="C2381" s="250"/>
      <c r="D2381" s="250"/>
      <c r="E2381" s="107"/>
      <c r="F2381" s="257"/>
      <c r="G2381" s="257"/>
      <c r="H2381" s="257"/>
      <c r="I2381" s="257"/>
      <c r="J2381" s="257"/>
      <c r="K2381" s="109"/>
      <c r="L2381" s="257"/>
      <c r="M2381" s="257"/>
      <c r="N2381" s="257"/>
      <c r="O2381" s="257"/>
      <c r="P2381" s="248"/>
      <c r="Q2381" s="248"/>
      <c r="R2381" s="248"/>
      <c r="S2381" s="248"/>
      <c r="T2381" s="248"/>
      <c r="U2381" s="248"/>
    </row>
    <row r="2382" spans="2:21" s="260" customFormat="1" ht="30" customHeight="1">
      <c r="B2382" s="250"/>
      <c r="C2382" s="250"/>
      <c r="D2382" s="250"/>
      <c r="E2382" s="107"/>
      <c r="F2382" s="257"/>
      <c r="G2382" s="257"/>
      <c r="H2382" s="257"/>
      <c r="I2382" s="257"/>
      <c r="J2382" s="257"/>
      <c r="K2382" s="109"/>
      <c r="L2382" s="257"/>
      <c r="M2382" s="257"/>
      <c r="N2382" s="257"/>
      <c r="O2382" s="257"/>
      <c r="P2382" s="248"/>
      <c r="Q2382" s="248"/>
      <c r="R2382" s="248"/>
      <c r="S2382" s="248"/>
      <c r="T2382" s="248"/>
      <c r="U2382" s="248"/>
    </row>
    <row r="2383" spans="2:21" s="260" customFormat="1" ht="30" customHeight="1">
      <c r="B2383" s="250"/>
      <c r="C2383" s="250"/>
      <c r="D2383" s="250"/>
      <c r="E2383" s="107"/>
      <c r="F2383" s="257"/>
      <c r="G2383" s="257"/>
      <c r="H2383" s="257"/>
      <c r="I2383" s="257"/>
      <c r="J2383" s="257"/>
      <c r="K2383" s="109"/>
      <c r="L2383" s="257"/>
      <c r="M2383" s="257"/>
      <c r="N2383" s="257"/>
      <c r="O2383" s="257"/>
      <c r="P2383" s="248"/>
      <c r="Q2383" s="248"/>
      <c r="R2383" s="248"/>
      <c r="S2383" s="248"/>
      <c r="T2383" s="248"/>
      <c r="U2383" s="248"/>
    </row>
    <row r="2384" spans="2:21" s="260" customFormat="1" ht="30" customHeight="1">
      <c r="B2384" s="250"/>
      <c r="C2384" s="250"/>
      <c r="D2384" s="250"/>
      <c r="E2384" s="107"/>
      <c r="F2384" s="257"/>
      <c r="G2384" s="257"/>
      <c r="H2384" s="257"/>
      <c r="I2384" s="257"/>
      <c r="J2384" s="257"/>
      <c r="K2384" s="109"/>
      <c r="L2384" s="257"/>
      <c r="M2384" s="257"/>
      <c r="N2384" s="257"/>
      <c r="O2384" s="257"/>
      <c r="P2384" s="248"/>
      <c r="Q2384" s="248"/>
      <c r="R2384" s="248"/>
      <c r="S2384" s="248"/>
      <c r="T2384" s="248"/>
      <c r="U2384" s="248"/>
    </row>
    <row r="2385" spans="2:21" s="260" customFormat="1" ht="30" customHeight="1">
      <c r="B2385" s="250"/>
      <c r="C2385" s="250"/>
      <c r="D2385" s="250"/>
      <c r="E2385" s="107"/>
      <c r="F2385" s="257"/>
      <c r="G2385" s="257"/>
      <c r="H2385" s="257"/>
      <c r="I2385" s="257"/>
      <c r="J2385" s="257"/>
      <c r="K2385" s="109"/>
      <c r="L2385" s="257"/>
      <c r="M2385" s="257"/>
      <c r="N2385" s="257"/>
      <c r="O2385" s="257"/>
      <c r="P2385" s="248"/>
      <c r="Q2385" s="248"/>
      <c r="R2385" s="248"/>
      <c r="S2385" s="248"/>
      <c r="T2385" s="248"/>
      <c r="U2385" s="248"/>
    </row>
    <row r="2386" spans="2:21" s="260" customFormat="1" ht="30" customHeight="1">
      <c r="B2386" s="250"/>
      <c r="C2386" s="250"/>
      <c r="D2386" s="250"/>
      <c r="E2386" s="107"/>
      <c r="F2386" s="257"/>
      <c r="G2386" s="257"/>
      <c r="H2386" s="257"/>
      <c r="I2386" s="257"/>
      <c r="J2386" s="257"/>
      <c r="K2386" s="109"/>
      <c r="L2386" s="257"/>
      <c r="M2386" s="257"/>
      <c r="N2386" s="257"/>
      <c r="O2386" s="257"/>
      <c r="P2386" s="248"/>
      <c r="Q2386" s="248"/>
      <c r="R2386" s="248"/>
      <c r="S2386" s="248"/>
      <c r="T2386" s="248"/>
      <c r="U2386" s="248"/>
    </row>
    <row r="2387" spans="2:21" s="260" customFormat="1" ht="30" customHeight="1">
      <c r="B2387" s="250"/>
      <c r="C2387" s="250"/>
      <c r="D2387" s="250"/>
      <c r="E2387" s="107"/>
      <c r="F2387" s="257"/>
      <c r="G2387" s="257"/>
      <c r="H2387" s="257"/>
      <c r="I2387" s="257"/>
      <c r="J2387" s="257"/>
      <c r="K2387" s="109"/>
      <c r="L2387" s="257"/>
      <c r="M2387" s="257"/>
      <c r="N2387" s="257"/>
      <c r="O2387" s="257"/>
      <c r="P2387" s="248"/>
      <c r="Q2387" s="248"/>
      <c r="R2387" s="248"/>
      <c r="S2387" s="248"/>
      <c r="T2387" s="248"/>
      <c r="U2387" s="248"/>
    </row>
    <row r="2388" spans="2:21" s="260" customFormat="1" ht="30" customHeight="1">
      <c r="B2388" s="250"/>
      <c r="C2388" s="250"/>
      <c r="D2388" s="250"/>
      <c r="E2388" s="107"/>
      <c r="F2388" s="257"/>
      <c r="G2388" s="257"/>
      <c r="H2388" s="257"/>
      <c r="I2388" s="257"/>
      <c r="J2388" s="257"/>
      <c r="K2388" s="109"/>
      <c r="L2388" s="257"/>
      <c r="M2388" s="257"/>
      <c r="N2388" s="257"/>
      <c r="O2388" s="257"/>
      <c r="P2388" s="248"/>
      <c r="Q2388" s="248"/>
      <c r="R2388" s="248"/>
      <c r="S2388" s="248"/>
      <c r="T2388" s="248"/>
      <c r="U2388" s="248"/>
    </row>
    <row r="2389" spans="2:21" s="260" customFormat="1" ht="30" customHeight="1">
      <c r="B2389" s="250"/>
      <c r="C2389" s="250"/>
      <c r="D2389" s="250"/>
      <c r="E2389" s="107"/>
      <c r="F2389" s="257"/>
      <c r="G2389" s="257"/>
      <c r="H2389" s="257"/>
      <c r="I2389" s="257"/>
      <c r="J2389" s="257"/>
      <c r="K2389" s="109"/>
      <c r="L2389" s="257"/>
      <c r="M2389" s="257"/>
      <c r="N2389" s="257"/>
      <c r="O2389" s="257"/>
      <c r="P2389" s="248"/>
      <c r="Q2389" s="248"/>
      <c r="R2389" s="248"/>
      <c r="S2389" s="248"/>
      <c r="T2389" s="248"/>
      <c r="U2389" s="248"/>
    </row>
    <row r="2390" spans="2:21" s="260" customFormat="1" ht="30" customHeight="1">
      <c r="B2390" s="250"/>
      <c r="C2390" s="250"/>
      <c r="D2390" s="250"/>
      <c r="E2390" s="107"/>
      <c r="F2390" s="257"/>
      <c r="G2390" s="257"/>
      <c r="H2390" s="257"/>
      <c r="I2390" s="257"/>
      <c r="J2390" s="257"/>
      <c r="K2390" s="109"/>
      <c r="L2390" s="257"/>
      <c r="M2390" s="257"/>
      <c r="N2390" s="257"/>
      <c r="O2390" s="257"/>
      <c r="P2390" s="248"/>
      <c r="Q2390" s="248"/>
      <c r="R2390" s="248"/>
      <c r="S2390" s="248"/>
      <c r="T2390" s="248"/>
      <c r="U2390" s="248"/>
    </row>
    <row r="2391" spans="2:21" s="260" customFormat="1" ht="30" customHeight="1">
      <c r="B2391" s="250"/>
      <c r="C2391" s="250"/>
      <c r="D2391" s="250"/>
      <c r="E2391" s="107"/>
      <c r="F2391" s="257"/>
      <c r="G2391" s="257"/>
      <c r="H2391" s="257"/>
      <c r="I2391" s="257"/>
      <c r="J2391" s="257"/>
      <c r="K2391" s="109"/>
      <c r="L2391" s="257"/>
      <c r="M2391" s="257"/>
      <c r="N2391" s="257"/>
      <c r="O2391" s="257"/>
      <c r="P2391" s="248"/>
      <c r="Q2391" s="248"/>
      <c r="R2391" s="248"/>
      <c r="S2391" s="248"/>
      <c r="T2391" s="248"/>
      <c r="U2391" s="248"/>
    </row>
    <row r="2392" spans="2:21" s="260" customFormat="1" ht="30" customHeight="1">
      <c r="B2392" s="250"/>
      <c r="C2392" s="250"/>
      <c r="D2392" s="250"/>
      <c r="E2392" s="107"/>
      <c r="F2392" s="257"/>
      <c r="G2392" s="257"/>
      <c r="H2392" s="257"/>
      <c r="I2392" s="257"/>
      <c r="J2392" s="257"/>
      <c r="K2392" s="109"/>
      <c r="L2392" s="257"/>
      <c r="M2392" s="257"/>
      <c r="N2392" s="257"/>
      <c r="O2392" s="257"/>
      <c r="P2392" s="248"/>
      <c r="Q2392" s="248"/>
      <c r="R2392" s="248"/>
      <c r="S2392" s="248"/>
      <c r="T2392" s="248"/>
      <c r="U2392" s="248"/>
    </row>
    <row r="2393" spans="2:21" s="260" customFormat="1" ht="30" customHeight="1">
      <c r="B2393" s="250"/>
      <c r="C2393" s="250"/>
      <c r="D2393" s="250"/>
      <c r="E2393" s="107"/>
      <c r="F2393" s="257"/>
      <c r="G2393" s="257"/>
      <c r="H2393" s="257"/>
      <c r="I2393" s="257"/>
      <c r="J2393" s="257"/>
      <c r="K2393" s="109"/>
      <c r="L2393" s="257"/>
      <c r="M2393" s="257"/>
      <c r="N2393" s="257"/>
      <c r="O2393" s="257"/>
      <c r="P2393" s="248"/>
      <c r="Q2393" s="248"/>
      <c r="R2393" s="248"/>
      <c r="S2393" s="248"/>
      <c r="T2393" s="248"/>
      <c r="U2393" s="248"/>
    </row>
    <row r="2394" spans="2:21" s="260" customFormat="1" ht="30" customHeight="1">
      <c r="B2394" s="250"/>
      <c r="C2394" s="250"/>
      <c r="D2394" s="250"/>
      <c r="E2394" s="107"/>
      <c r="F2394" s="257"/>
      <c r="G2394" s="257"/>
      <c r="H2394" s="257"/>
      <c r="I2394" s="257"/>
      <c r="J2394" s="257"/>
      <c r="K2394" s="109"/>
      <c r="L2394" s="257"/>
      <c r="M2394" s="257"/>
      <c r="N2394" s="257"/>
      <c r="O2394" s="257"/>
      <c r="P2394" s="248"/>
      <c r="Q2394" s="248"/>
      <c r="R2394" s="248"/>
      <c r="S2394" s="248"/>
      <c r="T2394" s="248"/>
      <c r="U2394" s="248"/>
    </row>
    <row r="2395" spans="2:21" s="260" customFormat="1" ht="30" customHeight="1">
      <c r="B2395" s="250"/>
      <c r="C2395" s="250"/>
      <c r="D2395" s="250"/>
      <c r="E2395" s="107"/>
      <c r="F2395" s="257"/>
      <c r="G2395" s="257"/>
      <c r="H2395" s="257"/>
      <c r="I2395" s="257"/>
      <c r="J2395" s="257"/>
      <c r="K2395" s="109"/>
      <c r="L2395" s="257"/>
      <c r="M2395" s="257"/>
      <c r="N2395" s="257"/>
      <c r="O2395" s="257"/>
      <c r="P2395" s="248"/>
      <c r="Q2395" s="248"/>
      <c r="R2395" s="248"/>
      <c r="S2395" s="248"/>
      <c r="T2395" s="248"/>
      <c r="U2395" s="248"/>
    </row>
    <row r="2396" spans="2:21" s="260" customFormat="1" ht="30" customHeight="1">
      <c r="B2396" s="250"/>
      <c r="C2396" s="250"/>
      <c r="D2396" s="250"/>
      <c r="E2396" s="107"/>
      <c r="F2396" s="257"/>
      <c r="G2396" s="257"/>
      <c r="H2396" s="257"/>
      <c r="I2396" s="257"/>
      <c r="J2396" s="257"/>
      <c r="K2396" s="109"/>
      <c r="L2396" s="257"/>
      <c r="M2396" s="257"/>
      <c r="N2396" s="257"/>
      <c r="O2396" s="257"/>
      <c r="P2396" s="248"/>
      <c r="Q2396" s="248"/>
      <c r="R2396" s="248"/>
      <c r="S2396" s="248"/>
      <c r="T2396" s="248"/>
      <c r="U2396" s="248"/>
    </row>
    <row r="2397" spans="2:21" s="260" customFormat="1" ht="30" customHeight="1">
      <c r="B2397" s="250"/>
      <c r="C2397" s="250"/>
      <c r="D2397" s="250"/>
      <c r="E2397" s="107"/>
      <c r="F2397" s="257"/>
      <c r="G2397" s="257"/>
      <c r="H2397" s="257"/>
      <c r="I2397" s="257"/>
      <c r="J2397" s="257"/>
      <c r="K2397" s="109"/>
      <c r="L2397" s="257"/>
      <c r="M2397" s="257"/>
      <c r="N2397" s="257"/>
      <c r="O2397" s="257"/>
      <c r="P2397" s="248"/>
      <c r="Q2397" s="248"/>
      <c r="R2397" s="248"/>
      <c r="S2397" s="248"/>
      <c r="T2397" s="248"/>
      <c r="U2397" s="248"/>
    </row>
    <row r="2398" spans="2:21" s="260" customFormat="1" ht="30" customHeight="1">
      <c r="B2398" s="250"/>
      <c r="C2398" s="250"/>
      <c r="D2398" s="250"/>
      <c r="E2398" s="107"/>
      <c r="F2398" s="257"/>
      <c r="G2398" s="257"/>
      <c r="H2398" s="257"/>
      <c r="I2398" s="257"/>
      <c r="J2398" s="257"/>
      <c r="K2398" s="109"/>
      <c r="L2398" s="257"/>
      <c r="M2398" s="257"/>
      <c r="N2398" s="257"/>
      <c r="O2398" s="257"/>
      <c r="P2398" s="248"/>
      <c r="Q2398" s="248"/>
      <c r="R2398" s="248"/>
      <c r="S2398" s="248"/>
      <c r="T2398" s="248"/>
      <c r="U2398" s="248"/>
    </row>
    <row r="2399" spans="2:21" s="260" customFormat="1" ht="30" customHeight="1">
      <c r="B2399" s="250"/>
      <c r="C2399" s="250"/>
      <c r="D2399" s="250"/>
      <c r="E2399" s="107"/>
      <c r="F2399" s="257"/>
      <c r="G2399" s="257"/>
      <c r="H2399" s="257"/>
      <c r="I2399" s="257"/>
      <c r="J2399" s="257"/>
      <c r="K2399" s="109"/>
      <c r="L2399" s="257"/>
      <c r="M2399" s="257"/>
      <c r="N2399" s="257"/>
      <c r="O2399" s="257"/>
      <c r="P2399" s="248"/>
      <c r="Q2399" s="248"/>
      <c r="R2399" s="248"/>
      <c r="S2399" s="248"/>
      <c r="T2399" s="248"/>
      <c r="U2399" s="248"/>
    </row>
    <row r="2400" spans="2:21" s="260" customFormat="1" ht="30" customHeight="1">
      <c r="B2400" s="250"/>
      <c r="C2400" s="250"/>
      <c r="D2400" s="250"/>
      <c r="E2400" s="107"/>
      <c r="F2400" s="257"/>
      <c r="G2400" s="257"/>
      <c r="H2400" s="257"/>
      <c r="I2400" s="257"/>
      <c r="J2400" s="257"/>
      <c r="K2400" s="109"/>
      <c r="L2400" s="257"/>
      <c r="M2400" s="257"/>
      <c r="N2400" s="257"/>
      <c r="O2400" s="257"/>
      <c r="P2400" s="248"/>
      <c r="Q2400" s="248"/>
      <c r="R2400" s="248"/>
      <c r="S2400" s="248"/>
      <c r="T2400" s="248"/>
      <c r="U2400" s="248"/>
    </row>
    <row r="2401" spans="2:21" s="260" customFormat="1" ht="30" customHeight="1">
      <c r="B2401" s="250"/>
      <c r="C2401" s="250"/>
      <c r="D2401" s="250"/>
      <c r="E2401" s="107"/>
      <c r="F2401" s="257"/>
      <c r="G2401" s="257"/>
      <c r="H2401" s="257"/>
      <c r="I2401" s="257"/>
      <c r="J2401" s="257"/>
      <c r="K2401" s="109"/>
      <c r="L2401" s="257"/>
      <c r="M2401" s="257"/>
      <c r="N2401" s="257"/>
      <c r="O2401" s="257"/>
      <c r="P2401" s="248"/>
      <c r="Q2401" s="248"/>
      <c r="R2401" s="248"/>
      <c r="S2401" s="248"/>
      <c r="T2401" s="248"/>
      <c r="U2401" s="248"/>
    </row>
    <row r="2402" spans="2:21" s="260" customFormat="1" ht="30" customHeight="1">
      <c r="B2402" s="250"/>
      <c r="C2402" s="250"/>
      <c r="D2402" s="250"/>
      <c r="E2402" s="107"/>
      <c r="F2402" s="257"/>
      <c r="G2402" s="257"/>
      <c r="H2402" s="257"/>
      <c r="I2402" s="257"/>
      <c r="J2402" s="257"/>
      <c r="K2402" s="109"/>
      <c r="L2402" s="257"/>
      <c r="M2402" s="257"/>
      <c r="N2402" s="257"/>
      <c r="O2402" s="257"/>
      <c r="P2402" s="248"/>
      <c r="Q2402" s="248"/>
      <c r="R2402" s="248"/>
      <c r="S2402" s="248"/>
      <c r="T2402" s="248"/>
      <c r="U2402" s="248"/>
    </row>
    <row r="2403" spans="2:21" s="260" customFormat="1" ht="30" customHeight="1">
      <c r="B2403" s="250"/>
      <c r="C2403" s="250"/>
      <c r="D2403" s="250"/>
      <c r="E2403" s="107"/>
      <c r="F2403" s="257"/>
      <c r="G2403" s="257"/>
      <c r="H2403" s="257"/>
      <c r="I2403" s="257"/>
      <c r="J2403" s="257"/>
      <c r="K2403" s="109"/>
      <c r="L2403" s="257"/>
      <c r="M2403" s="257"/>
      <c r="N2403" s="257"/>
      <c r="O2403" s="257"/>
      <c r="P2403" s="248"/>
      <c r="Q2403" s="248"/>
      <c r="R2403" s="248"/>
      <c r="S2403" s="248"/>
      <c r="T2403" s="248"/>
      <c r="U2403" s="248"/>
    </row>
    <row r="2404" spans="2:21" s="260" customFormat="1" ht="30" customHeight="1">
      <c r="B2404" s="250"/>
      <c r="C2404" s="250"/>
      <c r="D2404" s="250"/>
      <c r="E2404" s="107"/>
      <c r="F2404" s="257"/>
      <c r="G2404" s="257"/>
      <c r="H2404" s="257"/>
      <c r="I2404" s="257"/>
      <c r="J2404" s="257"/>
      <c r="K2404" s="109"/>
      <c r="L2404" s="257"/>
      <c r="M2404" s="257"/>
      <c r="N2404" s="257"/>
      <c r="O2404" s="257"/>
      <c r="P2404" s="248"/>
      <c r="Q2404" s="248"/>
      <c r="R2404" s="248"/>
      <c r="S2404" s="248"/>
      <c r="T2404" s="248"/>
      <c r="U2404" s="248"/>
    </row>
    <row r="2405" spans="2:21" s="260" customFormat="1" ht="30" customHeight="1">
      <c r="B2405" s="250"/>
      <c r="C2405" s="250"/>
      <c r="D2405" s="250"/>
      <c r="E2405" s="107"/>
      <c r="F2405" s="257"/>
      <c r="G2405" s="257"/>
      <c r="H2405" s="257"/>
      <c r="I2405" s="257"/>
      <c r="J2405" s="257"/>
      <c r="K2405" s="109"/>
      <c r="L2405" s="257"/>
      <c r="M2405" s="257"/>
      <c r="N2405" s="257"/>
      <c r="O2405" s="257"/>
      <c r="P2405" s="248"/>
      <c r="Q2405" s="248"/>
      <c r="R2405" s="248"/>
      <c r="S2405" s="248"/>
      <c r="T2405" s="248"/>
      <c r="U2405" s="248"/>
    </row>
    <row r="2406" spans="2:21" s="260" customFormat="1" ht="30" customHeight="1">
      <c r="B2406" s="250"/>
      <c r="C2406" s="250"/>
      <c r="D2406" s="250"/>
      <c r="E2406" s="107"/>
      <c r="F2406" s="257"/>
      <c r="G2406" s="257"/>
      <c r="H2406" s="257"/>
      <c r="I2406" s="257"/>
      <c r="J2406" s="257"/>
      <c r="K2406" s="109"/>
      <c r="L2406" s="257"/>
      <c r="M2406" s="257"/>
      <c r="N2406" s="257"/>
      <c r="O2406" s="257"/>
      <c r="P2406" s="248"/>
      <c r="Q2406" s="248"/>
      <c r="R2406" s="248"/>
      <c r="S2406" s="248"/>
      <c r="T2406" s="248"/>
      <c r="U2406" s="248"/>
    </row>
    <row r="2407" spans="2:21" s="260" customFormat="1" ht="30" customHeight="1">
      <c r="B2407" s="250"/>
      <c r="C2407" s="250"/>
      <c r="D2407" s="250"/>
      <c r="E2407" s="107"/>
      <c r="F2407" s="257"/>
      <c r="G2407" s="257"/>
      <c r="H2407" s="257"/>
      <c r="I2407" s="257"/>
      <c r="J2407" s="257"/>
      <c r="K2407" s="109"/>
      <c r="L2407" s="257"/>
      <c r="M2407" s="257"/>
      <c r="N2407" s="257"/>
      <c r="O2407" s="257"/>
      <c r="P2407" s="248"/>
      <c r="Q2407" s="248"/>
      <c r="R2407" s="248"/>
      <c r="S2407" s="248"/>
      <c r="T2407" s="248"/>
      <c r="U2407" s="248"/>
    </row>
    <row r="2408" spans="2:21" s="260" customFormat="1" ht="30" customHeight="1">
      <c r="B2408" s="250"/>
      <c r="C2408" s="250"/>
      <c r="D2408" s="250"/>
      <c r="E2408" s="107"/>
      <c r="F2408" s="257"/>
      <c r="G2408" s="257"/>
      <c r="H2408" s="257"/>
      <c r="I2408" s="257"/>
      <c r="J2408" s="257"/>
      <c r="K2408" s="109"/>
      <c r="L2408" s="257"/>
      <c r="M2408" s="257"/>
      <c r="N2408" s="257"/>
      <c r="O2408" s="257"/>
      <c r="P2408" s="248"/>
      <c r="Q2408" s="248"/>
      <c r="R2408" s="248"/>
      <c r="S2408" s="248"/>
      <c r="T2408" s="248"/>
      <c r="U2408" s="248"/>
    </row>
    <row r="2409" spans="2:21" s="260" customFormat="1" ht="30" customHeight="1">
      <c r="B2409" s="250"/>
      <c r="C2409" s="250"/>
      <c r="D2409" s="250"/>
      <c r="E2409" s="107"/>
      <c r="F2409" s="257"/>
      <c r="G2409" s="257"/>
      <c r="H2409" s="257"/>
      <c r="I2409" s="257"/>
      <c r="J2409" s="257"/>
      <c r="K2409" s="109"/>
      <c r="L2409" s="257"/>
      <c r="M2409" s="257"/>
      <c r="N2409" s="257"/>
      <c r="O2409" s="257"/>
      <c r="P2409" s="248"/>
      <c r="Q2409" s="248"/>
      <c r="R2409" s="248"/>
      <c r="S2409" s="248"/>
      <c r="T2409" s="248"/>
      <c r="U2409" s="248"/>
    </row>
    <row r="2410" spans="2:21" s="260" customFormat="1" ht="30" customHeight="1">
      <c r="B2410" s="250"/>
      <c r="C2410" s="250"/>
      <c r="D2410" s="250"/>
      <c r="E2410" s="107"/>
      <c r="F2410" s="257"/>
      <c r="G2410" s="257"/>
      <c r="H2410" s="257"/>
      <c r="I2410" s="257"/>
      <c r="J2410" s="257"/>
      <c r="K2410" s="109"/>
      <c r="L2410" s="257"/>
      <c r="M2410" s="257"/>
      <c r="N2410" s="257"/>
      <c r="O2410" s="257"/>
      <c r="P2410" s="248"/>
      <c r="Q2410" s="248"/>
      <c r="R2410" s="248"/>
      <c r="S2410" s="248"/>
      <c r="T2410" s="248"/>
      <c r="U2410" s="248"/>
    </row>
    <row r="2411" spans="2:21" s="260" customFormat="1" ht="30" customHeight="1">
      <c r="B2411" s="250"/>
      <c r="C2411" s="250"/>
      <c r="D2411" s="250"/>
      <c r="E2411" s="107"/>
      <c r="F2411" s="257"/>
      <c r="G2411" s="257"/>
      <c r="H2411" s="257"/>
      <c r="I2411" s="257"/>
      <c r="J2411" s="257"/>
      <c r="K2411" s="109"/>
      <c r="L2411" s="257"/>
      <c r="M2411" s="257"/>
      <c r="N2411" s="257"/>
      <c r="O2411" s="257"/>
      <c r="P2411" s="248"/>
      <c r="Q2411" s="248"/>
      <c r="R2411" s="248"/>
      <c r="S2411" s="248"/>
      <c r="T2411" s="248"/>
      <c r="U2411" s="248"/>
    </row>
    <row r="2412" spans="2:21" s="260" customFormat="1" ht="30" customHeight="1">
      <c r="B2412" s="250"/>
      <c r="C2412" s="250"/>
      <c r="D2412" s="250"/>
      <c r="E2412" s="107"/>
      <c r="F2412" s="257"/>
      <c r="G2412" s="257"/>
      <c r="H2412" s="257"/>
      <c r="I2412" s="257"/>
      <c r="J2412" s="257"/>
      <c r="K2412" s="109"/>
      <c r="L2412" s="257"/>
      <c r="M2412" s="257"/>
      <c r="N2412" s="257"/>
      <c r="O2412" s="257"/>
      <c r="P2412" s="248"/>
      <c r="Q2412" s="248"/>
      <c r="R2412" s="248"/>
      <c r="S2412" s="248"/>
      <c r="T2412" s="248"/>
      <c r="U2412" s="248"/>
    </row>
    <row r="2413" spans="2:21" s="260" customFormat="1" ht="30" customHeight="1">
      <c r="B2413" s="250"/>
      <c r="C2413" s="250"/>
      <c r="D2413" s="250"/>
      <c r="E2413" s="107"/>
      <c r="F2413" s="257"/>
      <c r="G2413" s="257"/>
      <c r="H2413" s="257"/>
      <c r="I2413" s="257"/>
      <c r="J2413" s="257"/>
      <c r="K2413" s="109"/>
      <c r="L2413" s="257"/>
      <c r="M2413" s="257"/>
      <c r="N2413" s="257"/>
      <c r="O2413" s="257"/>
      <c r="P2413" s="248"/>
      <c r="Q2413" s="248"/>
      <c r="R2413" s="248"/>
      <c r="S2413" s="248"/>
      <c r="T2413" s="248"/>
      <c r="U2413" s="248"/>
    </row>
    <row r="2414" spans="2:21" s="260" customFormat="1" ht="30" customHeight="1">
      <c r="B2414" s="250"/>
      <c r="C2414" s="250"/>
      <c r="D2414" s="250"/>
      <c r="E2414" s="107"/>
      <c r="F2414" s="257"/>
      <c r="G2414" s="257"/>
      <c r="H2414" s="257"/>
      <c r="I2414" s="257"/>
      <c r="J2414" s="257"/>
      <c r="K2414" s="109"/>
      <c r="L2414" s="257"/>
      <c r="M2414" s="257"/>
      <c r="N2414" s="257"/>
      <c r="O2414" s="257"/>
      <c r="P2414" s="248"/>
      <c r="Q2414" s="248"/>
      <c r="R2414" s="248"/>
      <c r="S2414" s="248"/>
      <c r="T2414" s="248"/>
      <c r="U2414" s="248"/>
    </row>
    <row r="2415" spans="2:21" s="260" customFormat="1" ht="30" customHeight="1">
      <c r="B2415" s="250"/>
      <c r="C2415" s="250"/>
      <c r="D2415" s="250"/>
      <c r="E2415" s="107"/>
      <c r="F2415" s="257"/>
      <c r="G2415" s="257"/>
      <c r="H2415" s="257"/>
      <c r="I2415" s="257"/>
      <c r="J2415" s="257"/>
      <c r="K2415" s="109"/>
      <c r="L2415" s="257"/>
      <c r="M2415" s="257"/>
      <c r="N2415" s="257"/>
      <c r="O2415" s="257"/>
      <c r="P2415" s="248"/>
      <c r="Q2415" s="248"/>
      <c r="R2415" s="248"/>
      <c r="S2415" s="248"/>
      <c r="T2415" s="248"/>
      <c r="U2415" s="248"/>
    </row>
    <row r="2416" spans="2:21" s="260" customFormat="1" ht="30" customHeight="1">
      <c r="B2416" s="250"/>
      <c r="C2416" s="250"/>
      <c r="D2416" s="250"/>
      <c r="E2416" s="107"/>
      <c r="F2416" s="257"/>
      <c r="G2416" s="257"/>
      <c r="H2416" s="257"/>
      <c r="I2416" s="257"/>
      <c r="J2416" s="257"/>
      <c r="K2416" s="109"/>
      <c r="L2416" s="257"/>
      <c r="M2416" s="257"/>
      <c r="N2416" s="257"/>
      <c r="O2416" s="257"/>
      <c r="P2416" s="248"/>
      <c r="Q2416" s="248"/>
      <c r="R2416" s="248"/>
      <c r="S2416" s="248"/>
      <c r="T2416" s="248"/>
      <c r="U2416" s="248"/>
    </row>
    <row r="2417" spans="2:21" s="260" customFormat="1" ht="30" customHeight="1">
      <c r="B2417" s="250"/>
      <c r="C2417" s="250"/>
      <c r="D2417" s="250"/>
      <c r="E2417" s="107"/>
      <c r="F2417" s="257"/>
      <c r="G2417" s="257"/>
      <c r="H2417" s="257"/>
      <c r="I2417" s="257"/>
      <c r="J2417" s="257"/>
      <c r="K2417" s="109"/>
      <c r="L2417" s="257"/>
      <c r="M2417" s="257"/>
      <c r="N2417" s="257"/>
      <c r="O2417" s="257"/>
      <c r="P2417" s="248"/>
      <c r="Q2417" s="248"/>
      <c r="R2417" s="248"/>
      <c r="S2417" s="248"/>
      <c r="T2417" s="248"/>
      <c r="U2417" s="248"/>
    </row>
    <row r="2418" spans="2:21" s="260" customFormat="1" ht="30" customHeight="1">
      <c r="B2418" s="250"/>
      <c r="C2418" s="250"/>
      <c r="D2418" s="250"/>
      <c r="E2418" s="107"/>
      <c r="F2418" s="257"/>
      <c r="G2418" s="257"/>
      <c r="H2418" s="257"/>
      <c r="I2418" s="257"/>
      <c r="J2418" s="257"/>
      <c r="K2418" s="109"/>
      <c r="L2418" s="257"/>
      <c r="M2418" s="257"/>
      <c r="N2418" s="257"/>
      <c r="O2418" s="257"/>
      <c r="P2418" s="248"/>
      <c r="Q2418" s="248"/>
      <c r="R2418" s="248"/>
      <c r="S2418" s="248"/>
      <c r="T2418" s="248"/>
      <c r="U2418" s="248"/>
    </row>
    <row r="2419" spans="2:21" s="260" customFormat="1" ht="30" customHeight="1">
      <c r="B2419" s="250"/>
      <c r="C2419" s="250"/>
      <c r="D2419" s="250"/>
      <c r="E2419" s="107"/>
      <c r="F2419" s="257"/>
      <c r="G2419" s="257"/>
      <c r="H2419" s="257"/>
      <c r="I2419" s="257"/>
      <c r="J2419" s="257"/>
      <c r="K2419" s="109"/>
      <c r="L2419" s="257"/>
      <c r="M2419" s="257"/>
      <c r="N2419" s="257"/>
      <c r="O2419" s="257"/>
      <c r="P2419" s="248"/>
      <c r="Q2419" s="248"/>
      <c r="R2419" s="248"/>
      <c r="S2419" s="248"/>
      <c r="T2419" s="248"/>
      <c r="U2419" s="248"/>
    </row>
    <row r="2420" spans="2:21" s="260" customFormat="1" ht="30" customHeight="1">
      <c r="B2420" s="250"/>
      <c r="C2420" s="250"/>
      <c r="D2420" s="250"/>
      <c r="E2420" s="107"/>
      <c r="F2420" s="257"/>
      <c r="G2420" s="257"/>
      <c r="H2420" s="257"/>
      <c r="I2420" s="257"/>
      <c r="J2420" s="257"/>
      <c r="K2420" s="109"/>
      <c r="L2420" s="257"/>
      <c r="M2420" s="257"/>
      <c r="N2420" s="257"/>
      <c r="O2420" s="257"/>
      <c r="P2420" s="248"/>
      <c r="Q2420" s="248"/>
      <c r="R2420" s="248"/>
      <c r="S2420" s="248"/>
      <c r="T2420" s="248"/>
      <c r="U2420" s="248"/>
    </row>
    <row r="2421" spans="2:21" s="260" customFormat="1" ht="30" customHeight="1">
      <c r="B2421" s="250"/>
      <c r="C2421" s="250"/>
      <c r="D2421" s="250"/>
      <c r="E2421" s="107"/>
      <c r="F2421" s="257"/>
      <c r="G2421" s="257"/>
      <c r="H2421" s="257"/>
      <c r="I2421" s="257"/>
      <c r="J2421" s="257"/>
      <c r="K2421" s="109"/>
      <c r="L2421" s="257"/>
      <c r="M2421" s="257"/>
      <c r="N2421" s="257"/>
      <c r="O2421" s="257"/>
      <c r="P2421" s="248"/>
      <c r="Q2421" s="248"/>
      <c r="R2421" s="248"/>
      <c r="S2421" s="248"/>
      <c r="T2421" s="248"/>
      <c r="U2421" s="248"/>
    </row>
    <row r="2422" spans="2:21" s="260" customFormat="1" ht="30" customHeight="1">
      <c r="B2422" s="250"/>
      <c r="C2422" s="250"/>
      <c r="D2422" s="250"/>
      <c r="E2422" s="107"/>
      <c r="F2422" s="257"/>
      <c r="G2422" s="257"/>
      <c r="H2422" s="257"/>
      <c r="I2422" s="257"/>
      <c r="J2422" s="257"/>
      <c r="K2422" s="109"/>
      <c r="L2422" s="257"/>
      <c r="M2422" s="257"/>
      <c r="N2422" s="257"/>
      <c r="O2422" s="257"/>
      <c r="P2422" s="248"/>
      <c r="Q2422" s="248"/>
      <c r="R2422" s="248"/>
      <c r="S2422" s="248"/>
      <c r="T2422" s="248"/>
      <c r="U2422" s="248"/>
    </row>
    <row r="2423" spans="2:21" s="260" customFormat="1" ht="30" customHeight="1">
      <c r="B2423" s="250"/>
      <c r="C2423" s="250"/>
      <c r="D2423" s="250"/>
      <c r="E2423" s="107"/>
      <c r="F2423" s="257"/>
      <c r="G2423" s="257"/>
      <c r="H2423" s="257"/>
      <c r="I2423" s="257"/>
      <c r="J2423" s="257"/>
      <c r="K2423" s="109"/>
      <c r="L2423" s="257"/>
      <c r="M2423" s="257"/>
      <c r="N2423" s="257"/>
      <c r="O2423" s="257"/>
      <c r="P2423" s="248"/>
      <c r="Q2423" s="248"/>
      <c r="R2423" s="248"/>
      <c r="S2423" s="248"/>
      <c r="T2423" s="248"/>
      <c r="U2423" s="248"/>
    </row>
    <row r="2424" spans="2:21" s="260" customFormat="1" ht="30" customHeight="1">
      <c r="B2424" s="250"/>
      <c r="C2424" s="250"/>
      <c r="D2424" s="250"/>
      <c r="E2424" s="107"/>
      <c r="F2424" s="257"/>
      <c r="G2424" s="257"/>
      <c r="H2424" s="257"/>
      <c r="I2424" s="257"/>
      <c r="J2424" s="257"/>
      <c r="K2424" s="109"/>
      <c r="L2424" s="257"/>
      <c r="M2424" s="257"/>
      <c r="N2424" s="257"/>
      <c r="O2424" s="257"/>
      <c r="P2424" s="248"/>
      <c r="Q2424" s="248"/>
      <c r="R2424" s="248"/>
      <c r="S2424" s="248"/>
      <c r="T2424" s="248"/>
      <c r="U2424" s="248"/>
    </row>
    <row r="2425" spans="2:21" s="260" customFormat="1" ht="30" customHeight="1">
      <c r="B2425" s="250"/>
      <c r="C2425" s="250"/>
      <c r="D2425" s="250"/>
      <c r="E2425" s="107"/>
      <c r="F2425" s="257"/>
      <c r="G2425" s="257"/>
      <c r="H2425" s="257"/>
      <c r="I2425" s="257"/>
      <c r="J2425" s="257"/>
      <c r="K2425" s="109"/>
      <c r="L2425" s="257"/>
      <c r="M2425" s="257"/>
      <c r="N2425" s="257"/>
      <c r="O2425" s="257"/>
      <c r="P2425" s="248"/>
      <c r="Q2425" s="248"/>
      <c r="R2425" s="248"/>
      <c r="S2425" s="248"/>
      <c r="T2425" s="248"/>
      <c r="U2425" s="248"/>
    </row>
    <row r="2426" spans="2:21" s="260" customFormat="1" ht="30" customHeight="1">
      <c r="B2426" s="250"/>
      <c r="C2426" s="250"/>
      <c r="D2426" s="250"/>
      <c r="E2426" s="107"/>
      <c r="F2426" s="257"/>
      <c r="G2426" s="257"/>
      <c r="H2426" s="257"/>
      <c r="I2426" s="257"/>
      <c r="J2426" s="257"/>
      <c r="K2426" s="109"/>
      <c r="L2426" s="257"/>
      <c r="M2426" s="257"/>
      <c r="N2426" s="257"/>
      <c r="O2426" s="257"/>
      <c r="P2426" s="248"/>
      <c r="Q2426" s="248"/>
      <c r="R2426" s="248"/>
      <c r="S2426" s="248"/>
      <c r="T2426" s="248"/>
      <c r="U2426" s="248"/>
    </row>
    <row r="2427" spans="2:21" s="260" customFormat="1" ht="30" customHeight="1">
      <c r="B2427" s="250"/>
      <c r="C2427" s="250"/>
      <c r="D2427" s="250"/>
      <c r="E2427" s="107"/>
      <c r="F2427" s="257"/>
      <c r="G2427" s="257"/>
      <c r="H2427" s="257"/>
      <c r="I2427" s="257"/>
      <c r="J2427" s="257"/>
      <c r="K2427" s="109"/>
      <c r="L2427" s="257"/>
      <c r="M2427" s="257"/>
      <c r="N2427" s="257"/>
      <c r="O2427" s="257"/>
      <c r="P2427" s="248"/>
      <c r="Q2427" s="248"/>
      <c r="R2427" s="248"/>
      <c r="S2427" s="248"/>
      <c r="T2427" s="248"/>
      <c r="U2427" s="248"/>
    </row>
    <row r="2428" spans="2:21" s="260" customFormat="1" ht="30" customHeight="1">
      <c r="B2428" s="250"/>
      <c r="C2428" s="250"/>
      <c r="D2428" s="250"/>
      <c r="E2428" s="107"/>
      <c r="F2428" s="257"/>
      <c r="G2428" s="257"/>
      <c r="H2428" s="257"/>
      <c r="I2428" s="257"/>
      <c r="J2428" s="257"/>
      <c r="K2428" s="109"/>
      <c r="L2428" s="257"/>
      <c r="M2428" s="257"/>
      <c r="N2428" s="257"/>
      <c r="O2428" s="257"/>
      <c r="P2428" s="248"/>
      <c r="Q2428" s="248"/>
      <c r="R2428" s="248"/>
      <c r="S2428" s="248"/>
      <c r="T2428" s="248"/>
      <c r="U2428" s="248"/>
    </row>
    <row r="2429" spans="2:21" s="260" customFormat="1" ht="30" customHeight="1">
      <c r="B2429" s="250"/>
      <c r="C2429" s="250"/>
      <c r="D2429" s="250"/>
      <c r="E2429" s="107"/>
      <c r="F2429" s="257"/>
      <c r="G2429" s="257"/>
      <c r="H2429" s="257"/>
      <c r="I2429" s="257"/>
      <c r="J2429" s="257"/>
      <c r="K2429" s="109"/>
      <c r="L2429" s="257"/>
      <c r="M2429" s="257"/>
      <c r="N2429" s="257"/>
      <c r="O2429" s="257"/>
      <c r="P2429" s="248"/>
      <c r="Q2429" s="248"/>
      <c r="R2429" s="248"/>
      <c r="S2429" s="248"/>
      <c r="T2429" s="248"/>
      <c r="U2429" s="248"/>
    </row>
    <row r="2430" spans="2:21" s="260" customFormat="1" ht="30" customHeight="1">
      <c r="B2430" s="250"/>
      <c r="C2430" s="250"/>
      <c r="D2430" s="250"/>
      <c r="E2430" s="107"/>
      <c r="F2430" s="257"/>
      <c r="G2430" s="257"/>
      <c r="H2430" s="257"/>
      <c r="I2430" s="257"/>
      <c r="J2430" s="257"/>
      <c r="K2430" s="109"/>
      <c r="L2430" s="257"/>
      <c r="M2430" s="257"/>
      <c r="N2430" s="257"/>
      <c r="O2430" s="257"/>
      <c r="P2430" s="248"/>
      <c r="Q2430" s="248"/>
      <c r="R2430" s="248"/>
      <c r="S2430" s="248"/>
      <c r="T2430" s="248"/>
      <c r="U2430" s="248"/>
    </row>
    <row r="2431" spans="2:21" s="260" customFormat="1" ht="30" customHeight="1">
      <c r="B2431" s="250"/>
      <c r="C2431" s="250"/>
      <c r="D2431" s="250"/>
      <c r="E2431" s="107"/>
      <c r="F2431" s="257"/>
      <c r="G2431" s="257"/>
      <c r="H2431" s="257"/>
      <c r="I2431" s="257"/>
      <c r="J2431" s="257"/>
      <c r="K2431" s="109"/>
      <c r="L2431" s="257"/>
      <c r="M2431" s="257"/>
      <c r="N2431" s="257"/>
      <c r="O2431" s="257"/>
      <c r="P2431" s="248"/>
      <c r="Q2431" s="248"/>
      <c r="R2431" s="248"/>
      <c r="S2431" s="248"/>
      <c r="T2431" s="248"/>
      <c r="U2431" s="248"/>
    </row>
    <row r="2432" spans="2:21" s="260" customFormat="1" ht="30" customHeight="1">
      <c r="B2432" s="250"/>
      <c r="C2432" s="250"/>
      <c r="D2432" s="250"/>
      <c r="E2432" s="107"/>
      <c r="F2432" s="257"/>
      <c r="G2432" s="257"/>
      <c r="H2432" s="257"/>
      <c r="I2432" s="257"/>
      <c r="J2432" s="257"/>
      <c r="K2432" s="109"/>
      <c r="L2432" s="257"/>
      <c r="M2432" s="257"/>
      <c r="N2432" s="257"/>
      <c r="O2432" s="257"/>
      <c r="P2432" s="248"/>
      <c r="Q2432" s="248"/>
      <c r="R2432" s="248"/>
      <c r="S2432" s="248"/>
      <c r="T2432" s="248"/>
      <c r="U2432" s="248"/>
    </row>
    <row r="2433" spans="2:21" s="260" customFormat="1" ht="30" customHeight="1">
      <c r="B2433" s="250"/>
      <c r="C2433" s="250"/>
      <c r="D2433" s="250"/>
      <c r="E2433" s="107"/>
      <c r="F2433" s="257"/>
      <c r="G2433" s="257"/>
      <c r="H2433" s="257"/>
      <c r="I2433" s="257"/>
      <c r="J2433" s="257"/>
      <c r="K2433" s="109"/>
      <c r="L2433" s="257"/>
      <c r="M2433" s="257"/>
      <c r="N2433" s="257"/>
      <c r="O2433" s="257"/>
      <c r="P2433" s="248"/>
      <c r="Q2433" s="248"/>
      <c r="R2433" s="248"/>
      <c r="S2433" s="248"/>
      <c r="T2433" s="248"/>
      <c r="U2433" s="248"/>
    </row>
    <row r="2434" spans="2:21" s="260" customFormat="1" ht="30" customHeight="1">
      <c r="B2434" s="250"/>
      <c r="C2434" s="250"/>
      <c r="D2434" s="250"/>
      <c r="E2434" s="107"/>
      <c r="F2434" s="257"/>
      <c r="G2434" s="257"/>
      <c r="H2434" s="257"/>
      <c r="I2434" s="257"/>
      <c r="J2434" s="257"/>
      <c r="K2434" s="109"/>
      <c r="L2434" s="257"/>
      <c r="M2434" s="257"/>
      <c r="N2434" s="257"/>
      <c r="O2434" s="257"/>
      <c r="P2434" s="248"/>
      <c r="Q2434" s="248"/>
      <c r="R2434" s="248"/>
      <c r="S2434" s="248"/>
      <c r="T2434" s="248"/>
      <c r="U2434" s="248"/>
    </row>
    <row r="2435" spans="2:21" s="260" customFormat="1" ht="30" customHeight="1">
      <c r="B2435" s="250"/>
      <c r="C2435" s="250"/>
      <c r="D2435" s="250"/>
      <c r="E2435" s="107"/>
      <c r="F2435" s="257"/>
      <c r="G2435" s="257"/>
      <c r="H2435" s="257"/>
      <c r="I2435" s="257"/>
      <c r="J2435" s="257"/>
      <c r="K2435" s="109"/>
      <c r="L2435" s="257"/>
      <c r="M2435" s="257"/>
      <c r="N2435" s="257"/>
      <c r="O2435" s="257"/>
      <c r="P2435" s="248"/>
      <c r="Q2435" s="248"/>
      <c r="R2435" s="248"/>
      <c r="S2435" s="248"/>
      <c r="T2435" s="248"/>
      <c r="U2435" s="248"/>
    </row>
    <row r="2436" spans="2:21" s="260" customFormat="1" ht="30" customHeight="1">
      <c r="B2436" s="250"/>
      <c r="C2436" s="250"/>
      <c r="D2436" s="250"/>
      <c r="E2436" s="107"/>
      <c r="F2436" s="257"/>
      <c r="G2436" s="257"/>
      <c r="H2436" s="257"/>
      <c r="I2436" s="257"/>
      <c r="J2436" s="257"/>
      <c r="K2436" s="109"/>
      <c r="L2436" s="257"/>
      <c r="M2436" s="257"/>
      <c r="N2436" s="257"/>
      <c r="O2436" s="257"/>
      <c r="P2436" s="248"/>
      <c r="Q2436" s="248"/>
      <c r="R2436" s="248"/>
      <c r="S2436" s="248"/>
      <c r="T2436" s="248"/>
      <c r="U2436" s="248"/>
    </row>
    <row r="2437" spans="2:21" s="260" customFormat="1" ht="30" customHeight="1">
      <c r="B2437" s="250"/>
      <c r="C2437" s="250"/>
      <c r="D2437" s="250"/>
      <c r="E2437" s="107"/>
      <c r="F2437" s="257"/>
      <c r="G2437" s="257"/>
      <c r="H2437" s="257"/>
      <c r="I2437" s="257"/>
      <c r="J2437" s="257"/>
      <c r="K2437" s="109"/>
      <c r="L2437" s="257"/>
      <c r="M2437" s="257"/>
      <c r="N2437" s="257"/>
      <c r="O2437" s="257"/>
      <c r="P2437" s="248"/>
      <c r="Q2437" s="248"/>
      <c r="R2437" s="248"/>
      <c r="S2437" s="248"/>
      <c r="T2437" s="248"/>
      <c r="U2437" s="248"/>
    </row>
    <row r="2438" spans="2:21" s="260" customFormat="1" ht="30" customHeight="1">
      <c r="B2438" s="250"/>
      <c r="C2438" s="250"/>
      <c r="D2438" s="250"/>
      <c r="E2438" s="107"/>
      <c r="F2438" s="257"/>
      <c r="G2438" s="257"/>
      <c r="H2438" s="257"/>
      <c r="I2438" s="257"/>
      <c r="J2438" s="257"/>
      <c r="K2438" s="109"/>
      <c r="L2438" s="257"/>
      <c r="M2438" s="257"/>
      <c r="N2438" s="257"/>
      <c r="O2438" s="257"/>
      <c r="P2438" s="248"/>
      <c r="Q2438" s="248"/>
      <c r="R2438" s="248"/>
      <c r="S2438" s="248"/>
      <c r="T2438" s="248"/>
      <c r="U2438" s="248"/>
    </row>
    <row r="2439" spans="2:21" s="260" customFormat="1" ht="30" customHeight="1">
      <c r="B2439" s="250"/>
      <c r="C2439" s="250"/>
      <c r="D2439" s="250"/>
      <c r="E2439" s="107"/>
      <c r="F2439" s="257"/>
      <c r="G2439" s="257"/>
      <c r="H2439" s="257"/>
      <c r="I2439" s="257"/>
      <c r="J2439" s="257"/>
      <c r="K2439" s="109"/>
      <c r="L2439" s="257"/>
      <c r="M2439" s="257"/>
      <c r="N2439" s="257"/>
      <c r="O2439" s="257"/>
      <c r="P2439" s="248"/>
      <c r="Q2439" s="248"/>
      <c r="R2439" s="248"/>
      <c r="S2439" s="248"/>
      <c r="T2439" s="248"/>
      <c r="U2439" s="248"/>
    </row>
    <row r="2440" spans="2:21" s="260" customFormat="1" ht="30" customHeight="1">
      <c r="B2440" s="250"/>
      <c r="C2440" s="250"/>
      <c r="D2440" s="250"/>
      <c r="E2440" s="107"/>
      <c r="F2440" s="257"/>
      <c r="G2440" s="257"/>
      <c r="H2440" s="257"/>
      <c r="I2440" s="257"/>
      <c r="J2440" s="257"/>
      <c r="K2440" s="109"/>
      <c r="L2440" s="257"/>
      <c r="M2440" s="257"/>
      <c r="N2440" s="257"/>
      <c r="O2440" s="257"/>
      <c r="P2440" s="248"/>
      <c r="Q2440" s="248"/>
      <c r="R2440" s="248"/>
      <c r="S2440" s="248"/>
      <c r="T2440" s="248"/>
      <c r="U2440" s="248"/>
    </row>
    <row r="2441" spans="2:21" s="260" customFormat="1" ht="30" customHeight="1">
      <c r="B2441" s="250"/>
      <c r="C2441" s="250"/>
      <c r="D2441" s="250"/>
      <c r="E2441" s="107"/>
      <c r="F2441" s="257"/>
      <c r="G2441" s="257"/>
      <c r="H2441" s="257"/>
      <c r="I2441" s="257"/>
      <c r="J2441" s="257"/>
      <c r="K2441" s="109"/>
      <c r="L2441" s="257"/>
      <c r="M2441" s="257"/>
      <c r="N2441" s="257"/>
      <c r="O2441" s="257"/>
      <c r="P2441" s="248"/>
      <c r="Q2441" s="248"/>
      <c r="R2441" s="248"/>
      <c r="S2441" s="248"/>
      <c r="T2441" s="248"/>
      <c r="U2441" s="248"/>
    </row>
    <row r="2442" spans="2:21" s="260" customFormat="1" ht="30" customHeight="1">
      <c r="B2442" s="250"/>
      <c r="C2442" s="250"/>
      <c r="D2442" s="250"/>
      <c r="E2442" s="107"/>
      <c r="F2442" s="257"/>
      <c r="G2442" s="257"/>
      <c r="H2442" s="257"/>
      <c r="I2442" s="257"/>
      <c r="J2442" s="257"/>
      <c r="K2442" s="109"/>
      <c r="L2442" s="257"/>
      <c r="M2442" s="257"/>
      <c r="N2442" s="257"/>
      <c r="O2442" s="257"/>
      <c r="P2442" s="248"/>
      <c r="Q2442" s="248"/>
      <c r="R2442" s="248"/>
      <c r="S2442" s="248"/>
      <c r="T2442" s="248"/>
      <c r="U2442" s="248"/>
    </row>
    <row r="2443" spans="2:21" s="260" customFormat="1" ht="30" customHeight="1">
      <c r="B2443" s="250"/>
      <c r="C2443" s="250"/>
      <c r="D2443" s="250"/>
      <c r="E2443" s="107"/>
      <c r="F2443" s="257"/>
      <c r="G2443" s="257"/>
      <c r="H2443" s="257"/>
      <c r="I2443" s="257"/>
      <c r="J2443" s="257"/>
      <c r="K2443" s="109"/>
      <c r="L2443" s="257"/>
      <c r="M2443" s="257"/>
      <c r="N2443" s="257"/>
      <c r="O2443" s="257"/>
      <c r="P2443" s="248"/>
      <c r="Q2443" s="248"/>
      <c r="R2443" s="248"/>
      <c r="S2443" s="248"/>
      <c r="T2443" s="248"/>
      <c r="U2443" s="248"/>
    </row>
    <row r="2444" spans="2:21" s="260" customFormat="1" ht="30" customHeight="1">
      <c r="B2444" s="250"/>
      <c r="C2444" s="250"/>
      <c r="D2444" s="250"/>
      <c r="E2444" s="107"/>
      <c r="F2444" s="257"/>
      <c r="G2444" s="257"/>
      <c r="H2444" s="257"/>
      <c r="I2444" s="257"/>
      <c r="J2444" s="257"/>
      <c r="K2444" s="109"/>
      <c r="L2444" s="257"/>
      <c r="M2444" s="257"/>
      <c r="N2444" s="257"/>
      <c r="O2444" s="257"/>
      <c r="P2444" s="248"/>
      <c r="Q2444" s="248"/>
      <c r="R2444" s="248"/>
      <c r="S2444" s="248"/>
      <c r="T2444" s="248"/>
      <c r="U2444" s="248"/>
    </row>
    <row r="2445" spans="2:21" s="260" customFormat="1" ht="30" customHeight="1">
      <c r="B2445" s="250"/>
      <c r="C2445" s="250"/>
      <c r="D2445" s="250"/>
      <c r="E2445" s="107"/>
      <c r="F2445" s="257"/>
      <c r="G2445" s="257"/>
      <c r="H2445" s="257"/>
      <c r="I2445" s="257"/>
      <c r="J2445" s="257"/>
      <c r="K2445" s="109"/>
      <c r="L2445" s="257"/>
      <c r="M2445" s="257"/>
      <c r="N2445" s="257"/>
      <c r="O2445" s="257"/>
      <c r="P2445" s="248"/>
      <c r="Q2445" s="248"/>
      <c r="R2445" s="248"/>
      <c r="S2445" s="248"/>
      <c r="T2445" s="248"/>
      <c r="U2445" s="248"/>
    </row>
    <row r="2446" spans="2:21" s="260" customFormat="1" ht="30" customHeight="1">
      <c r="B2446" s="250"/>
      <c r="C2446" s="250"/>
      <c r="D2446" s="250"/>
      <c r="E2446" s="107"/>
      <c r="F2446" s="257"/>
      <c r="G2446" s="257"/>
      <c r="H2446" s="257"/>
      <c r="I2446" s="257"/>
      <c r="J2446" s="257"/>
      <c r="K2446" s="109"/>
      <c r="L2446" s="257"/>
      <c r="M2446" s="257"/>
      <c r="N2446" s="257"/>
      <c r="O2446" s="257"/>
      <c r="P2446" s="248"/>
      <c r="Q2446" s="248"/>
      <c r="R2446" s="248"/>
      <c r="S2446" s="248"/>
      <c r="T2446" s="248"/>
      <c r="U2446" s="248"/>
    </row>
    <row r="2447" spans="2:21" s="260" customFormat="1" ht="30" customHeight="1">
      <c r="B2447" s="250"/>
      <c r="C2447" s="250"/>
      <c r="D2447" s="250"/>
      <c r="E2447" s="107"/>
      <c r="F2447" s="257"/>
      <c r="G2447" s="257"/>
      <c r="H2447" s="257"/>
      <c r="I2447" s="257"/>
      <c r="J2447" s="257"/>
      <c r="K2447" s="109"/>
      <c r="L2447" s="257"/>
      <c r="M2447" s="257"/>
      <c r="N2447" s="257"/>
      <c r="O2447" s="257"/>
      <c r="P2447" s="248"/>
      <c r="Q2447" s="248"/>
      <c r="R2447" s="248"/>
      <c r="S2447" s="248"/>
      <c r="T2447" s="248"/>
      <c r="U2447" s="248"/>
    </row>
    <row r="2448" spans="2:21" s="260" customFormat="1" ht="30" customHeight="1">
      <c r="B2448" s="250"/>
      <c r="C2448" s="250"/>
      <c r="D2448" s="250"/>
      <c r="E2448" s="107"/>
      <c r="F2448" s="257"/>
      <c r="G2448" s="257"/>
      <c r="H2448" s="257"/>
      <c r="I2448" s="257"/>
      <c r="J2448" s="257"/>
      <c r="K2448" s="109"/>
      <c r="L2448" s="257"/>
      <c r="M2448" s="257"/>
      <c r="N2448" s="257"/>
      <c r="O2448" s="257"/>
      <c r="P2448" s="248"/>
      <c r="Q2448" s="248"/>
      <c r="R2448" s="248"/>
      <c r="S2448" s="248"/>
      <c r="T2448" s="248"/>
      <c r="U2448" s="248"/>
    </row>
    <row r="2449" spans="2:21" s="260" customFormat="1" ht="30" customHeight="1">
      <c r="B2449" s="250"/>
      <c r="C2449" s="250"/>
      <c r="D2449" s="250"/>
      <c r="E2449" s="107"/>
      <c r="F2449" s="257"/>
      <c r="G2449" s="257"/>
      <c r="H2449" s="257"/>
      <c r="I2449" s="257"/>
      <c r="J2449" s="257"/>
      <c r="K2449" s="109"/>
      <c r="L2449" s="257"/>
      <c r="M2449" s="257"/>
      <c r="N2449" s="257"/>
      <c r="O2449" s="257"/>
      <c r="P2449" s="248"/>
      <c r="Q2449" s="248"/>
      <c r="R2449" s="248"/>
      <c r="S2449" s="248"/>
      <c r="T2449" s="248"/>
      <c r="U2449" s="248"/>
    </row>
    <row r="2450" spans="2:21" s="260" customFormat="1" ht="30" customHeight="1">
      <c r="B2450" s="250"/>
      <c r="C2450" s="250"/>
      <c r="D2450" s="250"/>
      <c r="E2450" s="107"/>
      <c r="F2450" s="257"/>
      <c r="G2450" s="257"/>
      <c r="H2450" s="257"/>
      <c r="I2450" s="257"/>
      <c r="J2450" s="257"/>
      <c r="K2450" s="109"/>
      <c r="L2450" s="257"/>
      <c r="M2450" s="257"/>
      <c r="N2450" s="257"/>
      <c r="O2450" s="257"/>
      <c r="P2450" s="248"/>
      <c r="Q2450" s="248"/>
      <c r="R2450" s="248"/>
      <c r="S2450" s="248"/>
      <c r="T2450" s="248"/>
      <c r="U2450" s="248"/>
    </row>
    <row r="2451" spans="2:21" s="260" customFormat="1" ht="30" customHeight="1">
      <c r="B2451" s="250"/>
      <c r="C2451" s="250"/>
      <c r="D2451" s="250"/>
      <c r="E2451" s="107"/>
      <c r="F2451" s="257"/>
      <c r="G2451" s="257"/>
      <c r="H2451" s="257"/>
      <c r="I2451" s="257"/>
      <c r="J2451" s="257"/>
      <c r="K2451" s="109"/>
      <c r="L2451" s="257"/>
      <c r="M2451" s="257"/>
      <c r="N2451" s="257"/>
      <c r="O2451" s="257"/>
      <c r="P2451" s="248"/>
      <c r="Q2451" s="248"/>
      <c r="R2451" s="248"/>
      <c r="S2451" s="248"/>
      <c r="T2451" s="248"/>
      <c r="U2451" s="248"/>
    </row>
    <row r="2452" spans="2:21" s="260" customFormat="1" ht="30" customHeight="1">
      <c r="B2452" s="250"/>
      <c r="C2452" s="250"/>
      <c r="D2452" s="250"/>
      <c r="E2452" s="107"/>
      <c r="F2452" s="257"/>
      <c r="G2452" s="257"/>
      <c r="H2452" s="257"/>
      <c r="I2452" s="257"/>
      <c r="J2452" s="257"/>
      <c r="K2452" s="109"/>
      <c r="L2452" s="257"/>
      <c r="M2452" s="257"/>
      <c r="N2452" s="257"/>
      <c r="O2452" s="257"/>
      <c r="P2452" s="248"/>
      <c r="Q2452" s="248"/>
      <c r="R2452" s="248"/>
      <c r="S2452" s="248"/>
      <c r="T2452" s="248"/>
      <c r="U2452" s="248"/>
    </row>
    <row r="2453" spans="2:21" s="260" customFormat="1" ht="30" customHeight="1">
      <c r="B2453" s="250"/>
      <c r="C2453" s="250"/>
      <c r="D2453" s="250"/>
      <c r="E2453" s="107"/>
      <c r="F2453" s="257"/>
      <c r="G2453" s="257"/>
      <c r="H2453" s="257"/>
      <c r="I2453" s="257"/>
      <c r="J2453" s="257"/>
      <c r="K2453" s="109"/>
      <c r="L2453" s="257"/>
      <c r="M2453" s="257"/>
      <c r="N2453" s="257"/>
      <c r="O2453" s="257"/>
      <c r="P2453" s="248"/>
      <c r="Q2453" s="248"/>
      <c r="R2453" s="248"/>
      <c r="S2453" s="248"/>
      <c r="T2453" s="248"/>
      <c r="U2453" s="248"/>
    </row>
    <row r="2454" spans="2:21" s="260" customFormat="1" ht="30" customHeight="1">
      <c r="B2454" s="250"/>
      <c r="C2454" s="250"/>
      <c r="D2454" s="250"/>
      <c r="E2454" s="107"/>
      <c r="F2454" s="257"/>
      <c r="G2454" s="257"/>
      <c r="H2454" s="257"/>
      <c r="I2454" s="257"/>
      <c r="J2454" s="257"/>
      <c r="K2454" s="109"/>
      <c r="L2454" s="257"/>
      <c r="M2454" s="257"/>
      <c r="N2454" s="257"/>
      <c r="O2454" s="257"/>
      <c r="P2454" s="248"/>
      <c r="Q2454" s="248"/>
      <c r="R2454" s="248"/>
      <c r="S2454" s="248"/>
      <c r="T2454" s="248"/>
      <c r="U2454" s="248"/>
    </row>
    <row r="2455" spans="2:21" s="260" customFormat="1" ht="30" customHeight="1">
      <c r="B2455" s="250"/>
      <c r="C2455" s="250"/>
      <c r="D2455" s="250"/>
      <c r="E2455" s="107"/>
      <c r="F2455" s="257"/>
      <c r="G2455" s="257"/>
      <c r="H2455" s="257"/>
      <c r="I2455" s="257"/>
      <c r="J2455" s="257"/>
      <c r="K2455" s="109"/>
      <c r="L2455" s="257"/>
      <c r="M2455" s="257"/>
      <c r="N2455" s="257"/>
      <c r="O2455" s="257"/>
      <c r="P2455" s="248"/>
      <c r="Q2455" s="248"/>
      <c r="R2455" s="248"/>
      <c r="S2455" s="248"/>
      <c r="T2455" s="248"/>
      <c r="U2455" s="248"/>
    </row>
    <row r="2456" spans="2:21" s="260" customFormat="1" ht="30" customHeight="1">
      <c r="B2456" s="250"/>
      <c r="C2456" s="250"/>
      <c r="D2456" s="250"/>
      <c r="E2456" s="107"/>
      <c r="F2456" s="257"/>
      <c r="G2456" s="257"/>
      <c r="H2456" s="257"/>
      <c r="I2456" s="257"/>
      <c r="J2456" s="257"/>
      <c r="K2456" s="109"/>
      <c r="L2456" s="257"/>
      <c r="M2456" s="257"/>
      <c r="N2456" s="257"/>
      <c r="O2456" s="257"/>
      <c r="P2456" s="248"/>
      <c r="Q2456" s="248"/>
      <c r="R2456" s="248"/>
      <c r="S2456" s="248"/>
      <c r="T2456" s="248"/>
      <c r="U2456" s="248"/>
    </row>
    <row r="2457" spans="2:21" s="260" customFormat="1" ht="30" customHeight="1">
      <c r="B2457" s="250"/>
      <c r="C2457" s="250"/>
      <c r="D2457" s="250"/>
      <c r="E2457" s="107"/>
      <c r="F2457" s="257"/>
      <c r="G2457" s="257"/>
      <c r="H2457" s="257"/>
      <c r="I2457" s="257"/>
      <c r="J2457" s="257"/>
      <c r="K2457" s="109"/>
      <c r="L2457" s="257"/>
      <c r="M2457" s="257"/>
      <c r="N2457" s="257"/>
      <c r="O2457" s="257"/>
      <c r="P2457" s="248"/>
      <c r="Q2457" s="248"/>
      <c r="R2457" s="248"/>
      <c r="S2457" s="248"/>
      <c r="T2457" s="248"/>
      <c r="U2457" s="248"/>
    </row>
    <row r="2458" spans="2:21" s="260" customFormat="1" ht="30" customHeight="1">
      <c r="B2458" s="250"/>
      <c r="C2458" s="250"/>
      <c r="D2458" s="250"/>
      <c r="E2458" s="107"/>
      <c r="F2458" s="257"/>
      <c r="G2458" s="257"/>
      <c r="H2458" s="257"/>
      <c r="I2458" s="257"/>
      <c r="J2458" s="257"/>
      <c r="K2458" s="109"/>
      <c r="L2458" s="257"/>
      <c r="M2458" s="257"/>
      <c r="N2458" s="257"/>
      <c r="O2458" s="257"/>
      <c r="P2458" s="248"/>
      <c r="Q2458" s="248"/>
      <c r="R2458" s="248"/>
      <c r="S2458" s="248"/>
      <c r="T2458" s="248"/>
      <c r="U2458" s="248"/>
    </row>
    <row r="2459" spans="2:21" s="260" customFormat="1" ht="30" customHeight="1">
      <c r="B2459" s="250"/>
      <c r="C2459" s="250"/>
      <c r="D2459" s="250"/>
      <c r="E2459" s="107"/>
      <c r="F2459" s="257"/>
      <c r="G2459" s="257"/>
      <c r="H2459" s="257"/>
      <c r="I2459" s="257"/>
      <c r="J2459" s="257"/>
      <c r="K2459" s="109"/>
      <c r="L2459" s="257"/>
      <c r="M2459" s="257"/>
      <c r="N2459" s="257"/>
      <c r="O2459" s="257"/>
      <c r="P2459" s="248"/>
      <c r="Q2459" s="248"/>
      <c r="R2459" s="248"/>
      <c r="S2459" s="248"/>
      <c r="T2459" s="248"/>
      <c r="U2459" s="248"/>
    </row>
    <row r="2460" spans="2:21" s="260" customFormat="1" ht="30" customHeight="1">
      <c r="B2460" s="250"/>
      <c r="C2460" s="250"/>
      <c r="D2460" s="250"/>
      <c r="E2460" s="107"/>
      <c r="F2460" s="257"/>
      <c r="G2460" s="257"/>
      <c r="H2460" s="257"/>
      <c r="I2460" s="257"/>
      <c r="J2460" s="257"/>
      <c r="K2460" s="109"/>
      <c r="L2460" s="257"/>
      <c r="M2460" s="257"/>
      <c r="N2460" s="257"/>
      <c r="O2460" s="257"/>
      <c r="P2460" s="248"/>
      <c r="Q2460" s="248"/>
      <c r="R2460" s="248"/>
      <c r="S2460" s="248"/>
      <c r="T2460" s="248"/>
      <c r="U2460" s="248"/>
    </row>
    <row r="2461" spans="2:21" s="260" customFormat="1" ht="30" customHeight="1">
      <c r="B2461" s="250"/>
      <c r="C2461" s="250"/>
      <c r="D2461" s="250"/>
      <c r="E2461" s="107"/>
      <c r="F2461" s="257"/>
      <c r="G2461" s="257"/>
      <c r="H2461" s="257"/>
      <c r="I2461" s="257"/>
      <c r="J2461" s="257"/>
      <c r="K2461" s="109"/>
      <c r="L2461" s="257"/>
      <c r="M2461" s="257"/>
      <c r="N2461" s="257"/>
      <c r="O2461" s="257"/>
      <c r="P2461" s="248"/>
      <c r="Q2461" s="248"/>
      <c r="R2461" s="248"/>
      <c r="S2461" s="248"/>
      <c r="T2461" s="248"/>
      <c r="U2461" s="248"/>
    </row>
    <row r="2462" spans="2:21" s="260" customFormat="1" ht="30" customHeight="1">
      <c r="B2462" s="250"/>
      <c r="C2462" s="250"/>
      <c r="D2462" s="250"/>
      <c r="E2462" s="107"/>
      <c r="F2462" s="257"/>
      <c r="G2462" s="257"/>
      <c r="H2462" s="257"/>
      <c r="I2462" s="257"/>
      <c r="J2462" s="257"/>
      <c r="K2462" s="109"/>
      <c r="L2462" s="257"/>
      <c r="M2462" s="257"/>
      <c r="N2462" s="257"/>
      <c r="O2462" s="257"/>
      <c r="P2462" s="248"/>
      <c r="Q2462" s="248"/>
      <c r="R2462" s="248"/>
      <c r="S2462" s="248"/>
      <c r="T2462" s="248"/>
      <c r="U2462" s="248"/>
    </row>
    <row r="2463" spans="2:21" s="260" customFormat="1" ht="30" customHeight="1">
      <c r="B2463" s="250"/>
      <c r="C2463" s="250"/>
      <c r="D2463" s="250"/>
      <c r="E2463" s="107"/>
      <c r="F2463" s="257"/>
      <c r="G2463" s="257"/>
      <c r="H2463" s="257"/>
      <c r="I2463" s="257"/>
      <c r="J2463" s="257"/>
      <c r="K2463" s="109"/>
      <c r="L2463" s="257"/>
      <c r="M2463" s="257"/>
      <c r="N2463" s="257"/>
      <c r="O2463" s="257"/>
      <c r="P2463" s="248"/>
      <c r="Q2463" s="248"/>
      <c r="R2463" s="248"/>
      <c r="S2463" s="248"/>
      <c r="T2463" s="248"/>
      <c r="U2463" s="248"/>
    </row>
    <row r="2464" spans="2:21" s="260" customFormat="1" ht="30" customHeight="1">
      <c r="B2464" s="250"/>
      <c r="C2464" s="250"/>
      <c r="D2464" s="250"/>
      <c r="E2464" s="107"/>
      <c r="F2464" s="257"/>
      <c r="G2464" s="257"/>
      <c r="H2464" s="257"/>
      <c r="I2464" s="257"/>
      <c r="J2464" s="257"/>
      <c r="K2464" s="109"/>
      <c r="L2464" s="257"/>
      <c r="M2464" s="257"/>
      <c r="N2464" s="257"/>
      <c r="O2464" s="257"/>
      <c r="P2464" s="248"/>
      <c r="Q2464" s="248"/>
      <c r="R2464" s="248"/>
      <c r="S2464" s="248"/>
      <c r="T2464" s="248"/>
      <c r="U2464" s="248"/>
    </row>
    <row r="2465" spans="2:21" s="260" customFormat="1" ht="30" customHeight="1">
      <c r="B2465" s="250"/>
      <c r="C2465" s="250"/>
      <c r="D2465" s="250"/>
      <c r="E2465" s="107"/>
      <c r="F2465" s="257"/>
      <c r="G2465" s="257"/>
      <c r="H2465" s="257"/>
      <c r="I2465" s="257"/>
      <c r="J2465" s="257"/>
      <c r="K2465" s="109"/>
      <c r="L2465" s="257"/>
      <c r="M2465" s="257"/>
      <c r="N2465" s="257"/>
      <c r="O2465" s="257"/>
      <c r="P2465" s="248"/>
      <c r="Q2465" s="248"/>
      <c r="R2465" s="248"/>
      <c r="S2465" s="248"/>
      <c r="T2465" s="248"/>
      <c r="U2465" s="248"/>
    </row>
    <row r="2466" spans="2:21" s="260" customFormat="1" ht="30" customHeight="1">
      <c r="B2466" s="250"/>
      <c r="C2466" s="250"/>
      <c r="D2466" s="250"/>
      <c r="E2466" s="107"/>
      <c r="F2466" s="257"/>
      <c r="G2466" s="257"/>
      <c r="H2466" s="257"/>
      <c r="I2466" s="257"/>
      <c r="J2466" s="257"/>
      <c r="K2466" s="109"/>
      <c r="L2466" s="257"/>
      <c r="M2466" s="257"/>
      <c r="N2466" s="257"/>
      <c r="O2466" s="257"/>
      <c r="P2466" s="248"/>
      <c r="Q2466" s="248"/>
      <c r="R2466" s="248"/>
      <c r="S2466" s="248"/>
      <c r="T2466" s="248"/>
      <c r="U2466" s="248"/>
    </row>
    <row r="2467" spans="2:21" s="260" customFormat="1" ht="30" customHeight="1">
      <c r="B2467" s="250"/>
      <c r="C2467" s="250"/>
      <c r="D2467" s="250"/>
      <c r="E2467" s="107"/>
      <c r="F2467" s="257"/>
      <c r="G2467" s="257"/>
      <c r="H2467" s="257"/>
      <c r="I2467" s="257"/>
      <c r="J2467" s="257"/>
      <c r="K2467" s="109"/>
      <c r="L2467" s="257"/>
      <c r="M2467" s="257"/>
      <c r="N2467" s="257"/>
      <c r="O2467" s="257"/>
      <c r="P2467" s="248"/>
      <c r="Q2467" s="248"/>
      <c r="R2467" s="248"/>
      <c r="S2467" s="248"/>
      <c r="T2467" s="248"/>
      <c r="U2467" s="248"/>
    </row>
    <row r="2468" spans="2:21" s="260" customFormat="1" ht="30" customHeight="1">
      <c r="B2468" s="250"/>
      <c r="C2468" s="250"/>
      <c r="D2468" s="250"/>
      <c r="E2468" s="107"/>
      <c r="F2468" s="257"/>
      <c r="G2468" s="257"/>
      <c r="H2468" s="257"/>
      <c r="I2468" s="257"/>
      <c r="J2468" s="257"/>
      <c r="K2468" s="109"/>
      <c r="L2468" s="257"/>
      <c r="M2468" s="257"/>
      <c r="N2468" s="257"/>
      <c r="O2468" s="257"/>
      <c r="P2468" s="248"/>
      <c r="Q2468" s="248"/>
      <c r="R2468" s="248"/>
      <c r="S2468" s="248"/>
      <c r="T2468" s="248"/>
      <c r="U2468" s="248"/>
    </row>
    <row r="2469" spans="2:21" s="260" customFormat="1" ht="30" customHeight="1">
      <c r="B2469" s="250"/>
      <c r="C2469" s="250"/>
      <c r="D2469" s="250"/>
      <c r="E2469" s="107"/>
      <c r="F2469" s="257"/>
      <c r="G2469" s="257"/>
      <c r="H2469" s="257"/>
      <c r="I2469" s="257"/>
      <c r="J2469" s="257"/>
      <c r="K2469" s="109"/>
      <c r="L2469" s="257"/>
      <c r="M2469" s="257"/>
      <c r="N2469" s="257"/>
      <c r="O2469" s="257"/>
      <c r="P2469" s="248"/>
      <c r="Q2469" s="248"/>
      <c r="R2469" s="248"/>
      <c r="S2469" s="248"/>
      <c r="T2469" s="248"/>
      <c r="U2469" s="248"/>
    </row>
    <row r="2470" spans="2:21" s="260" customFormat="1" ht="30" customHeight="1">
      <c r="B2470" s="250"/>
      <c r="C2470" s="250"/>
      <c r="D2470" s="250"/>
      <c r="E2470" s="107"/>
      <c r="F2470" s="257"/>
      <c r="G2470" s="257"/>
      <c r="H2470" s="257"/>
      <c r="I2470" s="257"/>
      <c r="J2470" s="257"/>
      <c r="K2470" s="109"/>
      <c r="L2470" s="257"/>
      <c r="M2470" s="257"/>
      <c r="N2470" s="257"/>
      <c r="O2470" s="257"/>
      <c r="P2470" s="248"/>
      <c r="Q2470" s="248"/>
      <c r="R2470" s="248"/>
      <c r="S2470" s="248"/>
      <c r="T2470" s="248"/>
      <c r="U2470" s="248"/>
    </row>
    <row r="2471" spans="2:21" s="260" customFormat="1" ht="30" customHeight="1">
      <c r="B2471" s="250"/>
      <c r="C2471" s="250"/>
      <c r="D2471" s="250"/>
      <c r="E2471" s="107"/>
      <c r="F2471" s="257"/>
      <c r="G2471" s="257"/>
      <c r="H2471" s="257"/>
      <c r="I2471" s="257"/>
      <c r="J2471" s="257"/>
      <c r="K2471" s="109"/>
      <c r="L2471" s="257"/>
      <c r="M2471" s="257"/>
      <c r="N2471" s="257"/>
      <c r="O2471" s="257"/>
      <c r="P2471" s="248"/>
      <c r="Q2471" s="248"/>
      <c r="R2471" s="248"/>
      <c r="S2471" s="248"/>
      <c r="T2471" s="248"/>
      <c r="U2471" s="248"/>
    </row>
    <row r="2472" spans="2:21" s="260" customFormat="1" ht="30" customHeight="1">
      <c r="B2472" s="250"/>
      <c r="C2472" s="250"/>
      <c r="D2472" s="250"/>
      <c r="E2472" s="107"/>
      <c r="F2472" s="257"/>
      <c r="G2472" s="257"/>
      <c r="H2472" s="257"/>
      <c r="I2472" s="257"/>
      <c r="J2472" s="257"/>
      <c r="K2472" s="109"/>
      <c r="L2472" s="257"/>
      <c r="M2472" s="257"/>
      <c r="N2472" s="257"/>
      <c r="O2472" s="257"/>
      <c r="P2472" s="248"/>
      <c r="Q2472" s="248"/>
      <c r="R2472" s="248"/>
      <c r="S2472" s="248"/>
      <c r="T2472" s="248"/>
      <c r="U2472" s="248"/>
    </row>
    <row r="2473" spans="2:21" s="260" customFormat="1" ht="30" customHeight="1">
      <c r="B2473" s="250"/>
      <c r="C2473" s="250"/>
      <c r="D2473" s="250"/>
      <c r="E2473" s="107"/>
      <c r="F2473" s="257"/>
      <c r="G2473" s="257"/>
      <c r="H2473" s="257"/>
      <c r="I2473" s="257"/>
      <c r="J2473" s="257"/>
      <c r="K2473" s="109"/>
      <c r="L2473" s="257"/>
      <c r="M2473" s="257"/>
      <c r="N2473" s="257"/>
      <c r="O2473" s="257"/>
      <c r="P2473" s="248"/>
      <c r="Q2473" s="248"/>
      <c r="R2473" s="248"/>
      <c r="S2473" s="248"/>
      <c r="T2473" s="248"/>
      <c r="U2473" s="248"/>
    </row>
    <row r="2474" spans="2:21" s="260" customFormat="1" ht="30" customHeight="1">
      <c r="B2474" s="250"/>
      <c r="C2474" s="250"/>
      <c r="D2474" s="250"/>
      <c r="E2474" s="107"/>
      <c r="F2474" s="257"/>
      <c r="G2474" s="257"/>
      <c r="H2474" s="257"/>
      <c r="I2474" s="257"/>
      <c r="J2474" s="257"/>
      <c r="K2474" s="109"/>
      <c r="L2474" s="257"/>
      <c r="M2474" s="257"/>
      <c r="N2474" s="257"/>
      <c r="O2474" s="257"/>
      <c r="P2474" s="248"/>
      <c r="Q2474" s="248"/>
      <c r="R2474" s="248"/>
      <c r="S2474" s="248"/>
      <c r="T2474" s="248"/>
      <c r="U2474" s="248"/>
    </row>
    <row r="2475" spans="2:21" s="260" customFormat="1" ht="30" customHeight="1">
      <c r="B2475" s="250"/>
      <c r="C2475" s="250"/>
      <c r="D2475" s="250"/>
      <c r="E2475" s="107"/>
      <c r="F2475" s="257"/>
      <c r="G2475" s="257"/>
      <c r="H2475" s="257"/>
      <c r="I2475" s="257"/>
      <c r="J2475" s="257"/>
      <c r="K2475" s="109"/>
      <c r="L2475" s="257"/>
      <c r="M2475" s="257"/>
      <c r="N2475" s="257"/>
      <c r="O2475" s="257"/>
      <c r="P2475" s="248"/>
      <c r="Q2475" s="248"/>
      <c r="R2475" s="248"/>
      <c r="S2475" s="248"/>
      <c r="T2475" s="248"/>
      <c r="U2475" s="248"/>
    </row>
    <row r="2476" spans="2:21" s="260" customFormat="1" ht="30" customHeight="1">
      <c r="B2476" s="250"/>
      <c r="C2476" s="250"/>
      <c r="D2476" s="250"/>
      <c r="E2476" s="107"/>
      <c r="F2476" s="257"/>
      <c r="G2476" s="257"/>
      <c r="H2476" s="257"/>
      <c r="I2476" s="257"/>
      <c r="J2476" s="257"/>
      <c r="K2476" s="109"/>
      <c r="L2476" s="257"/>
      <c r="M2476" s="257"/>
      <c r="N2476" s="257"/>
      <c r="O2476" s="257"/>
      <c r="P2476" s="248"/>
      <c r="Q2476" s="248"/>
      <c r="R2476" s="248"/>
      <c r="S2476" s="248"/>
      <c r="T2476" s="248"/>
      <c r="U2476" s="248"/>
    </row>
    <row r="2477" spans="2:21" s="260" customFormat="1" ht="30" customHeight="1">
      <c r="B2477" s="250"/>
      <c r="C2477" s="250"/>
      <c r="D2477" s="250"/>
      <c r="E2477" s="107"/>
      <c r="F2477" s="257"/>
      <c r="G2477" s="257"/>
      <c r="H2477" s="257"/>
      <c r="I2477" s="257"/>
      <c r="J2477" s="257"/>
      <c r="K2477" s="109"/>
      <c r="L2477" s="257"/>
      <c r="M2477" s="257"/>
      <c r="N2477" s="257"/>
      <c r="O2477" s="257"/>
      <c r="P2477" s="248"/>
      <c r="Q2477" s="248"/>
      <c r="R2477" s="248"/>
      <c r="S2477" s="248"/>
      <c r="T2477" s="248"/>
      <c r="U2477" s="248"/>
    </row>
    <row r="2478" spans="2:21" s="260" customFormat="1" ht="30" customHeight="1">
      <c r="B2478" s="250"/>
      <c r="C2478" s="250"/>
      <c r="D2478" s="250"/>
      <c r="E2478" s="107"/>
      <c r="F2478" s="257"/>
      <c r="G2478" s="257"/>
      <c r="H2478" s="257"/>
      <c r="I2478" s="257"/>
      <c r="J2478" s="257"/>
      <c r="K2478" s="109"/>
      <c r="L2478" s="257"/>
      <c r="M2478" s="257"/>
      <c r="N2478" s="257"/>
      <c r="O2478" s="257"/>
      <c r="P2478" s="248"/>
      <c r="Q2478" s="248"/>
      <c r="R2478" s="248"/>
      <c r="S2478" s="248"/>
      <c r="T2478" s="248"/>
      <c r="U2478" s="248"/>
    </row>
    <row r="2479" spans="2:21" s="260" customFormat="1" ht="30" customHeight="1">
      <c r="B2479" s="250"/>
      <c r="C2479" s="250"/>
      <c r="D2479" s="250"/>
      <c r="E2479" s="107"/>
      <c r="F2479" s="257"/>
      <c r="G2479" s="257"/>
      <c r="H2479" s="257"/>
      <c r="I2479" s="257"/>
      <c r="J2479" s="257"/>
      <c r="K2479" s="109"/>
      <c r="L2479" s="257"/>
      <c r="M2479" s="257"/>
      <c r="N2479" s="257"/>
      <c r="O2479" s="257"/>
      <c r="P2479" s="248"/>
      <c r="Q2479" s="248"/>
      <c r="R2479" s="248"/>
      <c r="S2479" s="248"/>
      <c r="T2479" s="248"/>
      <c r="U2479" s="248"/>
    </row>
    <row r="2480" spans="2:21" s="260" customFormat="1" ht="30" customHeight="1">
      <c r="B2480" s="250"/>
      <c r="C2480" s="250"/>
      <c r="D2480" s="250"/>
      <c r="E2480" s="107"/>
      <c r="F2480" s="257"/>
      <c r="G2480" s="257"/>
      <c r="H2480" s="257"/>
      <c r="I2480" s="257"/>
      <c r="J2480" s="257"/>
      <c r="K2480" s="109"/>
      <c r="L2480" s="257"/>
      <c r="M2480" s="257"/>
      <c r="N2480" s="257"/>
      <c r="O2480" s="257"/>
      <c r="P2480" s="248"/>
      <c r="Q2480" s="248"/>
      <c r="R2480" s="248"/>
      <c r="S2480" s="248"/>
      <c r="T2480" s="248"/>
      <c r="U2480" s="248"/>
    </row>
    <row r="2481" spans="2:21" s="260" customFormat="1" ht="30" customHeight="1">
      <c r="B2481" s="250"/>
      <c r="C2481" s="250"/>
      <c r="D2481" s="250"/>
      <c r="E2481" s="107"/>
      <c r="F2481" s="257"/>
      <c r="G2481" s="257"/>
      <c r="H2481" s="257"/>
      <c r="I2481" s="257"/>
      <c r="J2481" s="257"/>
      <c r="K2481" s="109"/>
      <c r="L2481" s="257"/>
      <c r="M2481" s="257"/>
      <c r="N2481" s="257"/>
      <c r="O2481" s="257"/>
      <c r="P2481" s="248"/>
      <c r="Q2481" s="248"/>
      <c r="R2481" s="248"/>
      <c r="S2481" s="248"/>
      <c r="T2481" s="248"/>
      <c r="U2481" s="248"/>
    </row>
    <row r="2482" spans="2:21" s="260" customFormat="1" ht="30" customHeight="1">
      <c r="B2482" s="250"/>
      <c r="C2482" s="250"/>
      <c r="D2482" s="250"/>
      <c r="E2482" s="107"/>
      <c r="F2482" s="257"/>
      <c r="G2482" s="257"/>
      <c r="H2482" s="257"/>
      <c r="I2482" s="257"/>
      <c r="J2482" s="257"/>
      <c r="K2482" s="109"/>
      <c r="L2482" s="257"/>
      <c r="M2482" s="257"/>
      <c r="N2482" s="257"/>
      <c r="O2482" s="257"/>
      <c r="P2482" s="248"/>
      <c r="Q2482" s="248"/>
      <c r="R2482" s="248"/>
      <c r="S2482" s="248"/>
      <c r="T2482" s="248"/>
      <c r="U2482" s="248"/>
    </row>
    <row r="2483" spans="2:21" s="260" customFormat="1" ht="30" customHeight="1">
      <c r="B2483" s="250"/>
      <c r="C2483" s="250"/>
      <c r="D2483" s="250"/>
      <c r="E2483" s="107"/>
      <c r="F2483" s="257"/>
      <c r="G2483" s="257"/>
      <c r="H2483" s="257"/>
      <c r="I2483" s="257"/>
      <c r="J2483" s="257"/>
      <c r="K2483" s="109"/>
      <c r="L2483" s="257"/>
      <c r="M2483" s="257"/>
      <c r="N2483" s="257"/>
      <c r="O2483" s="257"/>
      <c r="P2483" s="248"/>
      <c r="Q2483" s="248"/>
      <c r="R2483" s="248"/>
      <c r="S2483" s="248"/>
      <c r="T2483" s="248"/>
      <c r="U2483" s="248"/>
    </row>
    <row r="2484" spans="2:21" s="260" customFormat="1" ht="30" customHeight="1">
      <c r="B2484" s="250"/>
      <c r="C2484" s="250"/>
      <c r="D2484" s="250"/>
      <c r="E2484" s="107"/>
      <c r="F2484" s="257"/>
      <c r="G2484" s="257"/>
      <c r="H2484" s="257"/>
      <c r="I2484" s="257"/>
      <c r="J2484" s="257"/>
      <c r="K2484" s="109"/>
      <c r="L2484" s="257"/>
      <c r="M2484" s="257"/>
      <c r="N2484" s="257"/>
      <c r="O2484" s="257"/>
      <c r="P2484" s="248"/>
      <c r="Q2484" s="248"/>
      <c r="R2484" s="248"/>
      <c r="S2484" s="248"/>
      <c r="T2484" s="248"/>
      <c r="U2484" s="248"/>
    </row>
    <row r="2485" spans="2:21" s="260" customFormat="1" ht="30" customHeight="1">
      <c r="B2485" s="250"/>
      <c r="C2485" s="250"/>
      <c r="D2485" s="250"/>
      <c r="E2485" s="107"/>
      <c r="F2485" s="257"/>
      <c r="G2485" s="257"/>
      <c r="H2485" s="257"/>
      <c r="I2485" s="257"/>
      <c r="J2485" s="257"/>
      <c r="K2485" s="109"/>
      <c r="L2485" s="257"/>
      <c r="M2485" s="257"/>
      <c r="N2485" s="257"/>
      <c r="O2485" s="257"/>
      <c r="P2485" s="248"/>
      <c r="Q2485" s="248"/>
      <c r="R2485" s="248"/>
      <c r="S2485" s="248"/>
      <c r="T2485" s="248"/>
      <c r="U2485" s="248"/>
    </row>
    <row r="2486" spans="2:21" s="260" customFormat="1" ht="30" customHeight="1">
      <c r="B2486" s="250"/>
      <c r="C2486" s="250"/>
      <c r="D2486" s="250"/>
      <c r="E2486" s="107"/>
      <c r="F2486" s="257"/>
      <c r="G2486" s="257"/>
      <c r="H2486" s="257"/>
      <c r="I2486" s="257"/>
      <c r="J2486" s="257"/>
      <c r="K2486" s="109"/>
      <c r="L2486" s="257"/>
      <c r="M2486" s="257"/>
      <c r="N2486" s="257"/>
      <c r="O2486" s="257"/>
      <c r="P2486" s="248"/>
      <c r="Q2486" s="248"/>
      <c r="R2486" s="248"/>
      <c r="S2486" s="248"/>
      <c r="T2486" s="248"/>
      <c r="U2486" s="248"/>
    </row>
    <row r="2487" spans="2:21" s="260" customFormat="1" ht="30" customHeight="1">
      <c r="B2487" s="250"/>
      <c r="C2487" s="250"/>
      <c r="D2487" s="250"/>
      <c r="E2487" s="107"/>
      <c r="F2487" s="257"/>
      <c r="G2487" s="257"/>
      <c r="H2487" s="257"/>
      <c r="I2487" s="257"/>
      <c r="J2487" s="257"/>
      <c r="K2487" s="109"/>
      <c r="L2487" s="257"/>
      <c r="M2487" s="257"/>
      <c r="N2487" s="257"/>
      <c r="O2487" s="257"/>
      <c r="P2487" s="248"/>
      <c r="Q2487" s="248"/>
      <c r="R2487" s="248"/>
      <c r="S2487" s="248"/>
      <c r="T2487" s="248"/>
      <c r="U2487" s="248"/>
    </row>
    <row r="2488" spans="2:21" s="260" customFormat="1" ht="30" customHeight="1">
      <c r="B2488" s="250"/>
      <c r="C2488" s="250"/>
      <c r="D2488" s="250"/>
      <c r="E2488" s="107"/>
      <c r="F2488" s="257"/>
      <c r="G2488" s="257"/>
      <c r="H2488" s="257"/>
      <c r="I2488" s="257"/>
      <c r="J2488" s="257"/>
      <c r="K2488" s="109"/>
      <c r="L2488" s="257"/>
      <c r="M2488" s="257"/>
      <c r="N2488" s="257"/>
      <c r="O2488" s="257"/>
      <c r="P2488" s="248"/>
      <c r="Q2488" s="248"/>
      <c r="R2488" s="248"/>
      <c r="S2488" s="248"/>
      <c r="T2488" s="248"/>
      <c r="U2488" s="248"/>
    </row>
    <row r="2489" spans="2:21" s="260" customFormat="1" ht="30" customHeight="1">
      <c r="B2489" s="250"/>
      <c r="C2489" s="250"/>
      <c r="D2489" s="250"/>
      <c r="E2489" s="107"/>
      <c r="F2489" s="257"/>
      <c r="G2489" s="257"/>
      <c r="H2489" s="257"/>
      <c r="I2489" s="257"/>
      <c r="J2489" s="257"/>
      <c r="K2489" s="109"/>
      <c r="L2489" s="257"/>
      <c r="M2489" s="257"/>
      <c r="N2489" s="257"/>
      <c r="O2489" s="257"/>
      <c r="P2489" s="248"/>
      <c r="Q2489" s="248"/>
      <c r="R2489" s="248"/>
      <c r="S2489" s="248"/>
      <c r="T2489" s="248"/>
      <c r="U2489" s="248"/>
    </row>
    <row r="2490" spans="2:21" s="260" customFormat="1" ht="30" customHeight="1">
      <c r="B2490" s="250"/>
      <c r="C2490" s="250"/>
      <c r="D2490" s="250"/>
      <c r="E2490" s="107"/>
      <c r="F2490" s="257"/>
      <c r="G2490" s="257"/>
      <c r="H2490" s="257"/>
      <c r="I2490" s="257"/>
      <c r="J2490" s="257"/>
      <c r="K2490" s="109"/>
      <c r="L2490" s="257"/>
      <c r="M2490" s="257"/>
      <c r="N2490" s="257"/>
      <c r="O2490" s="257"/>
      <c r="P2490" s="248"/>
      <c r="Q2490" s="248"/>
      <c r="R2490" s="248"/>
      <c r="S2490" s="248"/>
      <c r="T2490" s="248"/>
      <c r="U2490" s="248"/>
    </row>
    <row r="2491" spans="2:21" s="260" customFormat="1" ht="30" customHeight="1">
      <c r="B2491" s="250"/>
      <c r="C2491" s="250"/>
      <c r="D2491" s="250"/>
      <c r="E2491" s="107"/>
      <c r="F2491" s="257"/>
      <c r="G2491" s="257"/>
      <c r="H2491" s="257"/>
      <c r="I2491" s="257"/>
      <c r="J2491" s="257"/>
      <c r="K2491" s="109"/>
      <c r="L2491" s="257"/>
      <c r="M2491" s="257"/>
      <c r="N2491" s="257"/>
      <c r="O2491" s="257"/>
      <c r="P2491" s="248"/>
      <c r="Q2491" s="248"/>
      <c r="R2491" s="248"/>
      <c r="S2491" s="248"/>
      <c r="T2491" s="248"/>
      <c r="U2491" s="248"/>
    </row>
    <row r="2492" spans="2:21" s="260" customFormat="1" ht="30" customHeight="1">
      <c r="B2492" s="250"/>
      <c r="C2492" s="250"/>
      <c r="D2492" s="250"/>
      <c r="E2492" s="107"/>
      <c r="F2492" s="257"/>
      <c r="G2492" s="257"/>
      <c r="H2492" s="257"/>
      <c r="I2492" s="257"/>
      <c r="J2492" s="257"/>
      <c r="K2492" s="109"/>
      <c r="L2492" s="257"/>
      <c r="M2492" s="257"/>
      <c r="N2492" s="257"/>
      <c r="O2492" s="257"/>
      <c r="P2492" s="248"/>
      <c r="Q2492" s="248"/>
      <c r="R2492" s="248"/>
      <c r="S2492" s="248"/>
      <c r="T2492" s="248"/>
      <c r="U2492" s="248"/>
    </row>
    <row r="2493" spans="2:21" s="260" customFormat="1" ht="30" customHeight="1">
      <c r="B2493" s="250"/>
      <c r="C2493" s="250"/>
      <c r="D2493" s="250"/>
      <c r="E2493" s="107"/>
      <c r="F2493" s="257"/>
      <c r="G2493" s="257"/>
      <c r="H2493" s="257"/>
      <c r="I2493" s="257"/>
      <c r="J2493" s="257"/>
      <c r="K2493" s="109"/>
      <c r="L2493" s="257"/>
      <c r="M2493" s="257"/>
      <c r="N2493" s="257"/>
      <c r="O2493" s="257"/>
      <c r="P2493" s="248"/>
      <c r="Q2493" s="248"/>
      <c r="R2493" s="248"/>
      <c r="S2493" s="248"/>
      <c r="T2493" s="248"/>
      <c r="U2493" s="248"/>
    </row>
    <row r="2494" spans="2:21" s="260" customFormat="1" ht="30" customHeight="1">
      <c r="B2494" s="250"/>
      <c r="C2494" s="250"/>
      <c r="D2494" s="250"/>
      <c r="E2494" s="107"/>
      <c r="F2494" s="257"/>
      <c r="G2494" s="257"/>
      <c r="H2494" s="257"/>
      <c r="I2494" s="257"/>
      <c r="J2494" s="257"/>
      <c r="K2494" s="109"/>
      <c r="L2494" s="257"/>
      <c r="M2494" s="257"/>
      <c r="N2494" s="257"/>
      <c r="O2494" s="257"/>
      <c r="P2494" s="248"/>
      <c r="Q2494" s="248"/>
      <c r="R2494" s="248"/>
      <c r="S2494" s="248"/>
      <c r="T2494" s="248"/>
      <c r="U2494" s="248"/>
    </row>
    <row r="2495" spans="2:21" s="260" customFormat="1" ht="30" customHeight="1">
      <c r="B2495" s="250"/>
      <c r="C2495" s="250"/>
      <c r="D2495" s="250"/>
      <c r="E2495" s="107"/>
      <c r="F2495" s="257"/>
      <c r="G2495" s="257"/>
      <c r="H2495" s="257"/>
      <c r="I2495" s="257"/>
      <c r="J2495" s="257"/>
      <c r="K2495" s="109"/>
      <c r="L2495" s="257"/>
      <c r="M2495" s="257"/>
      <c r="N2495" s="257"/>
      <c r="O2495" s="257"/>
      <c r="P2495" s="248"/>
      <c r="Q2495" s="248"/>
      <c r="R2495" s="248"/>
      <c r="S2495" s="248"/>
      <c r="T2495" s="248"/>
      <c r="U2495" s="248"/>
    </row>
    <row r="2496" spans="2:21" s="260" customFormat="1" ht="30" customHeight="1">
      <c r="B2496" s="250"/>
      <c r="C2496" s="250"/>
      <c r="D2496" s="250"/>
      <c r="E2496" s="107"/>
      <c r="F2496" s="257"/>
      <c r="G2496" s="257"/>
      <c r="H2496" s="257"/>
      <c r="I2496" s="257"/>
      <c r="J2496" s="257"/>
      <c r="K2496" s="109"/>
      <c r="L2496" s="257"/>
      <c r="M2496" s="257"/>
      <c r="N2496" s="257"/>
      <c r="O2496" s="257"/>
      <c r="P2496" s="248"/>
      <c r="Q2496" s="248"/>
      <c r="R2496" s="248"/>
      <c r="S2496" s="248"/>
      <c r="T2496" s="248"/>
      <c r="U2496" s="248"/>
    </row>
    <row r="2497" spans="2:21" s="260" customFormat="1" ht="30" customHeight="1">
      <c r="B2497" s="250"/>
      <c r="C2497" s="250"/>
      <c r="D2497" s="250"/>
      <c r="E2497" s="107"/>
      <c r="F2497" s="257"/>
      <c r="G2497" s="257"/>
      <c r="H2497" s="257"/>
      <c r="I2497" s="257"/>
      <c r="J2497" s="257"/>
      <c r="K2497" s="109"/>
      <c r="L2497" s="257"/>
      <c r="M2497" s="257"/>
      <c r="N2497" s="257"/>
      <c r="O2497" s="257"/>
      <c r="P2497" s="248"/>
      <c r="Q2497" s="248"/>
      <c r="R2497" s="248"/>
      <c r="S2497" s="248"/>
      <c r="T2497" s="248"/>
      <c r="U2497" s="248"/>
    </row>
    <row r="2498" spans="2:21" s="260" customFormat="1" ht="30" customHeight="1">
      <c r="B2498" s="250"/>
      <c r="C2498" s="250"/>
      <c r="D2498" s="250"/>
      <c r="E2498" s="107"/>
      <c r="F2498" s="257"/>
      <c r="G2498" s="257"/>
      <c r="H2498" s="257"/>
      <c r="I2498" s="257"/>
      <c r="J2498" s="257"/>
      <c r="K2498" s="109"/>
      <c r="L2498" s="257"/>
      <c r="M2498" s="257"/>
      <c r="N2498" s="257"/>
      <c r="O2498" s="257"/>
      <c r="P2498" s="248"/>
      <c r="Q2498" s="248"/>
      <c r="R2498" s="248"/>
      <c r="S2498" s="248"/>
      <c r="T2498" s="248"/>
      <c r="U2498" s="248"/>
    </row>
    <row r="2499" spans="2:21" s="260" customFormat="1" ht="30" customHeight="1">
      <c r="B2499" s="250"/>
      <c r="C2499" s="250"/>
      <c r="D2499" s="250"/>
      <c r="E2499" s="107"/>
      <c r="F2499" s="257"/>
      <c r="G2499" s="257"/>
      <c r="H2499" s="257"/>
      <c r="I2499" s="257"/>
      <c r="J2499" s="257"/>
      <c r="K2499" s="109"/>
      <c r="L2499" s="257"/>
      <c r="M2499" s="257"/>
      <c r="N2499" s="257"/>
      <c r="O2499" s="257"/>
      <c r="P2499" s="248"/>
      <c r="Q2499" s="248"/>
      <c r="R2499" s="248"/>
      <c r="S2499" s="248"/>
      <c r="T2499" s="248"/>
      <c r="U2499" s="248"/>
    </row>
    <row r="2500" spans="2:21" s="260" customFormat="1" ht="30" customHeight="1">
      <c r="B2500" s="250"/>
      <c r="C2500" s="250"/>
      <c r="D2500" s="250"/>
      <c r="E2500" s="107"/>
      <c r="F2500" s="257"/>
      <c r="G2500" s="257"/>
      <c r="H2500" s="257"/>
      <c r="I2500" s="257"/>
      <c r="J2500" s="257"/>
      <c r="K2500" s="109"/>
      <c r="L2500" s="257"/>
      <c r="M2500" s="257"/>
      <c r="N2500" s="257"/>
      <c r="O2500" s="257"/>
      <c r="P2500" s="248"/>
      <c r="Q2500" s="248"/>
      <c r="R2500" s="248"/>
      <c r="S2500" s="248"/>
      <c r="T2500" s="248"/>
      <c r="U2500" s="248"/>
    </row>
    <row r="2501" spans="2:21" s="260" customFormat="1" ht="30" customHeight="1">
      <c r="B2501" s="250"/>
      <c r="C2501" s="250"/>
      <c r="D2501" s="250"/>
      <c r="E2501" s="107"/>
      <c r="F2501" s="257"/>
      <c r="G2501" s="257"/>
      <c r="H2501" s="257"/>
      <c r="I2501" s="257"/>
      <c r="J2501" s="257"/>
      <c r="K2501" s="109"/>
      <c r="L2501" s="257"/>
      <c r="M2501" s="257"/>
      <c r="N2501" s="257"/>
      <c r="O2501" s="257"/>
      <c r="P2501" s="248"/>
      <c r="Q2501" s="248"/>
      <c r="R2501" s="248"/>
      <c r="S2501" s="248"/>
      <c r="T2501" s="248"/>
      <c r="U2501" s="248"/>
    </row>
    <row r="2502" spans="2:21" s="260" customFormat="1" ht="30" customHeight="1">
      <c r="B2502" s="250"/>
      <c r="C2502" s="250"/>
      <c r="D2502" s="250"/>
      <c r="E2502" s="107"/>
      <c r="F2502" s="257"/>
      <c r="G2502" s="257"/>
      <c r="H2502" s="257"/>
      <c r="I2502" s="257"/>
      <c r="J2502" s="257"/>
      <c r="K2502" s="109"/>
      <c r="L2502" s="257"/>
      <c r="M2502" s="257"/>
      <c r="N2502" s="257"/>
      <c r="O2502" s="257"/>
      <c r="P2502" s="248"/>
      <c r="Q2502" s="248"/>
      <c r="R2502" s="248"/>
      <c r="S2502" s="248"/>
      <c r="T2502" s="248"/>
      <c r="U2502" s="248"/>
    </row>
    <row r="2503" spans="2:21" s="260" customFormat="1" ht="30" customHeight="1">
      <c r="B2503" s="250"/>
      <c r="C2503" s="250"/>
      <c r="D2503" s="250"/>
      <c r="E2503" s="107"/>
      <c r="F2503" s="257"/>
      <c r="G2503" s="257"/>
      <c r="H2503" s="257"/>
      <c r="I2503" s="257"/>
      <c r="J2503" s="257"/>
      <c r="K2503" s="109"/>
      <c r="L2503" s="257"/>
      <c r="M2503" s="257"/>
      <c r="N2503" s="257"/>
      <c r="O2503" s="257"/>
      <c r="P2503" s="248"/>
      <c r="Q2503" s="248"/>
      <c r="R2503" s="248"/>
      <c r="S2503" s="248"/>
      <c r="T2503" s="248"/>
      <c r="U2503" s="248"/>
    </row>
    <row r="2504" spans="2:21" s="260" customFormat="1" ht="30" customHeight="1">
      <c r="B2504" s="250"/>
      <c r="C2504" s="250"/>
      <c r="D2504" s="250"/>
      <c r="E2504" s="107"/>
      <c r="F2504" s="257"/>
      <c r="G2504" s="257"/>
      <c r="H2504" s="257"/>
      <c r="I2504" s="257"/>
      <c r="J2504" s="257"/>
      <c r="K2504" s="109"/>
      <c r="L2504" s="257"/>
      <c r="M2504" s="257"/>
      <c r="N2504" s="257"/>
      <c r="O2504" s="257"/>
      <c r="P2504" s="248"/>
      <c r="Q2504" s="248"/>
      <c r="R2504" s="248"/>
      <c r="S2504" s="248"/>
      <c r="T2504" s="248"/>
      <c r="U2504" s="248"/>
    </row>
    <row r="2505" spans="2:21" s="260" customFormat="1" ht="30" customHeight="1">
      <c r="B2505" s="250"/>
      <c r="C2505" s="250"/>
      <c r="D2505" s="250"/>
      <c r="E2505" s="107"/>
      <c r="F2505" s="257"/>
      <c r="G2505" s="257"/>
      <c r="H2505" s="257"/>
      <c r="I2505" s="257"/>
      <c r="J2505" s="257"/>
      <c r="K2505" s="109"/>
      <c r="L2505" s="257"/>
      <c r="M2505" s="257"/>
      <c r="N2505" s="257"/>
      <c r="O2505" s="257"/>
      <c r="P2505" s="248"/>
      <c r="Q2505" s="248"/>
      <c r="R2505" s="248"/>
      <c r="S2505" s="248"/>
      <c r="T2505" s="248"/>
      <c r="U2505" s="248"/>
    </row>
    <row r="2506" spans="2:21" s="260" customFormat="1" ht="30" customHeight="1">
      <c r="B2506" s="250"/>
      <c r="C2506" s="250"/>
      <c r="D2506" s="250"/>
      <c r="E2506" s="107"/>
      <c r="F2506" s="257"/>
      <c r="G2506" s="257"/>
      <c r="H2506" s="257"/>
      <c r="I2506" s="257"/>
      <c r="J2506" s="257"/>
      <c r="K2506" s="109"/>
      <c r="L2506" s="257"/>
      <c r="M2506" s="257"/>
      <c r="N2506" s="257"/>
      <c r="O2506" s="257"/>
      <c r="P2506" s="248"/>
      <c r="Q2506" s="248"/>
      <c r="R2506" s="248"/>
      <c r="S2506" s="248"/>
      <c r="T2506" s="248"/>
      <c r="U2506" s="248"/>
    </row>
    <row r="2507" spans="2:21" s="260" customFormat="1" ht="30" customHeight="1">
      <c r="B2507" s="250"/>
      <c r="C2507" s="250"/>
      <c r="D2507" s="250"/>
      <c r="E2507" s="107"/>
      <c r="F2507" s="257"/>
      <c r="G2507" s="257"/>
      <c r="H2507" s="257"/>
      <c r="I2507" s="257"/>
      <c r="J2507" s="257"/>
      <c r="K2507" s="109"/>
      <c r="L2507" s="257"/>
      <c r="M2507" s="257"/>
      <c r="N2507" s="257"/>
      <c r="O2507" s="257"/>
      <c r="P2507" s="248"/>
      <c r="Q2507" s="248"/>
      <c r="R2507" s="248"/>
      <c r="S2507" s="248"/>
      <c r="T2507" s="248"/>
      <c r="U2507" s="248"/>
    </row>
    <row r="2508" spans="2:21" s="260" customFormat="1" ht="30" customHeight="1">
      <c r="B2508" s="250"/>
      <c r="C2508" s="250"/>
      <c r="D2508" s="250"/>
      <c r="E2508" s="107"/>
      <c r="F2508" s="257"/>
      <c r="G2508" s="257"/>
      <c r="H2508" s="257"/>
      <c r="I2508" s="257"/>
      <c r="J2508" s="257"/>
      <c r="K2508" s="109"/>
      <c r="L2508" s="257"/>
      <c r="M2508" s="257"/>
      <c r="N2508" s="257"/>
      <c r="O2508" s="257"/>
      <c r="P2508" s="248"/>
      <c r="Q2508" s="248"/>
      <c r="R2508" s="248"/>
      <c r="S2508" s="248"/>
      <c r="T2508" s="248"/>
      <c r="U2508" s="248"/>
    </row>
    <row r="2509" spans="2:21" s="260" customFormat="1" ht="30" customHeight="1">
      <c r="B2509" s="250"/>
      <c r="C2509" s="250"/>
      <c r="D2509" s="250"/>
      <c r="E2509" s="107"/>
      <c r="F2509" s="257"/>
      <c r="G2509" s="257"/>
      <c r="H2509" s="257"/>
      <c r="I2509" s="257"/>
      <c r="J2509" s="257"/>
      <c r="K2509" s="109"/>
      <c r="L2509" s="257"/>
      <c r="M2509" s="257"/>
      <c r="N2509" s="257"/>
      <c r="O2509" s="257"/>
      <c r="P2509" s="248"/>
      <c r="Q2509" s="248"/>
      <c r="R2509" s="248"/>
      <c r="S2509" s="248"/>
      <c r="T2509" s="248"/>
      <c r="U2509" s="248"/>
    </row>
    <row r="2510" spans="2:21" s="260" customFormat="1" ht="30" customHeight="1">
      <c r="B2510" s="250"/>
      <c r="C2510" s="250"/>
      <c r="D2510" s="250"/>
      <c r="E2510" s="107"/>
      <c r="F2510" s="257"/>
      <c r="G2510" s="257"/>
      <c r="H2510" s="257"/>
      <c r="I2510" s="257"/>
      <c r="J2510" s="257"/>
      <c r="K2510" s="109"/>
      <c r="L2510" s="257"/>
      <c r="M2510" s="257"/>
      <c r="N2510" s="257"/>
      <c r="O2510" s="257"/>
      <c r="P2510" s="248"/>
      <c r="Q2510" s="248"/>
      <c r="R2510" s="248"/>
      <c r="S2510" s="248"/>
      <c r="T2510" s="248"/>
      <c r="U2510" s="248"/>
    </row>
    <row r="2511" spans="2:21" s="260" customFormat="1" ht="30" customHeight="1">
      <c r="B2511" s="250"/>
      <c r="C2511" s="250"/>
      <c r="D2511" s="250"/>
      <c r="E2511" s="107"/>
      <c r="F2511" s="257"/>
      <c r="G2511" s="257"/>
      <c r="H2511" s="257"/>
      <c r="I2511" s="257"/>
      <c r="J2511" s="257"/>
      <c r="K2511" s="109"/>
      <c r="L2511" s="257"/>
      <c r="M2511" s="257"/>
      <c r="N2511" s="257"/>
      <c r="O2511" s="257"/>
      <c r="P2511" s="248"/>
      <c r="Q2511" s="248"/>
      <c r="R2511" s="248"/>
      <c r="S2511" s="248"/>
      <c r="T2511" s="248"/>
      <c r="U2511" s="248"/>
    </row>
    <row r="2512" spans="2:21" s="260" customFormat="1" ht="30" customHeight="1">
      <c r="B2512" s="250"/>
      <c r="C2512" s="250"/>
      <c r="D2512" s="250"/>
      <c r="E2512" s="107"/>
      <c r="F2512" s="257"/>
      <c r="G2512" s="257"/>
      <c r="H2512" s="257"/>
      <c r="I2512" s="257"/>
      <c r="J2512" s="257"/>
      <c r="K2512" s="109"/>
      <c r="L2512" s="257"/>
      <c r="M2512" s="257"/>
      <c r="N2512" s="257"/>
      <c r="O2512" s="257"/>
      <c r="P2512" s="248"/>
      <c r="Q2512" s="248"/>
      <c r="R2512" s="248"/>
      <c r="S2512" s="248"/>
      <c r="T2512" s="248"/>
      <c r="U2512" s="248"/>
    </row>
    <row r="2513" spans="2:21" s="260" customFormat="1" ht="30" customHeight="1">
      <c r="B2513" s="250"/>
      <c r="C2513" s="250"/>
      <c r="D2513" s="250"/>
      <c r="E2513" s="107"/>
      <c r="F2513" s="257"/>
      <c r="G2513" s="257"/>
      <c r="H2513" s="257"/>
      <c r="I2513" s="257"/>
      <c r="J2513" s="257"/>
      <c r="K2513" s="109"/>
      <c r="L2513" s="257"/>
      <c r="M2513" s="257"/>
      <c r="N2513" s="257"/>
      <c r="O2513" s="257"/>
      <c r="P2513" s="248"/>
      <c r="Q2513" s="248"/>
      <c r="R2513" s="248"/>
      <c r="S2513" s="248"/>
      <c r="T2513" s="248"/>
      <c r="U2513" s="248"/>
    </row>
    <row r="2514" spans="2:21" s="260" customFormat="1" ht="30" customHeight="1">
      <c r="B2514" s="250"/>
      <c r="C2514" s="250"/>
      <c r="D2514" s="250"/>
      <c r="E2514" s="107"/>
      <c r="F2514" s="257"/>
      <c r="G2514" s="257"/>
      <c r="H2514" s="257"/>
      <c r="I2514" s="257"/>
      <c r="J2514" s="257"/>
      <c r="K2514" s="109"/>
      <c r="L2514" s="257"/>
      <c r="M2514" s="257"/>
      <c r="N2514" s="257"/>
      <c r="O2514" s="257"/>
      <c r="P2514" s="248"/>
      <c r="Q2514" s="248"/>
      <c r="R2514" s="248"/>
      <c r="S2514" s="248"/>
      <c r="T2514" s="248"/>
      <c r="U2514" s="248"/>
    </row>
    <row r="2515" spans="2:21" s="260" customFormat="1" ht="30" customHeight="1">
      <c r="B2515" s="250"/>
      <c r="C2515" s="250"/>
      <c r="D2515" s="250"/>
      <c r="E2515" s="107"/>
      <c r="F2515" s="257"/>
      <c r="G2515" s="257"/>
      <c r="H2515" s="257"/>
      <c r="I2515" s="257"/>
      <c r="J2515" s="257"/>
      <c r="K2515" s="109"/>
      <c r="L2515" s="257"/>
      <c r="M2515" s="257"/>
      <c r="N2515" s="257"/>
      <c r="O2515" s="257"/>
      <c r="P2515" s="248"/>
      <c r="Q2515" s="248"/>
      <c r="R2515" s="248"/>
      <c r="S2515" s="248"/>
      <c r="T2515" s="248"/>
      <c r="U2515" s="248"/>
    </row>
    <row r="2516" spans="2:21" s="260" customFormat="1" ht="30" customHeight="1">
      <c r="B2516" s="250"/>
      <c r="C2516" s="250"/>
      <c r="D2516" s="250"/>
      <c r="E2516" s="107"/>
      <c r="F2516" s="257"/>
      <c r="G2516" s="257"/>
      <c r="H2516" s="257"/>
      <c r="I2516" s="257"/>
      <c r="J2516" s="257"/>
      <c r="K2516" s="109"/>
      <c r="L2516" s="257"/>
      <c r="M2516" s="257"/>
      <c r="N2516" s="257"/>
      <c r="O2516" s="257"/>
      <c r="P2516" s="248"/>
      <c r="Q2516" s="248"/>
      <c r="R2516" s="248"/>
      <c r="S2516" s="248"/>
      <c r="T2516" s="248"/>
      <c r="U2516" s="248"/>
    </row>
    <row r="2517" spans="2:21" s="260" customFormat="1" ht="30" customHeight="1">
      <c r="B2517" s="250"/>
      <c r="C2517" s="250"/>
      <c r="D2517" s="250"/>
      <c r="E2517" s="107"/>
      <c r="F2517" s="257"/>
      <c r="G2517" s="257"/>
      <c r="H2517" s="257"/>
      <c r="I2517" s="257"/>
      <c r="J2517" s="257"/>
      <c r="K2517" s="109"/>
      <c r="L2517" s="257"/>
      <c r="M2517" s="257"/>
      <c r="N2517" s="257"/>
      <c r="O2517" s="257"/>
      <c r="P2517" s="248"/>
      <c r="Q2517" s="248"/>
      <c r="R2517" s="248"/>
      <c r="S2517" s="248"/>
      <c r="T2517" s="248"/>
      <c r="U2517" s="248"/>
    </row>
    <row r="2518" spans="2:21" s="260" customFormat="1" ht="30" customHeight="1">
      <c r="B2518" s="250"/>
      <c r="C2518" s="250"/>
      <c r="D2518" s="250"/>
      <c r="E2518" s="107"/>
      <c r="F2518" s="257"/>
      <c r="G2518" s="257"/>
      <c r="H2518" s="257"/>
      <c r="I2518" s="257"/>
      <c r="J2518" s="257"/>
      <c r="K2518" s="109"/>
      <c r="L2518" s="257"/>
      <c r="M2518" s="257"/>
      <c r="N2518" s="257"/>
      <c r="O2518" s="257"/>
      <c r="P2518" s="248"/>
      <c r="Q2518" s="248"/>
      <c r="R2518" s="248"/>
      <c r="S2518" s="248"/>
      <c r="T2518" s="248"/>
      <c r="U2518" s="248"/>
    </row>
    <row r="2519" spans="2:21" s="260" customFormat="1" ht="30" customHeight="1">
      <c r="B2519" s="250"/>
      <c r="C2519" s="250"/>
      <c r="D2519" s="250"/>
      <c r="E2519" s="107"/>
      <c r="F2519" s="257"/>
      <c r="G2519" s="257"/>
      <c r="H2519" s="257"/>
      <c r="I2519" s="257"/>
      <c r="J2519" s="257"/>
      <c r="K2519" s="109"/>
      <c r="L2519" s="257"/>
      <c r="M2519" s="257"/>
      <c r="N2519" s="257"/>
      <c r="O2519" s="257"/>
      <c r="P2519" s="248"/>
      <c r="Q2519" s="248"/>
      <c r="R2519" s="248"/>
      <c r="S2519" s="248"/>
      <c r="T2519" s="248"/>
      <c r="U2519" s="248"/>
    </row>
    <row r="2520" spans="2:21" s="260" customFormat="1" ht="30" customHeight="1">
      <c r="B2520" s="250"/>
      <c r="C2520" s="250"/>
      <c r="D2520" s="250"/>
      <c r="E2520" s="107"/>
      <c r="F2520" s="257"/>
      <c r="G2520" s="257"/>
      <c r="H2520" s="257"/>
      <c r="I2520" s="257"/>
      <c r="J2520" s="257"/>
      <c r="K2520" s="109"/>
      <c r="L2520" s="257"/>
      <c r="M2520" s="257"/>
      <c r="N2520" s="257"/>
      <c r="O2520" s="257"/>
      <c r="P2520" s="248"/>
      <c r="Q2520" s="248"/>
      <c r="R2520" s="248"/>
      <c r="S2520" s="248"/>
      <c r="T2520" s="248"/>
      <c r="U2520" s="248"/>
    </row>
    <row r="2521" spans="2:21" s="260" customFormat="1" ht="30" customHeight="1">
      <c r="B2521" s="250"/>
      <c r="C2521" s="250"/>
      <c r="D2521" s="250"/>
      <c r="E2521" s="107"/>
      <c r="F2521" s="257"/>
      <c r="G2521" s="257"/>
      <c r="H2521" s="257"/>
      <c r="I2521" s="257"/>
      <c r="J2521" s="257"/>
      <c r="K2521" s="109"/>
      <c r="L2521" s="257"/>
      <c r="M2521" s="257"/>
      <c r="N2521" s="257"/>
      <c r="O2521" s="257"/>
      <c r="P2521" s="248"/>
      <c r="Q2521" s="248"/>
      <c r="R2521" s="248"/>
      <c r="S2521" s="248"/>
      <c r="T2521" s="248"/>
      <c r="U2521" s="248"/>
    </row>
    <row r="2522" spans="2:21" s="260" customFormat="1" ht="30" customHeight="1">
      <c r="B2522" s="250"/>
      <c r="C2522" s="250"/>
      <c r="D2522" s="250"/>
      <c r="E2522" s="107"/>
      <c r="F2522" s="257"/>
      <c r="G2522" s="257"/>
      <c r="H2522" s="257"/>
      <c r="I2522" s="257"/>
      <c r="J2522" s="257"/>
      <c r="K2522" s="109"/>
      <c r="L2522" s="257"/>
      <c r="M2522" s="257"/>
      <c r="N2522" s="257"/>
      <c r="O2522" s="257"/>
      <c r="P2522" s="248"/>
      <c r="Q2522" s="248"/>
      <c r="R2522" s="248"/>
      <c r="S2522" s="248"/>
      <c r="T2522" s="248"/>
      <c r="U2522" s="248"/>
    </row>
    <row r="2523" spans="2:21" s="260" customFormat="1" ht="30" customHeight="1">
      <c r="B2523" s="250"/>
      <c r="C2523" s="250"/>
      <c r="D2523" s="250"/>
      <c r="E2523" s="107"/>
      <c r="F2523" s="257"/>
      <c r="G2523" s="257"/>
      <c r="H2523" s="257"/>
      <c r="I2523" s="257"/>
      <c r="J2523" s="257"/>
      <c r="K2523" s="109"/>
      <c r="L2523" s="257"/>
      <c r="M2523" s="257"/>
      <c r="N2523" s="257"/>
      <c r="O2523" s="257"/>
      <c r="P2523" s="248"/>
      <c r="Q2523" s="248"/>
      <c r="R2523" s="248"/>
      <c r="S2523" s="248"/>
      <c r="T2523" s="248"/>
      <c r="U2523" s="248"/>
    </row>
    <row r="2524" spans="2:21" s="260" customFormat="1" ht="30" customHeight="1">
      <c r="B2524" s="250"/>
      <c r="C2524" s="250"/>
      <c r="D2524" s="250"/>
      <c r="E2524" s="107"/>
      <c r="F2524" s="257"/>
      <c r="G2524" s="257"/>
      <c r="H2524" s="257"/>
      <c r="I2524" s="257"/>
      <c r="J2524" s="257"/>
      <c r="K2524" s="109"/>
      <c r="L2524" s="257"/>
      <c r="M2524" s="257"/>
      <c r="N2524" s="257"/>
      <c r="O2524" s="257"/>
      <c r="P2524" s="248"/>
      <c r="Q2524" s="248"/>
      <c r="R2524" s="248"/>
      <c r="S2524" s="248"/>
      <c r="T2524" s="248"/>
      <c r="U2524" s="248"/>
    </row>
    <row r="2525" spans="2:21" s="260" customFormat="1" ht="30" customHeight="1">
      <c r="B2525" s="250"/>
      <c r="C2525" s="250"/>
      <c r="D2525" s="250"/>
      <c r="E2525" s="107"/>
      <c r="F2525" s="257"/>
      <c r="G2525" s="257"/>
      <c r="H2525" s="257"/>
      <c r="I2525" s="257"/>
      <c r="J2525" s="257"/>
      <c r="K2525" s="109"/>
      <c r="L2525" s="257"/>
      <c r="M2525" s="257"/>
      <c r="N2525" s="257"/>
      <c r="O2525" s="257"/>
      <c r="P2525" s="248"/>
      <c r="Q2525" s="248"/>
      <c r="R2525" s="248"/>
      <c r="S2525" s="248"/>
      <c r="T2525" s="248"/>
      <c r="U2525" s="248"/>
    </row>
    <row r="2526" spans="2:21" s="260" customFormat="1" ht="30" customHeight="1">
      <c r="B2526" s="250"/>
      <c r="C2526" s="250"/>
      <c r="D2526" s="250"/>
      <c r="E2526" s="107"/>
      <c r="F2526" s="257"/>
      <c r="G2526" s="257"/>
      <c r="H2526" s="257"/>
      <c r="I2526" s="257"/>
      <c r="J2526" s="257"/>
      <c r="K2526" s="109"/>
      <c r="L2526" s="257"/>
      <c r="M2526" s="257"/>
      <c r="N2526" s="257"/>
      <c r="O2526" s="257"/>
      <c r="P2526" s="248"/>
      <c r="Q2526" s="248"/>
      <c r="R2526" s="248"/>
      <c r="S2526" s="248"/>
      <c r="T2526" s="248"/>
      <c r="U2526" s="248"/>
    </row>
    <row r="2527" spans="2:21" s="260" customFormat="1" ht="30" customHeight="1">
      <c r="B2527" s="250"/>
      <c r="C2527" s="250"/>
      <c r="D2527" s="250"/>
      <c r="E2527" s="107"/>
      <c r="F2527" s="257"/>
      <c r="G2527" s="257"/>
      <c r="H2527" s="257"/>
      <c r="I2527" s="257"/>
      <c r="J2527" s="257"/>
      <c r="K2527" s="109"/>
      <c r="L2527" s="257"/>
      <c r="M2527" s="257"/>
      <c r="N2527" s="257"/>
      <c r="O2527" s="257"/>
      <c r="P2527" s="248"/>
      <c r="Q2527" s="248"/>
      <c r="R2527" s="248"/>
      <c r="S2527" s="248"/>
      <c r="T2527" s="248"/>
      <c r="U2527" s="248"/>
    </row>
    <row r="2528" spans="2:21" s="260" customFormat="1" ht="30" customHeight="1">
      <c r="B2528" s="250"/>
      <c r="C2528" s="250"/>
      <c r="D2528" s="250"/>
      <c r="E2528" s="107"/>
      <c r="F2528" s="257"/>
      <c r="G2528" s="257"/>
      <c r="H2528" s="257"/>
      <c r="I2528" s="257"/>
      <c r="J2528" s="257"/>
      <c r="K2528" s="109"/>
      <c r="L2528" s="257"/>
      <c r="M2528" s="257"/>
      <c r="N2528" s="257"/>
      <c r="O2528" s="257"/>
      <c r="P2528" s="248"/>
      <c r="Q2528" s="248"/>
      <c r="R2528" s="248"/>
      <c r="S2528" s="248"/>
      <c r="T2528" s="248"/>
      <c r="U2528" s="248"/>
    </row>
    <row r="2529" spans="2:21" s="260" customFormat="1" ht="30" customHeight="1">
      <c r="B2529" s="250"/>
      <c r="C2529" s="250"/>
      <c r="D2529" s="250"/>
      <c r="E2529" s="107"/>
      <c r="F2529" s="257"/>
      <c r="G2529" s="257"/>
      <c r="H2529" s="257"/>
      <c r="I2529" s="257"/>
      <c r="J2529" s="257"/>
      <c r="K2529" s="109"/>
      <c r="L2529" s="257"/>
      <c r="M2529" s="257"/>
      <c r="N2529" s="257"/>
      <c r="O2529" s="257"/>
      <c r="P2529" s="248"/>
      <c r="Q2529" s="248"/>
      <c r="R2529" s="248"/>
      <c r="S2529" s="248"/>
      <c r="T2529" s="248"/>
      <c r="U2529" s="248"/>
    </row>
    <row r="2530" spans="2:21" s="260" customFormat="1" ht="30" customHeight="1">
      <c r="B2530" s="250"/>
      <c r="C2530" s="250"/>
      <c r="D2530" s="250"/>
      <c r="E2530" s="107"/>
      <c r="F2530" s="257"/>
      <c r="G2530" s="257"/>
      <c r="H2530" s="257"/>
      <c r="I2530" s="257"/>
      <c r="J2530" s="257"/>
      <c r="K2530" s="109"/>
      <c r="L2530" s="257"/>
      <c r="M2530" s="257"/>
      <c r="N2530" s="257"/>
      <c r="O2530" s="257"/>
      <c r="P2530" s="248"/>
      <c r="Q2530" s="248"/>
      <c r="R2530" s="248"/>
      <c r="S2530" s="248"/>
      <c r="T2530" s="248"/>
      <c r="U2530" s="248"/>
    </row>
    <row r="2531" spans="2:21" s="260" customFormat="1" ht="30" customHeight="1">
      <c r="B2531" s="250"/>
      <c r="C2531" s="250"/>
      <c r="D2531" s="250"/>
      <c r="E2531" s="107"/>
      <c r="F2531" s="257"/>
      <c r="G2531" s="257"/>
      <c r="H2531" s="257"/>
      <c r="I2531" s="257"/>
      <c r="J2531" s="257"/>
      <c r="K2531" s="109"/>
      <c r="L2531" s="257"/>
      <c r="M2531" s="257"/>
      <c r="N2531" s="257"/>
      <c r="O2531" s="257"/>
      <c r="P2531" s="248"/>
      <c r="Q2531" s="248"/>
      <c r="R2531" s="248"/>
      <c r="S2531" s="248"/>
      <c r="T2531" s="248"/>
      <c r="U2531" s="248"/>
    </row>
    <row r="2532" spans="2:21" s="260" customFormat="1" ht="30" customHeight="1">
      <c r="B2532" s="250"/>
      <c r="C2532" s="250"/>
      <c r="D2532" s="250"/>
      <c r="E2532" s="107"/>
      <c r="F2532" s="257"/>
      <c r="G2532" s="257"/>
      <c r="H2532" s="257"/>
      <c r="I2532" s="257"/>
      <c r="J2532" s="257"/>
      <c r="K2532" s="109"/>
      <c r="L2532" s="257"/>
      <c r="M2532" s="257"/>
      <c r="N2532" s="257"/>
      <c r="O2532" s="257"/>
      <c r="P2532" s="248"/>
      <c r="Q2532" s="248"/>
      <c r="R2532" s="248"/>
      <c r="S2532" s="248"/>
      <c r="T2532" s="248"/>
      <c r="U2532" s="248"/>
    </row>
    <row r="2533" spans="2:21" s="260" customFormat="1" ht="30" customHeight="1">
      <c r="B2533" s="250"/>
      <c r="C2533" s="250"/>
      <c r="D2533" s="250"/>
      <c r="E2533" s="107"/>
      <c r="F2533" s="257"/>
      <c r="G2533" s="257"/>
      <c r="H2533" s="257"/>
      <c r="I2533" s="257"/>
      <c r="J2533" s="257"/>
      <c r="K2533" s="109"/>
      <c r="L2533" s="257"/>
      <c r="M2533" s="257"/>
      <c r="N2533" s="257"/>
      <c r="O2533" s="257"/>
      <c r="P2533" s="248"/>
      <c r="Q2533" s="248"/>
      <c r="R2533" s="248"/>
      <c r="S2533" s="248"/>
      <c r="T2533" s="248"/>
      <c r="U2533" s="248"/>
    </row>
    <row r="2534" spans="2:21" s="260" customFormat="1" ht="30" customHeight="1">
      <c r="B2534" s="250"/>
      <c r="C2534" s="250"/>
      <c r="D2534" s="250"/>
      <c r="E2534" s="107"/>
      <c r="F2534" s="257"/>
      <c r="G2534" s="257"/>
      <c r="H2534" s="257"/>
      <c r="I2534" s="257"/>
      <c r="J2534" s="257"/>
      <c r="K2534" s="109"/>
      <c r="L2534" s="257"/>
      <c r="M2534" s="257"/>
      <c r="N2534" s="257"/>
      <c r="O2534" s="257"/>
      <c r="P2534" s="248"/>
      <c r="Q2534" s="248"/>
      <c r="R2534" s="248"/>
      <c r="S2534" s="248"/>
      <c r="T2534" s="248"/>
      <c r="U2534" s="248"/>
    </row>
    <row r="2535" spans="2:21" s="260" customFormat="1" ht="30" customHeight="1">
      <c r="B2535" s="250"/>
      <c r="C2535" s="250"/>
      <c r="D2535" s="250"/>
      <c r="E2535" s="107"/>
      <c r="F2535" s="257"/>
      <c r="G2535" s="257"/>
      <c r="H2535" s="257"/>
      <c r="I2535" s="257"/>
      <c r="J2535" s="257"/>
      <c r="K2535" s="109"/>
      <c r="L2535" s="257"/>
      <c r="M2535" s="257"/>
      <c r="N2535" s="257"/>
      <c r="O2535" s="257"/>
      <c r="P2535" s="248"/>
      <c r="Q2535" s="248"/>
      <c r="R2535" s="248"/>
      <c r="S2535" s="248"/>
      <c r="T2535" s="248"/>
      <c r="U2535" s="248"/>
    </row>
    <row r="2536" spans="2:21" s="260" customFormat="1" ht="30" customHeight="1">
      <c r="B2536" s="250"/>
      <c r="C2536" s="250"/>
      <c r="D2536" s="250"/>
      <c r="E2536" s="107"/>
      <c r="F2536" s="257"/>
      <c r="G2536" s="257"/>
      <c r="H2536" s="257"/>
      <c r="I2536" s="257"/>
      <c r="J2536" s="257"/>
      <c r="K2536" s="109"/>
      <c r="L2536" s="257"/>
      <c r="M2536" s="257"/>
      <c r="N2536" s="257"/>
      <c r="O2536" s="257"/>
      <c r="P2536" s="248"/>
      <c r="Q2536" s="248"/>
      <c r="R2536" s="248"/>
      <c r="S2536" s="248"/>
      <c r="T2536" s="248"/>
      <c r="U2536" s="248"/>
    </row>
    <row r="2537" spans="2:21" s="260" customFormat="1" ht="30" customHeight="1">
      <c r="B2537" s="250"/>
      <c r="C2537" s="250"/>
      <c r="D2537" s="250"/>
      <c r="E2537" s="107"/>
      <c r="F2537" s="257"/>
      <c r="G2537" s="257"/>
      <c r="H2537" s="257"/>
      <c r="I2537" s="257"/>
      <c r="J2537" s="257"/>
      <c r="K2537" s="109"/>
      <c r="L2537" s="257"/>
      <c r="M2537" s="257"/>
      <c r="N2537" s="257"/>
      <c r="O2537" s="257"/>
      <c r="P2537" s="248"/>
      <c r="Q2537" s="248"/>
      <c r="R2537" s="248"/>
      <c r="S2537" s="248"/>
      <c r="T2537" s="248"/>
      <c r="U2537" s="248"/>
    </row>
    <row r="2538" spans="2:21" s="260" customFormat="1" ht="30" customHeight="1">
      <c r="B2538" s="250"/>
      <c r="C2538" s="250"/>
      <c r="D2538" s="250"/>
      <c r="E2538" s="107"/>
      <c r="F2538" s="257"/>
      <c r="G2538" s="257"/>
      <c r="H2538" s="257"/>
      <c r="I2538" s="257"/>
      <c r="J2538" s="257"/>
      <c r="K2538" s="109"/>
      <c r="L2538" s="257"/>
      <c r="M2538" s="257"/>
      <c r="N2538" s="257"/>
      <c r="O2538" s="257"/>
      <c r="P2538" s="248"/>
      <c r="Q2538" s="248"/>
      <c r="R2538" s="248"/>
      <c r="S2538" s="248"/>
      <c r="T2538" s="248"/>
      <c r="U2538" s="248"/>
    </row>
    <row r="2539" spans="2:21" s="260" customFormat="1" ht="30" customHeight="1">
      <c r="B2539" s="250"/>
      <c r="C2539" s="250"/>
      <c r="D2539" s="250"/>
      <c r="E2539" s="107"/>
      <c r="F2539" s="257"/>
      <c r="G2539" s="257"/>
      <c r="H2539" s="257"/>
      <c r="I2539" s="257"/>
      <c r="J2539" s="257"/>
      <c r="K2539" s="109"/>
      <c r="L2539" s="257"/>
      <c r="M2539" s="257"/>
      <c r="N2539" s="257"/>
      <c r="O2539" s="257"/>
      <c r="P2539" s="248"/>
      <c r="Q2539" s="248"/>
      <c r="R2539" s="248"/>
      <c r="S2539" s="248"/>
      <c r="T2539" s="248"/>
      <c r="U2539" s="248"/>
    </row>
    <row r="2540" spans="2:21" s="260" customFormat="1" ht="30" customHeight="1">
      <c r="B2540" s="250"/>
      <c r="C2540" s="250"/>
      <c r="D2540" s="250"/>
      <c r="E2540" s="107"/>
      <c r="F2540" s="257"/>
      <c r="G2540" s="257"/>
      <c r="H2540" s="257"/>
      <c r="I2540" s="257"/>
      <c r="J2540" s="257"/>
      <c r="K2540" s="109"/>
      <c r="L2540" s="257"/>
      <c r="M2540" s="257"/>
      <c r="N2540" s="257"/>
      <c r="O2540" s="257"/>
      <c r="P2540" s="248"/>
      <c r="Q2540" s="248"/>
      <c r="R2540" s="248"/>
      <c r="S2540" s="248"/>
      <c r="T2540" s="248"/>
      <c r="U2540" s="248"/>
    </row>
    <row r="2541" spans="2:21" s="260" customFormat="1" ht="30" customHeight="1">
      <c r="B2541" s="250"/>
      <c r="C2541" s="250"/>
      <c r="D2541" s="250"/>
      <c r="E2541" s="107"/>
      <c r="F2541" s="257"/>
      <c r="G2541" s="257"/>
      <c r="H2541" s="257"/>
      <c r="I2541" s="257"/>
      <c r="J2541" s="257"/>
      <c r="K2541" s="109"/>
      <c r="L2541" s="257"/>
      <c r="M2541" s="257"/>
      <c r="N2541" s="257"/>
      <c r="O2541" s="257"/>
      <c r="P2541" s="248"/>
      <c r="Q2541" s="248"/>
      <c r="R2541" s="248"/>
      <c r="S2541" s="248"/>
      <c r="T2541" s="248"/>
      <c r="U2541" s="248"/>
    </row>
    <row r="2542" spans="2:21" s="260" customFormat="1" ht="30" customHeight="1">
      <c r="B2542" s="250"/>
      <c r="C2542" s="250"/>
      <c r="D2542" s="250"/>
      <c r="E2542" s="107"/>
      <c r="F2542" s="257"/>
      <c r="G2542" s="257"/>
      <c r="H2542" s="257"/>
      <c r="I2542" s="257"/>
      <c r="J2542" s="257"/>
      <c r="K2542" s="109"/>
      <c r="L2542" s="257"/>
      <c r="M2542" s="257"/>
      <c r="N2542" s="257"/>
      <c r="O2542" s="257"/>
      <c r="P2542" s="248"/>
      <c r="Q2542" s="248"/>
      <c r="R2542" s="248"/>
      <c r="S2542" s="248"/>
      <c r="T2542" s="248"/>
      <c r="U2542" s="248"/>
    </row>
    <row r="2543" spans="2:21" s="260" customFormat="1" ht="30" customHeight="1">
      <c r="B2543" s="250"/>
      <c r="C2543" s="250"/>
      <c r="D2543" s="250"/>
      <c r="E2543" s="107"/>
      <c r="F2543" s="257"/>
      <c r="G2543" s="257"/>
      <c r="H2543" s="257"/>
      <c r="I2543" s="257"/>
      <c r="J2543" s="257"/>
      <c r="K2543" s="109"/>
      <c r="L2543" s="257"/>
      <c r="M2543" s="257"/>
      <c r="N2543" s="257"/>
      <c r="O2543" s="257"/>
      <c r="P2543" s="248"/>
      <c r="Q2543" s="248"/>
      <c r="R2543" s="248"/>
      <c r="S2543" s="248"/>
      <c r="T2543" s="248"/>
      <c r="U2543" s="248"/>
    </row>
    <row r="2544" spans="2:21" s="260" customFormat="1" ht="30" customHeight="1">
      <c r="B2544" s="250"/>
      <c r="C2544" s="250"/>
      <c r="D2544" s="250"/>
      <c r="E2544" s="107"/>
      <c r="F2544" s="257"/>
      <c r="G2544" s="257"/>
      <c r="H2544" s="257"/>
      <c r="I2544" s="257"/>
      <c r="J2544" s="257"/>
      <c r="K2544" s="109"/>
      <c r="L2544" s="257"/>
      <c r="M2544" s="257"/>
      <c r="N2544" s="257"/>
      <c r="O2544" s="257"/>
      <c r="P2544" s="248"/>
      <c r="Q2544" s="248"/>
      <c r="R2544" s="248"/>
      <c r="S2544" s="248"/>
      <c r="T2544" s="248"/>
      <c r="U2544" s="248"/>
    </row>
    <row r="2545" spans="2:21" s="260" customFormat="1" ht="30" customHeight="1">
      <c r="B2545" s="250"/>
      <c r="C2545" s="250"/>
      <c r="D2545" s="250"/>
      <c r="E2545" s="107"/>
      <c r="F2545" s="257"/>
      <c r="G2545" s="257"/>
      <c r="H2545" s="257"/>
      <c r="I2545" s="257"/>
      <c r="J2545" s="257"/>
      <c r="K2545" s="109"/>
      <c r="L2545" s="257"/>
      <c r="M2545" s="257"/>
      <c r="N2545" s="257"/>
      <c r="O2545" s="257"/>
      <c r="P2545" s="248"/>
      <c r="Q2545" s="248"/>
      <c r="R2545" s="248"/>
      <c r="S2545" s="248"/>
      <c r="T2545" s="248"/>
      <c r="U2545" s="248"/>
    </row>
    <row r="2546" spans="2:21" s="260" customFormat="1" ht="30" customHeight="1">
      <c r="B2546" s="250"/>
      <c r="C2546" s="250"/>
      <c r="D2546" s="250"/>
      <c r="E2546" s="107"/>
      <c r="F2546" s="257"/>
      <c r="G2546" s="257"/>
      <c r="H2546" s="257"/>
      <c r="I2546" s="257"/>
      <c r="J2546" s="257"/>
      <c r="K2546" s="109"/>
      <c r="L2546" s="257"/>
      <c r="M2546" s="257"/>
      <c r="N2546" s="257"/>
      <c r="O2546" s="257"/>
      <c r="P2546" s="248"/>
      <c r="Q2546" s="248"/>
      <c r="R2546" s="248"/>
      <c r="S2546" s="248"/>
      <c r="T2546" s="248"/>
      <c r="U2546" s="248"/>
    </row>
    <row r="2547" spans="2:21" s="260" customFormat="1" ht="30" customHeight="1">
      <c r="B2547" s="250"/>
      <c r="C2547" s="250"/>
      <c r="D2547" s="250"/>
      <c r="E2547" s="107"/>
      <c r="F2547" s="257"/>
      <c r="G2547" s="257"/>
      <c r="H2547" s="257"/>
      <c r="I2547" s="257"/>
      <c r="J2547" s="257"/>
      <c r="K2547" s="109"/>
      <c r="L2547" s="257"/>
      <c r="M2547" s="257"/>
      <c r="N2547" s="257"/>
      <c r="O2547" s="257"/>
      <c r="P2547" s="248"/>
      <c r="Q2547" s="248"/>
      <c r="R2547" s="248"/>
      <c r="S2547" s="248"/>
      <c r="T2547" s="248"/>
      <c r="U2547" s="248"/>
    </row>
    <row r="2548" spans="2:21" s="260" customFormat="1" ht="30" customHeight="1">
      <c r="B2548" s="250"/>
      <c r="C2548" s="250"/>
      <c r="D2548" s="250"/>
      <c r="E2548" s="107"/>
      <c r="F2548" s="257"/>
      <c r="G2548" s="257"/>
      <c r="H2548" s="257"/>
      <c r="I2548" s="257"/>
      <c r="J2548" s="257"/>
      <c r="K2548" s="109"/>
      <c r="L2548" s="257"/>
      <c r="M2548" s="257"/>
      <c r="N2548" s="257"/>
      <c r="O2548" s="257"/>
      <c r="P2548" s="248"/>
      <c r="Q2548" s="248"/>
      <c r="R2548" s="248"/>
      <c r="S2548" s="248"/>
      <c r="T2548" s="248"/>
      <c r="U2548" s="248"/>
    </row>
    <row r="2549" spans="2:21" s="260" customFormat="1" ht="30" customHeight="1">
      <c r="B2549" s="250"/>
      <c r="C2549" s="250"/>
      <c r="D2549" s="250"/>
      <c r="E2549" s="107"/>
      <c r="F2549" s="257"/>
      <c r="G2549" s="257"/>
      <c r="H2549" s="257"/>
      <c r="I2549" s="257"/>
      <c r="J2549" s="257"/>
      <c r="K2549" s="109"/>
      <c r="L2549" s="257"/>
      <c r="M2549" s="257"/>
      <c r="N2549" s="257"/>
      <c r="O2549" s="257"/>
      <c r="P2549" s="248"/>
      <c r="Q2549" s="248"/>
      <c r="R2549" s="248"/>
      <c r="S2549" s="248"/>
      <c r="T2549" s="248"/>
      <c r="U2549" s="248"/>
    </row>
    <row r="2550" spans="2:21" s="260" customFormat="1" ht="30" customHeight="1">
      <c r="B2550" s="250"/>
      <c r="C2550" s="250"/>
      <c r="D2550" s="250"/>
      <c r="E2550" s="107"/>
      <c r="F2550" s="257"/>
      <c r="G2550" s="257"/>
      <c r="H2550" s="257"/>
      <c r="I2550" s="257"/>
      <c r="J2550" s="257"/>
      <c r="K2550" s="109"/>
      <c r="L2550" s="257"/>
      <c r="M2550" s="257"/>
      <c r="N2550" s="257"/>
      <c r="O2550" s="257"/>
      <c r="P2550" s="248"/>
      <c r="Q2550" s="248"/>
      <c r="R2550" s="248"/>
      <c r="S2550" s="248"/>
      <c r="T2550" s="248"/>
      <c r="U2550" s="248"/>
    </row>
    <row r="2551" spans="2:21" s="260" customFormat="1" ht="30" customHeight="1">
      <c r="B2551" s="250"/>
      <c r="C2551" s="250"/>
      <c r="D2551" s="250"/>
      <c r="E2551" s="107"/>
      <c r="F2551" s="257"/>
      <c r="G2551" s="257"/>
      <c r="H2551" s="257"/>
      <c r="I2551" s="257"/>
      <c r="J2551" s="257"/>
      <c r="K2551" s="109"/>
      <c r="L2551" s="257"/>
      <c r="M2551" s="257"/>
      <c r="N2551" s="257"/>
      <c r="O2551" s="257"/>
      <c r="P2551" s="248"/>
      <c r="Q2551" s="248"/>
      <c r="R2551" s="248"/>
      <c r="S2551" s="248"/>
      <c r="T2551" s="248"/>
      <c r="U2551" s="248"/>
    </row>
    <row r="2552" spans="2:21" s="260" customFormat="1" ht="30" customHeight="1">
      <c r="B2552" s="250"/>
      <c r="C2552" s="250"/>
      <c r="D2552" s="250"/>
      <c r="E2552" s="107"/>
      <c r="F2552" s="257"/>
      <c r="G2552" s="257"/>
      <c r="H2552" s="257"/>
      <c r="I2552" s="257"/>
      <c r="J2552" s="257"/>
      <c r="K2552" s="109"/>
      <c r="L2552" s="257"/>
      <c r="M2552" s="257"/>
      <c r="N2552" s="257"/>
      <c r="O2552" s="257"/>
      <c r="P2552" s="248"/>
      <c r="Q2552" s="248"/>
      <c r="R2552" s="248"/>
      <c r="S2552" s="248"/>
      <c r="T2552" s="248"/>
      <c r="U2552" s="248"/>
    </row>
    <row r="2553" spans="2:21" s="260" customFormat="1" ht="30" customHeight="1">
      <c r="B2553" s="250"/>
      <c r="C2553" s="250"/>
      <c r="D2553" s="250"/>
      <c r="E2553" s="107"/>
      <c r="F2553" s="257"/>
      <c r="G2553" s="257"/>
      <c r="H2553" s="257"/>
      <c r="I2553" s="257"/>
      <c r="J2553" s="257"/>
      <c r="K2553" s="109"/>
      <c r="L2553" s="257"/>
      <c r="M2553" s="257"/>
      <c r="N2553" s="257"/>
      <c r="O2553" s="257"/>
      <c r="P2553" s="248"/>
      <c r="Q2553" s="248"/>
      <c r="R2553" s="248"/>
      <c r="S2553" s="248"/>
      <c r="T2553" s="248"/>
      <c r="U2553" s="248"/>
    </row>
    <row r="2554" spans="2:21" s="260" customFormat="1" ht="30" customHeight="1">
      <c r="B2554" s="250"/>
      <c r="C2554" s="250"/>
      <c r="D2554" s="250"/>
      <c r="E2554" s="107"/>
      <c r="F2554" s="257"/>
      <c r="G2554" s="257"/>
      <c r="H2554" s="257"/>
      <c r="I2554" s="257"/>
      <c r="J2554" s="257"/>
      <c r="K2554" s="109"/>
      <c r="L2554" s="257"/>
      <c r="M2554" s="257"/>
      <c r="N2554" s="257"/>
      <c r="O2554" s="257"/>
      <c r="P2554" s="248"/>
      <c r="Q2554" s="248"/>
      <c r="R2554" s="248"/>
      <c r="S2554" s="248"/>
      <c r="T2554" s="248"/>
      <c r="U2554" s="248"/>
    </row>
    <row r="2555" spans="2:21" s="260" customFormat="1" ht="30" customHeight="1">
      <c r="B2555" s="250"/>
      <c r="C2555" s="250"/>
      <c r="D2555" s="250"/>
      <c r="E2555" s="107"/>
      <c r="F2555" s="257"/>
      <c r="G2555" s="257"/>
      <c r="H2555" s="257"/>
      <c r="I2555" s="257"/>
      <c r="J2555" s="257"/>
      <c r="K2555" s="109"/>
      <c r="L2555" s="257"/>
      <c r="M2555" s="257"/>
      <c r="N2555" s="257"/>
      <c r="O2555" s="257"/>
      <c r="P2555" s="248"/>
      <c r="Q2555" s="248"/>
      <c r="R2555" s="248"/>
      <c r="S2555" s="248"/>
      <c r="T2555" s="248"/>
      <c r="U2555" s="248"/>
    </row>
    <row r="2556" spans="2:21" s="260" customFormat="1" ht="30" customHeight="1">
      <c r="B2556" s="250"/>
      <c r="C2556" s="250"/>
      <c r="D2556" s="250"/>
      <c r="E2556" s="107"/>
      <c r="F2556" s="257"/>
      <c r="G2556" s="257"/>
      <c r="H2556" s="257"/>
      <c r="I2556" s="257"/>
      <c r="J2556" s="257"/>
      <c r="K2556" s="109"/>
      <c r="L2556" s="257"/>
      <c r="M2556" s="257"/>
      <c r="N2556" s="257"/>
      <c r="O2556" s="257"/>
      <c r="P2556" s="248"/>
      <c r="Q2556" s="248"/>
      <c r="R2556" s="248"/>
      <c r="S2556" s="248"/>
      <c r="T2556" s="248"/>
      <c r="U2556" s="248"/>
    </row>
    <row r="2557" spans="2:21" s="260" customFormat="1" ht="30" customHeight="1">
      <c r="B2557" s="250"/>
      <c r="C2557" s="250"/>
      <c r="D2557" s="250"/>
      <c r="E2557" s="107"/>
      <c r="F2557" s="257"/>
      <c r="G2557" s="257"/>
      <c r="H2557" s="257"/>
      <c r="I2557" s="257"/>
      <c r="J2557" s="257"/>
      <c r="K2557" s="109"/>
      <c r="L2557" s="257"/>
      <c r="M2557" s="257"/>
      <c r="N2557" s="257"/>
      <c r="O2557" s="257"/>
      <c r="P2557" s="248"/>
      <c r="Q2557" s="248"/>
      <c r="R2557" s="248"/>
      <c r="S2557" s="248"/>
      <c r="T2557" s="248"/>
      <c r="U2557" s="248"/>
    </row>
    <row r="2558" spans="2:21" s="260" customFormat="1" ht="30" customHeight="1">
      <c r="B2558" s="250"/>
      <c r="C2558" s="250"/>
      <c r="D2558" s="250"/>
      <c r="E2558" s="107"/>
      <c r="F2558" s="257"/>
      <c r="G2558" s="257"/>
      <c r="H2558" s="257"/>
      <c r="I2558" s="257"/>
      <c r="J2558" s="257"/>
      <c r="K2558" s="109"/>
      <c r="L2558" s="257"/>
      <c r="M2558" s="257"/>
      <c r="N2558" s="257"/>
      <c r="O2558" s="257"/>
      <c r="P2558" s="248"/>
      <c r="Q2558" s="248"/>
      <c r="R2558" s="248"/>
      <c r="S2558" s="248"/>
      <c r="T2558" s="248"/>
      <c r="U2558" s="248"/>
    </row>
    <row r="2559" spans="2:21" s="260" customFormat="1" ht="30" customHeight="1">
      <c r="B2559" s="250"/>
      <c r="C2559" s="250"/>
      <c r="D2559" s="250"/>
      <c r="E2559" s="107"/>
      <c r="F2559" s="257"/>
      <c r="G2559" s="257"/>
      <c r="H2559" s="257"/>
      <c r="I2559" s="257"/>
      <c r="J2559" s="257"/>
      <c r="K2559" s="109"/>
      <c r="L2559" s="257"/>
      <c r="M2559" s="257"/>
      <c r="N2559" s="257"/>
      <c r="O2559" s="257"/>
      <c r="P2559" s="248"/>
      <c r="Q2559" s="248"/>
      <c r="R2559" s="248"/>
      <c r="S2559" s="248"/>
      <c r="T2559" s="248"/>
      <c r="U2559" s="248"/>
    </row>
    <row r="2560" spans="2:21" s="260" customFormat="1" ht="30" customHeight="1">
      <c r="B2560" s="250"/>
      <c r="C2560" s="250"/>
      <c r="D2560" s="250"/>
      <c r="E2560" s="107"/>
      <c r="F2560" s="257"/>
      <c r="G2560" s="257"/>
      <c r="H2560" s="257"/>
      <c r="I2560" s="257"/>
      <c r="J2560" s="257"/>
      <c r="K2560" s="109"/>
      <c r="L2560" s="257"/>
      <c r="M2560" s="257"/>
      <c r="N2560" s="257"/>
      <c r="O2560" s="257"/>
      <c r="P2560" s="248"/>
      <c r="Q2560" s="248"/>
      <c r="R2560" s="248"/>
      <c r="S2560" s="248"/>
      <c r="T2560" s="248"/>
      <c r="U2560" s="248"/>
    </row>
    <row r="2561" spans="2:21" s="260" customFormat="1" ht="30" customHeight="1">
      <c r="B2561" s="250"/>
      <c r="C2561" s="250"/>
      <c r="D2561" s="250"/>
      <c r="E2561" s="107"/>
      <c r="F2561" s="257"/>
      <c r="G2561" s="257"/>
      <c r="H2561" s="257"/>
      <c r="I2561" s="257"/>
      <c r="J2561" s="257"/>
      <c r="K2561" s="109"/>
      <c r="L2561" s="257"/>
      <c r="M2561" s="257"/>
      <c r="N2561" s="257"/>
      <c r="O2561" s="257"/>
      <c r="P2561" s="248"/>
      <c r="Q2561" s="248"/>
      <c r="R2561" s="248"/>
      <c r="S2561" s="248"/>
      <c r="T2561" s="248"/>
      <c r="U2561" s="248"/>
    </row>
    <row r="2562" spans="2:21" s="260" customFormat="1" ht="30" customHeight="1">
      <c r="B2562" s="250"/>
      <c r="C2562" s="250"/>
      <c r="D2562" s="250"/>
      <c r="E2562" s="107"/>
      <c r="F2562" s="257"/>
      <c r="G2562" s="257"/>
      <c r="H2562" s="257"/>
      <c r="I2562" s="257"/>
      <c r="J2562" s="257"/>
      <c r="K2562" s="109"/>
      <c r="L2562" s="257"/>
      <c r="M2562" s="257"/>
      <c r="N2562" s="257"/>
      <c r="O2562" s="257"/>
      <c r="P2562" s="248"/>
      <c r="Q2562" s="248"/>
      <c r="R2562" s="248"/>
      <c r="S2562" s="248"/>
      <c r="T2562" s="248"/>
      <c r="U2562" s="248"/>
    </row>
    <row r="2563" spans="2:21" s="260" customFormat="1" ht="30" customHeight="1">
      <c r="B2563" s="250"/>
      <c r="C2563" s="250"/>
      <c r="D2563" s="250"/>
      <c r="E2563" s="107"/>
      <c r="F2563" s="257"/>
      <c r="G2563" s="257"/>
      <c r="H2563" s="257"/>
      <c r="I2563" s="257"/>
      <c r="J2563" s="257"/>
      <c r="K2563" s="109"/>
      <c r="L2563" s="257"/>
      <c r="M2563" s="257"/>
      <c r="N2563" s="257"/>
      <c r="O2563" s="257"/>
      <c r="P2563" s="248"/>
      <c r="Q2563" s="248"/>
      <c r="R2563" s="248"/>
      <c r="S2563" s="248"/>
      <c r="T2563" s="248"/>
      <c r="U2563" s="248"/>
    </row>
    <row r="2564" spans="2:21" s="260" customFormat="1" ht="30" customHeight="1">
      <c r="B2564" s="250"/>
      <c r="C2564" s="250"/>
      <c r="D2564" s="250"/>
      <c r="E2564" s="107"/>
      <c r="F2564" s="257"/>
      <c r="G2564" s="257"/>
      <c r="H2564" s="257"/>
      <c r="I2564" s="257"/>
      <c r="J2564" s="257"/>
      <c r="K2564" s="109"/>
      <c r="L2564" s="257"/>
      <c r="M2564" s="257"/>
      <c r="N2564" s="257"/>
      <c r="O2564" s="257"/>
      <c r="P2564" s="248"/>
      <c r="Q2564" s="248"/>
      <c r="R2564" s="248"/>
      <c r="S2564" s="248"/>
      <c r="T2564" s="248"/>
      <c r="U2564" s="248"/>
    </row>
    <row r="2565" spans="2:21" s="260" customFormat="1" ht="30" customHeight="1">
      <c r="B2565" s="250"/>
      <c r="C2565" s="250"/>
      <c r="D2565" s="250"/>
      <c r="E2565" s="107"/>
      <c r="F2565" s="257"/>
      <c r="G2565" s="257"/>
      <c r="H2565" s="257"/>
      <c r="I2565" s="257"/>
      <c r="J2565" s="257"/>
      <c r="K2565" s="109"/>
      <c r="L2565" s="257"/>
      <c r="M2565" s="257"/>
      <c r="N2565" s="257"/>
      <c r="O2565" s="257"/>
      <c r="P2565" s="248"/>
      <c r="Q2565" s="248"/>
      <c r="R2565" s="248"/>
      <c r="S2565" s="248"/>
      <c r="T2565" s="248"/>
      <c r="U2565" s="248"/>
    </row>
    <row r="2566" spans="2:21" s="260" customFormat="1" ht="30" customHeight="1">
      <c r="B2566" s="250"/>
      <c r="C2566" s="250"/>
      <c r="D2566" s="250"/>
      <c r="E2566" s="107"/>
      <c r="F2566" s="257"/>
      <c r="G2566" s="257"/>
      <c r="H2566" s="257"/>
      <c r="I2566" s="257"/>
      <c r="J2566" s="257"/>
      <c r="K2566" s="109"/>
      <c r="L2566" s="257"/>
      <c r="M2566" s="257"/>
      <c r="N2566" s="257"/>
      <c r="O2566" s="257"/>
      <c r="P2566" s="248"/>
      <c r="Q2566" s="248"/>
      <c r="R2566" s="248"/>
      <c r="S2566" s="248"/>
      <c r="T2566" s="248"/>
      <c r="U2566" s="248"/>
    </row>
    <row r="2567" spans="2:21" s="260" customFormat="1" ht="30" customHeight="1">
      <c r="B2567" s="250"/>
      <c r="C2567" s="250"/>
      <c r="D2567" s="250"/>
      <c r="E2567" s="107"/>
      <c r="F2567" s="257"/>
      <c r="G2567" s="257"/>
      <c r="H2567" s="257"/>
      <c r="I2567" s="257"/>
      <c r="J2567" s="257"/>
      <c r="K2567" s="109"/>
      <c r="L2567" s="257"/>
      <c r="M2567" s="257"/>
      <c r="N2567" s="257"/>
      <c r="O2567" s="257"/>
      <c r="P2567" s="248"/>
      <c r="Q2567" s="248"/>
      <c r="R2567" s="248"/>
      <c r="S2567" s="248"/>
      <c r="T2567" s="248"/>
      <c r="U2567" s="248"/>
    </row>
    <row r="2568" spans="2:21" s="260" customFormat="1" ht="30" customHeight="1">
      <c r="B2568" s="250"/>
      <c r="C2568" s="250"/>
      <c r="D2568" s="250"/>
      <c r="E2568" s="107"/>
      <c r="F2568" s="257"/>
      <c r="G2568" s="257"/>
      <c r="H2568" s="257"/>
      <c r="I2568" s="257"/>
      <c r="J2568" s="257"/>
      <c r="K2568" s="109"/>
      <c r="L2568" s="257"/>
      <c r="M2568" s="257"/>
      <c r="N2568" s="257"/>
      <c r="O2568" s="257"/>
      <c r="P2568" s="248"/>
      <c r="Q2568" s="248"/>
      <c r="R2568" s="248"/>
      <c r="S2568" s="248"/>
      <c r="T2568" s="248"/>
      <c r="U2568" s="248"/>
    </row>
    <row r="2569" spans="2:21" s="260" customFormat="1" ht="30" customHeight="1">
      <c r="B2569" s="250"/>
      <c r="C2569" s="250"/>
      <c r="D2569" s="250"/>
      <c r="E2569" s="107"/>
      <c r="F2569" s="257"/>
      <c r="G2569" s="257"/>
      <c r="H2569" s="257"/>
      <c r="I2569" s="257"/>
      <c r="J2569" s="257"/>
      <c r="K2569" s="109"/>
      <c r="L2569" s="257"/>
      <c r="M2569" s="257"/>
      <c r="N2569" s="257"/>
      <c r="O2569" s="257"/>
      <c r="P2569" s="248"/>
      <c r="Q2569" s="248"/>
      <c r="R2569" s="248"/>
      <c r="S2569" s="248"/>
      <c r="T2569" s="248"/>
      <c r="U2569" s="248"/>
    </row>
    <row r="2570" spans="2:21" s="260" customFormat="1" ht="30" customHeight="1">
      <c r="B2570" s="250"/>
      <c r="C2570" s="250"/>
      <c r="D2570" s="250"/>
      <c r="E2570" s="107"/>
      <c r="F2570" s="257"/>
      <c r="G2570" s="257"/>
      <c r="H2570" s="257"/>
      <c r="I2570" s="257"/>
      <c r="J2570" s="257"/>
      <c r="K2570" s="109"/>
      <c r="L2570" s="257"/>
      <c r="M2570" s="257"/>
      <c r="N2570" s="257"/>
      <c r="O2570" s="257"/>
      <c r="P2570" s="248"/>
      <c r="Q2570" s="248"/>
      <c r="R2570" s="248"/>
      <c r="S2570" s="248"/>
      <c r="T2570" s="248"/>
      <c r="U2570" s="248"/>
    </row>
    <row r="2571" spans="2:21" s="260" customFormat="1" ht="30" customHeight="1">
      <c r="B2571" s="250"/>
      <c r="C2571" s="250"/>
      <c r="D2571" s="250"/>
      <c r="E2571" s="107"/>
      <c r="F2571" s="257"/>
      <c r="G2571" s="257"/>
      <c r="H2571" s="257"/>
      <c r="I2571" s="257"/>
      <c r="J2571" s="257"/>
      <c r="K2571" s="109"/>
      <c r="L2571" s="257"/>
      <c r="M2571" s="257"/>
      <c r="N2571" s="257"/>
      <c r="O2571" s="257"/>
      <c r="P2571" s="248"/>
      <c r="Q2571" s="248"/>
      <c r="R2571" s="248"/>
      <c r="S2571" s="248"/>
      <c r="T2571" s="248"/>
      <c r="U2571" s="248"/>
    </row>
    <row r="2572" spans="2:21" s="260" customFormat="1" ht="30" customHeight="1">
      <c r="B2572" s="250"/>
      <c r="C2572" s="250"/>
      <c r="D2572" s="250"/>
      <c r="E2572" s="107"/>
      <c r="F2572" s="257"/>
      <c r="G2572" s="257"/>
      <c r="H2572" s="257"/>
      <c r="I2572" s="257"/>
      <c r="J2572" s="257"/>
      <c r="K2572" s="109"/>
      <c r="L2572" s="257"/>
      <c r="M2572" s="257"/>
      <c r="N2572" s="257"/>
      <c r="O2572" s="257"/>
      <c r="P2572" s="248"/>
      <c r="Q2572" s="248"/>
      <c r="R2572" s="248"/>
      <c r="S2572" s="248"/>
      <c r="T2572" s="248"/>
      <c r="U2572" s="248"/>
    </row>
    <row r="2573" spans="2:21" s="260" customFormat="1" ht="30" customHeight="1">
      <c r="B2573" s="250"/>
      <c r="C2573" s="250"/>
      <c r="D2573" s="250"/>
      <c r="E2573" s="107"/>
      <c r="F2573" s="257"/>
      <c r="G2573" s="257"/>
      <c r="H2573" s="257"/>
      <c r="I2573" s="257"/>
      <c r="J2573" s="257"/>
      <c r="K2573" s="109"/>
      <c r="L2573" s="257"/>
      <c r="M2573" s="257"/>
      <c r="N2573" s="257"/>
      <c r="O2573" s="257"/>
      <c r="P2573" s="248"/>
      <c r="Q2573" s="248"/>
      <c r="R2573" s="248"/>
      <c r="S2573" s="248"/>
      <c r="T2573" s="248"/>
      <c r="U2573" s="248"/>
    </row>
    <row r="2574" spans="2:21" s="260" customFormat="1" ht="30" customHeight="1">
      <c r="B2574" s="250"/>
      <c r="C2574" s="250"/>
      <c r="D2574" s="250"/>
      <c r="E2574" s="107"/>
      <c r="F2574" s="257"/>
      <c r="G2574" s="257"/>
      <c r="H2574" s="257"/>
      <c r="I2574" s="257"/>
      <c r="J2574" s="257"/>
      <c r="K2574" s="109"/>
      <c r="L2574" s="257"/>
      <c r="M2574" s="257"/>
      <c r="N2574" s="257"/>
      <c r="O2574" s="257"/>
      <c r="P2574" s="248"/>
      <c r="Q2574" s="248"/>
      <c r="R2574" s="248"/>
      <c r="S2574" s="248"/>
      <c r="T2574" s="248"/>
      <c r="U2574" s="248"/>
    </row>
    <row r="2575" spans="2:21" s="260" customFormat="1" ht="30" customHeight="1">
      <c r="B2575" s="250"/>
      <c r="C2575" s="250"/>
      <c r="D2575" s="250"/>
      <c r="E2575" s="107"/>
      <c r="F2575" s="257"/>
      <c r="G2575" s="257"/>
      <c r="H2575" s="257"/>
      <c r="I2575" s="257"/>
      <c r="J2575" s="257"/>
      <c r="K2575" s="109"/>
      <c r="L2575" s="257"/>
      <c r="M2575" s="257"/>
      <c r="N2575" s="257"/>
      <c r="O2575" s="257"/>
      <c r="P2575" s="248"/>
      <c r="Q2575" s="248"/>
      <c r="R2575" s="248"/>
      <c r="S2575" s="248"/>
      <c r="T2575" s="248"/>
      <c r="U2575" s="248"/>
    </row>
    <row r="2576" spans="2:21" s="260" customFormat="1" ht="30" customHeight="1">
      <c r="B2576" s="250"/>
      <c r="C2576" s="250"/>
      <c r="D2576" s="250"/>
      <c r="E2576" s="107"/>
      <c r="F2576" s="257"/>
      <c r="G2576" s="257"/>
      <c r="H2576" s="257"/>
      <c r="I2576" s="257"/>
      <c r="J2576" s="257"/>
      <c r="K2576" s="109"/>
      <c r="L2576" s="257"/>
      <c r="M2576" s="257"/>
      <c r="N2576" s="257"/>
      <c r="O2576" s="257"/>
      <c r="P2576" s="248"/>
      <c r="Q2576" s="248"/>
      <c r="R2576" s="248"/>
      <c r="S2576" s="248"/>
      <c r="T2576" s="248"/>
      <c r="U2576" s="248"/>
    </row>
    <row r="2577" spans="2:21" s="260" customFormat="1" ht="30" customHeight="1">
      <c r="B2577" s="250"/>
      <c r="C2577" s="250"/>
      <c r="D2577" s="250"/>
      <c r="E2577" s="107"/>
      <c r="F2577" s="257"/>
      <c r="G2577" s="257"/>
      <c r="H2577" s="257"/>
      <c r="I2577" s="257"/>
      <c r="J2577" s="257"/>
      <c r="K2577" s="109"/>
      <c r="L2577" s="257"/>
      <c r="M2577" s="257"/>
      <c r="N2577" s="257"/>
      <c r="O2577" s="257"/>
      <c r="P2577" s="248"/>
      <c r="Q2577" s="248"/>
      <c r="R2577" s="248"/>
      <c r="S2577" s="248"/>
      <c r="T2577" s="248"/>
      <c r="U2577" s="248"/>
    </row>
    <row r="2578" spans="2:21" s="260" customFormat="1" ht="30" customHeight="1">
      <c r="B2578" s="250"/>
      <c r="C2578" s="250"/>
      <c r="D2578" s="250"/>
      <c r="E2578" s="107"/>
      <c r="F2578" s="257"/>
      <c r="G2578" s="257"/>
      <c r="H2578" s="257"/>
      <c r="I2578" s="257"/>
      <c r="J2578" s="257"/>
      <c r="K2578" s="109"/>
      <c r="L2578" s="257"/>
      <c r="M2578" s="257"/>
      <c r="N2578" s="257"/>
      <c r="O2578" s="257"/>
      <c r="P2578" s="248"/>
      <c r="Q2578" s="248"/>
      <c r="R2578" s="248"/>
      <c r="S2578" s="248"/>
      <c r="T2578" s="248"/>
      <c r="U2578" s="248"/>
    </row>
    <row r="2579" spans="2:21" s="260" customFormat="1" ht="30" customHeight="1">
      <c r="B2579" s="250"/>
      <c r="C2579" s="250"/>
      <c r="D2579" s="250"/>
      <c r="E2579" s="107"/>
      <c r="F2579" s="257"/>
      <c r="G2579" s="257"/>
      <c r="H2579" s="257"/>
      <c r="I2579" s="257"/>
      <c r="J2579" s="257"/>
      <c r="K2579" s="109"/>
      <c r="L2579" s="257"/>
      <c r="M2579" s="257"/>
      <c r="N2579" s="257"/>
      <c r="O2579" s="257"/>
      <c r="P2579" s="248"/>
      <c r="Q2579" s="248"/>
      <c r="R2579" s="248"/>
      <c r="S2579" s="248"/>
      <c r="T2579" s="248"/>
      <c r="U2579" s="248"/>
    </row>
    <row r="2580" spans="2:21" s="260" customFormat="1" ht="30" customHeight="1">
      <c r="B2580" s="250"/>
      <c r="C2580" s="250"/>
      <c r="D2580" s="250"/>
      <c r="E2580" s="107"/>
      <c r="F2580" s="257"/>
      <c r="G2580" s="257"/>
      <c r="H2580" s="257"/>
      <c r="I2580" s="257"/>
      <c r="J2580" s="257"/>
      <c r="K2580" s="109"/>
      <c r="L2580" s="257"/>
      <c r="M2580" s="257"/>
      <c r="N2580" s="257"/>
      <c r="O2580" s="257"/>
      <c r="P2580" s="248"/>
      <c r="Q2580" s="248"/>
      <c r="R2580" s="248"/>
      <c r="S2580" s="248"/>
      <c r="T2580" s="248"/>
      <c r="U2580" s="248"/>
    </row>
    <row r="2581" spans="2:21" s="260" customFormat="1" ht="30" customHeight="1">
      <c r="B2581" s="250"/>
      <c r="C2581" s="250"/>
      <c r="D2581" s="250"/>
      <c r="E2581" s="107"/>
      <c r="F2581" s="257"/>
      <c r="G2581" s="257"/>
      <c r="H2581" s="257"/>
      <c r="I2581" s="257"/>
      <c r="J2581" s="257"/>
      <c r="K2581" s="109"/>
      <c r="L2581" s="257"/>
      <c r="M2581" s="257"/>
      <c r="N2581" s="257"/>
      <c r="O2581" s="257"/>
      <c r="P2581" s="248"/>
      <c r="Q2581" s="248"/>
      <c r="R2581" s="248"/>
      <c r="S2581" s="248"/>
      <c r="T2581" s="248"/>
      <c r="U2581" s="248"/>
    </row>
    <row r="2582" spans="2:21" s="260" customFormat="1" ht="30" customHeight="1">
      <c r="B2582" s="250"/>
      <c r="C2582" s="250"/>
      <c r="D2582" s="250"/>
      <c r="E2582" s="107"/>
      <c r="F2582" s="257"/>
      <c r="G2582" s="257"/>
      <c r="H2582" s="257"/>
      <c r="I2582" s="257"/>
      <c r="J2582" s="257"/>
      <c r="K2582" s="109"/>
      <c r="L2582" s="257"/>
      <c r="M2582" s="257"/>
      <c r="N2582" s="257"/>
      <c r="O2582" s="257"/>
      <c r="P2582" s="248"/>
      <c r="Q2582" s="248"/>
      <c r="R2582" s="248"/>
      <c r="S2582" s="248"/>
      <c r="T2582" s="248"/>
      <c r="U2582" s="248"/>
    </row>
    <row r="2583" spans="2:21" s="260" customFormat="1" ht="30" customHeight="1">
      <c r="B2583" s="250"/>
      <c r="C2583" s="250"/>
      <c r="D2583" s="250"/>
      <c r="E2583" s="107"/>
      <c r="F2583" s="257"/>
      <c r="G2583" s="257"/>
      <c r="H2583" s="257"/>
      <c r="I2583" s="257"/>
      <c r="J2583" s="257"/>
      <c r="K2583" s="109"/>
      <c r="L2583" s="257"/>
      <c r="M2583" s="257"/>
      <c r="N2583" s="257"/>
      <c r="O2583" s="257"/>
      <c r="P2583" s="248"/>
      <c r="Q2583" s="248"/>
      <c r="R2583" s="248"/>
      <c r="S2583" s="248"/>
      <c r="T2583" s="248"/>
      <c r="U2583" s="248"/>
    </row>
    <row r="2584" spans="2:21" s="260" customFormat="1" ht="30" customHeight="1">
      <c r="B2584" s="250"/>
      <c r="C2584" s="250"/>
      <c r="D2584" s="250"/>
      <c r="E2584" s="107"/>
      <c r="F2584" s="257"/>
      <c r="G2584" s="257"/>
      <c r="H2584" s="257"/>
      <c r="I2584" s="257"/>
      <c r="J2584" s="257"/>
      <c r="K2584" s="109"/>
      <c r="L2584" s="257"/>
      <c r="M2584" s="257"/>
      <c r="N2584" s="257"/>
      <c r="O2584" s="257"/>
      <c r="P2584" s="248"/>
      <c r="Q2584" s="248"/>
      <c r="R2584" s="248"/>
      <c r="S2584" s="248"/>
      <c r="T2584" s="248"/>
      <c r="U2584" s="248"/>
    </row>
    <row r="2585" spans="2:21" s="260" customFormat="1" ht="30" customHeight="1">
      <c r="B2585" s="250"/>
      <c r="C2585" s="250"/>
      <c r="D2585" s="250"/>
      <c r="E2585" s="107"/>
      <c r="F2585" s="257"/>
      <c r="G2585" s="257"/>
      <c r="H2585" s="257"/>
      <c r="I2585" s="257"/>
      <c r="J2585" s="257"/>
      <c r="K2585" s="109"/>
      <c r="L2585" s="257"/>
      <c r="M2585" s="257"/>
      <c r="N2585" s="257"/>
      <c r="O2585" s="257"/>
      <c r="P2585" s="248"/>
      <c r="Q2585" s="248"/>
      <c r="R2585" s="248"/>
      <c r="S2585" s="248"/>
      <c r="T2585" s="248"/>
      <c r="U2585" s="248"/>
    </row>
    <row r="2586" spans="2:21" s="260" customFormat="1" ht="30" customHeight="1">
      <c r="B2586" s="250"/>
      <c r="C2586" s="250"/>
      <c r="D2586" s="250"/>
      <c r="E2586" s="107"/>
      <c r="F2586" s="257"/>
      <c r="G2586" s="257"/>
      <c r="H2586" s="257"/>
      <c r="I2586" s="257"/>
      <c r="J2586" s="257"/>
      <c r="K2586" s="109"/>
      <c r="L2586" s="257"/>
      <c r="M2586" s="257"/>
      <c r="N2586" s="257"/>
      <c r="O2586" s="257"/>
      <c r="P2586" s="248"/>
      <c r="Q2586" s="248"/>
      <c r="R2586" s="248"/>
      <c r="S2586" s="248"/>
      <c r="T2586" s="248"/>
      <c r="U2586" s="248"/>
    </row>
    <row r="2587" spans="2:21" s="260" customFormat="1" ht="30" customHeight="1">
      <c r="B2587" s="250"/>
      <c r="C2587" s="250"/>
      <c r="D2587" s="250"/>
      <c r="E2587" s="107"/>
      <c r="F2587" s="257"/>
      <c r="G2587" s="257"/>
      <c r="H2587" s="257"/>
      <c r="I2587" s="257"/>
      <c r="J2587" s="257"/>
      <c r="K2587" s="109"/>
      <c r="L2587" s="257"/>
      <c r="M2587" s="257"/>
      <c r="N2587" s="257"/>
      <c r="O2587" s="257"/>
      <c r="P2587" s="248"/>
      <c r="Q2587" s="248"/>
      <c r="R2587" s="248"/>
      <c r="S2587" s="248"/>
      <c r="T2587" s="248"/>
      <c r="U2587" s="248"/>
    </row>
    <row r="2588" spans="2:21" s="260" customFormat="1" ht="30" customHeight="1">
      <c r="B2588" s="250"/>
      <c r="C2588" s="250"/>
      <c r="D2588" s="250"/>
      <c r="E2588" s="107"/>
      <c r="F2588" s="257"/>
      <c r="G2588" s="257"/>
      <c r="H2588" s="257"/>
      <c r="I2588" s="257"/>
      <c r="J2588" s="257"/>
      <c r="K2588" s="109"/>
      <c r="L2588" s="257"/>
      <c r="M2588" s="257"/>
      <c r="N2588" s="257"/>
      <c r="O2588" s="257"/>
      <c r="P2588" s="248"/>
      <c r="Q2588" s="248"/>
      <c r="R2588" s="248"/>
      <c r="S2588" s="248"/>
      <c r="T2588" s="248"/>
      <c r="U2588" s="248"/>
    </row>
    <row r="2589" spans="2:21" s="260" customFormat="1" ht="30" customHeight="1">
      <c r="B2589" s="250"/>
      <c r="C2589" s="250"/>
      <c r="D2589" s="250"/>
      <c r="E2589" s="107"/>
      <c r="F2589" s="257"/>
      <c r="G2589" s="257"/>
      <c r="H2589" s="257"/>
      <c r="I2589" s="257"/>
      <c r="J2589" s="257"/>
      <c r="K2589" s="109"/>
      <c r="L2589" s="257"/>
      <c r="M2589" s="257"/>
      <c r="N2589" s="257"/>
      <c r="O2589" s="257"/>
      <c r="P2589" s="248"/>
      <c r="Q2589" s="248"/>
      <c r="R2589" s="248"/>
      <c r="S2589" s="248"/>
      <c r="T2589" s="248"/>
      <c r="U2589" s="248"/>
    </row>
    <row r="2590" spans="2:21" s="260" customFormat="1" ht="30" customHeight="1">
      <c r="B2590" s="250"/>
      <c r="C2590" s="250"/>
      <c r="D2590" s="250"/>
      <c r="E2590" s="107"/>
      <c r="F2590" s="257"/>
      <c r="G2590" s="257"/>
      <c r="H2590" s="257"/>
      <c r="I2590" s="257"/>
      <c r="J2590" s="257"/>
      <c r="K2590" s="109"/>
      <c r="L2590" s="257"/>
      <c r="M2590" s="257"/>
      <c r="N2590" s="257"/>
      <c r="O2590" s="257"/>
      <c r="P2590" s="248"/>
      <c r="Q2590" s="248"/>
      <c r="R2590" s="248"/>
      <c r="S2590" s="248"/>
      <c r="T2590" s="248"/>
      <c r="U2590" s="248"/>
    </row>
    <row r="2591" spans="2:21" s="260" customFormat="1" ht="30" customHeight="1">
      <c r="B2591" s="250"/>
      <c r="C2591" s="250"/>
      <c r="D2591" s="250"/>
      <c r="E2591" s="107"/>
      <c r="F2591" s="257"/>
      <c r="G2591" s="257"/>
      <c r="H2591" s="257"/>
      <c r="I2591" s="257"/>
      <c r="J2591" s="257"/>
      <c r="K2591" s="109"/>
      <c r="L2591" s="257"/>
      <c r="M2591" s="257"/>
      <c r="N2591" s="257"/>
      <c r="O2591" s="257"/>
      <c r="P2591" s="248"/>
      <c r="Q2591" s="248"/>
      <c r="R2591" s="248"/>
      <c r="S2591" s="248"/>
      <c r="T2591" s="248"/>
      <c r="U2591" s="248"/>
    </row>
    <row r="2592" spans="2:21" s="260" customFormat="1" ht="30" customHeight="1">
      <c r="B2592" s="250"/>
      <c r="C2592" s="250"/>
      <c r="D2592" s="250"/>
      <c r="E2592" s="107"/>
      <c r="F2592" s="257"/>
      <c r="G2592" s="257"/>
      <c r="H2592" s="257"/>
      <c r="I2592" s="257"/>
      <c r="J2592" s="257"/>
      <c r="K2592" s="109"/>
      <c r="L2592" s="257"/>
      <c r="M2592" s="257"/>
      <c r="N2592" s="257"/>
      <c r="O2592" s="257"/>
      <c r="P2592" s="248"/>
      <c r="Q2592" s="248"/>
      <c r="R2592" s="248"/>
      <c r="S2592" s="248"/>
      <c r="T2592" s="248"/>
      <c r="U2592" s="248"/>
    </row>
    <row r="2593" spans="2:21" s="260" customFormat="1" ht="30" customHeight="1">
      <c r="B2593" s="250"/>
      <c r="C2593" s="250"/>
      <c r="D2593" s="250"/>
      <c r="E2593" s="107"/>
      <c r="F2593" s="257"/>
      <c r="G2593" s="257"/>
      <c r="H2593" s="257"/>
      <c r="I2593" s="257"/>
      <c r="J2593" s="257"/>
      <c r="K2593" s="109"/>
      <c r="L2593" s="257"/>
      <c r="M2593" s="257"/>
      <c r="N2593" s="257"/>
      <c r="O2593" s="257"/>
      <c r="P2593" s="248"/>
      <c r="Q2593" s="248"/>
      <c r="R2593" s="248"/>
      <c r="S2593" s="248"/>
      <c r="T2593" s="248"/>
      <c r="U2593" s="248"/>
    </row>
    <row r="2594" spans="2:21" s="260" customFormat="1" ht="30" customHeight="1">
      <c r="B2594" s="250"/>
      <c r="C2594" s="250"/>
      <c r="D2594" s="250"/>
      <c r="E2594" s="107"/>
      <c r="F2594" s="257"/>
      <c r="G2594" s="257"/>
      <c r="H2594" s="257"/>
      <c r="I2594" s="257"/>
      <c r="J2594" s="257"/>
      <c r="K2594" s="109"/>
      <c r="L2594" s="257"/>
      <c r="M2594" s="257"/>
      <c r="N2594" s="257"/>
      <c r="O2594" s="257"/>
      <c r="P2594" s="248"/>
      <c r="Q2594" s="248"/>
      <c r="R2594" s="248"/>
      <c r="S2594" s="248"/>
      <c r="T2594" s="248"/>
      <c r="U2594" s="248"/>
    </row>
    <row r="2595" spans="2:21" s="260" customFormat="1" ht="30" customHeight="1">
      <c r="B2595" s="250"/>
      <c r="C2595" s="250"/>
      <c r="D2595" s="250"/>
      <c r="E2595" s="107"/>
      <c r="F2595" s="257"/>
      <c r="G2595" s="257"/>
      <c r="H2595" s="257"/>
      <c r="I2595" s="257"/>
      <c r="J2595" s="257"/>
      <c r="K2595" s="109"/>
      <c r="L2595" s="257"/>
      <c r="M2595" s="257"/>
      <c r="N2595" s="257"/>
      <c r="O2595" s="257"/>
      <c r="P2595" s="248"/>
      <c r="Q2595" s="248"/>
      <c r="R2595" s="248"/>
      <c r="S2595" s="248"/>
      <c r="T2595" s="248"/>
      <c r="U2595" s="248"/>
    </row>
    <row r="2596" spans="2:21" s="260" customFormat="1" ht="30" customHeight="1">
      <c r="B2596" s="250"/>
      <c r="C2596" s="250"/>
      <c r="D2596" s="250"/>
      <c r="E2596" s="107"/>
      <c r="F2596" s="257"/>
      <c r="G2596" s="257"/>
      <c r="H2596" s="257"/>
      <c r="I2596" s="257"/>
      <c r="J2596" s="257"/>
      <c r="K2596" s="109"/>
      <c r="L2596" s="257"/>
      <c r="M2596" s="257"/>
      <c r="N2596" s="257"/>
      <c r="O2596" s="257"/>
      <c r="P2596" s="248"/>
      <c r="Q2596" s="248"/>
      <c r="R2596" s="248"/>
      <c r="S2596" s="248"/>
      <c r="T2596" s="248"/>
      <c r="U2596" s="248"/>
    </row>
    <row r="2597" spans="2:21" s="260" customFormat="1" ht="30" customHeight="1">
      <c r="B2597" s="250"/>
      <c r="C2597" s="250"/>
      <c r="D2597" s="250"/>
      <c r="E2597" s="107"/>
      <c r="F2597" s="257"/>
      <c r="G2597" s="257"/>
      <c r="H2597" s="257"/>
      <c r="I2597" s="257"/>
      <c r="J2597" s="257"/>
      <c r="K2597" s="109"/>
      <c r="L2597" s="257"/>
      <c r="M2597" s="257"/>
      <c r="N2597" s="257"/>
      <c r="O2597" s="257"/>
      <c r="P2597" s="248"/>
      <c r="Q2597" s="248"/>
      <c r="R2597" s="248"/>
      <c r="S2597" s="248"/>
      <c r="T2597" s="248"/>
      <c r="U2597" s="248"/>
    </row>
    <row r="2598" spans="2:21" s="260" customFormat="1" ht="30" customHeight="1">
      <c r="B2598" s="250"/>
      <c r="C2598" s="250"/>
      <c r="D2598" s="250"/>
      <c r="E2598" s="107"/>
      <c r="F2598" s="257"/>
      <c r="G2598" s="257"/>
      <c r="H2598" s="257"/>
      <c r="I2598" s="257"/>
      <c r="J2598" s="257"/>
      <c r="K2598" s="109"/>
      <c r="L2598" s="257"/>
      <c r="M2598" s="257"/>
      <c r="N2598" s="257"/>
      <c r="O2598" s="257"/>
      <c r="P2598" s="248"/>
      <c r="Q2598" s="248"/>
      <c r="R2598" s="248"/>
      <c r="S2598" s="248"/>
      <c r="T2598" s="248"/>
      <c r="U2598" s="248"/>
    </row>
    <row r="2599" spans="2:21" s="260" customFormat="1" ht="30" customHeight="1">
      <c r="B2599" s="250"/>
      <c r="C2599" s="250"/>
      <c r="D2599" s="250"/>
      <c r="E2599" s="107"/>
      <c r="F2599" s="257"/>
      <c r="G2599" s="257"/>
      <c r="H2599" s="257"/>
      <c r="I2599" s="257"/>
      <c r="J2599" s="257"/>
      <c r="K2599" s="109"/>
      <c r="L2599" s="257"/>
      <c r="M2599" s="257"/>
      <c r="N2599" s="257"/>
      <c r="O2599" s="257"/>
      <c r="P2599" s="248"/>
      <c r="Q2599" s="248"/>
      <c r="R2599" s="248"/>
      <c r="S2599" s="248"/>
      <c r="T2599" s="248"/>
      <c r="U2599" s="248"/>
    </row>
    <row r="2600" spans="2:21" s="260" customFormat="1" ht="30" customHeight="1">
      <c r="B2600" s="250"/>
      <c r="C2600" s="250"/>
      <c r="D2600" s="250"/>
      <c r="E2600" s="107"/>
      <c r="F2600" s="257"/>
      <c r="G2600" s="257"/>
      <c r="H2600" s="257"/>
      <c r="I2600" s="257"/>
      <c r="J2600" s="257"/>
      <c r="K2600" s="109"/>
      <c r="L2600" s="257"/>
      <c r="M2600" s="257"/>
      <c r="N2600" s="257"/>
      <c r="O2600" s="257"/>
      <c r="P2600" s="248"/>
      <c r="Q2600" s="248"/>
      <c r="R2600" s="248"/>
      <c r="S2600" s="248"/>
      <c r="T2600" s="248"/>
      <c r="U2600" s="248"/>
    </row>
    <row r="2601" spans="2:21" s="260" customFormat="1" ht="30" customHeight="1">
      <c r="B2601" s="250"/>
      <c r="C2601" s="250"/>
      <c r="D2601" s="250"/>
      <c r="E2601" s="107"/>
      <c r="F2601" s="257"/>
      <c r="G2601" s="257"/>
      <c r="H2601" s="257"/>
      <c r="I2601" s="257"/>
      <c r="J2601" s="257"/>
      <c r="K2601" s="109"/>
      <c r="L2601" s="257"/>
      <c r="M2601" s="257"/>
      <c r="N2601" s="257"/>
      <c r="O2601" s="257"/>
      <c r="P2601" s="248"/>
      <c r="Q2601" s="248"/>
      <c r="R2601" s="248"/>
      <c r="S2601" s="248"/>
      <c r="T2601" s="248"/>
      <c r="U2601" s="248"/>
    </row>
    <row r="2602" spans="2:21" s="260" customFormat="1" ht="30" customHeight="1">
      <c r="B2602" s="250"/>
      <c r="C2602" s="250"/>
      <c r="D2602" s="250"/>
      <c r="E2602" s="107"/>
      <c r="F2602" s="257"/>
      <c r="G2602" s="257"/>
      <c r="H2602" s="257"/>
      <c r="I2602" s="257"/>
      <c r="J2602" s="257"/>
      <c r="K2602" s="109"/>
      <c r="L2602" s="257"/>
      <c r="M2602" s="257"/>
      <c r="N2602" s="257"/>
      <c r="O2602" s="257"/>
      <c r="P2602" s="248"/>
      <c r="Q2602" s="248"/>
      <c r="R2602" s="248"/>
      <c r="S2602" s="248"/>
      <c r="T2602" s="248"/>
      <c r="U2602" s="248"/>
    </row>
    <row r="2603" spans="2:21" s="260" customFormat="1" ht="30" customHeight="1">
      <c r="B2603" s="250"/>
      <c r="C2603" s="250"/>
      <c r="D2603" s="250"/>
      <c r="E2603" s="107"/>
      <c r="F2603" s="257"/>
      <c r="G2603" s="257"/>
      <c r="H2603" s="257"/>
      <c r="I2603" s="257"/>
      <c r="J2603" s="257"/>
      <c r="K2603" s="109"/>
      <c r="L2603" s="257"/>
      <c r="M2603" s="257"/>
      <c r="N2603" s="257"/>
      <c r="O2603" s="257"/>
      <c r="P2603" s="248"/>
      <c r="Q2603" s="248"/>
      <c r="R2603" s="248"/>
      <c r="S2603" s="248"/>
      <c r="T2603" s="248"/>
      <c r="U2603" s="248"/>
    </row>
    <row r="2604" spans="2:21" s="260" customFormat="1" ht="30" customHeight="1">
      <c r="B2604" s="250"/>
      <c r="C2604" s="250"/>
      <c r="D2604" s="250"/>
      <c r="E2604" s="107"/>
      <c r="F2604" s="257"/>
      <c r="G2604" s="257"/>
      <c r="H2604" s="257"/>
      <c r="I2604" s="257"/>
      <c r="J2604" s="257"/>
      <c r="K2604" s="109"/>
      <c r="L2604" s="257"/>
      <c r="M2604" s="257"/>
      <c r="N2604" s="257"/>
      <c r="O2604" s="257"/>
      <c r="P2604" s="248"/>
      <c r="Q2604" s="248"/>
      <c r="R2604" s="248"/>
      <c r="S2604" s="248"/>
      <c r="T2604" s="248"/>
      <c r="U2604" s="248"/>
    </row>
    <row r="2605" spans="2:21" s="260" customFormat="1" ht="30" customHeight="1">
      <c r="B2605" s="250"/>
      <c r="C2605" s="250"/>
      <c r="D2605" s="250"/>
      <c r="E2605" s="107"/>
      <c r="F2605" s="257"/>
      <c r="G2605" s="257"/>
      <c r="H2605" s="257"/>
      <c r="I2605" s="257"/>
      <c r="J2605" s="257"/>
      <c r="K2605" s="109"/>
      <c r="L2605" s="257"/>
      <c r="M2605" s="257"/>
      <c r="N2605" s="257"/>
      <c r="O2605" s="257"/>
      <c r="P2605" s="248"/>
      <c r="Q2605" s="248"/>
      <c r="R2605" s="248"/>
      <c r="S2605" s="248"/>
      <c r="T2605" s="248"/>
      <c r="U2605" s="248"/>
    </row>
    <row r="2606" spans="2:21" s="260" customFormat="1" ht="30" customHeight="1">
      <c r="B2606" s="250"/>
      <c r="C2606" s="250"/>
      <c r="D2606" s="250"/>
      <c r="E2606" s="107"/>
      <c r="F2606" s="257"/>
      <c r="G2606" s="257"/>
      <c r="H2606" s="257"/>
      <c r="I2606" s="257"/>
      <c r="J2606" s="257"/>
      <c r="K2606" s="109"/>
      <c r="L2606" s="257"/>
      <c r="M2606" s="257"/>
      <c r="N2606" s="257"/>
      <c r="O2606" s="257"/>
      <c r="P2606" s="248"/>
      <c r="Q2606" s="248"/>
      <c r="R2606" s="248"/>
      <c r="S2606" s="248"/>
      <c r="T2606" s="248"/>
      <c r="U2606" s="248"/>
    </row>
    <row r="2607" spans="2:21" s="260" customFormat="1" ht="30" customHeight="1">
      <c r="B2607" s="250"/>
      <c r="C2607" s="250"/>
      <c r="D2607" s="250"/>
      <c r="E2607" s="107"/>
      <c r="F2607" s="257"/>
      <c r="G2607" s="257"/>
      <c r="H2607" s="257"/>
      <c r="I2607" s="257"/>
      <c r="J2607" s="257"/>
      <c r="K2607" s="109"/>
      <c r="L2607" s="257"/>
      <c r="M2607" s="257"/>
      <c r="N2607" s="257"/>
      <c r="O2607" s="257"/>
      <c r="P2607" s="248"/>
      <c r="Q2607" s="248"/>
      <c r="R2607" s="248"/>
      <c r="S2607" s="248"/>
      <c r="T2607" s="248"/>
      <c r="U2607" s="248"/>
    </row>
    <row r="2608" spans="2:21" s="260" customFormat="1" ht="30" customHeight="1">
      <c r="B2608" s="250"/>
      <c r="C2608" s="250"/>
      <c r="D2608" s="250"/>
      <c r="E2608" s="107"/>
      <c r="F2608" s="257"/>
      <c r="G2608" s="257"/>
      <c r="H2608" s="257"/>
      <c r="I2608" s="257"/>
      <c r="J2608" s="257"/>
      <c r="K2608" s="109"/>
      <c r="L2608" s="257"/>
      <c r="M2608" s="257"/>
      <c r="N2608" s="257"/>
      <c r="O2608" s="257"/>
      <c r="P2608" s="248"/>
      <c r="Q2608" s="248"/>
      <c r="R2608" s="248"/>
      <c r="S2608" s="248"/>
      <c r="T2608" s="248"/>
      <c r="U2608" s="248"/>
    </row>
    <row r="2609" spans="2:21" s="260" customFormat="1" ht="30" customHeight="1">
      <c r="B2609" s="250"/>
      <c r="C2609" s="250"/>
      <c r="D2609" s="250"/>
      <c r="E2609" s="107"/>
      <c r="F2609" s="257"/>
      <c r="G2609" s="257"/>
      <c r="H2609" s="257"/>
      <c r="I2609" s="257"/>
      <c r="J2609" s="257"/>
      <c r="K2609" s="109"/>
      <c r="L2609" s="257"/>
      <c r="M2609" s="257"/>
      <c r="N2609" s="257"/>
      <c r="O2609" s="257"/>
      <c r="P2609" s="248"/>
      <c r="Q2609" s="248"/>
      <c r="R2609" s="248"/>
      <c r="S2609" s="248"/>
      <c r="T2609" s="248"/>
      <c r="U2609" s="248"/>
    </row>
    <row r="2610" spans="2:21" s="260" customFormat="1" ht="30" customHeight="1">
      <c r="B2610" s="250"/>
      <c r="C2610" s="250"/>
      <c r="D2610" s="250"/>
      <c r="E2610" s="107"/>
      <c r="F2610" s="257"/>
      <c r="G2610" s="257"/>
      <c r="H2610" s="257"/>
      <c r="I2610" s="257"/>
      <c r="J2610" s="257"/>
      <c r="K2610" s="109"/>
      <c r="L2610" s="257"/>
      <c r="M2610" s="257"/>
      <c r="N2610" s="257"/>
      <c r="O2610" s="257"/>
      <c r="P2610" s="248"/>
      <c r="Q2610" s="248"/>
      <c r="R2610" s="248"/>
      <c r="S2610" s="248"/>
      <c r="T2610" s="248"/>
      <c r="U2610" s="248"/>
    </row>
    <row r="2611" spans="2:21" s="260" customFormat="1" ht="30" customHeight="1">
      <c r="B2611" s="250"/>
      <c r="C2611" s="250"/>
      <c r="D2611" s="250"/>
      <c r="E2611" s="107"/>
      <c r="F2611" s="257"/>
      <c r="G2611" s="257"/>
      <c r="H2611" s="257"/>
      <c r="I2611" s="257"/>
      <c r="J2611" s="257"/>
      <c r="K2611" s="109"/>
      <c r="L2611" s="257"/>
      <c r="M2611" s="257"/>
      <c r="N2611" s="257"/>
      <c r="O2611" s="257"/>
      <c r="P2611" s="248"/>
      <c r="Q2611" s="248"/>
      <c r="R2611" s="248"/>
      <c r="S2611" s="248"/>
      <c r="T2611" s="248"/>
      <c r="U2611" s="248"/>
    </row>
    <row r="2612" spans="2:21" s="260" customFormat="1" ht="30" customHeight="1">
      <c r="B2612" s="250"/>
      <c r="C2612" s="250"/>
      <c r="D2612" s="250"/>
      <c r="E2612" s="107"/>
      <c r="F2612" s="257"/>
      <c r="G2612" s="257"/>
      <c r="H2612" s="257"/>
      <c r="I2612" s="257"/>
      <c r="J2612" s="257"/>
      <c r="K2612" s="109"/>
      <c r="L2612" s="257"/>
      <c r="M2612" s="257"/>
      <c r="N2612" s="257"/>
      <c r="O2612" s="257"/>
      <c r="P2612" s="248"/>
      <c r="Q2612" s="248"/>
      <c r="R2612" s="248"/>
      <c r="S2612" s="248"/>
      <c r="T2612" s="248"/>
      <c r="U2612" s="248"/>
    </row>
    <row r="2613" spans="2:21" s="260" customFormat="1" ht="30" customHeight="1">
      <c r="B2613" s="250"/>
      <c r="C2613" s="250"/>
      <c r="D2613" s="250"/>
      <c r="E2613" s="107"/>
      <c r="F2613" s="257"/>
      <c r="G2613" s="257"/>
      <c r="H2613" s="257"/>
      <c r="I2613" s="257"/>
      <c r="J2613" s="257"/>
      <c r="K2613" s="109"/>
      <c r="L2613" s="257"/>
      <c r="M2613" s="257"/>
      <c r="N2613" s="257"/>
      <c r="O2613" s="257"/>
      <c r="P2613" s="248"/>
      <c r="Q2613" s="248"/>
      <c r="R2613" s="248"/>
      <c r="S2613" s="248"/>
      <c r="T2613" s="248"/>
      <c r="U2613" s="248"/>
    </row>
    <row r="2614" spans="2:21" s="260" customFormat="1" ht="30" customHeight="1">
      <c r="B2614" s="250"/>
      <c r="C2614" s="250"/>
      <c r="D2614" s="250"/>
      <c r="E2614" s="107"/>
      <c r="F2614" s="257"/>
      <c r="G2614" s="257"/>
      <c r="H2614" s="257"/>
      <c r="I2614" s="257"/>
      <c r="J2614" s="257"/>
      <c r="K2614" s="109"/>
      <c r="L2614" s="257"/>
      <c r="M2614" s="257"/>
      <c r="N2614" s="257"/>
      <c r="O2614" s="257"/>
      <c r="P2614" s="248"/>
      <c r="Q2614" s="248"/>
      <c r="R2614" s="248"/>
      <c r="S2614" s="248"/>
      <c r="T2614" s="248"/>
      <c r="U2614" s="248"/>
    </row>
    <row r="2615" spans="2:21" s="260" customFormat="1" ht="30" customHeight="1">
      <c r="B2615" s="250"/>
      <c r="C2615" s="250"/>
      <c r="D2615" s="250"/>
      <c r="E2615" s="107"/>
      <c r="F2615" s="257"/>
      <c r="G2615" s="257"/>
      <c r="H2615" s="257"/>
      <c r="I2615" s="257"/>
      <c r="J2615" s="257"/>
      <c r="K2615" s="109"/>
      <c r="L2615" s="257"/>
      <c r="M2615" s="257"/>
      <c r="N2615" s="257"/>
      <c r="O2615" s="257"/>
      <c r="P2615" s="248"/>
      <c r="Q2615" s="248"/>
      <c r="R2615" s="248"/>
      <c r="S2615" s="248"/>
      <c r="T2615" s="248"/>
      <c r="U2615" s="248"/>
    </row>
    <row r="2616" spans="2:21" s="260" customFormat="1" ht="30" customHeight="1">
      <c r="B2616" s="250"/>
      <c r="C2616" s="250"/>
      <c r="D2616" s="250"/>
      <c r="E2616" s="107"/>
      <c r="F2616" s="257"/>
      <c r="G2616" s="257"/>
      <c r="H2616" s="257"/>
      <c r="I2616" s="257"/>
      <c r="J2616" s="257"/>
      <c r="K2616" s="109"/>
      <c r="L2616" s="257"/>
      <c r="M2616" s="257"/>
      <c r="N2616" s="257"/>
      <c r="O2616" s="257"/>
      <c r="P2616" s="248"/>
      <c r="Q2616" s="248"/>
      <c r="R2616" s="248"/>
      <c r="S2616" s="248"/>
      <c r="T2616" s="248"/>
      <c r="U2616" s="248"/>
    </row>
    <row r="2617" spans="2:21" s="260" customFormat="1" ht="30" customHeight="1">
      <c r="B2617" s="250"/>
      <c r="C2617" s="250"/>
      <c r="D2617" s="250"/>
      <c r="E2617" s="107"/>
      <c r="F2617" s="257"/>
      <c r="G2617" s="257"/>
      <c r="H2617" s="257"/>
      <c r="I2617" s="257"/>
      <c r="J2617" s="257"/>
      <c r="K2617" s="109"/>
      <c r="L2617" s="257"/>
      <c r="M2617" s="257"/>
      <c r="N2617" s="257"/>
      <c r="O2617" s="257"/>
      <c r="P2617" s="248"/>
      <c r="Q2617" s="248"/>
      <c r="R2617" s="248"/>
      <c r="S2617" s="248"/>
      <c r="T2617" s="248"/>
      <c r="U2617" s="248"/>
    </row>
    <row r="2618" spans="2:21" s="260" customFormat="1" ht="30" customHeight="1">
      <c r="B2618" s="250"/>
      <c r="C2618" s="250"/>
      <c r="D2618" s="250"/>
      <c r="E2618" s="107"/>
      <c r="F2618" s="257"/>
      <c r="G2618" s="257"/>
      <c r="H2618" s="257"/>
      <c r="I2618" s="257"/>
      <c r="J2618" s="257"/>
      <c r="K2618" s="109"/>
      <c r="L2618" s="257"/>
      <c r="M2618" s="257"/>
      <c r="N2618" s="257"/>
      <c r="O2618" s="257"/>
      <c r="P2618" s="248"/>
      <c r="Q2618" s="248"/>
      <c r="R2618" s="248"/>
      <c r="S2618" s="248"/>
      <c r="T2618" s="248"/>
      <c r="U2618" s="248"/>
    </row>
    <row r="2619" spans="2:21" s="260" customFormat="1" ht="30" customHeight="1">
      <c r="B2619" s="250"/>
      <c r="C2619" s="250"/>
      <c r="D2619" s="250"/>
      <c r="E2619" s="107"/>
      <c r="F2619" s="257"/>
      <c r="G2619" s="257"/>
      <c r="H2619" s="257"/>
      <c r="I2619" s="257"/>
      <c r="J2619" s="257"/>
      <c r="K2619" s="109"/>
      <c r="L2619" s="257"/>
      <c r="M2619" s="257"/>
      <c r="N2619" s="257"/>
      <c r="O2619" s="257"/>
      <c r="P2619" s="248"/>
      <c r="Q2619" s="248"/>
      <c r="R2619" s="248"/>
      <c r="S2619" s="248"/>
      <c r="T2619" s="248"/>
      <c r="U2619" s="248"/>
    </row>
    <row r="2620" spans="2:21" s="260" customFormat="1" ht="30" customHeight="1">
      <c r="B2620" s="250"/>
      <c r="C2620" s="250"/>
      <c r="D2620" s="250"/>
      <c r="E2620" s="107"/>
      <c r="F2620" s="257"/>
      <c r="G2620" s="257"/>
      <c r="H2620" s="257"/>
      <c r="I2620" s="257"/>
      <c r="J2620" s="257"/>
      <c r="K2620" s="109"/>
      <c r="L2620" s="257"/>
      <c r="M2620" s="257"/>
      <c r="N2620" s="257"/>
      <c r="O2620" s="257"/>
      <c r="P2620" s="248"/>
      <c r="Q2620" s="248"/>
      <c r="R2620" s="248"/>
      <c r="S2620" s="248"/>
      <c r="T2620" s="248"/>
      <c r="U2620" s="248"/>
    </row>
    <row r="2621" spans="2:21" s="260" customFormat="1" ht="30" customHeight="1">
      <c r="B2621" s="250"/>
      <c r="C2621" s="250"/>
      <c r="D2621" s="250"/>
      <c r="E2621" s="107"/>
      <c r="F2621" s="257"/>
      <c r="G2621" s="257"/>
      <c r="H2621" s="257"/>
      <c r="I2621" s="257"/>
      <c r="J2621" s="257"/>
      <c r="K2621" s="109"/>
      <c r="L2621" s="257"/>
      <c r="M2621" s="257"/>
      <c r="N2621" s="257"/>
      <c r="O2621" s="257"/>
      <c r="P2621" s="248"/>
      <c r="Q2621" s="248"/>
      <c r="R2621" s="248"/>
      <c r="S2621" s="248"/>
      <c r="T2621" s="248"/>
      <c r="U2621" s="248"/>
    </row>
    <row r="2622" spans="2:21" s="260" customFormat="1" ht="30" customHeight="1">
      <c r="B2622" s="250"/>
      <c r="C2622" s="250"/>
      <c r="D2622" s="250"/>
      <c r="E2622" s="107"/>
      <c r="F2622" s="257"/>
      <c r="G2622" s="257"/>
      <c r="H2622" s="257"/>
      <c r="I2622" s="257"/>
      <c r="J2622" s="257"/>
      <c r="K2622" s="109"/>
      <c r="L2622" s="257"/>
      <c r="M2622" s="257"/>
      <c r="N2622" s="257"/>
      <c r="O2622" s="257"/>
      <c r="P2622" s="248"/>
      <c r="Q2622" s="248"/>
      <c r="R2622" s="248"/>
      <c r="S2622" s="248"/>
      <c r="T2622" s="248"/>
      <c r="U2622" s="248"/>
    </row>
    <row r="2623" spans="2:21" s="260" customFormat="1" ht="30" customHeight="1">
      <c r="B2623" s="250"/>
      <c r="C2623" s="250"/>
      <c r="D2623" s="250"/>
      <c r="E2623" s="107"/>
      <c r="F2623" s="257"/>
      <c r="G2623" s="257"/>
      <c r="H2623" s="257"/>
      <c r="I2623" s="257"/>
      <c r="J2623" s="257"/>
      <c r="K2623" s="109"/>
      <c r="L2623" s="257"/>
      <c r="M2623" s="257"/>
      <c r="N2623" s="257"/>
      <c r="O2623" s="257"/>
      <c r="P2623" s="248"/>
      <c r="Q2623" s="248"/>
      <c r="R2623" s="248"/>
      <c r="S2623" s="248"/>
      <c r="T2623" s="248"/>
      <c r="U2623" s="248"/>
    </row>
    <row r="2624" spans="2:21" s="260" customFormat="1" ht="30" customHeight="1">
      <c r="B2624" s="250"/>
      <c r="C2624" s="250"/>
      <c r="D2624" s="250"/>
      <c r="E2624" s="107"/>
      <c r="F2624" s="257"/>
      <c r="G2624" s="257"/>
      <c r="H2624" s="257"/>
      <c r="I2624" s="257"/>
      <c r="J2624" s="257"/>
      <c r="K2624" s="109"/>
      <c r="L2624" s="257"/>
      <c r="M2624" s="257"/>
      <c r="N2624" s="257"/>
      <c r="O2624" s="257"/>
      <c r="P2624" s="248"/>
      <c r="Q2624" s="248"/>
      <c r="R2624" s="248"/>
      <c r="S2624" s="248"/>
      <c r="T2624" s="248"/>
      <c r="U2624" s="248"/>
    </row>
    <row r="2625" spans="2:21" s="260" customFormat="1" ht="30" customHeight="1">
      <c r="B2625" s="250"/>
      <c r="C2625" s="250"/>
      <c r="D2625" s="250"/>
      <c r="E2625" s="107"/>
      <c r="F2625" s="257"/>
      <c r="G2625" s="257"/>
      <c r="H2625" s="257"/>
      <c r="I2625" s="257"/>
      <c r="J2625" s="257"/>
      <c r="K2625" s="109"/>
      <c r="L2625" s="257"/>
      <c r="M2625" s="257"/>
      <c r="N2625" s="257"/>
      <c r="O2625" s="257"/>
      <c r="P2625" s="248"/>
      <c r="Q2625" s="248"/>
      <c r="R2625" s="248"/>
      <c r="S2625" s="248"/>
      <c r="T2625" s="248"/>
      <c r="U2625" s="248"/>
    </row>
    <row r="2626" spans="2:21" s="260" customFormat="1" ht="30" customHeight="1">
      <c r="B2626" s="250"/>
      <c r="C2626" s="250"/>
      <c r="D2626" s="250"/>
      <c r="E2626" s="107"/>
      <c r="F2626" s="257"/>
      <c r="G2626" s="257"/>
      <c r="H2626" s="257"/>
      <c r="I2626" s="257"/>
      <c r="J2626" s="257"/>
      <c r="K2626" s="109"/>
      <c r="L2626" s="257"/>
      <c r="M2626" s="257"/>
      <c r="N2626" s="257"/>
      <c r="O2626" s="257"/>
      <c r="P2626" s="248"/>
      <c r="Q2626" s="248"/>
      <c r="R2626" s="248"/>
      <c r="S2626" s="248"/>
      <c r="T2626" s="248"/>
      <c r="U2626" s="248"/>
    </row>
    <row r="2627" spans="2:21" s="260" customFormat="1" ht="30" customHeight="1">
      <c r="B2627" s="250"/>
      <c r="C2627" s="250"/>
      <c r="D2627" s="250"/>
      <c r="E2627" s="107"/>
      <c r="F2627" s="257"/>
      <c r="G2627" s="257"/>
      <c r="H2627" s="257"/>
      <c r="I2627" s="257"/>
      <c r="J2627" s="257"/>
      <c r="K2627" s="109"/>
      <c r="L2627" s="257"/>
      <c r="M2627" s="257"/>
      <c r="N2627" s="257"/>
      <c r="O2627" s="257"/>
      <c r="P2627" s="248"/>
      <c r="Q2627" s="248"/>
      <c r="R2627" s="248"/>
      <c r="S2627" s="248"/>
      <c r="T2627" s="248"/>
      <c r="U2627" s="248"/>
    </row>
    <row r="2628" spans="2:21" s="260" customFormat="1" ht="30" customHeight="1">
      <c r="B2628" s="250"/>
      <c r="C2628" s="250"/>
      <c r="D2628" s="250"/>
      <c r="E2628" s="107"/>
      <c r="F2628" s="257"/>
      <c r="G2628" s="257"/>
      <c r="H2628" s="257"/>
      <c r="I2628" s="257"/>
      <c r="J2628" s="257"/>
      <c r="K2628" s="109"/>
      <c r="L2628" s="257"/>
      <c r="M2628" s="257"/>
      <c r="N2628" s="257"/>
      <c r="O2628" s="257"/>
      <c r="P2628" s="248"/>
      <c r="Q2628" s="248"/>
      <c r="R2628" s="248"/>
      <c r="S2628" s="248"/>
      <c r="T2628" s="248"/>
      <c r="U2628" s="248"/>
    </row>
    <row r="2629" spans="2:21" s="260" customFormat="1" ht="30" customHeight="1">
      <c r="B2629" s="250"/>
      <c r="C2629" s="250"/>
      <c r="D2629" s="250"/>
      <c r="E2629" s="107"/>
      <c r="F2629" s="257"/>
      <c r="G2629" s="257"/>
      <c r="H2629" s="257"/>
      <c r="I2629" s="257"/>
      <c r="J2629" s="257"/>
      <c r="K2629" s="109"/>
      <c r="L2629" s="257"/>
      <c r="M2629" s="257"/>
      <c r="N2629" s="257"/>
      <c r="O2629" s="257"/>
      <c r="P2629" s="248"/>
      <c r="Q2629" s="248"/>
      <c r="R2629" s="248"/>
      <c r="S2629" s="248"/>
      <c r="T2629" s="248"/>
      <c r="U2629" s="248"/>
    </row>
    <row r="2630" spans="2:21" s="260" customFormat="1" ht="30" customHeight="1">
      <c r="B2630" s="250"/>
      <c r="C2630" s="250"/>
      <c r="D2630" s="250"/>
      <c r="E2630" s="107"/>
      <c r="F2630" s="257"/>
      <c r="G2630" s="257"/>
      <c r="H2630" s="257"/>
      <c r="I2630" s="257"/>
      <c r="J2630" s="257"/>
      <c r="K2630" s="109"/>
      <c r="L2630" s="257"/>
      <c r="M2630" s="257"/>
      <c r="N2630" s="257"/>
      <c r="O2630" s="257"/>
      <c r="P2630" s="248"/>
      <c r="Q2630" s="248"/>
      <c r="R2630" s="248"/>
      <c r="S2630" s="248"/>
      <c r="T2630" s="248"/>
      <c r="U2630" s="248"/>
    </row>
    <row r="2631" spans="2:21" s="260" customFormat="1" ht="30" customHeight="1">
      <c r="B2631" s="250"/>
      <c r="C2631" s="250"/>
      <c r="D2631" s="250"/>
      <c r="E2631" s="107"/>
      <c r="F2631" s="257"/>
      <c r="G2631" s="257"/>
      <c r="H2631" s="257"/>
      <c r="I2631" s="257"/>
      <c r="J2631" s="257"/>
      <c r="K2631" s="109"/>
      <c r="L2631" s="257"/>
      <c r="M2631" s="257"/>
      <c r="N2631" s="257"/>
      <c r="O2631" s="257"/>
      <c r="P2631" s="248"/>
      <c r="Q2631" s="248"/>
      <c r="R2631" s="248"/>
      <c r="S2631" s="248"/>
      <c r="T2631" s="248"/>
      <c r="U2631" s="248"/>
    </row>
    <row r="2632" spans="2:21" s="260" customFormat="1" ht="30" customHeight="1">
      <c r="B2632" s="250"/>
      <c r="C2632" s="250"/>
      <c r="D2632" s="250"/>
      <c r="E2632" s="107"/>
      <c r="F2632" s="257"/>
      <c r="G2632" s="257"/>
      <c r="H2632" s="257"/>
      <c r="I2632" s="257"/>
      <c r="J2632" s="257"/>
      <c r="K2632" s="109"/>
      <c r="L2632" s="257"/>
      <c r="M2632" s="257"/>
      <c r="N2632" s="257"/>
      <c r="O2632" s="257"/>
      <c r="P2632" s="248"/>
      <c r="Q2632" s="248"/>
      <c r="R2632" s="248"/>
      <c r="S2632" s="248"/>
      <c r="T2632" s="248"/>
      <c r="U2632" s="248"/>
    </row>
    <row r="2633" spans="2:21" s="260" customFormat="1" ht="30" customHeight="1">
      <c r="B2633" s="250"/>
      <c r="C2633" s="250"/>
      <c r="D2633" s="250"/>
      <c r="E2633" s="107"/>
      <c r="F2633" s="257"/>
      <c r="G2633" s="257"/>
      <c r="H2633" s="257"/>
      <c r="I2633" s="257"/>
      <c r="J2633" s="257"/>
      <c r="K2633" s="109"/>
      <c r="L2633" s="257"/>
      <c r="M2633" s="257"/>
      <c r="N2633" s="257"/>
      <c r="O2633" s="257"/>
      <c r="P2633" s="248"/>
      <c r="Q2633" s="248"/>
      <c r="R2633" s="248"/>
      <c r="S2633" s="248"/>
      <c r="T2633" s="248"/>
      <c r="U2633" s="248"/>
    </row>
    <row r="2634" spans="2:21" s="260" customFormat="1" ht="30" customHeight="1">
      <c r="B2634" s="250"/>
      <c r="C2634" s="250"/>
      <c r="D2634" s="250"/>
      <c r="E2634" s="107"/>
      <c r="F2634" s="257"/>
      <c r="G2634" s="257"/>
      <c r="H2634" s="257"/>
      <c r="I2634" s="257"/>
      <c r="J2634" s="257"/>
      <c r="K2634" s="109"/>
      <c r="L2634" s="257"/>
      <c r="M2634" s="257"/>
      <c r="N2634" s="257"/>
      <c r="O2634" s="257"/>
      <c r="P2634" s="248"/>
      <c r="Q2634" s="248"/>
      <c r="R2634" s="248"/>
      <c r="S2634" s="248"/>
      <c r="T2634" s="248"/>
      <c r="U2634" s="248"/>
    </row>
    <row r="2635" spans="2:21" s="260" customFormat="1" ht="30" customHeight="1">
      <c r="B2635" s="250"/>
      <c r="C2635" s="250"/>
      <c r="D2635" s="250"/>
      <c r="E2635" s="107"/>
      <c r="F2635" s="257"/>
      <c r="G2635" s="257"/>
      <c r="H2635" s="257"/>
      <c r="I2635" s="257"/>
      <c r="J2635" s="257"/>
      <c r="K2635" s="109"/>
      <c r="L2635" s="257"/>
      <c r="M2635" s="257"/>
      <c r="N2635" s="257"/>
      <c r="O2635" s="257"/>
      <c r="P2635" s="248"/>
      <c r="Q2635" s="248"/>
      <c r="R2635" s="248"/>
      <c r="S2635" s="248"/>
      <c r="T2635" s="248"/>
      <c r="U2635" s="248"/>
    </row>
    <row r="2636" spans="2:21" s="260" customFormat="1" ht="30" customHeight="1">
      <c r="B2636" s="250"/>
      <c r="C2636" s="250"/>
      <c r="D2636" s="250"/>
      <c r="E2636" s="107"/>
      <c r="F2636" s="257"/>
      <c r="G2636" s="257"/>
      <c r="H2636" s="257"/>
      <c r="I2636" s="257"/>
      <c r="J2636" s="257"/>
      <c r="K2636" s="109"/>
      <c r="L2636" s="257"/>
      <c r="M2636" s="257"/>
      <c r="N2636" s="257"/>
      <c r="O2636" s="257"/>
      <c r="P2636" s="248"/>
      <c r="Q2636" s="248"/>
      <c r="R2636" s="248"/>
      <c r="S2636" s="248"/>
      <c r="T2636" s="248"/>
      <c r="U2636" s="248"/>
    </row>
    <row r="2637" spans="2:21" s="260" customFormat="1" ht="30" customHeight="1">
      <c r="B2637" s="250"/>
      <c r="C2637" s="250"/>
      <c r="D2637" s="250"/>
      <c r="E2637" s="107"/>
      <c r="F2637" s="257"/>
      <c r="G2637" s="257"/>
      <c r="H2637" s="257"/>
      <c r="I2637" s="257"/>
      <c r="J2637" s="257"/>
      <c r="K2637" s="109"/>
      <c r="L2637" s="257"/>
      <c r="M2637" s="257"/>
      <c r="N2637" s="257"/>
      <c r="O2637" s="257"/>
      <c r="P2637" s="248"/>
      <c r="Q2637" s="248"/>
      <c r="R2637" s="248"/>
      <c r="S2637" s="248"/>
      <c r="T2637" s="248"/>
      <c r="U2637" s="248"/>
    </row>
    <row r="2638" spans="2:21" s="260" customFormat="1" ht="30" customHeight="1">
      <c r="B2638" s="250"/>
      <c r="C2638" s="250"/>
      <c r="D2638" s="250"/>
      <c r="E2638" s="107"/>
      <c r="F2638" s="257"/>
      <c r="G2638" s="257"/>
      <c r="H2638" s="257"/>
      <c r="I2638" s="257"/>
      <c r="J2638" s="257"/>
      <c r="K2638" s="109"/>
      <c r="L2638" s="257"/>
      <c r="M2638" s="257"/>
      <c r="N2638" s="257"/>
      <c r="O2638" s="257"/>
      <c r="P2638" s="248"/>
      <c r="Q2638" s="248"/>
      <c r="R2638" s="248"/>
      <c r="S2638" s="248"/>
      <c r="T2638" s="248"/>
      <c r="U2638" s="248"/>
    </row>
    <row r="2639" spans="2:21" s="260" customFormat="1" ht="30" customHeight="1">
      <c r="B2639" s="250"/>
      <c r="C2639" s="250"/>
      <c r="D2639" s="250"/>
      <c r="E2639" s="107"/>
      <c r="F2639" s="257"/>
      <c r="G2639" s="257"/>
      <c r="H2639" s="257"/>
      <c r="I2639" s="257"/>
      <c r="J2639" s="257"/>
      <c r="K2639" s="109"/>
      <c r="L2639" s="257"/>
      <c r="M2639" s="257"/>
      <c r="N2639" s="257"/>
      <c r="O2639" s="257"/>
      <c r="P2639" s="248"/>
      <c r="Q2639" s="248"/>
      <c r="R2639" s="248"/>
      <c r="S2639" s="248"/>
      <c r="T2639" s="248"/>
      <c r="U2639" s="248"/>
    </row>
    <row r="2640" spans="2:21" s="260" customFormat="1" ht="30" customHeight="1">
      <c r="B2640" s="250"/>
      <c r="C2640" s="250"/>
      <c r="D2640" s="250"/>
      <c r="E2640" s="107"/>
      <c r="F2640" s="257"/>
      <c r="G2640" s="257"/>
      <c r="H2640" s="257"/>
      <c r="I2640" s="257"/>
      <c r="J2640" s="257"/>
      <c r="K2640" s="109"/>
      <c r="L2640" s="257"/>
      <c r="M2640" s="257"/>
      <c r="N2640" s="257"/>
      <c r="O2640" s="257"/>
      <c r="P2640" s="248"/>
      <c r="Q2640" s="248"/>
      <c r="R2640" s="248"/>
      <c r="S2640" s="248"/>
      <c r="T2640" s="248"/>
      <c r="U2640" s="248"/>
    </row>
    <row r="2641" spans="2:21" s="260" customFormat="1" ht="30" customHeight="1">
      <c r="B2641" s="250"/>
      <c r="C2641" s="250"/>
      <c r="D2641" s="250"/>
      <c r="E2641" s="107"/>
      <c r="F2641" s="257"/>
      <c r="G2641" s="257"/>
      <c r="H2641" s="257"/>
      <c r="I2641" s="257"/>
      <c r="J2641" s="257"/>
      <c r="K2641" s="109"/>
      <c r="L2641" s="257"/>
      <c r="M2641" s="257"/>
      <c r="N2641" s="257"/>
      <c r="O2641" s="257"/>
      <c r="P2641" s="248"/>
      <c r="Q2641" s="248"/>
      <c r="R2641" s="248"/>
      <c r="S2641" s="248"/>
      <c r="T2641" s="248"/>
      <c r="U2641" s="248"/>
    </row>
    <row r="2642" spans="2:21" s="260" customFormat="1" ht="30" customHeight="1">
      <c r="B2642" s="250"/>
      <c r="C2642" s="250"/>
      <c r="D2642" s="250"/>
      <c r="E2642" s="107"/>
      <c r="F2642" s="257"/>
      <c r="G2642" s="257"/>
      <c r="H2642" s="257"/>
      <c r="I2642" s="257"/>
      <c r="J2642" s="257"/>
      <c r="K2642" s="109"/>
      <c r="L2642" s="257"/>
      <c r="M2642" s="257"/>
      <c r="N2642" s="257"/>
      <c r="O2642" s="257"/>
      <c r="P2642" s="248"/>
      <c r="Q2642" s="248"/>
      <c r="R2642" s="248"/>
      <c r="S2642" s="248"/>
      <c r="T2642" s="248"/>
      <c r="U2642" s="248"/>
    </row>
    <row r="2643" spans="2:21" s="260" customFormat="1" ht="30" customHeight="1">
      <c r="B2643" s="250"/>
      <c r="C2643" s="250"/>
      <c r="D2643" s="250"/>
      <c r="E2643" s="107"/>
      <c r="F2643" s="257"/>
      <c r="G2643" s="257"/>
      <c r="H2643" s="257"/>
      <c r="I2643" s="257"/>
      <c r="J2643" s="257"/>
      <c r="K2643" s="109"/>
      <c r="L2643" s="257"/>
      <c r="M2643" s="257"/>
      <c r="N2643" s="257"/>
      <c r="O2643" s="257"/>
      <c r="P2643" s="248"/>
      <c r="Q2643" s="248"/>
      <c r="R2643" s="248"/>
      <c r="S2643" s="248"/>
      <c r="T2643" s="248"/>
      <c r="U2643" s="248"/>
    </row>
    <row r="2644" spans="2:21" s="260" customFormat="1" ht="30" customHeight="1">
      <c r="B2644" s="250"/>
      <c r="C2644" s="250"/>
      <c r="D2644" s="250"/>
      <c r="E2644" s="107"/>
      <c r="F2644" s="257"/>
      <c r="G2644" s="257"/>
      <c r="H2644" s="257"/>
      <c r="I2644" s="257"/>
      <c r="J2644" s="257"/>
      <c r="K2644" s="109"/>
      <c r="L2644" s="257"/>
      <c r="M2644" s="257"/>
      <c r="N2644" s="257"/>
      <c r="O2644" s="257"/>
      <c r="P2644" s="248"/>
      <c r="Q2644" s="248"/>
      <c r="R2644" s="248"/>
      <c r="S2644" s="248"/>
      <c r="T2644" s="248"/>
      <c r="U2644" s="248"/>
    </row>
    <row r="2645" spans="2:21" s="260" customFormat="1" ht="30" customHeight="1">
      <c r="B2645" s="250"/>
      <c r="C2645" s="250"/>
      <c r="D2645" s="250"/>
      <c r="E2645" s="107"/>
      <c r="F2645" s="257"/>
      <c r="G2645" s="257"/>
      <c r="H2645" s="257"/>
      <c r="I2645" s="257"/>
      <c r="J2645" s="257"/>
      <c r="K2645" s="109"/>
      <c r="L2645" s="257"/>
      <c r="M2645" s="257"/>
      <c r="N2645" s="257"/>
      <c r="O2645" s="257"/>
      <c r="P2645" s="248"/>
      <c r="Q2645" s="248"/>
      <c r="R2645" s="248"/>
      <c r="S2645" s="248"/>
      <c r="T2645" s="248"/>
      <c r="U2645" s="248"/>
    </row>
    <row r="2646" spans="2:21" s="260" customFormat="1" ht="30" customHeight="1">
      <c r="B2646" s="250"/>
      <c r="C2646" s="250"/>
      <c r="D2646" s="250"/>
      <c r="E2646" s="107"/>
      <c r="F2646" s="257"/>
      <c r="G2646" s="257"/>
      <c r="H2646" s="257"/>
      <c r="I2646" s="257"/>
      <c r="J2646" s="257"/>
      <c r="K2646" s="109"/>
      <c r="L2646" s="257"/>
      <c r="M2646" s="257"/>
      <c r="N2646" s="257"/>
      <c r="O2646" s="257"/>
      <c r="P2646" s="248"/>
      <c r="Q2646" s="248"/>
      <c r="R2646" s="248"/>
      <c r="S2646" s="248"/>
      <c r="T2646" s="248"/>
      <c r="U2646" s="248"/>
    </row>
    <row r="2647" spans="2:21" s="260" customFormat="1" ht="30" customHeight="1">
      <c r="B2647" s="250"/>
      <c r="C2647" s="250"/>
      <c r="D2647" s="250"/>
      <c r="E2647" s="107"/>
      <c r="F2647" s="257"/>
      <c r="G2647" s="257"/>
      <c r="H2647" s="257"/>
      <c r="I2647" s="257"/>
      <c r="J2647" s="257"/>
      <c r="K2647" s="109"/>
      <c r="L2647" s="257"/>
      <c r="M2647" s="257"/>
      <c r="N2647" s="257"/>
      <c r="O2647" s="257"/>
      <c r="P2647" s="248"/>
      <c r="Q2647" s="248"/>
      <c r="R2647" s="248"/>
      <c r="S2647" s="248"/>
      <c r="T2647" s="248"/>
      <c r="U2647" s="248"/>
    </row>
    <row r="2648" spans="2:21" s="260" customFormat="1" ht="30" customHeight="1">
      <c r="B2648" s="250"/>
      <c r="C2648" s="250"/>
      <c r="D2648" s="250"/>
      <c r="E2648" s="107"/>
      <c r="F2648" s="257"/>
      <c r="G2648" s="257"/>
      <c r="H2648" s="257"/>
      <c r="I2648" s="257"/>
      <c r="J2648" s="257"/>
      <c r="K2648" s="109"/>
      <c r="L2648" s="257"/>
      <c r="M2648" s="257"/>
      <c r="N2648" s="257"/>
      <c r="O2648" s="257"/>
      <c r="P2648" s="248"/>
      <c r="Q2648" s="248"/>
      <c r="R2648" s="248"/>
      <c r="S2648" s="248"/>
      <c r="T2648" s="248"/>
      <c r="U2648" s="248"/>
    </row>
    <row r="2649" spans="2:21" s="260" customFormat="1" ht="30" customHeight="1">
      <c r="B2649" s="250"/>
      <c r="C2649" s="250"/>
      <c r="D2649" s="250"/>
      <c r="E2649" s="107"/>
      <c r="F2649" s="257"/>
      <c r="G2649" s="257"/>
      <c r="H2649" s="257"/>
      <c r="I2649" s="257"/>
      <c r="J2649" s="257"/>
      <c r="K2649" s="109"/>
      <c r="L2649" s="257"/>
      <c r="M2649" s="257"/>
      <c r="N2649" s="257"/>
      <c r="O2649" s="257"/>
      <c r="P2649" s="248"/>
      <c r="Q2649" s="248"/>
      <c r="R2649" s="248"/>
      <c r="S2649" s="248"/>
      <c r="T2649" s="248"/>
      <c r="U2649" s="248"/>
    </row>
    <row r="2650" spans="2:21" s="260" customFormat="1" ht="30" customHeight="1">
      <c r="B2650" s="250"/>
      <c r="C2650" s="250"/>
      <c r="D2650" s="250"/>
      <c r="E2650" s="107"/>
      <c r="F2650" s="257"/>
      <c r="G2650" s="257"/>
      <c r="H2650" s="257"/>
      <c r="I2650" s="257"/>
      <c r="J2650" s="257"/>
      <c r="K2650" s="109"/>
      <c r="L2650" s="257"/>
      <c r="M2650" s="257"/>
      <c r="N2650" s="257"/>
      <c r="O2650" s="257"/>
      <c r="P2650" s="248"/>
      <c r="Q2650" s="248"/>
      <c r="R2650" s="248"/>
      <c r="S2650" s="248"/>
      <c r="T2650" s="248"/>
      <c r="U2650" s="248"/>
    </row>
    <row r="2651" spans="2:21" s="260" customFormat="1" ht="30" customHeight="1">
      <c r="B2651" s="250"/>
      <c r="C2651" s="250"/>
      <c r="D2651" s="250"/>
      <c r="E2651" s="107"/>
      <c r="F2651" s="257"/>
      <c r="G2651" s="257"/>
      <c r="H2651" s="257"/>
      <c r="I2651" s="257"/>
      <c r="J2651" s="257"/>
      <c r="K2651" s="109"/>
      <c r="L2651" s="257"/>
      <c r="M2651" s="257"/>
      <c r="N2651" s="257"/>
      <c r="O2651" s="257"/>
      <c r="P2651" s="248"/>
      <c r="Q2651" s="248"/>
      <c r="R2651" s="248"/>
      <c r="S2651" s="248"/>
      <c r="T2651" s="248"/>
      <c r="U2651" s="248"/>
    </row>
    <row r="2652" spans="2:21" s="260" customFormat="1" ht="30" customHeight="1">
      <c r="B2652" s="250"/>
      <c r="C2652" s="250"/>
      <c r="D2652" s="250"/>
      <c r="E2652" s="107"/>
      <c r="F2652" s="257"/>
      <c r="G2652" s="257"/>
      <c r="H2652" s="257"/>
      <c r="I2652" s="257"/>
      <c r="J2652" s="257"/>
      <c r="K2652" s="109"/>
      <c r="L2652" s="257"/>
      <c r="M2652" s="257"/>
      <c r="N2652" s="257"/>
      <c r="O2652" s="257"/>
      <c r="P2652" s="248"/>
      <c r="Q2652" s="248"/>
      <c r="R2652" s="248"/>
      <c r="S2652" s="248"/>
      <c r="T2652" s="248"/>
      <c r="U2652" s="248"/>
    </row>
    <row r="2653" spans="2:21" s="260" customFormat="1" ht="30" customHeight="1">
      <c r="B2653" s="250"/>
      <c r="C2653" s="250"/>
      <c r="D2653" s="250"/>
      <c r="E2653" s="107"/>
      <c r="F2653" s="257"/>
      <c r="G2653" s="257"/>
      <c r="H2653" s="257"/>
      <c r="I2653" s="257"/>
      <c r="J2653" s="257"/>
      <c r="K2653" s="109"/>
      <c r="L2653" s="257"/>
      <c r="M2653" s="257"/>
      <c r="N2653" s="257"/>
      <c r="O2653" s="257"/>
      <c r="P2653" s="248"/>
      <c r="Q2653" s="248"/>
      <c r="R2653" s="248"/>
      <c r="S2653" s="248"/>
      <c r="T2653" s="248"/>
      <c r="U2653" s="248"/>
    </row>
    <row r="2654" spans="2:21" s="260" customFormat="1" ht="30" customHeight="1">
      <c r="B2654" s="250"/>
      <c r="C2654" s="250"/>
      <c r="D2654" s="250"/>
      <c r="E2654" s="107"/>
      <c r="F2654" s="257"/>
      <c r="G2654" s="257"/>
      <c r="H2654" s="257"/>
      <c r="I2654" s="257"/>
      <c r="J2654" s="257"/>
      <c r="K2654" s="109"/>
      <c r="L2654" s="257"/>
      <c r="M2654" s="257"/>
      <c r="N2654" s="257"/>
      <c r="O2654" s="257"/>
      <c r="P2654" s="248"/>
      <c r="Q2654" s="248"/>
      <c r="R2654" s="248"/>
      <c r="S2654" s="248"/>
      <c r="T2654" s="248"/>
      <c r="U2654" s="248"/>
    </row>
    <row r="2655" spans="2:21" s="260" customFormat="1" ht="30" customHeight="1">
      <c r="B2655" s="250"/>
      <c r="C2655" s="250"/>
      <c r="D2655" s="250"/>
      <c r="E2655" s="107"/>
      <c r="F2655" s="257"/>
      <c r="G2655" s="257"/>
      <c r="H2655" s="257"/>
      <c r="I2655" s="257"/>
      <c r="J2655" s="257"/>
      <c r="K2655" s="109"/>
      <c r="L2655" s="257"/>
      <c r="M2655" s="257"/>
      <c r="N2655" s="257"/>
      <c r="O2655" s="257"/>
      <c r="P2655" s="248"/>
      <c r="Q2655" s="248"/>
      <c r="R2655" s="248"/>
      <c r="S2655" s="248"/>
      <c r="T2655" s="248"/>
      <c r="U2655" s="248"/>
    </row>
    <row r="2656" spans="2:21" s="260" customFormat="1" ht="30" customHeight="1">
      <c r="B2656" s="250"/>
      <c r="C2656" s="250"/>
      <c r="D2656" s="250"/>
      <c r="E2656" s="107"/>
      <c r="F2656" s="257"/>
      <c r="G2656" s="257"/>
      <c r="H2656" s="257"/>
      <c r="I2656" s="257"/>
      <c r="J2656" s="257"/>
      <c r="K2656" s="109"/>
      <c r="L2656" s="257"/>
      <c r="M2656" s="257"/>
      <c r="N2656" s="257"/>
      <c r="O2656" s="257"/>
      <c r="P2656" s="248"/>
      <c r="Q2656" s="248"/>
      <c r="R2656" s="248"/>
      <c r="S2656" s="248"/>
      <c r="T2656" s="248"/>
      <c r="U2656" s="248"/>
    </row>
    <row r="2657" spans="2:21" s="260" customFormat="1" ht="30" customHeight="1">
      <c r="B2657" s="250"/>
      <c r="C2657" s="250"/>
      <c r="D2657" s="250"/>
      <c r="E2657" s="107"/>
      <c r="F2657" s="257"/>
      <c r="G2657" s="257"/>
      <c r="H2657" s="257"/>
      <c r="I2657" s="257"/>
      <c r="J2657" s="257"/>
      <c r="K2657" s="109"/>
      <c r="L2657" s="257"/>
      <c r="M2657" s="257"/>
      <c r="N2657" s="257"/>
      <c r="O2657" s="257"/>
      <c r="P2657" s="248"/>
      <c r="Q2657" s="248"/>
      <c r="R2657" s="248"/>
      <c r="S2657" s="248"/>
      <c r="T2657" s="248"/>
      <c r="U2657" s="248"/>
    </row>
    <row r="2658" spans="2:21" s="260" customFormat="1" ht="30" customHeight="1">
      <c r="B2658" s="250"/>
      <c r="C2658" s="250"/>
      <c r="D2658" s="250"/>
      <c r="E2658" s="107"/>
      <c r="F2658" s="257"/>
      <c r="G2658" s="257"/>
      <c r="H2658" s="257"/>
      <c r="I2658" s="257"/>
      <c r="J2658" s="257"/>
      <c r="K2658" s="109"/>
      <c r="L2658" s="257"/>
      <c r="M2658" s="257"/>
      <c r="N2658" s="257"/>
      <c r="O2658" s="257"/>
      <c r="P2658" s="248"/>
      <c r="Q2658" s="248"/>
      <c r="R2658" s="248"/>
      <c r="S2658" s="248"/>
      <c r="T2658" s="248"/>
      <c r="U2658" s="248"/>
    </row>
    <row r="2659" spans="2:21" s="260" customFormat="1" ht="30" customHeight="1">
      <c r="B2659" s="250"/>
      <c r="C2659" s="250"/>
      <c r="D2659" s="250"/>
      <c r="E2659" s="107"/>
      <c r="F2659" s="257"/>
      <c r="G2659" s="257"/>
      <c r="H2659" s="257"/>
      <c r="I2659" s="257"/>
      <c r="J2659" s="257"/>
      <c r="K2659" s="109"/>
      <c r="L2659" s="257"/>
      <c r="M2659" s="257"/>
      <c r="N2659" s="257"/>
      <c r="O2659" s="257"/>
      <c r="P2659" s="248"/>
      <c r="Q2659" s="248"/>
      <c r="R2659" s="248"/>
      <c r="S2659" s="248"/>
      <c r="T2659" s="248"/>
      <c r="U2659" s="248"/>
    </row>
    <row r="2660" spans="2:21" s="260" customFormat="1" ht="30" customHeight="1">
      <c r="B2660" s="250"/>
      <c r="C2660" s="250"/>
      <c r="D2660" s="250"/>
      <c r="E2660" s="107"/>
      <c r="F2660" s="257"/>
      <c r="G2660" s="257"/>
      <c r="H2660" s="257"/>
      <c r="I2660" s="257"/>
      <c r="J2660" s="257"/>
      <c r="K2660" s="109"/>
      <c r="L2660" s="257"/>
      <c r="M2660" s="257"/>
      <c r="N2660" s="257"/>
      <c r="O2660" s="257"/>
      <c r="P2660" s="248"/>
      <c r="Q2660" s="248"/>
      <c r="R2660" s="248"/>
      <c r="S2660" s="248"/>
      <c r="T2660" s="248"/>
      <c r="U2660" s="248"/>
    </row>
    <row r="2661" spans="2:21" s="260" customFormat="1" ht="30" customHeight="1">
      <c r="B2661" s="250"/>
      <c r="C2661" s="250"/>
      <c r="D2661" s="250"/>
      <c r="E2661" s="107"/>
      <c r="F2661" s="257"/>
      <c r="G2661" s="257"/>
      <c r="H2661" s="257"/>
      <c r="I2661" s="257"/>
      <c r="J2661" s="257"/>
      <c r="K2661" s="109"/>
      <c r="L2661" s="257"/>
      <c r="M2661" s="257"/>
      <c r="N2661" s="257"/>
      <c r="O2661" s="257"/>
      <c r="P2661" s="248"/>
      <c r="Q2661" s="248"/>
      <c r="R2661" s="248"/>
      <c r="S2661" s="248"/>
      <c r="T2661" s="248"/>
      <c r="U2661" s="248"/>
    </row>
    <row r="2662" spans="2:21" s="260" customFormat="1" ht="30" customHeight="1">
      <c r="B2662" s="250"/>
      <c r="C2662" s="250"/>
      <c r="D2662" s="250"/>
      <c r="E2662" s="107"/>
      <c r="F2662" s="257"/>
      <c r="G2662" s="257"/>
      <c r="H2662" s="257"/>
      <c r="I2662" s="257"/>
      <c r="J2662" s="257"/>
      <c r="K2662" s="109"/>
      <c r="L2662" s="257"/>
      <c r="M2662" s="257"/>
      <c r="N2662" s="257"/>
      <c r="O2662" s="257"/>
      <c r="P2662" s="248"/>
      <c r="Q2662" s="248"/>
      <c r="R2662" s="248"/>
      <c r="S2662" s="248"/>
      <c r="T2662" s="248"/>
      <c r="U2662" s="248"/>
    </row>
    <row r="2663" spans="2:21" s="260" customFormat="1" ht="30" customHeight="1">
      <c r="B2663" s="250"/>
      <c r="C2663" s="250"/>
      <c r="D2663" s="250"/>
      <c r="E2663" s="107"/>
      <c r="F2663" s="257"/>
      <c r="G2663" s="257"/>
      <c r="H2663" s="257"/>
      <c r="I2663" s="257"/>
      <c r="J2663" s="257"/>
      <c r="K2663" s="109"/>
      <c r="L2663" s="257"/>
      <c r="M2663" s="257"/>
      <c r="N2663" s="257"/>
      <c r="O2663" s="257"/>
      <c r="P2663" s="248"/>
      <c r="Q2663" s="248"/>
      <c r="R2663" s="248"/>
      <c r="S2663" s="248"/>
      <c r="T2663" s="248"/>
      <c r="U2663" s="248"/>
    </row>
    <row r="2664" spans="2:21" s="260" customFormat="1" ht="30" customHeight="1">
      <c r="B2664" s="250"/>
      <c r="C2664" s="250"/>
      <c r="D2664" s="250"/>
      <c r="E2664" s="107"/>
      <c r="F2664" s="257"/>
      <c r="G2664" s="257"/>
      <c r="H2664" s="257"/>
      <c r="I2664" s="257"/>
      <c r="J2664" s="257"/>
      <c r="K2664" s="109"/>
      <c r="L2664" s="257"/>
      <c r="M2664" s="257"/>
      <c r="N2664" s="257"/>
      <c r="O2664" s="257"/>
      <c r="P2664" s="248"/>
      <c r="Q2664" s="248"/>
      <c r="R2664" s="248"/>
      <c r="S2664" s="248"/>
      <c r="T2664" s="248"/>
      <c r="U2664" s="248"/>
    </row>
    <row r="2665" spans="2:21" s="260" customFormat="1" ht="30" customHeight="1">
      <c r="B2665" s="250"/>
      <c r="C2665" s="250"/>
      <c r="D2665" s="250"/>
      <c r="E2665" s="107"/>
      <c r="F2665" s="257"/>
      <c r="G2665" s="257"/>
      <c r="H2665" s="257"/>
      <c r="I2665" s="257"/>
      <c r="J2665" s="257"/>
      <c r="K2665" s="109"/>
      <c r="L2665" s="257"/>
      <c r="M2665" s="257"/>
      <c r="N2665" s="257"/>
      <c r="O2665" s="257"/>
      <c r="P2665" s="248"/>
      <c r="Q2665" s="248"/>
      <c r="R2665" s="248"/>
      <c r="S2665" s="248"/>
      <c r="T2665" s="248"/>
      <c r="U2665" s="248"/>
    </row>
    <row r="2666" spans="2:21" s="260" customFormat="1" ht="30" customHeight="1">
      <c r="B2666" s="250"/>
      <c r="C2666" s="250"/>
      <c r="D2666" s="250"/>
      <c r="E2666" s="107"/>
      <c r="F2666" s="257"/>
      <c r="G2666" s="257"/>
      <c r="H2666" s="257"/>
      <c r="I2666" s="257"/>
      <c r="J2666" s="257"/>
      <c r="K2666" s="109"/>
      <c r="L2666" s="257"/>
      <c r="M2666" s="257"/>
      <c r="N2666" s="257"/>
      <c r="O2666" s="257"/>
      <c r="P2666" s="248"/>
      <c r="Q2666" s="248"/>
      <c r="R2666" s="248"/>
      <c r="S2666" s="248"/>
      <c r="T2666" s="248"/>
      <c r="U2666" s="248"/>
    </row>
    <row r="2667" spans="2:21" s="260" customFormat="1" ht="30" customHeight="1">
      <c r="B2667" s="250"/>
      <c r="C2667" s="250"/>
      <c r="D2667" s="250"/>
      <c r="E2667" s="107"/>
      <c r="F2667" s="257"/>
      <c r="G2667" s="257"/>
      <c r="H2667" s="257"/>
      <c r="I2667" s="257"/>
      <c r="J2667" s="257"/>
      <c r="K2667" s="109"/>
      <c r="L2667" s="257"/>
      <c r="M2667" s="257"/>
      <c r="N2667" s="257"/>
      <c r="O2667" s="257"/>
      <c r="P2667" s="248"/>
      <c r="Q2667" s="248"/>
      <c r="R2667" s="248"/>
      <c r="S2667" s="248"/>
      <c r="T2667" s="248"/>
      <c r="U2667" s="248"/>
    </row>
    <row r="2668" spans="2:21" s="260" customFormat="1" ht="30" customHeight="1">
      <c r="B2668" s="250"/>
      <c r="C2668" s="250"/>
      <c r="D2668" s="250"/>
      <c r="E2668" s="107"/>
      <c r="F2668" s="257"/>
      <c r="G2668" s="257"/>
      <c r="H2668" s="257"/>
      <c r="I2668" s="257"/>
      <c r="J2668" s="257"/>
      <c r="K2668" s="109"/>
      <c r="L2668" s="257"/>
      <c r="M2668" s="257"/>
      <c r="N2668" s="257"/>
      <c r="O2668" s="257"/>
      <c r="P2668" s="248"/>
      <c r="Q2668" s="248"/>
      <c r="R2668" s="248"/>
      <c r="S2668" s="248"/>
      <c r="T2668" s="248"/>
      <c r="U2668" s="248"/>
    </row>
    <row r="2669" spans="2:21" s="260" customFormat="1" ht="30" customHeight="1">
      <c r="B2669" s="250"/>
      <c r="C2669" s="250"/>
      <c r="D2669" s="250"/>
      <c r="E2669" s="107"/>
      <c r="F2669" s="257"/>
      <c r="G2669" s="257"/>
      <c r="H2669" s="257"/>
      <c r="I2669" s="257"/>
      <c r="J2669" s="257"/>
      <c r="K2669" s="109"/>
      <c r="L2669" s="257"/>
      <c r="M2669" s="257"/>
      <c r="N2669" s="257"/>
      <c r="O2669" s="257"/>
      <c r="P2669" s="248"/>
      <c r="Q2669" s="248"/>
      <c r="R2669" s="248"/>
      <c r="S2669" s="248"/>
      <c r="T2669" s="248"/>
      <c r="U2669" s="248"/>
    </row>
    <row r="2670" spans="2:21" s="260" customFormat="1" ht="30" customHeight="1">
      <c r="B2670" s="250"/>
      <c r="C2670" s="250"/>
      <c r="D2670" s="250"/>
      <c r="E2670" s="107"/>
      <c r="F2670" s="257"/>
      <c r="G2670" s="257"/>
      <c r="H2670" s="257"/>
      <c r="I2670" s="257"/>
      <c r="J2670" s="257"/>
      <c r="K2670" s="109"/>
      <c r="L2670" s="257"/>
      <c r="M2670" s="257"/>
      <c r="N2670" s="257"/>
      <c r="O2670" s="257"/>
      <c r="P2670" s="248"/>
      <c r="Q2670" s="248"/>
      <c r="R2670" s="248"/>
      <c r="S2670" s="248"/>
      <c r="T2670" s="248"/>
      <c r="U2670" s="248"/>
    </row>
    <row r="2671" spans="2:21" s="260" customFormat="1" ht="30" customHeight="1">
      <c r="B2671" s="250"/>
      <c r="C2671" s="250"/>
      <c r="D2671" s="250"/>
      <c r="E2671" s="107"/>
      <c r="F2671" s="257"/>
      <c r="G2671" s="257"/>
      <c r="H2671" s="257"/>
      <c r="I2671" s="257"/>
      <c r="J2671" s="257"/>
      <c r="K2671" s="109"/>
      <c r="L2671" s="257"/>
      <c r="M2671" s="257"/>
      <c r="N2671" s="257"/>
      <c r="O2671" s="257"/>
      <c r="P2671" s="248"/>
      <c r="Q2671" s="248"/>
      <c r="R2671" s="248"/>
      <c r="S2671" s="248"/>
      <c r="T2671" s="248"/>
      <c r="U2671" s="248"/>
    </row>
    <row r="2672" spans="2:21" s="260" customFormat="1" ht="30" customHeight="1">
      <c r="B2672" s="250"/>
      <c r="C2672" s="250"/>
      <c r="D2672" s="250"/>
      <c r="E2672" s="107"/>
      <c r="F2672" s="257"/>
      <c r="G2672" s="257"/>
      <c r="H2672" s="257"/>
      <c r="I2672" s="257"/>
      <c r="J2672" s="257"/>
      <c r="K2672" s="109"/>
      <c r="L2672" s="257"/>
      <c r="M2672" s="257"/>
      <c r="N2672" s="257"/>
      <c r="O2672" s="257"/>
      <c r="P2672" s="248"/>
      <c r="Q2672" s="248"/>
      <c r="R2672" s="248"/>
      <c r="S2672" s="248"/>
      <c r="T2672" s="248"/>
      <c r="U2672" s="248"/>
    </row>
    <row r="2673" spans="2:21" s="260" customFormat="1" ht="30" customHeight="1">
      <c r="B2673" s="250"/>
      <c r="C2673" s="250"/>
      <c r="D2673" s="250"/>
      <c r="E2673" s="107"/>
      <c r="F2673" s="257"/>
      <c r="G2673" s="257"/>
      <c r="H2673" s="257"/>
      <c r="I2673" s="257"/>
      <c r="J2673" s="257"/>
      <c r="K2673" s="109"/>
      <c r="L2673" s="257"/>
      <c r="M2673" s="257"/>
      <c r="N2673" s="257"/>
      <c r="O2673" s="257"/>
      <c r="P2673" s="248"/>
      <c r="Q2673" s="248"/>
      <c r="R2673" s="248"/>
      <c r="S2673" s="248"/>
      <c r="T2673" s="248"/>
      <c r="U2673" s="248"/>
    </row>
    <row r="2674" spans="2:21" s="260" customFormat="1" ht="30" customHeight="1">
      <c r="B2674" s="250"/>
      <c r="C2674" s="250"/>
      <c r="D2674" s="250"/>
      <c r="E2674" s="107"/>
      <c r="F2674" s="257"/>
      <c r="G2674" s="257"/>
      <c r="H2674" s="257"/>
      <c r="I2674" s="257"/>
      <c r="J2674" s="257"/>
      <c r="K2674" s="109"/>
      <c r="L2674" s="257"/>
      <c r="M2674" s="257"/>
      <c r="N2674" s="257"/>
      <c r="O2674" s="257"/>
      <c r="P2674" s="248"/>
      <c r="Q2674" s="248"/>
      <c r="R2674" s="248"/>
      <c r="S2674" s="248"/>
      <c r="T2674" s="248"/>
      <c r="U2674" s="248"/>
    </row>
    <row r="2675" spans="2:21" s="260" customFormat="1" ht="30" customHeight="1">
      <c r="B2675" s="250"/>
      <c r="C2675" s="250"/>
      <c r="D2675" s="250"/>
      <c r="E2675" s="107"/>
      <c r="F2675" s="257"/>
      <c r="G2675" s="257"/>
      <c r="H2675" s="257"/>
      <c r="I2675" s="257"/>
      <c r="J2675" s="257"/>
      <c r="K2675" s="109"/>
      <c r="L2675" s="257"/>
      <c r="M2675" s="257"/>
      <c r="N2675" s="257"/>
      <c r="O2675" s="257"/>
      <c r="P2675" s="248"/>
      <c r="Q2675" s="248"/>
      <c r="R2675" s="248"/>
      <c r="S2675" s="248"/>
      <c r="T2675" s="248"/>
      <c r="U2675" s="248"/>
    </row>
    <row r="2676" spans="2:21" s="260" customFormat="1" ht="30" customHeight="1">
      <c r="B2676" s="250"/>
      <c r="C2676" s="250"/>
      <c r="D2676" s="250"/>
      <c r="E2676" s="107"/>
      <c r="F2676" s="257"/>
      <c r="G2676" s="257"/>
      <c r="H2676" s="257"/>
      <c r="I2676" s="257"/>
      <c r="J2676" s="257"/>
      <c r="K2676" s="109"/>
      <c r="L2676" s="257"/>
      <c r="M2676" s="257"/>
      <c r="N2676" s="257"/>
      <c r="O2676" s="257"/>
      <c r="P2676" s="248"/>
      <c r="Q2676" s="248"/>
      <c r="R2676" s="248"/>
      <c r="S2676" s="248"/>
      <c r="T2676" s="248"/>
      <c r="U2676" s="248"/>
    </row>
    <row r="2677" spans="2:21" s="260" customFormat="1" ht="30" customHeight="1">
      <c r="B2677" s="250"/>
      <c r="C2677" s="250"/>
      <c r="D2677" s="250"/>
      <c r="E2677" s="107"/>
      <c r="F2677" s="257"/>
      <c r="G2677" s="257"/>
      <c r="H2677" s="257"/>
      <c r="I2677" s="257"/>
      <c r="J2677" s="257"/>
      <c r="K2677" s="109"/>
      <c r="L2677" s="257"/>
      <c r="M2677" s="257"/>
      <c r="N2677" s="257"/>
      <c r="O2677" s="257"/>
      <c r="P2677" s="248"/>
      <c r="Q2677" s="248"/>
      <c r="R2677" s="248"/>
      <c r="S2677" s="248"/>
      <c r="T2677" s="248"/>
      <c r="U2677" s="248"/>
    </row>
    <row r="2678" spans="2:21" s="260" customFormat="1" ht="30" customHeight="1">
      <c r="B2678" s="250"/>
      <c r="C2678" s="250"/>
      <c r="D2678" s="250"/>
      <c r="E2678" s="107"/>
      <c r="F2678" s="257"/>
      <c r="G2678" s="257"/>
      <c r="H2678" s="257"/>
      <c r="I2678" s="257"/>
      <c r="J2678" s="257"/>
      <c r="K2678" s="109"/>
      <c r="L2678" s="257"/>
      <c r="M2678" s="257"/>
      <c r="N2678" s="257"/>
      <c r="O2678" s="257"/>
      <c r="P2678" s="248"/>
      <c r="Q2678" s="248"/>
      <c r="R2678" s="248"/>
      <c r="S2678" s="248"/>
      <c r="T2678" s="248"/>
      <c r="U2678" s="248"/>
    </row>
    <row r="2679" spans="2:21" s="260" customFormat="1" ht="30" customHeight="1">
      <c r="B2679" s="250"/>
      <c r="C2679" s="250"/>
      <c r="D2679" s="250"/>
      <c r="E2679" s="107"/>
      <c r="F2679" s="257"/>
      <c r="G2679" s="257"/>
      <c r="H2679" s="257"/>
      <c r="I2679" s="257"/>
      <c r="J2679" s="257"/>
      <c r="K2679" s="109"/>
      <c r="L2679" s="257"/>
      <c r="M2679" s="257"/>
      <c r="N2679" s="257"/>
      <c r="O2679" s="257"/>
      <c r="P2679" s="248"/>
      <c r="Q2679" s="248"/>
      <c r="R2679" s="248"/>
      <c r="S2679" s="248"/>
      <c r="T2679" s="248"/>
      <c r="U2679" s="248"/>
    </row>
    <row r="2680" spans="2:21" s="260" customFormat="1" ht="30" customHeight="1">
      <c r="B2680" s="250"/>
      <c r="C2680" s="250"/>
      <c r="D2680" s="250"/>
      <c r="E2680" s="107"/>
      <c r="F2680" s="257"/>
      <c r="G2680" s="257"/>
      <c r="H2680" s="257"/>
      <c r="I2680" s="257"/>
      <c r="J2680" s="257"/>
      <c r="K2680" s="109"/>
      <c r="L2680" s="257"/>
      <c r="M2680" s="257"/>
      <c r="N2680" s="257"/>
      <c r="O2680" s="257"/>
      <c r="P2680" s="248"/>
      <c r="Q2680" s="248"/>
      <c r="R2680" s="248"/>
      <c r="S2680" s="248"/>
      <c r="T2680" s="248"/>
      <c r="U2680" s="248"/>
    </row>
    <row r="2681" spans="2:21" s="260" customFormat="1" ht="30" customHeight="1">
      <c r="B2681" s="250"/>
      <c r="C2681" s="250"/>
      <c r="D2681" s="250"/>
      <c r="E2681" s="107"/>
      <c r="F2681" s="257"/>
      <c r="G2681" s="257"/>
      <c r="H2681" s="257"/>
      <c r="I2681" s="257"/>
      <c r="J2681" s="257"/>
      <c r="K2681" s="109"/>
      <c r="L2681" s="257"/>
      <c r="M2681" s="257"/>
      <c r="N2681" s="257"/>
      <c r="O2681" s="257"/>
      <c r="P2681" s="248"/>
      <c r="Q2681" s="248"/>
      <c r="R2681" s="248"/>
      <c r="S2681" s="248"/>
      <c r="T2681" s="248"/>
      <c r="U2681" s="248"/>
    </row>
    <row r="2682" spans="2:21" s="260" customFormat="1" ht="30" customHeight="1">
      <c r="B2682" s="250"/>
      <c r="C2682" s="250"/>
      <c r="D2682" s="250"/>
      <c r="E2682" s="107"/>
      <c r="F2682" s="257"/>
      <c r="G2682" s="257"/>
      <c r="H2682" s="257"/>
      <c r="I2682" s="257"/>
      <c r="J2682" s="257"/>
      <c r="K2682" s="109"/>
      <c r="L2682" s="257"/>
      <c r="M2682" s="257"/>
      <c r="N2682" s="257"/>
      <c r="O2682" s="257"/>
      <c r="P2682" s="248"/>
      <c r="Q2682" s="248"/>
      <c r="R2682" s="248"/>
      <c r="S2682" s="248"/>
      <c r="T2682" s="248"/>
      <c r="U2682" s="248"/>
    </row>
    <row r="2683" spans="2:21" s="260" customFormat="1" ht="30" customHeight="1">
      <c r="B2683" s="250"/>
      <c r="C2683" s="250"/>
      <c r="D2683" s="250"/>
      <c r="E2683" s="107"/>
      <c r="F2683" s="257"/>
      <c r="G2683" s="257"/>
      <c r="H2683" s="257"/>
      <c r="I2683" s="257"/>
      <c r="J2683" s="257"/>
      <c r="K2683" s="109"/>
      <c r="L2683" s="257"/>
      <c r="M2683" s="257"/>
      <c r="N2683" s="257"/>
      <c r="O2683" s="257"/>
      <c r="P2683" s="248"/>
      <c r="Q2683" s="248"/>
      <c r="R2683" s="248"/>
      <c r="S2683" s="248"/>
      <c r="T2683" s="248"/>
      <c r="U2683" s="248"/>
    </row>
    <row r="2684" spans="2:21" s="260" customFormat="1" ht="30" customHeight="1">
      <c r="B2684" s="250"/>
      <c r="C2684" s="250"/>
      <c r="D2684" s="250"/>
      <c r="E2684" s="107"/>
      <c r="F2684" s="257"/>
      <c r="G2684" s="257"/>
      <c r="H2684" s="257"/>
      <c r="I2684" s="257"/>
      <c r="J2684" s="257"/>
      <c r="K2684" s="109"/>
      <c r="L2684" s="257"/>
      <c r="M2684" s="257"/>
      <c r="N2684" s="257"/>
      <c r="O2684" s="257"/>
      <c r="P2684" s="248"/>
      <c r="Q2684" s="248"/>
      <c r="R2684" s="248"/>
      <c r="S2684" s="248"/>
      <c r="T2684" s="248"/>
      <c r="U2684" s="248"/>
    </row>
    <row r="2685" spans="2:21" s="260" customFormat="1" ht="30" customHeight="1">
      <c r="B2685" s="250"/>
      <c r="C2685" s="250"/>
      <c r="D2685" s="250"/>
      <c r="E2685" s="107"/>
      <c r="F2685" s="257"/>
      <c r="G2685" s="257"/>
      <c r="H2685" s="257"/>
      <c r="I2685" s="257"/>
      <c r="J2685" s="257"/>
      <c r="K2685" s="109"/>
      <c r="L2685" s="257"/>
      <c r="M2685" s="257"/>
      <c r="N2685" s="257"/>
      <c r="O2685" s="257"/>
      <c r="P2685" s="248"/>
      <c r="Q2685" s="248"/>
      <c r="R2685" s="248"/>
      <c r="S2685" s="248"/>
      <c r="T2685" s="248"/>
      <c r="U2685" s="248"/>
    </row>
    <row r="2686" spans="2:21" s="260" customFormat="1" ht="30" customHeight="1">
      <c r="B2686" s="250"/>
      <c r="C2686" s="250"/>
      <c r="D2686" s="250"/>
      <c r="E2686" s="107"/>
      <c r="F2686" s="257"/>
      <c r="G2686" s="257"/>
      <c r="H2686" s="257"/>
      <c r="I2686" s="257"/>
      <c r="J2686" s="257"/>
      <c r="K2686" s="109"/>
      <c r="L2686" s="257"/>
      <c r="M2686" s="257"/>
      <c r="N2686" s="257"/>
      <c r="O2686" s="257"/>
      <c r="P2686" s="248"/>
      <c r="Q2686" s="248"/>
      <c r="R2686" s="248"/>
      <c r="S2686" s="248"/>
      <c r="T2686" s="248"/>
      <c r="U2686" s="248"/>
    </row>
    <row r="2687" spans="2:21" s="260" customFormat="1" ht="30" customHeight="1">
      <c r="B2687" s="250"/>
      <c r="C2687" s="250"/>
      <c r="D2687" s="250"/>
      <c r="E2687" s="107"/>
      <c r="F2687" s="257"/>
      <c r="G2687" s="257"/>
      <c r="H2687" s="257"/>
      <c r="I2687" s="257"/>
      <c r="J2687" s="257"/>
      <c r="K2687" s="109"/>
      <c r="L2687" s="257"/>
      <c r="M2687" s="257"/>
      <c r="N2687" s="257"/>
      <c r="O2687" s="257"/>
      <c r="P2687" s="248"/>
      <c r="Q2687" s="248"/>
      <c r="R2687" s="248"/>
      <c r="S2687" s="248"/>
      <c r="T2687" s="248"/>
      <c r="U2687" s="248"/>
    </row>
    <row r="2688" spans="2:21" s="260" customFormat="1" ht="30" customHeight="1">
      <c r="B2688" s="250"/>
      <c r="C2688" s="250"/>
      <c r="D2688" s="250"/>
      <c r="E2688" s="107"/>
      <c r="F2688" s="257"/>
      <c r="G2688" s="257"/>
      <c r="H2688" s="257"/>
      <c r="I2688" s="257"/>
      <c r="J2688" s="257"/>
      <c r="K2688" s="109"/>
      <c r="L2688" s="257"/>
      <c r="M2688" s="257"/>
      <c r="N2688" s="257"/>
      <c r="O2688" s="257"/>
      <c r="P2688" s="248"/>
      <c r="Q2688" s="248"/>
      <c r="R2688" s="248"/>
      <c r="S2688" s="248"/>
      <c r="T2688" s="248"/>
      <c r="U2688" s="248"/>
    </row>
    <row r="2689" spans="2:21" s="260" customFormat="1" ht="30" customHeight="1">
      <c r="B2689" s="250"/>
      <c r="C2689" s="250"/>
      <c r="D2689" s="250"/>
      <c r="E2689" s="107"/>
      <c r="F2689" s="257"/>
      <c r="G2689" s="257"/>
      <c r="H2689" s="257"/>
      <c r="I2689" s="257"/>
      <c r="J2689" s="257"/>
      <c r="K2689" s="109"/>
      <c r="L2689" s="257"/>
      <c r="M2689" s="257"/>
      <c r="N2689" s="257"/>
      <c r="O2689" s="257"/>
      <c r="P2689" s="248"/>
      <c r="Q2689" s="248"/>
      <c r="R2689" s="248"/>
      <c r="S2689" s="248"/>
      <c r="T2689" s="248"/>
      <c r="U2689" s="248"/>
    </row>
    <row r="2690" spans="2:21" s="260" customFormat="1" ht="30" customHeight="1">
      <c r="B2690" s="250"/>
      <c r="C2690" s="250"/>
      <c r="D2690" s="250"/>
      <c r="E2690" s="107"/>
      <c r="F2690" s="257"/>
      <c r="G2690" s="257"/>
      <c r="H2690" s="257"/>
      <c r="I2690" s="257"/>
      <c r="J2690" s="257"/>
      <c r="K2690" s="109"/>
      <c r="L2690" s="257"/>
      <c r="M2690" s="257"/>
      <c r="N2690" s="257"/>
      <c r="O2690" s="257"/>
      <c r="P2690" s="248"/>
      <c r="Q2690" s="248"/>
      <c r="R2690" s="248"/>
      <c r="S2690" s="248"/>
      <c r="T2690" s="248"/>
      <c r="U2690" s="248"/>
    </row>
    <row r="2691" spans="2:21" s="260" customFormat="1" ht="30" customHeight="1">
      <c r="B2691" s="250"/>
      <c r="C2691" s="250"/>
      <c r="D2691" s="250"/>
      <c r="E2691" s="107"/>
      <c r="F2691" s="257"/>
      <c r="G2691" s="257"/>
      <c r="H2691" s="257"/>
      <c r="I2691" s="257"/>
      <c r="J2691" s="257"/>
      <c r="K2691" s="109"/>
      <c r="L2691" s="257"/>
      <c r="M2691" s="257"/>
      <c r="N2691" s="257"/>
      <c r="O2691" s="257"/>
      <c r="P2691" s="248"/>
      <c r="Q2691" s="248"/>
      <c r="R2691" s="248"/>
      <c r="S2691" s="248"/>
      <c r="T2691" s="248"/>
      <c r="U2691" s="248"/>
    </row>
    <row r="2692" spans="2:21" s="260" customFormat="1" ht="30" customHeight="1">
      <c r="B2692" s="250"/>
      <c r="C2692" s="250"/>
      <c r="D2692" s="250"/>
      <c r="E2692" s="107"/>
      <c r="F2692" s="257"/>
      <c r="G2692" s="257"/>
      <c r="H2692" s="257"/>
      <c r="I2692" s="257"/>
      <c r="J2692" s="257"/>
      <c r="K2692" s="109"/>
      <c r="L2692" s="257"/>
      <c r="M2692" s="257"/>
      <c r="N2692" s="257"/>
      <c r="O2692" s="257"/>
      <c r="P2692" s="248"/>
      <c r="Q2692" s="248"/>
      <c r="R2692" s="248"/>
      <c r="S2692" s="248"/>
      <c r="T2692" s="248"/>
      <c r="U2692" s="248"/>
    </row>
    <row r="2693" spans="2:21" s="260" customFormat="1" ht="30" customHeight="1">
      <c r="B2693" s="250"/>
      <c r="C2693" s="250"/>
      <c r="D2693" s="250"/>
      <c r="E2693" s="107"/>
      <c r="F2693" s="257"/>
      <c r="G2693" s="257"/>
      <c r="H2693" s="257"/>
      <c r="I2693" s="257"/>
      <c r="J2693" s="257"/>
      <c r="K2693" s="109"/>
      <c r="L2693" s="257"/>
      <c r="M2693" s="257"/>
      <c r="N2693" s="257"/>
      <c r="O2693" s="257"/>
      <c r="P2693" s="248"/>
      <c r="Q2693" s="248"/>
      <c r="R2693" s="248"/>
      <c r="S2693" s="248"/>
      <c r="T2693" s="248"/>
      <c r="U2693" s="248"/>
    </row>
    <row r="2694" spans="2:21" s="260" customFormat="1" ht="30" customHeight="1">
      <c r="B2694" s="250"/>
      <c r="C2694" s="250"/>
      <c r="D2694" s="250"/>
      <c r="E2694" s="107"/>
      <c r="F2694" s="257"/>
      <c r="G2694" s="257"/>
      <c r="H2694" s="257"/>
      <c r="I2694" s="257"/>
      <c r="J2694" s="257"/>
      <c r="K2694" s="109"/>
      <c r="L2694" s="257"/>
      <c r="M2694" s="257"/>
      <c r="N2694" s="257"/>
      <c r="O2694" s="257"/>
      <c r="P2694" s="248"/>
      <c r="Q2694" s="248"/>
      <c r="R2694" s="248"/>
      <c r="S2694" s="248"/>
      <c r="T2694" s="248"/>
      <c r="U2694" s="248"/>
    </row>
    <row r="2695" spans="2:21" s="260" customFormat="1" ht="30" customHeight="1">
      <c r="B2695" s="250"/>
      <c r="C2695" s="250"/>
      <c r="D2695" s="250"/>
      <c r="E2695" s="107"/>
      <c r="F2695" s="257"/>
      <c r="G2695" s="257"/>
      <c r="H2695" s="257"/>
      <c r="I2695" s="257"/>
      <c r="J2695" s="257"/>
      <c r="K2695" s="109"/>
      <c r="L2695" s="257"/>
      <c r="M2695" s="257"/>
      <c r="N2695" s="257"/>
      <c r="O2695" s="257"/>
      <c r="P2695" s="248"/>
      <c r="Q2695" s="248"/>
      <c r="R2695" s="248"/>
      <c r="S2695" s="248"/>
      <c r="T2695" s="248"/>
      <c r="U2695" s="248"/>
    </row>
    <row r="2696" spans="2:21" s="260" customFormat="1" ht="30" customHeight="1">
      <c r="B2696" s="250"/>
      <c r="C2696" s="250"/>
      <c r="D2696" s="250"/>
      <c r="E2696" s="107"/>
      <c r="F2696" s="257"/>
      <c r="G2696" s="257"/>
      <c r="H2696" s="257"/>
      <c r="I2696" s="257"/>
      <c r="J2696" s="257"/>
      <c r="K2696" s="109"/>
      <c r="L2696" s="257"/>
      <c r="M2696" s="257"/>
      <c r="N2696" s="257"/>
      <c r="O2696" s="257"/>
      <c r="P2696" s="248"/>
      <c r="Q2696" s="248"/>
      <c r="R2696" s="248"/>
      <c r="S2696" s="248"/>
      <c r="T2696" s="248"/>
      <c r="U2696" s="248"/>
    </row>
    <row r="2697" spans="2:21" s="260" customFormat="1" ht="30" customHeight="1">
      <c r="B2697" s="250"/>
      <c r="C2697" s="250"/>
      <c r="D2697" s="250"/>
      <c r="E2697" s="107"/>
      <c r="F2697" s="257"/>
      <c r="G2697" s="257"/>
      <c r="H2697" s="257"/>
      <c r="I2697" s="257"/>
      <c r="J2697" s="257"/>
      <c r="K2697" s="109"/>
      <c r="L2697" s="257"/>
      <c r="M2697" s="257"/>
      <c r="N2697" s="257"/>
      <c r="O2697" s="257"/>
      <c r="P2697" s="248"/>
      <c r="Q2697" s="248"/>
      <c r="R2697" s="248"/>
      <c r="S2697" s="248"/>
      <c r="T2697" s="248"/>
      <c r="U2697" s="248"/>
    </row>
    <row r="2698" spans="2:21" s="260" customFormat="1" ht="30" customHeight="1">
      <c r="B2698" s="250"/>
      <c r="C2698" s="250"/>
      <c r="D2698" s="250"/>
      <c r="E2698" s="107"/>
      <c r="F2698" s="257"/>
      <c r="G2698" s="257"/>
      <c r="H2698" s="257"/>
      <c r="I2698" s="257"/>
      <c r="J2698" s="257"/>
      <c r="K2698" s="109"/>
      <c r="L2698" s="257"/>
      <c r="M2698" s="257"/>
      <c r="N2698" s="257"/>
      <c r="O2698" s="257"/>
      <c r="P2698" s="248"/>
      <c r="Q2698" s="248"/>
      <c r="R2698" s="248"/>
      <c r="S2698" s="248"/>
      <c r="T2698" s="248"/>
      <c r="U2698" s="248"/>
    </row>
    <row r="2699" spans="2:21" s="260" customFormat="1" ht="30" customHeight="1">
      <c r="B2699" s="250"/>
      <c r="C2699" s="250"/>
      <c r="D2699" s="250"/>
      <c r="E2699" s="107"/>
      <c r="F2699" s="257"/>
      <c r="G2699" s="257"/>
      <c r="H2699" s="257"/>
      <c r="I2699" s="257"/>
      <c r="J2699" s="257"/>
      <c r="K2699" s="109"/>
      <c r="L2699" s="257"/>
      <c r="M2699" s="257"/>
      <c r="N2699" s="257"/>
      <c r="O2699" s="257"/>
      <c r="P2699" s="248"/>
      <c r="Q2699" s="248"/>
      <c r="R2699" s="248"/>
      <c r="S2699" s="248"/>
      <c r="T2699" s="248"/>
      <c r="U2699" s="248"/>
    </row>
    <row r="2700" spans="2:21" s="260" customFormat="1" ht="30" customHeight="1">
      <c r="B2700" s="250"/>
      <c r="C2700" s="250"/>
      <c r="D2700" s="250"/>
      <c r="E2700" s="107"/>
      <c r="F2700" s="257"/>
      <c r="G2700" s="257"/>
      <c r="H2700" s="257"/>
      <c r="I2700" s="257"/>
      <c r="J2700" s="257"/>
      <c r="K2700" s="109"/>
      <c r="L2700" s="257"/>
      <c r="M2700" s="257"/>
      <c r="N2700" s="257"/>
      <c r="O2700" s="257"/>
      <c r="P2700" s="248"/>
      <c r="Q2700" s="248"/>
      <c r="R2700" s="248"/>
      <c r="S2700" s="248"/>
      <c r="T2700" s="248"/>
      <c r="U2700" s="248"/>
    </row>
    <row r="2701" spans="2:21" s="260" customFormat="1" ht="30" customHeight="1">
      <c r="B2701" s="250"/>
      <c r="C2701" s="250"/>
      <c r="D2701" s="250"/>
      <c r="E2701" s="107"/>
      <c r="F2701" s="257"/>
      <c r="G2701" s="257"/>
      <c r="H2701" s="257"/>
      <c r="I2701" s="257"/>
      <c r="J2701" s="257"/>
      <c r="K2701" s="109"/>
      <c r="L2701" s="257"/>
      <c r="M2701" s="257"/>
      <c r="N2701" s="257"/>
      <c r="O2701" s="257"/>
      <c r="P2701" s="248"/>
      <c r="Q2701" s="248"/>
      <c r="R2701" s="248"/>
      <c r="S2701" s="248"/>
      <c r="T2701" s="248"/>
      <c r="U2701" s="248"/>
    </row>
    <row r="2702" spans="2:21" s="260" customFormat="1" ht="30" customHeight="1">
      <c r="B2702" s="250"/>
      <c r="C2702" s="250"/>
      <c r="D2702" s="250"/>
      <c r="E2702" s="107"/>
      <c r="F2702" s="257"/>
      <c r="G2702" s="257"/>
      <c r="H2702" s="257"/>
      <c r="I2702" s="257"/>
      <c r="J2702" s="257"/>
      <c r="K2702" s="109"/>
      <c r="L2702" s="257"/>
      <c r="M2702" s="257"/>
      <c r="N2702" s="257"/>
      <c r="O2702" s="257"/>
      <c r="P2702" s="248"/>
      <c r="Q2702" s="248"/>
      <c r="R2702" s="248"/>
      <c r="S2702" s="248"/>
      <c r="T2702" s="248"/>
      <c r="U2702" s="248"/>
    </row>
    <row r="2703" spans="2:21" s="260" customFormat="1" ht="30" customHeight="1">
      <c r="B2703" s="250"/>
      <c r="C2703" s="250"/>
      <c r="D2703" s="250"/>
      <c r="E2703" s="107"/>
      <c r="F2703" s="257"/>
      <c r="G2703" s="257"/>
      <c r="H2703" s="257"/>
      <c r="I2703" s="257"/>
      <c r="J2703" s="257"/>
      <c r="K2703" s="109"/>
      <c r="L2703" s="257"/>
      <c r="M2703" s="257"/>
      <c r="N2703" s="257"/>
      <c r="O2703" s="257"/>
      <c r="P2703" s="248"/>
      <c r="Q2703" s="248"/>
      <c r="R2703" s="248"/>
      <c r="S2703" s="248"/>
      <c r="T2703" s="248"/>
      <c r="U2703" s="248"/>
    </row>
    <row r="2704" spans="2:21" s="260" customFormat="1" ht="30" customHeight="1">
      <c r="B2704" s="250"/>
      <c r="C2704" s="250"/>
      <c r="D2704" s="250"/>
      <c r="E2704" s="107"/>
      <c r="F2704" s="257"/>
      <c r="G2704" s="257"/>
      <c r="H2704" s="257"/>
      <c r="I2704" s="257"/>
      <c r="J2704" s="257"/>
      <c r="K2704" s="109"/>
      <c r="L2704" s="257"/>
      <c r="M2704" s="257"/>
      <c r="N2704" s="257"/>
      <c r="O2704" s="257"/>
      <c r="P2704" s="248"/>
      <c r="Q2704" s="248"/>
      <c r="R2704" s="248"/>
      <c r="S2704" s="248"/>
      <c r="T2704" s="248"/>
      <c r="U2704" s="248"/>
    </row>
    <row r="2705" spans="2:21" s="260" customFormat="1" ht="30" customHeight="1">
      <c r="B2705" s="250"/>
      <c r="C2705" s="250"/>
      <c r="D2705" s="250"/>
      <c r="E2705" s="107"/>
      <c r="F2705" s="257"/>
      <c r="G2705" s="257"/>
      <c r="H2705" s="257"/>
      <c r="I2705" s="257"/>
      <c r="J2705" s="257"/>
      <c r="K2705" s="109"/>
      <c r="L2705" s="257"/>
      <c r="M2705" s="257"/>
      <c r="N2705" s="257"/>
      <c r="O2705" s="257"/>
      <c r="P2705" s="248"/>
      <c r="Q2705" s="248"/>
      <c r="R2705" s="248"/>
      <c r="S2705" s="248"/>
      <c r="T2705" s="248"/>
      <c r="U2705" s="248"/>
    </row>
    <row r="2706" spans="2:21" s="260" customFormat="1" ht="30" customHeight="1">
      <c r="B2706" s="250"/>
      <c r="C2706" s="250"/>
      <c r="D2706" s="250"/>
      <c r="E2706" s="107"/>
      <c r="F2706" s="257"/>
      <c r="G2706" s="257"/>
      <c r="H2706" s="257"/>
      <c r="I2706" s="257"/>
      <c r="J2706" s="257"/>
      <c r="K2706" s="109"/>
      <c r="L2706" s="257"/>
      <c r="M2706" s="257"/>
      <c r="N2706" s="257"/>
      <c r="O2706" s="257"/>
      <c r="P2706" s="248"/>
      <c r="Q2706" s="248"/>
      <c r="R2706" s="248"/>
      <c r="S2706" s="248"/>
      <c r="T2706" s="248"/>
      <c r="U2706" s="248"/>
    </row>
    <row r="2707" spans="2:21" s="260" customFormat="1" ht="30" customHeight="1">
      <c r="B2707" s="250"/>
      <c r="C2707" s="250"/>
      <c r="D2707" s="250"/>
      <c r="E2707" s="107"/>
      <c r="F2707" s="257"/>
      <c r="G2707" s="257"/>
      <c r="H2707" s="257"/>
      <c r="I2707" s="257"/>
      <c r="J2707" s="257"/>
      <c r="K2707" s="109"/>
      <c r="L2707" s="257"/>
      <c r="M2707" s="257"/>
      <c r="N2707" s="257"/>
      <c r="O2707" s="257"/>
      <c r="P2707" s="248"/>
      <c r="Q2707" s="248"/>
      <c r="R2707" s="248"/>
      <c r="S2707" s="248"/>
      <c r="T2707" s="248"/>
      <c r="U2707" s="248"/>
    </row>
    <row r="2708" spans="2:21" s="260" customFormat="1" ht="30" customHeight="1">
      <c r="B2708" s="250"/>
      <c r="C2708" s="250"/>
      <c r="D2708" s="250"/>
      <c r="E2708" s="107"/>
      <c r="F2708" s="257"/>
      <c r="G2708" s="257"/>
      <c r="H2708" s="257"/>
      <c r="I2708" s="257"/>
      <c r="J2708" s="257"/>
      <c r="K2708" s="109"/>
      <c r="L2708" s="257"/>
      <c r="M2708" s="257"/>
      <c r="N2708" s="257"/>
      <c r="O2708" s="257"/>
      <c r="P2708" s="248"/>
      <c r="Q2708" s="248"/>
      <c r="R2708" s="248"/>
      <c r="S2708" s="248"/>
      <c r="T2708" s="248"/>
      <c r="U2708" s="248"/>
    </row>
    <row r="2709" spans="2:21" s="260" customFormat="1" ht="30" customHeight="1">
      <c r="B2709" s="250"/>
      <c r="C2709" s="250"/>
      <c r="D2709" s="250"/>
      <c r="E2709" s="107"/>
      <c r="F2709" s="257"/>
      <c r="G2709" s="257"/>
      <c r="H2709" s="257"/>
      <c r="I2709" s="257"/>
      <c r="J2709" s="257"/>
      <c r="K2709" s="109"/>
      <c r="L2709" s="257"/>
      <c r="M2709" s="257"/>
      <c r="N2709" s="257"/>
      <c r="O2709" s="257"/>
      <c r="P2709" s="248"/>
      <c r="Q2709" s="248"/>
      <c r="R2709" s="248"/>
      <c r="S2709" s="248"/>
      <c r="T2709" s="248"/>
      <c r="U2709" s="248"/>
    </row>
    <row r="2710" spans="2:21" s="260" customFormat="1" ht="30" customHeight="1">
      <c r="B2710" s="250"/>
      <c r="C2710" s="250"/>
      <c r="D2710" s="250"/>
      <c r="E2710" s="107"/>
      <c r="F2710" s="257"/>
      <c r="G2710" s="257"/>
      <c r="H2710" s="257"/>
      <c r="I2710" s="257"/>
      <c r="J2710" s="257"/>
      <c r="K2710" s="109"/>
      <c r="L2710" s="257"/>
      <c r="M2710" s="257"/>
      <c r="N2710" s="257"/>
      <c r="O2710" s="257"/>
      <c r="P2710" s="248"/>
      <c r="Q2710" s="248"/>
      <c r="R2710" s="248"/>
      <c r="S2710" s="248"/>
      <c r="T2710" s="248"/>
      <c r="U2710" s="248"/>
    </row>
    <row r="2711" spans="2:21" s="260" customFormat="1" ht="30" customHeight="1">
      <c r="B2711" s="250"/>
      <c r="C2711" s="250"/>
      <c r="D2711" s="250"/>
      <c r="E2711" s="107"/>
      <c r="F2711" s="257"/>
      <c r="G2711" s="257"/>
      <c r="H2711" s="257"/>
      <c r="I2711" s="257"/>
      <c r="J2711" s="257"/>
      <c r="K2711" s="109"/>
      <c r="L2711" s="257"/>
      <c r="M2711" s="257"/>
      <c r="N2711" s="257"/>
      <c r="O2711" s="257"/>
      <c r="P2711" s="248"/>
      <c r="Q2711" s="248"/>
      <c r="R2711" s="248"/>
      <c r="S2711" s="248"/>
      <c r="T2711" s="248"/>
      <c r="U2711" s="248"/>
    </row>
    <row r="2712" spans="2:21" s="260" customFormat="1" ht="30" customHeight="1">
      <c r="B2712" s="250"/>
      <c r="C2712" s="250"/>
      <c r="D2712" s="250"/>
      <c r="E2712" s="107"/>
      <c r="F2712" s="257"/>
      <c r="G2712" s="257"/>
      <c r="H2712" s="257"/>
      <c r="I2712" s="257"/>
      <c r="J2712" s="257"/>
      <c r="K2712" s="109"/>
      <c r="L2712" s="257"/>
      <c r="M2712" s="257"/>
      <c r="N2712" s="257"/>
      <c r="O2712" s="257"/>
      <c r="P2712" s="248"/>
      <c r="Q2712" s="248"/>
      <c r="R2712" s="248"/>
      <c r="S2712" s="248"/>
      <c r="T2712" s="248"/>
      <c r="U2712" s="248"/>
    </row>
    <row r="2713" spans="2:21" s="260" customFormat="1" ht="30" customHeight="1">
      <c r="B2713" s="250"/>
      <c r="C2713" s="250"/>
      <c r="D2713" s="250"/>
      <c r="E2713" s="107"/>
      <c r="F2713" s="257"/>
      <c r="G2713" s="257"/>
      <c r="H2713" s="257"/>
      <c r="I2713" s="257"/>
      <c r="J2713" s="257"/>
      <c r="K2713" s="109"/>
      <c r="L2713" s="257"/>
      <c r="M2713" s="257"/>
      <c r="N2713" s="257"/>
      <c r="O2713" s="257"/>
      <c r="P2713" s="248"/>
      <c r="Q2713" s="248"/>
      <c r="R2713" s="248"/>
      <c r="S2713" s="248"/>
      <c r="T2713" s="248"/>
      <c r="U2713" s="248"/>
    </row>
    <row r="2714" spans="2:21" s="260" customFormat="1" ht="30" customHeight="1">
      <c r="B2714" s="250"/>
      <c r="C2714" s="250"/>
      <c r="D2714" s="250"/>
      <c r="E2714" s="107"/>
      <c r="F2714" s="257"/>
      <c r="G2714" s="257"/>
      <c r="H2714" s="257"/>
      <c r="I2714" s="257"/>
      <c r="J2714" s="257"/>
      <c r="K2714" s="109"/>
      <c r="L2714" s="257"/>
      <c r="M2714" s="257"/>
      <c r="N2714" s="257"/>
      <c r="O2714" s="257"/>
      <c r="P2714" s="248"/>
      <c r="Q2714" s="248"/>
      <c r="R2714" s="248"/>
      <c r="S2714" s="248"/>
      <c r="T2714" s="248"/>
      <c r="U2714" s="248"/>
    </row>
    <row r="2715" spans="2:21" s="260" customFormat="1" ht="30" customHeight="1">
      <c r="B2715" s="250"/>
      <c r="C2715" s="250"/>
      <c r="D2715" s="250"/>
      <c r="E2715" s="107"/>
      <c r="F2715" s="257"/>
      <c r="G2715" s="257"/>
      <c r="H2715" s="257"/>
      <c r="I2715" s="257"/>
      <c r="J2715" s="257"/>
      <c r="K2715" s="109"/>
      <c r="L2715" s="257"/>
      <c r="M2715" s="257"/>
      <c r="N2715" s="257"/>
      <c r="O2715" s="257"/>
      <c r="P2715" s="248"/>
      <c r="Q2715" s="248"/>
      <c r="R2715" s="248"/>
      <c r="S2715" s="248"/>
      <c r="T2715" s="248"/>
      <c r="U2715" s="248"/>
    </row>
    <row r="2716" spans="2:21" s="260" customFormat="1" ht="30" customHeight="1">
      <c r="B2716" s="250"/>
      <c r="C2716" s="250"/>
      <c r="D2716" s="250"/>
      <c r="E2716" s="107"/>
      <c r="F2716" s="257"/>
      <c r="G2716" s="257"/>
      <c r="H2716" s="257"/>
      <c r="I2716" s="257"/>
      <c r="J2716" s="257"/>
      <c r="K2716" s="109"/>
      <c r="L2716" s="257"/>
      <c r="M2716" s="257"/>
      <c r="N2716" s="257"/>
      <c r="O2716" s="257"/>
      <c r="P2716" s="248"/>
      <c r="Q2716" s="248"/>
      <c r="R2716" s="248"/>
      <c r="S2716" s="248"/>
      <c r="T2716" s="248"/>
      <c r="U2716" s="248"/>
    </row>
    <row r="2717" spans="2:21" s="260" customFormat="1" ht="30" customHeight="1">
      <c r="B2717" s="250"/>
      <c r="C2717" s="250"/>
      <c r="D2717" s="250"/>
      <c r="E2717" s="107"/>
      <c r="F2717" s="257"/>
      <c r="G2717" s="257"/>
      <c r="H2717" s="257"/>
      <c r="I2717" s="257"/>
      <c r="J2717" s="257"/>
      <c r="K2717" s="109"/>
      <c r="L2717" s="257"/>
      <c r="M2717" s="257"/>
      <c r="N2717" s="257"/>
      <c r="O2717" s="257"/>
      <c r="P2717" s="248"/>
      <c r="Q2717" s="248"/>
      <c r="R2717" s="248"/>
      <c r="S2717" s="248"/>
      <c r="T2717" s="248"/>
      <c r="U2717" s="248"/>
    </row>
    <row r="2718" spans="2:21" s="260" customFormat="1" ht="30" customHeight="1">
      <c r="B2718" s="250"/>
      <c r="C2718" s="250"/>
      <c r="D2718" s="250"/>
      <c r="E2718" s="107"/>
      <c r="F2718" s="257"/>
      <c r="G2718" s="257"/>
      <c r="H2718" s="257"/>
      <c r="I2718" s="257"/>
      <c r="J2718" s="257"/>
      <c r="K2718" s="109"/>
      <c r="L2718" s="257"/>
      <c r="M2718" s="257"/>
      <c r="N2718" s="257"/>
      <c r="O2718" s="257"/>
      <c r="P2718" s="248"/>
      <c r="Q2718" s="248"/>
      <c r="R2718" s="248"/>
      <c r="S2718" s="248"/>
      <c r="T2718" s="248"/>
      <c r="U2718" s="248"/>
    </row>
    <row r="2719" spans="2:21" s="260" customFormat="1" ht="30" customHeight="1">
      <c r="B2719" s="250"/>
      <c r="C2719" s="250"/>
      <c r="D2719" s="250"/>
      <c r="E2719" s="107"/>
      <c r="F2719" s="257"/>
      <c r="G2719" s="257"/>
      <c r="H2719" s="257"/>
      <c r="I2719" s="257"/>
      <c r="J2719" s="257"/>
      <c r="K2719" s="109"/>
      <c r="L2719" s="257"/>
      <c r="M2719" s="257"/>
      <c r="N2719" s="257"/>
      <c r="O2719" s="257"/>
      <c r="P2719" s="248"/>
      <c r="Q2719" s="248"/>
      <c r="R2719" s="248"/>
      <c r="S2719" s="248"/>
      <c r="T2719" s="248"/>
      <c r="U2719" s="248"/>
    </row>
    <row r="2720" spans="2:21" s="260" customFormat="1" ht="30" customHeight="1">
      <c r="B2720" s="250"/>
      <c r="C2720" s="250"/>
      <c r="D2720" s="250"/>
      <c r="E2720" s="107"/>
      <c r="F2720" s="257"/>
      <c r="G2720" s="257"/>
      <c r="H2720" s="257"/>
      <c r="I2720" s="257"/>
      <c r="J2720" s="257"/>
      <c r="K2720" s="109"/>
      <c r="L2720" s="257"/>
      <c r="M2720" s="257"/>
      <c r="N2720" s="257"/>
      <c r="O2720" s="257"/>
      <c r="P2720" s="248"/>
      <c r="Q2720" s="248"/>
      <c r="R2720" s="248"/>
      <c r="S2720" s="248"/>
      <c r="T2720" s="248"/>
      <c r="U2720" s="248"/>
    </row>
    <row r="2721" spans="2:21" s="260" customFormat="1" ht="30" customHeight="1">
      <c r="B2721" s="250"/>
      <c r="C2721" s="250"/>
      <c r="D2721" s="250"/>
      <c r="E2721" s="107"/>
      <c r="F2721" s="257"/>
      <c r="G2721" s="257"/>
      <c r="H2721" s="257"/>
      <c r="I2721" s="257"/>
      <c r="J2721" s="257"/>
      <c r="K2721" s="109"/>
      <c r="L2721" s="257"/>
      <c r="M2721" s="257"/>
      <c r="N2721" s="257"/>
      <c r="O2721" s="257"/>
      <c r="P2721" s="248"/>
      <c r="Q2721" s="248"/>
      <c r="R2721" s="248"/>
      <c r="S2721" s="248"/>
      <c r="T2721" s="248"/>
      <c r="U2721" s="248"/>
    </row>
    <row r="2722" spans="2:21" s="260" customFormat="1" ht="30" customHeight="1">
      <c r="B2722" s="250"/>
      <c r="C2722" s="250"/>
      <c r="D2722" s="250"/>
      <c r="E2722" s="107"/>
      <c r="F2722" s="257"/>
      <c r="G2722" s="257"/>
      <c r="H2722" s="257"/>
      <c r="I2722" s="257"/>
      <c r="J2722" s="257"/>
      <c r="K2722" s="109"/>
      <c r="L2722" s="257"/>
      <c r="M2722" s="257"/>
      <c r="N2722" s="257"/>
      <c r="O2722" s="257"/>
      <c r="P2722" s="248"/>
      <c r="Q2722" s="248"/>
      <c r="R2722" s="248"/>
      <c r="S2722" s="248"/>
      <c r="T2722" s="248"/>
      <c r="U2722" s="248"/>
    </row>
    <row r="2723" spans="2:21" s="260" customFormat="1" ht="30" customHeight="1">
      <c r="B2723" s="250"/>
      <c r="C2723" s="250"/>
      <c r="D2723" s="250"/>
      <c r="E2723" s="107"/>
      <c r="F2723" s="257"/>
      <c r="G2723" s="257"/>
      <c r="H2723" s="257"/>
      <c r="I2723" s="257"/>
      <c r="J2723" s="257"/>
      <c r="K2723" s="109"/>
      <c r="L2723" s="257"/>
      <c r="M2723" s="257"/>
      <c r="N2723" s="257"/>
      <c r="O2723" s="257"/>
      <c r="P2723" s="248"/>
      <c r="Q2723" s="248"/>
      <c r="R2723" s="248"/>
      <c r="S2723" s="248"/>
      <c r="T2723" s="248"/>
      <c r="U2723" s="248"/>
    </row>
    <row r="2724" spans="2:21" s="260" customFormat="1" ht="30" customHeight="1">
      <c r="B2724" s="250"/>
      <c r="C2724" s="250"/>
      <c r="D2724" s="250"/>
      <c r="E2724" s="107"/>
      <c r="F2724" s="257"/>
      <c r="G2724" s="257"/>
      <c r="H2724" s="257"/>
      <c r="I2724" s="257"/>
      <c r="J2724" s="257"/>
      <c r="K2724" s="109"/>
      <c r="L2724" s="257"/>
      <c r="M2724" s="257"/>
      <c r="N2724" s="257"/>
      <c r="O2724" s="257"/>
      <c r="P2724" s="248"/>
      <c r="Q2724" s="248"/>
      <c r="R2724" s="248"/>
      <c r="S2724" s="248"/>
      <c r="T2724" s="248"/>
      <c r="U2724" s="248"/>
    </row>
    <row r="2725" spans="2:21" s="260" customFormat="1" ht="30" customHeight="1">
      <c r="B2725" s="250"/>
      <c r="C2725" s="250"/>
      <c r="D2725" s="250"/>
      <c r="E2725" s="107"/>
      <c r="F2725" s="257"/>
      <c r="G2725" s="257"/>
      <c r="H2725" s="257"/>
      <c r="I2725" s="257"/>
      <c r="J2725" s="257"/>
      <c r="K2725" s="109"/>
      <c r="L2725" s="257"/>
      <c r="M2725" s="257"/>
      <c r="N2725" s="257"/>
      <c r="O2725" s="257"/>
      <c r="P2725" s="248"/>
      <c r="Q2725" s="248"/>
      <c r="R2725" s="248"/>
      <c r="S2725" s="248"/>
      <c r="T2725" s="248"/>
      <c r="U2725" s="248"/>
    </row>
    <row r="2726" spans="2:21" s="260" customFormat="1" ht="30" customHeight="1">
      <c r="B2726" s="250"/>
      <c r="C2726" s="250"/>
      <c r="D2726" s="250"/>
      <c r="E2726" s="107"/>
      <c r="F2726" s="257"/>
      <c r="G2726" s="257"/>
      <c r="H2726" s="257"/>
      <c r="I2726" s="257"/>
      <c r="J2726" s="257"/>
      <c r="K2726" s="109"/>
      <c r="L2726" s="257"/>
      <c r="M2726" s="257"/>
      <c r="N2726" s="257"/>
      <c r="O2726" s="257"/>
      <c r="P2726" s="248"/>
      <c r="Q2726" s="248"/>
      <c r="R2726" s="248"/>
      <c r="S2726" s="248"/>
      <c r="T2726" s="248"/>
      <c r="U2726" s="248"/>
    </row>
    <row r="2727" spans="2:21" s="260" customFormat="1" ht="30" customHeight="1">
      <c r="B2727" s="250"/>
      <c r="C2727" s="250"/>
      <c r="D2727" s="250"/>
      <c r="E2727" s="107"/>
      <c r="F2727" s="257"/>
      <c r="G2727" s="257"/>
      <c r="H2727" s="257"/>
      <c r="I2727" s="257"/>
      <c r="J2727" s="257"/>
      <c r="K2727" s="109"/>
      <c r="L2727" s="257"/>
      <c r="M2727" s="257"/>
      <c r="N2727" s="257"/>
      <c r="O2727" s="257"/>
      <c r="P2727" s="248"/>
      <c r="Q2727" s="248"/>
      <c r="R2727" s="248"/>
      <c r="S2727" s="248"/>
      <c r="T2727" s="248"/>
      <c r="U2727" s="248"/>
    </row>
    <row r="2728" spans="2:21" s="260" customFormat="1" ht="30" customHeight="1">
      <c r="B2728" s="250"/>
      <c r="C2728" s="250"/>
      <c r="D2728" s="250"/>
      <c r="E2728" s="107"/>
      <c r="F2728" s="257"/>
      <c r="G2728" s="257"/>
      <c r="H2728" s="257"/>
      <c r="I2728" s="257"/>
      <c r="J2728" s="257"/>
      <c r="K2728" s="109"/>
      <c r="L2728" s="257"/>
      <c r="M2728" s="257"/>
      <c r="N2728" s="257"/>
      <c r="O2728" s="257"/>
      <c r="P2728" s="248"/>
      <c r="Q2728" s="248"/>
      <c r="R2728" s="248"/>
      <c r="S2728" s="248"/>
      <c r="T2728" s="248"/>
      <c r="U2728" s="248"/>
    </row>
    <row r="2729" spans="2:21" s="260" customFormat="1" ht="30" customHeight="1">
      <c r="B2729" s="250"/>
      <c r="C2729" s="250"/>
      <c r="D2729" s="250"/>
      <c r="E2729" s="107"/>
      <c r="F2729" s="257"/>
      <c r="G2729" s="257"/>
      <c r="H2729" s="257"/>
      <c r="I2729" s="257"/>
      <c r="J2729" s="257"/>
      <c r="K2729" s="109"/>
      <c r="L2729" s="257"/>
      <c r="M2729" s="257"/>
      <c r="N2729" s="257"/>
      <c r="O2729" s="257"/>
      <c r="P2729" s="248"/>
      <c r="Q2729" s="248"/>
      <c r="R2729" s="248"/>
      <c r="S2729" s="248"/>
      <c r="T2729" s="248"/>
      <c r="U2729" s="248"/>
    </row>
    <row r="2730" spans="2:21" s="260" customFormat="1" ht="30" customHeight="1">
      <c r="B2730" s="250"/>
      <c r="C2730" s="250"/>
      <c r="D2730" s="250"/>
      <c r="E2730" s="107"/>
      <c r="F2730" s="257"/>
      <c r="G2730" s="257"/>
      <c r="H2730" s="257"/>
      <c r="I2730" s="257"/>
      <c r="J2730" s="257"/>
      <c r="K2730" s="109"/>
      <c r="L2730" s="257"/>
      <c r="M2730" s="257"/>
      <c r="N2730" s="257"/>
      <c r="O2730" s="257"/>
      <c r="P2730" s="248"/>
      <c r="Q2730" s="248"/>
      <c r="R2730" s="248"/>
      <c r="S2730" s="248"/>
      <c r="T2730" s="248"/>
      <c r="U2730" s="248"/>
    </row>
    <row r="2731" spans="2:21" s="260" customFormat="1" ht="30" customHeight="1">
      <c r="B2731" s="250"/>
      <c r="C2731" s="250"/>
      <c r="D2731" s="250"/>
      <c r="E2731" s="107"/>
      <c r="F2731" s="257"/>
      <c r="G2731" s="257"/>
      <c r="H2731" s="257"/>
      <c r="I2731" s="257"/>
      <c r="J2731" s="257"/>
      <c r="K2731" s="109"/>
      <c r="L2731" s="257"/>
      <c r="M2731" s="257"/>
      <c r="N2731" s="257"/>
      <c r="O2731" s="257"/>
      <c r="P2731" s="248"/>
      <c r="Q2731" s="248"/>
      <c r="R2731" s="248"/>
      <c r="S2731" s="248"/>
      <c r="T2731" s="248"/>
      <c r="U2731" s="248"/>
    </row>
    <row r="2732" spans="2:21" s="260" customFormat="1" ht="30" customHeight="1">
      <c r="B2732" s="250"/>
      <c r="C2732" s="250"/>
      <c r="D2732" s="250"/>
      <c r="E2732" s="107"/>
      <c r="F2732" s="257"/>
      <c r="G2732" s="257"/>
      <c r="H2732" s="257"/>
      <c r="I2732" s="257"/>
      <c r="J2732" s="257"/>
      <c r="K2732" s="109"/>
      <c r="L2732" s="257"/>
      <c r="M2732" s="257"/>
      <c r="N2732" s="257"/>
      <c r="O2732" s="257"/>
      <c r="P2732" s="248"/>
      <c r="Q2732" s="248"/>
      <c r="R2732" s="248"/>
      <c r="S2732" s="248"/>
      <c r="T2732" s="248"/>
      <c r="U2732" s="248"/>
    </row>
    <row r="2733" spans="2:21" s="260" customFormat="1" ht="30" customHeight="1">
      <c r="B2733" s="250"/>
      <c r="C2733" s="250"/>
      <c r="D2733" s="250"/>
      <c r="E2733" s="107"/>
      <c r="F2733" s="257"/>
      <c r="G2733" s="257"/>
      <c r="H2733" s="257"/>
      <c r="I2733" s="257"/>
      <c r="J2733" s="257"/>
      <c r="K2733" s="109"/>
      <c r="L2733" s="257"/>
      <c r="M2733" s="257"/>
      <c r="N2733" s="257"/>
      <c r="O2733" s="257"/>
      <c r="P2733" s="248"/>
      <c r="Q2733" s="248"/>
      <c r="R2733" s="248"/>
      <c r="S2733" s="248"/>
      <c r="T2733" s="248"/>
      <c r="U2733" s="248"/>
    </row>
    <row r="2734" spans="2:21" s="260" customFormat="1" ht="30" customHeight="1">
      <c r="B2734" s="250"/>
      <c r="C2734" s="250"/>
      <c r="D2734" s="250"/>
      <c r="E2734" s="107"/>
      <c r="F2734" s="257"/>
      <c r="G2734" s="257"/>
      <c r="H2734" s="257"/>
      <c r="I2734" s="257"/>
      <c r="J2734" s="257"/>
      <c r="K2734" s="109"/>
      <c r="L2734" s="257"/>
      <c r="M2734" s="257"/>
      <c r="N2734" s="257"/>
      <c r="O2734" s="257"/>
      <c r="P2734" s="248"/>
      <c r="Q2734" s="248"/>
      <c r="R2734" s="248"/>
      <c r="S2734" s="248"/>
      <c r="T2734" s="248"/>
      <c r="U2734" s="248"/>
    </row>
    <row r="2735" spans="2:21" s="260" customFormat="1" ht="30" customHeight="1">
      <c r="B2735" s="250"/>
      <c r="C2735" s="250"/>
      <c r="D2735" s="250"/>
      <c r="E2735" s="107"/>
      <c r="F2735" s="257"/>
      <c r="G2735" s="257"/>
      <c r="H2735" s="257"/>
      <c r="I2735" s="257"/>
      <c r="J2735" s="257"/>
      <c r="K2735" s="109"/>
      <c r="L2735" s="257"/>
      <c r="M2735" s="257"/>
      <c r="N2735" s="257"/>
      <c r="O2735" s="257"/>
      <c r="P2735" s="248"/>
      <c r="Q2735" s="248"/>
      <c r="R2735" s="248"/>
      <c r="S2735" s="248"/>
      <c r="T2735" s="248"/>
      <c r="U2735" s="248"/>
    </row>
    <row r="2736" spans="2:21" s="260" customFormat="1" ht="30" customHeight="1">
      <c r="B2736" s="250"/>
      <c r="C2736" s="250"/>
      <c r="D2736" s="250"/>
      <c r="E2736" s="107"/>
      <c r="F2736" s="257"/>
      <c r="G2736" s="257"/>
      <c r="H2736" s="257"/>
      <c r="I2736" s="257"/>
      <c r="J2736" s="257"/>
      <c r="K2736" s="109"/>
      <c r="L2736" s="257"/>
      <c r="M2736" s="257"/>
      <c r="N2736" s="257"/>
      <c r="O2736" s="257"/>
      <c r="P2736" s="248"/>
      <c r="Q2736" s="248"/>
      <c r="R2736" s="248"/>
      <c r="S2736" s="248"/>
      <c r="T2736" s="248"/>
      <c r="U2736" s="248"/>
    </row>
    <row r="2737" spans="2:21" s="260" customFormat="1" ht="30" customHeight="1">
      <c r="B2737" s="250"/>
      <c r="C2737" s="250"/>
      <c r="D2737" s="250"/>
      <c r="E2737" s="107"/>
      <c r="F2737" s="257"/>
      <c r="G2737" s="257"/>
      <c r="H2737" s="257"/>
      <c r="I2737" s="257"/>
      <c r="J2737" s="257"/>
      <c r="K2737" s="109"/>
      <c r="L2737" s="257"/>
      <c r="M2737" s="257"/>
      <c r="N2737" s="257"/>
      <c r="O2737" s="257"/>
      <c r="P2737" s="248"/>
      <c r="Q2737" s="248"/>
      <c r="R2737" s="248"/>
      <c r="S2737" s="248"/>
      <c r="T2737" s="248"/>
      <c r="U2737" s="248"/>
    </row>
    <row r="2738" spans="2:21" s="260" customFormat="1" ht="30" customHeight="1">
      <c r="B2738" s="250"/>
      <c r="C2738" s="250"/>
      <c r="D2738" s="250"/>
      <c r="E2738" s="107"/>
      <c r="F2738" s="257"/>
      <c r="G2738" s="257"/>
      <c r="H2738" s="257"/>
      <c r="I2738" s="257"/>
      <c r="J2738" s="257"/>
      <c r="K2738" s="109"/>
      <c r="L2738" s="257"/>
      <c r="M2738" s="257"/>
      <c r="N2738" s="257"/>
      <c r="O2738" s="257"/>
      <c r="P2738" s="248"/>
      <c r="Q2738" s="248"/>
      <c r="R2738" s="248"/>
      <c r="S2738" s="248"/>
      <c r="T2738" s="248"/>
      <c r="U2738" s="248"/>
    </row>
    <row r="2739" spans="2:21" s="260" customFormat="1" ht="30" customHeight="1">
      <c r="B2739" s="250"/>
      <c r="C2739" s="250"/>
      <c r="D2739" s="250"/>
      <c r="E2739" s="107"/>
      <c r="F2739" s="257"/>
      <c r="G2739" s="257"/>
      <c r="H2739" s="257"/>
      <c r="I2739" s="257"/>
      <c r="J2739" s="257"/>
      <c r="K2739" s="109"/>
      <c r="L2739" s="257"/>
      <c r="M2739" s="257"/>
      <c r="N2739" s="257"/>
      <c r="O2739" s="257"/>
      <c r="P2739" s="248"/>
      <c r="Q2739" s="248"/>
      <c r="R2739" s="248"/>
      <c r="S2739" s="248"/>
      <c r="T2739" s="248"/>
      <c r="U2739" s="248"/>
    </row>
    <row r="2740" spans="2:21" s="260" customFormat="1" ht="30" customHeight="1">
      <c r="B2740" s="250"/>
      <c r="C2740" s="250"/>
      <c r="D2740" s="250"/>
      <c r="E2740" s="107"/>
      <c r="F2740" s="257"/>
      <c r="G2740" s="257"/>
      <c r="H2740" s="257"/>
      <c r="I2740" s="257"/>
      <c r="J2740" s="257"/>
      <c r="K2740" s="109"/>
      <c r="L2740" s="257"/>
      <c r="M2740" s="257"/>
      <c r="N2740" s="257"/>
      <c r="O2740" s="257"/>
      <c r="P2740" s="248"/>
      <c r="Q2740" s="248"/>
      <c r="R2740" s="248"/>
      <c r="S2740" s="248"/>
      <c r="T2740" s="248"/>
      <c r="U2740" s="248"/>
    </row>
    <row r="2741" spans="2:21" s="260" customFormat="1" ht="30" customHeight="1">
      <c r="B2741" s="250"/>
      <c r="C2741" s="250"/>
      <c r="D2741" s="250"/>
      <c r="E2741" s="107"/>
      <c r="F2741" s="257"/>
      <c r="G2741" s="257"/>
      <c r="H2741" s="257"/>
      <c r="I2741" s="257"/>
      <c r="J2741" s="257"/>
      <c r="K2741" s="109"/>
      <c r="L2741" s="257"/>
      <c r="M2741" s="257"/>
      <c r="N2741" s="257"/>
      <c r="O2741" s="257"/>
      <c r="P2741" s="248"/>
      <c r="Q2741" s="248"/>
      <c r="R2741" s="248"/>
      <c r="S2741" s="248"/>
      <c r="T2741" s="248"/>
      <c r="U2741" s="248"/>
    </row>
    <row r="2742" spans="2:21" s="260" customFormat="1" ht="30" customHeight="1">
      <c r="B2742" s="250"/>
      <c r="C2742" s="250"/>
      <c r="D2742" s="250"/>
      <c r="E2742" s="107"/>
      <c r="F2742" s="257"/>
      <c r="G2742" s="257"/>
      <c r="H2742" s="257"/>
      <c r="I2742" s="257"/>
      <c r="J2742" s="257"/>
      <c r="K2742" s="109"/>
      <c r="L2742" s="257"/>
      <c r="M2742" s="257"/>
      <c r="N2742" s="257"/>
      <c r="O2742" s="257"/>
      <c r="P2742" s="248"/>
      <c r="Q2742" s="248"/>
      <c r="R2742" s="248"/>
      <c r="S2742" s="248"/>
      <c r="T2742" s="248"/>
      <c r="U2742" s="248"/>
    </row>
    <row r="2743" spans="2:21" s="260" customFormat="1" ht="30" customHeight="1">
      <c r="B2743" s="250"/>
      <c r="C2743" s="250"/>
      <c r="D2743" s="250"/>
      <c r="E2743" s="107"/>
      <c r="F2743" s="257"/>
      <c r="G2743" s="257"/>
      <c r="H2743" s="257"/>
      <c r="I2743" s="257"/>
      <c r="J2743" s="257"/>
      <c r="K2743" s="109"/>
      <c r="L2743" s="257"/>
      <c r="M2743" s="257"/>
      <c r="N2743" s="257"/>
      <c r="O2743" s="257"/>
      <c r="P2743" s="248"/>
      <c r="Q2743" s="248"/>
      <c r="R2743" s="248"/>
      <c r="S2743" s="248"/>
      <c r="T2743" s="248"/>
      <c r="U2743" s="248"/>
    </row>
    <row r="2744" spans="2:21" s="260" customFormat="1" ht="30" customHeight="1">
      <c r="B2744" s="250"/>
      <c r="C2744" s="250"/>
      <c r="D2744" s="250"/>
      <c r="E2744" s="107"/>
      <c r="F2744" s="257"/>
      <c r="G2744" s="257"/>
      <c r="H2744" s="257"/>
      <c r="I2744" s="257"/>
      <c r="J2744" s="257"/>
      <c r="K2744" s="109"/>
      <c r="L2744" s="257"/>
      <c r="M2744" s="257"/>
      <c r="N2744" s="257"/>
      <c r="O2744" s="257"/>
      <c r="P2744" s="248"/>
      <c r="Q2744" s="248"/>
      <c r="R2744" s="248"/>
      <c r="S2744" s="248"/>
      <c r="T2744" s="248"/>
      <c r="U2744" s="248"/>
    </row>
    <row r="2745" spans="2:21" s="260" customFormat="1" ht="30" customHeight="1">
      <c r="B2745" s="250"/>
      <c r="C2745" s="250"/>
      <c r="D2745" s="250"/>
      <c r="E2745" s="107"/>
      <c r="F2745" s="257"/>
      <c r="G2745" s="257"/>
      <c r="H2745" s="257"/>
      <c r="I2745" s="257"/>
      <c r="J2745" s="257"/>
      <c r="K2745" s="109"/>
      <c r="L2745" s="257"/>
      <c r="M2745" s="257"/>
      <c r="N2745" s="257"/>
      <c r="O2745" s="257"/>
      <c r="P2745" s="248"/>
      <c r="Q2745" s="248"/>
      <c r="R2745" s="248"/>
      <c r="S2745" s="248"/>
      <c r="T2745" s="248"/>
      <c r="U2745" s="248"/>
    </row>
    <row r="2746" spans="2:21" s="260" customFormat="1" ht="30" customHeight="1">
      <c r="B2746" s="250"/>
      <c r="C2746" s="250"/>
      <c r="D2746" s="250"/>
      <c r="E2746" s="107"/>
      <c r="F2746" s="257"/>
      <c r="G2746" s="257"/>
      <c r="H2746" s="257"/>
      <c r="I2746" s="257"/>
      <c r="J2746" s="257"/>
      <c r="K2746" s="109"/>
      <c r="L2746" s="257"/>
      <c r="M2746" s="257"/>
      <c r="N2746" s="257"/>
      <c r="O2746" s="257"/>
      <c r="P2746" s="248"/>
      <c r="Q2746" s="248"/>
      <c r="R2746" s="248"/>
      <c r="S2746" s="248"/>
      <c r="T2746" s="248"/>
      <c r="U2746" s="248"/>
    </row>
    <row r="2747" spans="2:21" s="260" customFormat="1" ht="30" customHeight="1">
      <c r="B2747" s="250"/>
      <c r="C2747" s="250"/>
      <c r="D2747" s="250"/>
      <c r="E2747" s="107"/>
      <c r="F2747" s="257"/>
      <c r="G2747" s="257"/>
      <c r="H2747" s="257"/>
      <c r="I2747" s="257"/>
      <c r="J2747" s="257"/>
      <c r="K2747" s="109"/>
      <c r="L2747" s="257"/>
      <c r="M2747" s="257"/>
      <c r="N2747" s="257"/>
      <c r="O2747" s="257"/>
      <c r="P2747" s="248"/>
      <c r="Q2747" s="248"/>
      <c r="R2747" s="248"/>
      <c r="S2747" s="248"/>
      <c r="T2747" s="248"/>
      <c r="U2747" s="248"/>
    </row>
    <row r="2748" spans="2:21" s="260" customFormat="1" ht="30" customHeight="1">
      <c r="B2748" s="250"/>
      <c r="C2748" s="250"/>
      <c r="D2748" s="250"/>
      <c r="E2748" s="107"/>
      <c r="F2748" s="257"/>
      <c r="G2748" s="257"/>
      <c r="H2748" s="257"/>
      <c r="I2748" s="257"/>
      <c r="J2748" s="257"/>
      <c r="K2748" s="109"/>
      <c r="L2748" s="257"/>
      <c r="M2748" s="257"/>
      <c r="N2748" s="257"/>
      <c r="O2748" s="257"/>
      <c r="P2748" s="248"/>
      <c r="Q2748" s="248"/>
      <c r="R2748" s="248"/>
      <c r="S2748" s="248"/>
      <c r="T2748" s="248"/>
      <c r="U2748" s="248"/>
    </row>
    <row r="2749" spans="2:21" s="260" customFormat="1" ht="30" customHeight="1">
      <c r="B2749" s="250"/>
      <c r="C2749" s="250"/>
      <c r="D2749" s="250"/>
      <c r="E2749" s="107"/>
      <c r="F2749" s="257"/>
      <c r="G2749" s="257"/>
      <c r="H2749" s="257"/>
      <c r="I2749" s="257"/>
      <c r="J2749" s="257"/>
      <c r="K2749" s="109"/>
      <c r="L2749" s="257"/>
      <c r="M2749" s="257"/>
      <c r="N2749" s="257"/>
      <c r="O2749" s="257"/>
      <c r="P2749" s="248"/>
      <c r="Q2749" s="248"/>
      <c r="R2749" s="248"/>
      <c r="S2749" s="248"/>
      <c r="T2749" s="248"/>
      <c r="U2749" s="248"/>
    </row>
    <row r="2750" spans="2:21" s="260" customFormat="1" ht="30" customHeight="1">
      <c r="B2750" s="250"/>
      <c r="C2750" s="250"/>
      <c r="D2750" s="250"/>
      <c r="E2750" s="107"/>
      <c r="F2750" s="257"/>
      <c r="G2750" s="257"/>
      <c r="H2750" s="257"/>
      <c r="I2750" s="257"/>
      <c r="J2750" s="257"/>
      <c r="K2750" s="109"/>
      <c r="L2750" s="257"/>
      <c r="M2750" s="257"/>
      <c r="N2750" s="257"/>
      <c r="O2750" s="257"/>
      <c r="P2750" s="248"/>
      <c r="Q2750" s="248"/>
      <c r="R2750" s="248"/>
      <c r="S2750" s="248"/>
      <c r="T2750" s="248"/>
      <c r="U2750" s="248"/>
    </row>
    <row r="2751" spans="2:21" s="260" customFormat="1" ht="30" customHeight="1">
      <c r="B2751" s="250"/>
      <c r="C2751" s="250"/>
      <c r="D2751" s="250"/>
      <c r="E2751" s="107"/>
      <c r="F2751" s="257"/>
      <c r="G2751" s="257"/>
      <c r="H2751" s="257"/>
      <c r="I2751" s="257"/>
      <c r="J2751" s="257"/>
      <c r="K2751" s="109"/>
      <c r="L2751" s="257"/>
      <c r="M2751" s="257"/>
      <c r="N2751" s="257"/>
      <c r="O2751" s="257"/>
      <c r="P2751" s="248"/>
      <c r="Q2751" s="248"/>
      <c r="R2751" s="248"/>
      <c r="S2751" s="248"/>
      <c r="T2751" s="248"/>
      <c r="U2751" s="248"/>
    </row>
    <row r="2752" spans="2:21" s="260" customFormat="1" ht="30" customHeight="1">
      <c r="B2752" s="250"/>
      <c r="C2752" s="250"/>
      <c r="D2752" s="250"/>
      <c r="E2752" s="107"/>
      <c r="F2752" s="257"/>
      <c r="G2752" s="257"/>
      <c r="H2752" s="257"/>
      <c r="I2752" s="257"/>
      <c r="J2752" s="257"/>
      <c r="K2752" s="109"/>
      <c r="L2752" s="257"/>
      <c r="M2752" s="257"/>
      <c r="N2752" s="257"/>
      <c r="O2752" s="257"/>
      <c r="P2752" s="248"/>
      <c r="Q2752" s="248"/>
      <c r="R2752" s="248"/>
      <c r="S2752" s="248"/>
      <c r="T2752" s="248"/>
      <c r="U2752" s="248"/>
    </row>
    <row r="2753" spans="2:21" s="260" customFormat="1" ht="30" customHeight="1">
      <c r="B2753" s="250"/>
      <c r="C2753" s="250"/>
      <c r="D2753" s="250"/>
      <c r="E2753" s="107"/>
      <c r="F2753" s="257"/>
      <c r="G2753" s="257"/>
      <c r="H2753" s="257"/>
      <c r="I2753" s="257"/>
      <c r="J2753" s="257"/>
      <c r="K2753" s="109"/>
      <c r="L2753" s="257"/>
      <c r="M2753" s="257"/>
      <c r="N2753" s="257"/>
      <c r="O2753" s="257"/>
      <c r="P2753" s="248"/>
      <c r="Q2753" s="248"/>
      <c r="R2753" s="248"/>
      <c r="S2753" s="248"/>
      <c r="T2753" s="248"/>
      <c r="U2753" s="248"/>
    </row>
    <row r="2754" spans="2:21" s="260" customFormat="1" ht="30" customHeight="1">
      <c r="B2754" s="250"/>
      <c r="C2754" s="250"/>
      <c r="D2754" s="250"/>
      <c r="E2754" s="107"/>
      <c r="F2754" s="257"/>
      <c r="G2754" s="257"/>
      <c r="H2754" s="257"/>
      <c r="I2754" s="257"/>
      <c r="J2754" s="257"/>
      <c r="K2754" s="109"/>
      <c r="L2754" s="257"/>
      <c r="M2754" s="257"/>
      <c r="N2754" s="257"/>
      <c r="O2754" s="257"/>
      <c r="P2754" s="248"/>
      <c r="Q2754" s="248"/>
      <c r="R2754" s="248"/>
      <c r="S2754" s="248"/>
      <c r="T2754" s="248"/>
      <c r="U2754" s="248"/>
    </row>
    <row r="2755" spans="2:21" s="260" customFormat="1" ht="30" customHeight="1">
      <c r="B2755" s="250"/>
      <c r="C2755" s="250"/>
      <c r="D2755" s="250"/>
      <c r="E2755" s="107"/>
      <c r="F2755" s="257"/>
      <c r="G2755" s="257"/>
      <c r="H2755" s="257"/>
      <c r="I2755" s="257"/>
      <c r="J2755" s="257"/>
      <c r="K2755" s="109"/>
      <c r="L2755" s="257"/>
      <c r="M2755" s="257"/>
      <c r="N2755" s="257"/>
      <c r="O2755" s="257"/>
      <c r="P2755" s="248"/>
      <c r="Q2755" s="248"/>
      <c r="R2755" s="248"/>
      <c r="S2755" s="248"/>
      <c r="T2755" s="248"/>
      <c r="U2755" s="248"/>
    </row>
    <row r="2756" spans="2:21" s="260" customFormat="1" ht="30" customHeight="1">
      <c r="B2756" s="250"/>
      <c r="C2756" s="250"/>
      <c r="D2756" s="250"/>
      <c r="E2756" s="107"/>
      <c r="F2756" s="257"/>
      <c r="G2756" s="257"/>
      <c r="H2756" s="257"/>
      <c r="I2756" s="257"/>
      <c r="J2756" s="257"/>
      <c r="K2756" s="109"/>
      <c r="L2756" s="257"/>
      <c r="M2756" s="257"/>
      <c r="N2756" s="257"/>
      <c r="O2756" s="257"/>
      <c r="P2756" s="248"/>
      <c r="Q2756" s="248"/>
      <c r="R2756" s="248"/>
      <c r="S2756" s="248"/>
      <c r="T2756" s="248"/>
      <c r="U2756" s="248"/>
    </row>
    <row r="2757" spans="2:21" s="260" customFormat="1" ht="30" customHeight="1">
      <c r="B2757" s="250"/>
      <c r="C2757" s="250"/>
      <c r="D2757" s="250"/>
      <c r="E2757" s="107"/>
      <c r="F2757" s="257"/>
      <c r="G2757" s="257"/>
      <c r="H2757" s="257"/>
      <c r="I2757" s="257"/>
      <c r="J2757" s="257"/>
      <c r="K2757" s="109"/>
      <c r="L2757" s="257"/>
      <c r="M2757" s="257"/>
      <c r="N2757" s="257"/>
      <c r="O2757" s="257"/>
      <c r="P2757" s="248"/>
      <c r="Q2757" s="248"/>
      <c r="R2757" s="248"/>
      <c r="S2757" s="248"/>
      <c r="T2757" s="248"/>
      <c r="U2757" s="248"/>
    </row>
    <row r="2758" spans="2:21" s="260" customFormat="1" ht="30" customHeight="1">
      <c r="B2758" s="250"/>
      <c r="C2758" s="250"/>
      <c r="D2758" s="250"/>
      <c r="E2758" s="107"/>
      <c r="F2758" s="257"/>
      <c r="G2758" s="257"/>
      <c r="H2758" s="257"/>
      <c r="I2758" s="257"/>
      <c r="J2758" s="257"/>
      <c r="K2758" s="109"/>
      <c r="L2758" s="257"/>
      <c r="M2758" s="257"/>
      <c r="N2758" s="257"/>
      <c r="O2758" s="257"/>
      <c r="P2758" s="248"/>
      <c r="Q2758" s="248"/>
      <c r="R2758" s="248"/>
      <c r="S2758" s="248"/>
      <c r="T2758" s="248"/>
      <c r="U2758" s="248"/>
    </row>
    <row r="2759" spans="2:21" s="260" customFormat="1" ht="30" customHeight="1">
      <c r="B2759" s="250"/>
      <c r="C2759" s="250"/>
      <c r="D2759" s="250"/>
      <c r="E2759" s="107"/>
      <c r="F2759" s="257"/>
      <c r="G2759" s="257"/>
      <c r="H2759" s="257"/>
      <c r="I2759" s="257"/>
      <c r="J2759" s="257"/>
      <c r="K2759" s="109"/>
      <c r="L2759" s="257"/>
      <c r="M2759" s="257"/>
      <c r="N2759" s="257"/>
      <c r="O2759" s="257"/>
      <c r="P2759" s="248"/>
      <c r="Q2759" s="248"/>
      <c r="R2759" s="248"/>
      <c r="S2759" s="248"/>
      <c r="T2759" s="248"/>
      <c r="U2759" s="248"/>
    </row>
    <row r="2760" spans="2:21" s="260" customFormat="1" ht="30" customHeight="1">
      <c r="B2760" s="250"/>
      <c r="C2760" s="250"/>
      <c r="D2760" s="250"/>
      <c r="E2760" s="107"/>
      <c r="F2760" s="257"/>
      <c r="G2760" s="257"/>
      <c r="H2760" s="257"/>
      <c r="I2760" s="257"/>
      <c r="J2760" s="257"/>
      <c r="K2760" s="109"/>
      <c r="L2760" s="257"/>
      <c r="M2760" s="257"/>
      <c r="N2760" s="257"/>
      <c r="O2760" s="257"/>
      <c r="P2760" s="248"/>
      <c r="Q2760" s="248"/>
      <c r="R2760" s="248"/>
      <c r="S2760" s="248"/>
      <c r="T2760" s="248"/>
      <c r="U2760" s="248"/>
    </row>
    <row r="2761" spans="2:21" s="260" customFormat="1" ht="30" customHeight="1">
      <c r="B2761" s="250"/>
      <c r="C2761" s="250"/>
      <c r="D2761" s="250"/>
      <c r="E2761" s="107"/>
      <c r="F2761" s="257"/>
      <c r="G2761" s="257"/>
      <c r="H2761" s="257"/>
      <c r="I2761" s="257"/>
      <c r="J2761" s="257"/>
      <c r="K2761" s="109"/>
      <c r="L2761" s="257"/>
      <c r="M2761" s="257"/>
      <c r="N2761" s="257"/>
      <c r="O2761" s="257"/>
      <c r="P2761" s="248"/>
      <c r="Q2761" s="248"/>
      <c r="R2761" s="248"/>
      <c r="S2761" s="248"/>
      <c r="T2761" s="248"/>
      <c r="U2761" s="248"/>
    </row>
    <row r="2762" spans="2:21" s="260" customFormat="1" ht="30" customHeight="1">
      <c r="B2762" s="250"/>
      <c r="C2762" s="250"/>
      <c r="D2762" s="250"/>
      <c r="E2762" s="107"/>
      <c r="F2762" s="257"/>
      <c r="G2762" s="257"/>
      <c r="H2762" s="257"/>
      <c r="I2762" s="257"/>
      <c r="J2762" s="257"/>
      <c r="K2762" s="109"/>
      <c r="L2762" s="257"/>
      <c r="M2762" s="257"/>
      <c r="N2762" s="257"/>
      <c r="O2762" s="257"/>
      <c r="P2762" s="248"/>
      <c r="Q2762" s="248"/>
      <c r="R2762" s="248"/>
      <c r="S2762" s="248"/>
      <c r="T2762" s="248"/>
      <c r="U2762" s="248"/>
    </row>
    <row r="2763" spans="2:21" s="260" customFormat="1" ht="30" customHeight="1">
      <c r="B2763" s="250"/>
      <c r="C2763" s="250"/>
      <c r="D2763" s="250"/>
      <c r="E2763" s="107"/>
      <c r="F2763" s="257"/>
      <c r="G2763" s="257"/>
      <c r="H2763" s="257"/>
      <c r="I2763" s="257"/>
      <c r="J2763" s="257"/>
      <c r="K2763" s="109"/>
      <c r="L2763" s="257"/>
      <c r="M2763" s="257"/>
      <c r="N2763" s="257"/>
      <c r="O2763" s="257"/>
      <c r="P2763" s="248"/>
      <c r="Q2763" s="248"/>
      <c r="R2763" s="248"/>
      <c r="S2763" s="248"/>
      <c r="T2763" s="248"/>
      <c r="U2763" s="248"/>
    </row>
    <row r="2764" spans="2:21" s="260" customFormat="1" ht="30" customHeight="1">
      <c r="B2764" s="250"/>
      <c r="C2764" s="250"/>
      <c r="D2764" s="250"/>
      <c r="E2764" s="107"/>
      <c r="F2764" s="257"/>
      <c r="G2764" s="257"/>
      <c r="H2764" s="257"/>
      <c r="I2764" s="257"/>
      <c r="J2764" s="257"/>
      <c r="K2764" s="109"/>
      <c r="L2764" s="257"/>
      <c r="M2764" s="257"/>
      <c r="N2764" s="257"/>
      <c r="O2764" s="257"/>
      <c r="P2764" s="248"/>
      <c r="Q2764" s="248"/>
      <c r="R2764" s="248"/>
      <c r="S2764" s="248"/>
      <c r="T2764" s="248"/>
      <c r="U2764" s="248"/>
    </row>
    <row r="2765" spans="2:21" s="260" customFormat="1" ht="30" customHeight="1">
      <c r="B2765" s="250"/>
      <c r="C2765" s="250"/>
      <c r="D2765" s="250"/>
      <c r="E2765" s="107"/>
      <c r="F2765" s="257"/>
      <c r="G2765" s="257"/>
      <c r="H2765" s="257"/>
      <c r="I2765" s="257"/>
      <c r="J2765" s="257"/>
      <c r="K2765" s="109"/>
      <c r="L2765" s="257"/>
      <c r="M2765" s="257"/>
      <c r="N2765" s="257"/>
      <c r="O2765" s="257"/>
      <c r="P2765" s="248"/>
      <c r="Q2765" s="248"/>
      <c r="R2765" s="248"/>
      <c r="S2765" s="248"/>
      <c r="T2765" s="248"/>
      <c r="U2765" s="248"/>
    </row>
    <row r="2766" spans="2:21" s="260" customFormat="1" ht="30" customHeight="1">
      <c r="B2766" s="250"/>
      <c r="C2766" s="250"/>
      <c r="D2766" s="250"/>
      <c r="E2766" s="107"/>
      <c r="F2766" s="257"/>
      <c r="G2766" s="257"/>
      <c r="H2766" s="257"/>
      <c r="I2766" s="257"/>
      <c r="J2766" s="257"/>
      <c r="K2766" s="109"/>
      <c r="L2766" s="257"/>
      <c r="M2766" s="257"/>
      <c r="N2766" s="257"/>
      <c r="O2766" s="257"/>
      <c r="P2766" s="248"/>
      <c r="Q2766" s="248"/>
      <c r="R2766" s="248"/>
      <c r="S2766" s="248"/>
      <c r="T2766" s="248"/>
      <c r="U2766" s="248"/>
    </row>
    <row r="2767" spans="2:21" s="260" customFormat="1" ht="30" customHeight="1">
      <c r="B2767" s="250"/>
      <c r="C2767" s="250"/>
      <c r="D2767" s="250"/>
      <c r="E2767" s="107"/>
      <c r="F2767" s="257"/>
      <c r="G2767" s="257"/>
      <c r="H2767" s="257"/>
      <c r="I2767" s="257"/>
      <c r="J2767" s="257"/>
      <c r="K2767" s="109"/>
      <c r="L2767" s="257"/>
      <c r="M2767" s="257"/>
      <c r="N2767" s="257"/>
      <c r="O2767" s="257"/>
      <c r="P2767" s="248"/>
      <c r="Q2767" s="248"/>
      <c r="R2767" s="248"/>
      <c r="S2767" s="248"/>
      <c r="T2767" s="248"/>
      <c r="U2767" s="248"/>
    </row>
    <row r="2768" spans="2:21" s="260" customFormat="1" ht="30" customHeight="1">
      <c r="B2768" s="250"/>
      <c r="C2768" s="250"/>
      <c r="D2768" s="250"/>
      <c r="E2768" s="107"/>
      <c r="F2768" s="257"/>
      <c r="G2768" s="257"/>
      <c r="H2768" s="257"/>
      <c r="I2768" s="257"/>
      <c r="J2768" s="257"/>
      <c r="K2768" s="109"/>
      <c r="L2768" s="257"/>
      <c r="M2768" s="257"/>
      <c r="N2768" s="257"/>
      <c r="O2768" s="257"/>
      <c r="P2768" s="248"/>
      <c r="Q2768" s="248"/>
      <c r="R2768" s="248"/>
      <c r="S2768" s="248"/>
      <c r="T2768" s="248"/>
      <c r="U2768" s="248"/>
    </row>
    <row r="2769" spans="2:21" s="260" customFormat="1" ht="30" customHeight="1">
      <c r="B2769" s="250"/>
      <c r="C2769" s="250"/>
      <c r="D2769" s="250"/>
      <c r="E2769" s="107"/>
      <c r="F2769" s="257"/>
      <c r="G2769" s="257"/>
      <c r="H2769" s="257"/>
      <c r="I2769" s="257"/>
      <c r="J2769" s="257"/>
      <c r="K2769" s="109"/>
      <c r="L2769" s="257"/>
      <c r="M2769" s="257"/>
      <c r="N2769" s="257"/>
      <c r="O2769" s="257"/>
      <c r="P2769" s="248"/>
      <c r="Q2769" s="248"/>
      <c r="R2769" s="248"/>
      <c r="S2769" s="248"/>
      <c r="T2769" s="248"/>
      <c r="U2769" s="248"/>
    </row>
    <row r="2770" spans="2:21" s="260" customFormat="1" ht="30" customHeight="1">
      <c r="B2770" s="250"/>
      <c r="C2770" s="250"/>
      <c r="D2770" s="250"/>
      <c r="E2770" s="107"/>
      <c r="F2770" s="257"/>
      <c r="G2770" s="257"/>
      <c r="H2770" s="257"/>
      <c r="I2770" s="257"/>
      <c r="J2770" s="257"/>
      <c r="K2770" s="109"/>
      <c r="L2770" s="257"/>
      <c r="M2770" s="257"/>
      <c r="N2770" s="257"/>
      <c r="O2770" s="257"/>
      <c r="P2770" s="248"/>
      <c r="Q2770" s="248"/>
      <c r="R2770" s="248"/>
      <c r="S2770" s="248"/>
      <c r="T2770" s="248"/>
      <c r="U2770" s="248"/>
    </row>
    <row r="2771" spans="2:21" s="260" customFormat="1" ht="30" customHeight="1">
      <c r="B2771" s="250"/>
      <c r="C2771" s="250"/>
      <c r="D2771" s="250"/>
      <c r="E2771" s="107"/>
      <c r="F2771" s="257"/>
      <c r="G2771" s="257"/>
      <c r="H2771" s="257"/>
      <c r="I2771" s="257"/>
      <c r="J2771" s="257"/>
      <c r="K2771" s="109"/>
      <c r="L2771" s="257"/>
      <c r="M2771" s="257"/>
      <c r="N2771" s="257"/>
      <c r="O2771" s="257"/>
      <c r="P2771" s="248"/>
      <c r="Q2771" s="248"/>
      <c r="R2771" s="248"/>
      <c r="S2771" s="248"/>
      <c r="T2771" s="248"/>
      <c r="U2771" s="248"/>
    </row>
    <row r="2772" spans="2:21" s="260" customFormat="1" ht="30" customHeight="1">
      <c r="B2772" s="250"/>
      <c r="C2772" s="250"/>
      <c r="D2772" s="250"/>
      <c r="E2772" s="107"/>
      <c r="F2772" s="257"/>
      <c r="G2772" s="257"/>
      <c r="H2772" s="257"/>
      <c r="I2772" s="257"/>
      <c r="J2772" s="257"/>
      <c r="K2772" s="109"/>
      <c r="L2772" s="257"/>
      <c r="M2772" s="257"/>
      <c r="N2772" s="257"/>
      <c r="O2772" s="257"/>
      <c r="P2772" s="248"/>
      <c r="Q2772" s="248"/>
      <c r="R2772" s="248"/>
      <c r="S2772" s="248"/>
      <c r="T2772" s="248"/>
      <c r="U2772" s="248"/>
    </row>
    <row r="2773" spans="2:21" s="260" customFormat="1" ht="30" customHeight="1">
      <c r="B2773" s="250"/>
      <c r="C2773" s="250"/>
      <c r="D2773" s="250"/>
      <c r="E2773" s="107"/>
      <c r="F2773" s="257"/>
      <c r="G2773" s="257"/>
      <c r="H2773" s="257"/>
      <c r="I2773" s="257"/>
      <c r="J2773" s="257"/>
      <c r="K2773" s="109"/>
      <c r="L2773" s="257"/>
      <c r="M2773" s="257"/>
      <c r="N2773" s="257"/>
      <c r="O2773" s="257"/>
      <c r="P2773" s="248"/>
      <c r="Q2773" s="248"/>
      <c r="R2773" s="248"/>
      <c r="S2773" s="248"/>
      <c r="T2773" s="248"/>
      <c r="U2773" s="248"/>
    </row>
    <row r="2774" spans="2:21" s="260" customFormat="1" ht="30" customHeight="1">
      <c r="B2774" s="250"/>
      <c r="C2774" s="250"/>
      <c r="D2774" s="250"/>
      <c r="E2774" s="107"/>
      <c r="F2774" s="257"/>
      <c r="G2774" s="257"/>
      <c r="H2774" s="257"/>
      <c r="I2774" s="257"/>
      <c r="J2774" s="257"/>
      <c r="K2774" s="109"/>
      <c r="L2774" s="257"/>
      <c r="M2774" s="257"/>
      <c r="N2774" s="257"/>
      <c r="O2774" s="257"/>
      <c r="P2774" s="248"/>
      <c r="Q2774" s="248"/>
      <c r="R2774" s="248"/>
      <c r="S2774" s="248"/>
      <c r="T2774" s="248"/>
      <c r="U2774" s="248"/>
    </row>
    <row r="2775" spans="2:21" s="260" customFormat="1" ht="30" customHeight="1">
      <c r="B2775" s="250"/>
      <c r="C2775" s="250"/>
      <c r="D2775" s="250"/>
      <c r="E2775" s="107"/>
      <c r="F2775" s="257"/>
      <c r="G2775" s="257"/>
      <c r="H2775" s="257"/>
      <c r="I2775" s="257"/>
      <c r="J2775" s="257"/>
      <c r="K2775" s="109"/>
      <c r="L2775" s="257"/>
      <c r="M2775" s="257"/>
      <c r="N2775" s="257"/>
      <c r="O2775" s="257"/>
      <c r="P2775" s="248"/>
      <c r="Q2775" s="248"/>
      <c r="R2775" s="248"/>
      <c r="S2775" s="248"/>
      <c r="T2775" s="248"/>
      <c r="U2775" s="248"/>
    </row>
    <row r="2776" spans="2:21" s="260" customFormat="1" ht="30" customHeight="1">
      <c r="B2776" s="250"/>
      <c r="C2776" s="250"/>
      <c r="D2776" s="250"/>
      <c r="E2776" s="107"/>
      <c r="F2776" s="257"/>
      <c r="G2776" s="257"/>
      <c r="H2776" s="257"/>
      <c r="I2776" s="257"/>
      <c r="J2776" s="257"/>
      <c r="K2776" s="109"/>
      <c r="L2776" s="257"/>
      <c r="M2776" s="257"/>
      <c r="N2776" s="257"/>
      <c r="O2776" s="257"/>
      <c r="P2776" s="248"/>
      <c r="Q2776" s="248"/>
      <c r="R2776" s="248"/>
      <c r="S2776" s="248"/>
      <c r="T2776" s="248"/>
      <c r="U2776" s="248"/>
    </row>
    <row r="2777" spans="2:21" s="260" customFormat="1" ht="30" customHeight="1">
      <c r="B2777" s="250"/>
      <c r="C2777" s="250"/>
      <c r="D2777" s="250"/>
      <c r="E2777" s="107"/>
      <c r="F2777" s="257"/>
      <c r="G2777" s="257"/>
      <c r="H2777" s="257"/>
      <c r="I2777" s="257"/>
      <c r="J2777" s="257"/>
      <c r="K2777" s="109"/>
      <c r="L2777" s="257"/>
      <c r="M2777" s="257"/>
      <c r="N2777" s="257"/>
      <c r="O2777" s="257"/>
      <c r="P2777" s="248"/>
      <c r="Q2777" s="248"/>
      <c r="R2777" s="248"/>
      <c r="S2777" s="248"/>
      <c r="T2777" s="248"/>
      <c r="U2777" s="248"/>
    </row>
    <row r="2778" spans="2:21" s="260" customFormat="1" ht="30" customHeight="1">
      <c r="B2778" s="250"/>
      <c r="C2778" s="250"/>
      <c r="D2778" s="250"/>
      <c r="E2778" s="107"/>
      <c r="F2778" s="257"/>
      <c r="G2778" s="257"/>
      <c r="H2778" s="257"/>
      <c r="I2778" s="257"/>
      <c r="J2778" s="257"/>
      <c r="K2778" s="109"/>
      <c r="L2778" s="257"/>
      <c r="M2778" s="257"/>
      <c r="N2778" s="257"/>
      <c r="O2778" s="257"/>
      <c r="P2778" s="248"/>
      <c r="Q2778" s="248"/>
      <c r="R2778" s="248"/>
      <c r="S2778" s="248"/>
      <c r="T2778" s="248"/>
      <c r="U2778" s="248"/>
    </row>
    <row r="2779" spans="2:21" s="260" customFormat="1" ht="30" customHeight="1">
      <c r="B2779" s="250"/>
      <c r="C2779" s="250"/>
      <c r="D2779" s="250"/>
      <c r="E2779" s="107"/>
      <c r="F2779" s="257"/>
      <c r="G2779" s="257"/>
      <c r="H2779" s="257"/>
      <c r="I2779" s="257"/>
      <c r="J2779" s="257"/>
      <c r="K2779" s="109"/>
      <c r="L2779" s="257"/>
      <c r="M2779" s="257"/>
      <c r="N2779" s="257"/>
      <c r="O2779" s="257"/>
      <c r="P2779" s="248"/>
      <c r="Q2779" s="248"/>
      <c r="R2779" s="248"/>
      <c r="S2779" s="248"/>
      <c r="T2779" s="248"/>
      <c r="U2779" s="248"/>
    </row>
    <row r="2780" spans="2:21" s="260" customFormat="1" ht="30" customHeight="1">
      <c r="B2780" s="250"/>
      <c r="C2780" s="250"/>
      <c r="D2780" s="250"/>
      <c r="E2780" s="107"/>
      <c r="F2780" s="257"/>
      <c r="G2780" s="257"/>
      <c r="H2780" s="257"/>
      <c r="I2780" s="257"/>
      <c r="J2780" s="257"/>
      <c r="K2780" s="109"/>
      <c r="L2780" s="257"/>
      <c r="M2780" s="257"/>
      <c r="N2780" s="257"/>
      <c r="O2780" s="257"/>
      <c r="P2780" s="248"/>
      <c r="Q2780" s="248"/>
      <c r="R2780" s="248"/>
      <c r="S2780" s="248"/>
      <c r="T2780" s="248"/>
      <c r="U2780" s="248"/>
    </row>
    <row r="2781" spans="2:21" s="260" customFormat="1" ht="30" customHeight="1">
      <c r="B2781" s="250"/>
      <c r="C2781" s="250"/>
      <c r="D2781" s="250"/>
      <c r="E2781" s="107"/>
      <c r="F2781" s="257"/>
      <c r="G2781" s="257"/>
      <c r="H2781" s="257"/>
      <c r="I2781" s="257"/>
      <c r="J2781" s="257"/>
      <c r="K2781" s="109"/>
      <c r="L2781" s="257"/>
      <c r="M2781" s="257"/>
      <c r="N2781" s="257"/>
      <c r="O2781" s="257"/>
      <c r="P2781" s="248"/>
      <c r="Q2781" s="248"/>
      <c r="R2781" s="248"/>
      <c r="S2781" s="248"/>
      <c r="T2781" s="248"/>
      <c r="U2781" s="248"/>
    </row>
    <row r="2782" spans="2:21" s="260" customFormat="1" ht="30" customHeight="1">
      <c r="B2782" s="250"/>
      <c r="C2782" s="250"/>
      <c r="D2782" s="250"/>
      <c r="E2782" s="107"/>
      <c r="F2782" s="257"/>
      <c r="G2782" s="257"/>
      <c r="H2782" s="257"/>
      <c r="I2782" s="257"/>
      <c r="J2782" s="257"/>
      <c r="K2782" s="109"/>
      <c r="L2782" s="257"/>
      <c r="M2782" s="257"/>
      <c r="N2782" s="257"/>
      <c r="O2782" s="257"/>
      <c r="P2782" s="248"/>
      <c r="Q2782" s="248"/>
      <c r="R2782" s="248"/>
      <c r="S2782" s="248"/>
      <c r="T2782" s="248"/>
      <c r="U2782" s="248"/>
    </row>
    <row r="2783" spans="2:21" s="260" customFormat="1" ht="30" customHeight="1">
      <c r="B2783" s="250"/>
      <c r="C2783" s="250"/>
      <c r="D2783" s="250"/>
      <c r="E2783" s="107"/>
      <c r="F2783" s="257"/>
      <c r="G2783" s="257"/>
      <c r="H2783" s="257"/>
      <c r="I2783" s="257"/>
      <c r="J2783" s="257"/>
      <c r="K2783" s="109"/>
      <c r="L2783" s="257"/>
      <c r="M2783" s="257"/>
      <c r="N2783" s="257"/>
      <c r="O2783" s="257"/>
      <c r="P2783" s="248"/>
      <c r="Q2783" s="248"/>
      <c r="R2783" s="248"/>
      <c r="S2783" s="248"/>
      <c r="T2783" s="248"/>
      <c r="U2783" s="248"/>
    </row>
    <row r="2784" spans="2:21" s="260" customFormat="1" ht="30" customHeight="1">
      <c r="B2784" s="250"/>
      <c r="C2784" s="250"/>
      <c r="D2784" s="250"/>
      <c r="E2784" s="107"/>
      <c r="F2784" s="257"/>
      <c r="G2784" s="257"/>
      <c r="H2784" s="257"/>
      <c r="I2784" s="257"/>
      <c r="J2784" s="257"/>
      <c r="K2784" s="109"/>
      <c r="L2784" s="257"/>
      <c r="M2784" s="257"/>
      <c r="N2784" s="257"/>
      <c r="O2784" s="257"/>
      <c r="P2784" s="248"/>
      <c r="Q2784" s="248"/>
      <c r="R2784" s="248"/>
      <c r="S2784" s="248"/>
      <c r="T2784" s="248"/>
      <c r="U2784" s="248"/>
    </row>
    <row r="2785" spans="2:21" s="260" customFormat="1" ht="30" customHeight="1">
      <c r="B2785" s="250"/>
      <c r="C2785" s="250"/>
      <c r="D2785" s="250"/>
      <c r="E2785" s="107"/>
      <c r="F2785" s="257"/>
      <c r="G2785" s="257"/>
      <c r="H2785" s="257"/>
      <c r="I2785" s="257"/>
      <c r="J2785" s="257"/>
      <c r="K2785" s="109"/>
      <c r="L2785" s="257"/>
      <c r="M2785" s="257"/>
      <c r="N2785" s="257"/>
      <c r="O2785" s="257"/>
      <c r="P2785" s="248"/>
      <c r="Q2785" s="248"/>
      <c r="R2785" s="248"/>
      <c r="S2785" s="248"/>
      <c r="T2785" s="248"/>
      <c r="U2785" s="248"/>
    </row>
    <row r="2786" spans="2:21" s="260" customFormat="1" ht="30" customHeight="1">
      <c r="B2786" s="250"/>
      <c r="C2786" s="250"/>
      <c r="D2786" s="250"/>
      <c r="E2786" s="107"/>
      <c r="F2786" s="257"/>
      <c r="G2786" s="257"/>
      <c r="H2786" s="257"/>
      <c r="I2786" s="257"/>
      <c r="J2786" s="257"/>
      <c r="K2786" s="109"/>
      <c r="L2786" s="257"/>
      <c r="M2786" s="257"/>
      <c r="N2786" s="257"/>
      <c r="O2786" s="257"/>
      <c r="P2786" s="248"/>
      <c r="Q2786" s="248"/>
      <c r="R2786" s="248"/>
      <c r="S2786" s="248"/>
      <c r="T2786" s="248"/>
      <c r="U2786" s="248"/>
    </row>
    <row r="2787" spans="2:21" s="260" customFormat="1" ht="30" customHeight="1">
      <c r="B2787" s="250"/>
      <c r="C2787" s="250"/>
      <c r="D2787" s="250"/>
      <c r="E2787" s="107"/>
      <c r="F2787" s="257"/>
      <c r="G2787" s="257"/>
      <c r="H2787" s="257"/>
      <c r="I2787" s="257"/>
      <c r="J2787" s="257"/>
      <c r="K2787" s="109"/>
      <c r="L2787" s="257"/>
      <c r="M2787" s="257"/>
      <c r="N2787" s="257"/>
      <c r="O2787" s="257"/>
      <c r="P2787" s="248"/>
      <c r="Q2787" s="248"/>
      <c r="R2787" s="248"/>
      <c r="S2787" s="248"/>
      <c r="T2787" s="248"/>
      <c r="U2787" s="248"/>
    </row>
    <row r="2788" spans="2:21" s="260" customFormat="1" ht="30" customHeight="1">
      <c r="B2788" s="250"/>
      <c r="C2788" s="250"/>
      <c r="D2788" s="250"/>
      <c r="E2788" s="107"/>
      <c r="F2788" s="257"/>
      <c r="G2788" s="257"/>
      <c r="H2788" s="257"/>
      <c r="I2788" s="257"/>
      <c r="J2788" s="257"/>
      <c r="K2788" s="109"/>
      <c r="L2788" s="257"/>
      <c r="M2788" s="257"/>
      <c r="N2788" s="257"/>
      <c r="O2788" s="257"/>
      <c r="P2788" s="248"/>
      <c r="Q2788" s="248"/>
      <c r="R2788" s="248"/>
      <c r="S2788" s="248"/>
      <c r="T2788" s="248"/>
      <c r="U2788" s="248"/>
    </row>
    <row r="2789" spans="2:21" s="260" customFormat="1" ht="30" customHeight="1">
      <c r="B2789" s="250"/>
      <c r="C2789" s="250"/>
      <c r="D2789" s="250"/>
      <c r="E2789" s="107"/>
      <c r="F2789" s="257"/>
      <c r="G2789" s="257"/>
      <c r="H2789" s="257"/>
      <c r="I2789" s="257"/>
      <c r="J2789" s="257"/>
      <c r="K2789" s="109"/>
      <c r="L2789" s="257"/>
      <c r="M2789" s="257"/>
      <c r="N2789" s="257"/>
      <c r="O2789" s="257"/>
      <c r="P2789" s="248"/>
      <c r="Q2789" s="248"/>
      <c r="R2789" s="248"/>
      <c r="S2789" s="248"/>
      <c r="T2789" s="248"/>
      <c r="U2789" s="248"/>
    </row>
    <row r="2790" spans="2:21" s="260" customFormat="1" ht="30" customHeight="1">
      <c r="B2790" s="250"/>
      <c r="C2790" s="250"/>
      <c r="D2790" s="250"/>
      <c r="E2790" s="107"/>
      <c r="F2790" s="257"/>
      <c r="G2790" s="257"/>
      <c r="H2790" s="257"/>
      <c r="I2790" s="257"/>
      <c r="J2790" s="257"/>
      <c r="K2790" s="109"/>
      <c r="L2790" s="257"/>
      <c r="M2790" s="257"/>
      <c r="N2790" s="257"/>
      <c r="O2790" s="257"/>
      <c r="P2790" s="248"/>
      <c r="Q2790" s="248"/>
      <c r="R2790" s="248"/>
      <c r="S2790" s="248"/>
      <c r="T2790" s="248"/>
      <c r="U2790" s="248"/>
    </row>
    <row r="2791" spans="2:21" s="260" customFormat="1" ht="30" customHeight="1">
      <c r="B2791" s="250"/>
      <c r="C2791" s="250"/>
      <c r="D2791" s="250"/>
      <c r="E2791" s="107"/>
      <c r="F2791" s="257"/>
      <c r="G2791" s="257"/>
      <c r="H2791" s="257"/>
      <c r="I2791" s="257"/>
      <c r="J2791" s="257"/>
      <c r="K2791" s="109"/>
      <c r="L2791" s="257"/>
      <c r="M2791" s="257"/>
      <c r="N2791" s="257"/>
      <c r="O2791" s="257"/>
      <c r="P2791" s="248"/>
      <c r="Q2791" s="248"/>
      <c r="R2791" s="248"/>
      <c r="S2791" s="248"/>
      <c r="T2791" s="248"/>
      <c r="U2791" s="248"/>
    </row>
    <row r="2792" spans="2:21" s="260" customFormat="1" ht="30" customHeight="1">
      <c r="B2792" s="250"/>
      <c r="C2792" s="250"/>
      <c r="D2792" s="250"/>
      <c r="E2792" s="107"/>
      <c r="F2792" s="257"/>
      <c r="G2792" s="257"/>
      <c r="H2792" s="257"/>
      <c r="I2792" s="257"/>
      <c r="J2792" s="257"/>
      <c r="K2792" s="109"/>
      <c r="L2792" s="257"/>
      <c r="M2792" s="257"/>
      <c r="N2792" s="257"/>
      <c r="O2792" s="257"/>
      <c r="P2792" s="248"/>
      <c r="Q2792" s="248"/>
      <c r="R2792" s="248"/>
      <c r="S2792" s="248"/>
      <c r="T2792" s="248"/>
      <c r="U2792" s="248"/>
    </row>
    <row r="2793" spans="2:21" s="260" customFormat="1" ht="30" customHeight="1">
      <c r="B2793" s="250"/>
      <c r="C2793" s="250"/>
      <c r="D2793" s="250"/>
      <c r="E2793" s="107"/>
      <c r="F2793" s="257"/>
      <c r="G2793" s="257"/>
      <c r="H2793" s="257"/>
      <c r="I2793" s="257"/>
      <c r="J2793" s="257"/>
      <c r="K2793" s="109"/>
      <c r="L2793" s="257"/>
      <c r="M2793" s="257"/>
      <c r="N2793" s="257"/>
      <c r="O2793" s="257"/>
      <c r="P2793" s="248"/>
      <c r="Q2793" s="248"/>
      <c r="R2793" s="248"/>
      <c r="S2793" s="248"/>
      <c r="T2793" s="248"/>
      <c r="U2793" s="248"/>
    </row>
    <row r="2794" spans="2:21" s="260" customFormat="1" ht="30" customHeight="1">
      <c r="B2794" s="250"/>
      <c r="C2794" s="250"/>
      <c r="D2794" s="250"/>
      <c r="E2794" s="107"/>
      <c r="F2794" s="257"/>
      <c r="G2794" s="257"/>
      <c r="H2794" s="257"/>
      <c r="I2794" s="257"/>
      <c r="J2794" s="257"/>
      <c r="K2794" s="109"/>
      <c r="L2794" s="257"/>
      <c r="M2794" s="257"/>
      <c r="N2794" s="257"/>
      <c r="O2794" s="257"/>
      <c r="P2794" s="248"/>
      <c r="Q2794" s="248"/>
      <c r="R2794" s="248"/>
      <c r="S2794" s="248"/>
      <c r="T2794" s="248"/>
      <c r="U2794" s="248"/>
    </row>
    <row r="2795" spans="2:21" s="260" customFormat="1" ht="30" customHeight="1">
      <c r="B2795" s="250"/>
      <c r="C2795" s="250"/>
      <c r="D2795" s="250"/>
      <c r="E2795" s="107"/>
      <c r="F2795" s="257"/>
      <c r="G2795" s="257"/>
      <c r="H2795" s="257"/>
      <c r="I2795" s="257"/>
      <c r="J2795" s="257"/>
      <c r="K2795" s="109"/>
      <c r="L2795" s="257"/>
      <c r="M2795" s="257"/>
      <c r="N2795" s="257"/>
      <c r="O2795" s="257"/>
      <c r="P2795" s="248"/>
      <c r="Q2795" s="248"/>
      <c r="R2795" s="248"/>
      <c r="S2795" s="248"/>
      <c r="T2795" s="248"/>
      <c r="U2795" s="248"/>
    </row>
    <row r="2796" spans="2:21" s="260" customFormat="1" ht="30" customHeight="1">
      <c r="B2796" s="250"/>
      <c r="C2796" s="250"/>
      <c r="D2796" s="250"/>
      <c r="E2796" s="107"/>
      <c r="F2796" s="257"/>
      <c r="G2796" s="257"/>
      <c r="H2796" s="257"/>
      <c r="I2796" s="257"/>
      <c r="J2796" s="257"/>
      <c r="K2796" s="109"/>
      <c r="L2796" s="257"/>
      <c r="M2796" s="257"/>
      <c r="N2796" s="257"/>
      <c r="O2796" s="257"/>
      <c r="P2796" s="248"/>
      <c r="Q2796" s="248"/>
      <c r="R2796" s="248"/>
      <c r="S2796" s="248"/>
      <c r="T2796" s="248"/>
      <c r="U2796" s="248"/>
    </row>
    <row r="2797" spans="2:21" s="260" customFormat="1" ht="30" customHeight="1">
      <c r="B2797" s="250"/>
      <c r="C2797" s="250"/>
      <c r="D2797" s="250"/>
      <c r="E2797" s="107"/>
      <c r="F2797" s="257"/>
      <c r="G2797" s="257"/>
      <c r="H2797" s="257"/>
      <c r="I2797" s="257"/>
      <c r="J2797" s="257"/>
      <c r="K2797" s="109"/>
      <c r="L2797" s="257"/>
      <c r="M2797" s="257"/>
      <c r="N2797" s="257"/>
      <c r="O2797" s="257"/>
      <c r="P2797" s="248"/>
      <c r="Q2797" s="248"/>
      <c r="R2797" s="248"/>
      <c r="S2797" s="248"/>
      <c r="T2797" s="248"/>
      <c r="U2797" s="248"/>
    </row>
    <row r="2798" spans="2:21" s="260" customFormat="1" ht="30" customHeight="1">
      <c r="B2798" s="250"/>
      <c r="C2798" s="250"/>
      <c r="D2798" s="250"/>
      <c r="E2798" s="107"/>
      <c r="F2798" s="257"/>
      <c r="G2798" s="257"/>
      <c r="H2798" s="257"/>
      <c r="I2798" s="257"/>
      <c r="J2798" s="257"/>
      <c r="K2798" s="109"/>
      <c r="L2798" s="257"/>
      <c r="M2798" s="257"/>
      <c r="N2798" s="257"/>
      <c r="O2798" s="257"/>
      <c r="P2798" s="248"/>
      <c r="Q2798" s="248"/>
      <c r="R2798" s="248"/>
      <c r="S2798" s="248"/>
      <c r="T2798" s="248"/>
      <c r="U2798" s="248"/>
    </row>
    <row r="2799" spans="2:21" s="260" customFormat="1" ht="30" customHeight="1">
      <c r="B2799" s="250"/>
      <c r="C2799" s="250"/>
      <c r="D2799" s="250"/>
      <c r="E2799" s="107"/>
      <c r="F2799" s="257"/>
      <c r="G2799" s="257"/>
      <c r="H2799" s="257"/>
      <c r="I2799" s="257"/>
      <c r="J2799" s="257"/>
      <c r="K2799" s="109"/>
      <c r="L2799" s="257"/>
      <c r="M2799" s="257"/>
      <c r="N2799" s="257"/>
      <c r="O2799" s="257"/>
      <c r="P2799" s="248"/>
      <c r="Q2799" s="248"/>
      <c r="R2799" s="248"/>
      <c r="S2799" s="248"/>
      <c r="T2799" s="248"/>
      <c r="U2799" s="248"/>
    </row>
    <row r="2800" spans="2:21" s="260" customFormat="1" ht="30" customHeight="1">
      <c r="B2800" s="250"/>
      <c r="C2800" s="250"/>
      <c r="D2800" s="250"/>
      <c r="E2800" s="107"/>
      <c r="F2800" s="257"/>
      <c r="G2800" s="257"/>
      <c r="H2800" s="257"/>
      <c r="I2800" s="257"/>
      <c r="J2800" s="257"/>
      <c r="K2800" s="109"/>
      <c r="L2800" s="257"/>
      <c r="M2800" s="257"/>
      <c r="N2800" s="257"/>
      <c r="O2800" s="257"/>
      <c r="P2800" s="248"/>
      <c r="Q2800" s="248"/>
      <c r="R2800" s="248"/>
      <c r="S2800" s="248"/>
      <c r="T2800" s="248"/>
      <c r="U2800" s="248"/>
    </row>
    <row r="2801" spans="2:21" s="260" customFormat="1" ht="30" customHeight="1">
      <c r="B2801" s="250"/>
      <c r="C2801" s="250"/>
      <c r="D2801" s="250"/>
      <c r="E2801" s="107"/>
      <c r="F2801" s="257"/>
      <c r="G2801" s="257"/>
      <c r="H2801" s="257"/>
      <c r="I2801" s="257"/>
      <c r="J2801" s="257"/>
      <c r="K2801" s="109"/>
      <c r="L2801" s="257"/>
      <c r="M2801" s="257"/>
      <c r="N2801" s="257"/>
      <c r="O2801" s="257"/>
      <c r="P2801" s="248"/>
      <c r="Q2801" s="248"/>
      <c r="R2801" s="248"/>
      <c r="S2801" s="248"/>
      <c r="T2801" s="248"/>
      <c r="U2801" s="248"/>
    </row>
    <row r="2802" spans="2:21" s="260" customFormat="1" ht="30" customHeight="1">
      <c r="B2802" s="250"/>
      <c r="C2802" s="250"/>
      <c r="D2802" s="250"/>
      <c r="E2802" s="107"/>
      <c r="F2802" s="257"/>
      <c r="G2802" s="257"/>
      <c r="H2802" s="257"/>
      <c r="I2802" s="257"/>
      <c r="J2802" s="257"/>
      <c r="K2802" s="109"/>
      <c r="L2802" s="257"/>
      <c r="M2802" s="257"/>
      <c r="N2802" s="257"/>
      <c r="O2802" s="257"/>
      <c r="P2802" s="248"/>
      <c r="Q2802" s="248"/>
      <c r="R2802" s="248"/>
      <c r="S2802" s="248"/>
      <c r="T2802" s="248"/>
      <c r="U2802" s="248"/>
    </row>
    <row r="2803" spans="2:21" s="260" customFormat="1" ht="30" customHeight="1">
      <c r="B2803" s="250"/>
      <c r="C2803" s="250"/>
      <c r="D2803" s="250"/>
      <c r="E2803" s="107"/>
      <c r="F2803" s="257"/>
      <c r="G2803" s="257"/>
      <c r="H2803" s="257"/>
      <c r="I2803" s="257"/>
      <c r="J2803" s="257"/>
      <c r="K2803" s="109"/>
      <c r="L2803" s="257"/>
      <c r="M2803" s="257"/>
      <c r="N2803" s="257"/>
      <c r="O2803" s="257"/>
      <c r="P2803" s="248"/>
      <c r="Q2803" s="248"/>
      <c r="R2803" s="248"/>
      <c r="S2803" s="248"/>
      <c r="T2803" s="248"/>
      <c r="U2803" s="248"/>
    </row>
    <row r="2804" spans="2:21" s="260" customFormat="1" ht="30" customHeight="1">
      <c r="B2804" s="250"/>
      <c r="C2804" s="250"/>
      <c r="D2804" s="250"/>
      <c r="E2804" s="107"/>
      <c r="F2804" s="257"/>
      <c r="G2804" s="257"/>
      <c r="H2804" s="257"/>
      <c r="I2804" s="257"/>
      <c r="J2804" s="257"/>
      <c r="K2804" s="109"/>
      <c r="L2804" s="257"/>
      <c r="M2804" s="257"/>
      <c r="N2804" s="257"/>
      <c r="O2804" s="257"/>
      <c r="P2804" s="248"/>
      <c r="Q2804" s="248"/>
      <c r="R2804" s="248"/>
      <c r="S2804" s="248"/>
      <c r="T2804" s="248"/>
      <c r="U2804" s="248"/>
    </row>
    <row r="2805" spans="2:21" s="260" customFormat="1" ht="30" customHeight="1">
      <c r="B2805" s="250"/>
      <c r="C2805" s="250"/>
      <c r="D2805" s="250"/>
      <c r="E2805" s="107"/>
      <c r="F2805" s="257"/>
      <c r="G2805" s="257"/>
      <c r="H2805" s="257"/>
      <c r="I2805" s="257"/>
      <c r="J2805" s="257"/>
      <c r="K2805" s="109"/>
      <c r="L2805" s="257"/>
      <c r="M2805" s="257"/>
      <c r="N2805" s="257"/>
      <c r="O2805" s="257"/>
      <c r="P2805" s="248"/>
      <c r="Q2805" s="248"/>
      <c r="R2805" s="248"/>
      <c r="S2805" s="248"/>
      <c r="T2805" s="248"/>
      <c r="U2805" s="248"/>
    </row>
    <row r="2806" spans="2:21" s="260" customFormat="1" ht="30" customHeight="1">
      <c r="B2806" s="250"/>
      <c r="C2806" s="250"/>
      <c r="D2806" s="250"/>
      <c r="E2806" s="107"/>
      <c r="F2806" s="257"/>
      <c r="G2806" s="257"/>
      <c r="H2806" s="257"/>
      <c r="I2806" s="257"/>
      <c r="J2806" s="257"/>
      <c r="K2806" s="109"/>
      <c r="L2806" s="257"/>
      <c r="M2806" s="257"/>
      <c r="N2806" s="257"/>
      <c r="O2806" s="257"/>
      <c r="P2806" s="248"/>
      <c r="Q2806" s="248"/>
      <c r="R2806" s="248"/>
      <c r="S2806" s="248"/>
      <c r="T2806" s="248"/>
      <c r="U2806" s="248"/>
    </row>
    <row r="2807" spans="2:21" s="260" customFormat="1" ht="30" customHeight="1">
      <c r="B2807" s="250"/>
      <c r="C2807" s="250"/>
      <c r="D2807" s="250"/>
      <c r="E2807" s="107"/>
      <c r="F2807" s="257"/>
      <c r="G2807" s="257"/>
      <c r="H2807" s="257"/>
      <c r="I2807" s="257"/>
      <c r="J2807" s="257"/>
      <c r="K2807" s="109"/>
      <c r="L2807" s="257"/>
      <c r="M2807" s="257"/>
      <c r="N2807" s="257"/>
      <c r="O2807" s="257"/>
      <c r="P2807" s="248"/>
      <c r="Q2807" s="248"/>
      <c r="R2807" s="248"/>
      <c r="S2807" s="248"/>
      <c r="T2807" s="248"/>
      <c r="U2807" s="248"/>
    </row>
    <row r="2808" spans="2:21" s="260" customFormat="1" ht="30" customHeight="1">
      <c r="B2808" s="250"/>
      <c r="C2808" s="250"/>
      <c r="D2808" s="250"/>
      <c r="E2808" s="107"/>
      <c r="F2808" s="257"/>
      <c r="G2808" s="257"/>
      <c r="H2808" s="257"/>
      <c r="I2808" s="257"/>
      <c r="J2808" s="257"/>
      <c r="K2808" s="109"/>
      <c r="L2808" s="257"/>
      <c r="M2808" s="257"/>
      <c r="N2808" s="257"/>
      <c r="O2808" s="257"/>
      <c r="P2808" s="248"/>
      <c r="Q2808" s="248"/>
      <c r="R2808" s="248"/>
      <c r="S2808" s="248"/>
      <c r="T2808" s="248"/>
      <c r="U2808" s="248"/>
    </row>
    <row r="2809" spans="2:21" s="260" customFormat="1" ht="30" customHeight="1">
      <c r="B2809" s="250"/>
      <c r="C2809" s="250"/>
      <c r="D2809" s="250"/>
      <c r="E2809" s="107"/>
      <c r="F2809" s="257"/>
      <c r="G2809" s="257"/>
      <c r="H2809" s="257"/>
      <c r="I2809" s="257"/>
      <c r="J2809" s="257"/>
      <c r="K2809" s="109"/>
      <c r="L2809" s="257"/>
      <c r="M2809" s="257"/>
      <c r="N2809" s="257"/>
      <c r="O2809" s="257"/>
      <c r="P2809" s="248"/>
      <c r="Q2809" s="248"/>
      <c r="R2809" s="248"/>
      <c r="S2809" s="248"/>
      <c r="T2809" s="248"/>
      <c r="U2809" s="248"/>
    </row>
    <row r="2810" spans="2:21" s="260" customFormat="1" ht="30" customHeight="1">
      <c r="B2810" s="250"/>
      <c r="C2810" s="250"/>
      <c r="D2810" s="250"/>
      <c r="E2810" s="107"/>
      <c r="F2810" s="257"/>
      <c r="G2810" s="257"/>
      <c r="H2810" s="257"/>
      <c r="I2810" s="257"/>
      <c r="J2810" s="257"/>
      <c r="K2810" s="109"/>
      <c r="L2810" s="257"/>
      <c r="M2810" s="257"/>
      <c r="N2810" s="257"/>
      <c r="O2810" s="257"/>
      <c r="P2810" s="248"/>
      <c r="Q2810" s="248"/>
      <c r="R2810" s="248"/>
      <c r="S2810" s="248"/>
      <c r="T2810" s="248"/>
      <c r="U2810" s="248"/>
    </row>
    <row r="2811" spans="2:21" s="260" customFormat="1" ht="30" customHeight="1">
      <c r="B2811" s="250"/>
      <c r="C2811" s="250"/>
      <c r="D2811" s="250"/>
      <c r="E2811" s="107"/>
      <c r="F2811" s="257"/>
      <c r="G2811" s="257"/>
      <c r="H2811" s="257"/>
      <c r="I2811" s="257"/>
      <c r="J2811" s="257"/>
      <c r="K2811" s="109"/>
      <c r="L2811" s="257"/>
      <c r="M2811" s="257"/>
      <c r="N2811" s="257"/>
      <c r="O2811" s="257"/>
      <c r="P2811" s="248"/>
      <c r="Q2811" s="248"/>
      <c r="R2811" s="248"/>
      <c r="S2811" s="248"/>
      <c r="T2811" s="248"/>
      <c r="U2811" s="248"/>
    </row>
    <row r="2812" spans="2:21" s="260" customFormat="1" ht="30" customHeight="1">
      <c r="B2812" s="250"/>
      <c r="C2812" s="250"/>
      <c r="D2812" s="250"/>
      <c r="E2812" s="107"/>
      <c r="F2812" s="257"/>
      <c r="G2812" s="257"/>
      <c r="H2812" s="257"/>
      <c r="I2812" s="257"/>
      <c r="J2812" s="257"/>
      <c r="K2812" s="109"/>
      <c r="L2812" s="257"/>
      <c r="M2812" s="257"/>
      <c r="N2812" s="257"/>
      <c r="O2812" s="257"/>
      <c r="P2812" s="248"/>
      <c r="Q2812" s="248"/>
      <c r="R2812" s="248"/>
      <c r="S2812" s="248"/>
      <c r="T2812" s="248"/>
      <c r="U2812" s="248"/>
    </row>
    <row r="2813" spans="2:21" s="260" customFormat="1" ht="30" customHeight="1">
      <c r="B2813" s="250"/>
      <c r="C2813" s="250"/>
      <c r="D2813" s="250"/>
      <c r="E2813" s="107"/>
      <c r="F2813" s="257"/>
      <c r="G2813" s="257"/>
      <c r="H2813" s="257"/>
      <c r="I2813" s="257"/>
      <c r="J2813" s="257"/>
      <c r="K2813" s="109"/>
      <c r="L2813" s="257"/>
      <c r="M2813" s="257"/>
      <c r="N2813" s="257"/>
      <c r="O2813" s="257"/>
      <c r="P2813" s="248"/>
      <c r="Q2813" s="248"/>
      <c r="R2813" s="248"/>
      <c r="S2813" s="248"/>
      <c r="T2813" s="248"/>
      <c r="U2813" s="248"/>
    </row>
    <row r="2814" spans="2:21" s="260" customFormat="1" ht="30" customHeight="1">
      <c r="B2814" s="250"/>
      <c r="C2814" s="250"/>
      <c r="D2814" s="250"/>
      <c r="E2814" s="107"/>
      <c r="F2814" s="257"/>
      <c r="G2814" s="257"/>
      <c r="H2814" s="257"/>
      <c r="I2814" s="257"/>
      <c r="J2814" s="257"/>
      <c r="K2814" s="109"/>
      <c r="L2814" s="257"/>
      <c r="M2814" s="257"/>
      <c r="N2814" s="257"/>
      <c r="O2814" s="257"/>
      <c r="P2814" s="248"/>
      <c r="Q2814" s="248"/>
      <c r="R2814" s="248"/>
      <c r="S2814" s="248"/>
      <c r="T2814" s="248"/>
      <c r="U2814" s="248"/>
    </row>
    <row r="2815" spans="2:21" s="260" customFormat="1" ht="30" customHeight="1">
      <c r="B2815" s="250"/>
      <c r="C2815" s="250"/>
      <c r="D2815" s="250"/>
      <c r="E2815" s="107"/>
      <c r="F2815" s="257"/>
      <c r="G2815" s="257"/>
      <c r="H2815" s="257"/>
      <c r="I2815" s="257"/>
      <c r="J2815" s="257"/>
      <c r="K2815" s="109"/>
      <c r="L2815" s="257"/>
      <c r="M2815" s="257"/>
      <c r="N2815" s="257"/>
      <c r="O2815" s="257"/>
      <c r="P2815" s="248"/>
      <c r="Q2815" s="248"/>
      <c r="R2815" s="248"/>
      <c r="S2815" s="248"/>
      <c r="T2815" s="248"/>
      <c r="U2815" s="248"/>
    </row>
    <row r="2816" spans="2:21" s="260" customFormat="1" ht="30" customHeight="1">
      <c r="B2816" s="250"/>
      <c r="C2816" s="250"/>
      <c r="D2816" s="250"/>
      <c r="E2816" s="107"/>
      <c r="F2816" s="257"/>
      <c r="G2816" s="257"/>
      <c r="H2816" s="257"/>
      <c r="I2816" s="257"/>
      <c r="J2816" s="257"/>
      <c r="K2816" s="109"/>
      <c r="L2816" s="257"/>
      <c r="M2816" s="257"/>
      <c r="N2816" s="257"/>
      <c r="O2816" s="257"/>
      <c r="P2816" s="248"/>
      <c r="Q2816" s="248"/>
      <c r="R2816" s="248"/>
      <c r="S2816" s="248"/>
      <c r="T2816" s="248"/>
      <c r="U2816" s="248"/>
    </row>
    <row r="2817" spans="2:21" s="260" customFormat="1" ht="30" customHeight="1">
      <c r="B2817" s="250"/>
      <c r="C2817" s="250"/>
      <c r="D2817" s="250"/>
      <c r="E2817" s="107"/>
      <c r="F2817" s="257"/>
      <c r="G2817" s="257"/>
      <c r="H2817" s="257"/>
      <c r="I2817" s="257"/>
      <c r="J2817" s="257"/>
      <c r="K2817" s="109"/>
      <c r="L2817" s="257"/>
      <c r="M2817" s="257"/>
      <c r="N2817" s="257"/>
      <c r="O2817" s="257"/>
      <c r="P2817" s="248"/>
      <c r="Q2817" s="248"/>
      <c r="R2817" s="248"/>
      <c r="S2817" s="248"/>
      <c r="T2817" s="248"/>
      <c r="U2817" s="248"/>
    </row>
    <row r="2818" spans="2:21" s="260" customFormat="1" ht="30" customHeight="1">
      <c r="B2818" s="250"/>
      <c r="C2818" s="250"/>
      <c r="D2818" s="250"/>
      <c r="E2818" s="107"/>
      <c r="F2818" s="257"/>
      <c r="G2818" s="257"/>
      <c r="H2818" s="257"/>
      <c r="I2818" s="257"/>
      <c r="J2818" s="257"/>
      <c r="K2818" s="109"/>
      <c r="L2818" s="257"/>
      <c r="M2818" s="257"/>
      <c r="N2818" s="257"/>
      <c r="O2818" s="257"/>
      <c r="P2818" s="248"/>
      <c r="Q2818" s="248"/>
      <c r="R2818" s="248"/>
      <c r="S2818" s="248"/>
      <c r="T2818" s="248"/>
      <c r="U2818" s="248"/>
    </row>
    <row r="2819" spans="2:21" s="260" customFormat="1" ht="30" customHeight="1">
      <c r="B2819" s="250"/>
      <c r="C2819" s="250"/>
      <c r="D2819" s="250"/>
      <c r="E2819" s="107"/>
      <c r="F2819" s="257"/>
      <c r="G2819" s="257"/>
      <c r="H2819" s="257"/>
      <c r="I2819" s="257"/>
      <c r="J2819" s="257"/>
      <c r="K2819" s="109"/>
      <c r="L2819" s="257"/>
      <c r="M2819" s="257"/>
      <c r="N2819" s="257"/>
      <c r="O2819" s="257"/>
      <c r="P2819" s="248"/>
      <c r="Q2819" s="248"/>
      <c r="R2819" s="248"/>
      <c r="S2819" s="248"/>
      <c r="T2819" s="248"/>
      <c r="U2819" s="248"/>
    </row>
    <row r="2820" spans="2:21" s="260" customFormat="1" ht="30" customHeight="1">
      <c r="B2820" s="250"/>
      <c r="C2820" s="250"/>
      <c r="D2820" s="250"/>
      <c r="E2820" s="107"/>
      <c r="F2820" s="257"/>
      <c r="G2820" s="257"/>
      <c r="H2820" s="257"/>
      <c r="I2820" s="257"/>
      <c r="J2820" s="257"/>
      <c r="K2820" s="109"/>
      <c r="L2820" s="257"/>
      <c r="M2820" s="257"/>
      <c r="N2820" s="257"/>
      <c r="O2820" s="257"/>
      <c r="P2820" s="248"/>
      <c r="Q2820" s="248"/>
      <c r="R2820" s="248"/>
      <c r="S2820" s="248"/>
      <c r="T2820" s="248"/>
      <c r="U2820" s="248"/>
    </row>
    <row r="2821" spans="2:21" s="260" customFormat="1" ht="30" customHeight="1">
      <c r="B2821" s="250"/>
      <c r="C2821" s="250"/>
      <c r="D2821" s="250"/>
      <c r="E2821" s="107"/>
      <c r="F2821" s="257"/>
      <c r="G2821" s="257"/>
      <c r="H2821" s="257"/>
      <c r="I2821" s="257"/>
      <c r="J2821" s="257"/>
      <c r="K2821" s="109"/>
      <c r="L2821" s="257"/>
      <c r="M2821" s="257"/>
      <c r="N2821" s="257"/>
      <c r="O2821" s="257"/>
      <c r="P2821" s="248"/>
      <c r="Q2821" s="248"/>
      <c r="R2821" s="248"/>
      <c r="S2821" s="248"/>
      <c r="T2821" s="248"/>
      <c r="U2821" s="248"/>
    </row>
    <row r="2822" spans="2:21" s="260" customFormat="1" ht="30" customHeight="1">
      <c r="B2822" s="250"/>
      <c r="C2822" s="250"/>
      <c r="D2822" s="250"/>
      <c r="E2822" s="107"/>
      <c r="F2822" s="257"/>
      <c r="G2822" s="257"/>
      <c r="H2822" s="257"/>
      <c r="I2822" s="257"/>
      <c r="J2822" s="257"/>
      <c r="K2822" s="109"/>
      <c r="L2822" s="257"/>
      <c r="M2822" s="257"/>
      <c r="N2822" s="257"/>
      <c r="O2822" s="257"/>
      <c r="P2822" s="248"/>
      <c r="Q2822" s="248"/>
      <c r="R2822" s="248"/>
      <c r="S2822" s="248"/>
      <c r="T2822" s="248"/>
      <c r="U2822" s="248"/>
    </row>
    <row r="2823" spans="2:21" s="260" customFormat="1" ht="30" customHeight="1">
      <c r="B2823" s="250"/>
      <c r="C2823" s="250"/>
      <c r="D2823" s="250"/>
      <c r="E2823" s="107"/>
      <c r="F2823" s="257"/>
      <c r="G2823" s="257"/>
      <c r="H2823" s="257"/>
      <c r="I2823" s="257"/>
      <c r="J2823" s="257"/>
      <c r="K2823" s="109"/>
      <c r="L2823" s="257"/>
      <c r="M2823" s="257"/>
      <c r="N2823" s="257"/>
      <c r="O2823" s="257"/>
      <c r="P2823" s="248"/>
      <c r="Q2823" s="248"/>
      <c r="R2823" s="248"/>
      <c r="S2823" s="248"/>
      <c r="T2823" s="248"/>
      <c r="U2823" s="248"/>
    </row>
    <row r="2824" spans="2:21" s="260" customFormat="1" ht="30" customHeight="1">
      <c r="B2824" s="250"/>
      <c r="C2824" s="250"/>
      <c r="D2824" s="250"/>
      <c r="E2824" s="107"/>
      <c r="F2824" s="257"/>
      <c r="G2824" s="257"/>
      <c r="H2824" s="257"/>
      <c r="I2824" s="257"/>
      <c r="J2824" s="257"/>
      <c r="K2824" s="109"/>
      <c r="L2824" s="257"/>
      <c r="M2824" s="257"/>
      <c r="N2824" s="257"/>
      <c r="O2824" s="257"/>
      <c r="P2824" s="248"/>
      <c r="Q2824" s="248"/>
      <c r="R2824" s="248"/>
      <c r="S2824" s="248"/>
      <c r="T2824" s="248"/>
      <c r="U2824" s="248"/>
    </row>
    <row r="2825" spans="2:21" s="260" customFormat="1" ht="30" customHeight="1">
      <c r="B2825" s="250"/>
      <c r="C2825" s="250"/>
      <c r="D2825" s="250"/>
      <c r="E2825" s="107"/>
      <c r="F2825" s="257"/>
      <c r="G2825" s="257"/>
      <c r="H2825" s="257"/>
      <c r="I2825" s="257"/>
      <c r="J2825" s="257"/>
      <c r="K2825" s="109"/>
      <c r="L2825" s="257"/>
      <c r="M2825" s="257"/>
      <c r="N2825" s="257"/>
      <c r="O2825" s="257"/>
      <c r="P2825" s="248"/>
      <c r="Q2825" s="248"/>
      <c r="R2825" s="248"/>
      <c r="S2825" s="248"/>
      <c r="T2825" s="248"/>
      <c r="U2825" s="248"/>
    </row>
    <row r="2826" spans="2:21" s="260" customFormat="1" ht="30" customHeight="1">
      <c r="B2826" s="250"/>
      <c r="C2826" s="250"/>
      <c r="D2826" s="250"/>
      <c r="E2826" s="107"/>
      <c r="F2826" s="257"/>
      <c r="G2826" s="257"/>
      <c r="H2826" s="257"/>
      <c r="I2826" s="257"/>
      <c r="J2826" s="257"/>
      <c r="K2826" s="109"/>
      <c r="L2826" s="257"/>
      <c r="M2826" s="257"/>
      <c r="N2826" s="257"/>
      <c r="O2826" s="257"/>
      <c r="P2826" s="248"/>
      <c r="Q2826" s="248"/>
      <c r="R2826" s="248"/>
      <c r="S2826" s="248"/>
      <c r="T2826" s="248"/>
      <c r="U2826" s="248"/>
    </row>
    <row r="2827" spans="2:21" s="260" customFormat="1" ht="30" customHeight="1">
      <c r="B2827" s="250"/>
      <c r="C2827" s="250"/>
      <c r="D2827" s="250"/>
      <c r="E2827" s="107"/>
      <c r="F2827" s="257"/>
      <c r="G2827" s="257"/>
      <c r="H2827" s="257"/>
      <c r="I2827" s="257"/>
      <c r="J2827" s="257"/>
      <c r="K2827" s="109"/>
      <c r="L2827" s="257"/>
      <c r="M2827" s="257"/>
      <c r="N2827" s="257"/>
      <c r="O2827" s="257"/>
      <c r="P2827" s="248"/>
      <c r="Q2827" s="248"/>
      <c r="R2827" s="248"/>
      <c r="S2827" s="248"/>
      <c r="T2827" s="248"/>
      <c r="U2827" s="248"/>
    </row>
    <row r="2828" spans="2:21" s="260" customFormat="1" ht="30" customHeight="1">
      <c r="B2828" s="250"/>
      <c r="C2828" s="250"/>
      <c r="D2828" s="250"/>
      <c r="E2828" s="107"/>
      <c r="F2828" s="257"/>
      <c r="G2828" s="257"/>
      <c r="H2828" s="257"/>
      <c r="I2828" s="257"/>
      <c r="J2828" s="257"/>
      <c r="K2828" s="109"/>
      <c r="L2828" s="257"/>
      <c r="M2828" s="257"/>
      <c r="N2828" s="257"/>
      <c r="O2828" s="257"/>
      <c r="P2828" s="248"/>
      <c r="Q2828" s="248"/>
      <c r="R2828" s="248"/>
      <c r="S2828" s="248"/>
      <c r="T2828" s="248"/>
      <c r="U2828" s="248"/>
    </row>
    <row r="2829" spans="2:21" s="260" customFormat="1" ht="30" customHeight="1">
      <c r="B2829" s="250"/>
      <c r="C2829" s="250"/>
      <c r="D2829" s="250"/>
      <c r="E2829" s="107"/>
      <c r="F2829" s="257"/>
      <c r="G2829" s="257"/>
      <c r="H2829" s="257"/>
      <c r="I2829" s="257"/>
      <c r="J2829" s="257"/>
      <c r="K2829" s="109"/>
      <c r="L2829" s="257"/>
      <c r="M2829" s="257"/>
      <c r="N2829" s="257"/>
      <c r="O2829" s="257"/>
      <c r="P2829" s="248"/>
      <c r="Q2829" s="248"/>
      <c r="R2829" s="248"/>
      <c r="S2829" s="248"/>
      <c r="T2829" s="248"/>
      <c r="U2829" s="248"/>
    </row>
    <row r="2830" spans="2:21" s="260" customFormat="1" ht="30" customHeight="1">
      <c r="B2830" s="250"/>
      <c r="C2830" s="250"/>
      <c r="D2830" s="250"/>
      <c r="E2830" s="107"/>
      <c r="F2830" s="257"/>
      <c r="G2830" s="257"/>
      <c r="H2830" s="257"/>
      <c r="I2830" s="257"/>
      <c r="J2830" s="257"/>
      <c r="K2830" s="109"/>
      <c r="L2830" s="257"/>
      <c r="M2830" s="257"/>
      <c r="N2830" s="257"/>
      <c r="O2830" s="257"/>
      <c r="P2830" s="248"/>
      <c r="Q2830" s="248"/>
      <c r="R2830" s="248"/>
      <c r="S2830" s="248"/>
      <c r="T2830" s="248"/>
      <c r="U2830" s="248"/>
    </row>
    <row r="2831" spans="2:21" s="260" customFormat="1" ht="30" customHeight="1">
      <c r="B2831" s="250"/>
      <c r="C2831" s="250"/>
      <c r="D2831" s="250"/>
      <c r="E2831" s="107"/>
      <c r="F2831" s="257"/>
      <c r="G2831" s="257"/>
      <c r="H2831" s="257"/>
      <c r="I2831" s="257"/>
      <c r="J2831" s="257"/>
      <c r="K2831" s="109"/>
      <c r="L2831" s="257"/>
      <c r="M2831" s="257"/>
      <c r="N2831" s="257"/>
      <c r="O2831" s="257"/>
      <c r="P2831" s="248"/>
      <c r="Q2831" s="248"/>
      <c r="R2831" s="248"/>
      <c r="S2831" s="248"/>
      <c r="T2831" s="248"/>
      <c r="U2831" s="248"/>
    </row>
    <row r="2832" spans="2:21" s="260" customFormat="1" ht="30" customHeight="1">
      <c r="B2832" s="250"/>
      <c r="C2832" s="250"/>
      <c r="D2832" s="250"/>
      <c r="E2832" s="107"/>
      <c r="F2832" s="257"/>
      <c r="G2832" s="257"/>
      <c r="H2832" s="257"/>
      <c r="I2832" s="257"/>
      <c r="J2832" s="257"/>
      <c r="K2832" s="109"/>
      <c r="L2832" s="257"/>
      <c r="M2832" s="257"/>
      <c r="N2832" s="257"/>
      <c r="O2832" s="257"/>
      <c r="P2832" s="248"/>
      <c r="Q2832" s="248"/>
      <c r="R2832" s="248"/>
      <c r="S2832" s="248"/>
      <c r="T2832" s="248"/>
      <c r="U2832" s="248"/>
    </row>
    <row r="2833" spans="2:21" s="260" customFormat="1" ht="30" customHeight="1">
      <c r="B2833" s="250"/>
      <c r="C2833" s="250"/>
      <c r="D2833" s="250"/>
      <c r="E2833" s="107"/>
      <c r="F2833" s="257"/>
      <c r="G2833" s="257"/>
      <c r="H2833" s="257"/>
      <c r="I2833" s="257"/>
      <c r="J2833" s="257"/>
      <c r="K2833" s="109"/>
      <c r="L2833" s="257"/>
      <c r="M2833" s="257"/>
      <c r="N2833" s="257"/>
      <c r="O2833" s="257"/>
      <c r="P2833" s="248"/>
      <c r="Q2833" s="248"/>
      <c r="R2833" s="248"/>
      <c r="S2833" s="248"/>
      <c r="T2833" s="248"/>
      <c r="U2833" s="248"/>
    </row>
    <row r="2834" spans="2:21" s="260" customFormat="1" ht="30" customHeight="1">
      <c r="B2834" s="250"/>
      <c r="C2834" s="250"/>
      <c r="D2834" s="250"/>
      <c r="E2834" s="107"/>
      <c r="F2834" s="257"/>
      <c r="G2834" s="257"/>
      <c r="H2834" s="257"/>
      <c r="I2834" s="257"/>
      <c r="J2834" s="257"/>
      <c r="K2834" s="109"/>
      <c r="L2834" s="257"/>
      <c r="M2834" s="257"/>
      <c r="N2834" s="257"/>
      <c r="O2834" s="257"/>
      <c r="P2834" s="248"/>
      <c r="Q2834" s="248"/>
      <c r="R2834" s="248"/>
      <c r="S2834" s="248"/>
      <c r="T2834" s="248"/>
      <c r="U2834" s="248"/>
    </row>
    <row r="2835" spans="2:21" s="260" customFormat="1" ht="30" customHeight="1">
      <c r="B2835" s="250"/>
      <c r="C2835" s="250"/>
      <c r="D2835" s="250"/>
      <c r="E2835" s="107"/>
      <c r="F2835" s="257"/>
      <c r="G2835" s="257"/>
      <c r="H2835" s="257"/>
      <c r="I2835" s="257"/>
      <c r="J2835" s="257"/>
      <c r="K2835" s="109"/>
      <c r="L2835" s="257"/>
      <c r="M2835" s="257"/>
      <c r="N2835" s="257"/>
      <c r="O2835" s="257"/>
      <c r="P2835" s="248"/>
      <c r="Q2835" s="248"/>
      <c r="R2835" s="248"/>
      <c r="S2835" s="248"/>
      <c r="T2835" s="248"/>
      <c r="U2835" s="248"/>
    </row>
    <row r="2836" spans="2:21" s="260" customFormat="1" ht="30" customHeight="1">
      <c r="B2836" s="250"/>
      <c r="C2836" s="250"/>
      <c r="D2836" s="250"/>
      <c r="E2836" s="107"/>
      <c r="F2836" s="257"/>
      <c r="G2836" s="257"/>
      <c r="H2836" s="257"/>
      <c r="I2836" s="257"/>
      <c r="J2836" s="257"/>
      <c r="K2836" s="109"/>
      <c r="L2836" s="257"/>
      <c r="M2836" s="257"/>
      <c r="N2836" s="257"/>
      <c r="O2836" s="257"/>
      <c r="P2836" s="248"/>
      <c r="Q2836" s="248"/>
      <c r="R2836" s="248"/>
      <c r="S2836" s="248"/>
      <c r="T2836" s="248"/>
      <c r="U2836" s="248"/>
    </row>
    <row r="2837" spans="2:21" s="260" customFormat="1" ht="30" customHeight="1">
      <c r="B2837" s="250"/>
      <c r="C2837" s="250"/>
      <c r="D2837" s="250"/>
      <c r="E2837" s="107"/>
      <c r="F2837" s="257"/>
      <c r="G2837" s="257"/>
      <c r="H2837" s="257"/>
      <c r="I2837" s="257"/>
      <c r="J2837" s="257"/>
      <c r="K2837" s="109"/>
      <c r="L2837" s="257"/>
      <c r="M2837" s="257"/>
      <c r="N2837" s="257"/>
      <c r="O2837" s="257"/>
      <c r="P2837" s="248"/>
      <c r="Q2837" s="248"/>
      <c r="R2837" s="248"/>
      <c r="S2837" s="248"/>
      <c r="T2837" s="248"/>
      <c r="U2837" s="248"/>
    </row>
    <row r="2838" spans="2:21" s="260" customFormat="1" ht="30" customHeight="1">
      <c r="B2838" s="250"/>
      <c r="C2838" s="250"/>
      <c r="D2838" s="250"/>
      <c r="E2838" s="107"/>
      <c r="F2838" s="257"/>
      <c r="G2838" s="257"/>
      <c r="H2838" s="257"/>
      <c r="I2838" s="257"/>
      <c r="J2838" s="257"/>
      <c r="K2838" s="109"/>
      <c r="L2838" s="257"/>
      <c r="M2838" s="257"/>
      <c r="N2838" s="257"/>
      <c r="O2838" s="257"/>
      <c r="P2838" s="248"/>
      <c r="Q2838" s="248"/>
      <c r="R2838" s="248"/>
      <c r="S2838" s="248"/>
      <c r="T2838" s="248"/>
      <c r="U2838" s="248"/>
    </row>
    <row r="2839" spans="2:21" s="260" customFormat="1" ht="30" customHeight="1">
      <c r="B2839" s="250"/>
      <c r="C2839" s="250"/>
      <c r="D2839" s="250"/>
      <c r="E2839" s="107"/>
      <c r="F2839" s="257"/>
      <c r="G2839" s="257"/>
      <c r="H2839" s="257"/>
      <c r="I2839" s="257"/>
      <c r="J2839" s="257"/>
      <c r="K2839" s="109"/>
      <c r="L2839" s="257"/>
      <c r="M2839" s="257"/>
      <c r="N2839" s="257"/>
      <c r="O2839" s="257"/>
      <c r="P2839" s="248"/>
      <c r="Q2839" s="248"/>
      <c r="R2839" s="248"/>
      <c r="S2839" s="248"/>
      <c r="T2839" s="248"/>
      <c r="U2839" s="248"/>
    </row>
    <row r="2840" spans="2:21" s="260" customFormat="1" ht="30" customHeight="1">
      <c r="B2840" s="250"/>
      <c r="C2840" s="250"/>
      <c r="D2840" s="250"/>
      <c r="E2840" s="107"/>
      <c r="F2840" s="257"/>
      <c r="G2840" s="257"/>
      <c r="H2840" s="257"/>
      <c r="I2840" s="257"/>
      <c r="J2840" s="257"/>
      <c r="K2840" s="109"/>
      <c r="L2840" s="257"/>
      <c r="M2840" s="257"/>
      <c r="N2840" s="257"/>
      <c r="O2840" s="257"/>
      <c r="P2840" s="248"/>
      <c r="Q2840" s="248"/>
      <c r="R2840" s="248"/>
      <c r="S2840" s="248"/>
      <c r="T2840" s="248"/>
      <c r="U2840" s="248"/>
    </row>
    <row r="2841" spans="2:21" s="260" customFormat="1" ht="30" customHeight="1">
      <c r="B2841" s="250"/>
      <c r="C2841" s="250"/>
      <c r="D2841" s="250"/>
      <c r="E2841" s="107"/>
      <c r="F2841" s="257"/>
      <c r="G2841" s="257"/>
      <c r="H2841" s="257"/>
      <c r="I2841" s="257"/>
      <c r="J2841" s="257"/>
      <c r="K2841" s="109"/>
      <c r="L2841" s="257"/>
      <c r="M2841" s="257"/>
      <c r="N2841" s="257"/>
      <c r="O2841" s="257"/>
      <c r="P2841" s="248"/>
      <c r="Q2841" s="248"/>
      <c r="R2841" s="248"/>
      <c r="S2841" s="248"/>
      <c r="T2841" s="248"/>
      <c r="U2841" s="248"/>
    </row>
    <row r="2842" spans="2:21" s="260" customFormat="1" ht="30" customHeight="1">
      <c r="B2842" s="250"/>
      <c r="C2842" s="250"/>
      <c r="D2842" s="250"/>
      <c r="E2842" s="107"/>
      <c r="F2842" s="257"/>
      <c r="G2842" s="257"/>
      <c r="H2842" s="257"/>
      <c r="I2842" s="257"/>
      <c r="J2842" s="257"/>
      <c r="K2842" s="109"/>
      <c r="L2842" s="257"/>
      <c r="M2842" s="257"/>
      <c r="N2842" s="257"/>
      <c r="O2842" s="257"/>
      <c r="P2842" s="248"/>
      <c r="Q2842" s="248"/>
      <c r="R2842" s="248"/>
      <c r="S2842" s="248"/>
      <c r="T2842" s="248"/>
      <c r="U2842" s="248"/>
    </row>
    <row r="2843" spans="2:21" s="260" customFormat="1" ht="30" customHeight="1">
      <c r="B2843" s="250"/>
      <c r="C2843" s="250"/>
      <c r="D2843" s="250"/>
      <c r="E2843" s="107"/>
      <c r="F2843" s="257"/>
      <c r="G2843" s="257"/>
      <c r="H2843" s="257"/>
      <c r="I2843" s="257"/>
      <c r="J2843" s="257"/>
      <c r="K2843" s="109"/>
      <c r="L2843" s="257"/>
      <c r="M2843" s="257"/>
      <c r="N2843" s="257"/>
      <c r="O2843" s="257"/>
      <c r="P2843" s="248"/>
      <c r="Q2843" s="248"/>
      <c r="R2843" s="248"/>
      <c r="S2843" s="248"/>
      <c r="T2843" s="248"/>
      <c r="U2843" s="248"/>
    </row>
    <row r="2844" spans="2:21" s="260" customFormat="1" ht="30" customHeight="1">
      <c r="B2844" s="250"/>
      <c r="C2844" s="250"/>
      <c r="D2844" s="250"/>
      <c r="E2844" s="107"/>
      <c r="F2844" s="257"/>
      <c r="G2844" s="257"/>
      <c r="H2844" s="257"/>
      <c r="I2844" s="257"/>
      <c r="J2844" s="257"/>
      <c r="K2844" s="109"/>
      <c r="L2844" s="257"/>
      <c r="M2844" s="257"/>
      <c r="N2844" s="257"/>
      <c r="O2844" s="257"/>
      <c r="P2844" s="248"/>
      <c r="Q2844" s="248"/>
      <c r="R2844" s="248"/>
      <c r="S2844" s="248"/>
      <c r="T2844" s="248"/>
      <c r="U2844" s="248"/>
    </row>
    <row r="2845" spans="2:21" s="260" customFormat="1" ht="30" customHeight="1">
      <c r="B2845" s="250"/>
      <c r="C2845" s="250"/>
      <c r="D2845" s="250"/>
      <c r="E2845" s="107"/>
      <c r="F2845" s="257"/>
      <c r="G2845" s="257"/>
      <c r="H2845" s="257"/>
      <c r="I2845" s="257"/>
      <c r="J2845" s="257"/>
      <c r="K2845" s="109"/>
      <c r="L2845" s="257"/>
      <c r="M2845" s="257"/>
      <c r="N2845" s="257"/>
      <c r="O2845" s="257"/>
      <c r="P2845" s="248"/>
      <c r="Q2845" s="248"/>
      <c r="R2845" s="248"/>
      <c r="S2845" s="248"/>
      <c r="T2845" s="248"/>
      <c r="U2845" s="248"/>
    </row>
    <row r="2846" spans="2:21" s="260" customFormat="1" ht="30" customHeight="1">
      <c r="B2846" s="250"/>
      <c r="C2846" s="250"/>
      <c r="D2846" s="250"/>
      <c r="E2846" s="107"/>
      <c r="F2846" s="257"/>
      <c r="G2846" s="257"/>
      <c r="H2846" s="257"/>
      <c r="I2846" s="257"/>
      <c r="J2846" s="257"/>
      <c r="K2846" s="109"/>
      <c r="L2846" s="257"/>
      <c r="M2846" s="257"/>
      <c r="N2846" s="257"/>
      <c r="O2846" s="257"/>
      <c r="P2846" s="248"/>
      <c r="Q2846" s="248"/>
      <c r="R2846" s="248"/>
      <c r="S2846" s="248"/>
      <c r="T2846" s="248"/>
      <c r="U2846" s="248"/>
    </row>
    <row r="2847" spans="2:21" s="260" customFormat="1" ht="30" customHeight="1">
      <c r="B2847" s="250"/>
      <c r="C2847" s="250"/>
      <c r="D2847" s="250"/>
      <c r="E2847" s="107"/>
      <c r="F2847" s="257"/>
      <c r="G2847" s="257"/>
      <c r="H2847" s="257"/>
      <c r="I2847" s="257"/>
      <c r="J2847" s="257"/>
      <c r="K2847" s="109"/>
      <c r="L2847" s="257"/>
      <c r="M2847" s="257"/>
      <c r="N2847" s="257"/>
      <c r="O2847" s="257"/>
      <c r="P2847" s="248"/>
      <c r="Q2847" s="248"/>
      <c r="R2847" s="248"/>
      <c r="S2847" s="248"/>
      <c r="T2847" s="248"/>
      <c r="U2847" s="248"/>
    </row>
    <row r="2848" spans="2:21" s="260" customFormat="1" ht="30" customHeight="1">
      <c r="B2848" s="250"/>
      <c r="C2848" s="250"/>
      <c r="D2848" s="250"/>
      <c r="E2848" s="107"/>
      <c r="F2848" s="257"/>
      <c r="G2848" s="257"/>
      <c r="H2848" s="257"/>
      <c r="I2848" s="257"/>
      <c r="J2848" s="257"/>
      <c r="K2848" s="109"/>
      <c r="L2848" s="257"/>
      <c r="M2848" s="257"/>
      <c r="N2848" s="257"/>
      <c r="O2848" s="257"/>
      <c r="P2848" s="248"/>
      <c r="Q2848" s="248"/>
      <c r="R2848" s="248"/>
      <c r="S2848" s="248"/>
      <c r="T2848" s="248"/>
      <c r="U2848" s="248"/>
    </row>
    <row r="2849" spans="2:21" s="260" customFormat="1" ht="30" customHeight="1">
      <c r="B2849" s="250"/>
      <c r="C2849" s="250"/>
      <c r="D2849" s="250"/>
      <c r="E2849" s="107"/>
      <c r="F2849" s="257"/>
      <c r="G2849" s="257"/>
      <c r="H2849" s="257"/>
      <c r="I2849" s="257"/>
      <c r="J2849" s="257"/>
      <c r="K2849" s="109"/>
      <c r="L2849" s="257"/>
      <c r="M2849" s="257"/>
      <c r="N2849" s="257"/>
      <c r="O2849" s="257"/>
      <c r="P2849" s="248"/>
      <c r="Q2849" s="248"/>
      <c r="R2849" s="248"/>
      <c r="S2849" s="248"/>
      <c r="T2849" s="248"/>
      <c r="U2849" s="248"/>
    </row>
    <row r="2850" spans="2:21" s="260" customFormat="1" ht="30" customHeight="1">
      <c r="B2850" s="250"/>
      <c r="C2850" s="250"/>
      <c r="D2850" s="250"/>
      <c r="E2850" s="107"/>
      <c r="F2850" s="257"/>
      <c r="G2850" s="257"/>
      <c r="H2850" s="257"/>
      <c r="I2850" s="257"/>
      <c r="J2850" s="257"/>
      <c r="K2850" s="109"/>
      <c r="L2850" s="257"/>
      <c r="M2850" s="257"/>
      <c r="N2850" s="257"/>
      <c r="O2850" s="257"/>
      <c r="P2850" s="248"/>
      <c r="Q2850" s="248"/>
      <c r="R2850" s="248"/>
      <c r="S2850" s="248"/>
      <c r="T2850" s="248"/>
      <c r="U2850" s="248"/>
    </row>
    <row r="2851" spans="2:21" s="260" customFormat="1" ht="30" customHeight="1">
      <c r="B2851" s="250"/>
      <c r="C2851" s="250"/>
      <c r="D2851" s="250"/>
      <c r="E2851" s="107"/>
      <c r="F2851" s="257"/>
      <c r="G2851" s="257"/>
      <c r="H2851" s="257"/>
      <c r="I2851" s="257"/>
      <c r="J2851" s="257"/>
      <c r="K2851" s="109"/>
      <c r="L2851" s="257"/>
      <c r="M2851" s="257"/>
      <c r="N2851" s="257"/>
      <c r="O2851" s="257"/>
      <c r="P2851" s="248"/>
      <c r="Q2851" s="248"/>
      <c r="R2851" s="248"/>
      <c r="S2851" s="248"/>
      <c r="T2851" s="248"/>
      <c r="U2851" s="248"/>
    </row>
    <row r="2852" spans="2:21" s="260" customFormat="1" ht="30" customHeight="1">
      <c r="B2852" s="250"/>
      <c r="C2852" s="250"/>
      <c r="D2852" s="250"/>
      <c r="E2852" s="107"/>
      <c r="F2852" s="257"/>
      <c r="G2852" s="257"/>
      <c r="H2852" s="257"/>
      <c r="I2852" s="257"/>
      <c r="J2852" s="257"/>
      <c r="K2852" s="109"/>
      <c r="L2852" s="257"/>
      <c r="M2852" s="257"/>
      <c r="N2852" s="257"/>
      <c r="O2852" s="257"/>
      <c r="P2852" s="248"/>
      <c r="Q2852" s="248"/>
      <c r="R2852" s="248"/>
      <c r="S2852" s="248"/>
      <c r="T2852" s="248"/>
      <c r="U2852" s="248"/>
    </row>
    <row r="2853" spans="2:21" s="260" customFormat="1" ht="30" customHeight="1">
      <c r="B2853" s="250"/>
      <c r="C2853" s="250"/>
      <c r="D2853" s="250"/>
      <c r="E2853" s="107"/>
      <c r="F2853" s="257"/>
      <c r="G2853" s="257"/>
      <c r="H2853" s="257"/>
      <c r="I2853" s="257"/>
      <c r="J2853" s="257"/>
      <c r="K2853" s="109"/>
      <c r="L2853" s="257"/>
      <c r="M2853" s="257"/>
      <c r="N2853" s="257"/>
      <c r="O2853" s="257"/>
      <c r="P2853" s="248"/>
      <c r="Q2853" s="248"/>
      <c r="R2853" s="248"/>
      <c r="S2853" s="248"/>
      <c r="T2853" s="248"/>
      <c r="U2853" s="248"/>
    </row>
    <row r="2854" spans="2:21" s="260" customFormat="1" ht="30" customHeight="1">
      <c r="B2854" s="250"/>
      <c r="C2854" s="250"/>
      <c r="D2854" s="250"/>
      <c r="E2854" s="107"/>
      <c r="F2854" s="257"/>
      <c r="G2854" s="257"/>
      <c r="H2854" s="257"/>
      <c r="I2854" s="257"/>
      <c r="J2854" s="257"/>
      <c r="K2854" s="109"/>
      <c r="L2854" s="257"/>
      <c r="M2854" s="257"/>
      <c r="N2854" s="257"/>
      <c r="O2854" s="257"/>
      <c r="P2854" s="248"/>
      <c r="Q2854" s="248"/>
      <c r="R2854" s="248"/>
      <c r="S2854" s="248"/>
      <c r="T2854" s="248"/>
      <c r="U2854" s="248"/>
    </row>
    <row r="2855" spans="2:21" s="260" customFormat="1" ht="30" customHeight="1">
      <c r="B2855" s="250"/>
      <c r="C2855" s="250"/>
      <c r="D2855" s="250"/>
      <c r="E2855" s="107"/>
      <c r="F2855" s="257"/>
      <c r="G2855" s="257"/>
      <c r="H2855" s="257"/>
      <c r="I2855" s="257"/>
      <c r="J2855" s="257"/>
      <c r="K2855" s="109"/>
      <c r="L2855" s="257"/>
      <c r="M2855" s="257"/>
      <c r="N2855" s="257"/>
      <c r="O2855" s="257"/>
      <c r="P2855" s="248"/>
      <c r="Q2855" s="248"/>
      <c r="R2855" s="248"/>
      <c r="S2855" s="248"/>
      <c r="T2855" s="248"/>
      <c r="U2855" s="248"/>
    </row>
    <row r="2856" spans="2:21" s="260" customFormat="1" ht="30" customHeight="1">
      <c r="B2856" s="250"/>
      <c r="C2856" s="250"/>
      <c r="D2856" s="250"/>
      <c r="E2856" s="107"/>
      <c r="F2856" s="257"/>
      <c r="G2856" s="257"/>
      <c r="H2856" s="257"/>
      <c r="I2856" s="257"/>
      <c r="J2856" s="257"/>
      <c r="K2856" s="109"/>
      <c r="L2856" s="257"/>
      <c r="M2856" s="257"/>
      <c r="N2856" s="257"/>
      <c r="O2856" s="257"/>
      <c r="P2856" s="248"/>
      <c r="Q2856" s="248"/>
      <c r="R2856" s="248"/>
      <c r="S2856" s="248"/>
      <c r="T2856" s="248"/>
      <c r="U2856" s="248"/>
    </row>
    <row r="2857" spans="2:21" s="260" customFormat="1" ht="30" customHeight="1">
      <c r="B2857" s="250"/>
      <c r="C2857" s="250"/>
      <c r="D2857" s="250"/>
      <c r="E2857" s="107"/>
      <c r="F2857" s="257"/>
      <c r="G2857" s="257"/>
      <c r="H2857" s="257"/>
      <c r="I2857" s="257"/>
      <c r="J2857" s="257"/>
      <c r="K2857" s="109"/>
      <c r="L2857" s="257"/>
      <c r="M2857" s="257"/>
      <c r="N2857" s="257"/>
      <c r="O2857" s="257"/>
      <c r="P2857" s="248"/>
      <c r="Q2857" s="248"/>
      <c r="R2857" s="248"/>
      <c r="S2857" s="248"/>
      <c r="T2857" s="248"/>
      <c r="U2857" s="248"/>
    </row>
    <row r="2858" spans="2:21" s="260" customFormat="1" ht="30" customHeight="1">
      <c r="B2858" s="250"/>
      <c r="C2858" s="250"/>
      <c r="D2858" s="250"/>
      <c r="E2858" s="107"/>
      <c r="F2858" s="257"/>
      <c r="G2858" s="257"/>
      <c r="H2858" s="257"/>
      <c r="I2858" s="257"/>
      <c r="J2858" s="257"/>
      <c r="K2858" s="109"/>
      <c r="L2858" s="257"/>
      <c r="M2858" s="257"/>
      <c r="N2858" s="257"/>
      <c r="O2858" s="257"/>
      <c r="P2858" s="248"/>
      <c r="Q2858" s="248"/>
      <c r="R2858" s="248"/>
      <c r="S2858" s="248"/>
      <c r="T2858" s="248"/>
      <c r="U2858" s="248"/>
    </row>
    <row r="2859" spans="2:21" s="260" customFormat="1" ht="30" customHeight="1">
      <c r="B2859" s="250"/>
      <c r="C2859" s="250"/>
      <c r="D2859" s="250"/>
      <c r="E2859" s="107"/>
      <c r="F2859" s="257"/>
      <c r="G2859" s="257"/>
      <c r="H2859" s="257"/>
      <c r="I2859" s="257"/>
      <c r="J2859" s="257"/>
      <c r="K2859" s="109"/>
      <c r="L2859" s="257"/>
      <c r="M2859" s="257"/>
      <c r="N2859" s="257"/>
      <c r="O2859" s="257"/>
      <c r="P2859" s="248"/>
      <c r="Q2859" s="248"/>
      <c r="R2859" s="248"/>
      <c r="S2859" s="248"/>
      <c r="T2859" s="248"/>
      <c r="U2859" s="248"/>
    </row>
    <row r="2860" spans="2:21" s="260" customFormat="1" ht="30" customHeight="1">
      <c r="B2860" s="250"/>
      <c r="C2860" s="250"/>
      <c r="D2860" s="250"/>
      <c r="E2860" s="107"/>
      <c r="F2860" s="257"/>
      <c r="G2860" s="257"/>
      <c r="H2860" s="257"/>
      <c r="I2860" s="257"/>
      <c r="J2860" s="257"/>
      <c r="K2860" s="109"/>
      <c r="L2860" s="257"/>
      <c r="M2860" s="257"/>
      <c r="N2860" s="257"/>
      <c r="O2860" s="257"/>
      <c r="P2860" s="248"/>
      <c r="Q2860" s="248"/>
      <c r="R2860" s="248"/>
      <c r="S2860" s="248"/>
      <c r="T2860" s="248"/>
      <c r="U2860" s="248"/>
    </row>
    <row r="2861" spans="2:21" s="260" customFormat="1" ht="30" customHeight="1">
      <c r="B2861" s="250"/>
      <c r="C2861" s="250"/>
      <c r="D2861" s="250"/>
      <c r="E2861" s="107"/>
      <c r="F2861" s="257"/>
      <c r="G2861" s="257"/>
      <c r="H2861" s="257"/>
      <c r="I2861" s="257"/>
      <c r="J2861" s="257"/>
      <c r="K2861" s="109"/>
      <c r="L2861" s="257"/>
      <c r="M2861" s="257"/>
      <c r="N2861" s="257"/>
      <c r="O2861" s="257"/>
      <c r="P2861" s="248"/>
      <c r="Q2861" s="248"/>
      <c r="R2861" s="248"/>
      <c r="S2861" s="248"/>
      <c r="T2861" s="248"/>
      <c r="U2861" s="248"/>
    </row>
    <row r="2862" spans="2:21" s="260" customFormat="1" ht="30" customHeight="1">
      <c r="B2862" s="250"/>
      <c r="C2862" s="250"/>
      <c r="D2862" s="250"/>
      <c r="E2862" s="107"/>
      <c r="F2862" s="257"/>
      <c r="G2862" s="257"/>
      <c r="H2862" s="257"/>
      <c r="I2862" s="257"/>
      <c r="J2862" s="257"/>
      <c r="K2862" s="109"/>
      <c r="L2862" s="257"/>
      <c r="M2862" s="257"/>
      <c r="N2862" s="257"/>
      <c r="O2862" s="257"/>
      <c r="P2862" s="248"/>
      <c r="Q2862" s="248"/>
      <c r="R2862" s="248"/>
      <c r="S2862" s="248"/>
      <c r="T2862" s="248"/>
      <c r="U2862" s="248"/>
    </row>
    <row r="2863" spans="2:21" s="260" customFormat="1" ht="30" customHeight="1">
      <c r="B2863" s="250"/>
      <c r="C2863" s="250"/>
      <c r="D2863" s="250"/>
      <c r="E2863" s="107"/>
      <c r="F2863" s="257"/>
      <c r="G2863" s="257"/>
      <c r="H2863" s="257"/>
      <c r="I2863" s="257"/>
      <c r="J2863" s="257"/>
      <c r="K2863" s="109"/>
      <c r="L2863" s="257"/>
      <c r="M2863" s="257"/>
      <c r="N2863" s="257"/>
      <c r="O2863" s="257"/>
      <c r="P2863" s="248"/>
      <c r="Q2863" s="248"/>
      <c r="R2863" s="248"/>
      <c r="S2863" s="248"/>
      <c r="T2863" s="248"/>
      <c r="U2863" s="248"/>
    </row>
    <row r="2864" spans="2:21" s="260" customFormat="1" ht="30" customHeight="1">
      <c r="B2864" s="250"/>
      <c r="C2864" s="250"/>
      <c r="D2864" s="250"/>
      <c r="E2864" s="107"/>
      <c r="F2864" s="257"/>
      <c r="G2864" s="257"/>
      <c r="H2864" s="257"/>
      <c r="I2864" s="257"/>
      <c r="J2864" s="257"/>
      <c r="K2864" s="109"/>
      <c r="L2864" s="257"/>
      <c r="M2864" s="257"/>
      <c r="N2864" s="257"/>
      <c r="O2864" s="257"/>
      <c r="P2864" s="248"/>
      <c r="Q2864" s="248"/>
      <c r="R2864" s="248"/>
      <c r="S2864" s="248"/>
      <c r="T2864" s="248"/>
      <c r="U2864" s="248"/>
    </row>
    <row r="2865" spans="2:21" s="260" customFormat="1" ht="30" customHeight="1">
      <c r="B2865" s="250"/>
      <c r="C2865" s="250"/>
      <c r="D2865" s="250"/>
      <c r="E2865" s="107"/>
      <c r="F2865" s="257"/>
      <c r="G2865" s="257"/>
      <c r="H2865" s="257"/>
      <c r="I2865" s="257"/>
      <c r="J2865" s="257"/>
      <c r="K2865" s="109"/>
      <c r="L2865" s="257"/>
      <c r="M2865" s="257"/>
      <c r="N2865" s="257"/>
      <c r="O2865" s="257"/>
      <c r="P2865" s="248"/>
      <c r="Q2865" s="248"/>
      <c r="R2865" s="248"/>
      <c r="S2865" s="248"/>
      <c r="T2865" s="248"/>
      <c r="U2865" s="248"/>
    </row>
    <row r="2866" spans="2:21" s="260" customFormat="1" ht="30" customHeight="1">
      <c r="B2866" s="250"/>
      <c r="C2866" s="250"/>
      <c r="D2866" s="250"/>
      <c r="E2866" s="107"/>
      <c r="F2866" s="257"/>
      <c r="G2866" s="257"/>
      <c r="H2866" s="257"/>
      <c r="I2866" s="257"/>
      <c r="J2866" s="257"/>
      <c r="K2866" s="109"/>
      <c r="L2866" s="257"/>
      <c r="M2866" s="257"/>
      <c r="N2866" s="257"/>
      <c r="O2866" s="257"/>
      <c r="P2866" s="248"/>
      <c r="Q2866" s="248"/>
      <c r="R2866" s="248"/>
      <c r="S2866" s="248"/>
      <c r="T2866" s="248"/>
      <c r="U2866" s="248"/>
    </row>
    <row r="2867" spans="2:21" s="260" customFormat="1" ht="30" customHeight="1">
      <c r="B2867" s="250"/>
      <c r="C2867" s="250"/>
      <c r="D2867" s="250"/>
      <c r="E2867" s="107"/>
      <c r="F2867" s="257"/>
      <c r="G2867" s="257"/>
      <c r="H2867" s="257"/>
      <c r="I2867" s="257"/>
      <c r="J2867" s="257"/>
      <c r="K2867" s="109"/>
      <c r="L2867" s="257"/>
      <c r="M2867" s="257"/>
      <c r="N2867" s="257"/>
      <c r="O2867" s="257"/>
      <c r="P2867" s="248"/>
      <c r="Q2867" s="248"/>
      <c r="R2867" s="248"/>
      <c r="S2867" s="248"/>
      <c r="T2867" s="248"/>
      <c r="U2867" s="248"/>
    </row>
    <row r="2868" spans="2:21" s="260" customFormat="1" ht="30" customHeight="1">
      <c r="B2868" s="250"/>
      <c r="C2868" s="250"/>
      <c r="D2868" s="250"/>
      <c r="E2868" s="107"/>
      <c r="F2868" s="257"/>
      <c r="G2868" s="257"/>
      <c r="H2868" s="257"/>
      <c r="I2868" s="257"/>
      <c r="J2868" s="257"/>
      <c r="K2868" s="109"/>
      <c r="L2868" s="257"/>
      <c r="M2868" s="257"/>
      <c r="N2868" s="257"/>
      <c r="O2868" s="257"/>
      <c r="P2868" s="248"/>
      <c r="Q2868" s="248"/>
      <c r="R2868" s="248"/>
      <c r="S2868" s="248"/>
      <c r="T2868" s="248"/>
      <c r="U2868" s="248"/>
    </row>
    <row r="2869" spans="2:21" s="260" customFormat="1" ht="30" customHeight="1">
      <c r="B2869" s="250"/>
      <c r="C2869" s="250"/>
      <c r="D2869" s="250"/>
      <c r="E2869" s="107"/>
      <c r="F2869" s="257"/>
      <c r="G2869" s="257"/>
      <c r="H2869" s="257"/>
      <c r="I2869" s="257"/>
      <c r="J2869" s="257"/>
      <c r="K2869" s="109"/>
      <c r="L2869" s="257"/>
      <c r="M2869" s="257"/>
      <c r="N2869" s="257"/>
      <c r="O2869" s="257"/>
      <c r="P2869" s="248"/>
      <c r="Q2869" s="248"/>
      <c r="R2869" s="248"/>
      <c r="S2869" s="248"/>
      <c r="T2869" s="248"/>
      <c r="U2869" s="248"/>
    </row>
    <row r="2870" spans="2:21" s="260" customFormat="1" ht="30" customHeight="1">
      <c r="B2870" s="250"/>
      <c r="C2870" s="250"/>
      <c r="D2870" s="250"/>
      <c r="E2870" s="107"/>
      <c r="F2870" s="257"/>
      <c r="G2870" s="257"/>
      <c r="H2870" s="257"/>
      <c r="I2870" s="257"/>
      <c r="J2870" s="257"/>
      <c r="K2870" s="109"/>
      <c r="L2870" s="257"/>
      <c r="M2870" s="257"/>
      <c r="N2870" s="257"/>
      <c r="O2870" s="257"/>
      <c r="P2870" s="248"/>
      <c r="Q2870" s="248"/>
      <c r="R2870" s="248"/>
      <c r="S2870" s="248"/>
      <c r="T2870" s="248"/>
      <c r="U2870" s="248"/>
    </row>
    <row r="2871" spans="2:21" s="260" customFormat="1" ht="30" customHeight="1">
      <c r="B2871" s="250"/>
      <c r="C2871" s="250"/>
      <c r="D2871" s="250"/>
      <c r="E2871" s="107"/>
      <c r="F2871" s="257"/>
      <c r="G2871" s="257"/>
      <c r="H2871" s="257"/>
      <c r="I2871" s="257"/>
      <c r="J2871" s="257"/>
      <c r="K2871" s="109"/>
      <c r="L2871" s="257"/>
      <c r="M2871" s="257"/>
      <c r="N2871" s="257"/>
      <c r="O2871" s="257"/>
      <c r="P2871" s="248"/>
      <c r="Q2871" s="248"/>
      <c r="R2871" s="248"/>
      <c r="S2871" s="248"/>
      <c r="T2871" s="248"/>
      <c r="U2871" s="248"/>
    </row>
    <row r="2872" spans="2:21" s="260" customFormat="1" ht="30" customHeight="1">
      <c r="B2872" s="250"/>
      <c r="C2872" s="250"/>
      <c r="D2872" s="250"/>
      <c r="E2872" s="107"/>
      <c r="F2872" s="257"/>
      <c r="G2872" s="257"/>
      <c r="H2872" s="257"/>
      <c r="I2872" s="257"/>
      <c r="J2872" s="257"/>
      <c r="K2872" s="109"/>
      <c r="L2872" s="257"/>
      <c r="M2872" s="257"/>
      <c r="N2872" s="257"/>
      <c r="O2872" s="257"/>
      <c r="P2872" s="248"/>
      <c r="Q2872" s="248"/>
      <c r="R2872" s="248"/>
      <c r="S2872" s="248"/>
      <c r="T2872" s="248"/>
      <c r="U2872" s="248"/>
    </row>
    <row r="2873" spans="2:21" s="260" customFormat="1" ht="30" customHeight="1">
      <c r="B2873" s="250"/>
      <c r="C2873" s="250"/>
      <c r="D2873" s="250"/>
      <c r="E2873" s="107"/>
      <c r="F2873" s="257"/>
      <c r="G2873" s="257"/>
      <c r="H2873" s="257"/>
      <c r="I2873" s="257"/>
      <c r="J2873" s="257"/>
      <c r="K2873" s="109"/>
      <c r="L2873" s="257"/>
      <c r="M2873" s="257"/>
      <c r="N2873" s="257"/>
      <c r="O2873" s="257"/>
      <c r="P2873" s="248"/>
      <c r="Q2873" s="248"/>
      <c r="R2873" s="248"/>
      <c r="S2873" s="248"/>
      <c r="T2873" s="248"/>
      <c r="U2873" s="248"/>
    </row>
    <row r="2874" spans="2:21" s="260" customFormat="1" ht="30" customHeight="1">
      <c r="B2874" s="250"/>
      <c r="C2874" s="250"/>
      <c r="D2874" s="250"/>
      <c r="E2874" s="107"/>
      <c r="F2874" s="257"/>
      <c r="G2874" s="257"/>
      <c r="H2874" s="257"/>
      <c r="I2874" s="257"/>
      <c r="J2874" s="257"/>
      <c r="K2874" s="109"/>
      <c r="L2874" s="257"/>
      <c r="M2874" s="257"/>
      <c r="N2874" s="257"/>
      <c r="O2874" s="257"/>
      <c r="P2874" s="248"/>
      <c r="Q2874" s="248"/>
      <c r="R2874" s="248"/>
      <c r="S2874" s="248"/>
      <c r="T2874" s="248"/>
      <c r="U2874" s="248"/>
    </row>
    <row r="2875" spans="2:21" s="260" customFormat="1" ht="30" customHeight="1">
      <c r="B2875" s="250"/>
      <c r="C2875" s="250"/>
      <c r="D2875" s="250"/>
      <c r="E2875" s="107"/>
      <c r="F2875" s="257"/>
      <c r="G2875" s="257"/>
      <c r="H2875" s="257"/>
      <c r="I2875" s="257"/>
      <c r="J2875" s="257"/>
      <c r="K2875" s="109"/>
      <c r="L2875" s="257"/>
      <c r="M2875" s="257"/>
      <c r="N2875" s="257"/>
      <c r="O2875" s="257"/>
      <c r="P2875" s="248"/>
      <c r="Q2875" s="248"/>
      <c r="R2875" s="248"/>
      <c r="S2875" s="248"/>
      <c r="T2875" s="248"/>
      <c r="U2875" s="248"/>
    </row>
    <row r="2876" spans="2:21" s="260" customFormat="1" ht="30" customHeight="1">
      <c r="B2876" s="250"/>
      <c r="C2876" s="250"/>
      <c r="D2876" s="250"/>
      <c r="E2876" s="107"/>
      <c r="F2876" s="257"/>
      <c r="G2876" s="257"/>
      <c r="H2876" s="257"/>
      <c r="I2876" s="257"/>
      <c r="J2876" s="257"/>
      <c r="K2876" s="109"/>
      <c r="L2876" s="257"/>
      <c r="M2876" s="257"/>
      <c r="N2876" s="257"/>
      <c r="O2876" s="257"/>
      <c r="P2876" s="248"/>
      <c r="Q2876" s="248"/>
      <c r="R2876" s="248"/>
      <c r="S2876" s="248"/>
      <c r="T2876" s="248"/>
      <c r="U2876" s="248"/>
    </row>
    <row r="2877" spans="2:21" s="260" customFormat="1" ht="30" customHeight="1">
      <c r="B2877" s="250"/>
      <c r="C2877" s="250"/>
      <c r="D2877" s="250"/>
      <c r="E2877" s="107"/>
      <c r="F2877" s="257"/>
      <c r="G2877" s="257"/>
      <c r="H2877" s="257"/>
      <c r="I2877" s="257"/>
      <c r="J2877" s="257"/>
      <c r="K2877" s="109"/>
      <c r="L2877" s="257"/>
      <c r="M2877" s="257"/>
      <c r="N2877" s="257"/>
      <c r="O2877" s="257"/>
      <c r="P2877" s="248"/>
      <c r="Q2877" s="248"/>
      <c r="R2877" s="248"/>
      <c r="S2877" s="248"/>
      <c r="T2877" s="248"/>
      <c r="U2877" s="248"/>
    </row>
    <row r="2878" spans="2:21" s="260" customFormat="1" ht="30" customHeight="1">
      <c r="B2878" s="250"/>
      <c r="C2878" s="250"/>
      <c r="D2878" s="250"/>
      <c r="E2878" s="107"/>
      <c r="F2878" s="257"/>
      <c r="G2878" s="257"/>
      <c r="H2878" s="257"/>
      <c r="I2878" s="257"/>
      <c r="J2878" s="257"/>
      <c r="K2878" s="109"/>
      <c r="L2878" s="257"/>
      <c r="M2878" s="257"/>
      <c r="N2878" s="257"/>
      <c r="O2878" s="257"/>
      <c r="P2878" s="248"/>
      <c r="Q2878" s="248"/>
      <c r="R2878" s="248"/>
      <c r="S2878" s="248"/>
      <c r="T2878" s="248"/>
      <c r="U2878" s="248"/>
    </row>
    <row r="2879" spans="2:21" s="260" customFormat="1" ht="30" customHeight="1">
      <c r="B2879" s="250"/>
      <c r="C2879" s="250"/>
      <c r="D2879" s="250"/>
      <c r="E2879" s="107"/>
      <c r="F2879" s="257"/>
      <c r="G2879" s="257"/>
      <c r="H2879" s="257"/>
      <c r="I2879" s="257"/>
      <c r="J2879" s="257"/>
      <c r="K2879" s="109"/>
      <c r="L2879" s="257"/>
      <c r="M2879" s="257"/>
      <c r="N2879" s="257"/>
      <c r="O2879" s="257"/>
      <c r="P2879" s="248"/>
      <c r="Q2879" s="248"/>
      <c r="R2879" s="248"/>
      <c r="S2879" s="248"/>
      <c r="T2879" s="248"/>
      <c r="U2879" s="248"/>
    </row>
    <row r="2880" spans="2:21" s="260" customFormat="1" ht="30" customHeight="1">
      <c r="B2880" s="250"/>
      <c r="C2880" s="250"/>
      <c r="D2880" s="250"/>
      <c r="E2880" s="107"/>
      <c r="F2880" s="257"/>
      <c r="G2880" s="257"/>
      <c r="H2880" s="257"/>
      <c r="I2880" s="257"/>
      <c r="J2880" s="257"/>
      <c r="K2880" s="109"/>
      <c r="L2880" s="257"/>
      <c r="M2880" s="257"/>
      <c r="N2880" s="257"/>
      <c r="O2880" s="257"/>
      <c r="P2880" s="248"/>
      <c r="Q2880" s="248"/>
      <c r="R2880" s="248"/>
      <c r="S2880" s="248"/>
      <c r="T2880" s="248"/>
      <c r="U2880" s="248"/>
    </row>
    <row r="2881" spans="2:21" s="260" customFormat="1" ht="30" customHeight="1">
      <c r="B2881" s="250"/>
      <c r="C2881" s="250"/>
      <c r="D2881" s="250"/>
      <c r="E2881" s="107"/>
      <c r="F2881" s="257"/>
      <c r="G2881" s="257"/>
      <c r="H2881" s="257"/>
      <c r="I2881" s="257"/>
      <c r="J2881" s="257"/>
      <c r="K2881" s="109"/>
      <c r="L2881" s="257"/>
      <c r="M2881" s="257"/>
      <c r="N2881" s="257"/>
      <c r="O2881" s="257"/>
      <c r="P2881" s="248"/>
      <c r="Q2881" s="248"/>
      <c r="R2881" s="248"/>
      <c r="S2881" s="248"/>
      <c r="T2881" s="248"/>
      <c r="U2881" s="248"/>
    </row>
    <row r="2882" spans="2:21" s="260" customFormat="1" ht="30" customHeight="1">
      <c r="B2882" s="250"/>
      <c r="C2882" s="250"/>
      <c r="D2882" s="250"/>
      <c r="E2882" s="107"/>
      <c r="F2882" s="257"/>
      <c r="G2882" s="257"/>
      <c r="H2882" s="257"/>
      <c r="I2882" s="257"/>
      <c r="J2882" s="257"/>
      <c r="K2882" s="109"/>
      <c r="L2882" s="257"/>
      <c r="M2882" s="257"/>
      <c r="N2882" s="257"/>
      <c r="O2882" s="257"/>
      <c r="P2882" s="248"/>
      <c r="Q2882" s="248"/>
      <c r="R2882" s="248"/>
      <c r="S2882" s="248"/>
      <c r="T2882" s="248"/>
      <c r="U2882" s="248"/>
    </row>
    <row r="2883" spans="2:21" s="260" customFormat="1" ht="30" customHeight="1">
      <c r="B2883" s="250"/>
      <c r="C2883" s="250"/>
      <c r="D2883" s="250"/>
      <c r="E2883" s="107"/>
      <c r="F2883" s="257"/>
      <c r="G2883" s="257"/>
      <c r="H2883" s="257"/>
      <c r="I2883" s="257"/>
      <c r="J2883" s="257"/>
      <c r="K2883" s="109"/>
      <c r="L2883" s="257"/>
      <c r="M2883" s="257"/>
      <c r="N2883" s="257"/>
      <c r="O2883" s="257"/>
      <c r="P2883" s="248"/>
      <c r="Q2883" s="248"/>
      <c r="R2883" s="248"/>
      <c r="S2883" s="248"/>
      <c r="T2883" s="248"/>
      <c r="U2883" s="248"/>
    </row>
    <row r="2884" spans="2:21" s="260" customFormat="1" ht="30" customHeight="1">
      <c r="B2884" s="250"/>
      <c r="C2884" s="250"/>
      <c r="D2884" s="250"/>
      <c r="E2884" s="107"/>
      <c r="F2884" s="257"/>
      <c r="G2884" s="257"/>
      <c r="H2884" s="257"/>
      <c r="I2884" s="257"/>
      <c r="J2884" s="257"/>
      <c r="K2884" s="109"/>
      <c r="L2884" s="257"/>
      <c r="M2884" s="257"/>
      <c r="N2884" s="257"/>
      <c r="O2884" s="257"/>
      <c r="P2884" s="248"/>
      <c r="Q2884" s="248"/>
      <c r="R2884" s="248"/>
      <c r="S2884" s="248"/>
      <c r="T2884" s="248"/>
      <c r="U2884" s="248"/>
    </row>
    <row r="2885" spans="2:21" s="260" customFormat="1" ht="30" customHeight="1">
      <c r="B2885" s="250"/>
      <c r="C2885" s="250"/>
      <c r="D2885" s="250"/>
      <c r="E2885" s="107"/>
      <c r="F2885" s="257"/>
      <c r="G2885" s="257"/>
      <c r="H2885" s="257"/>
      <c r="I2885" s="257"/>
      <c r="J2885" s="257"/>
      <c r="K2885" s="109"/>
      <c r="L2885" s="257"/>
      <c r="M2885" s="257"/>
      <c r="N2885" s="257"/>
      <c r="O2885" s="257"/>
      <c r="P2885" s="248"/>
      <c r="Q2885" s="248"/>
      <c r="R2885" s="248"/>
      <c r="S2885" s="248"/>
      <c r="T2885" s="248"/>
      <c r="U2885" s="248"/>
    </row>
    <row r="2886" spans="2:21" s="260" customFormat="1" ht="30" customHeight="1">
      <c r="B2886" s="250"/>
      <c r="C2886" s="250"/>
      <c r="D2886" s="250"/>
      <c r="E2886" s="107"/>
      <c r="F2886" s="257"/>
      <c r="G2886" s="257"/>
      <c r="H2886" s="257"/>
      <c r="I2886" s="257"/>
      <c r="J2886" s="257"/>
      <c r="K2886" s="109"/>
      <c r="L2886" s="257"/>
      <c r="M2886" s="257"/>
      <c r="N2886" s="257"/>
      <c r="O2886" s="257"/>
      <c r="P2886" s="248"/>
      <c r="Q2886" s="248"/>
      <c r="R2886" s="248"/>
      <c r="S2886" s="248"/>
      <c r="T2886" s="248"/>
      <c r="U2886" s="248"/>
    </row>
    <row r="2887" spans="2:21" s="260" customFormat="1" ht="30" customHeight="1">
      <c r="B2887" s="250"/>
      <c r="C2887" s="250"/>
      <c r="D2887" s="250"/>
      <c r="E2887" s="107"/>
      <c r="F2887" s="257"/>
      <c r="G2887" s="257"/>
      <c r="H2887" s="257"/>
      <c r="I2887" s="257"/>
      <c r="J2887" s="257"/>
      <c r="K2887" s="109"/>
      <c r="L2887" s="257"/>
      <c r="M2887" s="257"/>
      <c r="N2887" s="257"/>
      <c r="O2887" s="257"/>
      <c r="P2887" s="248"/>
      <c r="Q2887" s="248"/>
      <c r="R2887" s="248"/>
      <c r="S2887" s="248"/>
      <c r="T2887" s="248"/>
      <c r="U2887" s="248"/>
    </row>
    <row r="2888" spans="2:21" s="260" customFormat="1" ht="30" customHeight="1">
      <c r="B2888" s="250"/>
      <c r="C2888" s="250"/>
      <c r="D2888" s="250"/>
      <c r="E2888" s="107"/>
      <c r="F2888" s="257"/>
      <c r="G2888" s="257"/>
      <c r="H2888" s="257"/>
      <c r="I2888" s="257"/>
      <c r="J2888" s="257"/>
      <c r="K2888" s="109"/>
      <c r="L2888" s="257"/>
      <c r="M2888" s="257"/>
      <c r="N2888" s="257"/>
      <c r="O2888" s="257"/>
      <c r="P2888" s="248"/>
      <c r="Q2888" s="248"/>
      <c r="R2888" s="248"/>
      <c r="S2888" s="248"/>
      <c r="T2888" s="248"/>
      <c r="U2888" s="248"/>
    </row>
    <row r="2889" spans="2:21" s="260" customFormat="1" ht="30" customHeight="1">
      <c r="B2889" s="250"/>
      <c r="C2889" s="250"/>
      <c r="D2889" s="250"/>
      <c r="E2889" s="107"/>
      <c r="F2889" s="257"/>
      <c r="G2889" s="257"/>
      <c r="H2889" s="257"/>
      <c r="I2889" s="257"/>
      <c r="J2889" s="257"/>
      <c r="K2889" s="109"/>
      <c r="L2889" s="257"/>
      <c r="M2889" s="257"/>
      <c r="N2889" s="257"/>
      <c r="O2889" s="257"/>
      <c r="P2889" s="248"/>
      <c r="Q2889" s="248"/>
      <c r="R2889" s="248"/>
      <c r="S2889" s="248"/>
      <c r="T2889" s="248"/>
      <c r="U2889" s="248"/>
    </row>
    <row r="2890" spans="2:21" s="260" customFormat="1" ht="30" customHeight="1">
      <c r="B2890" s="250"/>
      <c r="C2890" s="250"/>
      <c r="D2890" s="250"/>
      <c r="E2890" s="107"/>
      <c r="F2890" s="257"/>
      <c r="G2890" s="257"/>
      <c r="H2890" s="257"/>
      <c r="I2890" s="257"/>
      <c r="J2890" s="257"/>
      <c r="K2890" s="109"/>
      <c r="L2890" s="257"/>
      <c r="M2890" s="257"/>
      <c r="N2890" s="257"/>
      <c r="O2890" s="257"/>
      <c r="P2890" s="248"/>
      <c r="Q2890" s="248"/>
      <c r="R2890" s="248"/>
      <c r="S2890" s="248"/>
      <c r="T2890" s="248"/>
      <c r="U2890" s="248"/>
    </row>
    <row r="2891" spans="2:21" s="260" customFormat="1" ht="30" customHeight="1">
      <c r="B2891" s="250"/>
      <c r="C2891" s="250"/>
      <c r="D2891" s="250"/>
      <c r="E2891" s="107"/>
      <c r="F2891" s="257"/>
      <c r="G2891" s="257"/>
      <c r="H2891" s="257"/>
      <c r="I2891" s="257"/>
      <c r="J2891" s="257"/>
      <c r="K2891" s="109"/>
      <c r="L2891" s="257"/>
      <c r="M2891" s="257"/>
      <c r="N2891" s="257"/>
      <c r="O2891" s="257"/>
      <c r="P2891" s="248"/>
      <c r="Q2891" s="248"/>
      <c r="R2891" s="248"/>
      <c r="S2891" s="248"/>
      <c r="T2891" s="248"/>
      <c r="U2891" s="248"/>
    </row>
    <row r="2892" spans="2:21" s="260" customFormat="1" ht="30" customHeight="1">
      <c r="B2892" s="250"/>
      <c r="C2892" s="250"/>
      <c r="D2892" s="250"/>
      <c r="E2892" s="107"/>
      <c r="F2892" s="257"/>
      <c r="G2892" s="257"/>
      <c r="H2892" s="257"/>
      <c r="I2892" s="257"/>
      <c r="J2892" s="257"/>
      <c r="K2892" s="109"/>
      <c r="L2892" s="257"/>
      <c r="M2892" s="257"/>
      <c r="N2892" s="257"/>
      <c r="O2892" s="257"/>
      <c r="P2892" s="248"/>
      <c r="Q2892" s="248"/>
      <c r="R2892" s="248"/>
      <c r="S2892" s="248"/>
      <c r="T2892" s="248"/>
      <c r="U2892" s="248"/>
    </row>
    <row r="2893" spans="2:21" s="260" customFormat="1" ht="30" customHeight="1">
      <c r="B2893" s="250"/>
      <c r="C2893" s="250"/>
      <c r="D2893" s="250"/>
      <c r="E2893" s="107"/>
      <c r="F2893" s="257"/>
      <c r="G2893" s="257"/>
      <c r="H2893" s="257"/>
      <c r="I2893" s="257"/>
      <c r="J2893" s="257"/>
      <c r="K2893" s="109"/>
      <c r="L2893" s="257"/>
      <c r="M2893" s="257"/>
      <c r="N2893" s="257"/>
      <c r="O2893" s="257"/>
      <c r="P2893" s="248"/>
      <c r="Q2893" s="248"/>
      <c r="R2893" s="248"/>
      <c r="S2893" s="248"/>
      <c r="T2893" s="248"/>
      <c r="U2893" s="248"/>
    </row>
    <row r="2894" spans="2:21" s="260" customFormat="1" ht="30" customHeight="1">
      <c r="B2894" s="250"/>
      <c r="C2894" s="250"/>
      <c r="D2894" s="250"/>
      <c r="E2894" s="107"/>
      <c r="F2894" s="257"/>
      <c r="G2894" s="257"/>
      <c r="H2894" s="257"/>
      <c r="I2894" s="257"/>
      <c r="J2894" s="257"/>
      <c r="K2894" s="109"/>
      <c r="L2894" s="257"/>
      <c r="M2894" s="257"/>
      <c r="N2894" s="257"/>
      <c r="O2894" s="257"/>
      <c r="P2894" s="248"/>
      <c r="Q2894" s="248"/>
      <c r="R2894" s="248"/>
      <c r="S2894" s="248"/>
      <c r="T2894" s="248"/>
      <c r="U2894" s="248"/>
    </row>
    <row r="2895" spans="2:21" s="260" customFormat="1" ht="30" customHeight="1">
      <c r="B2895" s="250"/>
      <c r="C2895" s="250"/>
      <c r="D2895" s="250"/>
      <c r="E2895" s="107"/>
      <c r="F2895" s="257"/>
      <c r="G2895" s="257"/>
      <c r="H2895" s="257"/>
      <c r="I2895" s="257"/>
      <c r="J2895" s="257"/>
      <c r="K2895" s="109"/>
      <c r="L2895" s="257"/>
      <c r="M2895" s="257"/>
      <c r="N2895" s="257"/>
      <c r="O2895" s="257"/>
      <c r="P2895" s="248"/>
      <c r="Q2895" s="248"/>
      <c r="R2895" s="248"/>
      <c r="S2895" s="248"/>
      <c r="T2895" s="248"/>
      <c r="U2895" s="248"/>
    </row>
    <row r="2896" spans="2:21" s="260" customFormat="1" ht="30" customHeight="1">
      <c r="B2896" s="250"/>
      <c r="C2896" s="250"/>
      <c r="D2896" s="250"/>
      <c r="E2896" s="107"/>
      <c r="F2896" s="257"/>
      <c r="G2896" s="257"/>
      <c r="H2896" s="257"/>
      <c r="I2896" s="257"/>
      <c r="J2896" s="257"/>
      <c r="K2896" s="109"/>
      <c r="L2896" s="257"/>
      <c r="M2896" s="257"/>
      <c r="N2896" s="257"/>
      <c r="O2896" s="257"/>
      <c r="P2896" s="248"/>
      <c r="Q2896" s="248"/>
      <c r="R2896" s="248"/>
      <c r="S2896" s="248"/>
      <c r="T2896" s="248"/>
      <c r="U2896" s="248"/>
    </row>
    <row r="2897" spans="2:21" s="260" customFormat="1" ht="30" customHeight="1">
      <c r="B2897" s="250"/>
      <c r="C2897" s="250"/>
      <c r="D2897" s="250"/>
      <c r="E2897" s="107"/>
      <c r="F2897" s="257"/>
      <c r="G2897" s="257"/>
      <c r="H2897" s="257"/>
      <c r="I2897" s="257"/>
      <c r="J2897" s="257"/>
      <c r="K2897" s="109"/>
      <c r="L2897" s="257"/>
      <c r="M2897" s="257"/>
      <c r="N2897" s="257"/>
      <c r="O2897" s="257"/>
      <c r="P2897" s="248"/>
      <c r="Q2897" s="248"/>
      <c r="R2897" s="248"/>
      <c r="S2897" s="248"/>
      <c r="T2897" s="248"/>
      <c r="U2897" s="248"/>
    </row>
    <row r="2898" spans="2:21" s="260" customFormat="1" ht="30" customHeight="1">
      <c r="B2898" s="250"/>
      <c r="C2898" s="250"/>
      <c r="D2898" s="250"/>
      <c r="E2898" s="107"/>
      <c r="F2898" s="257"/>
      <c r="G2898" s="257"/>
      <c r="H2898" s="257"/>
      <c r="I2898" s="257"/>
      <c r="J2898" s="257"/>
      <c r="K2898" s="109"/>
      <c r="L2898" s="257"/>
      <c r="M2898" s="257"/>
      <c r="N2898" s="257"/>
      <c r="O2898" s="257"/>
      <c r="P2898" s="248"/>
      <c r="Q2898" s="248"/>
      <c r="R2898" s="248"/>
      <c r="S2898" s="248"/>
      <c r="T2898" s="248"/>
      <c r="U2898" s="248"/>
    </row>
    <row r="2899" spans="2:21" s="260" customFormat="1" ht="30" customHeight="1">
      <c r="B2899" s="250"/>
      <c r="C2899" s="250"/>
      <c r="D2899" s="250"/>
      <c r="E2899" s="107"/>
      <c r="F2899" s="257"/>
      <c r="G2899" s="257"/>
      <c r="H2899" s="257"/>
      <c r="I2899" s="257"/>
      <c r="J2899" s="257"/>
      <c r="K2899" s="109"/>
      <c r="L2899" s="257"/>
      <c r="M2899" s="257"/>
      <c r="N2899" s="257"/>
      <c r="O2899" s="257"/>
      <c r="P2899" s="248"/>
      <c r="Q2899" s="248"/>
      <c r="R2899" s="248"/>
      <c r="S2899" s="248"/>
      <c r="T2899" s="248"/>
      <c r="U2899" s="248"/>
    </row>
    <row r="2900" spans="2:21" s="260" customFormat="1" ht="30" customHeight="1">
      <c r="B2900" s="250"/>
      <c r="C2900" s="250"/>
      <c r="D2900" s="250"/>
      <c r="E2900" s="107"/>
      <c r="F2900" s="257"/>
      <c r="G2900" s="257"/>
      <c r="H2900" s="257"/>
      <c r="I2900" s="257"/>
      <c r="J2900" s="257"/>
      <c r="K2900" s="109"/>
      <c r="L2900" s="257"/>
      <c r="M2900" s="257"/>
      <c r="N2900" s="257"/>
      <c r="O2900" s="257"/>
      <c r="P2900" s="248"/>
      <c r="Q2900" s="248"/>
      <c r="R2900" s="248"/>
      <c r="S2900" s="248"/>
      <c r="T2900" s="248"/>
      <c r="U2900" s="248"/>
    </row>
    <row r="2901" spans="2:21" s="260" customFormat="1" ht="30" customHeight="1">
      <c r="B2901" s="250"/>
      <c r="C2901" s="250"/>
      <c r="D2901" s="250"/>
      <c r="E2901" s="107"/>
      <c r="F2901" s="257"/>
      <c r="G2901" s="257"/>
      <c r="H2901" s="257"/>
      <c r="I2901" s="257"/>
      <c r="J2901" s="257"/>
      <c r="K2901" s="109"/>
      <c r="L2901" s="257"/>
      <c r="M2901" s="257"/>
      <c r="N2901" s="257"/>
      <c r="O2901" s="257"/>
      <c r="P2901" s="248"/>
      <c r="Q2901" s="248"/>
      <c r="R2901" s="248"/>
      <c r="S2901" s="248"/>
      <c r="T2901" s="248"/>
      <c r="U2901" s="248"/>
    </row>
    <row r="2902" spans="2:21" s="260" customFormat="1" ht="30" customHeight="1">
      <c r="B2902" s="250"/>
      <c r="C2902" s="250"/>
      <c r="D2902" s="250"/>
      <c r="E2902" s="107"/>
      <c r="F2902" s="257"/>
      <c r="G2902" s="257"/>
      <c r="H2902" s="257"/>
      <c r="I2902" s="257"/>
      <c r="J2902" s="257"/>
      <c r="K2902" s="109"/>
      <c r="L2902" s="257"/>
      <c r="M2902" s="257"/>
      <c r="N2902" s="257"/>
      <c r="O2902" s="257"/>
      <c r="P2902" s="248"/>
      <c r="Q2902" s="248"/>
      <c r="R2902" s="248"/>
      <c r="S2902" s="248"/>
      <c r="T2902" s="248"/>
      <c r="U2902" s="248"/>
    </row>
    <row r="2903" spans="2:21" s="260" customFormat="1" ht="30" customHeight="1">
      <c r="B2903" s="250"/>
      <c r="C2903" s="250"/>
      <c r="D2903" s="250"/>
      <c r="E2903" s="107"/>
      <c r="F2903" s="257"/>
      <c r="G2903" s="257"/>
      <c r="H2903" s="257"/>
      <c r="I2903" s="257"/>
      <c r="J2903" s="257"/>
      <c r="K2903" s="109"/>
      <c r="L2903" s="257"/>
      <c r="M2903" s="257"/>
      <c r="N2903" s="257"/>
      <c r="O2903" s="257"/>
      <c r="P2903" s="248"/>
      <c r="Q2903" s="248"/>
      <c r="R2903" s="248"/>
      <c r="S2903" s="248"/>
      <c r="T2903" s="248"/>
      <c r="U2903" s="248"/>
    </row>
    <row r="2904" spans="2:21" s="260" customFormat="1" ht="30" customHeight="1">
      <c r="B2904" s="250"/>
      <c r="C2904" s="250"/>
      <c r="D2904" s="250"/>
      <c r="E2904" s="107"/>
      <c r="F2904" s="257"/>
      <c r="G2904" s="257"/>
      <c r="H2904" s="257"/>
      <c r="I2904" s="257"/>
      <c r="J2904" s="257"/>
      <c r="K2904" s="109"/>
      <c r="L2904" s="257"/>
      <c r="M2904" s="257"/>
      <c r="N2904" s="257"/>
      <c r="O2904" s="257"/>
      <c r="P2904" s="248"/>
      <c r="Q2904" s="248"/>
      <c r="R2904" s="248"/>
      <c r="S2904" s="248"/>
      <c r="T2904" s="248"/>
      <c r="U2904" s="248"/>
    </row>
    <row r="2905" spans="2:21" s="260" customFormat="1" ht="30" customHeight="1">
      <c r="B2905" s="250"/>
      <c r="C2905" s="250"/>
      <c r="D2905" s="250"/>
      <c r="E2905" s="107"/>
      <c r="F2905" s="257"/>
      <c r="G2905" s="257"/>
      <c r="H2905" s="257"/>
      <c r="I2905" s="257"/>
      <c r="J2905" s="257"/>
      <c r="K2905" s="109"/>
      <c r="L2905" s="257"/>
      <c r="M2905" s="257"/>
      <c r="N2905" s="257"/>
      <c r="O2905" s="257"/>
      <c r="P2905" s="248"/>
      <c r="Q2905" s="248"/>
      <c r="R2905" s="248"/>
      <c r="S2905" s="248"/>
      <c r="T2905" s="248"/>
      <c r="U2905" s="248"/>
    </row>
    <row r="2906" spans="2:21" s="260" customFormat="1" ht="30" customHeight="1">
      <c r="B2906" s="250"/>
      <c r="C2906" s="250"/>
      <c r="D2906" s="250"/>
      <c r="E2906" s="107"/>
      <c r="F2906" s="257"/>
      <c r="G2906" s="257"/>
      <c r="H2906" s="257"/>
      <c r="I2906" s="257"/>
      <c r="J2906" s="257"/>
      <c r="K2906" s="109"/>
      <c r="L2906" s="257"/>
      <c r="M2906" s="257"/>
      <c r="N2906" s="257"/>
      <c r="O2906" s="257"/>
      <c r="P2906" s="248"/>
      <c r="Q2906" s="248"/>
      <c r="R2906" s="248"/>
      <c r="S2906" s="248"/>
      <c r="T2906" s="248"/>
      <c r="U2906" s="248"/>
    </row>
    <row r="2907" spans="2:21" s="260" customFormat="1" ht="30" customHeight="1">
      <c r="B2907" s="250"/>
      <c r="C2907" s="250"/>
      <c r="D2907" s="250"/>
      <c r="E2907" s="107"/>
      <c r="F2907" s="257"/>
      <c r="G2907" s="257"/>
      <c r="H2907" s="257"/>
      <c r="I2907" s="257"/>
      <c r="J2907" s="257"/>
      <c r="K2907" s="109"/>
      <c r="L2907" s="257"/>
      <c r="M2907" s="257"/>
      <c r="N2907" s="257"/>
      <c r="O2907" s="257"/>
      <c r="P2907" s="248"/>
      <c r="Q2907" s="248"/>
      <c r="R2907" s="248"/>
      <c r="S2907" s="248"/>
      <c r="T2907" s="248"/>
      <c r="U2907" s="248"/>
    </row>
    <row r="2908" spans="2:21" s="260" customFormat="1" ht="30" customHeight="1">
      <c r="B2908" s="250"/>
      <c r="C2908" s="250"/>
      <c r="D2908" s="250"/>
      <c r="E2908" s="107"/>
      <c r="F2908" s="257"/>
      <c r="G2908" s="257"/>
      <c r="H2908" s="257"/>
      <c r="I2908" s="257"/>
      <c r="J2908" s="257"/>
      <c r="K2908" s="109"/>
      <c r="L2908" s="257"/>
      <c r="M2908" s="257"/>
      <c r="N2908" s="257"/>
      <c r="O2908" s="257"/>
      <c r="P2908" s="248"/>
      <c r="Q2908" s="248"/>
      <c r="R2908" s="248"/>
      <c r="S2908" s="248"/>
      <c r="T2908" s="248"/>
      <c r="U2908" s="248"/>
    </row>
    <row r="2909" spans="2:21" s="260" customFormat="1" ht="30" customHeight="1">
      <c r="B2909" s="250"/>
      <c r="C2909" s="250"/>
      <c r="D2909" s="250"/>
      <c r="E2909" s="107"/>
      <c r="F2909" s="257"/>
      <c r="G2909" s="257"/>
      <c r="H2909" s="257"/>
      <c r="I2909" s="257"/>
      <c r="J2909" s="257"/>
      <c r="K2909" s="109"/>
      <c r="L2909" s="257"/>
      <c r="M2909" s="257"/>
      <c r="N2909" s="257"/>
      <c r="O2909" s="257"/>
      <c r="P2909" s="248"/>
      <c r="Q2909" s="248"/>
      <c r="R2909" s="248"/>
      <c r="S2909" s="248"/>
      <c r="T2909" s="248"/>
      <c r="U2909" s="248"/>
    </row>
    <row r="2910" spans="2:21" s="260" customFormat="1" ht="30" customHeight="1">
      <c r="B2910" s="250"/>
      <c r="C2910" s="250"/>
      <c r="D2910" s="250"/>
      <c r="E2910" s="107"/>
      <c r="F2910" s="257"/>
      <c r="G2910" s="257"/>
      <c r="H2910" s="257"/>
      <c r="I2910" s="257"/>
      <c r="J2910" s="257"/>
      <c r="K2910" s="109"/>
      <c r="L2910" s="257"/>
      <c r="M2910" s="257"/>
      <c r="N2910" s="257"/>
      <c r="O2910" s="257"/>
      <c r="P2910" s="248"/>
      <c r="Q2910" s="248"/>
      <c r="R2910" s="248"/>
      <c r="S2910" s="248"/>
      <c r="T2910" s="248"/>
      <c r="U2910" s="248"/>
    </row>
    <row r="2911" spans="2:21" s="260" customFormat="1" ht="30" customHeight="1">
      <c r="B2911" s="250"/>
      <c r="C2911" s="250"/>
      <c r="D2911" s="250"/>
      <c r="E2911" s="107"/>
      <c r="F2911" s="257"/>
      <c r="G2911" s="257"/>
      <c r="H2911" s="257"/>
      <c r="I2911" s="257"/>
      <c r="J2911" s="257"/>
      <c r="K2911" s="109"/>
      <c r="L2911" s="257"/>
      <c r="M2911" s="257"/>
      <c r="N2911" s="257"/>
      <c r="O2911" s="257"/>
      <c r="P2911" s="248"/>
      <c r="Q2911" s="248"/>
      <c r="R2911" s="248"/>
      <c r="S2911" s="248"/>
      <c r="T2911" s="248"/>
      <c r="U2911" s="248"/>
    </row>
    <row r="2912" spans="2:21" s="260" customFormat="1" ht="30" customHeight="1">
      <c r="B2912" s="250"/>
      <c r="C2912" s="250"/>
      <c r="D2912" s="250"/>
      <c r="E2912" s="107"/>
      <c r="F2912" s="257"/>
      <c r="G2912" s="257"/>
      <c r="H2912" s="257"/>
      <c r="I2912" s="257"/>
      <c r="J2912" s="257"/>
      <c r="K2912" s="109"/>
      <c r="L2912" s="257"/>
      <c r="M2912" s="257"/>
      <c r="N2912" s="257"/>
      <c r="O2912" s="257"/>
      <c r="P2912" s="248"/>
      <c r="Q2912" s="248"/>
      <c r="R2912" s="248"/>
      <c r="S2912" s="248"/>
      <c r="T2912" s="248"/>
      <c r="U2912" s="248"/>
    </row>
    <row r="2913" spans="2:21" s="260" customFormat="1" ht="30" customHeight="1">
      <c r="B2913" s="250"/>
      <c r="C2913" s="250"/>
      <c r="D2913" s="250"/>
      <c r="E2913" s="107"/>
      <c r="F2913" s="257"/>
      <c r="G2913" s="257"/>
      <c r="H2913" s="257"/>
      <c r="I2913" s="257"/>
      <c r="J2913" s="257"/>
      <c r="K2913" s="109"/>
      <c r="L2913" s="257"/>
      <c r="M2913" s="257"/>
      <c r="N2913" s="257"/>
      <c r="O2913" s="257"/>
      <c r="P2913" s="248"/>
      <c r="Q2913" s="248"/>
      <c r="R2913" s="248"/>
      <c r="S2913" s="248"/>
      <c r="T2913" s="248"/>
      <c r="U2913" s="248"/>
    </row>
    <row r="2914" spans="2:21" s="260" customFormat="1" ht="30" customHeight="1">
      <c r="B2914" s="250"/>
      <c r="C2914" s="250"/>
      <c r="D2914" s="250"/>
      <c r="E2914" s="107"/>
      <c r="F2914" s="257"/>
      <c r="G2914" s="257"/>
      <c r="H2914" s="257"/>
      <c r="I2914" s="257"/>
      <c r="J2914" s="257"/>
      <c r="K2914" s="109"/>
      <c r="L2914" s="257"/>
      <c r="M2914" s="257"/>
      <c r="N2914" s="257"/>
      <c r="O2914" s="257"/>
      <c r="P2914" s="248"/>
      <c r="Q2914" s="248"/>
      <c r="R2914" s="248"/>
      <c r="S2914" s="248"/>
      <c r="T2914" s="248"/>
      <c r="U2914" s="248"/>
    </row>
    <row r="2915" spans="2:21" s="260" customFormat="1" ht="30" customHeight="1">
      <c r="B2915" s="250"/>
      <c r="C2915" s="250"/>
      <c r="D2915" s="250"/>
      <c r="E2915" s="107"/>
      <c r="F2915" s="257"/>
      <c r="G2915" s="257"/>
      <c r="H2915" s="257"/>
      <c r="I2915" s="257"/>
      <c r="J2915" s="257"/>
      <c r="K2915" s="109"/>
      <c r="L2915" s="257"/>
      <c r="M2915" s="257"/>
      <c r="N2915" s="257"/>
      <c r="O2915" s="257"/>
      <c r="P2915" s="248"/>
      <c r="Q2915" s="248"/>
      <c r="R2915" s="248"/>
      <c r="S2915" s="248"/>
      <c r="T2915" s="248"/>
      <c r="U2915" s="248"/>
    </row>
    <row r="2916" spans="2:21" s="260" customFormat="1" ht="30" customHeight="1">
      <c r="B2916" s="250"/>
      <c r="C2916" s="250"/>
      <c r="D2916" s="250"/>
      <c r="E2916" s="107"/>
      <c r="F2916" s="257"/>
      <c r="G2916" s="257"/>
      <c r="H2916" s="257"/>
      <c r="I2916" s="257"/>
      <c r="J2916" s="257"/>
      <c r="K2916" s="109"/>
      <c r="L2916" s="257"/>
      <c r="M2916" s="257"/>
      <c r="N2916" s="257"/>
      <c r="O2916" s="257"/>
      <c r="P2916" s="248"/>
      <c r="Q2916" s="248"/>
      <c r="R2916" s="248"/>
      <c r="S2916" s="248"/>
      <c r="T2916" s="248"/>
      <c r="U2916" s="248"/>
    </row>
    <row r="2917" spans="2:21" s="260" customFormat="1" ht="30" customHeight="1">
      <c r="B2917" s="250"/>
      <c r="C2917" s="250"/>
      <c r="D2917" s="250"/>
      <c r="E2917" s="107"/>
      <c r="F2917" s="257"/>
      <c r="G2917" s="257"/>
      <c r="H2917" s="257"/>
      <c r="I2917" s="257"/>
      <c r="J2917" s="257"/>
      <c r="K2917" s="109"/>
      <c r="L2917" s="257"/>
      <c r="M2917" s="257"/>
      <c r="N2917" s="257"/>
      <c r="O2917" s="257"/>
      <c r="P2917" s="248"/>
      <c r="Q2917" s="248"/>
      <c r="R2917" s="248"/>
      <c r="S2917" s="248"/>
      <c r="T2917" s="248"/>
      <c r="U2917" s="248"/>
    </row>
    <row r="2918" spans="2:21" s="260" customFormat="1" ht="30" customHeight="1">
      <c r="B2918" s="250"/>
      <c r="C2918" s="250"/>
      <c r="D2918" s="250"/>
      <c r="E2918" s="107"/>
      <c r="F2918" s="257"/>
      <c r="G2918" s="257"/>
      <c r="H2918" s="257"/>
      <c r="I2918" s="257"/>
      <c r="J2918" s="257"/>
      <c r="K2918" s="109"/>
      <c r="L2918" s="257"/>
      <c r="M2918" s="257"/>
      <c r="N2918" s="257"/>
      <c r="O2918" s="257"/>
      <c r="P2918" s="248"/>
      <c r="Q2918" s="248"/>
      <c r="R2918" s="248"/>
      <c r="S2918" s="248"/>
      <c r="T2918" s="248"/>
      <c r="U2918" s="248"/>
    </row>
    <row r="2919" spans="2:21" s="260" customFormat="1" ht="30" customHeight="1">
      <c r="B2919" s="250"/>
      <c r="C2919" s="250"/>
      <c r="D2919" s="250"/>
      <c r="E2919" s="107"/>
      <c r="F2919" s="257"/>
      <c r="G2919" s="257"/>
      <c r="H2919" s="257"/>
      <c r="I2919" s="257"/>
      <c r="J2919" s="257"/>
      <c r="K2919" s="109"/>
      <c r="L2919" s="257"/>
      <c r="M2919" s="257"/>
      <c r="N2919" s="257"/>
      <c r="O2919" s="257"/>
      <c r="P2919" s="248"/>
      <c r="Q2919" s="248"/>
      <c r="R2919" s="248"/>
      <c r="S2919" s="248"/>
      <c r="T2919" s="248"/>
      <c r="U2919" s="248"/>
    </row>
    <row r="2920" spans="2:21" s="260" customFormat="1" ht="30" customHeight="1">
      <c r="B2920" s="250"/>
      <c r="C2920" s="250"/>
      <c r="D2920" s="250"/>
      <c r="E2920" s="107"/>
      <c r="F2920" s="257"/>
      <c r="G2920" s="257"/>
      <c r="H2920" s="257"/>
      <c r="I2920" s="257"/>
      <c r="J2920" s="257"/>
      <c r="K2920" s="109"/>
      <c r="L2920" s="257"/>
      <c r="M2920" s="257"/>
      <c r="N2920" s="257"/>
      <c r="O2920" s="257"/>
      <c r="P2920" s="248"/>
      <c r="Q2920" s="248"/>
      <c r="R2920" s="248"/>
      <c r="S2920" s="248"/>
      <c r="T2920" s="248"/>
      <c r="U2920" s="248"/>
    </row>
    <row r="2921" spans="2:21" s="260" customFormat="1" ht="30" customHeight="1">
      <c r="B2921" s="250"/>
      <c r="C2921" s="250"/>
      <c r="D2921" s="250"/>
      <c r="E2921" s="107"/>
      <c r="F2921" s="257"/>
      <c r="G2921" s="257"/>
      <c r="H2921" s="257"/>
      <c r="I2921" s="257"/>
      <c r="J2921" s="257"/>
      <c r="K2921" s="109"/>
      <c r="L2921" s="257"/>
      <c r="M2921" s="257"/>
      <c r="N2921" s="257"/>
      <c r="O2921" s="257"/>
      <c r="P2921" s="248"/>
      <c r="Q2921" s="248"/>
      <c r="R2921" s="248"/>
      <c r="S2921" s="248"/>
      <c r="T2921" s="248"/>
      <c r="U2921" s="248"/>
    </row>
    <row r="2922" spans="2:21" s="260" customFormat="1" ht="30" customHeight="1">
      <c r="B2922" s="250"/>
      <c r="C2922" s="250"/>
      <c r="D2922" s="250"/>
      <c r="E2922" s="107"/>
      <c r="F2922" s="257"/>
      <c r="G2922" s="257"/>
      <c r="H2922" s="257"/>
      <c r="I2922" s="257"/>
      <c r="J2922" s="257"/>
      <c r="K2922" s="109"/>
      <c r="L2922" s="257"/>
      <c r="M2922" s="257"/>
      <c r="N2922" s="257"/>
      <c r="O2922" s="257"/>
      <c r="P2922" s="248"/>
      <c r="Q2922" s="248"/>
      <c r="R2922" s="248"/>
      <c r="S2922" s="248"/>
      <c r="T2922" s="248"/>
      <c r="U2922" s="248"/>
    </row>
    <row r="2923" spans="2:21" s="260" customFormat="1" ht="30" customHeight="1">
      <c r="B2923" s="250"/>
      <c r="C2923" s="250"/>
      <c r="D2923" s="250"/>
      <c r="E2923" s="107"/>
      <c r="F2923" s="257"/>
      <c r="G2923" s="257"/>
      <c r="H2923" s="257"/>
      <c r="I2923" s="257"/>
      <c r="J2923" s="257"/>
      <c r="K2923" s="109"/>
      <c r="L2923" s="257"/>
      <c r="M2923" s="257"/>
      <c r="N2923" s="257"/>
      <c r="O2923" s="257"/>
      <c r="P2923" s="248"/>
      <c r="Q2923" s="248"/>
      <c r="R2923" s="248"/>
      <c r="S2923" s="248"/>
      <c r="T2923" s="248"/>
      <c r="U2923" s="248"/>
    </row>
    <row r="2924" spans="2:21" s="260" customFormat="1" ht="30" customHeight="1">
      <c r="B2924" s="250"/>
      <c r="C2924" s="250"/>
      <c r="D2924" s="250"/>
      <c r="E2924" s="107"/>
      <c r="F2924" s="257"/>
      <c r="G2924" s="257"/>
      <c r="H2924" s="257"/>
      <c r="I2924" s="257"/>
      <c r="J2924" s="257"/>
      <c r="K2924" s="109"/>
      <c r="L2924" s="257"/>
      <c r="M2924" s="257"/>
      <c r="N2924" s="257"/>
      <c r="O2924" s="257"/>
      <c r="P2924" s="248"/>
      <c r="Q2924" s="248"/>
      <c r="R2924" s="248"/>
      <c r="S2924" s="248"/>
      <c r="T2924" s="248"/>
      <c r="U2924" s="248"/>
    </row>
    <row r="2925" spans="2:21" s="260" customFormat="1" ht="30" customHeight="1">
      <c r="B2925" s="250"/>
      <c r="C2925" s="250"/>
      <c r="D2925" s="250"/>
      <c r="E2925" s="107"/>
      <c r="F2925" s="257"/>
      <c r="G2925" s="257"/>
      <c r="H2925" s="257"/>
      <c r="I2925" s="257"/>
      <c r="J2925" s="257"/>
      <c r="K2925" s="109"/>
      <c r="L2925" s="257"/>
      <c r="M2925" s="257"/>
      <c r="N2925" s="257"/>
      <c r="O2925" s="257"/>
      <c r="P2925" s="248"/>
      <c r="Q2925" s="248"/>
      <c r="R2925" s="248"/>
      <c r="S2925" s="248"/>
      <c r="T2925" s="248"/>
      <c r="U2925" s="248"/>
    </row>
    <row r="2926" spans="2:21" s="260" customFormat="1" ht="30" customHeight="1">
      <c r="B2926" s="250"/>
      <c r="C2926" s="250"/>
      <c r="D2926" s="250"/>
      <c r="E2926" s="107"/>
      <c r="F2926" s="257"/>
      <c r="G2926" s="257"/>
      <c r="H2926" s="257"/>
      <c r="I2926" s="257"/>
      <c r="J2926" s="257"/>
      <c r="K2926" s="109"/>
      <c r="L2926" s="257"/>
      <c r="M2926" s="257"/>
      <c r="N2926" s="257"/>
      <c r="O2926" s="257"/>
      <c r="P2926" s="248"/>
      <c r="Q2926" s="248"/>
      <c r="R2926" s="248"/>
      <c r="S2926" s="248"/>
      <c r="T2926" s="248"/>
      <c r="U2926" s="248"/>
    </row>
    <row r="2927" spans="2:21" s="260" customFormat="1" ht="30" customHeight="1">
      <c r="B2927" s="250"/>
      <c r="C2927" s="250"/>
      <c r="D2927" s="250"/>
      <c r="E2927" s="107"/>
      <c r="F2927" s="257"/>
      <c r="G2927" s="257"/>
      <c r="H2927" s="257"/>
      <c r="I2927" s="257"/>
      <c r="J2927" s="257"/>
      <c r="K2927" s="109"/>
      <c r="L2927" s="257"/>
      <c r="M2927" s="257"/>
      <c r="N2927" s="257"/>
      <c r="O2927" s="257"/>
      <c r="P2927" s="248"/>
      <c r="Q2927" s="248"/>
      <c r="R2927" s="248"/>
      <c r="S2927" s="248"/>
      <c r="T2927" s="248"/>
      <c r="U2927" s="248"/>
    </row>
    <row r="2928" spans="2:21" s="260" customFormat="1" ht="30" customHeight="1">
      <c r="B2928" s="250"/>
      <c r="C2928" s="250"/>
      <c r="D2928" s="250"/>
      <c r="E2928" s="107"/>
      <c r="F2928" s="257"/>
      <c r="G2928" s="257"/>
      <c r="H2928" s="257"/>
      <c r="I2928" s="257"/>
      <c r="J2928" s="257"/>
      <c r="K2928" s="109"/>
      <c r="L2928" s="257"/>
      <c r="M2928" s="257"/>
      <c r="N2928" s="257"/>
      <c r="O2928" s="257"/>
      <c r="P2928" s="248"/>
      <c r="Q2928" s="248"/>
      <c r="R2928" s="248"/>
      <c r="S2928" s="248"/>
      <c r="T2928" s="248"/>
      <c r="U2928" s="248"/>
    </row>
    <row r="2929" spans="2:21" s="260" customFormat="1" ht="30" customHeight="1">
      <c r="B2929" s="250"/>
      <c r="C2929" s="250"/>
      <c r="D2929" s="250"/>
      <c r="E2929" s="107"/>
      <c r="F2929" s="257"/>
      <c r="G2929" s="257"/>
      <c r="H2929" s="257"/>
      <c r="I2929" s="257"/>
      <c r="J2929" s="257"/>
      <c r="K2929" s="109"/>
      <c r="L2929" s="257"/>
      <c r="M2929" s="257"/>
      <c r="N2929" s="257"/>
      <c r="O2929" s="257"/>
      <c r="P2929" s="248"/>
      <c r="Q2929" s="248"/>
      <c r="R2929" s="248"/>
      <c r="S2929" s="248"/>
      <c r="T2929" s="248"/>
      <c r="U2929" s="248"/>
    </row>
    <row r="2930" spans="2:21" s="260" customFormat="1" ht="30" customHeight="1">
      <c r="B2930" s="250"/>
      <c r="C2930" s="250"/>
      <c r="D2930" s="250"/>
      <c r="E2930" s="107"/>
      <c r="F2930" s="257"/>
      <c r="G2930" s="257"/>
      <c r="H2930" s="257"/>
      <c r="I2930" s="257"/>
      <c r="J2930" s="257"/>
      <c r="K2930" s="109"/>
      <c r="L2930" s="257"/>
      <c r="M2930" s="257"/>
      <c r="N2930" s="257"/>
      <c r="O2930" s="257"/>
      <c r="P2930" s="248"/>
      <c r="Q2930" s="248"/>
      <c r="R2930" s="248"/>
      <c r="S2930" s="248"/>
      <c r="T2930" s="248"/>
      <c r="U2930" s="248"/>
    </row>
    <row r="2931" spans="2:21" s="260" customFormat="1" ht="30" customHeight="1">
      <c r="B2931" s="250"/>
      <c r="C2931" s="250"/>
      <c r="D2931" s="250"/>
      <c r="E2931" s="107"/>
      <c r="F2931" s="257"/>
      <c r="G2931" s="257"/>
      <c r="H2931" s="257"/>
      <c r="I2931" s="257"/>
      <c r="J2931" s="257"/>
      <c r="K2931" s="109"/>
      <c r="L2931" s="257"/>
      <c r="M2931" s="257"/>
      <c r="N2931" s="257"/>
      <c r="O2931" s="257"/>
      <c r="P2931" s="248"/>
      <c r="Q2931" s="248"/>
      <c r="R2931" s="248"/>
      <c r="S2931" s="248"/>
      <c r="T2931" s="248"/>
      <c r="U2931" s="248"/>
    </row>
    <row r="2932" spans="2:21" s="260" customFormat="1" ht="30" customHeight="1">
      <c r="B2932" s="250"/>
      <c r="C2932" s="250"/>
      <c r="D2932" s="250"/>
      <c r="E2932" s="107"/>
      <c r="F2932" s="257"/>
      <c r="G2932" s="257"/>
      <c r="H2932" s="257"/>
      <c r="I2932" s="257"/>
      <c r="J2932" s="257"/>
      <c r="K2932" s="109"/>
      <c r="L2932" s="257"/>
      <c r="M2932" s="257"/>
      <c r="N2932" s="257"/>
      <c r="O2932" s="257"/>
      <c r="P2932" s="248"/>
      <c r="Q2932" s="248"/>
      <c r="R2932" s="248"/>
      <c r="S2932" s="248"/>
      <c r="T2932" s="248"/>
      <c r="U2932" s="248"/>
    </row>
    <row r="2933" spans="2:21" s="260" customFormat="1" ht="30" customHeight="1">
      <c r="B2933" s="250"/>
      <c r="C2933" s="250"/>
      <c r="D2933" s="250"/>
      <c r="E2933" s="107"/>
      <c r="F2933" s="257"/>
      <c r="G2933" s="257"/>
      <c r="H2933" s="257"/>
      <c r="I2933" s="257"/>
      <c r="J2933" s="257"/>
      <c r="K2933" s="109"/>
      <c r="L2933" s="257"/>
      <c r="M2933" s="257"/>
      <c r="N2933" s="257"/>
      <c r="O2933" s="257"/>
      <c r="P2933" s="248"/>
      <c r="Q2933" s="248"/>
      <c r="R2933" s="248"/>
      <c r="S2933" s="248"/>
      <c r="T2933" s="248"/>
      <c r="U2933" s="248"/>
    </row>
    <row r="2934" spans="2:21" s="260" customFormat="1" ht="30" customHeight="1">
      <c r="B2934" s="250"/>
      <c r="C2934" s="250"/>
      <c r="D2934" s="250"/>
      <c r="E2934" s="107"/>
      <c r="F2934" s="257"/>
      <c r="G2934" s="257"/>
      <c r="H2934" s="257"/>
      <c r="I2934" s="257"/>
      <c r="J2934" s="257"/>
      <c r="K2934" s="109"/>
      <c r="L2934" s="257"/>
      <c r="M2934" s="257"/>
      <c r="N2934" s="257"/>
      <c r="O2934" s="257"/>
      <c r="P2934" s="248"/>
      <c r="Q2934" s="248"/>
      <c r="R2934" s="248"/>
      <c r="S2934" s="248"/>
      <c r="T2934" s="248"/>
      <c r="U2934" s="248"/>
    </row>
    <row r="2935" spans="2:21" s="260" customFormat="1" ht="30" customHeight="1">
      <c r="B2935" s="250"/>
      <c r="C2935" s="250"/>
      <c r="D2935" s="250"/>
      <c r="E2935" s="107"/>
      <c r="F2935" s="257"/>
      <c r="G2935" s="257"/>
      <c r="H2935" s="257"/>
      <c r="I2935" s="257"/>
      <c r="J2935" s="257"/>
      <c r="K2935" s="109"/>
      <c r="L2935" s="257"/>
      <c r="M2935" s="257"/>
      <c r="N2935" s="257"/>
      <c r="O2935" s="257"/>
      <c r="P2935" s="248"/>
      <c r="Q2935" s="248"/>
      <c r="R2935" s="248"/>
      <c r="S2935" s="248"/>
      <c r="T2935" s="248"/>
      <c r="U2935" s="248"/>
    </row>
    <row r="2936" spans="2:21" s="260" customFormat="1" ht="30" customHeight="1">
      <c r="B2936" s="250"/>
      <c r="C2936" s="250"/>
      <c r="D2936" s="250"/>
      <c r="E2936" s="107"/>
      <c r="F2936" s="257"/>
      <c r="G2936" s="257"/>
      <c r="H2936" s="257"/>
      <c r="I2936" s="257"/>
      <c r="J2936" s="257"/>
      <c r="K2936" s="109"/>
      <c r="L2936" s="257"/>
      <c r="M2936" s="257"/>
      <c r="N2936" s="257"/>
      <c r="O2936" s="257"/>
      <c r="P2936" s="248"/>
      <c r="Q2936" s="248"/>
      <c r="R2936" s="248"/>
      <c r="S2936" s="248"/>
      <c r="T2936" s="248"/>
      <c r="U2936" s="248"/>
    </row>
    <row r="2937" spans="2:21" s="260" customFormat="1" ht="30" customHeight="1">
      <c r="B2937" s="250"/>
      <c r="C2937" s="250"/>
      <c r="D2937" s="250"/>
      <c r="E2937" s="107"/>
      <c r="F2937" s="257"/>
      <c r="G2937" s="257"/>
      <c r="H2937" s="257"/>
      <c r="I2937" s="257"/>
      <c r="J2937" s="257"/>
      <c r="K2937" s="109"/>
      <c r="L2937" s="257"/>
      <c r="M2937" s="257"/>
      <c r="N2937" s="257"/>
      <c r="O2937" s="257"/>
      <c r="P2937" s="248"/>
      <c r="Q2937" s="248"/>
      <c r="R2937" s="248"/>
      <c r="S2937" s="248"/>
      <c r="T2937" s="248"/>
      <c r="U2937" s="248"/>
    </row>
    <row r="2938" spans="2:21" s="260" customFormat="1" ht="30" customHeight="1">
      <c r="B2938" s="250"/>
      <c r="C2938" s="250"/>
      <c r="D2938" s="250"/>
      <c r="E2938" s="107"/>
      <c r="F2938" s="257"/>
      <c r="G2938" s="257"/>
      <c r="H2938" s="257"/>
      <c r="I2938" s="257"/>
      <c r="J2938" s="257"/>
      <c r="K2938" s="109"/>
      <c r="L2938" s="257"/>
      <c r="M2938" s="257"/>
      <c r="N2938" s="257"/>
      <c r="O2938" s="257"/>
      <c r="P2938" s="248"/>
      <c r="Q2938" s="248"/>
      <c r="R2938" s="248"/>
      <c r="S2938" s="248"/>
      <c r="T2938" s="248"/>
      <c r="U2938" s="248"/>
    </row>
    <row r="2939" spans="2:21" s="260" customFormat="1" ht="30" customHeight="1">
      <c r="B2939" s="250"/>
      <c r="C2939" s="250"/>
      <c r="D2939" s="250"/>
      <c r="E2939" s="107"/>
      <c r="F2939" s="257"/>
      <c r="G2939" s="257"/>
      <c r="H2939" s="257"/>
      <c r="I2939" s="257"/>
      <c r="J2939" s="257"/>
      <c r="K2939" s="109"/>
      <c r="L2939" s="257"/>
      <c r="M2939" s="257"/>
      <c r="N2939" s="257"/>
      <c r="O2939" s="257"/>
      <c r="P2939" s="248"/>
      <c r="Q2939" s="248"/>
      <c r="R2939" s="248"/>
      <c r="S2939" s="248"/>
      <c r="T2939" s="248"/>
      <c r="U2939" s="248"/>
    </row>
    <row r="2940" spans="2:21" s="260" customFormat="1" ht="30" customHeight="1">
      <c r="B2940" s="250"/>
      <c r="C2940" s="250"/>
      <c r="D2940" s="250"/>
      <c r="E2940" s="107"/>
      <c r="F2940" s="257"/>
      <c r="G2940" s="257"/>
      <c r="H2940" s="257"/>
      <c r="I2940" s="257"/>
      <c r="J2940" s="257"/>
      <c r="K2940" s="109"/>
      <c r="L2940" s="257"/>
      <c r="M2940" s="257"/>
      <c r="N2940" s="257"/>
      <c r="O2940" s="257"/>
      <c r="P2940" s="248"/>
      <c r="Q2940" s="248"/>
      <c r="R2940" s="248"/>
      <c r="S2940" s="248"/>
      <c r="T2940" s="248"/>
      <c r="U2940" s="248"/>
    </row>
    <row r="2941" spans="2:21" s="260" customFormat="1" ht="30" customHeight="1">
      <c r="B2941" s="250"/>
      <c r="C2941" s="250"/>
      <c r="D2941" s="250"/>
      <c r="E2941" s="107"/>
      <c r="F2941" s="257"/>
      <c r="G2941" s="257"/>
      <c r="H2941" s="257"/>
      <c r="I2941" s="257"/>
      <c r="J2941" s="257"/>
      <c r="K2941" s="109"/>
      <c r="L2941" s="257"/>
      <c r="M2941" s="257"/>
      <c r="N2941" s="257"/>
      <c r="O2941" s="257"/>
      <c r="P2941" s="248"/>
      <c r="Q2941" s="248"/>
      <c r="R2941" s="248"/>
      <c r="S2941" s="248"/>
      <c r="T2941" s="248"/>
      <c r="U2941" s="248"/>
    </row>
    <row r="2942" spans="2:21" s="260" customFormat="1" ht="30" customHeight="1">
      <c r="B2942" s="250"/>
      <c r="C2942" s="250"/>
      <c r="D2942" s="250"/>
      <c r="E2942" s="107"/>
      <c r="F2942" s="257"/>
      <c r="G2942" s="257"/>
      <c r="H2942" s="257"/>
      <c r="I2942" s="257"/>
      <c r="J2942" s="257"/>
      <c r="K2942" s="109"/>
      <c r="L2942" s="257"/>
      <c r="M2942" s="257"/>
      <c r="N2942" s="257"/>
      <c r="O2942" s="257"/>
      <c r="P2942" s="248"/>
      <c r="Q2942" s="248"/>
      <c r="R2942" s="248"/>
      <c r="S2942" s="248"/>
      <c r="T2942" s="248"/>
      <c r="U2942" s="248"/>
    </row>
    <row r="2943" spans="2:21" s="260" customFormat="1" ht="30" customHeight="1">
      <c r="B2943" s="250"/>
      <c r="C2943" s="250"/>
      <c r="D2943" s="250"/>
      <c r="E2943" s="107"/>
      <c r="F2943" s="257"/>
      <c r="G2943" s="257"/>
      <c r="H2943" s="257"/>
      <c r="I2943" s="257"/>
      <c r="J2943" s="257"/>
      <c r="K2943" s="109"/>
      <c r="L2943" s="257"/>
      <c r="M2943" s="257"/>
      <c r="N2943" s="257"/>
      <c r="O2943" s="257"/>
      <c r="P2943" s="248"/>
      <c r="Q2943" s="248"/>
      <c r="R2943" s="248"/>
      <c r="S2943" s="248"/>
      <c r="T2943" s="248"/>
      <c r="U2943" s="248"/>
    </row>
    <row r="2944" spans="2:21" s="260" customFormat="1" ht="30" customHeight="1">
      <c r="B2944" s="250"/>
      <c r="C2944" s="250"/>
      <c r="D2944" s="250"/>
      <c r="E2944" s="107"/>
      <c r="F2944" s="257"/>
      <c r="G2944" s="257"/>
      <c r="H2944" s="257"/>
      <c r="I2944" s="257"/>
      <c r="J2944" s="257"/>
      <c r="K2944" s="109"/>
      <c r="L2944" s="257"/>
      <c r="M2944" s="257"/>
      <c r="N2944" s="257"/>
      <c r="O2944" s="257"/>
      <c r="P2944" s="248"/>
      <c r="Q2944" s="248"/>
      <c r="R2944" s="248"/>
      <c r="S2944" s="248"/>
      <c r="T2944" s="248"/>
      <c r="U2944" s="248"/>
    </row>
    <row r="2945" spans="2:21" s="260" customFormat="1" ht="30" customHeight="1">
      <c r="B2945" s="250"/>
      <c r="C2945" s="250"/>
      <c r="D2945" s="250"/>
      <c r="E2945" s="107"/>
      <c r="F2945" s="257"/>
      <c r="G2945" s="257"/>
      <c r="H2945" s="257"/>
      <c r="I2945" s="257"/>
      <c r="J2945" s="257"/>
      <c r="K2945" s="109"/>
      <c r="L2945" s="257"/>
      <c r="M2945" s="257"/>
      <c r="N2945" s="257"/>
      <c r="O2945" s="257"/>
      <c r="P2945" s="248"/>
      <c r="Q2945" s="248"/>
      <c r="R2945" s="248"/>
      <c r="S2945" s="248"/>
      <c r="T2945" s="248"/>
      <c r="U2945" s="248"/>
    </row>
    <row r="2946" spans="2:21" s="260" customFormat="1" ht="30" customHeight="1">
      <c r="B2946" s="250"/>
      <c r="C2946" s="250"/>
      <c r="D2946" s="250"/>
      <c r="E2946" s="107"/>
      <c r="F2946" s="257"/>
      <c r="G2946" s="257"/>
      <c r="H2946" s="257"/>
      <c r="I2946" s="257"/>
      <c r="J2946" s="257"/>
      <c r="K2946" s="109"/>
      <c r="L2946" s="257"/>
      <c r="M2946" s="257"/>
      <c r="N2946" s="257"/>
      <c r="O2946" s="257"/>
      <c r="P2946" s="248"/>
      <c r="Q2946" s="248"/>
      <c r="R2946" s="248"/>
      <c r="S2946" s="248"/>
      <c r="T2946" s="248"/>
      <c r="U2946" s="248"/>
    </row>
    <row r="2947" spans="2:21" s="260" customFormat="1" ht="30" customHeight="1">
      <c r="B2947" s="250"/>
      <c r="C2947" s="250"/>
      <c r="D2947" s="250"/>
      <c r="E2947" s="107"/>
      <c r="F2947" s="257"/>
      <c r="G2947" s="257"/>
      <c r="H2947" s="257"/>
      <c r="I2947" s="257"/>
      <c r="J2947" s="257"/>
      <c r="K2947" s="109"/>
      <c r="L2947" s="257"/>
      <c r="M2947" s="257"/>
      <c r="N2947" s="257"/>
      <c r="O2947" s="257"/>
      <c r="P2947" s="248"/>
      <c r="Q2947" s="248"/>
      <c r="R2947" s="248"/>
      <c r="S2947" s="248"/>
      <c r="T2947" s="248"/>
      <c r="U2947" s="248"/>
    </row>
    <row r="2948" spans="2:21" s="260" customFormat="1" ht="30" customHeight="1">
      <c r="B2948" s="250"/>
      <c r="C2948" s="250"/>
      <c r="D2948" s="250"/>
      <c r="E2948" s="107"/>
      <c r="F2948" s="257"/>
      <c r="G2948" s="257"/>
      <c r="H2948" s="257"/>
      <c r="I2948" s="257"/>
      <c r="J2948" s="257"/>
      <c r="K2948" s="109"/>
      <c r="L2948" s="257"/>
      <c r="M2948" s="257"/>
      <c r="N2948" s="257"/>
      <c r="O2948" s="257"/>
      <c r="P2948" s="248"/>
      <c r="Q2948" s="248"/>
      <c r="R2948" s="248"/>
      <c r="S2948" s="248"/>
      <c r="T2948" s="248"/>
      <c r="U2948" s="248"/>
    </row>
    <row r="2949" spans="2:21" s="260" customFormat="1" ht="30" customHeight="1">
      <c r="B2949" s="250"/>
      <c r="C2949" s="250"/>
      <c r="D2949" s="250"/>
      <c r="E2949" s="107"/>
      <c r="F2949" s="257"/>
      <c r="G2949" s="257"/>
      <c r="H2949" s="257"/>
      <c r="I2949" s="257"/>
      <c r="J2949" s="257"/>
      <c r="K2949" s="109"/>
      <c r="L2949" s="257"/>
      <c r="M2949" s="257"/>
      <c r="N2949" s="257"/>
      <c r="O2949" s="257"/>
      <c r="P2949" s="248"/>
      <c r="Q2949" s="248"/>
      <c r="R2949" s="248"/>
      <c r="S2949" s="248"/>
      <c r="T2949" s="248"/>
      <c r="U2949" s="248"/>
    </row>
    <row r="2950" spans="2:21" s="260" customFormat="1" ht="30" customHeight="1">
      <c r="B2950" s="250"/>
      <c r="C2950" s="250"/>
      <c r="D2950" s="250"/>
      <c r="E2950" s="107"/>
      <c r="F2950" s="257"/>
      <c r="G2950" s="257"/>
      <c r="H2950" s="257"/>
      <c r="I2950" s="257"/>
      <c r="J2950" s="257"/>
      <c r="K2950" s="109"/>
      <c r="L2950" s="257"/>
      <c r="M2950" s="257"/>
      <c r="N2950" s="257"/>
      <c r="O2950" s="257"/>
      <c r="P2950" s="248"/>
      <c r="Q2950" s="248"/>
      <c r="R2950" s="248"/>
      <c r="S2950" s="248"/>
      <c r="T2950" s="248"/>
      <c r="U2950" s="248"/>
    </row>
    <row r="2951" spans="2:21" s="260" customFormat="1" ht="30" customHeight="1">
      <c r="B2951" s="250"/>
      <c r="C2951" s="250"/>
      <c r="D2951" s="250"/>
      <c r="E2951" s="107"/>
      <c r="F2951" s="257"/>
      <c r="G2951" s="257"/>
      <c r="H2951" s="257"/>
      <c r="I2951" s="257"/>
      <c r="J2951" s="257"/>
      <c r="K2951" s="109"/>
      <c r="L2951" s="257"/>
      <c r="M2951" s="257"/>
      <c r="N2951" s="257"/>
      <c r="O2951" s="257"/>
      <c r="P2951" s="248"/>
      <c r="Q2951" s="248"/>
      <c r="R2951" s="248"/>
      <c r="S2951" s="248"/>
      <c r="T2951" s="248"/>
      <c r="U2951" s="248"/>
    </row>
    <row r="2952" spans="2:21" s="260" customFormat="1" ht="30" customHeight="1">
      <c r="B2952" s="250"/>
      <c r="C2952" s="250"/>
      <c r="D2952" s="250"/>
      <c r="E2952" s="107"/>
      <c r="F2952" s="257"/>
      <c r="G2952" s="257"/>
      <c r="H2952" s="257"/>
      <c r="I2952" s="257"/>
      <c r="J2952" s="257"/>
      <c r="K2952" s="109"/>
      <c r="L2952" s="257"/>
      <c r="M2952" s="257"/>
      <c r="N2952" s="257"/>
      <c r="O2952" s="257"/>
      <c r="P2952" s="248"/>
      <c r="Q2952" s="248"/>
      <c r="R2952" s="248"/>
      <c r="S2952" s="248"/>
      <c r="T2952" s="248"/>
      <c r="U2952" s="248"/>
    </row>
    <row r="2953" spans="2:21" s="260" customFormat="1" ht="30" customHeight="1">
      <c r="B2953" s="250"/>
      <c r="C2953" s="250"/>
      <c r="D2953" s="250"/>
      <c r="E2953" s="107"/>
      <c r="F2953" s="257"/>
      <c r="G2953" s="257"/>
      <c r="H2953" s="257"/>
      <c r="I2953" s="257"/>
      <c r="J2953" s="257"/>
      <c r="K2953" s="109"/>
      <c r="L2953" s="257"/>
      <c r="M2953" s="257"/>
      <c r="N2953" s="257"/>
      <c r="O2953" s="257"/>
      <c r="P2953" s="248"/>
      <c r="Q2953" s="248"/>
      <c r="R2953" s="248"/>
      <c r="S2953" s="248"/>
      <c r="T2953" s="248"/>
      <c r="U2953" s="248"/>
    </row>
    <row r="2954" spans="2:21" s="260" customFormat="1" ht="30" customHeight="1">
      <c r="B2954" s="250"/>
      <c r="C2954" s="250"/>
      <c r="D2954" s="250"/>
      <c r="E2954" s="107"/>
      <c r="F2954" s="257"/>
      <c r="G2954" s="257"/>
      <c r="H2954" s="257"/>
      <c r="I2954" s="257"/>
      <c r="J2954" s="257"/>
      <c r="K2954" s="109"/>
      <c r="L2954" s="257"/>
      <c r="M2954" s="257"/>
      <c r="N2954" s="257"/>
      <c r="O2954" s="257"/>
      <c r="P2954" s="248"/>
      <c r="Q2954" s="248"/>
      <c r="R2954" s="248"/>
      <c r="S2954" s="248"/>
      <c r="T2954" s="248"/>
      <c r="U2954" s="248"/>
    </row>
    <row r="2955" spans="2:21" s="260" customFormat="1" ht="30" customHeight="1">
      <c r="B2955" s="250"/>
      <c r="C2955" s="250"/>
      <c r="D2955" s="250"/>
      <c r="E2955" s="107"/>
      <c r="F2955" s="257"/>
      <c r="G2955" s="257"/>
      <c r="H2955" s="257"/>
      <c r="I2955" s="257"/>
      <c r="J2955" s="257"/>
      <c r="K2955" s="109"/>
      <c r="L2955" s="257"/>
      <c r="M2955" s="257"/>
      <c r="N2955" s="257"/>
      <c r="O2955" s="257"/>
      <c r="P2955" s="248"/>
      <c r="Q2955" s="248"/>
      <c r="R2955" s="248"/>
      <c r="S2955" s="248"/>
      <c r="T2955" s="248"/>
      <c r="U2955" s="248"/>
    </row>
    <row r="2956" spans="2:21" s="260" customFormat="1" ht="30" customHeight="1">
      <c r="B2956" s="250"/>
      <c r="C2956" s="250"/>
      <c r="D2956" s="250"/>
      <c r="E2956" s="107"/>
      <c r="F2956" s="257"/>
      <c r="G2956" s="257"/>
      <c r="H2956" s="257"/>
      <c r="I2956" s="257"/>
      <c r="J2956" s="257"/>
      <c r="K2956" s="109"/>
      <c r="L2956" s="257"/>
      <c r="M2956" s="257"/>
      <c r="N2956" s="257"/>
      <c r="O2956" s="257"/>
      <c r="P2956" s="248"/>
      <c r="Q2956" s="248"/>
      <c r="R2956" s="248"/>
      <c r="S2956" s="248"/>
      <c r="T2956" s="248"/>
      <c r="U2956" s="248"/>
    </row>
    <row r="2957" spans="2:21" s="260" customFormat="1" ht="30" customHeight="1">
      <c r="B2957" s="250"/>
      <c r="C2957" s="250"/>
      <c r="D2957" s="250"/>
      <c r="E2957" s="107"/>
      <c r="F2957" s="257"/>
      <c r="G2957" s="257"/>
      <c r="H2957" s="257"/>
      <c r="I2957" s="257"/>
      <c r="J2957" s="257"/>
      <c r="K2957" s="109"/>
      <c r="L2957" s="257"/>
      <c r="M2957" s="257"/>
      <c r="N2957" s="257"/>
      <c r="O2957" s="257"/>
      <c r="P2957" s="248"/>
      <c r="Q2957" s="248"/>
      <c r="R2957" s="248"/>
      <c r="S2957" s="248"/>
      <c r="T2957" s="248"/>
      <c r="U2957" s="248"/>
    </row>
    <row r="2958" spans="2:21" s="260" customFormat="1" ht="30" customHeight="1">
      <c r="B2958" s="250"/>
      <c r="C2958" s="250"/>
      <c r="D2958" s="250"/>
      <c r="E2958" s="107"/>
      <c r="F2958" s="257"/>
      <c r="G2958" s="257"/>
      <c r="H2958" s="257"/>
      <c r="I2958" s="257"/>
      <c r="J2958" s="257"/>
      <c r="K2958" s="109"/>
      <c r="L2958" s="257"/>
      <c r="M2958" s="257"/>
      <c r="N2958" s="257"/>
      <c r="O2958" s="257"/>
      <c r="P2958" s="248"/>
      <c r="Q2958" s="248"/>
      <c r="R2958" s="248"/>
      <c r="S2958" s="248"/>
      <c r="T2958" s="248"/>
      <c r="U2958" s="248"/>
    </row>
    <row r="2959" spans="2:21" s="260" customFormat="1" ht="30" customHeight="1">
      <c r="B2959" s="250"/>
      <c r="C2959" s="250"/>
      <c r="D2959" s="250"/>
      <c r="E2959" s="107"/>
      <c r="F2959" s="257"/>
      <c r="G2959" s="257"/>
      <c r="H2959" s="257"/>
      <c r="I2959" s="257"/>
      <c r="J2959" s="257"/>
      <c r="K2959" s="109"/>
      <c r="L2959" s="257"/>
      <c r="M2959" s="257"/>
      <c r="N2959" s="257"/>
      <c r="O2959" s="257"/>
      <c r="P2959" s="248"/>
      <c r="Q2959" s="248"/>
      <c r="R2959" s="248"/>
      <c r="S2959" s="248"/>
      <c r="T2959" s="248"/>
      <c r="U2959" s="248"/>
    </row>
    <row r="2960" spans="2:21" s="260" customFormat="1" ht="30" customHeight="1">
      <c r="B2960" s="250"/>
      <c r="C2960" s="250"/>
      <c r="D2960" s="250"/>
      <c r="E2960" s="107"/>
      <c r="F2960" s="257"/>
      <c r="G2960" s="257"/>
      <c r="H2960" s="257"/>
      <c r="I2960" s="257"/>
      <c r="J2960" s="257"/>
      <c r="K2960" s="109"/>
      <c r="L2960" s="257"/>
      <c r="M2960" s="257"/>
      <c r="N2960" s="257"/>
      <c r="O2960" s="257"/>
      <c r="P2960" s="248"/>
      <c r="Q2960" s="248"/>
      <c r="R2960" s="248"/>
      <c r="S2960" s="248"/>
      <c r="T2960" s="248"/>
      <c r="U2960" s="248"/>
    </row>
    <row r="2961" spans="2:21" s="260" customFormat="1" ht="30" customHeight="1">
      <c r="B2961" s="250"/>
      <c r="C2961" s="250"/>
      <c r="D2961" s="250"/>
      <c r="E2961" s="107"/>
      <c r="F2961" s="257"/>
      <c r="G2961" s="257"/>
      <c r="H2961" s="257"/>
      <c r="I2961" s="257"/>
      <c r="J2961" s="257"/>
      <c r="K2961" s="109"/>
      <c r="L2961" s="257"/>
      <c r="M2961" s="257"/>
      <c r="N2961" s="257"/>
      <c r="O2961" s="257"/>
      <c r="P2961" s="248"/>
      <c r="Q2961" s="248"/>
      <c r="R2961" s="248"/>
      <c r="S2961" s="248"/>
      <c r="T2961" s="248"/>
      <c r="U2961" s="248"/>
    </row>
    <row r="2962" spans="2:21" s="260" customFormat="1" ht="30" customHeight="1">
      <c r="B2962" s="250"/>
      <c r="C2962" s="250"/>
      <c r="D2962" s="250"/>
      <c r="E2962" s="107"/>
      <c r="F2962" s="257"/>
      <c r="G2962" s="257"/>
      <c r="H2962" s="257"/>
      <c r="I2962" s="257"/>
      <c r="J2962" s="257"/>
      <c r="K2962" s="109"/>
      <c r="L2962" s="257"/>
      <c r="M2962" s="257"/>
      <c r="N2962" s="257"/>
      <c r="O2962" s="257"/>
      <c r="P2962" s="248"/>
      <c r="Q2962" s="248"/>
      <c r="R2962" s="248"/>
      <c r="S2962" s="248"/>
      <c r="T2962" s="248"/>
      <c r="U2962" s="248"/>
    </row>
    <row r="2963" spans="2:21" s="260" customFormat="1" ht="30" customHeight="1">
      <c r="B2963" s="250"/>
      <c r="C2963" s="250"/>
      <c r="D2963" s="250"/>
      <c r="E2963" s="107"/>
      <c r="F2963" s="257"/>
      <c r="G2963" s="257"/>
      <c r="H2963" s="257"/>
      <c r="I2963" s="257"/>
      <c r="J2963" s="257"/>
      <c r="K2963" s="109"/>
      <c r="L2963" s="257"/>
      <c r="M2963" s="257"/>
      <c r="N2963" s="257"/>
      <c r="O2963" s="257"/>
      <c r="P2963" s="248"/>
      <c r="Q2963" s="248"/>
      <c r="R2963" s="248"/>
      <c r="S2963" s="248"/>
      <c r="T2963" s="248"/>
      <c r="U2963" s="248"/>
    </row>
    <row r="2964" spans="2:21" s="260" customFormat="1" ht="30" customHeight="1">
      <c r="B2964" s="250"/>
      <c r="C2964" s="250"/>
      <c r="D2964" s="250"/>
      <c r="E2964" s="107"/>
      <c r="F2964" s="257"/>
      <c r="G2964" s="257"/>
      <c r="H2964" s="257"/>
      <c r="I2964" s="257"/>
      <c r="J2964" s="257"/>
      <c r="K2964" s="109"/>
      <c r="L2964" s="257"/>
      <c r="M2964" s="257"/>
      <c r="N2964" s="257"/>
      <c r="O2964" s="257"/>
      <c r="P2964" s="248"/>
      <c r="Q2964" s="248"/>
      <c r="R2964" s="248"/>
      <c r="S2964" s="248"/>
      <c r="T2964" s="248"/>
      <c r="U2964" s="248"/>
    </row>
    <row r="2965" spans="2:21" s="260" customFormat="1" ht="30" customHeight="1">
      <c r="B2965" s="250"/>
      <c r="C2965" s="250"/>
      <c r="D2965" s="250"/>
      <c r="E2965" s="107"/>
      <c r="F2965" s="257"/>
      <c r="G2965" s="257"/>
      <c r="H2965" s="257"/>
      <c r="I2965" s="257"/>
      <c r="J2965" s="257"/>
      <c r="K2965" s="109"/>
      <c r="L2965" s="257"/>
      <c r="M2965" s="257"/>
      <c r="N2965" s="257"/>
      <c r="O2965" s="257"/>
      <c r="P2965" s="248"/>
      <c r="Q2965" s="248"/>
      <c r="R2965" s="248"/>
      <c r="S2965" s="248"/>
      <c r="T2965" s="248"/>
      <c r="U2965" s="248"/>
    </row>
    <row r="2966" spans="2:21" s="260" customFormat="1" ht="30" customHeight="1">
      <c r="B2966" s="250"/>
      <c r="C2966" s="250"/>
      <c r="D2966" s="250"/>
      <c r="E2966" s="107"/>
      <c r="F2966" s="257"/>
      <c r="G2966" s="257"/>
      <c r="H2966" s="257"/>
      <c r="I2966" s="257"/>
      <c r="J2966" s="257"/>
      <c r="K2966" s="109"/>
      <c r="L2966" s="257"/>
      <c r="M2966" s="257"/>
      <c r="N2966" s="257"/>
      <c r="O2966" s="257"/>
      <c r="P2966" s="248"/>
      <c r="Q2966" s="248"/>
      <c r="R2966" s="248"/>
      <c r="S2966" s="248"/>
      <c r="T2966" s="248"/>
      <c r="U2966" s="248"/>
    </row>
    <row r="2967" spans="2:21" s="260" customFormat="1" ht="30" customHeight="1">
      <c r="B2967" s="250"/>
      <c r="C2967" s="250"/>
      <c r="D2967" s="250"/>
      <c r="E2967" s="107"/>
      <c r="F2967" s="257"/>
      <c r="G2967" s="257"/>
      <c r="H2967" s="257"/>
      <c r="I2967" s="257"/>
      <c r="J2967" s="257"/>
      <c r="K2967" s="109"/>
      <c r="L2967" s="257"/>
      <c r="M2967" s="257"/>
      <c r="N2967" s="257"/>
      <c r="O2967" s="257"/>
      <c r="P2967" s="248"/>
      <c r="Q2967" s="248"/>
      <c r="R2967" s="248"/>
      <c r="S2967" s="248"/>
      <c r="T2967" s="248"/>
      <c r="U2967" s="248"/>
    </row>
    <row r="2968" spans="2:21" s="260" customFormat="1" ht="30" customHeight="1">
      <c r="B2968" s="250"/>
      <c r="C2968" s="250"/>
      <c r="D2968" s="250"/>
      <c r="E2968" s="107"/>
      <c r="F2968" s="257"/>
      <c r="G2968" s="257"/>
      <c r="H2968" s="257"/>
      <c r="I2968" s="257"/>
      <c r="J2968" s="257"/>
      <c r="K2968" s="109"/>
      <c r="L2968" s="257"/>
      <c r="M2968" s="257"/>
      <c r="N2968" s="257"/>
      <c r="O2968" s="257"/>
      <c r="P2968" s="248"/>
      <c r="Q2968" s="248"/>
      <c r="R2968" s="248"/>
      <c r="S2968" s="248"/>
      <c r="T2968" s="248"/>
      <c r="U2968" s="248"/>
    </row>
    <row r="2969" spans="2:21" s="260" customFormat="1" ht="30" customHeight="1">
      <c r="B2969" s="250"/>
      <c r="C2969" s="250"/>
      <c r="D2969" s="250"/>
      <c r="E2969" s="107"/>
      <c r="F2969" s="257"/>
      <c r="G2969" s="257"/>
      <c r="H2969" s="257"/>
      <c r="I2969" s="257"/>
      <c r="J2969" s="257"/>
      <c r="K2969" s="109"/>
      <c r="L2969" s="257"/>
      <c r="M2969" s="257"/>
      <c r="N2969" s="257"/>
      <c r="O2969" s="257"/>
      <c r="P2969" s="248"/>
      <c r="Q2969" s="248"/>
      <c r="R2969" s="248"/>
      <c r="S2969" s="248"/>
      <c r="T2969" s="248"/>
      <c r="U2969" s="248"/>
    </row>
    <row r="2970" spans="2:21" s="260" customFormat="1" ht="30" customHeight="1">
      <c r="B2970" s="250"/>
      <c r="C2970" s="250"/>
      <c r="D2970" s="250"/>
      <c r="E2970" s="107"/>
      <c r="F2970" s="257"/>
      <c r="G2970" s="257"/>
      <c r="H2970" s="257"/>
      <c r="I2970" s="257"/>
      <c r="J2970" s="257"/>
      <c r="K2970" s="109"/>
      <c r="L2970" s="257"/>
      <c r="M2970" s="257"/>
      <c r="N2970" s="257"/>
      <c r="O2970" s="257"/>
      <c r="P2970" s="248"/>
      <c r="Q2970" s="248"/>
      <c r="R2970" s="248"/>
      <c r="S2970" s="248"/>
      <c r="T2970" s="248"/>
      <c r="U2970" s="248"/>
    </row>
    <row r="2971" spans="2:21" s="260" customFormat="1" ht="30" customHeight="1">
      <c r="B2971" s="250"/>
      <c r="C2971" s="250"/>
      <c r="D2971" s="250"/>
      <c r="E2971" s="107"/>
      <c r="F2971" s="257"/>
      <c r="G2971" s="257"/>
      <c r="H2971" s="257"/>
      <c r="I2971" s="257"/>
      <c r="J2971" s="257"/>
      <c r="K2971" s="109"/>
      <c r="L2971" s="257"/>
      <c r="M2971" s="257"/>
      <c r="N2971" s="257"/>
      <c r="O2971" s="257"/>
      <c r="P2971" s="248"/>
      <c r="Q2971" s="248"/>
      <c r="R2971" s="248"/>
      <c r="S2971" s="248"/>
      <c r="T2971" s="248"/>
      <c r="U2971" s="248"/>
    </row>
    <row r="2972" spans="2:21" s="260" customFormat="1" ht="30" customHeight="1">
      <c r="B2972" s="250"/>
      <c r="C2972" s="250"/>
      <c r="D2972" s="250"/>
      <c r="E2972" s="107"/>
      <c r="F2972" s="257"/>
      <c r="G2972" s="257"/>
      <c r="H2972" s="257"/>
      <c r="I2972" s="257"/>
      <c r="J2972" s="257"/>
      <c r="K2972" s="109"/>
      <c r="L2972" s="257"/>
      <c r="M2972" s="257"/>
      <c r="N2972" s="257"/>
      <c r="O2972" s="257"/>
      <c r="P2972" s="248"/>
      <c r="Q2972" s="248"/>
      <c r="R2972" s="248"/>
      <c r="S2972" s="248"/>
      <c r="T2972" s="248"/>
      <c r="U2972" s="248"/>
    </row>
    <row r="2973" spans="2:21" s="260" customFormat="1" ht="30" customHeight="1">
      <c r="B2973" s="250"/>
      <c r="C2973" s="250"/>
      <c r="D2973" s="250"/>
      <c r="E2973" s="107"/>
      <c r="F2973" s="257"/>
      <c r="G2973" s="257"/>
      <c r="H2973" s="257"/>
      <c r="I2973" s="257"/>
      <c r="J2973" s="257"/>
      <c r="K2973" s="109"/>
      <c r="L2973" s="257"/>
      <c r="M2973" s="257"/>
      <c r="N2973" s="257"/>
      <c r="O2973" s="257"/>
      <c r="P2973" s="248"/>
      <c r="Q2973" s="248"/>
      <c r="R2973" s="248"/>
      <c r="S2973" s="248"/>
      <c r="T2973" s="248"/>
      <c r="U2973" s="248"/>
    </row>
    <row r="2974" spans="2:21" s="260" customFormat="1" ht="30" customHeight="1">
      <c r="B2974" s="250"/>
      <c r="C2974" s="250"/>
      <c r="D2974" s="250"/>
      <c r="E2974" s="107"/>
      <c r="F2974" s="257"/>
      <c r="G2974" s="257"/>
      <c r="H2974" s="257"/>
      <c r="I2974" s="257"/>
      <c r="J2974" s="257"/>
      <c r="K2974" s="109"/>
      <c r="L2974" s="257"/>
      <c r="M2974" s="257"/>
      <c r="N2974" s="257"/>
      <c r="O2974" s="257"/>
      <c r="P2974" s="248"/>
      <c r="Q2974" s="248"/>
      <c r="R2974" s="248"/>
      <c r="S2974" s="248"/>
      <c r="T2974" s="248"/>
      <c r="U2974" s="248"/>
    </row>
    <row r="2975" spans="2:21" s="260" customFormat="1" ht="30" customHeight="1">
      <c r="B2975" s="250"/>
      <c r="C2975" s="250"/>
      <c r="D2975" s="250"/>
      <c r="E2975" s="107"/>
      <c r="F2975" s="257"/>
      <c r="G2975" s="257"/>
      <c r="H2975" s="257"/>
      <c r="I2975" s="257"/>
      <c r="J2975" s="257"/>
      <c r="K2975" s="109"/>
      <c r="L2975" s="257"/>
      <c r="M2975" s="257"/>
      <c r="N2975" s="257"/>
      <c r="O2975" s="257"/>
      <c r="P2975" s="248"/>
      <c r="Q2975" s="248"/>
      <c r="R2975" s="248"/>
      <c r="S2975" s="248"/>
      <c r="T2975" s="248"/>
      <c r="U2975" s="248"/>
    </row>
    <row r="2976" spans="2:21" s="260" customFormat="1" ht="30" customHeight="1">
      <c r="B2976" s="250"/>
      <c r="C2976" s="250"/>
      <c r="D2976" s="250"/>
      <c r="E2976" s="107"/>
      <c r="F2976" s="257"/>
      <c r="G2976" s="257"/>
      <c r="H2976" s="257"/>
      <c r="I2976" s="257"/>
      <c r="J2976" s="257"/>
      <c r="K2976" s="109"/>
      <c r="L2976" s="257"/>
      <c r="M2976" s="257"/>
      <c r="N2976" s="257"/>
      <c r="O2976" s="257"/>
      <c r="P2976" s="248"/>
      <c r="Q2976" s="248"/>
      <c r="R2976" s="248"/>
      <c r="S2976" s="248"/>
      <c r="T2976" s="248"/>
      <c r="U2976" s="248"/>
    </row>
    <row r="2977" spans="2:21" s="260" customFormat="1" ht="30" customHeight="1">
      <c r="B2977" s="250"/>
      <c r="C2977" s="250"/>
      <c r="D2977" s="250"/>
      <c r="E2977" s="107"/>
      <c r="F2977" s="257"/>
      <c r="G2977" s="257"/>
      <c r="H2977" s="257"/>
      <c r="I2977" s="257"/>
      <c r="J2977" s="257"/>
      <c r="K2977" s="109"/>
      <c r="L2977" s="257"/>
      <c r="M2977" s="257"/>
      <c r="N2977" s="257"/>
      <c r="O2977" s="257"/>
      <c r="P2977" s="248"/>
      <c r="Q2977" s="248"/>
      <c r="R2977" s="248"/>
      <c r="S2977" s="248"/>
      <c r="T2977" s="248"/>
      <c r="U2977" s="248"/>
    </row>
    <row r="2978" spans="2:21" s="260" customFormat="1" ht="30" customHeight="1">
      <c r="B2978" s="250"/>
      <c r="C2978" s="250"/>
      <c r="D2978" s="250"/>
      <c r="E2978" s="107"/>
      <c r="F2978" s="257"/>
      <c r="G2978" s="257"/>
      <c r="H2978" s="257"/>
      <c r="I2978" s="257"/>
      <c r="J2978" s="257"/>
      <c r="K2978" s="109"/>
      <c r="L2978" s="257"/>
      <c r="M2978" s="257"/>
      <c r="N2978" s="257"/>
      <c r="O2978" s="257"/>
      <c r="P2978" s="248"/>
      <c r="Q2978" s="248"/>
      <c r="R2978" s="248"/>
      <c r="S2978" s="248"/>
      <c r="T2978" s="248"/>
      <c r="U2978" s="248"/>
    </row>
    <row r="2979" spans="2:21" s="260" customFormat="1" ht="30" customHeight="1">
      <c r="B2979" s="250"/>
      <c r="C2979" s="250"/>
      <c r="D2979" s="250"/>
      <c r="E2979" s="107"/>
      <c r="F2979" s="257"/>
      <c r="G2979" s="257"/>
      <c r="H2979" s="257"/>
      <c r="I2979" s="257"/>
      <c r="J2979" s="257"/>
      <c r="K2979" s="109"/>
      <c r="L2979" s="257"/>
      <c r="M2979" s="257"/>
      <c r="N2979" s="257"/>
      <c r="O2979" s="257"/>
      <c r="P2979" s="248"/>
      <c r="Q2979" s="248"/>
      <c r="R2979" s="248"/>
      <c r="S2979" s="248"/>
      <c r="T2979" s="248"/>
      <c r="U2979" s="248"/>
    </row>
    <row r="2980" spans="2:21" s="260" customFormat="1" ht="30" customHeight="1">
      <c r="B2980" s="250"/>
      <c r="C2980" s="250"/>
      <c r="D2980" s="250"/>
      <c r="E2980" s="107"/>
      <c r="F2980" s="257"/>
      <c r="G2980" s="257"/>
      <c r="H2980" s="257"/>
      <c r="I2980" s="257"/>
      <c r="J2980" s="257"/>
      <c r="K2980" s="109"/>
      <c r="L2980" s="257"/>
      <c r="M2980" s="257"/>
      <c r="N2980" s="257"/>
      <c r="O2980" s="257"/>
      <c r="P2980" s="248"/>
      <c r="Q2980" s="248"/>
      <c r="R2980" s="248"/>
      <c r="S2980" s="248"/>
      <c r="T2980" s="248"/>
      <c r="U2980" s="248"/>
    </row>
    <row r="2981" spans="2:21" s="260" customFormat="1" ht="30" customHeight="1">
      <c r="B2981" s="250"/>
      <c r="C2981" s="250"/>
      <c r="D2981" s="250"/>
      <c r="E2981" s="107"/>
      <c r="F2981" s="257"/>
      <c r="G2981" s="257"/>
      <c r="H2981" s="257"/>
      <c r="I2981" s="257"/>
      <c r="J2981" s="257"/>
      <c r="K2981" s="109"/>
      <c r="L2981" s="257"/>
      <c r="M2981" s="257"/>
      <c r="N2981" s="257"/>
      <c r="O2981" s="257"/>
      <c r="P2981" s="248"/>
      <c r="Q2981" s="248"/>
      <c r="R2981" s="248"/>
      <c r="S2981" s="248"/>
      <c r="T2981" s="248"/>
      <c r="U2981" s="248"/>
    </row>
    <row r="2982" spans="2:21" s="260" customFormat="1" ht="30" customHeight="1">
      <c r="B2982" s="250"/>
      <c r="C2982" s="250"/>
      <c r="D2982" s="250"/>
      <c r="E2982" s="107"/>
      <c r="F2982" s="257"/>
      <c r="G2982" s="257"/>
      <c r="H2982" s="257"/>
      <c r="I2982" s="257"/>
      <c r="J2982" s="257"/>
      <c r="K2982" s="109"/>
      <c r="L2982" s="257"/>
      <c r="M2982" s="257"/>
      <c r="N2982" s="257"/>
      <c r="O2982" s="257"/>
      <c r="P2982" s="248"/>
      <c r="Q2982" s="248"/>
      <c r="R2982" s="248"/>
      <c r="S2982" s="248"/>
      <c r="T2982" s="248"/>
      <c r="U2982" s="248"/>
    </row>
    <row r="2983" spans="2:21" s="260" customFormat="1" ht="30" customHeight="1">
      <c r="B2983" s="250"/>
      <c r="C2983" s="250"/>
      <c r="D2983" s="250"/>
      <c r="E2983" s="107"/>
      <c r="F2983" s="257"/>
      <c r="G2983" s="257"/>
      <c r="H2983" s="257"/>
      <c r="I2983" s="257"/>
      <c r="J2983" s="257"/>
      <c r="K2983" s="109"/>
      <c r="L2983" s="257"/>
      <c r="M2983" s="257"/>
      <c r="N2983" s="257"/>
      <c r="O2983" s="257"/>
      <c r="P2983" s="248"/>
      <c r="Q2983" s="248"/>
      <c r="R2983" s="248"/>
      <c r="S2983" s="248"/>
      <c r="T2983" s="248"/>
      <c r="U2983" s="248"/>
    </row>
    <row r="2984" spans="2:21" s="260" customFormat="1" ht="30" customHeight="1">
      <c r="B2984" s="250"/>
      <c r="C2984" s="250"/>
      <c r="D2984" s="250"/>
      <c r="E2984" s="107"/>
      <c r="F2984" s="257"/>
      <c r="G2984" s="257"/>
      <c r="H2984" s="257"/>
      <c r="I2984" s="257"/>
      <c r="J2984" s="257"/>
      <c r="K2984" s="109"/>
      <c r="L2984" s="257"/>
      <c r="M2984" s="257"/>
      <c r="N2984" s="257"/>
      <c r="O2984" s="257"/>
      <c r="P2984" s="248"/>
      <c r="Q2984" s="248"/>
      <c r="R2984" s="248"/>
      <c r="S2984" s="248"/>
      <c r="T2984" s="248"/>
      <c r="U2984" s="248"/>
    </row>
    <row r="2985" spans="2:21" s="260" customFormat="1" ht="30" customHeight="1">
      <c r="B2985" s="250"/>
      <c r="C2985" s="250"/>
      <c r="D2985" s="250"/>
      <c r="E2985" s="107"/>
      <c r="F2985" s="257"/>
      <c r="G2985" s="257"/>
      <c r="H2985" s="257"/>
      <c r="I2985" s="257"/>
      <c r="J2985" s="257"/>
      <c r="K2985" s="109"/>
      <c r="L2985" s="257"/>
      <c r="M2985" s="257"/>
      <c r="N2985" s="257"/>
      <c r="O2985" s="257"/>
      <c r="P2985" s="248"/>
      <c r="Q2985" s="248"/>
      <c r="R2985" s="248"/>
      <c r="S2985" s="248"/>
      <c r="T2985" s="248"/>
      <c r="U2985" s="248"/>
    </row>
    <row r="2986" spans="2:21" s="260" customFormat="1" ht="30" customHeight="1">
      <c r="B2986" s="250"/>
      <c r="C2986" s="250"/>
      <c r="D2986" s="250"/>
      <c r="E2986" s="107"/>
      <c r="F2986" s="257"/>
      <c r="G2986" s="257"/>
      <c r="H2986" s="257"/>
      <c r="I2986" s="257"/>
      <c r="J2986" s="257"/>
      <c r="K2986" s="109"/>
      <c r="L2986" s="257"/>
      <c r="M2986" s="257"/>
      <c r="N2986" s="257"/>
      <c r="O2986" s="257"/>
      <c r="P2986" s="248"/>
      <c r="Q2986" s="248"/>
      <c r="R2986" s="248"/>
      <c r="S2986" s="248"/>
      <c r="T2986" s="248"/>
      <c r="U2986" s="248"/>
    </row>
    <row r="2987" spans="2:21" s="260" customFormat="1" ht="30" customHeight="1">
      <c r="B2987" s="250"/>
      <c r="C2987" s="250"/>
      <c r="D2987" s="250"/>
      <c r="E2987" s="107"/>
      <c r="F2987" s="257"/>
      <c r="G2987" s="257"/>
      <c r="H2987" s="257"/>
      <c r="I2987" s="257"/>
      <c r="J2987" s="257"/>
      <c r="K2987" s="109"/>
      <c r="L2987" s="257"/>
      <c r="M2987" s="257"/>
      <c r="N2987" s="257"/>
      <c r="O2987" s="257"/>
      <c r="P2987" s="248"/>
      <c r="Q2987" s="248"/>
      <c r="R2987" s="248"/>
      <c r="S2987" s="248"/>
      <c r="T2987" s="248"/>
      <c r="U2987" s="248"/>
    </row>
    <row r="2988" spans="2:21" s="260" customFormat="1" ht="30" customHeight="1">
      <c r="B2988" s="250"/>
      <c r="C2988" s="250"/>
      <c r="D2988" s="250"/>
      <c r="E2988" s="107"/>
      <c r="F2988" s="257"/>
      <c r="G2988" s="257"/>
      <c r="H2988" s="257"/>
      <c r="I2988" s="257"/>
      <c r="J2988" s="257"/>
      <c r="K2988" s="109"/>
      <c r="L2988" s="257"/>
      <c r="M2988" s="257"/>
      <c r="N2988" s="257"/>
      <c r="O2988" s="257"/>
      <c r="P2988" s="248"/>
      <c r="Q2988" s="248"/>
      <c r="R2988" s="248"/>
      <c r="S2988" s="248"/>
      <c r="T2988" s="248"/>
      <c r="U2988" s="248"/>
    </row>
    <row r="2989" spans="2:21" s="260" customFormat="1" ht="30" customHeight="1">
      <c r="B2989" s="250"/>
      <c r="C2989" s="250"/>
      <c r="D2989" s="250"/>
      <c r="E2989" s="107"/>
      <c r="F2989" s="257"/>
      <c r="G2989" s="257"/>
      <c r="H2989" s="257"/>
      <c r="I2989" s="257"/>
      <c r="J2989" s="257"/>
      <c r="K2989" s="109"/>
      <c r="L2989" s="257"/>
      <c r="M2989" s="257"/>
      <c r="N2989" s="257"/>
      <c r="O2989" s="257"/>
      <c r="P2989" s="248"/>
      <c r="Q2989" s="248"/>
      <c r="R2989" s="248"/>
      <c r="S2989" s="248"/>
      <c r="T2989" s="248"/>
      <c r="U2989" s="248"/>
    </row>
    <row r="2990" spans="2:21" s="260" customFormat="1" ht="30" customHeight="1">
      <c r="B2990" s="250"/>
      <c r="C2990" s="250"/>
      <c r="D2990" s="250"/>
      <c r="E2990" s="107"/>
      <c r="F2990" s="257"/>
      <c r="G2990" s="257"/>
      <c r="H2990" s="257"/>
      <c r="I2990" s="257"/>
      <c r="J2990" s="257"/>
      <c r="K2990" s="109"/>
      <c r="L2990" s="257"/>
      <c r="M2990" s="257"/>
      <c r="N2990" s="257"/>
      <c r="O2990" s="257"/>
      <c r="P2990" s="248"/>
      <c r="Q2990" s="248"/>
      <c r="R2990" s="248"/>
      <c r="S2990" s="248"/>
      <c r="T2990" s="248"/>
      <c r="U2990" s="248"/>
    </row>
    <row r="2991" spans="2:21" s="260" customFormat="1" ht="30" customHeight="1">
      <c r="B2991" s="250"/>
      <c r="C2991" s="250"/>
      <c r="D2991" s="250"/>
      <c r="E2991" s="107"/>
      <c r="F2991" s="257"/>
      <c r="G2991" s="257"/>
      <c r="H2991" s="257"/>
      <c r="I2991" s="257"/>
      <c r="J2991" s="257"/>
      <c r="K2991" s="109"/>
      <c r="L2991" s="257"/>
      <c r="M2991" s="257"/>
      <c r="N2991" s="257"/>
      <c r="O2991" s="257"/>
      <c r="P2991" s="248"/>
      <c r="Q2991" s="248"/>
      <c r="R2991" s="248"/>
      <c r="S2991" s="248"/>
      <c r="T2991" s="248"/>
      <c r="U2991" s="248"/>
    </row>
    <row r="2992" spans="2:21" s="260" customFormat="1" ht="30" customHeight="1">
      <c r="B2992" s="250"/>
      <c r="C2992" s="250"/>
      <c r="D2992" s="250"/>
      <c r="E2992" s="107"/>
      <c r="F2992" s="257"/>
      <c r="G2992" s="257"/>
      <c r="H2992" s="257"/>
      <c r="I2992" s="257"/>
      <c r="J2992" s="257"/>
      <c r="K2992" s="109"/>
      <c r="L2992" s="257"/>
      <c r="M2992" s="257"/>
      <c r="N2992" s="257"/>
      <c r="O2992" s="257"/>
      <c r="P2992" s="248"/>
      <c r="Q2992" s="248"/>
      <c r="R2992" s="248"/>
      <c r="S2992" s="248"/>
      <c r="T2992" s="248"/>
      <c r="U2992" s="248"/>
    </row>
    <row r="2993" spans="2:21" s="260" customFormat="1" ht="30" customHeight="1">
      <c r="B2993" s="250"/>
      <c r="C2993" s="250"/>
      <c r="D2993" s="250"/>
      <c r="E2993" s="107"/>
      <c r="F2993" s="257"/>
      <c r="G2993" s="257"/>
      <c r="H2993" s="257"/>
      <c r="I2993" s="257"/>
      <c r="J2993" s="257"/>
      <c r="K2993" s="109"/>
      <c r="L2993" s="257"/>
      <c r="M2993" s="257"/>
      <c r="N2993" s="257"/>
      <c r="O2993" s="257"/>
      <c r="P2993" s="248"/>
      <c r="Q2993" s="248"/>
      <c r="R2993" s="248"/>
      <c r="S2993" s="248"/>
      <c r="T2993" s="248"/>
      <c r="U2993" s="248"/>
    </row>
    <row r="2994" spans="2:21" s="260" customFormat="1" ht="30" customHeight="1">
      <c r="B2994" s="250"/>
      <c r="C2994" s="250"/>
      <c r="D2994" s="250"/>
      <c r="E2994" s="107"/>
      <c r="F2994" s="257"/>
      <c r="G2994" s="257"/>
      <c r="H2994" s="257"/>
      <c r="I2994" s="257"/>
      <c r="J2994" s="257"/>
      <c r="K2994" s="109"/>
      <c r="L2994" s="257"/>
      <c r="M2994" s="257"/>
      <c r="N2994" s="257"/>
      <c r="O2994" s="257"/>
      <c r="P2994" s="248"/>
      <c r="Q2994" s="248"/>
      <c r="R2994" s="248"/>
      <c r="S2994" s="248"/>
      <c r="T2994" s="248"/>
      <c r="U2994" s="248"/>
    </row>
    <row r="2995" spans="2:21" s="260" customFormat="1" ht="30" customHeight="1">
      <c r="B2995" s="250"/>
      <c r="C2995" s="250"/>
      <c r="D2995" s="250"/>
      <c r="E2995" s="107"/>
      <c r="F2995" s="257"/>
      <c r="G2995" s="257"/>
      <c r="H2995" s="257"/>
      <c r="I2995" s="257"/>
      <c r="J2995" s="257"/>
      <c r="K2995" s="109"/>
      <c r="L2995" s="257"/>
      <c r="M2995" s="257"/>
      <c r="N2995" s="257"/>
      <c r="O2995" s="257"/>
      <c r="P2995" s="248"/>
      <c r="Q2995" s="248"/>
      <c r="R2995" s="248"/>
      <c r="S2995" s="248"/>
      <c r="T2995" s="248"/>
      <c r="U2995" s="248"/>
    </row>
    <row r="2996" spans="2:21" s="260" customFormat="1" ht="30" customHeight="1">
      <c r="B2996" s="250"/>
      <c r="C2996" s="250"/>
      <c r="D2996" s="250"/>
      <c r="E2996" s="107"/>
      <c r="F2996" s="257"/>
      <c r="G2996" s="257"/>
      <c r="H2996" s="257"/>
      <c r="I2996" s="257"/>
      <c r="J2996" s="257"/>
      <c r="K2996" s="109"/>
      <c r="L2996" s="257"/>
      <c r="M2996" s="257"/>
      <c r="N2996" s="257"/>
      <c r="O2996" s="257"/>
      <c r="P2996" s="248"/>
      <c r="Q2996" s="248"/>
      <c r="R2996" s="248"/>
      <c r="S2996" s="248"/>
      <c r="T2996" s="248"/>
      <c r="U2996" s="248"/>
    </row>
    <row r="2997" spans="2:21" s="260" customFormat="1" ht="30" customHeight="1">
      <c r="B2997" s="250"/>
      <c r="C2997" s="250"/>
      <c r="D2997" s="250"/>
      <c r="E2997" s="107"/>
      <c r="F2997" s="257"/>
      <c r="G2997" s="257"/>
      <c r="H2997" s="257"/>
      <c r="I2997" s="257"/>
      <c r="J2997" s="257"/>
      <c r="K2997" s="109"/>
      <c r="L2997" s="257"/>
      <c r="M2997" s="257"/>
      <c r="N2997" s="257"/>
      <c r="O2997" s="257"/>
      <c r="P2997" s="248"/>
      <c r="Q2997" s="248"/>
      <c r="R2997" s="248"/>
      <c r="S2997" s="248"/>
      <c r="T2997" s="248"/>
      <c r="U2997" s="248"/>
    </row>
    <row r="2998" spans="2:21" s="260" customFormat="1" ht="30" customHeight="1">
      <c r="B2998" s="250"/>
      <c r="C2998" s="250"/>
      <c r="D2998" s="250"/>
      <c r="E2998" s="107"/>
      <c r="F2998" s="257"/>
      <c r="G2998" s="257"/>
      <c r="H2998" s="257"/>
      <c r="I2998" s="257"/>
      <c r="J2998" s="257"/>
      <c r="K2998" s="109"/>
      <c r="L2998" s="257"/>
      <c r="M2998" s="257"/>
      <c r="N2998" s="257"/>
      <c r="O2998" s="257"/>
      <c r="P2998" s="248"/>
      <c r="Q2998" s="248"/>
      <c r="R2998" s="248"/>
      <c r="S2998" s="248"/>
      <c r="T2998" s="248"/>
      <c r="U2998" s="248"/>
    </row>
    <row r="2999" spans="2:21" s="260" customFormat="1" ht="30" customHeight="1">
      <c r="B2999" s="250"/>
      <c r="C2999" s="250"/>
      <c r="D2999" s="250"/>
      <c r="E2999" s="107"/>
      <c r="F2999" s="257"/>
      <c r="G2999" s="257"/>
      <c r="H2999" s="257"/>
      <c r="I2999" s="257"/>
      <c r="J2999" s="257"/>
      <c r="K2999" s="109"/>
      <c r="L2999" s="257"/>
      <c r="M2999" s="257"/>
      <c r="N2999" s="257"/>
      <c r="O2999" s="257"/>
      <c r="P2999" s="248"/>
      <c r="Q2999" s="248"/>
      <c r="R2999" s="248"/>
      <c r="S2999" s="248"/>
      <c r="T2999" s="248"/>
      <c r="U2999" s="248"/>
    </row>
    <row r="3000" spans="2:21" s="260" customFormat="1" ht="30" customHeight="1">
      <c r="B3000" s="250"/>
      <c r="C3000" s="250"/>
      <c r="D3000" s="250"/>
      <c r="E3000" s="107"/>
      <c r="F3000" s="257"/>
      <c r="G3000" s="257"/>
      <c r="H3000" s="257"/>
      <c r="I3000" s="257"/>
      <c r="J3000" s="257"/>
      <c r="K3000" s="109"/>
      <c r="L3000" s="257"/>
      <c r="M3000" s="257"/>
      <c r="N3000" s="257"/>
      <c r="O3000" s="257"/>
      <c r="P3000" s="248"/>
      <c r="Q3000" s="248"/>
      <c r="R3000" s="248"/>
      <c r="S3000" s="248"/>
      <c r="T3000" s="248"/>
      <c r="U3000" s="248"/>
    </row>
    <row r="3001" spans="2:21" s="260" customFormat="1" ht="30" customHeight="1">
      <c r="B3001" s="250"/>
      <c r="C3001" s="250"/>
      <c r="D3001" s="250"/>
      <c r="E3001" s="107"/>
      <c r="F3001" s="257"/>
      <c r="G3001" s="257"/>
      <c r="H3001" s="257"/>
      <c r="I3001" s="257"/>
      <c r="J3001" s="257"/>
      <c r="K3001" s="109"/>
      <c r="L3001" s="257"/>
      <c r="M3001" s="257"/>
      <c r="N3001" s="257"/>
      <c r="O3001" s="257"/>
      <c r="P3001" s="248"/>
      <c r="Q3001" s="248"/>
      <c r="R3001" s="248"/>
      <c r="S3001" s="248"/>
      <c r="T3001" s="248"/>
      <c r="U3001" s="248"/>
    </row>
    <row r="3002" spans="2:21" s="260" customFormat="1" ht="30" customHeight="1">
      <c r="B3002" s="250"/>
      <c r="C3002" s="250"/>
      <c r="D3002" s="250"/>
      <c r="E3002" s="107"/>
      <c r="F3002" s="257"/>
      <c r="G3002" s="257"/>
      <c r="H3002" s="257"/>
      <c r="I3002" s="257"/>
      <c r="J3002" s="257"/>
      <c r="K3002" s="109"/>
      <c r="L3002" s="257"/>
      <c r="M3002" s="257"/>
      <c r="N3002" s="257"/>
      <c r="O3002" s="257"/>
      <c r="P3002" s="248"/>
      <c r="Q3002" s="248"/>
      <c r="R3002" s="248"/>
      <c r="S3002" s="248"/>
      <c r="T3002" s="248"/>
      <c r="U3002" s="248"/>
    </row>
    <row r="3003" spans="2:21" s="260" customFormat="1" ht="30" customHeight="1">
      <c r="B3003" s="250"/>
      <c r="C3003" s="250"/>
      <c r="D3003" s="250"/>
      <c r="E3003" s="107"/>
      <c r="F3003" s="257"/>
      <c r="G3003" s="257"/>
      <c r="H3003" s="257"/>
      <c r="I3003" s="257"/>
      <c r="J3003" s="257"/>
      <c r="K3003" s="109"/>
      <c r="L3003" s="257"/>
      <c r="M3003" s="257"/>
      <c r="N3003" s="257"/>
      <c r="O3003" s="257"/>
      <c r="P3003" s="248"/>
      <c r="Q3003" s="248"/>
      <c r="R3003" s="248"/>
      <c r="S3003" s="248"/>
      <c r="T3003" s="248"/>
      <c r="U3003" s="248"/>
    </row>
    <row r="3004" spans="2:21" s="260" customFormat="1" ht="30" customHeight="1">
      <c r="B3004" s="250"/>
      <c r="C3004" s="250"/>
      <c r="D3004" s="250"/>
      <c r="E3004" s="107"/>
      <c r="F3004" s="257"/>
      <c r="G3004" s="257"/>
      <c r="H3004" s="257"/>
      <c r="I3004" s="257"/>
      <c r="J3004" s="257"/>
      <c r="K3004" s="109"/>
      <c r="L3004" s="257"/>
      <c r="M3004" s="257"/>
      <c r="N3004" s="257"/>
      <c r="O3004" s="257"/>
      <c r="P3004" s="248"/>
      <c r="Q3004" s="248"/>
      <c r="R3004" s="248"/>
      <c r="S3004" s="248"/>
      <c r="T3004" s="248"/>
      <c r="U3004" s="248"/>
    </row>
    <row r="3005" spans="2:21" s="260" customFormat="1" ht="30" customHeight="1">
      <c r="B3005" s="250"/>
      <c r="C3005" s="250"/>
      <c r="D3005" s="250"/>
      <c r="E3005" s="107"/>
      <c r="F3005" s="257"/>
      <c r="G3005" s="257"/>
      <c r="H3005" s="257"/>
      <c r="I3005" s="257"/>
      <c r="J3005" s="257"/>
      <c r="K3005" s="109"/>
      <c r="L3005" s="257"/>
      <c r="M3005" s="257"/>
      <c r="N3005" s="257"/>
      <c r="O3005" s="257"/>
      <c r="P3005" s="248"/>
      <c r="Q3005" s="248"/>
      <c r="R3005" s="248"/>
      <c r="S3005" s="248"/>
      <c r="T3005" s="248"/>
      <c r="U3005" s="248"/>
    </row>
    <row r="3006" spans="2:21" s="260" customFormat="1" ht="30" customHeight="1">
      <c r="B3006" s="250"/>
      <c r="C3006" s="250"/>
      <c r="D3006" s="250"/>
      <c r="E3006" s="107"/>
      <c r="F3006" s="257"/>
      <c r="G3006" s="257"/>
      <c r="H3006" s="257"/>
      <c r="I3006" s="257"/>
      <c r="J3006" s="257"/>
      <c r="K3006" s="109"/>
      <c r="L3006" s="257"/>
      <c r="M3006" s="257"/>
      <c r="N3006" s="257"/>
      <c r="O3006" s="257"/>
      <c r="P3006" s="248"/>
      <c r="Q3006" s="248"/>
      <c r="R3006" s="248"/>
      <c r="S3006" s="248"/>
      <c r="T3006" s="248"/>
      <c r="U3006" s="248"/>
    </row>
    <row r="3007" spans="2:21" s="260" customFormat="1" ht="30" customHeight="1">
      <c r="B3007" s="250"/>
      <c r="C3007" s="250"/>
      <c r="D3007" s="250"/>
      <c r="E3007" s="107"/>
      <c r="F3007" s="257"/>
      <c r="G3007" s="257"/>
      <c r="H3007" s="257"/>
      <c r="I3007" s="257"/>
      <c r="J3007" s="257"/>
      <c r="K3007" s="109"/>
      <c r="L3007" s="257"/>
      <c r="M3007" s="257"/>
      <c r="N3007" s="257"/>
      <c r="O3007" s="257"/>
      <c r="P3007" s="248"/>
      <c r="Q3007" s="248"/>
      <c r="R3007" s="248"/>
      <c r="S3007" s="248"/>
      <c r="T3007" s="248"/>
      <c r="U3007" s="248"/>
    </row>
    <row r="3008" spans="2:21" s="260" customFormat="1" ht="30" customHeight="1">
      <c r="B3008" s="250"/>
      <c r="C3008" s="250"/>
      <c r="D3008" s="250"/>
      <c r="E3008" s="107"/>
      <c r="F3008" s="257"/>
      <c r="G3008" s="257"/>
      <c r="H3008" s="257"/>
      <c r="I3008" s="257"/>
      <c r="J3008" s="257"/>
      <c r="K3008" s="109"/>
      <c r="L3008" s="257"/>
      <c r="M3008" s="257"/>
      <c r="N3008" s="257"/>
      <c r="O3008" s="257"/>
      <c r="P3008" s="248"/>
      <c r="Q3008" s="248"/>
      <c r="R3008" s="248"/>
      <c r="S3008" s="248"/>
      <c r="T3008" s="248"/>
      <c r="U3008" s="248"/>
    </row>
    <row r="3009" spans="2:21" s="260" customFormat="1" ht="30" customHeight="1">
      <c r="B3009" s="250"/>
      <c r="C3009" s="250"/>
      <c r="D3009" s="250"/>
      <c r="E3009" s="107"/>
      <c r="F3009" s="257"/>
      <c r="G3009" s="257"/>
      <c r="H3009" s="257"/>
      <c r="I3009" s="257"/>
      <c r="J3009" s="257"/>
      <c r="K3009" s="109"/>
      <c r="L3009" s="257"/>
      <c r="M3009" s="257"/>
      <c r="N3009" s="257"/>
      <c r="O3009" s="257"/>
      <c r="P3009" s="248"/>
      <c r="Q3009" s="248"/>
      <c r="R3009" s="248"/>
      <c r="S3009" s="248"/>
      <c r="T3009" s="248"/>
      <c r="U3009" s="248"/>
    </row>
    <row r="3010" spans="2:21" s="260" customFormat="1" ht="30" customHeight="1">
      <c r="B3010" s="250"/>
      <c r="C3010" s="250"/>
      <c r="D3010" s="250"/>
      <c r="E3010" s="107"/>
      <c r="F3010" s="257"/>
      <c r="G3010" s="257"/>
      <c r="H3010" s="257"/>
      <c r="I3010" s="257"/>
      <c r="J3010" s="257"/>
      <c r="K3010" s="109"/>
      <c r="L3010" s="257"/>
      <c r="M3010" s="257"/>
      <c r="N3010" s="257"/>
      <c r="O3010" s="257"/>
      <c r="P3010" s="248"/>
      <c r="Q3010" s="248"/>
      <c r="R3010" s="248"/>
      <c r="S3010" s="248"/>
      <c r="T3010" s="248"/>
      <c r="U3010" s="248"/>
    </row>
    <row r="3011" spans="2:21" s="260" customFormat="1" ht="30" customHeight="1">
      <c r="B3011" s="250"/>
      <c r="C3011" s="250"/>
      <c r="D3011" s="250"/>
      <c r="E3011" s="107"/>
      <c r="F3011" s="257"/>
      <c r="G3011" s="257"/>
      <c r="H3011" s="257"/>
      <c r="I3011" s="257"/>
      <c r="J3011" s="257"/>
      <c r="K3011" s="109"/>
      <c r="L3011" s="257"/>
      <c r="M3011" s="257"/>
      <c r="N3011" s="257"/>
      <c r="O3011" s="257"/>
      <c r="P3011" s="248"/>
      <c r="Q3011" s="248"/>
      <c r="R3011" s="248"/>
      <c r="S3011" s="248"/>
      <c r="T3011" s="248"/>
      <c r="U3011" s="248"/>
    </row>
    <row r="3012" spans="2:21" s="260" customFormat="1" ht="30" customHeight="1">
      <c r="B3012" s="250"/>
      <c r="C3012" s="250"/>
      <c r="D3012" s="250"/>
      <c r="E3012" s="107"/>
      <c r="F3012" s="257"/>
      <c r="G3012" s="257"/>
      <c r="H3012" s="257"/>
      <c r="I3012" s="257"/>
      <c r="J3012" s="257"/>
      <c r="K3012" s="109"/>
      <c r="L3012" s="257"/>
      <c r="M3012" s="257"/>
      <c r="N3012" s="257"/>
      <c r="O3012" s="257"/>
      <c r="P3012" s="248"/>
      <c r="Q3012" s="248"/>
      <c r="R3012" s="248"/>
      <c r="S3012" s="248"/>
      <c r="T3012" s="248"/>
      <c r="U3012" s="248"/>
    </row>
    <row r="3013" spans="2:21" s="260" customFormat="1" ht="30" customHeight="1">
      <c r="B3013" s="250"/>
      <c r="C3013" s="250"/>
      <c r="D3013" s="250"/>
      <c r="E3013" s="107"/>
      <c r="F3013" s="257"/>
      <c r="G3013" s="257"/>
      <c r="H3013" s="257"/>
      <c r="I3013" s="257"/>
      <c r="J3013" s="257"/>
      <c r="K3013" s="109"/>
      <c r="L3013" s="257"/>
      <c r="M3013" s="257"/>
      <c r="N3013" s="257"/>
      <c r="O3013" s="257"/>
      <c r="P3013" s="248"/>
      <c r="Q3013" s="248"/>
      <c r="R3013" s="248"/>
      <c r="S3013" s="248"/>
      <c r="T3013" s="248"/>
      <c r="U3013" s="248"/>
    </row>
    <row r="3014" spans="2:21" s="260" customFormat="1" ht="30" customHeight="1">
      <c r="B3014" s="250"/>
      <c r="C3014" s="250"/>
      <c r="D3014" s="250"/>
      <c r="E3014" s="107"/>
      <c r="F3014" s="257"/>
      <c r="G3014" s="257"/>
      <c r="H3014" s="257"/>
      <c r="I3014" s="257"/>
      <c r="J3014" s="257"/>
      <c r="K3014" s="109"/>
      <c r="L3014" s="257"/>
      <c r="M3014" s="257"/>
      <c r="N3014" s="257"/>
      <c r="O3014" s="257"/>
      <c r="P3014" s="248"/>
      <c r="Q3014" s="248"/>
      <c r="R3014" s="248"/>
      <c r="S3014" s="248"/>
      <c r="T3014" s="248"/>
      <c r="U3014" s="248"/>
    </row>
    <row r="3015" spans="2:21" s="260" customFormat="1" ht="30" customHeight="1">
      <c r="B3015" s="250"/>
      <c r="C3015" s="250"/>
      <c r="D3015" s="250"/>
      <c r="E3015" s="107"/>
      <c r="F3015" s="257"/>
      <c r="G3015" s="257"/>
      <c r="H3015" s="257"/>
      <c r="I3015" s="257"/>
      <c r="J3015" s="257"/>
      <c r="K3015" s="109"/>
      <c r="L3015" s="257"/>
      <c r="M3015" s="257"/>
      <c r="N3015" s="257"/>
      <c r="O3015" s="257"/>
      <c r="P3015" s="248"/>
      <c r="Q3015" s="248"/>
      <c r="R3015" s="248"/>
      <c r="S3015" s="248"/>
      <c r="T3015" s="248"/>
      <c r="U3015" s="248"/>
    </row>
    <row r="3016" spans="2:21" s="260" customFormat="1" ht="30" customHeight="1">
      <c r="B3016" s="250"/>
      <c r="C3016" s="250"/>
      <c r="D3016" s="250"/>
      <c r="E3016" s="107"/>
      <c r="F3016" s="257"/>
      <c r="G3016" s="257"/>
      <c r="H3016" s="257"/>
      <c r="I3016" s="257"/>
      <c r="J3016" s="257"/>
      <c r="K3016" s="109"/>
      <c r="L3016" s="257"/>
      <c r="M3016" s="257"/>
      <c r="N3016" s="257"/>
      <c r="O3016" s="257"/>
      <c r="P3016" s="248"/>
      <c r="Q3016" s="248"/>
      <c r="R3016" s="248"/>
      <c r="S3016" s="248"/>
      <c r="T3016" s="248"/>
      <c r="U3016" s="248"/>
    </row>
    <row r="3017" spans="2:21" s="260" customFormat="1" ht="30" customHeight="1">
      <c r="B3017" s="250"/>
      <c r="C3017" s="250"/>
      <c r="D3017" s="250"/>
      <c r="E3017" s="107"/>
      <c r="F3017" s="257"/>
      <c r="G3017" s="257"/>
      <c r="H3017" s="257"/>
      <c r="I3017" s="257"/>
      <c r="J3017" s="257"/>
      <c r="K3017" s="109"/>
      <c r="L3017" s="257"/>
      <c r="M3017" s="257"/>
      <c r="N3017" s="257"/>
      <c r="O3017" s="257"/>
      <c r="P3017" s="248"/>
      <c r="Q3017" s="248"/>
      <c r="R3017" s="248"/>
      <c r="S3017" s="248"/>
      <c r="T3017" s="248"/>
      <c r="U3017" s="248"/>
    </row>
    <row r="3018" spans="2:21" s="260" customFormat="1" ht="30" customHeight="1">
      <c r="B3018" s="250"/>
      <c r="C3018" s="250"/>
      <c r="D3018" s="250"/>
      <c r="E3018" s="107"/>
      <c r="F3018" s="257"/>
      <c r="G3018" s="257"/>
      <c r="H3018" s="257"/>
      <c r="I3018" s="257"/>
      <c r="J3018" s="257"/>
      <c r="K3018" s="109"/>
      <c r="L3018" s="257"/>
      <c r="M3018" s="257"/>
      <c r="N3018" s="257"/>
      <c r="O3018" s="257"/>
      <c r="P3018" s="248"/>
      <c r="Q3018" s="248"/>
      <c r="R3018" s="248"/>
      <c r="S3018" s="248"/>
      <c r="T3018" s="248"/>
      <c r="U3018" s="248"/>
    </row>
    <row r="3019" spans="2:21" s="260" customFormat="1" ht="30" customHeight="1">
      <c r="B3019" s="250"/>
      <c r="C3019" s="250"/>
      <c r="D3019" s="250"/>
      <c r="E3019" s="107"/>
      <c r="F3019" s="257"/>
      <c r="G3019" s="257"/>
      <c r="H3019" s="257"/>
      <c r="I3019" s="257"/>
      <c r="J3019" s="257"/>
      <c r="K3019" s="109"/>
      <c r="L3019" s="257"/>
      <c r="M3019" s="257"/>
      <c r="N3019" s="257"/>
      <c r="O3019" s="257"/>
      <c r="P3019" s="248"/>
      <c r="Q3019" s="248"/>
      <c r="R3019" s="248"/>
      <c r="S3019" s="248"/>
      <c r="T3019" s="248"/>
      <c r="U3019" s="248"/>
    </row>
    <row r="3020" spans="2:21" s="260" customFormat="1" ht="30" customHeight="1">
      <c r="B3020" s="250"/>
      <c r="C3020" s="250"/>
      <c r="D3020" s="250"/>
      <c r="E3020" s="107"/>
      <c r="F3020" s="257"/>
      <c r="G3020" s="257"/>
      <c r="H3020" s="257"/>
      <c r="I3020" s="257"/>
      <c r="J3020" s="257"/>
      <c r="K3020" s="109"/>
      <c r="L3020" s="257"/>
      <c r="M3020" s="257"/>
      <c r="N3020" s="257"/>
      <c r="O3020" s="257"/>
      <c r="P3020" s="248"/>
      <c r="Q3020" s="248"/>
      <c r="R3020" s="248"/>
      <c r="S3020" s="248"/>
      <c r="T3020" s="248"/>
      <c r="U3020" s="248"/>
    </row>
    <row r="3021" spans="2:21" s="260" customFormat="1" ht="30" customHeight="1">
      <c r="B3021" s="250"/>
      <c r="C3021" s="250"/>
      <c r="D3021" s="250"/>
      <c r="E3021" s="107"/>
      <c r="F3021" s="257"/>
      <c r="G3021" s="257"/>
      <c r="H3021" s="257"/>
      <c r="I3021" s="257"/>
      <c r="J3021" s="257"/>
      <c r="K3021" s="109"/>
      <c r="L3021" s="257"/>
      <c r="M3021" s="257"/>
      <c r="N3021" s="257"/>
      <c r="O3021" s="257"/>
      <c r="P3021" s="248"/>
      <c r="Q3021" s="248"/>
      <c r="R3021" s="248"/>
      <c r="S3021" s="248"/>
      <c r="T3021" s="248"/>
      <c r="U3021" s="248"/>
    </row>
    <row r="3022" spans="2:21" s="260" customFormat="1" ht="30" customHeight="1">
      <c r="B3022" s="250"/>
      <c r="C3022" s="250"/>
      <c r="D3022" s="250"/>
      <c r="E3022" s="107"/>
      <c r="F3022" s="257"/>
      <c r="G3022" s="257"/>
      <c r="H3022" s="257"/>
      <c r="I3022" s="257"/>
      <c r="J3022" s="257"/>
      <c r="K3022" s="109"/>
      <c r="L3022" s="257"/>
      <c r="M3022" s="257"/>
      <c r="N3022" s="257"/>
      <c r="O3022" s="257"/>
      <c r="P3022" s="248"/>
      <c r="Q3022" s="248"/>
      <c r="R3022" s="248"/>
      <c r="S3022" s="248"/>
      <c r="T3022" s="248"/>
      <c r="U3022" s="248"/>
    </row>
    <row r="3023" spans="2:21" s="260" customFormat="1" ht="30" customHeight="1">
      <c r="B3023" s="250"/>
      <c r="C3023" s="250"/>
      <c r="D3023" s="250"/>
      <c r="E3023" s="107"/>
      <c r="F3023" s="257"/>
      <c r="G3023" s="257"/>
      <c r="H3023" s="257"/>
      <c r="I3023" s="257"/>
      <c r="J3023" s="257"/>
      <c r="K3023" s="109"/>
      <c r="L3023" s="257"/>
      <c r="M3023" s="257"/>
      <c r="N3023" s="257"/>
      <c r="O3023" s="257"/>
      <c r="P3023" s="248"/>
      <c r="Q3023" s="248"/>
      <c r="R3023" s="248"/>
      <c r="S3023" s="248"/>
      <c r="T3023" s="248"/>
      <c r="U3023" s="248"/>
    </row>
    <row r="3024" spans="2:21" s="260" customFormat="1" ht="30" customHeight="1">
      <c r="B3024" s="250"/>
      <c r="C3024" s="250"/>
      <c r="D3024" s="250"/>
      <c r="E3024" s="107"/>
      <c r="F3024" s="257"/>
      <c r="G3024" s="257"/>
      <c r="H3024" s="257"/>
      <c r="I3024" s="257"/>
      <c r="J3024" s="257"/>
      <c r="K3024" s="109"/>
      <c r="L3024" s="257"/>
      <c r="M3024" s="257"/>
      <c r="N3024" s="257"/>
      <c r="O3024" s="257"/>
      <c r="P3024" s="248"/>
      <c r="Q3024" s="248"/>
      <c r="R3024" s="248"/>
      <c r="S3024" s="248"/>
      <c r="T3024" s="248"/>
      <c r="U3024" s="248"/>
    </row>
    <row r="3025" spans="2:21" s="260" customFormat="1" ht="30" customHeight="1">
      <c r="B3025" s="250"/>
      <c r="C3025" s="250"/>
      <c r="D3025" s="250"/>
      <c r="E3025" s="107"/>
      <c r="F3025" s="257"/>
      <c r="G3025" s="257"/>
      <c r="H3025" s="257"/>
      <c r="I3025" s="257"/>
      <c r="J3025" s="257"/>
      <c r="K3025" s="109"/>
      <c r="L3025" s="257"/>
      <c r="M3025" s="257"/>
      <c r="N3025" s="257"/>
      <c r="O3025" s="257"/>
      <c r="P3025" s="248"/>
      <c r="Q3025" s="248"/>
      <c r="R3025" s="248"/>
      <c r="S3025" s="248"/>
      <c r="T3025" s="248"/>
      <c r="U3025" s="248"/>
    </row>
    <row r="3026" spans="2:21" s="260" customFormat="1" ht="30" customHeight="1">
      <c r="B3026" s="250"/>
      <c r="C3026" s="250"/>
      <c r="D3026" s="250"/>
      <c r="E3026" s="107"/>
      <c r="F3026" s="257"/>
      <c r="G3026" s="257"/>
      <c r="H3026" s="257"/>
      <c r="I3026" s="257"/>
      <c r="J3026" s="257"/>
      <c r="K3026" s="109"/>
      <c r="L3026" s="257"/>
      <c r="M3026" s="257"/>
      <c r="N3026" s="257"/>
      <c r="O3026" s="257"/>
      <c r="P3026" s="248"/>
      <c r="Q3026" s="248"/>
      <c r="R3026" s="248"/>
      <c r="S3026" s="248"/>
      <c r="T3026" s="248"/>
      <c r="U3026" s="248"/>
    </row>
    <row r="3027" spans="2:21" s="260" customFormat="1" ht="30" customHeight="1">
      <c r="B3027" s="250"/>
      <c r="C3027" s="250"/>
      <c r="D3027" s="250"/>
      <c r="E3027" s="107"/>
      <c r="F3027" s="257"/>
      <c r="G3027" s="257"/>
      <c r="H3027" s="257"/>
      <c r="I3027" s="257"/>
      <c r="J3027" s="257"/>
      <c r="K3027" s="109"/>
      <c r="L3027" s="257"/>
      <c r="M3027" s="257"/>
      <c r="N3027" s="257"/>
      <c r="O3027" s="257"/>
      <c r="P3027" s="248"/>
      <c r="Q3027" s="248"/>
      <c r="R3027" s="248"/>
      <c r="S3027" s="248"/>
      <c r="T3027" s="248"/>
      <c r="U3027" s="248"/>
    </row>
    <row r="3028" spans="2:21" s="260" customFormat="1" ht="30" customHeight="1">
      <c r="B3028" s="250"/>
      <c r="C3028" s="250"/>
      <c r="D3028" s="250"/>
      <c r="E3028" s="107"/>
      <c r="F3028" s="257"/>
      <c r="G3028" s="257"/>
      <c r="H3028" s="257"/>
      <c r="I3028" s="257"/>
      <c r="J3028" s="257"/>
      <c r="K3028" s="109"/>
      <c r="L3028" s="257"/>
      <c r="M3028" s="257"/>
      <c r="N3028" s="257"/>
      <c r="O3028" s="257"/>
      <c r="P3028" s="248"/>
      <c r="Q3028" s="248"/>
      <c r="R3028" s="248"/>
      <c r="S3028" s="248"/>
      <c r="T3028" s="248"/>
      <c r="U3028" s="248"/>
    </row>
    <row r="3029" spans="2:21" s="260" customFormat="1" ht="30" customHeight="1">
      <c r="B3029" s="250"/>
      <c r="C3029" s="250"/>
      <c r="D3029" s="250"/>
      <c r="E3029" s="107"/>
      <c r="F3029" s="257"/>
      <c r="G3029" s="257"/>
      <c r="H3029" s="257"/>
      <c r="I3029" s="257"/>
      <c r="J3029" s="257"/>
      <c r="K3029" s="109"/>
      <c r="L3029" s="257"/>
      <c r="M3029" s="257"/>
      <c r="N3029" s="257"/>
      <c r="O3029" s="257"/>
      <c r="P3029" s="248"/>
      <c r="Q3029" s="248"/>
      <c r="R3029" s="248"/>
      <c r="S3029" s="248"/>
      <c r="T3029" s="248"/>
      <c r="U3029" s="248"/>
    </row>
    <row r="3030" spans="2:21" s="260" customFormat="1" ht="30" customHeight="1">
      <c r="B3030" s="250"/>
      <c r="C3030" s="250"/>
      <c r="D3030" s="250"/>
      <c r="E3030" s="107"/>
      <c r="F3030" s="257"/>
      <c r="G3030" s="257"/>
      <c r="H3030" s="257"/>
      <c r="I3030" s="257"/>
      <c r="J3030" s="257"/>
      <c r="K3030" s="109"/>
      <c r="L3030" s="257"/>
      <c r="M3030" s="257"/>
      <c r="N3030" s="257"/>
      <c r="O3030" s="257"/>
      <c r="P3030" s="248"/>
      <c r="Q3030" s="248"/>
      <c r="R3030" s="248"/>
      <c r="S3030" s="248"/>
      <c r="T3030" s="248"/>
      <c r="U3030" s="248"/>
    </row>
    <row r="3031" spans="2:21" s="260" customFormat="1" ht="30" customHeight="1">
      <c r="B3031" s="250"/>
      <c r="C3031" s="250"/>
      <c r="D3031" s="250"/>
      <c r="E3031" s="107"/>
      <c r="F3031" s="257"/>
      <c r="G3031" s="257"/>
      <c r="H3031" s="257"/>
      <c r="I3031" s="257"/>
      <c r="J3031" s="257"/>
      <c r="K3031" s="109"/>
      <c r="L3031" s="257"/>
      <c r="M3031" s="257"/>
      <c r="N3031" s="257"/>
      <c r="O3031" s="257"/>
      <c r="P3031" s="248"/>
      <c r="Q3031" s="248"/>
      <c r="R3031" s="248"/>
      <c r="S3031" s="248"/>
      <c r="T3031" s="248"/>
      <c r="U3031" s="248"/>
    </row>
    <row r="3032" spans="2:21" s="260" customFormat="1" ht="30" customHeight="1">
      <c r="B3032" s="250"/>
      <c r="C3032" s="250"/>
      <c r="D3032" s="250"/>
      <c r="E3032" s="107"/>
      <c r="F3032" s="257"/>
      <c r="G3032" s="257"/>
      <c r="H3032" s="257"/>
      <c r="I3032" s="257"/>
      <c r="J3032" s="257"/>
      <c r="K3032" s="109"/>
      <c r="L3032" s="257"/>
      <c r="M3032" s="257"/>
      <c r="N3032" s="257"/>
      <c r="O3032" s="257"/>
      <c r="P3032" s="248"/>
      <c r="Q3032" s="248"/>
      <c r="R3032" s="248"/>
      <c r="S3032" s="248"/>
      <c r="T3032" s="248"/>
      <c r="U3032" s="248"/>
    </row>
    <row r="3033" spans="2:21" s="260" customFormat="1" ht="30" customHeight="1">
      <c r="B3033" s="250"/>
      <c r="C3033" s="250"/>
      <c r="D3033" s="250"/>
      <c r="E3033" s="107"/>
      <c r="F3033" s="257"/>
      <c r="G3033" s="257"/>
      <c r="H3033" s="257"/>
      <c r="I3033" s="257"/>
      <c r="J3033" s="257"/>
      <c r="K3033" s="109"/>
      <c r="L3033" s="257"/>
      <c r="M3033" s="257"/>
      <c r="N3033" s="257"/>
      <c r="O3033" s="257"/>
      <c r="P3033" s="248"/>
      <c r="Q3033" s="248"/>
      <c r="R3033" s="248"/>
      <c r="S3033" s="248"/>
      <c r="T3033" s="248"/>
      <c r="U3033" s="248"/>
    </row>
    <row r="3034" spans="2:21" s="260" customFormat="1" ht="30" customHeight="1">
      <c r="B3034" s="250"/>
      <c r="C3034" s="250"/>
      <c r="D3034" s="250"/>
      <c r="E3034" s="107"/>
      <c r="F3034" s="257"/>
      <c r="G3034" s="257"/>
      <c r="H3034" s="257"/>
      <c r="I3034" s="257"/>
      <c r="J3034" s="257"/>
      <c r="K3034" s="109"/>
      <c r="L3034" s="257"/>
      <c r="M3034" s="257"/>
      <c r="N3034" s="257"/>
      <c r="O3034" s="257"/>
      <c r="P3034" s="248"/>
      <c r="Q3034" s="248"/>
      <c r="R3034" s="248"/>
      <c r="S3034" s="248"/>
      <c r="T3034" s="248"/>
      <c r="U3034" s="248"/>
    </row>
    <row r="3035" spans="2:21" s="260" customFormat="1" ht="30" customHeight="1">
      <c r="B3035" s="250"/>
      <c r="C3035" s="250"/>
      <c r="D3035" s="250"/>
      <c r="E3035" s="107"/>
      <c r="F3035" s="257"/>
      <c r="G3035" s="257"/>
      <c r="H3035" s="257"/>
      <c r="I3035" s="257"/>
      <c r="J3035" s="257"/>
      <c r="K3035" s="109"/>
      <c r="L3035" s="257"/>
      <c r="M3035" s="257"/>
      <c r="N3035" s="257"/>
      <c r="O3035" s="257"/>
      <c r="P3035" s="248"/>
      <c r="Q3035" s="248"/>
      <c r="R3035" s="248"/>
      <c r="S3035" s="248"/>
      <c r="T3035" s="248"/>
      <c r="U3035" s="248"/>
    </row>
    <row r="3036" spans="2:21" s="260" customFormat="1" ht="30" customHeight="1">
      <c r="B3036" s="250"/>
      <c r="C3036" s="250"/>
      <c r="D3036" s="250"/>
      <c r="E3036" s="107"/>
      <c r="F3036" s="257"/>
      <c r="G3036" s="257"/>
      <c r="H3036" s="257"/>
      <c r="I3036" s="257"/>
      <c r="J3036" s="257"/>
      <c r="K3036" s="109"/>
      <c r="L3036" s="257"/>
      <c r="M3036" s="257"/>
      <c r="N3036" s="257"/>
      <c r="O3036" s="257"/>
      <c r="P3036" s="248"/>
      <c r="Q3036" s="248"/>
      <c r="R3036" s="248"/>
      <c r="S3036" s="248"/>
      <c r="T3036" s="248"/>
      <c r="U3036" s="248"/>
    </row>
    <row r="3037" spans="2:21" s="260" customFormat="1" ht="30" customHeight="1">
      <c r="B3037" s="250"/>
      <c r="C3037" s="250"/>
      <c r="D3037" s="250"/>
      <c r="E3037" s="107"/>
      <c r="F3037" s="257"/>
      <c r="G3037" s="257"/>
      <c r="H3037" s="257"/>
      <c r="I3037" s="257"/>
      <c r="J3037" s="257"/>
      <c r="K3037" s="109"/>
      <c r="L3037" s="257"/>
      <c r="M3037" s="257"/>
      <c r="N3037" s="257"/>
      <c r="O3037" s="257"/>
      <c r="P3037" s="248"/>
      <c r="Q3037" s="248"/>
      <c r="R3037" s="248"/>
      <c r="S3037" s="248"/>
      <c r="T3037" s="248"/>
      <c r="U3037" s="248"/>
    </row>
    <row r="3038" spans="2:21" s="260" customFormat="1" ht="30" customHeight="1">
      <c r="B3038" s="250"/>
      <c r="C3038" s="250"/>
      <c r="D3038" s="250"/>
      <c r="E3038" s="107"/>
      <c r="F3038" s="257"/>
      <c r="G3038" s="257"/>
      <c r="H3038" s="257"/>
      <c r="I3038" s="257"/>
      <c r="J3038" s="257"/>
      <c r="K3038" s="109"/>
      <c r="L3038" s="257"/>
      <c r="M3038" s="257"/>
      <c r="N3038" s="257"/>
      <c r="O3038" s="257"/>
      <c r="P3038" s="248"/>
      <c r="Q3038" s="248"/>
      <c r="R3038" s="248"/>
      <c r="S3038" s="248"/>
      <c r="T3038" s="248"/>
      <c r="U3038" s="248"/>
    </row>
    <row r="3039" spans="2:21" s="260" customFormat="1" ht="30" customHeight="1">
      <c r="B3039" s="250"/>
      <c r="C3039" s="250"/>
      <c r="D3039" s="250"/>
      <c r="E3039" s="107"/>
      <c r="F3039" s="257"/>
      <c r="G3039" s="257"/>
      <c r="H3039" s="257"/>
      <c r="I3039" s="257"/>
      <c r="J3039" s="257"/>
      <c r="K3039" s="109"/>
      <c r="L3039" s="257"/>
      <c r="M3039" s="257"/>
      <c r="N3039" s="257"/>
      <c r="O3039" s="257"/>
      <c r="P3039" s="248"/>
      <c r="Q3039" s="248"/>
      <c r="R3039" s="248"/>
      <c r="S3039" s="248"/>
      <c r="T3039" s="248"/>
      <c r="U3039" s="248"/>
    </row>
    <row r="3040" spans="2:21" s="260" customFormat="1" ht="30" customHeight="1">
      <c r="B3040" s="250"/>
      <c r="C3040" s="250"/>
      <c r="D3040" s="250"/>
      <c r="E3040" s="107"/>
      <c r="F3040" s="257"/>
      <c r="G3040" s="257"/>
      <c r="H3040" s="257"/>
      <c r="I3040" s="257"/>
      <c r="J3040" s="257"/>
      <c r="K3040" s="109"/>
      <c r="L3040" s="257"/>
      <c r="M3040" s="257"/>
      <c r="N3040" s="257"/>
      <c r="O3040" s="257"/>
      <c r="P3040" s="248"/>
      <c r="Q3040" s="248"/>
      <c r="R3040" s="248"/>
      <c r="S3040" s="248"/>
      <c r="T3040" s="248"/>
      <c r="U3040" s="248"/>
    </row>
    <row r="3041" spans="2:21" s="260" customFormat="1" ht="30" customHeight="1">
      <c r="B3041" s="250"/>
      <c r="C3041" s="250"/>
      <c r="D3041" s="250"/>
      <c r="E3041" s="107"/>
      <c r="F3041" s="257"/>
      <c r="G3041" s="257"/>
      <c r="H3041" s="257"/>
      <c r="I3041" s="257"/>
      <c r="J3041" s="257"/>
      <c r="K3041" s="109"/>
      <c r="L3041" s="257"/>
      <c r="M3041" s="257"/>
      <c r="N3041" s="257"/>
      <c r="O3041" s="257"/>
      <c r="P3041" s="248"/>
      <c r="Q3041" s="248"/>
      <c r="R3041" s="248"/>
      <c r="S3041" s="248"/>
      <c r="T3041" s="248"/>
      <c r="U3041" s="248"/>
    </row>
    <row r="3042" spans="2:21" s="260" customFormat="1" ht="30" customHeight="1">
      <c r="B3042" s="250"/>
      <c r="C3042" s="250"/>
      <c r="D3042" s="250"/>
      <c r="E3042" s="107"/>
      <c r="F3042" s="257"/>
      <c r="G3042" s="257"/>
      <c r="H3042" s="257"/>
      <c r="I3042" s="257"/>
      <c r="J3042" s="257"/>
      <c r="K3042" s="109"/>
      <c r="L3042" s="257"/>
      <c r="M3042" s="257"/>
      <c r="N3042" s="257"/>
      <c r="O3042" s="257"/>
      <c r="P3042" s="248"/>
      <c r="Q3042" s="248"/>
      <c r="R3042" s="248"/>
      <c r="S3042" s="248"/>
      <c r="T3042" s="248"/>
      <c r="U3042" s="248"/>
    </row>
    <row r="3043" spans="2:21" s="260" customFormat="1" ht="30" customHeight="1">
      <c r="B3043" s="250"/>
      <c r="C3043" s="250"/>
      <c r="D3043" s="250"/>
      <c r="E3043" s="107"/>
      <c r="F3043" s="257"/>
      <c r="G3043" s="257"/>
      <c r="H3043" s="257"/>
      <c r="I3043" s="257"/>
      <c r="J3043" s="257"/>
      <c r="K3043" s="109"/>
      <c r="L3043" s="257"/>
      <c r="M3043" s="257"/>
      <c r="N3043" s="257"/>
      <c r="O3043" s="257"/>
      <c r="P3043" s="248"/>
      <c r="Q3043" s="248"/>
      <c r="R3043" s="248"/>
      <c r="S3043" s="248"/>
      <c r="T3043" s="248"/>
      <c r="U3043" s="248"/>
    </row>
    <row r="3044" spans="2:21" s="260" customFormat="1" ht="30" customHeight="1">
      <c r="B3044" s="250"/>
      <c r="C3044" s="250"/>
      <c r="D3044" s="250"/>
      <c r="E3044" s="107"/>
      <c r="F3044" s="257"/>
      <c r="G3044" s="257"/>
      <c r="H3044" s="257"/>
      <c r="I3044" s="257"/>
      <c r="J3044" s="257"/>
      <c r="K3044" s="109"/>
      <c r="L3044" s="257"/>
      <c r="M3044" s="257"/>
      <c r="N3044" s="257"/>
      <c r="O3044" s="257"/>
      <c r="P3044" s="248"/>
      <c r="Q3044" s="248"/>
      <c r="R3044" s="248"/>
      <c r="S3044" s="248"/>
      <c r="T3044" s="248"/>
      <c r="U3044" s="248"/>
    </row>
    <row r="3045" spans="2:21" s="260" customFormat="1" ht="30" customHeight="1">
      <c r="B3045" s="250"/>
      <c r="C3045" s="250"/>
      <c r="D3045" s="250"/>
      <c r="E3045" s="107"/>
      <c r="F3045" s="257"/>
      <c r="G3045" s="257"/>
      <c r="H3045" s="257"/>
      <c r="I3045" s="257"/>
      <c r="J3045" s="257"/>
      <c r="K3045" s="109"/>
      <c r="L3045" s="257"/>
      <c r="M3045" s="257"/>
      <c r="N3045" s="257"/>
      <c r="O3045" s="257"/>
      <c r="P3045" s="248"/>
      <c r="Q3045" s="248"/>
      <c r="R3045" s="248"/>
      <c r="S3045" s="248"/>
      <c r="T3045" s="248"/>
      <c r="U3045" s="248"/>
    </row>
    <row r="3046" spans="2:21" s="260" customFormat="1" ht="30" customHeight="1">
      <c r="B3046" s="250"/>
      <c r="C3046" s="250"/>
      <c r="D3046" s="250"/>
      <c r="E3046" s="107"/>
      <c r="F3046" s="257"/>
      <c r="G3046" s="257"/>
      <c r="H3046" s="257"/>
      <c r="I3046" s="257"/>
      <c r="J3046" s="257"/>
      <c r="K3046" s="109"/>
      <c r="L3046" s="257"/>
      <c r="M3046" s="257"/>
      <c r="N3046" s="257"/>
      <c r="O3046" s="257"/>
      <c r="P3046" s="248"/>
      <c r="Q3046" s="248"/>
      <c r="R3046" s="248"/>
      <c r="S3046" s="248"/>
      <c r="T3046" s="248"/>
      <c r="U3046" s="248"/>
    </row>
    <row r="3047" spans="2:21" s="260" customFormat="1" ht="30" customHeight="1">
      <c r="B3047" s="250"/>
      <c r="C3047" s="250"/>
      <c r="D3047" s="250"/>
      <c r="E3047" s="107"/>
      <c r="F3047" s="257"/>
      <c r="G3047" s="257"/>
      <c r="H3047" s="257"/>
      <c r="I3047" s="257"/>
      <c r="J3047" s="257"/>
      <c r="K3047" s="109"/>
      <c r="L3047" s="257"/>
      <c r="M3047" s="257"/>
      <c r="N3047" s="257"/>
      <c r="O3047" s="257"/>
      <c r="P3047" s="248"/>
      <c r="Q3047" s="248"/>
      <c r="R3047" s="248"/>
      <c r="S3047" s="248"/>
      <c r="T3047" s="248"/>
      <c r="U3047" s="248"/>
    </row>
    <row r="3048" spans="2:21" s="260" customFormat="1" ht="30" customHeight="1">
      <c r="B3048" s="250"/>
      <c r="C3048" s="250"/>
      <c r="D3048" s="250"/>
      <c r="E3048" s="107"/>
      <c r="F3048" s="257"/>
      <c r="G3048" s="257"/>
      <c r="H3048" s="257"/>
      <c r="I3048" s="257"/>
      <c r="J3048" s="257"/>
      <c r="K3048" s="109"/>
      <c r="L3048" s="257"/>
      <c r="M3048" s="257"/>
      <c r="N3048" s="257"/>
      <c r="O3048" s="257"/>
      <c r="P3048" s="248"/>
      <c r="Q3048" s="248"/>
      <c r="R3048" s="248"/>
      <c r="S3048" s="248"/>
      <c r="T3048" s="248"/>
      <c r="U3048" s="248"/>
    </row>
    <row r="3049" spans="2:21" s="260" customFormat="1" ht="30" customHeight="1">
      <c r="B3049" s="250"/>
      <c r="C3049" s="250"/>
      <c r="D3049" s="250"/>
      <c r="E3049" s="107"/>
      <c r="F3049" s="257"/>
      <c r="G3049" s="257"/>
      <c r="H3049" s="257"/>
      <c r="I3049" s="257"/>
      <c r="J3049" s="257"/>
      <c r="K3049" s="109"/>
      <c r="L3049" s="257"/>
      <c r="M3049" s="257"/>
      <c r="N3049" s="257"/>
      <c r="O3049" s="257"/>
      <c r="P3049" s="248"/>
      <c r="Q3049" s="248"/>
      <c r="R3049" s="248"/>
      <c r="S3049" s="248"/>
      <c r="T3049" s="248"/>
      <c r="U3049" s="248"/>
    </row>
    <row r="3050" spans="2:21" s="260" customFormat="1" ht="30" customHeight="1">
      <c r="B3050" s="250"/>
      <c r="C3050" s="250"/>
      <c r="D3050" s="250"/>
      <c r="E3050" s="107"/>
      <c r="F3050" s="257"/>
      <c r="G3050" s="257"/>
      <c r="H3050" s="257"/>
      <c r="I3050" s="257"/>
      <c r="J3050" s="257"/>
      <c r="K3050" s="109"/>
      <c r="L3050" s="257"/>
      <c r="M3050" s="257"/>
      <c r="N3050" s="257"/>
      <c r="O3050" s="257"/>
      <c r="P3050" s="248"/>
      <c r="Q3050" s="248"/>
      <c r="R3050" s="248"/>
      <c r="S3050" s="248"/>
      <c r="T3050" s="248"/>
      <c r="U3050" s="248"/>
    </row>
    <row r="3051" spans="2:21" s="260" customFormat="1" ht="30" customHeight="1">
      <c r="B3051" s="250"/>
      <c r="C3051" s="250"/>
      <c r="D3051" s="250"/>
      <c r="E3051" s="107"/>
      <c r="F3051" s="257"/>
      <c r="G3051" s="257"/>
      <c r="H3051" s="257"/>
      <c r="I3051" s="257"/>
      <c r="J3051" s="257"/>
      <c r="K3051" s="109"/>
      <c r="L3051" s="257"/>
      <c r="M3051" s="257"/>
      <c r="N3051" s="257"/>
      <c r="O3051" s="257"/>
      <c r="P3051" s="248"/>
      <c r="Q3051" s="248"/>
      <c r="R3051" s="248"/>
      <c r="S3051" s="248"/>
      <c r="T3051" s="248"/>
      <c r="U3051" s="248"/>
    </row>
    <row r="3052" spans="2:21" s="260" customFormat="1" ht="30" customHeight="1">
      <c r="B3052" s="250"/>
      <c r="C3052" s="250"/>
      <c r="D3052" s="250"/>
      <c r="E3052" s="107"/>
      <c r="F3052" s="257"/>
      <c r="G3052" s="257"/>
      <c r="H3052" s="257"/>
      <c r="I3052" s="257"/>
      <c r="J3052" s="257"/>
      <c r="K3052" s="109"/>
      <c r="L3052" s="257"/>
      <c r="M3052" s="257"/>
      <c r="N3052" s="257"/>
      <c r="O3052" s="257"/>
      <c r="P3052" s="248"/>
      <c r="Q3052" s="248"/>
      <c r="R3052" s="248"/>
      <c r="S3052" s="248"/>
      <c r="T3052" s="248"/>
      <c r="U3052" s="248"/>
    </row>
    <row r="3053" spans="2:21" s="260" customFormat="1" ht="30" customHeight="1">
      <c r="B3053" s="250"/>
      <c r="C3053" s="250"/>
      <c r="D3053" s="250"/>
      <c r="E3053" s="107"/>
      <c r="F3053" s="257"/>
      <c r="G3053" s="257"/>
      <c r="H3053" s="257"/>
      <c r="I3053" s="257"/>
      <c r="J3053" s="257"/>
      <c r="K3053" s="109"/>
      <c r="L3053" s="257"/>
      <c r="M3053" s="257"/>
      <c r="N3053" s="257"/>
      <c r="O3053" s="257"/>
      <c r="P3053" s="248"/>
      <c r="Q3053" s="248"/>
      <c r="R3053" s="248"/>
      <c r="S3053" s="248"/>
      <c r="T3053" s="248"/>
      <c r="U3053" s="248"/>
    </row>
    <row r="3054" spans="2:21" s="260" customFormat="1" ht="30" customHeight="1">
      <c r="B3054" s="250"/>
      <c r="C3054" s="250"/>
      <c r="D3054" s="250"/>
      <c r="E3054" s="107"/>
      <c r="F3054" s="257"/>
      <c r="G3054" s="257"/>
      <c r="H3054" s="257"/>
      <c r="I3054" s="257"/>
      <c r="J3054" s="257"/>
      <c r="K3054" s="109"/>
      <c r="L3054" s="257"/>
      <c r="M3054" s="257"/>
      <c r="N3054" s="257"/>
      <c r="O3054" s="257"/>
      <c r="P3054" s="248"/>
      <c r="Q3054" s="248"/>
      <c r="R3054" s="248"/>
      <c r="S3054" s="248"/>
      <c r="T3054" s="248"/>
      <c r="U3054" s="248"/>
    </row>
    <row r="3055" spans="2:21" s="260" customFormat="1" ht="30" customHeight="1">
      <c r="B3055" s="250"/>
      <c r="C3055" s="250"/>
      <c r="D3055" s="250"/>
      <c r="E3055" s="107"/>
      <c r="F3055" s="257"/>
      <c r="G3055" s="257"/>
      <c r="H3055" s="257"/>
      <c r="I3055" s="257"/>
      <c r="J3055" s="257"/>
      <c r="K3055" s="109"/>
      <c r="L3055" s="257"/>
      <c r="M3055" s="257"/>
      <c r="N3055" s="257"/>
      <c r="O3055" s="257"/>
      <c r="P3055" s="248"/>
      <c r="Q3055" s="248"/>
      <c r="R3055" s="248"/>
      <c r="S3055" s="248"/>
      <c r="T3055" s="248"/>
      <c r="U3055" s="248"/>
    </row>
    <row r="3056" spans="2:21" s="260" customFormat="1" ht="30" customHeight="1">
      <c r="B3056" s="250"/>
      <c r="C3056" s="250"/>
      <c r="D3056" s="250"/>
      <c r="E3056" s="107"/>
      <c r="F3056" s="257"/>
      <c r="G3056" s="257"/>
      <c r="H3056" s="257"/>
      <c r="I3056" s="257"/>
      <c r="J3056" s="257"/>
      <c r="K3056" s="109"/>
      <c r="L3056" s="257"/>
      <c r="M3056" s="257"/>
      <c r="N3056" s="257"/>
      <c r="O3056" s="257"/>
      <c r="P3056" s="248"/>
      <c r="Q3056" s="248"/>
      <c r="R3056" s="248"/>
      <c r="S3056" s="248"/>
      <c r="T3056" s="248"/>
      <c r="U3056" s="248"/>
    </row>
    <row r="3057" spans="2:21" s="260" customFormat="1" ht="30" customHeight="1">
      <c r="B3057" s="250"/>
      <c r="C3057" s="250"/>
      <c r="D3057" s="250"/>
      <c r="E3057" s="107"/>
      <c r="F3057" s="257"/>
      <c r="G3057" s="257"/>
      <c r="H3057" s="257"/>
      <c r="I3057" s="257"/>
      <c r="J3057" s="257"/>
      <c r="K3057" s="109"/>
      <c r="L3057" s="257"/>
      <c r="M3057" s="257"/>
      <c r="N3057" s="257"/>
      <c r="O3057" s="257"/>
      <c r="P3057" s="248"/>
      <c r="Q3057" s="248"/>
      <c r="R3057" s="248"/>
      <c r="S3057" s="248"/>
      <c r="T3057" s="248"/>
      <c r="U3057" s="248"/>
    </row>
    <row r="3058" spans="2:21" s="260" customFormat="1" ht="30" customHeight="1">
      <c r="B3058" s="250"/>
      <c r="C3058" s="250"/>
      <c r="D3058" s="250"/>
      <c r="E3058" s="107"/>
      <c r="F3058" s="257"/>
      <c r="G3058" s="257"/>
      <c r="H3058" s="257"/>
      <c r="I3058" s="257"/>
      <c r="J3058" s="257"/>
      <c r="K3058" s="109"/>
      <c r="L3058" s="257"/>
      <c r="M3058" s="257"/>
      <c r="N3058" s="257"/>
      <c r="O3058" s="257"/>
      <c r="P3058" s="248"/>
      <c r="Q3058" s="248"/>
      <c r="R3058" s="248"/>
      <c r="S3058" s="248"/>
      <c r="T3058" s="248"/>
      <c r="U3058" s="248"/>
    </row>
    <row r="3059" spans="2:21" s="260" customFormat="1" ht="30" customHeight="1">
      <c r="B3059" s="250"/>
      <c r="C3059" s="250"/>
      <c r="D3059" s="250"/>
      <c r="E3059" s="107"/>
      <c r="F3059" s="257"/>
      <c r="G3059" s="257"/>
      <c r="H3059" s="257"/>
      <c r="I3059" s="257"/>
      <c r="J3059" s="257"/>
      <c r="K3059" s="109"/>
      <c r="L3059" s="257"/>
      <c r="M3059" s="257"/>
      <c r="N3059" s="257"/>
      <c r="O3059" s="257"/>
      <c r="P3059" s="248"/>
      <c r="Q3059" s="248"/>
      <c r="R3059" s="248"/>
      <c r="S3059" s="248"/>
      <c r="T3059" s="248"/>
      <c r="U3059" s="248"/>
    </row>
    <row r="3060" spans="2:21" s="260" customFormat="1" ht="30" customHeight="1">
      <c r="B3060" s="250"/>
      <c r="C3060" s="250"/>
      <c r="D3060" s="250"/>
      <c r="E3060" s="107"/>
      <c r="F3060" s="257"/>
      <c r="G3060" s="257"/>
      <c r="H3060" s="257"/>
      <c r="I3060" s="257"/>
      <c r="J3060" s="257"/>
      <c r="K3060" s="109"/>
      <c r="L3060" s="257"/>
      <c r="M3060" s="257"/>
      <c r="N3060" s="257"/>
      <c r="O3060" s="257"/>
      <c r="P3060" s="248"/>
      <c r="Q3060" s="248"/>
      <c r="R3060" s="248"/>
      <c r="S3060" s="248"/>
      <c r="T3060" s="248"/>
      <c r="U3060" s="248"/>
    </row>
    <row r="3061" spans="2:21" s="260" customFormat="1" ht="30" customHeight="1">
      <c r="B3061" s="250"/>
      <c r="C3061" s="250"/>
      <c r="D3061" s="250"/>
      <c r="E3061" s="107"/>
      <c r="F3061" s="257"/>
      <c r="G3061" s="257"/>
      <c r="H3061" s="257"/>
      <c r="I3061" s="257"/>
      <c r="J3061" s="257"/>
      <c r="K3061" s="109"/>
      <c r="L3061" s="257"/>
      <c r="M3061" s="257"/>
      <c r="N3061" s="257"/>
      <c r="O3061" s="257"/>
      <c r="P3061" s="248"/>
      <c r="Q3061" s="248"/>
      <c r="R3061" s="248"/>
      <c r="S3061" s="248"/>
      <c r="T3061" s="248"/>
      <c r="U3061" s="248"/>
    </row>
    <row r="3062" spans="2:21" s="260" customFormat="1" ht="30" customHeight="1">
      <c r="B3062" s="250"/>
      <c r="C3062" s="250"/>
      <c r="D3062" s="250"/>
      <c r="E3062" s="107"/>
      <c r="F3062" s="257"/>
      <c r="G3062" s="257"/>
      <c r="H3062" s="257"/>
      <c r="I3062" s="257"/>
      <c r="J3062" s="257"/>
      <c r="K3062" s="109"/>
      <c r="L3062" s="257"/>
      <c r="M3062" s="257"/>
      <c r="N3062" s="257"/>
      <c r="O3062" s="257"/>
      <c r="P3062" s="248"/>
      <c r="Q3062" s="248"/>
      <c r="R3062" s="248"/>
      <c r="S3062" s="248"/>
      <c r="T3062" s="248"/>
      <c r="U3062" s="248"/>
    </row>
    <row r="3063" spans="2:21" s="260" customFormat="1" ht="30" customHeight="1">
      <c r="B3063" s="250"/>
      <c r="C3063" s="250"/>
      <c r="D3063" s="250"/>
      <c r="E3063" s="107"/>
      <c r="F3063" s="257"/>
      <c r="G3063" s="257"/>
      <c r="H3063" s="257"/>
      <c r="I3063" s="257"/>
      <c r="J3063" s="257"/>
      <c r="K3063" s="109"/>
      <c r="L3063" s="257"/>
      <c r="M3063" s="257"/>
      <c r="N3063" s="257"/>
      <c r="O3063" s="257"/>
      <c r="P3063" s="248"/>
      <c r="Q3063" s="248"/>
      <c r="R3063" s="248"/>
      <c r="S3063" s="248"/>
      <c r="T3063" s="248"/>
      <c r="U3063" s="248"/>
    </row>
    <row r="3064" spans="2:21" s="260" customFormat="1" ht="30" customHeight="1">
      <c r="B3064" s="250"/>
      <c r="C3064" s="250"/>
      <c r="D3064" s="250"/>
      <c r="E3064" s="107"/>
      <c r="F3064" s="257"/>
      <c r="G3064" s="257"/>
      <c r="H3064" s="257"/>
      <c r="I3064" s="257"/>
      <c r="J3064" s="257"/>
      <c r="K3064" s="109"/>
      <c r="L3064" s="257"/>
      <c r="M3064" s="257"/>
      <c r="N3064" s="257"/>
      <c r="O3064" s="257"/>
      <c r="P3064" s="248"/>
      <c r="Q3064" s="248"/>
      <c r="R3064" s="248"/>
      <c r="S3064" s="248"/>
      <c r="T3064" s="248"/>
      <c r="U3064" s="248"/>
    </row>
    <row r="3065" spans="2:21" s="260" customFormat="1" ht="30" customHeight="1">
      <c r="B3065" s="250"/>
      <c r="C3065" s="250"/>
      <c r="D3065" s="250"/>
      <c r="E3065" s="107"/>
      <c r="F3065" s="257"/>
      <c r="G3065" s="257"/>
      <c r="H3065" s="257"/>
      <c r="I3065" s="257"/>
      <c r="J3065" s="257"/>
      <c r="K3065" s="109"/>
      <c r="L3065" s="257"/>
      <c r="M3065" s="257"/>
      <c r="N3065" s="257"/>
      <c r="O3065" s="257"/>
      <c r="P3065" s="248"/>
      <c r="Q3065" s="248"/>
      <c r="R3065" s="248"/>
      <c r="S3065" s="248"/>
      <c r="T3065" s="248"/>
      <c r="U3065" s="248"/>
    </row>
    <row r="3066" spans="2:21" s="260" customFormat="1" ht="30" customHeight="1">
      <c r="B3066" s="250"/>
      <c r="C3066" s="250"/>
      <c r="D3066" s="250"/>
      <c r="E3066" s="107"/>
      <c r="F3066" s="257"/>
      <c r="G3066" s="257"/>
      <c r="H3066" s="257"/>
      <c r="I3066" s="257"/>
      <c r="J3066" s="257"/>
      <c r="K3066" s="109"/>
      <c r="L3066" s="257"/>
      <c r="M3066" s="257"/>
      <c r="N3066" s="257"/>
      <c r="O3066" s="257"/>
      <c r="P3066" s="248"/>
      <c r="Q3066" s="248"/>
      <c r="R3066" s="248"/>
      <c r="S3066" s="248"/>
      <c r="T3066" s="248"/>
      <c r="U3066" s="248"/>
    </row>
    <row r="3067" spans="2:21" s="260" customFormat="1" ht="30" customHeight="1">
      <c r="B3067" s="250"/>
      <c r="C3067" s="250"/>
      <c r="D3067" s="250"/>
      <c r="E3067" s="107"/>
      <c r="F3067" s="257"/>
      <c r="G3067" s="257"/>
      <c r="H3067" s="257"/>
      <c r="I3067" s="257"/>
      <c r="J3067" s="257"/>
      <c r="K3067" s="109"/>
      <c r="L3067" s="257"/>
      <c r="M3067" s="257"/>
      <c r="N3067" s="257"/>
      <c r="O3067" s="257"/>
      <c r="P3067" s="248"/>
      <c r="Q3067" s="248"/>
      <c r="R3067" s="248"/>
      <c r="S3067" s="248"/>
      <c r="T3067" s="248"/>
      <c r="U3067" s="248"/>
    </row>
    <row r="3068" spans="2:21" s="260" customFormat="1" ht="30" customHeight="1">
      <c r="B3068" s="250"/>
      <c r="C3068" s="250"/>
      <c r="D3068" s="250"/>
      <c r="E3068" s="107"/>
      <c r="F3068" s="257"/>
      <c r="G3068" s="257"/>
      <c r="H3068" s="257"/>
      <c r="I3068" s="257"/>
      <c r="J3068" s="257"/>
      <c r="K3068" s="109"/>
      <c r="L3068" s="257"/>
      <c r="M3068" s="257"/>
      <c r="N3068" s="257"/>
      <c r="O3068" s="257"/>
      <c r="P3068" s="248"/>
      <c r="Q3068" s="248"/>
      <c r="R3068" s="248"/>
      <c r="S3068" s="248"/>
      <c r="T3068" s="248"/>
      <c r="U3068" s="248"/>
    </row>
    <row r="3069" spans="2:21" s="260" customFormat="1" ht="30" customHeight="1">
      <c r="B3069" s="250"/>
      <c r="C3069" s="250"/>
      <c r="D3069" s="250"/>
      <c r="E3069" s="107"/>
      <c r="F3069" s="257"/>
      <c r="G3069" s="257"/>
      <c r="H3069" s="257"/>
      <c r="I3069" s="257"/>
      <c r="J3069" s="257"/>
      <c r="K3069" s="109"/>
      <c r="L3069" s="257"/>
      <c r="M3069" s="257"/>
      <c r="N3069" s="257"/>
      <c r="O3069" s="257"/>
      <c r="P3069" s="248"/>
      <c r="Q3069" s="248"/>
      <c r="R3069" s="248"/>
      <c r="S3069" s="248"/>
      <c r="T3069" s="248"/>
      <c r="U3069" s="248"/>
    </row>
    <row r="3070" spans="2:21" s="260" customFormat="1" ht="30" customHeight="1">
      <c r="B3070" s="250"/>
      <c r="C3070" s="250"/>
      <c r="D3070" s="250"/>
      <c r="E3070" s="107"/>
      <c r="F3070" s="257"/>
      <c r="G3070" s="257"/>
      <c r="H3070" s="257"/>
      <c r="I3070" s="257"/>
      <c r="J3070" s="257"/>
      <c r="K3070" s="109"/>
      <c r="L3070" s="257"/>
      <c r="M3070" s="257"/>
      <c r="N3070" s="257"/>
      <c r="O3070" s="257"/>
      <c r="P3070" s="248"/>
      <c r="Q3070" s="248"/>
      <c r="R3070" s="248"/>
      <c r="S3070" s="248"/>
      <c r="T3070" s="248"/>
      <c r="U3070" s="248"/>
    </row>
    <row r="3071" spans="2:21" s="260" customFormat="1" ht="30" customHeight="1">
      <c r="B3071" s="250"/>
      <c r="C3071" s="250"/>
      <c r="D3071" s="250"/>
      <c r="E3071" s="107"/>
      <c r="F3071" s="257"/>
      <c r="G3071" s="257"/>
      <c r="H3071" s="257"/>
      <c r="I3071" s="257"/>
      <c r="J3071" s="257"/>
      <c r="K3071" s="109"/>
      <c r="L3071" s="257"/>
      <c r="M3071" s="257"/>
      <c r="N3071" s="257"/>
      <c r="O3071" s="257"/>
      <c r="P3071" s="248"/>
      <c r="Q3071" s="248"/>
      <c r="R3071" s="248"/>
      <c r="S3071" s="248"/>
      <c r="T3071" s="248"/>
      <c r="U3071" s="248"/>
    </row>
    <row r="3072" spans="2:21" s="260" customFormat="1" ht="30" customHeight="1">
      <c r="B3072" s="250"/>
      <c r="C3072" s="250"/>
      <c r="D3072" s="250"/>
      <c r="E3072" s="107"/>
      <c r="F3072" s="257"/>
      <c r="G3072" s="257"/>
      <c r="H3072" s="257"/>
      <c r="I3072" s="257"/>
      <c r="J3072" s="257"/>
      <c r="K3072" s="109"/>
      <c r="L3072" s="257"/>
      <c r="M3072" s="257"/>
      <c r="N3072" s="257"/>
      <c r="O3072" s="257"/>
      <c r="P3072" s="248"/>
      <c r="Q3072" s="248"/>
      <c r="R3072" s="248"/>
      <c r="S3072" s="248"/>
      <c r="T3072" s="248"/>
      <c r="U3072" s="248"/>
    </row>
    <row r="3073" spans="2:21" s="260" customFormat="1" ht="30" customHeight="1">
      <c r="B3073" s="250"/>
      <c r="C3073" s="250"/>
      <c r="D3073" s="250"/>
      <c r="E3073" s="107"/>
      <c r="F3073" s="257"/>
      <c r="G3073" s="257"/>
      <c r="H3073" s="257"/>
      <c r="I3073" s="257"/>
      <c r="J3073" s="257"/>
      <c r="K3073" s="109"/>
      <c r="L3073" s="257"/>
      <c r="M3073" s="257"/>
      <c r="N3073" s="257"/>
      <c r="O3073" s="257"/>
      <c r="P3073" s="248"/>
      <c r="Q3073" s="248"/>
      <c r="R3073" s="248"/>
      <c r="S3073" s="248"/>
      <c r="T3073" s="248"/>
      <c r="U3073" s="248"/>
    </row>
    <row r="3074" spans="2:21" s="260" customFormat="1" ht="30" customHeight="1">
      <c r="B3074" s="250"/>
      <c r="C3074" s="250"/>
      <c r="D3074" s="250"/>
      <c r="E3074" s="107"/>
      <c r="F3074" s="257"/>
      <c r="G3074" s="257"/>
      <c r="H3074" s="257"/>
      <c r="I3074" s="257"/>
      <c r="J3074" s="257"/>
      <c r="K3074" s="109"/>
      <c r="L3074" s="257"/>
      <c r="M3074" s="257"/>
      <c r="N3074" s="257"/>
      <c r="O3074" s="257"/>
      <c r="P3074" s="248"/>
      <c r="Q3074" s="248"/>
      <c r="R3074" s="248"/>
      <c r="S3074" s="248"/>
      <c r="T3074" s="248"/>
      <c r="U3074" s="248"/>
    </row>
    <row r="3075" spans="2:21" s="260" customFormat="1" ht="30" customHeight="1">
      <c r="B3075" s="250"/>
      <c r="C3075" s="250"/>
      <c r="D3075" s="250"/>
      <c r="E3075" s="107"/>
      <c r="F3075" s="257"/>
      <c r="G3075" s="257"/>
      <c r="H3075" s="257"/>
      <c r="I3075" s="257"/>
      <c r="J3075" s="257"/>
      <c r="K3075" s="109"/>
      <c r="L3075" s="257"/>
      <c r="M3075" s="257"/>
      <c r="N3075" s="257"/>
      <c r="O3075" s="257"/>
      <c r="P3075" s="248"/>
      <c r="Q3075" s="248"/>
      <c r="R3075" s="248"/>
      <c r="S3075" s="248"/>
      <c r="T3075" s="248"/>
      <c r="U3075" s="248"/>
    </row>
    <row r="3076" spans="2:21" s="260" customFormat="1" ht="30" customHeight="1">
      <c r="B3076" s="250"/>
      <c r="C3076" s="250"/>
      <c r="D3076" s="250"/>
      <c r="E3076" s="107"/>
      <c r="F3076" s="257"/>
      <c r="G3076" s="257"/>
      <c r="H3076" s="257"/>
      <c r="I3076" s="257"/>
      <c r="J3076" s="257"/>
      <c r="K3076" s="109"/>
      <c r="L3076" s="257"/>
      <c r="M3076" s="257"/>
      <c r="N3076" s="257"/>
      <c r="O3076" s="257"/>
      <c r="P3076" s="248"/>
      <c r="Q3076" s="248"/>
      <c r="R3076" s="248"/>
      <c r="S3076" s="248"/>
      <c r="T3076" s="248"/>
      <c r="U3076" s="248"/>
    </row>
    <row r="3077" spans="2:21" s="260" customFormat="1" ht="30" customHeight="1">
      <c r="B3077" s="250"/>
      <c r="C3077" s="250"/>
      <c r="D3077" s="250"/>
      <c r="E3077" s="107"/>
      <c r="F3077" s="257"/>
      <c r="G3077" s="257"/>
      <c r="H3077" s="257"/>
      <c r="I3077" s="257"/>
      <c r="J3077" s="257"/>
      <c r="K3077" s="109"/>
      <c r="L3077" s="257"/>
      <c r="M3077" s="257"/>
      <c r="N3077" s="257"/>
      <c r="O3077" s="257"/>
      <c r="P3077" s="248"/>
      <c r="Q3077" s="248"/>
      <c r="R3077" s="248"/>
      <c r="S3077" s="248"/>
      <c r="T3077" s="248"/>
      <c r="U3077" s="248"/>
    </row>
    <row r="3078" spans="2:21" s="260" customFormat="1" ht="30" customHeight="1">
      <c r="B3078" s="250"/>
      <c r="C3078" s="250"/>
      <c r="D3078" s="250"/>
      <c r="E3078" s="107"/>
      <c r="F3078" s="257"/>
      <c r="G3078" s="257"/>
      <c r="H3078" s="257"/>
      <c r="I3078" s="257"/>
      <c r="J3078" s="257"/>
      <c r="K3078" s="109"/>
      <c r="L3078" s="257"/>
      <c r="M3078" s="257"/>
      <c r="N3078" s="257"/>
      <c r="O3078" s="257"/>
      <c r="P3078" s="248"/>
      <c r="Q3078" s="248"/>
      <c r="R3078" s="248"/>
      <c r="S3078" s="248"/>
      <c r="T3078" s="248"/>
      <c r="U3078" s="248"/>
    </row>
    <row r="3079" spans="2:21" s="260" customFormat="1" ht="30" customHeight="1">
      <c r="B3079" s="250"/>
      <c r="C3079" s="250"/>
      <c r="D3079" s="250"/>
      <c r="E3079" s="107"/>
      <c r="F3079" s="257"/>
      <c r="G3079" s="257"/>
      <c r="H3079" s="257"/>
      <c r="I3079" s="257"/>
      <c r="J3079" s="257"/>
      <c r="K3079" s="109"/>
      <c r="L3079" s="257"/>
      <c r="M3079" s="257"/>
      <c r="N3079" s="257"/>
      <c r="O3079" s="257"/>
      <c r="P3079" s="248"/>
      <c r="Q3079" s="248"/>
      <c r="R3079" s="248"/>
      <c r="S3079" s="248"/>
      <c r="T3079" s="248"/>
      <c r="U3079" s="248"/>
    </row>
    <row r="3080" spans="2:21" s="260" customFormat="1" ht="30" customHeight="1">
      <c r="B3080" s="250"/>
      <c r="C3080" s="250"/>
      <c r="D3080" s="250"/>
      <c r="E3080" s="107"/>
      <c r="F3080" s="257"/>
      <c r="G3080" s="257"/>
      <c r="H3080" s="257"/>
      <c r="I3080" s="257"/>
      <c r="J3080" s="257"/>
      <c r="K3080" s="109"/>
      <c r="L3080" s="257"/>
      <c r="M3080" s="257"/>
      <c r="N3080" s="257"/>
      <c r="O3080" s="257"/>
      <c r="P3080" s="248"/>
      <c r="Q3080" s="248"/>
      <c r="R3080" s="248"/>
      <c r="S3080" s="248"/>
      <c r="T3080" s="248"/>
      <c r="U3080" s="248"/>
    </row>
    <row r="3081" spans="2:21" s="260" customFormat="1" ht="30" customHeight="1">
      <c r="B3081" s="250"/>
      <c r="C3081" s="250"/>
      <c r="D3081" s="250"/>
      <c r="E3081" s="107"/>
      <c r="F3081" s="257"/>
      <c r="G3081" s="257"/>
      <c r="H3081" s="257"/>
      <c r="I3081" s="257"/>
      <c r="J3081" s="257"/>
      <c r="K3081" s="109"/>
      <c r="L3081" s="257"/>
      <c r="M3081" s="257"/>
      <c r="N3081" s="257"/>
      <c r="O3081" s="257"/>
      <c r="P3081" s="248"/>
      <c r="Q3081" s="248"/>
      <c r="R3081" s="248"/>
      <c r="S3081" s="248"/>
      <c r="T3081" s="248"/>
      <c r="U3081" s="248"/>
    </row>
    <row r="3082" spans="2:21" s="260" customFormat="1" ht="30" customHeight="1">
      <c r="B3082" s="250"/>
      <c r="C3082" s="250"/>
      <c r="D3082" s="250"/>
      <c r="E3082" s="107"/>
      <c r="F3082" s="257"/>
      <c r="G3082" s="257"/>
      <c r="H3082" s="257"/>
      <c r="I3082" s="257"/>
      <c r="J3082" s="257"/>
      <c r="K3082" s="109"/>
      <c r="L3082" s="257"/>
      <c r="M3082" s="257"/>
      <c r="N3082" s="257"/>
      <c r="O3082" s="257"/>
      <c r="P3082" s="248"/>
      <c r="Q3082" s="248"/>
      <c r="R3082" s="248"/>
      <c r="S3082" s="248"/>
      <c r="T3082" s="248"/>
      <c r="U3082" s="248"/>
    </row>
    <row r="3083" spans="2:21" s="260" customFormat="1" ht="30" customHeight="1">
      <c r="B3083" s="250"/>
      <c r="C3083" s="250"/>
      <c r="D3083" s="250"/>
      <c r="E3083" s="107"/>
      <c r="F3083" s="257"/>
      <c r="G3083" s="257"/>
      <c r="H3083" s="257"/>
      <c r="I3083" s="257"/>
      <c r="J3083" s="257"/>
      <c r="K3083" s="109"/>
      <c r="L3083" s="257"/>
      <c r="M3083" s="257"/>
      <c r="N3083" s="257"/>
      <c r="O3083" s="257"/>
      <c r="P3083" s="248"/>
      <c r="Q3083" s="248"/>
      <c r="R3083" s="248"/>
      <c r="S3083" s="248"/>
      <c r="T3083" s="248"/>
      <c r="U3083" s="248"/>
    </row>
    <row r="3084" spans="2:21" s="260" customFormat="1" ht="30" customHeight="1">
      <c r="B3084" s="250"/>
      <c r="C3084" s="250"/>
      <c r="D3084" s="250"/>
      <c r="E3084" s="107"/>
      <c r="F3084" s="257"/>
      <c r="G3084" s="257"/>
      <c r="H3084" s="257"/>
      <c r="I3084" s="257"/>
      <c r="J3084" s="257"/>
      <c r="K3084" s="109"/>
      <c r="L3084" s="257"/>
      <c r="M3084" s="257"/>
      <c r="N3084" s="257"/>
      <c r="O3084" s="257"/>
      <c r="P3084" s="248"/>
      <c r="Q3084" s="248"/>
      <c r="R3084" s="248"/>
      <c r="S3084" s="248"/>
      <c r="T3084" s="248"/>
      <c r="U3084" s="248"/>
    </row>
    <row r="3085" spans="2:21" s="260" customFormat="1" ht="30" customHeight="1">
      <c r="B3085" s="250"/>
      <c r="C3085" s="250"/>
      <c r="D3085" s="250"/>
      <c r="E3085" s="107"/>
      <c r="F3085" s="257"/>
      <c r="G3085" s="257"/>
      <c r="H3085" s="257"/>
      <c r="I3085" s="257"/>
      <c r="J3085" s="257"/>
      <c r="K3085" s="109"/>
      <c r="L3085" s="257"/>
      <c r="M3085" s="257"/>
      <c r="N3085" s="257"/>
      <c r="O3085" s="257"/>
      <c r="P3085" s="248"/>
      <c r="Q3085" s="248"/>
      <c r="R3085" s="248"/>
      <c r="S3085" s="248"/>
      <c r="T3085" s="248"/>
      <c r="U3085" s="248"/>
    </row>
    <row r="3086" spans="2:21" s="260" customFormat="1" ht="30" customHeight="1">
      <c r="B3086" s="250"/>
      <c r="C3086" s="250"/>
      <c r="D3086" s="250"/>
      <c r="E3086" s="107"/>
      <c r="F3086" s="257"/>
      <c r="G3086" s="257"/>
      <c r="H3086" s="257"/>
      <c r="I3086" s="257"/>
      <c r="J3086" s="257"/>
      <c r="K3086" s="109"/>
      <c r="L3086" s="257"/>
      <c r="M3086" s="257"/>
      <c r="N3086" s="257"/>
      <c r="O3086" s="257"/>
      <c r="P3086" s="248"/>
      <c r="Q3086" s="248"/>
      <c r="R3086" s="248"/>
      <c r="S3086" s="248"/>
      <c r="T3086" s="248"/>
      <c r="U3086" s="248"/>
    </row>
    <row r="3087" spans="2:21" s="260" customFormat="1" ht="30" customHeight="1">
      <c r="B3087" s="250"/>
      <c r="C3087" s="250"/>
      <c r="D3087" s="250"/>
      <c r="E3087" s="107"/>
      <c r="F3087" s="257"/>
      <c r="G3087" s="257"/>
      <c r="H3087" s="257"/>
      <c r="I3087" s="257"/>
      <c r="J3087" s="257"/>
      <c r="K3087" s="109"/>
      <c r="L3087" s="257"/>
      <c r="M3087" s="257"/>
      <c r="N3087" s="257"/>
      <c r="O3087" s="257"/>
      <c r="P3087" s="248"/>
      <c r="Q3087" s="248"/>
      <c r="R3087" s="248"/>
      <c r="S3087" s="248"/>
      <c r="T3087" s="248"/>
      <c r="U3087" s="248"/>
    </row>
    <row r="3088" spans="2:21" s="260" customFormat="1" ht="30" customHeight="1">
      <c r="B3088" s="250"/>
      <c r="C3088" s="250"/>
      <c r="D3088" s="250"/>
      <c r="E3088" s="107"/>
      <c r="F3088" s="257"/>
      <c r="G3088" s="257"/>
      <c r="H3088" s="257"/>
      <c r="I3088" s="257"/>
      <c r="J3088" s="257"/>
      <c r="K3088" s="109"/>
      <c r="L3088" s="257"/>
      <c r="M3088" s="257"/>
      <c r="N3088" s="257"/>
      <c r="O3088" s="257"/>
      <c r="P3088" s="248"/>
      <c r="Q3088" s="248"/>
      <c r="R3088" s="248"/>
      <c r="S3088" s="248"/>
      <c r="T3088" s="248"/>
      <c r="U3088" s="248"/>
    </row>
    <row r="3089" spans="2:21" s="260" customFormat="1" ht="30" customHeight="1">
      <c r="B3089" s="250"/>
      <c r="C3089" s="250"/>
      <c r="D3089" s="250"/>
      <c r="E3089" s="107"/>
      <c r="F3089" s="257"/>
      <c r="G3089" s="257"/>
      <c r="H3089" s="257"/>
      <c r="I3089" s="257"/>
      <c r="J3089" s="257"/>
      <c r="K3089" s="109"/>
      <c r="L3089" s="257"/>
      <c r="M3089" s="257"/>
      <c r="N3089" s="257"/>
      <c r="O3089" s="257"/>
      <c r="P3089" s="248"/>
      <c r="Q3089" s="248"/>
      <c r="R3089" s="248"/>
      <c r="S3089" s="248"/>
      <c r="T3089" s="248"/>
      <c r="U3089" s="248"/>
    </row>
    <row r="3090" spans="2:21" s="260" customFormat="1" ht="30" customHeight="1">
      <c r="B3090" s="250"/>
      <c r="C3090" s="250"/>
      <c r="D3090" s="250"/>
      <c r="E3090" s="107"/>
      <c r="F3090" s="257"/>
      <c r="G3090" s="257"/>
      <c r="H3090" s="257"/>
      <c r="I3090" s="257"/>
      <c r="J3090" s="257"/>
      <c r="K3090" s="109"/>
      <c r="L3090" s="257"/>
      <c r="M3090" s="257"/>
      <c r="N3090" s="257"/>
      <c r="O3090" s="257"/>
      <c r="P3090" s="248"/>
      <c r="Q3090" s="248"/>
      <c r="R3090" s="248"/>
      <c r="S3090" s="248"/>
      <c r="T3090" s="248"/>
      <c r="U3090" s="248"/>
    </row>
    <row r="3091" spans="2:21" s="260" customFormat="1" ht="30" customHeight="1">
      <c r="B3091" s="250"/>
      <c r="C3091" s="250"/>
      <c r="D3091" s="250"/>
      <c r="E3091" s="107"/>
      <c r="F3091" s="257"/>
      <c r="G3091" s="257"/>
      <c r="H3091" s="257"/>
      <c r="I3091" s="257"/>
      <c r="J3091" s="257"/>
      <c r="K3091" s="109"/>
      <c r="L3091" s="257"/>
      <c r="M3091" s="257"/>
      <c r="N3091" s="257"/>
      <c r="O3091" s="257"/>
      <c r="P3091" s="248"/>
      <c r="Q3091" s="248"/>
      <c r="R3091" s="248"/>
      <c r="S3091" s="248"/>
      <c r="T3091" s="248"/>
      <c r="U3091" s="248"/>
    </row>
    <row r="3092" spans="2:21" s="260" customFormat="1" ht="30" customHeight="1">
      <c r="B3092" s="250"/>
      <c r="C3092" s="250"/>
      <c r="D3092" s="250"/>
      <c r="E3092" s="107"/>
      <c r="F3092" s="257"/>
      <c r="G3092" s="257"/>
      <c r="H3092" s="257"/>
      <c r="I3092" s="257"/>
      <c r="J3092" s="257"/>
      <c r="K3092" s="109"/>
      <c r="L3092" s="257"/>
      <c r="M3092" s="257"/>
      <c r="N3092" s="257"/>
      <c r="O3092" s="257"/>
      <c r="P3092" s="248"/>
      <c r="Q3092" s="248"/>
      <c r="R3092" s="248"/>
      <c r="S3092" s="248"/>
      <c r="T3092" s="248"/>
      <c r="U3092" s="248"/>
    </row>
    <row r="3093" spans="2:21" s="260" customFormat="1" ht="30" customHeight="1">
      <c r="B3093" s="250"/>
      <c r="C3093" s="250"/>
      <c r="D3093" s="250"/>
      <c r="E3093" s="107"/>
      <c r="F3093" s="257"/>
      <c r="G3093" s="257"/>
      <c r="H3093" s="257"/>
      <c r="I3093" s="257"/>
      <c r="J3093" s="257"/>
      <c r="K3093" s="109"/>
      <c r="L3093" s="257"/>
      <c r="M3093" s="257"/>
      <c r="N3093" s="257"/>
      <c r="O3093" s="257"/>
      <c r="P3093" s="248"/>
      <c r="Q3093" s="248"/>
      <c r="R3093" s="248"/>
      <c r="S3093" s="248"/>
      <c r="T3093" s="248"/>
      <c r="U3093" s="248"/>
    </row>
    <row r="3094" spans="2:21" s="260" customFormat="1" ht="30" customHeight="1">
      <c r="B3094" s="250"/>
      <c r="C3094" s="250"/>
      <c r="D3094" s="250"/>
      <c r="E3094" s="107"/>
      <c r="F3094" s="257"/>
      <c r="G3094" s="257"/>
      <c r="H3094" s="257"/>
      <c r="I3094" s="257"/>
      <c r="J3094" s="257"/>
      <c r="K3094" s="109"/>
      <c r="L3094" s="257"/>
      <c r="M3094" s="257"/>
      <c r="N3094" s="257"/>
      <c r="O3094" s="257"/>
      <c r="P3094" s="248"/>
      <c r="Q3094" s="248"/>
      <c r="R3094" s="248"/>
      <c r="S3094" s="248"/>
      <c r="T3094" s="248"/>
      <c r="U3094" s="248"/>
    </row>
    <row r="3095" spans="2:21" s="260" customFormat="1" ht="30" customHeight="1">
      <c r="B3095" s="250"/>
      <c r="C3095" s="250"/>
      <c r="D3095" s="250"/>
      <c r="E3095" s="107"/>
      <c r="F3095" s="257"/>
      <c r="G3095" s="257"/>
      <c r="H3095" s="257"/>
      <c r="I3095" s="257"/>
      <c r="J3095" s="257"/>
      <c r="K3095" s="109"/>
      <c r="L3095" s="257"/>
      <c r="M3095" s="257"/>
      <c r="N3095" s="257"/>
      <c r="O3095" s="257"/>
      <c r="P3095" s="248"/>
      <c r="Q3095" s="248"/>
      <c r="R3095" s="248"/>
      <c r="S3095" s="248"/>
      <c r="T3095" s="248"/>
      <c r="U3095" s="248"/>
    </row>
    <row r="3096" spans="2:21" s="260" customFormat="1" ht="30" customHeight="1">
      <c r="B3096" s="250"/>
      <c r="C3096" s="250"/>
      <c r="D3096" s="250"/>
      <c r="E3096" s="107"/>
      <c r="F3096" s="257"/>
      <c r="G3096" s="257"/>
      <c r="H3096" s="257"/>
      <c r="I3096" s="257"/>
      <c r="J3096" s="257"/>
      <c r="K3096" s="109"/>
      <c r="L3096" s="257"/>
      <c r="M3096" s="257"/>
      <c r="N3096" s="257"/>
      <c r="O3096" s="257"/>
      <c r="P3096" s="248"/>
      <c r="Q3096" s="248"/>
      <c r="R3096" s="248"/>
      <c r="S3096" s="248"/>
      <c r="T3096" s="248"/>
      <c r="U3096" s="248"/>
    </row>
    <row r="3097" spans="2:21" s="260" customFormat="1" ht="30" customHeight="1">
      <c r="B3097" s="250"/>
      <c r="C3097" s="250"/>
      <c r="D3097" s="250"/>
      <c r="E3097" s="107"/>
      <c r="F3097" s="257"/>
      <c r="G3097" s="257"/>
      <c r="H3097" s="257"/>
      <c r="I3097" s="257"/>
      <c r="J3097" s="257"/>
      <c r="K3097" s="109"/>
      <c r="L3097" s="257"/>
      <c r="M3097" s="257"/>
      <c r="N3097" s="257"/>
      <c r="O3097" s="257"/>
      <c r="P3097" s="248"/>
      <c r="Q3097" s="248"/>
      <c r="R3097" s="248"/>
      <c r="S3097" s="248"/>
      <c r="T3097" s="248"/>
      <c r="U3097" s="248"/>
    </row>
    <row r="3098" spans="2:21" s="260" customFormat="1" ht="30" customHeight="1">
      <c r="B3098" s="250"/>
      <c r="C3098" s="250"/>
      <c r="D3098" s="250"/>
      <c r="E3098" s="107"/>
      <c r="F3098" s="257"/>
      <c r="G3098" s="257"/>
      <c r="H3098" s="257"/>
      <c r="I3098" s="257"/>
      <c r="J3098" s="257"/>
      <c r="K3098" s="109"/>
      <c r="L3098" s="257"/>
      <c r="M3098" s="257"/>
      <c r="N3098" s="257"/>
      <c r="O3098" s="257"/>
      <c r="P3098" s="248"/>
      <c r="Q3098" s="248"/>
      <c r="R3098" s="248"/>
      <c r="S3098" s="248"/>
      <c r="T3098" s="248"/>
      <c r="U3098" s="248"/>
    </row>
    <row r="3099" spans="2:21" s="260" customFormat="1" ht="30" customHeight="1">
      <c r="B3099" s="250"/>
      <c r="C3099" s="250"/>
      <c r="D3099" s="250"/>
      <c r="E3099" s="107"/>
      <c r="F3099" s="257"/>
      <c r="G3099" s="257"/>
      <c r="H3099" s="257"/>
      <c r="I3099" s="257"/>
      <c r="J3099" s="257"/>
      <c r="K3099" s="109"/>
      <c r="L3099" s="257"/>
      <c r="M3099" s="257"/>
      <c r="N3099" s="257"/>
      <c r="O3099" s="257"/>
      <c r="P3099" s="248"/>
      <c r="Q3099" s="248"/>
      <c r="R3099" s="248"/>
      <c r="S3099" s="248"/>
      <c r="T3099" s="248"/>
      <c r="U3099" s="248"/>
    </row>
    <row r="3100" spans="2:21" s="260" customFormat="1" ht="30" customHeight="1">
      <c r="B3100" s="250"/>
      <c r="C3100" s="250"/>
      <c r="D3100" s="250"/>
      <c r="E3100" s="107"/>
      <c r="F3100" s="257"/>
      <c r="G3100" s="257"/>
      <c r="H3100" s="257"/>
      <c r="I3100" s="257"/>
      <c r="J3100" s="257"/>
      <c r="K3100" s="109"/>
      <c r="L3100" s="257"/>
      <c r="M3100" s="257"/>
      <c r="N3100" s="257"/>
      <c r="O3100" s="257"/>
      <c r="P3100" s="248"/>
      <c r="Q3100" s="248"/>
      <c r="R3100" s="248"/>
      <c r="S3100" s="248"/>
      <c r="T3100" s="248"/>
      <c r="U3100" s="248"/>
    </row>
    <row r="3101" spans="2:21" s="260" customFormat="1" ht="30" customHeight="1">
      <c r="B3101" s="250"/>
      <c r="C3101" s="250"/>
      <c r="D3101" s="250"/>
      <c r="E3101" s="107"/>
      <c r="F3101" s="257"/>
      <c r="G3101" s="257"/>
      <c r="H3101" s="257"/>
      <c r="I3101" s="257"/>
      <c r="J3101" s="257"/>
      <c r="K3101" s="109"/>
      <c r="L3101" s="257"/>
      <c r="M3101" s="257"/>
      <c r="N3101" s="257"/>
      <c r="O3101" s="257"/>
      <c r="P3101" s="248"/>
      <c r="Q3101" s="248"/>
      <c r="R3101" s="248"/>
      <c r="S3101" s="248"/>
      <c r="T3101" s="248"/>
      <c r="U3101" s="248"/>
    </row>
    <row r="3102" spans="2:21" s="260" customFormat="1" ht="30" customHeight="1">
      <c r="B3102" s="250"/>
      <c r="C3102" s="250"/>
      <c r="D3102" s="250"/>
      <c r="E3102" s="107"/>
      <c r="F3102" s="257"/>
      <c r="G3102" s="257"/>
      <c r="H3102" s="257"/>
      <c r="I3102" s="257"/>
      <c r="J3102" s="257"/>
      <c r="K3102" s="109"/>
      <c r="L3102" s="257"/>
      <c r="M3102" s="257"/>
      <c r="N3102" s="257"/>
      <c r="O3102" s="257"/>
      <c r="P3102" s="248"/>
      <c r="Q3102" s="248"/>
      <c r="R3102" s="248"/>
      <c r="S3102" s="248"/>
      <c r="T3102" s="248"/>
      <c r="U3102" s="248"/>
    </row>
    <row r="3103" spans="2:21" s="260" customFormat="1" ht="30" customHeight="1">
      <c r="B3103" s="250"/>
      <c r="C3103" s="250"/>
      <c r="D3103" s="250"/>
      <c r="E3103" s="107"/>
      <c r="F3103" s="257"/>
      <c r="G3103" s="257"/>
      <c r="H3103" s="257"/>
      <c r="I3103" s="257"/>
      <c r="J3103" s="257"/>
      <c r="K3103" s="109"/>
      <c r="L3103" s="257"/>
      <c r="M3103" s="257"/>
      <c r="N3103" s="257"/>
      <c r="O3103" s="257"/>
      <c r="P3103" s="248"/>
      <c r="Q3103" s="248"/>
      <c r="R3103" s="248"/>
      <c r="S3103" s="248"/>
      <c r="T3103" s="248"/>
      <c r="U3103" s="248"/>
    </row>
    <row r="3104" spans="2:21" s="260" customFormat="1" ht="30" customHeight="1">
      <c r="B3104" s="250"/>
      <c r="C3104" s="250"/>
      <c r="D3104" s="250"/>
      <c r="E3104" s="107"/>
      <c r="F3104" s="257"/>
      <c r="G3104" s="257"/>
      <c r="H3104" s="257"/>
      <c r="I3104" s="257"/>
      <c r="J3104" s="257"/>
      <c r="K3104" s="109"/>
      <c r="L3104" s="257"/>
      <c r="M3104" s="257"/>
      <c r="N3104" s="257"/>
      <c r="O3104" s="257"/>
      <c r="P3104" s="248"/>
      <c r="Q3104" s="248"/>
      <c r="R3104" s="248"/>
      <c r="S3104" s="248"/>
      <c r="T3104" s="248"/>
      <c r="U3104" s="248"/>
    </row>
    <row r="3105" spans="2:21" s="260" customFormat="1" ht="30" customHeight="1">
      <c r="B3105" s="250"/>
      <c r="C3105" s="250"/>
      <c r="D3105" s="250"/>
      <c r="E3105" s="107"/>
      <c r="F3105" s="257"/>
      <c r="G3105" s="257"/>
      <c r="H3105" s="257"/>
      <c r="I3105" s="257"/>
      <c r="J3105" s="257"/>
      <c r="K3105" s="109"/>
      <c r="L3105" s="257"/>
      <c r="M3105" s="257"/>
      <c r="N3105" s="257"/>
      <c r="O3105" s="257"/>
      <c r="P3105" s="248"/>
      <c r="Q3105" s="248"/>
      <c r="R3105" s="248"/>
      <c r="S3105" s="248"/>
      <c r="T3105" s="248"/>
      <c r="U3105" s="248"/>
    </row>
    <row r="3106" spans="2:21" s="260" customFormat="1" ht="30" customHeight="1">
      <c r="B3106" s="250"/>
      <c r="C3106" s="250"/>
      <c r="D3106" s="250"/>
      <c r="E3106" s="107"/>
      <c r="F3106" s="257"/>
      <c r="G3106" s="257"/>
      <c r="H3106" s="257"/>
      <c r="I3106" s="257"/>
      <c r="J3106" s="257"/>
      <c r="K3106" s="109"/>
      <c r="L3106" s="257"/>
      <c r="M3106" s="257"/>
      <c r="N3106" s="257"/>
      <c r="O3106" s="257"/>
      <c r="P3106" s="248"/>
      <c r="Q3106" s="248"/>
      <c r="R3106" s="248"/>
      <c r="S3106" s="248"/>
      <c r="T3106" s="248"/>
      <c r="U3106" s="248"/>
    </row>
    <row r="3107" spans="2:21" s="260" customFormat="1" ht="30" customHeight="1">
      <c r="B3107" s="250"/>
      <c r="C3107" s="250"/>
      <c r="D3107" s="250"/>
      <c r="E3107" s="107"/>
      <c r="F3107" s="257"/>
      <c r="G3107" s="257"/>
      <c r="H3107" s="257"/>
      <c r="I3107" s="257"/>
      <c r="J3107" s="257"/>
      <c r="K3107" s="109"/>
      <c r="L3107" s="257"/>
      <c r="M3107" s="257"/>
      <c r="N3107" s="257"/>
      <c r="O3107" s="257"/>
      <c r="P3107" s="248"/>
      <c r="Q3107" s="248"/>
      <c r="R3107" s="248"/>
      <c r="S3107" s="248"/>
      <c r="T3107" s="248"/>
      <c r="U3107" s="248"/>
    </row>
    <row r="3108" spans="2:21" s="260" customFormat="1" ht="30" customHeight="1">
      <c r="B3108" s="250"/>
      <c r="C3108" s="250"/>
      <c r="D3108" s="250"/>
      <c r="E3108" s="107"/>
      <c r="F3108" s="257"/>
      <c r="G3108" s="257"/>
      <c r="H3108" s="257"/>
      <c r="I3108" s="257"/>
      <c r="J3108" s="257"/>
      <c r="K3108" s="109"/>
      <c r="L3108" s="257"/>
      <c r="M3108" s="257"/>
      <c r="N3108" s="257"/>
      <c r="O3108" s="257"/>
      <c r="P3108" s="248"/>
      <c r="Q3108" s="248"/>
      <c r="R3108" s="248"/>
      <c r="S3108" s="248"/>
      <c r="T3108" s="248"/>
      <c r="U3108" s="248"/>
    </row>
    <row r="3109" spans="2:21" s="260" customFormat="1" ht="30" customHeight="1">
      <c r="B3109" s="250"/>
      <c r="C3109" s="250"/>
      <c r="D3109" s="250"/>
      <c r="E3109" s="107"/>
      <c r="F3109" s="257"/>
      <c r="G3109" s="257"/>
      <c r="H3109" s="257"/>
      <c r="I3109" s="257"/>
      <c r="J3109" s="257"/>
      <c r="K3109" s="109"/>
      <c r="L3109" s="257"/>
      <c r="M3109" s="257"/>
      <c r="N3109" s="257"/>
      <c r="O3109" s="257"/>
      <c r="P3109" s="248"/>
      <c r="Q3109" s="248"/>
      <c r="R3109" s="248"/>
      <c r="S3109" s="248"/>
      <c r="T3109" s="248"/>
      <c r="U3109" s="248"/>
    </row>
    <row r="3110" spans="2:21" s="260" customFormat="1" ht="30" customHeight="1">
      <c r="B3110" s="250"/>
      <c r="C3110" s="250"/>
      <c r="D3110" s="250"/>
      <c r="E3110" s="107"/>
      <c r="F3110" s="257"/>
      <c r="G3110" s="257"/>
      <c r="H3110" s="257"/>
      <c r="I3110" s="257"/>
      <c r="J3110" s="257"/>
      <c r="K3110" s="109"/>
      <c r="L3110" s="257"/>
      <c r="M3110" s="257"/>
      <c r="N3110" s="257"/>
      <c r="O3110" s="257"/>
      <c r="P3110" s="248"/>
      <c r="Q3110" s="248"/>
      <c r="R3110" s="248"/>
      <c r="S3110" s="248"/>
      <c r="T3110" s="248"/>
      <c r="U3110" s="248"/>
    </row>
    <row r="3111" spans="2:21" s="260" customFormat="1" ht="30" customHeight="1">
      <c r="B3111" s="250"/>
      <c r="C3111" s="250"/>
      <c r="D3111" s="250"/>
      <c r="E3111" s="107"/>
      <c r="F3111" s="257"/>
      <c r="G3111" s="257"/>
      <c r="H3111" s="257"/>
      <c r="I3111" s="257"/>
      <c r="J3111" s="257"/>
      <c r="K3111" s="109"/>
      <c r="L3111" s="257"/>
      <c r="M3111" s="257"/>
      <c r="N3111" s="257"/>
      <c r="O3111" s="257"/>
      <c r="P3111" s="248"/>
      <c r="Q3111" s="248"/>
      <c r="R3111" s="248"/>
      <c r="S3111" s="248"/>
      <c r="T3111" s="248"/>
      <c r="U3111" s="248"/>
    </row>
    <row r="3112" spans="2:21" s="260" customFormat="1" ht="30" customHeight="1">
      <c r="B3112" s="250"/>
      <c r="C3112" s="250"/>
      <c r="D3112" s="250"/>
      <c r="E3112" s="107"/>
      <c r="F3112" s="257"/>
      <c r="G3112" s="257"/>
      <c r="H3112" s="257"/>
      <c r="I3112" s="257"/>
      <c r="J3112" s="257"/>
      <c r="K3112" s="109"/>
      <c r="L3112" s="257"/>
      <c r="M3112" s="257"/>
      <c r="N3112" s="257"/>
      <c r="O3112" s="257"/>
      <c r="P3112" s="248"/>
      <c r="Q3112" s="248"/>
      <c r="R3112" s="248"/>
      <c r="S3112" s="248"/>
      <c r="T3112" s="248"/>
      <c r="U3112" s="248"/>
    </row>
    <row r="3113" spans="2:21" s="260" customFormat="1" ht="30" customHeight="1">
      <c r="B3113" s="250"/>
      <c r="C3113" s="250"/>
      <c r="D3113" s="250"/>
      <c r="E3113" s="107"/>
      <c r="F3113" s="257"/>
      <c r="G3113" s="257"/>
      <c r="H3113" s="257"/>
      <c r="I3113" s="257"/>
      <c r="J3113" s="257"/>
      <c r="K3113" s="109"/>
      <c r="L3113" s="257"/>
      <c r="M3113" s="257"/>
      <c r="N3113" s="257"/>
      <c r="O3113" s="257"/>
      <c r="P3113" s="248"/>
      <c r="Q3113" s="248"/>
      <c r="R3113" s="248"/>
      <c r="S3113" s="248"/>
      <c r="T3113" s="248"/>
      <c r="U3113" s="248"/>
    </row>
    <row r="3114" spans="2:21" s="260" customFormat="1" ht="30" customHeight="1">
      <c r="B3114" s="250"/>
      <c r="C3114" s="250"/>
      <c r="D3114" s="250"/>
      <c r="E3114" s="107"/>
      <c r="F3114" s="257"/>
      <c r="G3114" s="257"/>
      <c r="H3114" s="257"/>
      <c r="I3114" s="257"/>
      <c r="J3114" s="257"/>
      <c r="K3114" s="109"/>
      <c r="L3114" s="257"/>
      <c r="M3114" s="257"/>
      <c r="N3114" s="257"/>
      <c r="O3114" s="257"/>
      <c r="P3114" s="248"/>
      <c r="Q3114" s="248"/>
      <c r="R3114" s="248"/>
      <c r="S3114" s="248"/>
      <c r="T3114" s="248"/>
      <c r="U3114" s="248"/>
    </row>
    <row r="3115" spans="2:21" s="260" customFormat="1" ht="30" customHeight="1">
      <c r="B3115" s="250"/>
      <c r="C3115" s="250"/>
      <c r="D3115" s="250"/>
      <c r="E3115" s="107"/>
      <c r="F3115" s="257"/>
      <c r="G3115" s="257"/>
      <c r="H3115" s="257"/>
      <c r="I3115" s="257"/>
      <c r="J3115" s="257"/>
      <c r="K3115" s="109"/>
      <c r="L3115" s="257"/>
      <c r="M3115" s="257"/>
      <c r="N3115" s="257"/>
      <c r="O3115" s="257"/>
      <c r="P3115" s="248"/>
      <c r="Q3115" s="248"/>
      <c r="R3115" s="248"/>
      <c r="S3115" s="248"/>
      <c r="T3115" s="248"/>
      <c r="U3115" s="248"/>
    </row>
    <row r="3116" spans="2:21" s="260" customFormat="1" ht="30" customHeight="1">
      <c r="B3116" s="250"/>
      <c r="C3116" s="250"/>
      <c r="D3116" s="250"/>
      <c r="E3116" s="107"/>
      <c r="F3116" s="257"/>
      <c r="G3116" s="257"/>
      <c r="H3116" s="257"/>
      <c r="I3116" s="257"/>
      <c r="J3116" s="257"/>
      <c r="K3116" s="109"/>
      <c r="L3116" s="257"/>
      <c r="M3116" s="257"/>
      <c r="N3116" s="257"/>
      <c r="O3116" s="257"/>
      <c r="P3116" s="248"/>
      <c r="Q3116" s="248"/>
      <c r="R3116" s="248"/>
      <c r="S3116" s="248"/>
      <c r="T3116" s="248"/>
      <c r="U3116" s="248"/>
    </row>
    <row r="3117" spans="2:21" s="260" customFormat="1" ht="30" customHeight="1">
      <c r="B3117" s="250"/>
      <c r="C3117" s="250"/>
      <c r="D3117" s="250"/>
      <c r="E3117" s="107"/>
      <c r="F3117" s="257"/>
      <c r="G3117" s="257"/>
      <c r="H3117" s="257"/>
      <c r="I3117" s="257"/>
      <c r="J3117" s="257"/>
      <c r="K3117" s="109"/>
      <c r="L3117" s="257"/>
      <c r="M3117" s="257"/>
      <c r="N3117" s="257"/>
      <c r="O3117" s="257"/>
      <c r="P3117" s="248"/>
      <c r="Q3117" s="248"/>
      <c r="R3117" s="248"/>
      <c r="S3117" s="248"/>
      <c r="T3117" s="248"/>
      <c r="U3117" s="248"/>
    </row>
    <row r="3118" spans="2:21" s="260" customFormat="1" ht="30" customHeight="1">
      <c r="B3118" s="250"/>
      <c r="C3118" s="250"/>
      <c r="D3118" s="250"/>
      <c r="E3118" s="107"/>
      <c r="F3118" s="257"/>
      <c r="G3118" s="257"/>
      <c r="H3118" s="257"/>
      <c r="I3118" s="257"/>
      <c r="J3118" s="257"/>
      <c r="K3118" s="109"/>
      <c r="L3118" s="257"/>
      <c r="M3118" s="257"/>
      <c r="N3118" s="257"/>
      <c r="O3118" s="257"/>
      <c r="P3118" s="248"/>
      <c r="Q3118" s="248"/>
      <c r="R3118" s="248"/>
      <c r="S3118" s="248"/>
      <c r="T3118" s="248"/>
      <c r="U3118" s="248"/>
    </row>
    <row r="3119" spans="2:21" s="260" customFormat="1" ht="30" customHeight="1">
      <c r="B3119" s="250"/>
      <c r="C3119" s="250"/>
      <c r="D3119" s="250"/>
      <c r="E3119" s="107"/>
      <c r="F3119" s="257"/>
      <c r="G3119" s="257"/>
      <c r="H3119" s="257"/>
      <c r="I3119" s="257"/>
      <c r="J3119" s="257"/>
      <c r="K3119" s="109"/>
      <c r="L3119" s="257"/>
      <c r="M3119" s="257"/>
      <c r="N3119" s="257"/>
      <c r="O3119" s="257"/>
      <c r="P3119" s="248"/>
      <c r="Q3119" s="248"/>
      <c r="R3119" s="248"/>
      <c r="S3119" s="248"/>
      <c r="T3119" s="248"/>
      <c r="U3119" s="248"/>
    </row>
    <row r="3120" spans="2:21" s="260" customFormat="1" ht="30" customHeight="1">
      <c r="B3120" s="250"/>
      <c r="C3120" s="250"/>
      <c r="D3120" s="250"/>
      <c r="E3120" s="107"/>
      <c r="F3120" s="257"/>
      <c r="G3120" s="257"/>
      <c r="H3120" s="257"/>
      <c r="I3120" s="257"/>
      <c r="J3120" s="257"/>
      <c r="K3120" s="109"/>
      <c r="L3120" s="257"/>
      <c r="M3120" s="257"/>
      <c r="N3120" s="257"/>
      <c r="O3120" s="257"/>
      <c r="P3120" s="248"/>
      <c r="Q3120" s="248"/>
      <c r="R3120" s="248"/>
      <c r="S3120" s="248"/>
      <c r="T3120" s="248"/>
      <c r="U3120" s="248"/>
    </row>
    <row r="3121" spans="2:21" s="260" customFormat="1" ht="30" customHeight="1">
      <c r="B3121" s="250"/>
      <c r="C3121" s="250"/>
      <c r="D3121" s="250"/>
      <c r="E3121" s="107"/>
      <c r="F3121" s="257"/>
      <c r="G3121" s="257"/>
      <c r="H3121" s="257"/>
      <c r="I3121" s="257"/>
      <c r="J3121" s="257"/>
      <c r="K3121" s="109"/>
      <c r="L3121" s="257"/>
      <c r="M3121" s="257"/>
      <c r="N3121" s="257"/>
      <c r="O3121" s="257"/>
      <c r="P3121" s="248"/>
      <c r="Q3121" s="248"/>
      <c r="R3121" s="248"/>
      <c r="S3121" s="248"/>
      <c r="T3121" s="248"/>
      <c r="U3121" s="248"/>
    </row>
    <row r="3122" spans="2:21" s="260" customFormat="1" ht="30" customHeight="1">
      <c r="B3122" s="250"/>
      <c r="C3122" s="250"/>
      <c r="D3122" s="250"/>
      <c r="E3122" s="107"/>
      <c r="F3122" s="257"/>
      <c r="G3122" s="257"/>
      <c r="H3122" s="257"/>
      <c r="I3122" s="257"/>
      <c r="J3122" s="257"/>
      <c r="K3122" s="109"/>
      <c r="L3122" s="257"/>
      <c r="M3122" s="257"/>
      <c r="N3122" s="257"/>
      <c r="O3122" s="257"/>
      <c r="P3122" s="248"/>
      <c r="Q3122" s="248"/>
      <c r="R3122" s="248"/>
      <c r="S3122" s="248"/>
      <c r="T3122" s="248"/>
      <c r="U3122" s="248"/>
    </row>
    <row r="3123" spans="2:21" s="260" customFormat="1" ht="30" customHeight="1">
      <c r="B3123" s="250"/>
      <c r="C3123" s="250"/>
      <c r="D3123" s="250"/>
      <c r="E3123" s="107"/>
      <c r="F3123" s="257"/>
      <c r="G3123" s="257"/>
      <c r="H3123" s="257"/>
      <c r="I3123" s="257"/>
      <c r="J3123" s="257"/>
      <c r="K3123" s="109"/>
      <c r="L3123" s="257"/>
      <c r="M3123" s="257"/>
      <c r="N3123" s="257"/>
      <c r="O3123" s="257"/>
      <c r="P3123" s="248"/>
      <c r="Q3123" s="248"/>
      <c r="R3123" s="248"/>
      <c r="S3123" s="248"/>
      <c r="T3123" s="248"/>
      <c r="U3123" s="248"/>
    </row>
    <row r="3124" spans="2:21" s="260" customFormat="1" ht="30" customHeight="1">
      <c r="B3124" s="250"/>
      <c r="C3124" s="250"/>
      <c r="D3124" s="250"/>
      <c r="E3124" s="107"/>
      <c r="F3124" s="257"/>
      <c r="G3124" s="257"/>
      <c r="H3124" s="257"/>
      <c r="I3124" s="257"/>
      <c r="J3124" s="257"/>
      <c r="K3124" s="109"/>
      <c r="L3124" s="257"/>
      <c r="M3124" s="257"/>
      <c r="N3124" s="257"/>
      <c r="O3124" s="257"/>
      <c r="P3124" s="248"/>
      <c r="Q3124" s="248"/>
      <c r="R3124" s="248"/>
      <c r="S3124" s="248"/>
      <c r="T3124" s="248"/>
      <c r="U3124" s="248"/>
    </row>
    <row r="3125" spans="2:21" s="260" customFormat="1" ht="30" customHeight="1">
      <c r="B3125" s="250"/>
      <c r="C3125" s="250"/>
      <c r="D3125" s="250"/>
      <c r="E3125" s="107"/>
      <c r="F3125" s="257"/>
      <c r="G3125" s="257"/>
      <c r="H3125" s="257"/>
      <c r="I3125" s="257"/>
      <c r="J3125" s="257"/>
      <c r="K3125" s="109"/>
      <c r="L3125" s="257"/>
      <c r="M3125" s="257"/>
      <c r="N3125" s="257"/>
      <c r="O3125" s="257"/>
      <c r="P3125" s="248"/>
      <c r="Q3125" s="248"/>
      <c r="R3125" s="248"/>
      <c r="S3125" s="248"/>
      <c r="T3125" s="248"/>
      <c r="U3125" s="248"/>
    </row>
    <row r="3126" spans="2:21" s="260" customFormat="1" ht="30" customHeight="1">
      <c r="B3126" s="250"/>
      <c r="C3126" s="250"/>
      <c r="D3126" s="250"/>
      <c r="E3126" s="107"/>
      <c r="F3126" s="257"/>
      <c r="G3126" s="257"/>
      <c r="H3126" s="257"/>
      <c r="I3126" s="257"/>
      <c r="J3126" s="257"/>
      <c r="K3126" s="109"/>
      <c r="L3126" s="257"/>
      <c r="M3126" s="257"/>
      <c r="N3126" s="257"/>
      <c r="O3126" s="257"/>
      <c r="P3126" s="248"/>
      <c r="Q3126" s="248"/>
      <c r="R3126" s="248"/>
      <c r="S3126" s="248"/>
      <c r="T3126" s="248"/>
      <c r="U3126" s="248"/>
    </row>
    <row r="3127" spans="2:21" s="260" customFormat="1" ht="30" customHeight="1">
      <c r="B3127" s="250"/>
      <c r="C3127" s="250"/>
      <c r="D3127" s="250"/>
      <c r="E3127" s="107"/>
      <c r="F3127" s="257"/>
      <c r="G3127" s="257"/>
      <c r="H3127" s="257"/>
      <c r="I3127" s="257"/>
      <c r="J3127" s="257"/>
      <c r="K3127" s="109"/>
      <c r="L3127" s="257"/>
      <c r="M3127" s="257"/>
      <c r="N3127" s="257"/>
      <c r="O3127" s="257"/>
      <c r="P3127" s="248"/>
      <c r="Q3127" s="248"/>
      <c r="R3127" s="248"/>
      <c r="S3127" s="248"/>
      <c r="T3127" s="248"/>
      <c r="U3127" s="248"/>
    </row>
    <row r="3128" spans="2:21" s="260" customFormat="1" ht="30" customHeight="1">
      <c r="B3128" s="250"/>
      <c r="C3128" s="250"/>
      <c r="D3128" s="250"/>
      <c r="E3128" s="107"/>
      <c r="F3128" s="257"/>
      <c r="G3128" s="257"/>
      <c r="H3128" s="257"/>
      <c r="I3128" s="257"/>
      <c r="J3128" s="257"/>
      <c r="K3128" s="109"/>
      <c r="L3128" s="257"/>
      <c r="M3128" s="257"/>
      <c r="N3128" s="257"/>
      <c r="O3128" s="257"/>
      <c r="P3128" s="248"/>
      <c r="Q3128" s="248"/>
      <c r="R3128" s="248"/>
      <c r="S3128" s="248"/>
      <c r="T3128" s="248"/>
      <c r="U3128" s="248"/>
    </row>
    <row r="3129" spans="2:21" s="260" customFormat="1" ht="30" customHeight="1">
      <c r="B3129" s="250"/>
      <c r="C3129" s="250"/>
      <c r="D3129" s="250"/>
      <c r="E3129" s="107"/>
      <c r="F3129" s="257"/>
      <c r="G3129" s="257"/>
      <c r="H3129" s="257"/>
      <c r="I3129" s="257"/>
      <c r="J3129" s="257"/>
      <c r="K3129" s="109"/>
      <c r="L3129" s="257"/>
      <c r="M3129" s="257"/>
      <c r="N3129" s="257"/>
      <c r="O3129" s="257"/>
      <c r="P3129" s="248"/>
      <c r="Q3129" s="248"/>
      <c r="R3129" s="248"/>
      <c r="S3129" s="248"/>
      <c r="T3129" s="248"/>
      <c r="U3129" s="248"/>
    </row>
    <row r="3130" spans="2:21" s="260" customFormat="1" ht="30" customHeight="1">
      <c r="B3130" s="250"/>
      <c r="C3130" s="250"/>
      <c r="D3130" s="250"/>
      <c r="E3130" s="107"/>
      <c r="F3130" s="257"/>
      <c r="G3130" s="257"/>
      <c r="H3130" s="257"/>
      <c r="I3130" s="257"/>
      <c r="J3130" s="257"/>
      <c r="K3130" s="109"/>
      <c r="L3130" s="257"/>
      <c r="M3130" s="257"/>
      <c r="N3130" s="257"/>
      <c r="O3130" s="257"/>
      <c r="P3130" s="248"/>
      <c r="Q3130" s="248"/>
      <c r="R3130" s="248"/>
      <c r="S3130" s="248"/>
      <c r="T3130" s="248"/>
      <c r="U3130" s="248"/>
    </row>
    <row r="3131" spans="2:21" s="260" customFormat="1" ht="30" customHeight="1">
      <c r="B3131" s="250"/>
      <c r="C3131" s="250"/>
      <c r="D3131" s="250"/>
      <c r="E3131" s="107"/>
      <c r="F3131" s="257"/>
      <c r="G3131" s="257"/>
      <c r="H3131" s="257"/>
      <c r="I3131" s="257"/>
      <c r="J3131" s="257"/>
      <c r="K3131" s="109"/>
      <c r="L3131" s="257"/>
      <c r="M3131" s="257"/>
      <c r="N3131" s="257"/>
      <c r="O3131" s="257"/>
      <c r="P3131" s="248"/>
      <c r="Q3131" s="248"/>
      <c r="R3131" s="248"/>
      <c r="S3131" s="248"/>
      <c r="T3131" s="248"/>
      <c r="U3131" s="248"/>
    </row>
    <row r="3132" spans="2:21" s="260" customFormat="1" ht="30" customHeight="1">
      <c r="B3132" s="250"/>
      <c r="C3132" s="250"/>
      <c r="D3132" s="250"/>
      <c r="E3132" s="107"/>
      <c r="F3132" s="257"/>
      <c r="G3132" s="257"/>
      <c r="H3132" s="257"/>
      <c r="I3132" s="257"/>
      <c r="J3132" s="257"/>
      <c r="K3132" s="109"/>
      <c r="L3132" s="257"/>
      <c r="M3132" s="257"/>
      <c r="N3132" s="257"/>
      <c r="O3132" s="257"/>
      <c r="P3132" s="248"/>
      <c r="Q3132" s="248"/>
      <c r="R3132" s="248"/>
      <c r="S3132" s="248"/>
      <c r="T3132" s="248"/>
      <c r="U3132" s="248"/>
    </row>
    <row r="3133" spans="2:21" s="260" customFormat="1" ht="30" customHeight="1">
      <c r="B3133" s="250"/>
      <c r="C3133" s="250"/>
      <c r="D3133" s="250"/>
      <c r="E3133" s="107"/>
      <c r="F3133" s="257"/>
      <c r="G3133" s="257"/>
      <c r="H3133" s="257"/>
      <c r="I3133" s="257"/>
      <c r="J3133" s="257"/>
      <c r="K3133" s="109"/>
      <c r="L3133" s="257"/>
      <c r="M3133" s="257"/>
      <c r="N3133" s="257"/>
      <c r="O3133" s="257"/>
      <c r="P3133" s="248"/>
      <c r="Q3133" s="248"/>
      <c r="R3133" s="248"/>
      <c r="S3133" s="248"/>
      <c r="T3133" s="248"/>
      <c r="U3133" s="248"/>
    </row>
    <row r="3134" spans="2:21" s="260" customFormat="1" ht="30" customHeight="1">
      <c r="B3134" s="250"/>
      <c r="C3134" s="250"/>
      <c r="D3134" s="250"/>
      <c r="E3134" s="107"/>
      <c r="F3134" s="257"/>
      <c r="G3134" s="257"/>
      <c r="H3134" s="257"/>
      <c r="I3134" s="257"/>
      <c r="J3134" s="257"/>
      <c r="K3134" s="109"/>
      <c r="L3134" s="257"/>
      <c r="M3134" s="257"/>
      <c r="N3134" s="257"/>
      <c r="O3134" s="257"/>
      <c r="P3134" s="248"/>
      <c r="Q3134" s="248"/>
      <c r="R3134" s="248"/>
      <c r="S3134" s="248"/>
      <c r="T3134" s="248"/>
      <c r="U3134" s="248"/>
    </row>
    <row r="3135" spans="2:21" s="260" customFormat="1" ht="30" customHeight="1">
      <c r="B3135" s="250"/>
      <c r="C3135" s="250"/>
      <c r="D3135" s="250"/>
      <c r="E3135" s="107"/>
      <c r="F3135" s="257"/>
      <c r="G3135" s="257"/>
      <c r="H3135" s="257"/>
      <c r="I3135" s="257"/>
      <c r="J3135" s="257"/>
      <c r="K3135" s="109"/>
      <c r="L3135" s="257"/>
      <c r="M3135" s="257"/>
      <c r="N3135" s="257"/>
      <c r="O3135" s="257"/>
      <c r="P3135" s="248"/>
      <c r="Q3135" s="248"/>
      <c r="R3135" s="248"/>
      <c r="S3135" s="248"/>
      <c r="T3135" s="248"/>
      <c r="U3135" s="248"/>
    </row>
    <row r="3136" spans="2:21" s="260" customFormat="1" ht="30" customHeight="1">
      <c r="B3136" s="250"/>
      <c r="C3136" s="250"/>
      <c r="D3136" s="250"/>
      <c r="E3136" s="107"/>
      <c r="F3136" s="257"/>
      <c r="G3136" s="257"/>
      <c r="H3136" s="257"/>
      <c r="I3136" s="257"/>
      <c r="J3136" s="257"/>
      <c r="K3136" s="109"/>
      <c r="L3136" s="257"/>
      <c r="M3136" s="257"/>
      <c r="N3136" s="257"/>
      <c r="O3136" s="257"/>
      <c r="P3136" s="248"/>
      <c r="Q3136" s="248"/>
      <c r="R3136" s="248"/>
      <c r="S3136" s="248"/>
      <c r="T3136" s="248"/>
      <c r="U3136" s="248"/>
    </row>
    <row r="3137" spans="2:21" s="260" customFormat="1" ht="30" customHeight="1">
      <c r="B3137" s="250"/>
      <c r="C3137" s="250"/>
      <c r="D3137" s="250"/>
      <c r="E3137" s="107"/>
      <c r="F3137" s="257"/>
      <c r="G3137" s="257"/>
      <c r="H3137" s="257"/>
      <c r="I3137" s="257"/>
      <c r="J3137" s="257"/>
      <c r="K3137" s="109"/>
      <c r="L3137" s="257"/>
      <c r="M3137" s="257"/>
      <c r="N3137" s="257"/>
      <c r="O3137" s="257"/>
      <c r="P3137" s="248"/>
      <c r="Q3137" s="248"/>
      <c r="R3137" s="248"/>
      <c r="S3137" s="248"/>
      <c r="T3137" s="248"/>
      <c r="U3137" s="248"/>
    </row>
    <row r="3138" spans="2:21" s="260" customFormat="1" ht="30" customHeight="1">
      <c r="B3138" s="250"/>
      <c r="C3138" s="250"/>
      <c r="D3138" s="250"/>
      <c r="E3138" s="107"/>
      <c r="F3138" s="257"/>
      <c r="G3138" s="257"/>
      <c r="H3138" s="257"/>
      <c r="I3138" s="257"/>
      <c r="J3138" s="257"/>
      <c r="K3138" s="109"/>
      <c r="L3138" s="257"/>
      <c r="M3138" s="257"/>
      <c r="N3138" s="257"/>
      <c r="O3138" s="257"/>
      <c r="P3138" s="248"/>
      <c r="Q3138" s="248"/>
      <c r="R3138" s="248"/>
      <c r="S3138" s="248"/>
      <c r="T3138" s="248"/>
      <c r="U3138" s="248"/>
    </row>
    <row r="3139" spans="2:21" s="260" customFormat="1" ht="30" customHeight="1">
      <c r="B3139" s="250"/>
      <c r="C3139" s="250"/>
      <c r="D3139" s="250"/>
      <c r="E3139" s="107"/>
      <c r="F3139" s="257"/>
      <c r="G3139" s="257"/>
      <c r="H3139" s="257"/>
      <c r="I3139" s="257"/>
      <c r="J3139" s="257"/>
      <c r="K3139" s="109"/>
      <c r="L3139" s="257"/>
      <c r="M3139" s="257"/>
      <c r="N3139" s="257"/>
      <c r="O3139" s="257"/>
      <c r="P3139" s="248"/>
      <c r="Q3139" s="248"/>
      <c r="R3139" s="248"/>
      <c r="S3139" s="248"/>
      <c r="T3139" s="248"/>
      <c r="U3139" s="248"/>
    </row>
    <row r="3140" spans="2:21" s="260" customFormat="1" ht="30" customHeight="1">
      <c r="B3140" s="250"/>
      <c r="C3140" s="250"/>
      <c r="D3140" s="250"/>
      <c r="E3140" s="107"/>
      <c r="F3140" s="257"/>
      <c r="G3140" s="257"/>
      <c r="H3140" s="257"/>
      <c r="I3140" s="257"/>
      <c r="J3140" s="257"/>
      <c r="K3140" s="109"/>
      <c r="L3140" s="257"/>
      <c r="M3140" s="257"/>
      <c r="N3140" s="257"/>
      <c r="O3140" s="257"/>
      <c r="P3140" s="248"/>
      <c r="Q3140" s="248"/>
      <c r="R3140" s="248"/>
      <c r="S3140" s="248"/>
      <c r="T3140" s="248"/>
      <c r="U3140" s="248"/>
    </row>
    <row r="3141" spans="2:21" s="260" customFormat="1" ht="30" customHeight="1">
      <c r="B3141" s="250"/>
      <c r="C3141" s="250"/>
      <c r="D3141" s="250"/>
      <c r="E3141" s="107"/>
      <c r="F3141" s="257"/>
      <c r="G3141" s="257"/>
      <c r="H3141" s="257"/>
      <c r="I3141" s="257"/>
      <c r="J3141" s="257"/>
      <c r="K3141" s="109"/>
      <c r="L3141" s="257"/>
      <c r="M3141" s="257"/>
      <c r="N3141" s="257"/>
      <c r="O3141" s="257"/>
      <c r="P3141" s="248"/>
      <c r="Q3141" s="248"/>
      <c r="R3141" s="248"/>
      <c r="S3141" s="248"/>
      <c r="T3141" s="248"/>
      <c r="U3141" s="248"/>
    </row>
    <row r="3142" spans="2:21" s="260" customFormat="1" ht="30" customHeight="1">
      <c r="B3142" s="250"/>
      <c r="C3142" s="250"/>
      <c r="D3142" s="250"/>
      <c r="E3142" s="107"/>
      <c r="F3142" s="257"/>
      <c r="G3142" s="257"/>
      <c r="H3142" s="257"/>
      <c r="I3142" s="257"/>
      <c r="J3142" s="257"/>
      <c r="K3142" s="109"/>
      <c r="L3142" s="257"/>
      <c r="M3142" s="257"/>
      <c r="N3142" s="257"/>
      <c r="O3142" s="257"/>
      <c r="P3142" s="248"/>
      <c r="Q3142" s="248"/>
      <c r="R3142" s="248"/>
      <c r="S3142" s="248"/>
      <c r="T3142" s="248"/>
      <c r="U3142" s="248"/>
    </row>
    <row r="3143" spans="2:21" s="260" customFormat="1" ht="30" customHeight="1">
      <c r="B3143" s="250"/>
      <c r="C3143" s="250"/>
      <c r="D3143" s="250"/>
      <c r="E3143" s="107"/>
      <c r="F3143" s="257"/>
      <c r="G3143" s="257"/>
      <c r="H3143" s="257"/>
      <c r="I3143" s="257"/>
      <c r="J3143" s="257"/>
      <c r="K3143" s="109"/>
      <c r="L3143" s="257"/>
      <c r="M3143" s="257"/>
      <c r="N3143" s="257"/>
      <c r="O3143" s="257"/>
      <c r="P3143" s="248"/>
      <c r="Q3143" s="248"/>
      <c r="R3143" s="248"/>
      <c r="S3143" s="248"/>
      <c r="T3143" s="248"/>
      <c r="U3143" s="248"/>
    </row>
    <row r="3144" spans="2:21" s="260" customFormat="1" ht="30" customHeight="1">
      <c r="B3144" s="250"/>
      <c r="C3144" s="250"/>
      <c r="D3144" s="250"/>
      <c r="E3144" s="107"/>
      <c r="F3144" s="257"/>
      <c r="G3144" s="257"/>
      <c r="H3144" s="257"/>
      <c r="I3144" s="257"/>
      <c r="J3144" s="257"/>
      <c r="K3144" s="109"/>
      <c r="L3144" s="257"/>
      <c r="M3144" s="257"/>
      <c r="N3144" s="257"/>
      <c r="O3144" s="257"/>
      <c r="P3144" s="248"/>
      <c r="Q3144" s="248"/>
      <c r="R3144" s="248"/>
      <c r="S3144" s="248"/>
      <c r="T3144" s="248"/>
      <c r="U3144" s="248"/>
    </row>
    <row r="3145" spans="2:21" s="260" customFormat="1" ht="30" customHeight="1">
      <c r="B3145" s="250"/>
      <c r="C3145" s="250"/>
      <c r="D3145" s="250"/>
      <c r="E3145" s="107"/>
      <c r="F3145" s="257"/>
      <c r="G3145" s="257"/>
      <c r="H3145" s="257"/>
      <c r="I3145" s="257"/>
      <c r="J3145" s="257"/>
      <c r="K3145" s="109"/>
      <c r="L3145" s="257"/>
      <c r="M3145" s="257"/>
      <c r="N3145" s="257"/>
      <c r="O3145" s="257"/>
      <c r="P3145" s="248"/>
      <c r="Q3145" s="248"/>
      <c r="R3145" s="248"/>
      <c r="S3145" s="248"/>
      <c r="T3145" s="248"/>
      <c r="U3145" s="248"/>
    </row>
    <row r="3146" spans="2:21" s="260" customFormat="1" ht="30" customHeight="1">
      <c r="B3146" s="250"/>
      <c r="C3146" s="250"/>
      <c r="D3146" s="250"/>
      <c r="E3146" s="107"/>
      <c r="F3146" s="257"/>
      <c r="G3146" s="257"/>
      <c r="H3146" s="257"/>
      <c r="I3146" s="257"/>
      <c r="J3146" s="257"/>
      <c r="K3146" s="109"/>
      <c r="L3146" s="257"/>
      <c r="M3146" s="257"/>
      <c r="N3146" s="257"/>
      <c r="O3146" s="257"/>
      <c r="P3146" s="248"/>
      <c r="Q3146" s="248"/>
      <c r="R3146" s="248"/>
      <c r="S3146" s="248"/>
      <c r="T3146" s="248"/>
      <c r="U3146" s="248"/>
    </row>
    <row r="3147" spans="2:21" s="260" customFormat="1" ht="30" customHeight="1">
      <c r="B3147" s="250"/>
      <c r="C3147" s="250"/>
      <c r="D3147" s="250"/>
      <c r="E3147" s="107"/>
      <c r="F3147" s="257"/>
      <c r="G3147" s="257"/>
      <c r="H3147" s="257"/>
      <c r="I3147" s="257"/>
      <c r="J3147" s="257"/>
      <c r="K3147" s="109"/>
      <c r="L3147" s="257"/>
      <c r="M3147" s="257"/>
      <c r="N3147" s="257"/>
      <c r="O3147" s="257"/>
      <c r="P3147" s="248"/>
      <c r="Q3147" s="248"/>
      <c r="R3147" s="248"/>
      <c r="S3147" s="248"/>
      <c r="T3147" s="248"/>
      <c r="U3147" s="248"/>
    </row>
    <row r="3148" spans="2:21" s="260" customFormat="1" ht="30" customHeight="1">
      <c r="B3148" s="250"/>
      <c r="C3148" s="250"/>
      <c r="D3148" s="250"/>
      <c r="E3148" s="107"/>
      <c r="F3148" s="257"/>
      <c r="G3148" s="257"/>
      <c r="H3148" s="257"/>
      <c r="I3148" s="257"/>
      <c r="J3148" s="257"/>
      <c r="K3148" s="109"/>
      <c r="L3148" s="257"/>
      <c r="M3148" s="257"/>
      <c r="N3148" s="257"/>
      <c r="O3148" s="257"/>
      <c r="P3148" s="248"/>
      <c r="Q3148" s="248"/>
      <c r="R3148" s="248"/>
      <c r="S3148" s="248"/>
      <c r="T3148" s="248"/>
      <c r="U3148" s="248"/>
    </row>
    <row r="3149" spans="2:21" s="260" customFormat="1" ht="30" customHeight="1">
      <c r="B3149" s="250"/>
      <c r="C3149" s="250"/>
      <c r="D3149" s="250"/>
      <c r="E3149" s="107"/>
      <c r="F3149" s="257"/>
      <c r="G3149" s="257"/>
      <c r="H3149" s="257"/>
      <c r="I3149" s="257"/>
      <c r="J3149" s="257"/>
      <c r="K3149" s="109"/>
      <c r="L3149" s="257"/>
      <c r="M3149" s="257"/>
      <c r="N3149" s="257"/>
      <c r="O3149" s="257"/>
      <c r="P3149" s="248"/>
      <c r="Q3149" s="248"/>
      <c r="R3149" s="248"/>
      <c r="S3149" s="248"/>
      <c r="T3149" s="248"/>
      <c r="U3149" s="248"/>
    </row>
    <row r="3150" spans="2:21" s="260" customFormat="1" ht="30" customHeight="1">
      <c r="B3150" s="250"/>
      <c r="C3150" s="250"/>
      <c r="D3150" s="250"/>
      <c r="E3150" s="107"/>
      <c r="F3150" s="257"/>
      <c r="G3150" s="257"/>
      <c r="H3150" s="257"/>
      <c r="I3150" s="257"/>
      <c r="J3150" s="257"/>
      <c r="K3150" s="109"/>
      <c r="L3150" s="257"/>
      <c r="M3150" s="257"/>
      <c r="N3150" s="257"/>
      <c r="O3150" s="257"/>
      <c r="P3150" s="248"/>
      <c r="Q3150" s="248"/>
      <c r="R3150" s="248"/>
      <c r="S3150" s="248"/>
      <c r="T3150" s="248"/>
      <c r="U3150" s="248"/>
    </row>
    <row r="3151" spans="2:21" s="260" customFormat="1" ht="30" customHeight="1">
      <c r="B3151" s="250"/>
      <c r="C3151" s="250"/>
      <c r="D3151" s="250"/>
      <c r="E3151" s="107"/>
      <c r="F3151" s="257"/>
      <c r="G3151" s="257"/>
      <c r="H3151" s="257"/>
      <c r="I3151" s="257"/>
      <c r="J3151" s="257"/>
      <c r="K3151" s="109"/>
      <c r="L3151" s="257"/>
      <c r="M3151" s="257"/>
      <c r="N3151" s="257"/>
      <c r="O3151" s="257"/>
      <c r="P3151" s="248"/>
      <c r="Q3151" s="248"/>
      <c r="R3151" s="248"/>
      <c r="S3151" s="248"/>
      <c r="T3151" s="248"/>
      <c r="U3151" s="248"/>
    </row>
    <row r="3152" spans="2:21" s="260" customFormat="1" ht="30" customHeight="1">
      <c r="B3152" s="250"/>
      <c r="C3152" s="250"/>
      <c r="D3152" s="250"/>
      <c r="E3152" s="107"/>
      <c r="F3152" s="257"/>
      <c r="G3152" s="257"/>
      <c r="H3152" s="257"/>
      <c r="I3152" s="257"/>
      <c r="J3152" s="257"/>
      <c r="K3152" s="109"/>
      <c r="L3152" s="257"/>
      <c r="M3152" s="257"/>
      <c r="N3152" s="257"/>
      <c r="O3152" s="257"/>
      <c r="P3152" s="248"/>
      <c r="Q3152" s="248"/>
      <c r="R3152" s="248"/>
      <c r="S3152" s="248"/>
      <c r="T3152" s="248"/>
      <c r="U3152" s="248"/>
    </row>
    <row r="3153" spans="2:21" s="260" customFormat="1" ht="30" customHeight="1">
      <c r="B3153" s="250"/>
      <c r="C3153" s="250"/>
      <c r="D3153" s="250"/>
      <c r="E3153" s="107"/>
      <c r="F3153" s="257"/>
      <c r="G3153" s="257"/>
      <c r="H3153" s="257"/>
      <c r="I3153" s="257"/>
      <c r="J3153" s="257"/>
      <c r="K3153" s="109"/>
      <c r="L3153" s="257"/>
      <c r="M3153" s="257"/>
      <c r="N3153" s="257"/>
      <c r="O3153" s="257"/>
      <c r="P3153" s="248"/>
      <c r="Q3153" s="248"/>
      <c r="R3153" s="248"/>
      <c r="S3153" s="248"/>
      <c r="T3153" s="248"/>
      <c r="U3153" s="248"/>
    </row>
    <row r="3154" spans="2:21" s="260" customFormat="1" ht="30" customHeight="1">
      <c r="B3154" s="250"/>
      <c r="C3154" s="250"/>
      <c r="D3154" s="250"/>
      <c r="E3154" s="107"/>
      <c r="F3154" s="257"/>
      <c r="G3154" s="257"/>
      <c r="H3154" s="257"/>
      <c r="I3154" s="257"/>
      <c r="J3154" s="257"/>
      <c r="K3154" s="109"/>
      <c r="L3154" s="257"/>
      <c r="M3154" s="257"/>
      <c r="N3154" s="257"/>
      <c r="O3154" s="257"/>
      <c r="P3154" s="248"/>
      <c r="Q3154" s="248"/>
      <c r="R3154" s="248"/>
      <c r="S3154" s="248"/>
      <c r="T3154" s="248"/>
      <c r="U3154" s="248"/>
    </row>
    <row r="3155" spans="2:21" s="260" customFormat="1" ht="30" customHeight="1">
      <c r="B3155" s="250"/>
      <c r="C3155" s="250"/>
      <c r="D3155" s="250"/>
      <c r="E3155" s="107"/>
      <c r="F3155" s="257"/>
      <c r="G3155" s="257"/>
      <c r="H3155" s="257"/>
      <c r="I3155" s="257"/>
      <c r="J3155" s="257"/>
      <c r="K3155" s="109"/>
      <c r="L3155" s="257"/>
      <c r="M3155" s="257"/>
      <c r="N3155" s="257"/>
      <c r="O3155" s="257"/>
      <c r="P3155" s="248"/>
      <c r="Q3155" s="248"/>
      <c r="R3155" s="248"/>
      <c r="S3155" s="248"/>
      <c r="T3155" s="248"/>
      <c r="U3155" s="248"/>
    </row>
    <row r="3156" spans="2:21" s="260" customFormat="1" ht="30" customHeight="1">
      <c r="B3156" s="250"/>
      <c r="C3156" s="250"/>
      <c r="D3156" s="250"/>
      <c r="E3156" s="107"/>
      <c r="F3156" s="257"/>
      <c r="G3156" s="257"/>
      <c r="H3156" s="257"/>
      <c r="I3156" s="257"/>
      <c r="J3156" s="257"/>
      <c r="K3156" s="109"/>
      <c r="L3156" s="257"/>
      <c r="M3156" s="257"/>
      <c r="N3156" s="257"/>
      <c r="O3156" s="257"/>
      <c r="P3156" s="248"/>
      <c r="Q3156" s="248"/>
      <c r="R3156" s="248"/>
      <c r="S3156" s="248"/>
      <c r="T3156" s="248"/>
      <c r="U3156" s="248"/>
    </row>
    <row r="3157" spans="2:21" s="260" customFormat="1" ht="30" customHeight="1">
      <c r="B3157" s="250"/>
      <c r="C3157" s="250"/>
      <c r="D3157" s="250"/>
      <c r="E3157" s="107"/>
      <c r="F3157" s="257"/>
      <c r="G3157" s="257"/>
      <c r="H3157" s="257"/>
      <c r="I3157" s="257"/>
      <c r="J3157" s="257"/>
      <c r="K3157" s="109"/>
      <c r="L3157" s="257"/>
      <c r="M3157" s="257"/>
      <c r="N3157" s="257"/>
      <c r="O3157" s="257"/>
      <c r="P3157" s="248"/>
      <c r="Q3157" s="248"/>
      <c r="R3157" s="248"/>
      <c r="S3157" s="248"/>
      <c r="T3157" s="248"/>
      <c r="U3157" s="248"/>
    </row>
    <row r="3158" spans="2:21" s="260" customFormat="1" ht="30" customHeight="1">
      <c r="B3158" s="250"/>
      <c r="C3158" s="250"/>
      <c r="D3158" s="250"/>
      <c r="E3158" s="107"/>
      <c r="F3158" s="257"/>
      <c r="G3158" s="257"/>
      <c r="H3158" s="257"/>
      <c r="I3158" s="257"/>
      <c r="J3158" s="257"/>
      <c r="K3158" s="109"/>
      <c r="L3158" s="257"/>
      <c r="M3158" s="257"/>
      <c r="N3158" s="257"/>
      <c r="O3158" s="257"/>
      <c r="P3158" s="248"/>
      <c r="Q3158" s="248"/>
      <c r="R3158" s="248"/>
      <c r="S3158" s="248"/>
      <c r="T3158" s="248"/>
      <c r="U3158" s="248"/>
    </row>
    <row r="3159" spans="2:21" s="260" customFormat="1" ht="30" customHeight="1">
      <c r="B3159" s="250"/>
      <c r="C3159" s="250"/>
      <c r="D3159" s="250"/>
      <c r="E3159" s="107"/>
      <c r="F3159" s="257"/>
      <c r="G3159" s="257"/>
      <c r="H3159" s="257"/>
      <c r="I3159" s="257"/>
      <c r="J3159" s="257"/>
      <c r="K3159" s="109"/>
      <c r="L3159" s="257"/>
      <c r="M3159" s="257"/>
      <c r="N3159" s="257"/>
      <c r="O3159" s="257"/>
      <c r="P3159" s="248"/>
      <c r="Q3159" s="248"/>
      <c r="R3159" s="248"/>
      <c r="S3159" s="248"/>
      <c r="T3159" s="248"/>
      <c r="U3159" s="248"/>
    </row>
    <row r="3160" spans="2:21" s="260" customFormat="1" ht="30" customHeight="1">
      <c r="B3160" s="250"/>
      <c r="C3160" s="250"/>
      <c r="D3160" s="250"/>
      <c r="E3160" s="107"/>
      <c r="F3160" s="257"/>
      <c r="G3160" s="257"/>
      <c r="H3160" s="257"/>
      <c r="I3160" s="257"/>
      <c r="J3160" s="257"/>
      <c r="K3160" s="109"/>
      <c r="L3160" s="257"/>
      <c r="M3160" s="257"/>
      <c r="N3160" s="257"/>
      <c r="O3160" s="257"/>
      <c r="P3160" s="248"/>
      <c r="Q3160" s="248"/>
      <c r="R3160" s="248"/>
      <c r="S3160" s="248"/>
      <c r="T3160" s="248"/>
      <c r="U3160" s="248"/>
    </row>
    <row r="3161" spans="2:21" s="260" customFormat="1" ht="30" customHeight="1">
      <c r="B3161" s="250"/>
      <c r="C3161" s="250"/>
      <c r="D3161" s="250"/>
      <c r="E3161" s="107"/>
      <c r="F3161" s="257"/>
      <c r="G3161" s="257"/>
      <c r="H3161" s="257"/>
      <c r="I3161" s="257"/>
      <c r="J3161" s="257"/>
      <c r="K3161" s="109"/>
      <c r="L3161" s="257"/>
      <c r="M3161" s="257"/>
      <c r="N3161" s="257"/>
      <c r="O3161" s="257"/>
      <c r="P3161" s="248"/>
      <c r="Q3161" s="248"/>
      <c r="R3161" s="248"/>
      <c r="S3161" s="248"/>
      <c r="T3161" s="248"/>
      <c r="U3161" s="248"/>
    </row>
    <row r="3162" spans="2:21" s="260" customFormat="1" ht="30" customHeight="1">
      <c r="B3162" s="250"/>
      <c r="C3162" s="250"/>
      <c r="D3162" s="250"/>
      <c r="E3162" s="107"/>
      <c r="F3162" s="257"/>
      <c r="G3162" s="257"/>
      <c r="H3162" s="257"/>
      <c r="I3162" s="257"/>
      <c r="J3162" s="257"/>
      <c r="K3162" s="109"/>
      <c r="L3162" s="257"/>
      <c r="M3162" s="257"/>
      <c r="N3162" s="257"/>
      <c r="O3162" s="257"/>
      <c r="P3162" s="248"/>
      <c r="Q3162" s="248"/>
      <c r="R3162" s="248"/>
      <c r="S3162" s="248"/>
      <c r="T3162" s="248"/>
      <c r="U3162" s="248"/>
    </row>
    <row r="3163" spans="2:21" s="260" customFormat="1" ht="30" customHeight="1">
      <c r="B3163" s="250"/>
      <c r="C3163" s="250"/>
      <c r="D3163" s="250"/>
      <c r="E3163" s="107"/>
      <c r="F3163" s="257"/>
      <c r="G3163" s="257"/>
      <c r="H3163" s="257"/>
      <c r="I3163" s="257"/>
      <c r="J3163" s="257"/>
      <c r="K3163" s="109"/>
      <c r="L3163" s="257"/>
      <c r="M3163" s="257"/>
      <c r="N3163" s="257"/>
      <c r="O3163" s="257"/>
      <c r="P3163" s="248"/>
      <c r="Q3163" s="248"/>
      <c r="R3163" s="248"/>
      <c r="S3163" s="248"/>
      <c r="T3163" s="248"/>
      <c r="U3163" s="248"/>
    </row>
    <row r="3164" spans="2:21" s="260" customFormat="1" ht="30" customHeight="1">
      <c r="B3164" s="250"/>
      <c r="C3164" s="250"/>
      <c r="D3164" s="250"/>
      <c r="E3164" s="107"/>
      <c r="F3164" s="257"/>
      <c r="G3164" s="257"/>
      <c r="H3164" s="257"/>
      <c r="I3164" s="257"/>
      <c r="J3164" s="257"/>
      <c r="K3164" s="109"/>
      <c r="L3164" s="257"/>
      <c r="M3164" s="257"/>
      <c r="N3164" s="257"/>
      <c r="O3164" s="257"/>
      <c r="P3164" s="248"/>
      <c r="Q3164" s="248"/>
      <c r="R3164" s="248"/>
      <c r="S3164" s="248"/>
      <c r="T3164" s="248"/>
      <c r="U3164" s="248"/>
    </row>
    <row r="3165" spans="2:21" s="260" customFormat="1" ht="30" customHeight="1">
      <c r="B3165" s="250"/>
      <c r="C3165" s="250"/>
      <c r="D3165" s="250"/>
      <c r="E3165" s="107"/>
      <c r="F3165" s="257"/>
      <c r="G3165" s="257"/>
      <c r="H3165" s="257"/>
      <c r="I3165" s="257"/>
      <c r="J3165" s="257"/>
      <c r="K3165" s="109"/>
      <c r="L3165" s="257"/>
      <c r="M3165" s="257"/>
      <c r="N3165" s="257"/>
      <c r="O3165" s="257"/>
      <c r="P3165" s="248"/>
      <c r="Q3165" s="248"/>
      <c r="R3165" s="248"/>
      <c r="S3165" s="248"/>
      <c r="T3165" s="248"/>
      <c r="U3165" s="248"/>
    </row>
    <row r="3166" spans="2:21" s="260" customFormat="1" ht="30" customHeight="1">
      <c r="B3166" s="250"/>
      <c r="C3166" s="250"/>
      <c r="D3166" s="250"/>
      <c r="E3166" s="107"/>
      <c r="F3166" s="257"/>
      <c r="G3166" s="257"/>
      <c r="H3166" s="257"/>
      <c r="I3166" s="257"/>
      <c r="J3166" s="257"/>
      <c r="K3166" s="109"/>
      <c r="L3166" s="257"/>
      <c r="M3166" s="257"/>
      <c r="N3166" s="257"/>
      <c r="O3166" s="257"/>
      <c r="P3166" s="248"/>
      <c r="Q3166" s="248"/>
      <c r="R3166" s="248"/>
      <c r="S3166" s="248"/>
      <c r="T3166" s="248"/>
      <c r="U3166" s="248"/>
    </row>
    <row r="3167" spans="2:21" s="260" customFormat="1" ht="30" customHeight="1">
      <c r="B3167" s="250"/>
      <c r="C3167" s="250"/>
      <c r="D3167" s="250"/>
      <c r="E3167" s="107"/>
      <c r="F3167" s="257"/>
      <c r="G3167" s="257"/>
      <c r="H3167" s="257"/>
      <c r="I3167" s="257"/>
      <c r="J3167" s="257"/>
      <c r="K3167" s="109"/>
      <c r="L3167" s="257"/>
      <c r="M3167" s="257"/>
      <c r="N3167" s="257"/>
      <c r="O3167" s="257"/>
      <c r="P3167" s="248"/>
      <c r="Q3167" s="248"/>
      <c r="R3167" s="248"/>
      <c r="S3167" s="248"/>
      <c r="T3167" s="248"/>
      <c r="U3167" s="248"/>
    </row>
    <row r="3168" spans="2:21" s="260" customFormat="1" ht="30" customHeight="1">
      <c r="B3168" s="250"/>
      <c r="C3168" s="250"/>
      <c r="D3168" s="250"/>
      <c r="E3168" s="107"/>
      <c r="F3168" s="257"/>
      <c r="G3168" s="257"/>
      <c r="H3168" s="257"/>
      <c r="I3168" s="257"/>
      <c r="J3168" s="257"/>
      <c r="K3168" s="109"/>
      <c r="L3168" s="257"/>
      <c r="M3168" s="257"/>
      <c r="N3168" s="257"/>
      <c r="O3168" s="257"/>
      <c r="P3168" s="248"/>
      <c r="Q3168" s="248"/>
      <c r="R3168" s="248"/>
      <c r="S3168" s="248"/>
      <c r="T3168" s="248"/>
      <c r="U3168" s="248"/>
    </row>
    <row r="3169" spans="2:21" s="260" customFormat="1" ht="30" customHeight="1">
      <c r="B3169" s="250"/>
      <c r="C3169" s="250"/>
      <c r="D3169" s="250"/>
      <c r="E3169" s="107"/>
      <c r="F3169" s="257"/>
      <c r="G3169" s="257"/>
      <c r="H3169" s="257"/>
      <c r="I3169" s="257"/>
      <c r="J3169" s="257"/>
      <c r="K3169" s="109"/>
      <c r="L3169" s="257"/>
      <c r="M3169" s="257"/>
      <c r="N3169" s="257"/>
      <c r="O3169" s="257"/>
      <c r="P3169" s="248"/>
      <c r="Q3169" s="248"/>
      <c r="R3169" s="248"/>
      <c r="S3169" s="248"/>
      <c r="T3169" s="248"/>
      <c r="U3169" s="248"/>
    </row>
    <row r="3170" spans="2:21" s="260" customFormat="1" ht="30" customHeight="1">
      <c r="B3170" s="250"/>
      <c r="C3170" s="250"/>
      <c r="D3170" s="250"/>
      <c r="E3170" s="107"/>
      <c r="F3170" s="257"/>
      <c r="G3170" s="257"/>
      <c r="H3170" s="257"/>
      <c r="I3170" s="257"/>
      <c r="J3170" s="257"/>
      <c r="K3170" s="109"/>
      <c r="L3170" s="257"/>
      <c r="M3170" s="257"/>
      <c r="N3170" s="257"/>
      <c r="O3170" s="257"/>
      <c r="P3170" s="248"/>
      <c r="Q3170" s="248"/>
      <c r="R3170" s="248"/>
      <c r="S3170" s="248"/>
      <c r="T3170" s="248"/>
      <c r="U3170" s="248"/>
    </row>
    <row r="3171" spans="2:21" s="260" customFormat="1" ht="30" customHeight="1">
      <c r="B3171" s="250"/>
      <c r="C3171" s="250"/>
      <c r="D3171" s="250"/>
      <c r="E3171" s="107"/>
      <c r="F3171" s="257"/>
      <c r="G3171" s="257"/>
      <c r="H3171" s="257"/>
      <c r="I3171" s="257"/>
      <c r="J3171" s="257"/>
      <c r="K3171" s="109"/>
      <c r="L3171" s="257"/>
      <c r="M3171" s="257"/>
      <c r="N3171" s="257"/>
      <c r="O3171" s="257"/>
      <c r="P3171" s="248"/>
      <c r="Q3171" s="248"/>
      <c r="R3171" s="248"/>
      <c r="S3171" s="248"/>
      <c r="T3171" s="248"/>
      <c r="U3171" s="248"/>
    </row>
    <row r="3172" spans="2:21" s="260" customFormat="1" ht="30" customHeight="1">
      <c r="B3172" s="250"/>
      <c r="C3172" s="250"/>
      <c r="D3172" s="250"/>
      <c r="E3172" s="107"/>
      <c r="F3172" s="257"/>
      <c r="G3172" s="257"/>
      <c r="H3172" s="257"/>
      <c r="I3172" s="257"/>
      <c r="J3172" s="257"/>
      <c r="K3172" s="109"/>
      <c r="L3172" s="257"/>
      <c r="M3172" s="257"/>
      <c r="N3172" s="257"/>
      <c r="O3172" s="257"/>
      <c r="P3172" s="248"/>
      <c r="Q3172" s="248"/>
      <c r="R3172" s="248"/>
      <c r="S3172" s="248"/>
      <c r="T3172" s="248"/>
      <c r="U3172" s="248"/>
    </row>
    <row r="3173" spans="2:21" s="260" customFormat="1" ht="30" customHeight="1">
      <c r="B3173" s="250"/>
      <c r="C3173" s="250"/>
      <c r="D3173" s="250"/>
      <c r="E3173" s="107"/>
      <c r="F3173" s="257"/>
      <c r="G3173" s="257"/>
      <c r="H3173" s="257"/>
      <c r="I3173" s="257"/>
      <c r="J3173" s="257"/>
      <c r="K3173" s="109"/>
      <c r="L3173" s="257"/>
      <c r="M3173" s="257"/>
      <c r="N3173" s="257"/>
      <c r="O3173" s="257"/>
      <c r="P3173" s="248"/>
      <c r="Q3173" s="248"/>
      <c r="R3173" s="248"/>
      <c r="S3173" s="248"/>
      <c r="T3173" s="248"/>
      <c r="U3173" s="248"/>
    </row>
    <row r="3174" spans="2:21" s="260" customFormat="1" ht="30" customHeight="1">
      <c r="B3174" s="250"/>
      <c r="C3174" s="250"/>
      <c r="D3174" s="250"/>
      <c r="E3174" s="107"/>
      <c r="F3174" s="257"/>
      <c r="G3174" s="257"/>
      <c r="H3174" s="257"/>
      <c r="I3174" s="257"/>
      <c r="J3174" s="257"/>
      <c r="K3174" s="109"/>
      <c r="L3174" s="257"/>
      <c r="M3174" s="257"/>
      <c r="N3174" s="257"/>
      <c r="O3174" s="257"/>
      <c r="P3174" s="248"/>
      <c r="Q3174" s="248"/>
      <c r="R3174" s="248"/>
      <c r="S3174" s="248"/>
      <c r="T3174" s="248"/>
      <c r="U3174" s="248"/>
    </row>
    <row r="3175" spans="2:21" s="260" customFormat="1" ht="30" customHeight="1">
      <c r="B3175" s="250"/>
      <c r="C3175" s="250"/>
      <c r="D3175" s="250"/>
      <c r="E3175" s="107"/>
      <c r="F3175" s="257"/>
      <c r="G3175" s="257"/>
      <c r="H3175" s="257"/>
      <c r="I3175" s="257"/>
      <c r="J3175" s="257"/>
      <c r="K3175" s="109"/>
      <c r="L3175" s="257"/>
      <c r="M3175" s="257"/>
      <c r="N3175" s="257"/>
      <c r="O3175" s="257"/>
      <c r="P3175" s="248"/>
      <c r="Q3175" s="248"/>
      <c r="R3175" s="248"/>
      <c r="S3175" s="248"/>
      <c r="T3175" s="248"/>
      <c r="U3175" s="248"/>
    </row>
    <row r="3176" spans="2:21" s="260" customFormat="1" ht="30" customHeight="1">
      <c r="B3176" s="250"/>
      <c r="C3176" s="250"/>
      <c r="D3176" s="250"/>
      <c r="E3176" s="107"/>
      <c r="F3176" s="257"/>
      <c r="G3176" s="257"/>
      <c r="H3176" s="257"/>
      <c r="I3176" s="257"/>
      <c r="J3176" s="257"/>
      <c r="K3176" s="109"/>
      <c r="L3176" s="257"/>
      <c r="M3176" s="257"/>
      <c r="N3176" s="257"/>
      <c r="O3176" s="257"/>
      <c r="P3176" s="248"/>
      <c r="Q3176" s="248"/>
      <c r="R3176" s="248"/>
      <c r="S3176" s="248"/>
      <c r="T3176" s="248"/>
      <c r="U3176" s="248"/>
    </row>
    <row r="3177" spans="2:21" s="260" customFormat="1" ht="30" customHeight="1">
      <c r="B3177" s="250"/>
      <c r="C3177" s="250"/>
      <c r="D3177" s="250"/>
      <c r="E3177" s="107"/>
      <c r="F3177" s="257"/>
      <c r="G3177" s="257"/>
      <c r="H3177" s="257"/>
      <c r="I3177" s="257"/>
      <c r="J3177" s="257"/>
      <c r="K3177" s="109"/>
      <c r="L3177" s="257"/>
      <c r="M3177" s="257"/>
      <c r="N3177" s="257"/>
      <c r="O3177" s="257"/>
      <c r="P3177" s="248"/>
      <c r="Q3177" s="248"/>
      <c r="R3177" s="248"/>
      <c r="S3177" s="248"/>
      <c r="T3177" s="248"/>
      <c r="U3177" s="248"/>
    </row>
    <row r="3178" spans="2:21" s="260" customFormat="1" ht="30" customHeight="1">
      <c r="B3178" s="250"/>
      <c r="C3178" s="250"/>
      <c r="D3178" s="250"/>
      <c r="E3178" s="107"/>
      <c r="F3178" s="257"/>
      <c r="G3178" s="257"/>
      <c r="H3178" s="257"/>
      <c r="I3178" s="257"/>
      <c r="J3178" s="257"/>
      <c r="K3178" s="109"/>
      <c r="L3178" s="257"/>
      <c r="M3178" s="257"/>
      <c r="N3178" s="257"/>
      <c r="O3178" s="257"/>
      <c r="P3178" s="248"/>
      <c r="Q3178" s="248"/>
      <c r="R3178" s="248"/>
      <c r="S3178" s="248"/>
      <c r="T3178" s="248"/>
      <c r="U3178" s="248"/>
    </row>
    <row r="3179" spans="2:21" s="260" customFormat="1" ht="30" customHeight="1">
      <c r="B3179" s="250"/>
      <c r="C3179" s="250"/>
      <c r="D3179" s="250"/>
      <c r="E3179" s="107"/>
      <c r="F3179" s="257"/>
      <c r="G3179" s="257"/>
      <c r="H3179" s="257"/>
      <c r="I3179" s="257"/>
      <c r="J3179" s="257"/>
      <c r="K3179" s="109"/>
      <c r="L3179" s="257"/>
      <c r="M3179" s="257"/>
      <c r="N3179" s="257"/>
      <c r="O3179" s="257"/>
      <c r="P3179" s="248"/>
      <c r="Q3179" s="248"/>
      <c r="R3179" s="248"/>
      <c r="S3179" s="248"/>
      <c r="T3179" s="248"/>
      <c r="U3179" s="248"/>
    </row>
    <row r="3180" spans="2:21" s="260" customFormat="1" ht="30" customHeight="1">
      <c r="B3180" s="250"/>
      <c r="C3180" s="250"/>
      <c r="D3180" s="250"/>
      <c r="E3180" s="107"/>
      <c r="F3180" s="257"/>
      <c r="G3180" s="257"/>
      <c r="H3180" s="257"/>
      <c r="I3180" s="257"/>
      <c r="J3180" s="257"/>
      <c r="K3180" s="109"/>
      <c r="L3180" s="257"/>
      <c r="M3180" s="257"/>
      <c r="N3180" s="257"/>
      <c r="O3180" s="257"/>
      <c r="P3180" s="248"/>
      <c r="Q3180" s="248"/>
      <c r="R3180" s="248"/>
      <c r="S3180" s="248"/>
      <c r="T3180" s="248"/>
      <c r="U3180" s="248"/>
    </row>
    <row r="3181" spans="2:21" s="260" customFormat="1" ht="30" customHeight="1">
      <c r="B3181" s="250"/>
      <c r="C3181" s="250"/>
      <c r="D3181" s="250"/>
      <c r="E3181" s="107"/>
      <c r="F3181" s="257"/>
      <c r="G3181" s="257"/>
      <c r="H3181" s="257"/>
      <c r="I3181" s="257"/>
      <c r="J3181" s="257"/>
      <c r="K3181" s="109"/>
      <c r="L3181" s="257"/>
      <c r="M3181" s="257"/>
      <c r="N3181" s="257"/>
      <c r="O3181" s="257"/>
      <c r="P3181" s="248"/>
      <c r="Q3181" s="248"/>
      <c r="R3181" s="248"/>
      <c r="S3181" s="248"/>
      <c r="T3181" s="248"/>
      <c r="U3181" s="248"/>
    </row>
    <row r="3182" spans="2:21" s="260" customFormat="1" ht="30" customHeight="1">
      <c r="B3182" s="250"/>
      <c r="C3182" s="250"/>
      <c r="D3182" s="250"/>
      <c r="E3182" s="107"/>
      <c r="F3182" s="257"/>
      <c r="G3182" s="257"/>
      <c r="H3182" s="257"/>
      <c r="I3182" s="257"/>
      <c r="J3182" s="257"/>
      <c r="K3182" s="109"/>
      <c r="L3182" s="257"/>
      <c r="M3182" s="257"/>
      <c r="N3182" s="257"/>
      <c r="O3182" s="257"/>
      <c r="P3182" s="248"/>
      <c r="Q3182" s="248"/>
      <c r="R3182" s="248"/>
      <c r="S3182" s="248"/>
      <c r="T3182" s="248"/>
      <c r="U3182" s="248"/>
    </row>
    <row r="3183" spans="2:21" s="260" customFormat="1" ht="30" customHeight="1">
      <c r="B3183" s="250"/>
      <c r="C3183" s="250"/>
      <c r="D3183" s="250"/>
      <c r="E3183" s="107"/>
      <c r="F3183" s="257"/>
      <c r="G3183" s="257"/>
      <c r="H3183" s="257"/>
      <c r="I3183" s="257"/>
      <c r="J3183" s="257"/>
      <c r="K3183" s="109"/>
      <c r="L3183" s="257"/>
      <c r="M3183" s="257"/>
      <c r="N3183" s="257"/>
      <c r="O3183" s="257"/>
      <c r="P3183" s="248"/>
      <c r="Q3183" s="248"/>
      <c r="R3183" s="248"/>
      <c r="S3183" s="248"/>
      <c r="T3183" s="248"/>
      <c r="U3183" s="248"/>
    </row>
    <row r="3184" spans="2:21" s="260" customFormat="1" ht="30" customHeight="1">
      <c r="B3184" s="250"/>
      <c r="C3184" s="250"/>
      <c r="D3184" s="250"/>
      <c r="E3184" s="107"/>
      <c r="F3184" s="257"/>
      <c r="G3184" s="257"/>
      <c r="H3184" s="257"/>
      <c r="I3184" s="257"/>
      <c r="J3184" s="257"/>
      <c r="K3184" s="109"/>
      <c r="L3184" s="257"/>
      <c r="M3184" s="257"/>
      <c r="N3184" s="257"/>
      <c r="O3184" s="257"/>
      <c r="P3184" s="248"/>
      <c r="Q3184" s="248"/>
      <c r="R3184" s="248"/>
      <c r="S3184" s="248"/>
      <c r="T3184" s="248"/>
      <c r="U3184" s="248"/>
    </row>
    <row r="3185" spans="2:21" s="260" customFormat="1" ht="30" customHeight="1">
      <c r="B3185" s="250"/>
      <c r="C3185" s="250"/>
      <c r="D3185" s="250"/>
      <c r="E3185" s="107"/>
      <c r="F3185" s="257"/>
      <c r="G3185" s="257"/>
      <c r="H3185" s="257"/>
      <c r="I3185" s="257"/>
      <c r="J3185" s="257"/>
      <c r="K3185" s="109"/>
      <c r="L3185" s="257"/>
      <c r="M3185" s="257"/>
      <c r="N3185" s="257"/>
      <c r="O3185" s="257"/>
      <c r="P3185" s="248"/>
      <c r="Q3185" s="248"/>
      <c r="R3185" s="248"/>
      <c r="S3185" s="248"/>
      <c r="T3185" s="248"/>
      <c r="U3185" s="248"/>
    </row>
    <row r="3186" spans="2:21" s="260" customFormat="1" ht="30" customHeight="1">
      <c r="B3186" s="250"/>
      <c r="C3186" s="250"/>
      <c r="D3186" s="250"/>
      <c r="E3186" s="107"/>
      <c r="F3186" s="257"/>
      <c r="G3186" s="257"/>
      <c r="H3186" s="257"/>
      <c r="I3186" s="257"/>
      <c r="J3186" s="257"/>
      <c r="K3186" s="109"/>
      <c r="L3186" s="257"/>
      <c r="M3186" s="257"/>
      <c r="N3186" s="257"/>
      <c r="O3186" s="257"/>
      <c r="P3186" s="248"/>
      <c r="Q3186" s="248"/>
      <c r="R3186" s="248"/>
      <c r="S3186" s="248"/>
      <c r="T3186" s="248"/>
      <c r="U3186" s="248"/>
    </row>
    <row r="3187" spans="2:21" s="260" customFormat="1" ht="30" customHeight="1">
      <c r="B3187" s="250"/>
      <c r="C3187" s="250"/>
      <c r="D3187" s="250"/>
      <c r="E3187" s="107"/>
      <c r="F3187" s="257"/>
      <c r="G3187" s="257"/>
      <c r="H3187" s="257"/>
      <c r="I3187" s="257"/>
      <c r="J3187" s="257"/>
      <c r="K3187" s="109"/>
      <c r="L3187" s="257"/>
      <c r="M3187" s="257"/>
      <c r="N3187" s="257"/>
      <c r="O3187" s="257"/>
      <c r="P3187" s="248"/>
      <c r="Q3187" s="248"/>
      <c r="R3187" s="248"/>
      <c r="S3187" s="248"/>
      <c r="T3187" s="248"/>
      <c r="U3187" s="248"/>
    </row>
    <row r="3188" spans="2:21" s="260" customFormat="1" ht="30" customHeight="1">
      <c r="B3188" s="250"/>
      <c r="C3188" s="250"/>
      <c r="D3188" s="250"/>
      <c r="E3188" s="107"/>
      <c r="F3188" s="257"/>
      <c r="G3188" s="257"/>
      <c r="H3188" s="257"/>
      <c r="I3188" s="257"/>
      <c r="J3188" s="257"/>
      <c r="K3188" s="109"/>
      <c r="L3188" s="257"/>
      <c r="M3188" s="257"/>
      <c r="N3188" s="257"/>
      <c r="O3188" s="257"/>
      <c r="P3188" s="248"/>
      <c r="Q3188" s="248"/>
      <c r="R3188" s="248"/>
      <c r="S3188" s="248"/>
      <c r="T3188" s="248"/>
      <c r="U3188" s="248"/>
    </row>
    <row r="3189" spans="2:21" s="260" customFormat="1" ht="30" customHeight="1">
      <c r="B3189" s="250"/>
      <c r="C3189" s="250"/>
      <c r="D3189" s="250"/>
      <c r="E3189" s="107"/>
      <c r="F3189" s="257"/>
      <c r="G3189" s="257"/>
      <c r="H3189" s="257"/>
      <c r="I3189" s="257"/>
      <c r="J3189" s="257"/>
      <c r="K3189" s="109"/>
      <c r="L3189" s="257"/>
      <c r="M3189" s="257"/>
      <c r="N3189" s="257"/>
      <c r="O3189" s="257"/>
      <c r="P3189" s="248"/>
      <c r="Q3189" s="248"/>
      <c r="R3189" s="248"/>
      <c r="S3189" s="248"/>
      <c r="T3189" s="248"/>
      <c r="U3189" s="248"/>
    </row>
    <row r="3190" spans="2:21" s="260" customFormat="1" ht="30" customHeight="1">
      <c r="B3190" s="250"/>
      <c r="C3190" s="250"/>
      <c r="D3190" s="250"/>
      <c r="E3190" s="107"/>
      <c r="F3190" s="257"/>
      <c r="G3190" s="257"/>
      <c r="H3190" s="257"/>
      <c r="I3190" s="257"/>
      <c r="J3190" s="257"/>
      <c r="K3190" s="109"/>
      <c r="L3190" s="257"/>
      <c r="M3190" s="257"/>
      <c r="N3190" s="257"/>
      <c r="O3190" s="257"/>
      <c r="P3190" s="248"/>
      <c r="Q3190" s="248"/>
      <c r="R3190" s="248"/>
      <c r="S3190" s="248"/>
      <c r="T3190" s="248"/>
      <c r="U3190" s="248"/>
    </row>
    <row r="3191" spans="2:21" s="260" customFormat="1" ht="30" customHeight="1">
      <c r="B3191" s="250"/>
      <c r="C3191" s="250"/>
      <c r="D3191" s="250"/>
      <c r="E3191" s="107"/>
      <c r="F3191" s="257"/>
      <c r="G3191" s="257"/>
      <c r="H3191" s="257"/>
      <c r="I3191" s="257"/>
      <c r="J3191" s="257"/>
      <c r="K3191" s="109"/>
      <c r="L3191" s="257"/>
      <c r="M3191" s="257"/>
      <c r="N3191" s="257"/>
      <c r="O3191" s="257"/>
      <c r="P3191" s="248"/>
      <c r="Q3191" s="248"/>
      <c r="R3191" s="248"/>
      <c r="S3191" s="248"/>
      <c r="T3191" s="248"/>
      <c r="U3191" s="248"/>
    </row>
    <row r="3192" spans="2:21" s="260" customFormat="1" ht="30" customHeight="1">
      <c r="B3192" s="250"/>
      <c r="C3192" s="250"/>
      <c r="D3192" s="250"/>
      <c r="E3192" s="107"/>
      <c r="F3192" s="257"/>
      <c r="G3192" s="257"/>
      <c r="H3192" s="257"/>
      <c r="I3192" s="257"/>
      <c r="J3192" s="257"/>
      <c r="K3192" s="109"/>
      <c r="L3192" s="257"/>
      <c r="M3192" s="257"/>
      <c r="N3192" s="257"/>
      <c r="O3192" s="257"/>
      <c r="P3192" s="248"/>
      <c r="Q3192" s="248"/>
      <c r="R3192" s="248"/>
      <c r="S3192" s="248"/>
      <c r="T3192" s="248"/>
      <c r="U3192" s="248"/>
    </row>
    <row r="3193" spans="2:21" s="260" customFormat="1" ht="30" customHeight="1">
      <c r="B3193" s="250"/>
      <c r="C3193" s="250"/>
      <c r="D3193" s="250"/>
      <c r="E3193" s="107"/>
      <c r="F3193" s="257"/>
      <c r="G3193" s="257"/>
      <c r="H3193" s="257"/>
      <c r="I3193" s="257"/>
      <c r="J3193" s="257"/>
      <c r="K3193" s="109"/>
      <c r="L3193" s="257"/>
      <c r="M3193" s="257"/>
      <c r="N3193" s="257"/>
      <c r="O3193" s="257"/>
      <c r="P3193" s="248"/>
      <c r="Q3193" s="248"/>
      <c r="R3193" s="248"/>
      <c r="S3193" s="248"/>
      <c r="T3193" s="248"/>
      <c r="U3193" s="248"/>
    </row>
    <row r="3194" spans="2:21" s="260" customFormat="1" ht="30" customHeight="1">
      <c r="B3194" s="250"/>
      <c r="C3194" s="250"/>
      <c r="D3194" s="250"/>
      <c r="E3194" s="107"/>
      <c r="F3194" s="257"/>
      <c r="G3194" s="257"/>
      <c r="H3194" s="257"/>
      <c r="I3194" s="257"/>
      <c r="J3194" s="257"/>
      <c r="K3194" s="109"/>
      <c r="L3194" s="257"/>
      <c r="M3194" s="257"/>
      <c r="N3194" s="257"/>
      <c r="O3194" s="257"/>
      <c r="P3194" s="248"/>
      <c r="Q3194" s="248"/>
      <c r="R3194" s="248"/>
      <c r="S3194" s="248"/>
      <c r="T3194" s="248"/>
      <c r="U3194" s="248"/>
    </row>
    <row r="3195" spans="2:21" s="260" customFormat="1" ht="30" customHeight="1">
      <c r="B3195" s="250"/>
      <c r="C3195" s="250"/>
      <c r="D3195" s="250"/>
      <c r="E3195" s="107"/>
      <c r="F3195" s="257"/>
      <c r="G3195" s="257"/>
      <c r="H3195" s="257"/>
      <c r="I3195" s="257"/>
      <c r="J3195" s="257"/>
      <c r="K3195" s="109"/>
      <c r="L3195" s="257"/>
      <c r="M3195" s="257"/>
      <c r="N3195" s="257"/>
      <c r="O3195" s="257"/>
      <c r="P3195" s="248"/>
      <c r="Q3195" s="248"/>
      <c r="R3195" s="248"/>
      <c r="S3195" s="248"/>
      <c r="T3195" s="248"/>
      <c r="U3195" s="248"/>
    </row>
    <row r="3196" spans="2:21" s="260" customFormat="1" ht="30" customHeight="1">
      <c r="B3196" s="250"/>
      <c r="C3196" s="250"/>
      <c r="D3196" s="250"/>
      <c r="E3196" s="107"/>
      <c r="F3196" s="257"/>
      <c r="G3196" s="257"/>
      <c r="H3196" s="257"/>
      <c r="I3196" s="257"/>
      <c r="J3196" s="257"/>
      <c r="K3196" s="109"/>
      <c r="L3196" s="257"/>
      <c r="M3196" s="257"/>
      <c r="N3196" s="257"/>
      <c r="O3196" s="257"/>
      <c r="P3196" s="248"/>
      <c r="Q3196" s="248"/>
      <c r="R3196" s="248"/>
      <c r="S3196" s="248"/>
      <c r="T3196" s="248"/>
      <c r="U3196" s="248"/>
    </row>
    <row r="3197" spans="2:21" s="260" customFormat="1" ht="30" customHeight="1">
      <c r="B3197" s="250"/>
      <c r="C3197" s="250"/>
      <c r="D3197" s="250"/>
      <c r="E3197" s="107"/>
      <c r="F3197" s="257"/>
      <c r="G3197" s="257"/>
      <c r="H3197" s="257"/>
      <c r="I3197" s="257"/>
      <c r="J3197" s="257"/>
      <c r="K3197" s="109"/>
      <c r="L3197" s="257"/>
      <c r="M3197" s="257"/>
      <c r="N3197" s="257"/>
      <c r="O3197" s="257"/>
      <c r="P3197" s="248"/>
      <c r="Q3197" s="248"/>
      <c r="R3197" s="248"/>
      <c r="S3197" s="248"/>
      <c r="T3197" s="248"/>
      <c r="U3197" s="248"/>
    </row>
    <row r="3198" spans="2:21" s="260" customFormat="1" ht="30" customHeight="1">
      <c r="B3198" s="250"/>
      <c r="C3198" s="250"/>
      <c r="D3198" s="250"/>
      <c r="E3198" s="107"/>
      <c r="F3198" s="257"/>
      <c r="G3198" s="257"/>
      <c r="H3198" s="257"/>
      <c r="I3198" s="257"/>
      <c r="J3198" s="257"/>
      <c r="K3198" s="109"/>
      <c r="L3198" s="257"/>
      <c r="M3198" s="257"/>
      <c r="N3198" s="257"/>
      <c r="O3198" s="257"/>
      <c r="P3198" s="248"/>
      <c r="Q3198" s="248"/>
      <c r="R3198" s="248"/>
      <c r="S3198" s="248"/>
      <c r="T3198" s="248"/>
      <c r="U3198" s="248"/>
    </row>
    <row r="3199" spans="2:21" s="260" customFormat="1" ht="30" customHeight="1">
      <c r="B3199" s="250"/>
      <c r="C3199" s="250"/>
      <c r="D3199" s="250"/>
      <c r="E3199" s="107"/>
      <c r="F3199" s="257"/>
      <c r="G3199" s="257"/>
      <c r="H3199" s="257"/>
      <c r="I3199" s="257"/>
      <c r="J3199" s="257"/>
      <c r="K3199" s="109"/>
      <c r="L3199" s="257"/>
      <c r="M3199" s="257"/>
      <c r="N3199" s="257"/>
      <c r="O3199" s="257"/>
      <c r="P3199" s="248"/>
      <c r="Q3199" s="248"/>
      <c r="R3199" s="248"/>
      <c r="S3199" s="248"/>
      <c r="T3199" s="248"/>
      <c r="U3199" s="248"/>
    </row>
    <row r="3200" spans="2:21" s="260" customFormat="1" ht="30" customHeight="1">
      <c r="B3200" s="250"/>
      <c r="C3200" s="250"/>
      <c r="D3200" s="250"/>
      <c r="E3200" s="107"/>
      <c r="F3200" s="257"/>
      <c r="G3200" s="257"/>
      <c r="H3200" s="257"/>
      <c r="I3200" s="257"/>
      <c r="J3200" s="257"/>
      <c r="K3200" s="109"/>
      <c r="L3200" s="257"/>
      <c r="M3200" s="257"/>
      <c r="N3200" s="257"/>
      <c r="O3200" s="257"/>
      <c r="P3200" s="248"/>
      <c r="Q3200" s="248"/>
      <c r="R3200" s="248"/>
      <c r="S3200" s="248"/>
      <c r="T3200" s="248"/>
      <c r="U3200" s="248"/>
    </row>
    <row r="3201" spans="2:21" s="260" customFormat="1" ht="30" customHeight="1">
      <c r="B3201" s="250"/>
      <c r="C3201" s="250"/>
      <c r="D3201" s="250"/>
      <c r="E3201" s="107"/>
      <c r="F3201" s="257"/>
      <c r="G3201" s="257"/>
      <c r="H3201" s="257"/>
      <c r="I3201" s="257"/>
      <c r="J3201" s="257"/>
      <c r="K3201" s="109"/>
      <c r="L3201" s="257"/>
      <c r="M3201" s="257"/>
      <c r="N3201" s="257"/>
      <c r="O3201" s="257"/>
      <c r="P3201" s="248"/>
      <c r="Q3201" s="248"/>
      <c r="R3201" s="248"/>
      <c r="S3201" s="248"/>
      <c r="T3201" s="248"/>
      <c r="U3201" s="248"/>
    </row>
    <row r="3202" spans="2:21" s="260" customFormat="1" ht="30" customHeight="1">
      <c r="B3202" s="250"/>
      <c r="C3202" s="250"/>
      <c r="D3202" s="250"/>
      <c r="E3202" s="107"/>
      <c r="F3202" s="257"/>
      <c r="G3202" s="257"/>
      <c r="H3202" s="257"/>
      <c r="I3202" s="257"/>
      <c r="J3202" s="257"/>
      <c r="K3202" s="109"/>
      <c r="L3202" s="257"/>
      <c r="M3202" s="257"/>
      <c r="N3202" s="257"/>
      <c r="O3202" s="257"/>
      <c r="P3202" s="248"/>
      <c r="Q3202" s="248"/>
      <c r="R3202" s="248"/>
      <c r="S3202" s="248"/>
      <c r="T3202" s="248"/>
      <c r="U3202" s="248"/>
    </row>
    <row r="3203" spans="2:21" s="260" customFormat="1" ht="30" customHeight="1">
      <c r="B3203" s="250"/>
      <c r="C3203" s="250"/>
      <c r="D3203" s="250"/>
      <c r="E3203" s="107"/>
      <c r="F3203" s="257"/>
      <c r="G3203" s="257"/>
      <c r="H3203" s="257"/>
      <c r="I3203" s="257"/>
      <c r="J3203" s="257"/>
      <c r="K3203" s="109"/>
      <c r="L3203" s="257"/>
      <c r="M3203" s="257"/>
      <c r="N3203" s="257"/>
      <c r="O3203" s="257"/>
      <c r="P3203" s="248"/>
      <c r="Q3203" s="248"/>
      <c r="R3203" s="248"/>
      <c r="S3203" s="248"/>
      <c r="T3203" s="248"/>
      <c r="U3203" s="248"/>
    </row>
    <row r="3204" spans="2:21" s="260" customFormat="1" ht="30" customHeight="1">
      <c r="B3204" s="250"/>
      <c r="C3204" s="250"/>
      <c r="D3204" s="250"/>
      <c r="E3204" s="107"/>
      <c r="F3204" s="257"/>
      <c r="G3204" s="257"/>
      <c r="H3204" s="257"/>
      <c r="I3204" s="257"/>
      <c r="J3204" s="257"/>
      <c r="K3204" s="109"/>
      <c r="L3204" s="257"/>
      <c r="M3204" s="257"/>
      <c r="N3204" s="257"/>
      <c r="O3204" s="257"/>
      <c r="P3204" s="248"/>
      <c r="Q3204" s="248"/>
      <c r="R3204" s="248"/>
      <c r="S3204" s="248"/>
      <c r="T3204" s="248"/>
      <c r="U3204" s="248"/>
    </row>
    <row r="3205" spans="2:21" s="260" customFormat="1" ht="30" customHeight="1">
      <c r="B3205" s="250"/>
      <c r="C3205" s="250"/>
      <c r="D3205" s="250"/>
      <c r="E3205" s="107"/>
      <c r="F3205" s="257"/>
      <c r="G3205" s="257"/>
      <c r="H3205" s="257"/>
      <c r="I3205" s="257"/>
      <c r="J3205" s="257"/>
      <c r="K3205" s="109"/>
      <c r="L3205" s="257"/>
      <c r="M3205" s="257"/>
      <c r="N3205" s="257"/>
      <c r="O3205" s="257"/>
      <c r="P3205" s="248"/>
      <c r="Q3205" s="248"/>
      <c r="R3205" s="248"/>
      <c r="S3205" s="248"/>
      <c r="T3205" s="248"/>
      <c r="U3205" s="248"/>
    </row>
    <row r="3206" spans="2:21" s="260" customFormat="1" ht="30" customHeight="1">
      <c r="B3206" s="250"/>
      <c r="C3206" s="250"/>
      <c r="D3206" s="250"/>
      <c r="E3206" s="107"/>
      <c r="F3206" s="257"/>
      <c r="G3206" s="257"/>
      <c r="H3206" s="257"/>
      <c r="I3206" s="257"/>
      <c r="J3206" s="257"/>
      <c r="K3206" s="109"/>
      <c r="L3206" s="257"/>
      <c r="M3206" s="257"/>
      <c r="N3206" s="257"/>
      <c r="O3206" s="257"/>
      <c r="P3206" s="248"/>
      <c r="Q3206" s="248"/>
      <c r="R3206" s="248"/>
      <c r="S3206" s="248"/>
      <c r="T3206" s="248"/>
      <c r="U3206" s="248"/>
    </row>
    <row r="3207" spans="2:21" s="260" customFormat="1" ht="30" customHeight="1">
      <c r="B3207" s="250"/>
      <c r="C3207" s="250"/>
      <c r="D3207" s="250"/>
      <c r="E3207" s="107"/>
      <c r="F3207" s="257"/>
      <c r="G3207" s="257"/>
      <c r="H3207" s="257"/>
      <c r="I3207" s="257"/>
      <c r="J3207" s="257"/>
      <c r="K3207" s="109"/>
      <c r="L3207" s="257"/>
      <c r="M3207" s="257"/>
      <c r="N3207" s="257"/>
      <c r="O3207" s="257"/>
      <c r="P3207" s="248"/>
      <c r="Q3207" s="248"/>
      <c r="R3207" s="248"/>
      <c r="S3207" s="248"/>
      <c r="T3207" s="248"/>
      <c r="U3207" s="248"/>
    </row>
    <row r="3208" spans="2:21" s="260" customFormat="1" ht="30" customHeight="1">
      <c r="B3208" s="250"/>
      <c r="C3208" s="250"/>
      <c r="D3208" s="250"/>
      <c r="E3208" s="107"/>
      <c r="F3208" s="257"/>
      <c r="G3208" s="257"/>
      <c r="H3208" s="257"/>
      <c r="I3208" s="257"/>
      <c r="J3208" s="257"/>
      <c r="K3208" s="109"/>
      <c r="L3208" s="257"/>
      <c r="M3208" s="257"/>
      <c r="N3208" s="257"/>
      <c r="O3208" s="257"/>
      <c r="P3208" s="248"/>
      <c r="Q3208" s="248"/>
      <c r="R3208" s="248"/>
      <c r="S3208" s="248"/>
      <c r="T3208" s="248"/>
      <c r="U3208" s="248"/>
    </row>
    <row r="3209" spans="2:21" s="260" customFormat="1" ht="30" customHeight="1">
      <c r="B3209" s="250"/>
      <c r="C3209" s="250"/>
      <c r="D3209" s="250"/>
      <c r="E3209" s="107"/>
      <c r="F3209" s="257"/>
      <c r="G3209" s="257"/>
      <c r="H3209" s="257"/>
      <c r="I3209" s="257"/>
      <c r="J3209" s="257"/>
      <c r="K3209" s="109"/>
      <c r="L3209" s="257"/>
      <c r="M3209" s="257"/>
      <c r="N3209" s="257"/>
      <c r="O3209" s="257"/>
      <c r="P3209" s="248"/>
      <c r="Q3209" s="248"/>
      <c r="R3209" s="248"/>
      <c r="S3209" s="248"/>
      <c r="T3209" s="248"/>
      <c r="U3209" s="248"/>
    </row>
    <row r="3210" spans="2:21" s="260" customFormat="1" ht="30" customHeight="1">
      <c r="B3210" s="250"/>
      <c r="C3210" s="250"/>
      <c r="D3210" s="250"/>
      <c r="E3210" s="107"/>
      <c r="F3210" s="257"/>
      <c r="G3210" s="257"/>
      <c r="H3210" s="257"/>
      <c r="I3210" s="257"/>
      <c r="J3210" s="257"/>
      <c r="K3210" s="109"/>
      <c r="L3210" s="257"/>
      <c r="M3210" s="257"/>
      <c r="N3210" s="257"/>
      <c r="O3210" s="257"/>
      <c r="P3210" s="248"/>
      <c r="Q3210" s="248"/>
      <c r="R3210" s="248"/>
      <c r="S3210" s="248"/>
      <c r="T3210" s="248"/>
      <c r="U3210" s="248"/>
    </row>
    <row r="3211" spans="2:21" s="260" customFormat="1" ht="30" customHeight="1">
      <c r="B3211" s="250"/>
      <c r="C3211" s="250"/>
      <c r="D3211" s="250"/>
      <c r="E3211" s="107"/>
      <c r="F3211" s="257"/>
      <c r="G3211" s="257"/>
      <c r="H3211" s="257"/>
      <c r="I3211" s="257"/>
      <c r="J3211" s="257"/>
      <c r="K3211" s="109"/>
      <c r="L3211" s="257"/>
      <c r="M3211" s="257"/>
      <c r="N3211" s="257"/>
      <c r="O3211" s="257"/>
      <c r="P3211" s="248"/>
      <c r="Q3211" s="248"/>
      <c r="R3211" s="248"/>
      <c r="S3211" s="248"/>
      <c r="T3211" s="248"/>
      <c r="U3211" s="248"/>
    </row>
    <row r="3212" spans="2:21" s="260" customFormat="1" ht="30" customHeight="1">
      <c r="B3212" s="250"/>
      <c r="C3212" s="250"/>
      <c r="D3212" s="250"/>
      <c r="E3212" s="107"/>
      <c r="F3212" s="257"/>
      <c r="G3212" s="257"/>
      <c r="H3212" s="257"/>
      <c r="I3212" s="257"/>
      <c r="J3212" s="257"/>
      <c r="K3212" s="109"/>
      <c r="L3212" s="257"/>
      <c r="M3212" s="257"/>
      <c r="N3212" s="257"/>
      <c r="O3212" s="257"/>
      <c r="P3212" s="248"/>
      <c r="Q3212" s="248"/>
      <c r="R3212" s="248"/>
      <c r="S3212" s="248"/>
      <c r="T3212" s="248"/>
      <c r="U3212" s="248"/>
    </row>
    <row r="3213" spans="2:21" s="260" customFormat="1" ht="30" customHeight="1">
      <c r="B3213" s="250"/>
      <c r="C3213" s="250"/>
      <c r="D3213" s="250"/>
      <c r="E3213" s="107"/>
      <c r="F3213" s="257"/>
      <c r="G3213" s="257"/>
      <c r="H3213" s="257"/>
      <c r="I3213" s="257"/>
      <c r="J3213" s="257"/>
      <c r="K3213" s="109"/>
      <c r="L3213" s="257"/>
      <c r="M3213" s="257"/>
      <c r="N3213" s="257"/>
      <c r="O3213" s="257"/>
      <c r="P3213" s="248"/>
      <c r="Q3213" s="248"/>
      <c r="R3213" s="248"/>
      <c r="S3213" s="248"/>
      <c r="T3213" s="248"/>
      <c r="U3213" s="248"/>
    </row>
    <row r="3214" spans="2:21" s="260" customFormat="1" ht="30" customHeight="1">
      <c r="B3214" s="250"/>
      <c r="C3214" s="250"/>
      <c r="D3214" s="250"/>
      <c r="E3214" s="107"/>
      <c r="F3214" s="257"/>
      <c r="G3214" s="257"/>
      <c r="H3214" s="257"/>
      <c r="I3214" s="257"/>
      <c r="J3214" s="257"/>
      <c r="K3214" s="109"/>
      <c r="L3214" s="257"/>
      <c r="M3214" s="257"/>
      <c r="N3214" s="257"/>
      <c r="O3214" s="257"/>
      <c r="P3214" s="248"/>
      <c r="Q3214" s="248"/>
      <c r="R3214" s="248"/>
      <c r="S3214" s="248"/>
      <c r="T3214" s="248"/>
      <c r="U3214" s="248"/>
    </row>
    <row r="3215" spans="2:21" s="260" customFormat="1" ht="30" customHeight="1">
      <c r="B3215" s="250"/>
      <c r="C3215" s="250"/>
      <c r="D3215" s="250"/>
      <c r="E3215" s="107"/>
      <c r="F3215" s="257"/>
      <c r="G3215" s="257"/>
      <c r="H3215" s="257"/>
      <c r="I3215" s="257"/>
      <c r="J3215" s="257"/>
      <c r="K3215" s="109"/>
      <c r="L3215" s="257"/>
      <c r="M3215" s="257"/>
      <c r="N3215" s="257"/>
      <c r="O3215" s="257"/>
      <c r="P3215" s="248"/>
      <c r="Q3215" s="248"/>
      <c r="R3215" s="248"/>
      <c r="S3215" s="248"/>
      <c r="T3215" s="248"/>
      <c r="U3215" s="248"/>
    </row>
    <row r="3216" spans="2:21" s="260" customFormat="1" ht="30" customHeight="1">
      <c r="B3216" s="250"/>
      <c r="C3216" s="250"/>
      <c r="D3216" s="250"/>
      <c r="E3216" s="107"/>
      <c r="F3216" s="257"/>
      <c r="G3216" s="257"/>
      <c r="H3216" s="257"/>
      <c r="I3216" s="257"/>
      <c r="J3216" s="257"/>
      <c r="K3216" s="109"/>
      <c r="L3216" s="257"/>
      <c r="M3216" s="257"/>
      <c r="N3216" s="257"/>
      <c r="O3216" s="257"/>
      <c r="P3216" s="248"/>
      <c r="Q3216" s="248"/>
      <c r="R3216" s="248"/>
      <c r="S3216" s="248"/>
      <c r="T3216" s="248"/>
      <c r="U3216" s="248"/>
    </row>
    <row r="3217" spans="2:21" s="260" customFormat="1" ht="30" customHeight="1">
      <c r="B3217" s="250"/>
      <c r="C3217" s="250"/>
      <c r="D3217" s="250"/>
      <c r="E3217" s="107"/>
      <c r="F3217" s="257"/>
      <c r="G3217" s="257"/>
      <c r="H3217" s="257"/>
      <c r="I3217" s="257"/>
      <c r="J3217" s="257"/>
      <c r="K3217" s="109"/>
      <c r="L3217" s="257"/>
      <c r="M3217" s="257"/>
      <c r="N3217" s="257"/>
      <c r="O3217" s="257"/>
      <c r="P3217" s="248"/>
      <c r="Q3217" s="248"/>
      <c r="R3217" s="248"/>
      <c r="S3217" s="248"/>
      <c r="T3217" s="248"/>
      <c r="U3217" s="248"/>
    </row>
    <row r="3218" spans="2:21" s="260" customFormat="1" ht="30" customHeight="1">
      <c r="B3218" s="250"/>
      <c r="C3218" s="250"/>
      <c r="D3218" s="250"/>
      <c r="E3218" s="107"/>
      <c r="F3218" s="257"/>
      <c r="G3218" s="257"/>
      <c r="H3218" s="257"/>
      <c r="I3218" s="257"/>
      <c r="J3218" s="257"/>
      <c r="K3218" s="109"/>
      <c r="L3218" s="257"/>
      <c r="M3218" s="257"/>
      <c r="N3218" s="257"/>
      <c r="O3218" s="257"/>
      <c r="P3218" s="248"/>
      <c r="Q3218" s="248"/>
      <c r="R3218" s="248"/>
      <c r="S3218" s="248"/>
      <c r="T3218" s="248"/>
      <c r="U3218" s="248"/>
    </row>
    <row r="3219" spans="2:21" s="260" customFormat="1" ht="30" customHeight="1">
      <c r="B3219" s="250"/>
      <c r="C3219" s="250"/>
      <c r="D3219" s="250"/>
      <c r="E3219" s="107"/>
      <c r="F3219" s="257"/>
      <c r="G3219" s="257"/>
      <c r="H3219" s="257"/>
      <c r="I3219" s="257"/>
      <c r="J3219" s="257"/>
      <c r="K3219" s="109"/>
      <c r="L3219" s="257"/>
      <c r="M3219" s="257"/>
      <c r="N3219" s="257"/>
      <c r="O3219" s="257"/>
      <c r="P3219" s="248"/>
      <c r="Q3219" s="248"/>
      <c r="R3219" s="248"/>
      <c r="S3219" s="248"/>
      <c r="T3219" s="248"/>
      <c r="U3219" s="248"/>
    </row>
    <row r="3220" spans="2:21" s="260" customFormat="1" ht="30" customHeight="1">
      <c r="B3220" s="250"/>
      <c r="C3220" s="250"/>
      <c r="D3220" s="250"/>
      <c r="E3220" s="107"/>
      <c r="F3220" s="257"/>
      <c r="G3220" s="257"/>
      <c r="H3220" s="257"/>
      <c r="I3220" s="257"/>
      <c r="J3220" s="257"/>
      <c r="K3220" s="109"/>
      <c r="L3220" s="257"/>
      <c r="M3220" s="257"/>
      <c r="N3220" s="257"/>
      <c r="O3220" s="257"/>
      <c r="P3220" s="248"/>
      <c r="Q3220" s="248"/>
      <c r="R3220" s="248"/>
      <c r="S3220" s="248"/>
      <c r="T3220" s="248"/>
      <c r="U3220" s="248"/>
    </row>
    <row r="3221" spans="2:21" s="260" customFormat="1" ht="30" customHeight="1">
      <c r="B3221" s="250"/>
      <c r="C3221" s="250"/>
      <c r="D3221" s="250"/>
      <c r="E3221" s="107"/>
      <c r="F3221" s="257"/>
      <c r="G3221" s="257"/>
      <c r="H3221" s="257"/>
      <c r="I3221" s="257"/>
      <c r="J3221" s="257"/>
      <c r="K3221" s="109"/>
      <c r="L3221" s="257"/>
      <c r="M3221" s="257"/>
      <c r="N3221" s="257"/>
      <c r="O3221" s="257"/>
      <c r="P3221" s="248"/>
      <c r="Q3221" s="248"/>
      <c r="R3221" s="248"/>
      <c r="S3221" s="248"/>
      <c r="T3221" s="248"/>
      <c r="U3221" s="248"/>
    </row>
    <row r="3222" spans="2:21" s="260" customFormat="1" ht="30" customHeight="1">
      <c r="B3222" s="250"/>
      <c r="C3222" s="250"/>
      <c r="D3222" s="250"/>
      <c r="E3222" s="107"/>
      <c r="F3222" s="257"/>
      <c r="G3222" s="257"/>
      <c r="H3222" s="257"/>
      <c r="I3222" s="257"/>
      <c r="J3222" s="257"/>
      <c r="K3222" s="109"/>
      <c r="L3222" s="257"/>
      <c r="M3222" s="257"/>
      <c r="N3222" s="257"/>
      <c r="O3222" s="257"/>
      <c r="P3222" s="248"/>
      <c r="Q3222" s="248"/>
      <c r="R3222" s="248"/>
      <c r="S3222" s="248"/>
      <c r="T3222" s="248"/>
      <c r="U3222" s="248"/>
    </row>
    <row r="3223" spans="2:21" s="260" customFormat="1" ht="30" customHeight="1">
      <c r="B3223" s="250"/>
      <c r="C3223" s="250"/>
      <c r="D3223" s="250"/>
      <c r="E3223" s="107"/>
      <c r="F3223" s="257"/>
      <c r="G3223" s="257"/>
      <c r="H3223" s="257"/>
      <c r="I3223" s="257"/>
      <c r="J3223" s="257"/>
      <c r="K3223" s="109"/>
      <c r="L3223" s="257"/>
      <c r="M3223" s="257"/>
      <c r="N3223" s="257"/>
      <c r="O3223" s="257"/>
      <c r="P3223" s="248"/>
      <c r="Q3223" s="248"/>
      <c r="R3223" s="248"/>
      <c r="S3223" s="248"/>
      <c r="T3223" s="248"/>
      <c r="U3223" s="248"/>
    </row>
    <row r="3224" spans="2:21" s="260" customFormat="1" ht="30" customHeight="1">
      <c r="B3224" s="250"/>
      <c r="C3224" s="250"/>
      <c r="D3224" s="250"/>
      <c r="E3224" s="107"/>
      <c r="F3224" s="257"/>
      <c r="G3224" s="257"/>
      <c r="H3224" s="257"/>
      <c r="I3224" s="257"/>
      <c r="J3224" s="257"/>
      <c r="K3224" s="109"/>
      <c r="L3224" s="257"/>
      <c r="M3224" s="257"/>
      <c r="N3224" s="257"/>
      <c r="O3224" s="257"/>
      <c r="P3224" s="248"/>
      <c r="Q3224" s="248"/>
      <c r="R3224" s="248"/>
      <c r="S3224" s="248"/>
      <c r="T3224" s="248"/>
      <c r="U3224" s="248"/>
    </row>
    <row r="3225" spans="2:21" s="260" customFormat="1" ht="30" customHeight="1">
      <c r="B3225" s="250"/>
      <c r="C3225" s="250"/>
      <c r="D3225" s="250"/>
      <c r="E3225" s="107"/>
      <c r="F3225" s="257"/>
      <c r="G3225" s="257"/>
      <c r="H3225" s="257"/>
      <c r="I3225" s="257"/>
      <c r="J3225" s="257"/>
      <c r="K3225" s="109"/>
      <c r="L3225" s="257"/>
      <c r="M3225" s="257"/>
      <c r="N3225" s="257"/>
      <c r="O3225" s="257"/>
      <c r="P3225" s="248"/>
      <c r="Q3225" s="248"/>
      <c r="R3225" s="248"/>
      <c r="S3225" s="248"/>
      <c r="T3225" s="248"/>
      <c r="U3225" s="248"/>
    </row>
    <row r="3226" spans="2:21" s="260" customFormat="1" ht="30" customHeight="1">
      <c r="B3226" s="250"/>
      <c r="C3226" s="250"/>
      <c r="D3226" s="250"/>
      <c r="E3226" s="107"/>
      <c r="F3226" s="257"/>
      <c r="G3226" s="257"/>
      <c r="H3226" s="257"/>
      <c r="I3226" s="257"/>
      <c r="J3226" s="257"/>
      <c r="K3226" s="109"/>
      <c r="L3226" s="257"/>
      <c r="M3226" s="257"/>
      <c r="N3226" s="257"/>
      <c r="O3226" s="257"/>
      <c r="P3226" s="248"/>
      <c r="Q3226" s="248"/>
      <c r="R3226" s="248"/>
      <c r="S3226" s="248"/>
      <c r="T3226" s="248"/>
      <c r="U3226" s="248"/>
    </row>
    <row r="3227" spans="2:21" s="260" customFormat="1" ht="30" customHeight="1">
      <c r="B3227" s="250"/>
      <c r="C3227" s="250"/>
      <c r="D3227" s="250"/>
      <c r="E3227" s="107"/>
      <c r="F3227" s="257"/>
      <c r="G3227" s="257"/>
      <c r="H3227" s="257"/>
      <c r="I3227" s="257"/>
      <c r="J3227" s="257"/>
      <c r="K3227" s="109"/>
      <c r="L3227" s="257"/>
      <c r="M3227" s="257"/>
      <c r="N3227" s="257"/>
      <c r="O3227" s="257"/>
      <c r="P3227" s="248"/>
      <c r="Q3227" s="248"/>
      <c r="R3227" s="248"/>
      <c r="S3227" s="248"/>
      <c r="T3227" s="248"/>
      <c r="U3227" s="248"/>
    </row>
    <row r="3228" spans="2:21" s="260" customFormat="1" ht="30" customHeight="1">
      <c r="B3228" s="250"/>
      <c r="C3228" s="250"/>
      <c r="D3228" s="250"/>
      <c r="E3228" s="107"/>
      <c r="F3228" s="257"/>
      <c r="G3228" s="257"/>
      <c r="H3228" s="257"/>
      <c r="I3228" s="257"/>
      <c r="J3228" s="257"/>
      <c r="K3228" s="109"/>
      <c r="L3228" s="257"/>
      <c r="M3228" s="257"/>
      <c r="N3228" s="257"/>
      <c r="O3228" s="257"/>
      <c r="P3228" s="248"/>
      <c r="Q3228" s="248"/>
      <c r="R3228" s="248"/>
      <c r="S3228" s="248"/>
      <c r="T3228" s="248"/>
      <c r="U3228" s="248"/>
    </row>
    <row r="3229" spans="2:21" s="260" customFormat="1" ht="30" customHeight="1">
      <c r="B3229" s="250"/>
      <c r="C3229" s="250"/>
      <c r="D3229" s="250"/>
      <c r="E3229" s="107"/>
      <c r="F3229" s="257"/>
      <c r="G3229" s="257"/>
      <c r="H3229" s="257"/>
      <c r="I3229" s="257"/>
      <c r="J3229" s="257"/>
      <c r="K3229" s="109"/>
      <c r="L3229" s="257"/>
      <c r="M3229" s="257"/>
      <c r="N3229" s="257"/>
      <c r="O3229" s="257"/>
      <c r="P3229" s="248"/>
      <c r="Q3229" s="248"/>
      <c r="R3229" s="248"/>
      <c r="S3229" s="248"/>
      <c r="T3229" s="248"/>
      <c r="U3229" s="248"/>
    </row>
    <row r="3230" spans="2:21" s="260" customFormat="1" ht="30" customHeight="1">
      <c r="B3230" s="250"/>
      <c r="C3230" s="250"/>
      <c r="D3230" s="250"/>
      <c r="E3230" s="107"/>
      <c r="F3230" s="257"/>
      <c r="G3230" s="257"/>
      <c r="H3230" s="257"/>
      <c r="I3230" s="257"/>
      <c r="J3230" s="257"/>
      <c r="K3230" s="109"/>
      <c r="L3230" s="257"/>
      <c r="M3230" s="257"/>
      <c r="N3230" s="257"/>
      <c r="O3230" s="257"/>
      <c r="P3230" s="248"/>
      <c r="Q3230" s="248"/>
      <c r="R3230" s="248"/>
      <c r="S3230" s="248"/>
      <c r="T3230" s="248"/>
      <c r="U3230" s="248"/>
    </row>
    <row r="3231" spans="2:21" s="260" customFormat="1" ht="30" customHeight="1">
      <c r="B3231" s="250"/>
      <c r="C3231" s="250"/>
      <c r="D3231" s="250"/>
      <c r="E3231" s="107"/>
      <c r="F3231" s="257"/>
      <c r="G3231" s="257"/>
      <c r="H3231" s="257"/>
      <c r="I3231" s="257"/>
      <c r="J3231" s="257"/>
      <c r="K3231" s="109"/>
      <c r="L3231" s="257"/>
      <c r="M3231" s="257"/>
      <c r="N3231" s="257"/>
      <c r="O3231" s="257"/>
      <c r="P3231" s="248"/>
      <c r="Q3231" s="248"/>
      <c r="R3231" s="248"/>
      <c r="S3231" s="248"/>
      <c r="T3231" s="248"/>
      <c r="U3231" s="248"/>
    </row>
    <row r="3232" spans="2:21" s="260" customFormat="1" ht="30" customHeight="1">
      <c r="B3232" s="250"/>
      <c r="C3232" s="250"/>
      <c r="D3232" s="250"/>
      <c r="E3232" s="107"/>
      <c r="F3232" s="257"/>
      <c r="G3232" s="257"/>
      <c r="H3232" s="257"/>
      <c r="I3232" s="257"/>
      <c r="J3232" s="257"/>
      <c r="K3232" s="109"/>
      <c r="L3232" s="257"/>
      <c r="M3232" s="257"/>
      <c r="N3232" s="257"/>
      <c r="O3232" s="257"/>
      <c r="P3232" s="248"/>
      <c r="Q3232" s="248"/>
      <c r="R3232" s="248"/>
      <c r="S3232" s="248"/>
      <c r="T3232" s="248"/>
      <c r="U3232" s="248"/>
    </row>
    <row r="3233" spans="2:21" s="260" customFormat="1" ht="30" customHeight="1">
      <c r="B3233" s="250"/>
      <c r="C3233" s="250"/>
      <c r="D3233" s="250"/>
      <c r="E3233" s="107"/>
      <c r="F3233" s="257"/>
      <c r="G3233" s="257"/>
      <c r="H3233" s="257"/>
      <c r="I3233" s="257"/>
      <c r="J3233" s="257"/>
      <c r="K3233" s="109"/>
      <c r="L3233" s="257"/>
      <c r="M3233" s="257"/>
      <c r="N3233" s="257"/>
      <c r="O3233" s="257"/>
      <c r="P3233" s="248"/>
      <c r="Q3233" s="248"/>
      <c r="R3233" s="248"/>
      <c r="S3233" s="248"/>
      <c r="T3233" s="248"/>
      <c r="U3233" s="248"/>
    </row>
    <row r="3234" spans="2:21" s="260" customFormat="1" ht="30" customHeight="1">
      <c r="B3234" s="250"/>
      <c r="C3234" s="250"/>
      <c r="D3234" s="250"/>
      <c r="E3234" s="107"/>
      <c r="F3234" s="257"/>
      <c r="G3234" s="257"/>
      <c r="H3234" s="257"/>
      <c r="I3234" s="257"/>
      <c r="J3234" s="257"/>
      <c r="K3234" s="109"/>
      <c r="L3234" s="257"/>
      <c r="M3234" s="257"/>
      <c r="N3234" s="257"/>
      <c r="O3234" s="257"/>
      <c r="P3234" s="248"/>
      <c r="Q3234" s="248"/>
      <c r="R3234" s="248"/>
      <c r="S3234" s="248"/>
      <c r="T3234" s="248"/>
      <c r="U3234" s="248"/>
    </row>
    <row r="3235" spans="2:21" s="260" customFormat="1" ht="30" customHeight="1">
      <c r="B3235" s="250"/>
      <c r="C3235" s="250"/>
      <c r="D3235" s="250"/>
      <c r="E3235" s="107"/>
      <c r="F3235" s="257"/>
      <c r="G3235" s="257"/>
      <c r="H3235" s="257"/>
      <c r="I3235" s="257"/>
      <c r="J3235" s="257"/>
      <c r="K3235" s="109"/>
      <c r="L3235" s="257"/>
      <c r="M3235" s="257"/>
      <c r="N3235" s="257"/>
      <c r="O3235" s="257"/>
      <c r="P3235" s="248"/>
      <c r="Q3235" s="248"/>
      <c r="R3235" s="248"/>
      <c r="S3235" s="248"/>
      <c r="T3235" s="248"/>
      <c r="U3235" s="248"/>
    </row>
    <row r="3236" spans="2:21" s="260" customFormat="1" ht="30" customHeight="1">
      <c r="B3236" s="250"/>
      <c r="C3236" s="250"/>
      <c r="D3236" s="250"/>
      <c r="E3236" s="107"/>
      <c r="F3236" s="257"/>
      <c r="G3236" s="257"/>
      <c r="H3236" s="257"/>
      <c r="I3236" s="257"/>
      <c r="J3236" s="257"/>
      <c r="K3236" s="109"/>
      <c r="L3236" s="257"/>
      <c r="M3236" s="257"/>
      <c r="N3236" s="257"/>
      <c r="O3236" s="257"/>
      <c r="P3236" s="248"/>
      <c r="Q3236" s="248"/>
      <c r="R3236" s="248"/>
      <c r="S3236" s="248"/>
      <c r="T3236" s="248"/>
      <c r="U3236" s="248"/>
    </row>
    <row r="3237" spans="2:21" s="260" customFormat="1" ht="30" customHeight="1">
      <c r="B3237" s="250"/>
      <c r="C3237" s="250"/>
      <c r="D3237" s="250"/>
      <c r="E3237" s="107"/>
      <c r="F3237" s="257"/>
      <c r="G3237" s="257"/>
      <c r="H3237" s="257"/>
      <c r="I3237" s="257"/>
      <c r="J3237" s="257"/>
      <c r="K3237" s="109"/>
      <c r="L3237" s="257"/>
      <c r="M3237" s="257"/>
      <c r="N3237" s="257"/>
      <c r="O3237" s="257"/>
      <c r="P3237" s="248"/>
      <c r="Q3237" s="248"/>
      <c r="R3237" s="248"/>
      <c r="S3237" s="248"/>
      <c r="T3237" s="248"/>
      <c r="U3237" s="248"/>
    </row>
    <row r="3238" spans="2:21" s="260" customFormat="1" ht="30" customHeight="1">
      <c r="B3238" s="250"/>
      <c r="C3238" s="250"/>
      <c r="D3238" s="250"/>
      <c r="E3238" s="107"/>
      <c r="F3238" s="257"/>
      <c r="G3238" s="257"/>
      <c r="H3238" s="257"/>
      <c r="I3238" s="257"/>
      <c r="J3238" s="257"/>
      <c r="K3238" s="109"/>
      <c r="L3238" s="257"/>
      <c r="M3238" s="257"/>
      <c r="N3238" s="257"/>
      <c r="O3238" s="257"/>
      <c r="P3238" s="248"/>
      <c r="Q3238" s="248"/>
      <c r="R3238" s="248"/>
      <c r="S3238" s="248"/>
      <c r="T3238" s="248"/>
      <c r="U3238" s="248"/>
    </row>
    <row r="3239" spans="2:21" s="260" customFormat="1" ht="30" customHeight="1">
      <c r="B3239" s="250"/>
      <c r="C3239" s="250"/>
      <c r="D3239" s="250"/>
      <c r="E3239" s="107"/>
      <c r="F3239" s="257"/>
      <c r="G3239" s="257"/>
      <c r="H3239" s="257"/>
      <c r="I3239" s="257"/>
      <c r="J3239" s="257"/>
      <c r="K3239" s="109"/>
      <c r="L3239" s="257"/>
      <c r="M3239" s="257"/>
      <c r="N3239" s="257"/>
      <c r="O3239" s="257"/>
      <c r="P3239" s="248"/>
      <c r="Q3239" s="248"/>
      <c r="R3239" s="248"/>
      <c r="S3239" s="248"/>
      <c r="T3239" s="248"/>
      <c r="U3239" s="248"/>
    </row>
    <row r="3240" spans="2:21" s="260" customFormat="1" ht="30" customHeight="1">
      <c r="B3240" s="250"/>
      <c r="C3240" s="250"/>
      <c r="D3240" s="250"/>
      <c r="E3240" s="107"/>
      <c r="F3240" s="257"/>
      <c r="G3240" s="257"/>
      <c r="H3240" s="257"/>
      <c r="I3240" s="257"/>
      <c r="J3240" s="257"/>
      <c r="K3240" s="109"/>
      <c r="L3240" s="257"/>
      <c r="M3240" s="257"/>
      <c r="N3240" s="257"/>
      <c r="O3240" s="257"/>
      <c r="P3240" s="248"/>
      <c r="Q3240" s="248"/>
      <c r="R3240" s="248"/>
      <c r="S3240" s="248"/>
      <c r="T3240" s="248"/>
      <c r="U3240" s="248"/>
    </row>
    <row r="3241" spans="2:21" s="260" customFormat="1" ht="30" customHeight="1">
      <c r="B3241" s="250"/>
      <c r="C3241" s="250"/>
      <c r="D3241" s="250"/>
      <c r="E3241" s="107"/>
      <c r="F3241" s="257"/>
      <c r="G3241" s="257"/>
      <c r="H3241" s="257"/>
      <c r="I3241" s="257"/>
      <c r="J3241" s="257"/>
      <c r="K3241" s="109"/>
      <c r="L3241" s="257"/>
      <c r="M3241" s="257"/>
      <c r="N3241" s="257"/>
      <c r="O3241" s="257"/>
      <c r="P3241" s="248"/>
      <c r="Q3241" s="248"/>
      <c r="R3241" s="248"/>
      <c r="S3241" s="248"/>
      <c r="T3241" s="248"/>
      <c r="U3241" s="248"/>
    </row>
    <row r="3242" spans="2:21" s="260" customFormat="1" ht="30" customHeight="1">
      <c r="B3242" s="250"/>
      <c r="C3242" s="250"/>
      <c r="D3242" s="250"/>
      <c r="E3242" s="107"/>
      <c r="F3242" s="257"/>
      <c r="G3242" s="257"/>
      <c r="H3242" s="257"/>
      <c r="I3242" s="257"/>
      <c r="J3242" s="257"/>
      <c r="K3242" s="109"/>
      <c r="L3242" s="257"/>
      <c r="M3242" s="257"/>
      <c r="N3242" s="257"/>
      <c r="O3242" s="257"/>
      <c r="P3242" s="248"/>
      <c r="Q3242" s="248"/>
      <c r="R3242" s="248"/>
      <c r="S3242" s="248"/>
      <c r="T3242" s="248"/>
      <c r="U3242" s="248"/>
    </row>
    <row r="3243" spans="2:21" s="260" customFormat="1" ht="30" customHeight="1">
      <c r="B3243" s="250"/>
      <c r="C3243" s="250"/>
      <c r="D3243" s="250"/>
      <c r="E3243" s="107"/>
      <c r="F3243" s="257"/>
      <c r="G3243" s="257"/>
      <c r="H3243" s="257"/>
      <c r="I3243" s="257"/>
      <c r="J3243" s="257"/>
      <c r="K3243" s="109"/>
      <c r="L3243" s="257"/>
      <c r="M3243" s="257"/>
      <c r="N3243" s="257"/>
      <c r="O3243" s="257"/>
      <c r="P3243" s="248"/>
      <c r="Q3243" s="248"/>
      <c r="R3243" s="248"/>
      <c r="S3243" s="248"/>
      <c r="T3243" s="248"/>
      <c r="U3243" s="248"/>
    </row>
    <row r="3244" spans="2:21" s="260" customFormat="1" ht="30" customHeight="1">
      <c r="B3244" s="250"/>
      <c r="C3244" s="250"/>
      <c r="D3244" s="250"/>
      <c r="E3244" s="107"/>
      <c r="F3244" s="257"/>
      <c r="G3244" s="257"/>
      <c r="H3244" s="257"/>
      <c r="I3244" s="257"/>
      <c r="J3244" s="257"/>
      <c r="K3244" s="109"/>
      <c r="L3244" s="257"/>
      <c r="M3244" s="257"/>
      <c r="N3244" s="257"/>
      <c r="O3244" s="257"/>
      <c r="P3244" s="248"/>
      <c r="Q3244" s="248"/>
      <c r="R3244" s="248"/>
      <c r="S3244" s="248"/>
      <c r="T3244" s="248"/>
      <c r="U3244" s="248"/>
    </row>
    <row r="3245" spans="2:21" s="260" customFormat="1" ht="30" customHeight="1">
      <c r="B3245" s="250"/>
      <c r="C3245" s="250"/>
      <c r="D3245" s="250"/>
      <c r="E3245" s="107"/>
      <c r="F3245" s="257"/>
      <c r="G3245" s="257"/>
      <c r="H3245" s="257"/>
      <c r="I3245" s="257"/>
      <c r="J3245" s="257"/>
      <c r="K3245" s="109"/>
      <c r="L3245" s="257"/>
      <c r="M3245" s="257"/>
      <c r="N3245" s="257"/>
      <c r="O3245" s="257"/>
      <c r="P3245" s="248"/>
      <c r="Q3245" s="248"/>
      <c r="R3245" s="248"/>
      <c r="S3245" s="248"/>
      <c r="T3245" s="248"/>
      <c r="U3245" s="248"/>
    </row>
    <row r="3246" spans="2:21" s="260" customFormat="1" ht="30" customHeight="1">
      <c r="B3246" s="250"/>
      <c r="C3246" s="250"/>
      <c r="D3246" s="250"/>
      <c r="E3246" s="107"/>
      <c r="F3246" s="257"/>
      <c r="G3246" s="257"/>
      <c r="H3246" s="257"/>
      <c r="I3246" s="257"/>
      <c r="J3246" s="257"/>
      <c r="K3246" s="109"/>
      <c r="L3246" s="257"/>
      <c r="M3246" s="257"/>
      <c r="N3246" s="257"/>
      <c r="O3246" s="257"/>
      <c r="P3246" s="248"/>
      <c r="Q3246" s="248"/>
      <c r="R3246" s="248"/>
      <c r="S3246" s="248"/>
      <c r="T3246" s="248"/>
      <c r="U3246" s="248"/>
    </row>
    <row r="3247" spans="2:21" s="260" customFormat="1" ht="30" customHeight="1">
      <c r="B3247" s="250"/>
      <c r="C3247" s="250"/>
      <c r="D3247" s="250"/>
      <c r="E3247" s="107"/>
      <c r="F3247" s="257"/>
      <c r="G3247" s="257"/>
      <c r="H3247" s="257"/>
      <c r="I3247" s="257"/>
      <c r="J3247" s="257"/>
      <c r="K3247" s="109"/>
      <c r="L3247" s="257"/>
      <c r="M3247" s="257"/>
      <c r="N3247" s="257"/>
      <c r="O3247" s="257"/>
      <c r="P3247" s="248"/>
      <c r="Q3247" s="248"/>
      <c r="R3247" s="248"/>
      <c r="S3247" s="248"/>
      <c r="T3247" s="248"/>
      <c r="U3247" s="248"/>
    </row>
    <row r="3248" spans="2:21" s="260" customFormat="1" ht="30" customHeight="1">
      <c r="B3248" s="250"/>
      <c r="C3248" s="250"/>
      <c r="D3248" s="250"/>
      <c r="E3248" s="107"/>
      <c r="F3248" s="257"/>
      <c r="G3248" s="257"/>
      <c r="H3248" s="257"/>
      <c r="I3248" s="257"/>
      <c r="J3248" s="257"/>
      <c r="K3248" s="109"/>
      <c r="L3248" s="257"/>
      <c r="M3248" s="257"/>
      <c r="N3248" s="257"/>
      <c r="O3248" s="257"/>
      <c r="P3248" s="248"/>
      <c r="Q3248" s="248"/>
      <c r="R3248" s="248"/>
      <c r="S3248" s="248"/>
      <c r="T3248" s="248"/>
      <c r="U3248" s="248"/>
    </row>
    <row r="3249" spans="2:21" s="260" customFormat="1" ht="30" customHeight="1">
      <c r="B3249" s="250"/>
      <c r="C3249" s="250"/>
      <c r="D3249" s="250"/>
      <c r="E3249" s="107"/>
      <c r="F3249" s="257"/>
      <c r="G3249" s="257"/>
      <c r="H3249" s="257"/>
      <c r="I3249" s="257"/>
      <c r="J3249" s="257"/>
      <c r="K3249" s="109"/>
      <c r="L3249" s="257"/>
      <c r="M3249" s="257"/>
      <c r="N3249" s="257"/>
      <c r="O3249" s="257"/>
      <c r="P3249" s="248"/>
      <c r="Q3249" s="248"/>
      <c r="R3249" s="248"/>
      <c r="S3249" s="248"/>
      <c r="T3249" s="248"/>
      <c r="U3249" s="248"/>
    </row>
    <row r="3250" spans="2:21" s="260" customFormat="1" ht="30" customHeight="1">
      <c r="B3250" s="250"/>
      <c r="C3250" s="250"/>
      <c r="D3250" s="250"/>
      <c r="E3250" s="107"/>
      <c r="F3250" s="257"/>
      <c r="G3250" s="257"/>
      <c r="H3250" s="257"/>
      <c r="I3250" s="257"/>
      <c r="J3250" s="257"/>
      <c r="K3250" s="109"/>
      <c r="L3250" s="257"/>
      <c r="M3250" s="257"/>
      <c r="N3250" s="257"/>
      <c r="O3250" s="257"/>
      <c r="P3250" s="248"/>
      <c r="Q3250" s="248"/>
      <c r="R3250" s="248"/>
      <c r="S3250" s="248"/>
      <c r="T3250" s="248"/>
      <c r="U3250" s="248"/>
    </row>
    <row r="3251" spans="2:21" s="260" customFormat="1" ht="30" customHeight="1">
      <c r="B3251" s="250"/>
      <c r="C3251" s="250"/>
      <c r="D3251" s="250"/>
      <c r="E3251" s="107"/>
      <c r="F3251" s="257"/>
      <c r="G3251" s="257"/>
      <c r="H3251" s="257"/>
      <c r="I3251" s="257"/>
      <c r="J3251" s="257"/>
      <c r="K3251" s="109"/>
      <c r="L3251" s="257"/>
      <c r="M3251" s="257"/>
      <c r="N3251" s="257"/>
      <c r="O3251" s="257"/>
      <c r="P3251" s="248"/>
      <c r="Q3251" s="248"/>
      <c r="R3251" s="248"/>
      <c r="S3251" s="248"/>
      <c r="T3251" s="248"/>
      <c r="U3251" s="248"/>
    </row>
    <row r="3252" spans="2:21" s="260" customFormat="1" ht="30" customHeight="1">
      <c r="B3252" s="250"/>
      <c r="C3252" s="250"/>
      <c r="D3252" s="250"/>
      <c r="E3252" s="107"/>
      <c r="F3252" s="257"/>
      <c r="G3252" s="257"/>
      <c r="H3252" s="257"/>
      <c r="I3252" s="257"/>
      <c r="J3252" s="257"/>
      <c r="K3252" s="109"/>
      <c r="L3252" s="257"/>
      <c r="M3252" s="257"/>
      <c r="N3252" s="257"/>
      <c r="O3252" s="257"/>
      <c r="P3252" s="248"/>
      <c r="Q3252" s="248"/>
      <c r="R3252" s="248"/>
      <c r="S3252" s="248"/>
      <c r="T3252" s="248"/>
      <c r="U3252" s="248"/>
    </row>
    <row r="3253" spans="2:21" s="260" customFormat="1" ht="30" customHeight="1">
      <c r="B3253" s="250"/>
      <c r="C3253" s="250"/>
      <c r="D3253" s="250"/>
      <c r="E3253" s="107"/>
      <c r="F3253" s="257"/>
      <c r="G3253" s="257"/>
      <c r="H3253" s="257"/>
      <c r="I3253" s="257"/>
      <c r="J3253" s="257"/>
      <c r="K3253" s="109"/>
      <c r="L3253" s="257"/>
      <c r="M3253" s="257"/>
      <c r="N3253" s="257"/>
      <c r="O3253" s="257"/>
      <c r="P3253" s="248"/>
      <c r="Q3253" s="248"/>
      <c r="R3253" s="248"/>
      <c r="S3253" s="248"/>
      <c r="T3253" s="248"/>
      <c r="U3253" s="248"/>
    </row>
    <row r="3254" spans="2:21" s="260" customFormat="1" ht="30" customHeight="1">
      <c r="B3254" s="250"/>
      <c r="C3254" s="250"/>
      <c r="D3254" s="250"/>
      <c r="E3254" s="107"/>
      <c r="F3254" s="257"/>
      <c r="G3254" s="257"/>
      <c r="H3254" s="257"/>
      <c r="I3254" s="257"/>
      <c r="J3254" s="257"/>
      <c r="K3254" s="109"/>
      <c r="L3254" s="257"/>
      <c r="M3254" s="257"/>
      <c r="N3254" s="257"/>
      <c r="O3254" s="257"/>
      <c r="P3254" s="248"/>
      <c r="Q3254" s="248"/>
      <c r="R3254" s="248"/>
      <c r="S3254" s="248"/>
      <c r="T3254" s="248"/>
      <c r="U3254" s="248"/>
    </row>
    <row r="3255" spans="2:21" s="260" customFormat="1" ht="30" customHeight="1">
      <c r="B3255" s="250"/>
      <c r="C3255" s="250"/>
      <c r="D3255" s="250"/>
      <c r="E3255" s="107"/>
      <c r="F3255" s="257"/>
      <c r="G3255" s="257"/>
      <c r="H3255" s="257"/>
      <c r="I3255" s="257"/>
      <c r="J3255" s="257"/>
      <c r="K3255" s="109"/>
      <c r="L3255" s="257"/>
      <c r="M3255" s="257"/>
      <c r="N3255" s="257"/>
      <c r="O3255" s="257"/>
      <c r="P3255" s="248"/>
      <c r="Q3255" s="248"/>
      <c r="R3255" s="248"/>
      <c r="S3255" s="248"/>
      <c r="T3255" s="248"/>
      <c r="U3255" s="248"/>
    </row>
    <row r="3256" spans="2:21" s="260" customFormat="1" ht="30" customHeight="1">
      <c r="B3256" s="250"/>
      <c r="C3256" s="250"/>
      <c r="D3256" s="250"/>
      <c r="E3256" s="107"/>
      <c r="F3256" s="257"/>
      <c r="G3256" s="257"/>
      <c r="H3256" s="257"/>
      <c r="I3256" s="257"/>
      <c r="J3256" s="257"/>
      <c r="K3256" s="109"/>
      <c r="L3256" s="257"/>
      <c r="M3256" s="257"/>
      <c r="N3256" s="257"/>
      <c r="O3256" s="257"/>
      <c r="P3256" s="248"/>
      <c r="Q3256" s="248"/>
      <c r="R3256" s="248"/>
      <c r="S3256" s="248"/>
      <c r="T3256" s="248"/>
      <c r="U3256" s="248"/>
    </row>
    <row r="3257" spans="2:21" s="260" customFormat="1" ht="30" customHeight="1">
      <c r="B3257" s="250"/>
      <c r="C3257" s="250"/>
      <c r="D3257" s="250"/>
      <c r="E3257" s="107"/>
      <c r="F3257" s="257"/>
      <c r="G3257" s="257"/>
      <c r="H3257" s="257"/>
      <c r="I3257" s="257"/>
      <c r="J3257" s="257"/>
      <c r="K3257" s="109"/>
      <c r="L3257" s="257"/>
      <c r="M3257" s="257"/>
      <c r="N3257" s="257"/>
      <c r="O3257" s="257"/>
      <c r="P3257" s="248"/>
      <c r="Q3257" s="248"/>
      <c r="R3257" s="248"/>
      <c r="S3257" s="248"/>
      <c r="T3257" s="248"/>
      <c r="U3257" s="248"/>
    </row>
    <row r="3258" spans="2:21" s="260" customFormat="1" ht="30" customHeight="1">
      <c r="B3258" s="250"/>
      <c r="C3258" s="250"/>
      <c r="D3258" s="250"/>
      <c r="E3258" s="107"/>
      <c r="F3258" s="257"/>
      <c r="G3258" s="257"/>
      <c r="H3258" s="257"/>
      <c r="I3258" s="257"/>
      <c r="J3258" s="257"/>
      <c r="K3258" s="109"/>
      <c r="L3258" s="257"/>
      <c r="M3258" s="257"/>
      <c r="N3258" s="257"/>
      <c r="O3258" s="257"/>
      <c r="P3258" s="248"/>
      <c r="Q3258" s="248"/>
      <c r="R3258" s="248"/>
      <c r="S3258" s="248"/>
      <c r="T3258" s="248"/>
      <c r="U3258" s="248"/>
    </row>
    <row r="3259" spans="2:21" s="260" customFormat="1" ht="30" customHeight="1">
      <c r="B3259" s="250"/>
      <c r="C3259" s="250"/>
      <c r="D3259" s="250"/>
      <c r="E3259" s="107"/>
      <c r="F3259" s="257"/>
      <c r="G3259" s="257"/>
      <c r="H3259" s="257"/>
      <c r="I3259" s="257"/>
      <c r="J3259" s="257"/>
      <c r="K3259" s="109"/>
      <c r="L3259" s="257"/>
      <c r="M3259" s="257"/>
      <c r="N3259" s="257"/>
      <c r="O3259" s="257"/>
      <c r="P3259" s="248"/>
      <c r="Q3259" s="248"/>
      <c r="R3259" s="248"/>
      <c r="S3259" s="248"/>
      <c r="T3259" s="248"/>
      <c r="U3259" s="248"/>
    </row>
    <row r="3260" spans="2:21" s="260" customFormat="1" ht="30" customHeight="1">
      <c r="B3260" s="250"/>
      <c r="C3260" s="250"/>
      <c r="D3260" s="250"/>
      <c r="E3260" s="107"/>
      <c r="F3260" s="257"/>
      <c r="G3260" s="257"/>
      <c r="H3260" s="257"/>
      <c r="I3260" s="257"/>
      <c r="J3260" s="257"/>
      <c r="K3260" s="109"/>
      <c r="L3260" s="257"/>
      <c r="M3260" s="257"/>
      <c r="N3260" s="257"/>
      <c r="O3260" s="257"/>
      <c r="P3260" s="248"/>
      <c r="Q3260" s="248"/>
      <c r="R3260" s="248"/>
      <c r="S3260" s="248"/>
      <c r="T3260" s="248"/>
      <c r="U3260" s="248"/>
    </row>
    <row r="3261" spans="2:21" s="260" customFormat="1" ht="30" customHeight="1">
      <c r="B3261" s="250"/>
      <c r="C3261" s="250"/>
      <c r="D3261" s="250"/>
      <c r="E3261" s="107"/>
      <c r="F3261" s="257"/>
      <c r="G3261" s="257"/>
      <c r="H3261" s="257"/>
      <c r="I3261" s="257"/>
      <c r="J3261" s="257"/>
      <c r="K3261" s="109"/>
      <c r="L3261" s="257"/>
      <c r="M3261" s="257"/>
      <c r="N3261" s="257"/>
      <c r="O3261" s="257"/>
      <c r="P3261" s="248"/>
      <c r="Q3261" s="248"/>
      <c r="R3261" s="248"/>
      <c r="S3261" s="248"/>
      <c r="T3261" s="248"/>
      <c r="U3261" s="248"/>
    </row>
    <row r="3262" spans="2:21" s="260" customFormat="1" ht="30" customHeight="1">
      <c r="B3262" s="250"/>
      <c r="C3262" s="250"/>
      <c r="D3262" s="250"/>
      <c r="E3262" s="107"/>
      <c r="F3262" s="257"/>
      <c r="G3262" s="257"/>
      <c r="H3262" s="257"/>
      <c r="I3262" s="257"/>
      <c r="J3262" s="257"/>
      <c r="K3262" s="109"/>
      <c r="L3262" s="257"/>
      <c r="M3262" s="257"/>
      <c r="N3262" s="257"/>
      <c r="O3262" s="257"/>
      <c r="P3262" s="248"/>
      <c r="Q3262" s="248"/>
      <c r="R3262" s="248"/>
      <c r="S3262" s="248"/>
      <c r="T3262" s="248"/>
      <c r="U3262" s="248"/>
    </row>
    <row r="3263" spans="2:21" s="260" customFormat="1" ht="30" customHeight="1">
      <c r="B3263" s="250"/>
      <c r="C3263" s="250"/>
      <c r="D3263" s="250"/>
      <c r="E3263" s="107"/>
      <c r="F3263" s="257"/>
      <c r="G3263" s="257"/>
      <c r="H3263" s="257"/>
      <c r="I3263" s="257"/>
      <c r="J3263" s="257"/>
      <c r="K3263" s="109"/>
      <c r="L3263" s="257"/>
      <c r="M3263" s="257"/>
      <c r="N3263" s="257"/>
      <c r="O3263" s="257"/>
      <c r="P3263" s="248"/>
      <c r="Q3263" s="248"/>
      <c r="R3263" s="248"/>
      <c r="S3263" s="248"/>
      <c r="T3263" s="248"/>
      <c r="U3263" s="248"/>
    </row>
    <row r="3264" spans="2:21" s="260" customFormat="1" ht="30" customHeight="1">
      <c r="B3264" s="250"/>
      <c r="C3264" s="250"/>
      <c r="D3264" s="250"/>
      <c r="E3264" s="107"/>
      <c r="F3264" s="257"/>
      <c r="G3264" s="257"/>
      <c r="H3264" s="257"/>
      <c r="I3264" s="257"/>
      <c r="J3264" s="257"/>
      <c r="K3264" s="109"/>
      <c r="L3264" s="257"/>
      <c r="M3264" s="257"/>
      <c r="N3264" s="257"/>
      <c r="O3264" s="257"/>
      <c r="P3264" s="248"/>
      <c r="Q3264" s="248"/>
      <c r="R3264" s="248"/>
      <c r="S3264" s="248"/>
      <c r="T3264" s="248"/>
      <c r="U3264" s="248"/>
    </row>
    <row r="3265" spans="2:21" s="260" customFormat="1" ht="30" customHeight="1">
      <c r="B3265" s="250"/>
      <c r="C3265" s="250"/>
      <c r="D3265" s="250"/>
      <c r="E3265" s="107"/>
      <c r="F3265" s="257"/>
      <c r="G3265" s="257"/>
      <c r="H3265" s="257"/>
      <c r="I3265" s="257"/>
      <c r="J3265" s="257"/>
      <c r="K3265" s="109"/>
      <c r="L3265" s="257"/>
      <c r="M3265" s="257"/>
      <c r="N3265" s="257"/>
      <c r="O3265" s="257"/>
      <c r="P3265" s="248"/>
      <c r="Q3265" s="248"/>
      <c r="R3265" s="248"/>
      <c r="S3265" s="248"/>
      <c r="T3265" s="248"/>
      <c r="U3265" s="248"/>
    </row>
    <row r="3266" spans="2:21" s="260" customFormat="1" ht="30" customHeight="1">
      <c r="B3266" s="250"/>
      <c r="C3266" s="250"/>
      <c r="D3266" s="250"/>
      <c r="E3266" s="107"/>
      <c r="F3266" s="257"/>
      <c r="G3266" s="257"/>
      <c r="H3266" s="257"/>
      <c r="I3266" s="257"/>
      <c r="J3266" s="257"/>
      <c r="K3266" s="109"/>
      <c r="L3266" s="257"/>
      <c r="M3266" s="257"/>
      <c r="N3266" s="257"/>
      <c r="O3266" s="257"/>
      <c r="P3266" s="248"/>
      <c r="Q3266" s="248"/>
      <c r="R3266" s="248"/>
      <c r="S3266" s="248"/>
      <c r="T3266" s="248"/>
      <c r="U3266" s="248"/>
    </row>
    <row r="3267" spans="2:21" s="260" customFormat="1" ht="30" customHeight="1">
      <c r="B3267" s="250"/>
      <c r="C3267" s="250"/>
      <c r="D3267" s="250"/>
      <c r="E3267" s="107"/>
      <c r="F3267" s="257"/>
      <c r="G3267" s="257"/>
      <c r="H3267" s="257"/>
      <c r="I3267" s="257"/>
      <c r="J3267" s="257"/>
      <c r="K3267" s="109"/>
      <c r="L3267" s="257"/>
      <c r="M3267" s="257"/>
      <c r="N3267" s="257"/>
      <c r="O3267" s="257"/>
      <c r="P3267" s="248"/>
      <c r="Q3267" s="248"/>
      <c r="R3267" s="248"/>
      <c r="S3267" s="248"/>
      <c r="T3267" s="248"/>
      <c r="U3267" s="248"/>
    </row>
    <row r="3268" spans="2:21" s="260" customFormat="1" ht="30" customHeight="1">
      <c r="B3268" s="250"/>
      <c r="C3268" s="250"/>
      <c r="D3268" s="250"/>
      <c r="E3268" s="107"/>
      <c r="F3268" s="257"/>
      <c r="G3268" s="257"/>
      <c r="H3268" s="257"/>
      <c r="I3268" s="257"/>
      <c r="J3268" s="257"/>
      <c r="K3268" s="109"/>
      <c r="L3268" s="257"/>
      <c r="M3268" s="257"/>
      <c r="N3268" s="257"/>
      <c r="O3268" s="257"/>
      <c r="P3268" s="248"/>
      <c r="Q3268" s="248"/>
      <c r="R3268" s="248"/>
      <c r="S3268" s="248"/>
      <c r="T3268" s="248"/>
      <c r="U3268" s="248"/>
    </row>
    <row r="3269" spans="2:21" s="260" customFormat="1" ht="30" customHeight="1">
      <c r="B3269" s="250"/>
      <c r="C3269" s="250"/>
      <c r="D3269" s="250"/>
      <c r="E3269" s="107"/>
      <c r="F3269" s="257"/>
      <c r="G3269" s="257"/>
      <c r="H3269" s="257"/>
      <c r="I3269" s="257"/>
      <c r="J3269" s="257"/>
      <c r="K3269" s="109"/>
      <c r="L3269" s="257"/>
      <c r="M3269" s="257"/>
      <c r="N3269" s="257"/>
      <c r="O3269" s="257"/>
      <c r="P3269" s="248"/>
      <c r="Q3269" s="248"/>
      <c r="R3269" s="248"/>
      <c r="S3269" s="248"/>
      <c r="T3269" s="248"/>
      <c r="U3269" s="248"/>
    </row>
    <row r="3270" spans="2:21" s="260" customFormat="1" ht="30" customHeight="1">
      <c r="B3270" s="250"/>
      <c r="C3270" s="250"/>
      <c r="D3270" s="250"/>
      <c r="E3270" s="107"/>
      <c r="F3270" s="257"/>
      <c r="G3270" s="257"/>
      <c r="H3270" s="257"/>
      <c r="I3270" s="257"/>
      <c r="J3270" s="257"/>
      <c r="K3270" s="109"/>
      <c r="L3270" s="257"/>
      <c r="M3270" s="257"/>
      <c r="N3270" s="257"/>
      <c r="O3270" s="257"/>
      <c r="P3270" s="248"/>
      <c r="Q3270" s="248"/>
      <c r="R3270" s="248"/>
      <c r="S3270" s="248"/>
      <c r="T3270" s="248"/>
      <c r="U3270" s="248"/>
    </row>
    <row r="3271" spans="2:21" s="260" customFormat="1" ht="30" customHeight="1">
      <c r="B3271" s="250"/>
      <c r="C3271" s="250"/>
      <c r="D3271" s="250"/>
      <c r="E3271" s="107"/>
      <c r="F3271" s="257"/>
      <c r="G3271" s="257"/>
      <c r="H3271" s="257"/>
      <c r="I3271" s="257"/>
      <c r="J3271" s="257"/>
      <c r="K3271" s="109"/>
      <c r="L3271" s="257"/>
      <c r="M3271" s="257"/>
      <c r="N3271" s="257"/>
      <c r="O3271" s="257"/>
      <c r="P3271" s="248"/>
      <c r="Q3271" s="248"/>
      <c r="R3271" s="248"/>
      <c r="S3271" s="248"/>
      <c r="T3271" s="248"/>
      <c r="U3271" s="248"/>
    </row>
    <row r="3272" spans="2:21" s="260" customFormat="1" ht="30" customHeight="1">
      <c r="B3272" s="250"/>
      <c r="C3272" s="250"/>
      <c r="D3272" s="250"/>
      <c r="E3272" s="107"/>
      <c r="F3272" s="257"/>
      <c r="G3272" s="257"/>
      <c r="H3272" s="257"/>
      <c r="I3272" s="257"/>
      <c r="J3272" s="257"/>
      <c r="K3272" s="109"/>
      <c r="L3272" s="257"/>
      <c r="M3272" s="257"/>
      <c r="N3272" s="257"/>
      <c r="O3272" s="257"/>
      <c r="P3272" s="248"/>
      <c r="Q3272" s="248"/>
      <c r="R3272" s="248"/>
      <c r="S3272" s="248"/>
      <c r="T3272" s="248"/>
      <c r="U3272" s="248"/>
    </row>
    <row r="3273" spans="2:21" s="260" customFormat="1" ht="30" customHeight="1">
      <c r="B3273" s="250"/>
      <c r="C3273" s="250"/>
      <c r="D3273" s="250"/>
      <c r="E3273" s="107"/>
      <c r="F3273" s="257"/>
      <c r="G3273" s="257"/>
      <c r="H3273" s="257"/>
      <c r="I3273" s="257"/>
      <c r="J3273" s="257"/>
      <c r="K3273" s="109"/>
      <c r="L3273" s="257"/>
      <c r="M3273" s="257"/>
      <c r="N3273" s="257"/>
      <c r="O3273" s="257"/>
      <c r="P3273" s="248"/>
      <c r="Q3273" s="248"/>
      <c r="R3273" s="248"/>
      <c r="S3273" s="248"/>
      <c r="T3273" s="248"/>
      <c r="U3273" s="248"/>
    </row>
    <row r="3274" spans="2:21" s="260" customFormat="1" ht="30" customHeight="1">
      <c r="B3274" s="250"/>
      <c r="C3274" s="250"/>
      <c r="D3274" s="250"/>
      <c r="E3274" s="107"/>
      <c r="F3274" s="257"/>
      <c r="G3274" s="257"/>
      <c r="H3274" s="257"/>
      <c r="I3274" s="257"/>
      <c r="J3274" s="257"/>
      <c r="K3274" s="109"/>
      <c r="L3274" s="257"/>
      <c r="M3274" s="257"/>
      <c r="N3274" s="257"/>
      <c r="O3274" s="257"/>
      <c r="P3274" s="248"/>
      <c r="Q3274" s="248"/>
      <c r="R3274" s="248"/>
      <c r="S3274" s="248"/>
      <c r="T3274" s="248"/>
      <c r="U3274" s="248"/>
    </row>
    <row r="3275" spans="2:21" s="260" customFormat="1" ht="30" customHeight="1">
      <c r="B3275" s="250"/>
      <c r="C3275" s="250"/>
      <c r="D3275" s="250"/>
      <c r="E3275" s="107"/>
      <c r="F3275" s="257"/>
      <c r="G3275" s="257"/>
      <c r="H3275" s="257"/>
      <c r="I3275" s="257"/>
      <c r="J3275" s="257"/>
      <c r="K3275" s="109"/>
      <c r="L3275" s="257"/>
      <c r="M3275" s="257"/>
      <c r="N3275" s="257"/>
      <c r="O3275" s="257"/>
      <c r="P3275" s="248"/>
      <c r="Q3275" s="248"/>
      <c r="R3275" s="248"/>
      <c r="S3275" s="248"/>
      <c r="T3275" s="248"/>
      <c r="U3275" s="248"/>
    </row>
    <row r="3276" spans="2:21" s="260" customFormat="1" ht="30" customHeight="1">
      <c r="B3276" s="250"/>
      <c r="C3276" s="250"/>
      <c r="D3276" s="250"/>
      <c r="E3276" s="107"/>
      <c r="F3276" s="257"/>
      <c r="G3276" s="257"/>
      <c r="H3276" s="257"/>
      <c r="I3276" s="257"/>
      <c r="J3276" s="257"/>
      <c r="K3276" s="109"/>
      <c r="L3276" s="257"/>
      <c r="M3276" s="257"/>
      <c r="N3276" s="257"/>
      <c r="O3276" s="257"/>
      <c r="P3276" s="248"/>
      <c r="Q3276" s="248"/>
      <c r="R3276" s="248"/>
      <c r="S3276" s="248"/>
      <c r="T3276" s="248"/>
      <c r="U3276" s="248"/>
    </row>
    <row r="3277" spans="2:21" s="260" customFormat="1" ht="30" customHeight="1">
      <c r="B3277" s="250"/>
      <c r="C3277" s="250"/>
      <c r="D3277" s="250"/>
      <c r="E3277" s="107"/>
      <c r="F3277" s="257"/>
      <c r="G3277" s="257"/>
      <c r="H3277" s="257"/>
      <c r="I3277" s="257"/>
      <c r="J3277" s="257"/>
      <c r="K3277" s="109"/>
      <c r="L3277" s="257"/>
      <c r="M3277" s="257"/>
      <c r="N3277" s="257"/>
      <c r="O3277" s="257"/>
      <c r="P3277" s="248"/>
      <c r="Q3277" s="248"/>
      <c r="R3277" s="248"/>
      <c r="S3277" s="248"/>
      <c r="T3277" s="248"/>
      <c r="U3277" s="248"/>
    </row>
    <row r="3278" spans="2:21" s="260" customFormat="1" ht="30" customHeight="1">
      <c r="B3278" s="250"/>
      <c r="C3278" s="250"/>
      <c r="D3278" s="250"/>
      <c r="E3278" s="107"/>
      <c r="F3278" s="257"/>
      <c r="G3278" s="257"/>
      <c r="H3278" s="257"/>
      <c r="I3278" s="257"/>
      <c r="J3278" s="257"/>
      <c r="K3278" s="109"/>
      <c r="L3278" s="257"/>
      <c r="M3278" s="257"/>
      <c r="N3278" s="257"/>
      <c r="O3278" s="257"/>
      <c r="P3278" s="248"/>
      <c r="Q3278" s="248"/>
      <c r="R3278" s="248"/>
      <c r="S3278" s="248"/>
      <c r="T3278" s="248"/>
      <c r="U3278" s="248"/>
    </row>
    <row r="3279" spans="2:21" s="260" customFormat="1" ht="30" customHeight="1">
      <c r="B3279" s="250"/>
      <c r="C3279" s="250"/>
      <c r="D3279" s="250"/>
      <c r="E3279" s="107"/>
      <c r="F3279" s="257"/>
      <c r="G3279" s="257"/>
      <c r="H3279" s="257"/>
      <c r="I3279" s="257"/>
      <c r="J3279" s="257"/>
      <c r="K3279" s="109"/>
      <c r="L3279" s="257"/>
      <c r="M3279" s="257"/>
      <c r="N3279" s="257"/>
      <c r="O3279" s="257"/>
      <c r="P3279" s="248"/>
      <c r="Q3279" s="248"/>
      <c r="R3279" s="248"/>
      <c r="S3279" s="248"/>
      <c r="T3279" s="248"/>
      <c r="U3279" s="248"/>
    </row>
    <row r="3280" spans="2:21" s="260" customFormat="1" ht="30" customHeight="1">
      <c r="B3280" s="250"/>
      <c r="C3280" s="250"/>
      <c r="D3280" s="250"/>
      <c r="E3280" s="107"/>
      <c r="F3280" s="257"/>
      <c r="G3280" s="257"/>
      <c r="H3280" s="257"/>
      <c r="I3280" s="257"/>
      <c r="J3280" s="257"/>
      <c r="K3280" s="109"/>
      <c r="L3280" s="257"/>
      <c r="M3280" s="257"/>
      <c r="N3280" s="257"/>
      <c r="O3280" s="257"/>
      <c r="P3280" s="248"/>
      <c r="Q3280" s="248"/>
      <c r="R3280" s="248"/>
      <c r="S3280" s="248"/>
      <c r="T3280" s="248"/>
      <c r="U3280" s="248"/>
    </row>
    <row r="3281" spans="2:21" s="260" customFormat="1" ht="30" customHeight="1">
      <c r="B3281" s="250"/>
      <c r="C3281" s="250"/>
      <c r="D3281" s="250"/>
      <c r="E3281" s="107"/>
      <c r="F3281" s="257"/>
      <c r="G3281" s="257"/>
      <c r="H3281" s="257"/>
      <c r="I3281" s="257"/>
      <c r="J3281" s="257"/>
      <c r="K3281" s="109"/>
      <c r="L3281" s="257"/>
      <c r="M3281" s="257"/>
      <c r="N3281" s="257"/>
      <c r="O3281" s="257"/>
      <c r="P3281" s="248"/>
      <c r="Q3281" s="248"/>
      <c r="R3281" s="248"/>
      <c r="S3281" s="248"/>
      <c r="T3281" s="248"/>
      <c r="U3281" s="248"/>
    </row>
    <row r="3282" spans="2:21" s="260" customFormat="1" ht="30" customHeight="1">
      <c r="B3282" s="250"/>
      <c r="C3282" s="250"/>
      <c r="D3282" s="250"/>
      <c r="E3282" s="107"/>
      <c r="F3282" s="257"/>
      <c r="G3282" s="257"/>
      <c r="H3282" s="257"/>
      <c r="I3282" s="257"/>
      <c r="J3282" s="257"/>
      <c r="K3282" s="109"/>
      <c r="L3282" s="257"/>
      <c r="M3282" s="257"/>
      <c r="N3282" s="257"/>
      <c r="O3282" s="257"/>
      <c r="P3282" s="248"/>
      <c r="Q3282" s="248"/>
      <c r="R3282" s="248"/>
      <c r="S3282" s="248"/>
      <c r="T3282" s="248"/>
      <c r="U3282" s="248"/>
    </row>
    <row r="3283" spans="2:21" s="260" customFormat="1" ht="30" customHeight="1">
      <c r="B3283" s="250"/>
      <c r="C3283" s="250"/>
      <c r="D3283" s="250"/>
      <c r="E3283" s="107"/>
      <c r="F3283" s="257"/>
      <c r="G3283" s="257"/>
      <c r="H3283" s="257"/>
      <c r="I3283" s="257"/>
      <c r="J3283" s="257"/>
      <c r="K3283" s="109"/>
      <c r="L3283" s="257"/>
      <c r="M3283" s="257"/>
      <c r="N3283" s="257"/>
      <c r="O3283" s="257"/>
      <c r="P3283" s="248"/>
      <c r="Q3283" s="248"/>
      <c r="R3283" s="248"/>
      <c r="S3283" s="248"/>
      <c r="T3283" s="248"/>
      <c r="U3283" s="248"/>
    </row>
    <row r="3284" spans="2:21" s="260" customFormat="1" ht="30" customHeight="1">
      <c r="B3284" s="250"/>
      <c r="C3284" s="250"/>
      <c r="D3284" s="250"/>
      <c r="E3284" s="107"/>
      <c r="F3284" s="257"/>
      <c r="G3284" s="257"/>
      <c r="H3284" s="257"/>
      <c r="I3284" s="257"/>
      <c r="J3284" s="257"/>
      <c r="K3284" s="109"/>
      <c r="L3284" s="257"/>
      <c r="M3284" s="257"/>
      <c r="N3284" s="257"/>
      <c r="O3284" s="257"/>
      <c r="P3284" s="248"/>
      <c r="Q3284" s="248"/>
      <c r="R3284" s="248"/>
      <c r="S3284" s="248"/>
      <c r="T3284" s="248"/>
      <c r="U3284" s="248"/>
    </row>
    <row r="3285" spans="2:21" s="260" customFormat="1" ht="30" customHeight="1">
      <c r="B3285" s="250"/>
      <c r="C3285" s="250"/>
      <c r="D3285" s="250"/>
      <c r="E3285" s="107"/>
      <c r="F3285" s="257"/>
      <c r="G3285" s="257"/>
      <c r="H3285" s="257"/>
      <c r="I3285" s="257"/>
      <c r="J3285" s="257"/>
      <c r="K3285" s="109"/>
      <c r="L3285" s="257"/>
      <c r="M3285" s="257"/>
      <c r="N3285" s="257"/>
      <c r="O3285" s="257"/>
      <c r="P3285" s="248"/>
      <c r="Q3285" s="248"/>
      <c r="R3285" s="248"/>
      <c r="S3285" s="248"/>
      <c r="T3285" s="248"/>
      <c r="U3285" s="248"/>
    </row>
    <row r="3286" spans="2:21" s="260" customFormat="1" ht="30" customHeight="1">
      <c r="B3286" s="250"/>
      <c r="C3286" s="250"/>
      <c r="D3286" s="250"/>
      <c r="E3286" s="107"/>
      <c r="F3286" s="257"/>
      <c r="G3286" s="257"/>
      <c r="H3286" s="257"/>
      <c r="I3286" s="257"/>
      <c r="J3286" s="257"/>
      <c r="K3286" s="109"/>
      <c r="L3286" s="257"/>
      <c r="M3286" s="257"/>
      <c r="N3286" s="257"/>
      <c r="O3286" s="257"/>
      <c r="P3286" s="248"/>
      <c r="Q3286" s="248"/>
      <c r="R3286" s="248"/>
      <c r="S3286" s="248"/>
      <c r="T3286" s="248"/>
      <c r="U3286" s="248"/>
    </row>
    <row r="3287" spans="2:21" s="260" customFormat="1" ht="30" customHeight="1">
      <c r="B3287" s="250"/>
      <c r="C3287" s="250"/>
      <c r="D3287" s="250"/>
      <c r="E3287" s="107"/>
      <c r="F3287" s="257"/>
      <c r="G3287" s="257"/>
      <c r="H3287" s="257"/>
      <c r="I3287" s="257"/>
      <c r="J3287" s="257"/>
      <c r="K3287" s="109"/>
      <c r="L3287" s="257"/>
      <c r="M3287" s="257"/>
      <c r="N3287" s="257"/>
      <c r="O3287" s="257"/>
      <c r="P3287" s="248"/>
      <c r="Q3287" s="248"/>
      <c r="R3287" s="248"/>
      <c r="S3287" s="248"/>
      <c r="T3287" s="248"/>
      <c r="U3287" s="248"/>
    </row>
    <row r="3288" spans="2:21" s="260" customFormat="1" ht="30" customHeight="1">
      <c r="B3288" s="250"/>
      <c r="C3288" s="250"/>
      <c r="D3288" s="250"/>
      <c r="E3288" s="107"/>
      <c r="F3288" s="257"/>
      <c r="G3288" s="257"/>
      <c r="H3288" s="257"/>
      <c r="I3288" s="257"/>
      <c r="J3288" s="257"/>
      <c r="K3288" s="109"/>
      <c r="L3288" s="257"/>
      <c r="M3288" s="257"/>
      <c r="N3288" s="257"/>
      <c r="O3288" s="257"/>
      <c r="P3288" s="248"/>
      <c r="Q3288" s="248"/>
      <c r="R3288" s="248"/>
      <c r="S3288" s="248"/>
      <c r="T3288" s="248"/>
      <c r="U3288" s="248"/>
    </row>
    <row r="3289" spans="2:21" s="260" customFormat="1" ht="30" customHeight="1">
      <c r="B3289" s="250"/>
      <c r="C3289" s="250"/>
      <c r="D3289" s="250"/>
      <c r="E3289" s="107"/>
      <c r="F3289" s="257"/>
      <c r="G3289" s="257"/>
      <c r="H3289" s="257"/>
      <c r="I3289" s="257"/>
      <c r="J3289" s="257"/>
      <c r="K3289" s="109"/>
      <c r="L3289" s="257"/>
      <c r="M3289" s="257"/>
      <c r="N3289" s="257"/>
      <c r="O3289" s="257"/>
      <c r="P3289" s="248"/>
      <c r="Q3289" s="248"/>
      <c r="R3289" s="248"/>
      <c r="S3289" s="248"/>
      <c r="T3289" s="248"/>
      <c r="U3289" s="248"/>
    </row>
    <row r="3290" spans="2:21" s="260" customFormat="1" ht="30" customHeight="1">
      <c r="B3290" s="250"/>
      <c r="C3290" s="250"/>
      <c r="D3290" s="250"/>
      <c r="E3290" s="107"/>
      <c r="F3290" s="257"/>
      <c r="G3290" s="257"/>
      <c r="H3290" s="257"/>
      <c r="I3290" s="257"/>
      <c r="J3290" s="257"/>
      <c r="K3290" s="109"/>
      <c r="L3290" s="257"/>
      <c r="M3290" s="257"/>
      <c r="N3290" s="257"/>
      <c r="O3290" s="257"/>
      <c r="P3290" s="248"/>
      <c r="Q3290" s="248"/>
      <c r="R3290" s="248"/>
      <c r="S3290" s="248"/>
      <c r="T3290" s="248"/>
      <c r="U3290" s="248"/>
    </row>
    <row r="3291" spans="2:21" s="260" customFormat="1" ht="30" customHeight="1">
      <c r="B3291" s="250"/>
      <c r="C3291" s="250"/>
      <c r="D3291" s="250"/>
      <c r="E3291" s="107"/>
      <c r="F3291" s="257"/>
      <c r="G3291" s="257"/>
      <c r="H3291" s="257"/>
      <c r="I3291" s="257"/>
      <c r="J3291" s="257"/>
      <c r="K3291" s="109"/>
      <c r="L3291" s="257"/>
      <c r="M3291" s="257"/>
      <c r="N3291" s="257"/>
      <c r="O3291" s="257"/>
      <c r="P3291" s="248"/>
      <c r="Q3291" s="248"/>
      <c r="R3291" s="248"/>
      <c r="S3291" s="248"/>
      <c r="T3291" s="248"/>
      <c r="U3291" s="248"/>
    </row>
    <row r="3292" spans="2:21" s="260" customFormat="1" ht="30" customHeight="1">
      <c r="B3292" s="250"/>
      <c r="C3292" s="250"/>
      <c r="D3292" s="250"/>
      <c r="E3292" s="107"/>
      <c r="F3292" s="257"/>
      <c r="G3292" s="257"/>
      <c r="H3292" s="257"/>
      <c r="I3292" s="257"/>
      <c r="J3292" s="257"/>
      <c r="K3292" s="109"/>
      <c r="L3292" s="257"/>
      <c r="M3292" s="257"/>
      <c r="N3292" s="257"/>
      <c r="O3292" s="257"/>
      <c r="P3292" s="248"/>
      <c r="Q3292" s="248"/>
      <c r="R3292" s="248"/>
      <c r="S3292" s="248"/>
      <c r="T3292" s="248"/>
      <c r="U3292" s="248"/>
    </row>
    <row r="3293" spans="2:21" s="260" customFormat="1" ht="30" customHeight="1">
      <c r="B3293" s="250"/>
      <c r="C3293" s="250"/>
      <c r="D3293" s="250"/>
      <c r="E3293" s="107"/>
      <c r="F3293" s="257"/>
      <c r="G3293" s="257"/>
      <c r="H3293" s="257"/>
      <c r="I3293" s="257"/>
      <c r="J3293" s="257"/>
      <c r="K3293" s="109"/>
      <c r="L3293" s="257"/>
      <c r="M3293" s="257"/>
      <c r="N3293" s="257"/>
      <c r="O3293" s="257"/>
      <c r="P3293" s="248"/>
      <c r="Q3293" s="248"/>
      <c r="R3293" s="248"/>
      <c r="S3293" s="248"/>
      <c r="T3293" s="248"/>
      <c r="U3293" s="248"/>
    </row>
    <row r="3294" spans="2:21" s="260" customFormat="1" ht="30" customHeight="1">
      <c r="B3294" s="250"/>
      <c r="C3294" s="250"/>
      <c r="D3294" s="250"/>
      <c r="E3294" s="107"/>
      <c r="F3294" s="257"/>
      <c r="G3294" s="257"/>
      <c r="H3294" s="257"/>
      <c r="I3294" s="257"/>
      <c r="J3294" s="257"/>
      <c r="K3294" s="109"/>
      <c r="L3294" s="257"/>
      <c r="M3294" s="257"/>
      <c r="N3294" s="257"/>
      <c r="O3294" s="257"/>
      <c r="P3294" s="248"/>
      <c r="Q3294" s="248"/>
      <c r="R3294" s="248"/>
      <c r="S3294" s="248"/>
      <c r="T3294" s="248"/>
      <c r="U3294" s="248"/>
    </row>
    <row r="3295" spans="2:21" s="260" customFormat="1" ht="30" customHeight="1">
      <c r="B3295" s="250"/>
      <c r="C3295" s="250"/>
      <c r="D3295" s="250"/>
      <c r="E3295" s="107"/>
      <c r="F3295" s="257"/>
      <c r="G3295" s="257"/>
      <c r="H3295" s="257"/>
      <c r="I3295" s="257"/>
      <c r="J3295" s="257"/>
      <c r="K3295" s="109"/>
      <c r="L3295" s="257"/>
      <c r="M3295" s="257"/>
      <c r="N3295" s="257"/>
      <c r="O3295" s="257"/>
      <c r="P3295" s="248"/>
      <c r="Q3295" s="248"/>
      <c r="R3295" s="248"/>
      <c r="S3295" s="248"/>
      <c r="T3295" s="248"/>
      <c r="U3295" s="248"/>
    </row>
    <row r="3296" spans="2:21" s="260" customFormat="1" ht="30" customHeight="1">
      <c r="B3296" s="250"/>
      <c r="C3296" s="250"/>
      <c r="D3296" s="250"/>
      <c r="E3296" s="107"/>
      <c r="F3296" s="257"/>
      <c r="G3296" s="257"/>
      <c r="H3296" s="257"/>
      <c r="I3296" s="257"/>
      <c r="J3296" s="257"/>
      <c r="K3296" s="109"/>
      <c r="L3296" s="257"/>
      <c r="M3296" s="257"/>
      <c r="N3296" s="257"/>
      <c r="O3296" s="257"/>
      <c r="P3296" s="248"/>
      <c r="Q3296" s="248"/>
      <c r="R3296" s="248"/>
      <c r="S3296" s="248"/>
      <c r="T3296" s="248"/>
      <c r="U3296" s="248"/>
    </row>
    <row r="3297" spans="2:21" s="260" customFormat="1" ht="30" customHeight="1">
      <c r="B3297" s="250"/>
      <c r="C3297" s="250"/>
      <c r="D3297" s="250"/>
      <c r="E3297" s="107"/>
      <c r="F3297" s="257"/>
      <c r="G3297" s="257"/>
      <c r="H3297" s="257"/>
      <c r="I3297" s="257"/>
      <c r="J3297" s="257"/>
      <c r="K3297" s="109"/>
      <c r="L3297" s="257"/>
      <c r="M3297" s="257"/>
      <c r="N3297" s="257"/>
      <c r="O3297" s="257"/>
      <c r="P3297" s="248"/>
      <c r="Q3297" s="248"/>
      <c r="R3297" s="248"/>
      <c r="S3297" s="248"/>
      <c r="T3297" s="248"/>
      <c r="U3297" s="248"/>
    </row>
    <row r="3298" spans="2:21" s="260" customFormat="1" ht="30" customHeight="1">
      <c r="B3298" s="250"/>
      <c r="C3298" s="250"/>
      <c r="D3298" s="250"/>
      <c r="E3298" s="107"/>
      <c r="F3298" s="257"/>
      <c r="G3298" s="257"/>
      <c r="H3298" s="257"/>
      <c r="I3298" s="257"/>
      <c r="J3298" s="257"/>
      <c r="K3298" s="109"/>
      <c r="L3298" s="257"/>
      <c r="M3298" s="257"/>
      <c r="N3298" s="257"/>
      <c r="O3298" s="257"/>
      <c r="P3298" s="248"/>
      <c r="Q3298" s="248"/>
      <c r="R3298" s="248"/>
      <c r="S3298" s="248"/>
      <c r="T3298" s="248"/>
      <c r="U3298" s="248"/>
    </row>
    <row r="3299" spans="2:21" s="260" customFormat="1" ht="30" customHeight="1">
      <c r="B3299" s="250"/>
      <c r="C3299" s="250"/>
      <c r="D3299" s="250"/>
      <c r="E3299" s="107"/>
      <c r="F3299" s="257"/>
      <c r="G3299" s="257"/>
      <c r="H3299" s="257"/>
      <c r="I3299" s="257"/>
      <c r="J3299" s="257"/>
      <c r="K3299" s="109"/>
      <c r="L3299" s="257"/>
      <c r="M3299" s="257"/>
      <c r="N3299" s="257"/>
      <c r="O3299" s="257"/>
      <c r="P3299" s="248"/>
      <c r="Q3299" s="248"/>
      <c r="R3299" s="248"/>
      <c r="S3299" s="248"/>
      <c r="T3299" s="248"/>
      <c r="U3299" s="248"/>
    </row>
    <row r="3300" spans="2:21" s="260" customFormat="1" ht="30" customHeight="1">
      <c r="B3300" s="250"/>
      <c r="C3300" s="250"/>
      <c r="D3300" s="250"/>
      <c r="E3300" s="107"/>
      <c r="F3300" s="257"/>
      <c r="G3300" s="257"/>
      <c r="H3300" s="257"/>
      <c r="I3300" s="257"/>
      <c r="J3300" s="257"/>
      <c r="K3300" s="109"/>
      <c r="L3300" s="257"/>
      <c r="M3300" s="257"/>
      <c r="N3300" s="257"/>
      <c r="O3300" s="257"/>
      <c r="P3300" s="248"/>
      <c r="Q3300" s="248"/>
      <c r="R3300" s="248"/>
      <c r="S3300" s="248"/>
      <c r="T3300" s="248"/>
      <c r="U3300" s="248"/>
    </row>
    <row r="3301" spans="2:21" s="260" customFormat="1" ht="30" customHeight="1">
      <c r="B3301" s="250"/>
      <c r="C3301" s="250"/>
      <c r="D3301" s="250"/>
      <c r="E3301" s="107"/>
      <c r="F3301" s="257"/>
      <c r="G3301" s="257"/>
      <c r="H3301" s="257"/>
      <c r="I3301" s="257"/>
      <c r="J3301" s="257"/>
      <c r="K3301" s="109"/>
      <c r="L3301" s="257"/>
      <c r="M3301" s="257"/>
      <c r="N3301" s="257"/>
      <c r="O3301" s="257"/>
      <c r="P3301" s="248"/>
      <c r="Q3301" s="248"/>
      <c r="R3301" s="248"/>
      <c r="S3301" s="248"/>
      <c r="T3301" s="248"/>
      <c r="U3301" s="248"/>
    </row>
    <row r="3302" spans="2:21" s="260" customFormat="1" ht="30" customHeight="1">
      <c r="B3302" s="250"/>
      <c r="C3302" s="250"/>
      <c r="D3302" s="250"/>
      <c r="E3302" s="107"/>
      <c r="F3302" s="257"/>
      <c r="G3302" s="257"/>
      <c r="H3302" s="257"/>
      <c r="I3302" s="257"/>
      <c r="J3302" s="257"/>
      <c r="K3302" s="109"/>
      <c r="L3302" s="257"/>
      <c r="M3302" s="257"/>
      <c r="N3302" s="257"/>
      <c r="O3302" s="257"/>
      <c r="P3302" s="248"/>
      <c r="Q3302" s="248"/>
      <c r="R3302" s="248"/>
      <c r="S3302" s="248"/>
      <c r="T3302" s="248"/>
      <c r="U3302" s="248"/>
    </row>
    <row r="3303" spans="2:21" s="260" customFormat="1" ht="30" customHeight="1">
      <c r="B3303" s="250"/>
      <c r="C3303" s="250"/>
      <c r="D3303" s="250"/>
      <c r="E3303" s="107"/>
      <c r="F3303" s="257"/>
      <c r="G3303" s="257"/>
      <c r="H3303" s="257"/>
      <c r="I3303" s="257"/>
      <c r="J3303" s="257"/>
      <c r="K3303" s="109"/>
      <c r="L3303" s="257"/>
      <c r="M3303" s="257"/>
      <c r="N3303" s="257"/>
      <c r="O3303" s="257"/>
      <c r="P3303" s="248"/>
      <c r="Q3303" s="248"/>
      <c r="R3303" s="248"/>
      <c r="S3303" s="248"/>
      <c r="T3303" s="248"/>
      <c r="U3303" s="248"/>
    </row>
    <row r="3304" spans="2:21" s="260" customFormat="1" ht="30" customHeight="1">
      <c r="B3304" s="250"/>
      <c r="C3304" s="250"/>
      <c r="D3304" s="250"/>
      <c r="E3304" s="107"/>
      <c r="F3304" s="257"/>
      <c r="G3304" s="257"/>
      <c r="H3304" s="257"/>
      <c r="I3304" s="257"/>
      <c r="J3304" s="257"/>
      <c r="K3304" s="109"/>
      <c r="L3304" s="257"/>
      <c r="M3304" s="257"/>
      <c r="N3304" s="257"/>
      <c r="O3304" s="257"/>
      <c r="P3304" s="248"/>
      <c r="Q3304" s="248"/>
      <c r="R3304" s="248"/>
      <c r="S3304" s="248"/>
      <c r="T3304" s="248"/>
      <c r="U3304" s="248"/>
    </row>
    <row r="3305" spans="2:21" s="260" customFormat="1" ht="30" customHeight="1">
      <c r="B3305" s="250"/>
      <c r="C3305" s="250"/>
      <c r="D3305" s="250"/>
      <c r="E3305" s="107"/>
      <c r="F3305" s="257"/>
      <c r="G3305" s="257"/>
      <c r="H3305" s="257"/>
      <c r="I3305" s="257"/>
      <c r="J3305" s="257"/>
      <c r="K3305" s="109"/>
      <c r="L3305" s="257"/>
      <c r="M3305" s="257"/>
      <c r="N3305" s="257"/>
      <c r="O3305" s="257"/>
      <c r="P3305" s="248"/>
      <c r="Q3305" s="248"/>
      <c r="R3305" s="248"/>
      <c r="S3305" s="248"/>
      <c r="T3305" s="248"/>
      <c r="U3305" s="248"/>
    </row>
    <row r="3306" spans="2:21" s="260" customFormat="1" ht="30" customHeight="1">
      <c r="B3306" s="250"/>
      <c r="C3306" s="250"/>
      <c r="D3306" s="250"/>
      <c r="E3306" s="107"/>
      <c r="F3306" s="257"/>
      <c r="G3306" s="257"/>
      <c r="H3306" s="257"/>
      <c r="I3306" s="257"/>
      <c r="J3306" s="257"/>
      <c r="K3306" s="109"/>
      <c r="L3306" s="257"/>
      <c r="M3306" s="257"/>
      <c r="N3306" s="257"/>
      <c r="O3306" s="257"/>
      <c r="P3306" s="248"/>
      <c r="Q3306" s="248"/>
      <c r="R3306" s="248"/>
      <c r="S3306" s="248"/>
      <c r="T3306" s="248"/>
      <c r="U3306" s="248"/>
    </row>
    <row r="3307" spans="2:21" s="260" customFormat="1" ht="30" customHeight="1">
      <c r="B3307" s="250"/>
      <c r="C3307" s="250"/>
      <c r="D3307" s="250"/>
      <c r="E3307" s="107"/>
      <c r="F3307" s="257"/>
      <c r="G3307" s="257"/>
      <c r="H3307" s="257"/>
      <c r="I3307" s="257"/>
      <c r="J3307" s="257"/>
      <c r="K3307" s="109"/>
      <c r="L3307" s="257"/>
      <c r="M3307" s="257"/>
      <c r="N3307" s="257"/>
      <c r="O3307" s="257"/>
      <c r="P3307" s="248"/>
      <c r="Q3307" s="248"/>
      <c r="R3307" s="248"/>
      <c r="S3307" s="248"/>
      <c r="T3307" s="248"/>
      <c r="U3307" s="248"/>
    </row>
    <row r="3308" spans="2:21" s="260" customFormat="1" ht="30" customHeight="1">
      <c r="B3308" s="250"/>
      <c r="C3308" s="250"/>
      <c r="D3308" s="250"/>
      <c r="E3308" s="107"/>
      <c r="F3308" s="257"/>
      <c r="G3308" s="257"/>
      <c r="H3308" s="257"/>
      <c r="I3308" s="257"/>
      <c r="J3308" s="257"/>
      <c r="K3308" s="109"/>
      <c r="L3308" s="257"/>
      <c r="M3308" s="257"/>
      <c r="N3308" s="257"/>
      <c r="O3308" s="257"/>
      <c r="P3308" s="248"/>
      <c r="Q3308" s="248"/>
      <c r="R3308" s="248"/>
      <c r="S3308" s="248"/>
      <c r="T3308" s="248"/>
      <c r="U3308" s="248"/>
    </row>
    <row r="3309" spans="2:21" s="260" customFormat="1" ht="30" customHeight="1">
      <c r="B3309" s="250"/>
      <c r="C3309" s="250"/>
      <c r="D3309" s="250"/>
      <c r="E3309" s="107"/>
      <c r="F3309" s="257"/>
      <c r="G3309" s="257"/>
      <c r="H3309" s="257"/>
      <c r="I3309" s="257"/>
      <c r="J3309" s="257"/>
      <c r="K3309" s="109"/>
      <c r="L3309" s="257"/>
      <c r="M3309" s="257"/>
      <c r="N3309" s="257"/>
      <c r="O3309" s="257"/>
      <c r="P3309" s="248"/>
      <c r="Q3309" s="248"/>
      <c r="R3309" s="248"/>
      <c r="S3309" s="248"/>
      <c r="T3309" s="248"/>
      <c r="U3309" s="248"/>
    </row>
    <row r="3310" spans="2:21" s="260" customFormat="1" ht="30" customHeight="1">
      <c r="B3310" s="250"/>
      <c r="C3310" s="250"/>
      <c r="D3310" s="250"/>
      <c r="E3310" s="107"/>
      <c r="F3310" s="257"/>
      <c r="G3310" s="257"/>
      <c r="H3310" s="257"/>
      <c r="I3310" s="257"/>
      <c r="J3310" s="257"/>
      <c r="K3310" s="109"/>
      <c r="L3310" s="257"/>
      <c r="M3310" s="257"/>
      <c r="N3310" s="257"/>
      <c r="O3310" s="257"/>
      <c r="P3310" s="248"/>
      <c r="Q3310" s="248"/>
      <c r="R3310" s="248"/>
      <c r="S3310" s="248"/>
      <c r="T3310" s="248"/>
      <c r="U3310" s="248"/>
    </row>
    <row r="3311" spans="2:21" s="260" customFormat="1" ht="30" customHeight="1">
      <c r="B3311" s="250"/>
      <c r="C3311" s="250"/>
      <c r="D3311" s="250"/>
      <c r="E3311" s="107"/>
      <c r="F3311" s="257"/>
      <c r="G3311" s="257"/>
      <c r="H3311" s="257"/>
      <c r="I3311" s="257"/>
      <c r="J3311" s="257"/>
      <c r="K3311" s="109"/>
      <c r="L3311" s="257"/>
      <c r="M3311" s="257"/>
      <c r="N3311" s="257"/>
      <c r="O3311" s="257"/>
      <c r="P3311" s="248"/>
      <c r="Q3311" s="248"/>
      <c r="R3311" s="248"/>
      <c r="S3311" s="248"/>
      <c r="T3311" s="248"/>
      <c r="U3311" s="248"/>
    </row>
    <row r="3312" spans="2:21" s="260" customFormat="1" ht="30" customHeight="1">
      <c r="B3312" s="250"/>
      <c r="C3312" s="250"/>
      <c r="D3312" s="250"/>
      <c r="E3312" s="107"/>
      <c r="F3312" s="257"/>
      <c r="G3312" s="257"/>
      <c r="H3312" s="257"/>
      <c r="I3312" s="257"/>
      <c r="J3312" s="257"/>
      <c r="K3312" s="109"/>
      <c r="L3312" s="257"/>
      <c r="M3312" s="257"/>
      <c r="N3312" s="257"/>
      <c r="O3312" s="257"/>
      <c r="P3312" s="248"/>
      <c r="Q3312" s="248"/>
      <c r="R3312" s="248"/>
      <c r="S3312" s="248"/>
      <c r="T3312" s="248"/>
      <c r="U3312" s="248"/>
    </row>
    <row r="3313" spans="2:21" s="260" customFormat="1" ht="30" customHeight="1">
      <c r="B3313" s="250"/>
      <c r="C3313" s="250"/>
      <c r="D3313" s="250"/>
      <c r="E3313" s="107"/>
      <c r="F3313" s="257"/>
      <c r="G3313" s="257"/>
      <c r="H3313" s="257"/>
      <c r="I3313" s="257"/>
      <c r="J3313" s="257"/>
      <c r="K3313" s="109"/>
      <c r="L3313" s="257"/>
      <c r="M3313" s="257"/>
      <c r="N3313" s="257"/>
      <c r="O3313" s="257"/>
      <c r="P3313" s="248"/>
      <c r="Q3313" s="248"/>
      <c r="R3313" s="248"/>
      <c r="S3313" s="248"/>
      <c r="T3313" s="248"/>
      <c r="U3313" s="248"/>
    </row>
    <row r="3314" spans="2:21" s="260" customFormat="1" ht="30" customHeight="1">
      <c r="B3314" s="250"/>
      <c r="C3314" s="250"/>
      <c r="D3314" s="250"/>
      <c r="E3314" s="107"/>
      <c r="F3314" s="257"/>
      <c r="G3314" s="257"/>
      <c r="H3314" s="257"/>
      <c r="I3314" s="257"/>
      <c r="J3314" s="257"/>
      <c r="K3314" s="109"/>
      <c r="L3314" s="257"/>
      <c r="M3314" s="257"/>
      <c r="N3314" s="257"/>
      <c r="O3314" s="257"/>
      <c r="P3314" s="248"/>
      <c r="Q3314" s="248"/>
      <c r="R3314" s="248"/>
      <c r="S3314" s="248"/>
      <c r="T3314" s="248"/>
      <c r="U3314" s="248"/>
    </row>
    <row r="3315" spans="2:21" s="260" customFormat="1" ht="30" customHeight="1">
      <c r="B3315" s="250"/>
      <c r="C3315" s="250"/>
      <c r="D3315" s="250"/>
      <c r="E3315" s="107"/>
      <c r="F3315" s="257"/>
      <c r="G3315" s="257"/>
      <c r="H3315" s="257"/>
      <c r="I3315" s="257"/>
      <c r="J3315" s="257"/>
      <c r="K3315" s="109"/>
      <c r="L3315" s="257"/>
      <c r="M3315" s="257"/>
      <c r="N3315" s="257"/>
      <c r="O3315" s="257"/>
      <c r="P3315" s="248"/>
      <c r="Q3315" s="248"/>
      <c r="R3315" s="248"/>
      <c r="S3315" s="248"/>
      <c r="T3315" s="248"/>
      <c r="U3315" s="248"/>
    </row>
    <row r="3316" spans="2:21" s="260" customFormat="1" ht="30" customHeight="1">
      <c r="B3316" s="250"/>
      <c r="C3316" s="250"/>
      <c r="D3316" s="250"/>
      <c r="E3316" s="107"/>
      <c r="F3316" s="257"/>
      <c r="G3316" s="257"/>
      <c r="H3316" s="257"/>
      <c r="I3316" s="257"/>
      <c r="J3316" s="257"/>
      <c r="K3316" s="109"/>
      <c r="L3316" s="257"/>
      <c r="M3316" s="257"/>
      <c r="N3316" s="257"/>
      <c r="O3316" s="257"/>
      <c r="P3316" s="248"/>
      <c r="Q3316" s="248"/>
      <c r="R3316" s="248"/>
      <c r="S3316" s="248"/>
      <c r="T3316" s="248"/>
      <c r="U3316" s="248"/>
    </row>
    <row r="3317" spans="2:21" s="260" customFormat="1" ht="30" customHeight="1">
      <c r="B3317" s="250"/>
      <c r="C3317" s="250"/>
      <c r="D3317" s="250"/>
      <c r="E3317" s="107"/>
      <c r="F3317" s="257"/>
      <c r="G3317" s="257"/>
      <c r="H3317" s="257"/>
      <c r="I3317" s="257"/>
      <c r="J3317" s="257"/>
      <c r="K3317" s="109"/>
      <c r="L3317" s="257"/>
      <c r="M3317" s="257"/>
      <c r="N3317" s="257"/>
      <c r="O3317" s="257"/>
      <c r="P3317" s="248"/>
      <c r="Q3317" s="248"/>
      <c r="R3317" s="248"/>
      <c r="S3317" s="248"/>
      <c r="T3317" s="248"/>
      <c r="U3317" s="248"/>
    </row>
    <row r="3318" spans="2:21" s="260" customFormat="1" ht="30" customHeight="1">
      <c r="B3318" s="250"/>
      <c r="C3318" s="250"/>
      <c r="D3318" s="250"/>
      <c r="E3318" s="107"/>
      <c r="F3318" s="257"/>
      <c r="G3318" s="257"/>
      <c r="H3318" s="257"/>
      <c r="I3318" s="257"/>
      <c r="J3318" s="257"/>
      <c r="K3318" s="109"/>
      <c r="L3318" s="257"/>
      <c r="M3318" s="257"/>
      <c r="N3318" s="257"/>
      <c r="O3318" s="257"/>
      <c r="P3318" s="248"/>
      <c r="Q3318" s="248"/>
      <c r="R3318" s="248"/>
      <c r="S3318" s="248"/>
      <c r="T3318" s="248"/>
      <c r="U3318" s="248"/>
    </row>
    <row r="3319" spans="2:21" s="260" customFormat="1" ht="30" customHeight="1">
      <c r="B3319" s="250"/>
      <c r="C3319" s="250"/>
      <c r="D3319" s="250"/>
      <c r="E3319" s="107"/>
      <c r="F3319" s="257"/>
      <c r="G3319" s="257"/>
      <c r="H3319" s="257"/>
      <c r="I3319" s="257"/>
      <c r="J3319" s="257"/>
      <c r="K3319" s="109"/>
      <c r="L3319" s="257"/>
      <c r="M3319" s="257"/>
      <c r="N3319" s="257"/>
      <c r="O3319" s="257"/>
      <c r="P3319" s="248"/>
      <c r="Q3319" s="248"/>
      <c r="R3319" s="248"/>
      <c r="S3319" s="248"/>
      <c r="T3319" s="248"/>
      <c r="U3319" s="248"/>
    </row>
    <row r="3320" spans="2:21" s="260" customFormat="1" ht="30" customHeight="1">
      <c r="B3320" s="250"/>
      <c r="C3320" s="250"/>
      <c r="D3320" s="250"/>
      <c r="E3320" s="107"/>
      <c r="F3320" s="257"/>
      <c r="G3320" s="257"/>
      <c r="H3320" s="257"/>
      <c r="I3320" s="257"/>
      <c r="J3320" s="257"/>
      <c r="K3320" s="109"/>
      <c r="L3320" s="257"/>
      <c r="M3320" s="257"/>
      <c r="N3320" s="257"/>
      <c r="O3320" s="257"/>
      <c r="P3320" s="248"/>
      <c r="Q3320" s="248"/>
      <c r="R3320" s="248"/>
      <c r="S3320" s="248"/>
      <c r="T3320" s="248"/>
      <c r="U3320" s="248"/>
    </row>
    <row r="3321" spans="2:21" s="260" customFormat="1" ht="30" customHeight="1">
      <c r="B3321" s="250"/>
      <c r="C3321" s="250"/>
      <c r="D3321" s="250"/>
      <c r="E3321" s="107"/>
      <c r="F3321" s="257"/>
      <c r="G3321" s="257"/>
      <c r="H3321" s="257"/>
      <c r="I3321" s="257"/>
      <c r="J3321" s="257"/>
      <c r="K3321" s="109"/>
      <c r="L3321" s="257"/>
      <c r="M3321" s="257"/>
      <c r="N3321" s="257"/>
      <c r="O3321" s="257"/>
      <c r="P3321" s="248"/>
      <c r="Q3321" s="248"/>
      <c r="R3321" s="248"/>
      <c r="S3321" s="248"/>
      <c r="T3321" s="248"/>
      <c r="U3321" s="248"/>
    </row>
    <row r="3322" spans="2:21" s="260" customFormat="1" ht="30" customHeight="1">
      <c r="B3322" s="250"/>
      <c r="C3322" s="250"/>
      <c r="D3322" s="250"/>
      <c r="E3322" s="107"/>
      <c r="F3322" s="257"/>
      <c r="G3322" s="257"/>
      <c r="H3322" s="257"/>
      <c r="I3322" s="257"/>
      <c r="J3322" s="257"/>
      <c r="K3322" s="109"/>
      <c r="L3322" s="257"/>
      <c r="M3322" s="257"/>
      <c r="N3322" s="257"/>
      <c r="O3322" s="257"/>
      <c r="P3322" s="248"/>
      <c r="Q3322" s="248"/>
      <c r="R3322" s="248"/>
      <c r="S3322" s="248"/>
      <c r="T3322" s="248"/>
      <c r="U3322" s="248"/>
    </row>
    <row r="3323" spans="2:21" s="260" customFormat="1" ht="30" customHeight="1">
      <c r="B3323" s="250"/>
      <c r="C3323" s="250"/>
      <c r="D3323" s="250"/>
      <c r="E3323" s="107"/>
      <c r="F3323" s="257"/>
      <c r="G3323" s="257"/>
      <c r="H3323" s="257"/>
      <c r="I3323" s="257"/>
      <c r="J3323" s="257"/>
      <c r="K3323" s="109"/>
      <c r="L3323" s="257"/>
      <c r="M3323" s="257"/>
      <c r="N3323" s="257"/>
      <c r="O3323" s="257"/>
      <c r="P3323" s="248"/>
      <c r="Q3323" s="248"/>
      <c r="R3323" s="248"/>
      <c r="S3323" s="248"/>
      <c r="T3323" s="248"/>
      <c r="U3323" s="248"/>
    </row>
    <row r="3324" spans="2:21" s="260" customFormat="1" ht="30" customHeight="1">
      <c r="B3324" s="250"/>
      <c r="C3324" s="250"/>
      <c r="D3324" s="250"/>
      <c r="E3324" s="107"/>
      <c r="F3324" s="257"/>
      <c r="G3324" s="257"/>
      <c r="H3324" s="257"/>
      <c r="I3324" s="257"/>
      <c r="J3324" s="257"/>
      <c r="K3324" s="109"/>
      <c r="L3324" s="257"/>
      <c r="M3324" s="257"/>
      <c r="N3324" s="257"/>
      <c r="O3324" s="257"/>
      <c r="P3324" s="248"/>
      <c r="Q3324" s="248"/>
      <c r="R3324" s="248"/>
      <c r="S3324" s="248"/>
      <c r="T3324" s="248"/>
      <c r="U3324" s="248"/>
    </row>
    <row r="3325" spans="2:21" s="260" customFormat="1" ht="30" customHeight="1">
      <c r="B3325" s="250"/>
      <c r="C3325" s="250"/>
      <c r="D3325" s="250"/>
      <c r="E3325" s="107"/>
      <c r="F3325" s="257"/>
      <c r="G3325" s="257"/>
      <c r="H3325" s="257"/>
      <c r="I3325" s="257"/>
      <c r="J3325" s="257"/>
      <c r="K3325" s="109"/>
      <c r="L3325" s="257"/>
      <c r="M3325" s="257"/>
      <c r="N3325" s="257"/>
      <c r="O3325" s="257"/>
      <c r="P3325" s="248"/>
      <c r="Q3325" s="248"/>
      <c r="R3325" s="248"/>
      <c r="S3325" s="248"/>
      <c r="T3325" s="248"/>
      <c r="U3325" s="248"/>
    </row>
    <row r="3326" spans="2:21" s="260" customFormat="1" ht="30" customHeight="1">
      <c r="B3326" s="250"/>
      <c r="C3326" s="250"/>
      <c r="D3326" s="250"/>
      <c r="E3326" s="107"/>
      <c r="F3326" s="257"/>
      <c r="G3326" s="257"/>
      <c r="H3326" s="257"/>
      <c r="I3326" s="257"/>
      <c r="J3326" s="257"/>
      <c r="K3326" s="109"/>
      <c r="L3326" s="257"/>
      <c r="M3326" s="257"/>
      <c r="N3326" s="257"/>
      <c r="O3326" s="257"/>
      <c r="P3326" s="248"/>
      <c r="Q3326" s="248"/>
      <c r="R3326" s="248"/>
      <c r="S3326" s="248"/>
      <c r="T3326" s="248"/>
      <c r="U3326" s="248"/>
    </row>
    <row r="3327" spans="2:21" s="260" customFormat="1" ht="30" customHeight="1">
      <c r="B3327" s="250"/>
      <c r="C3327" s="250"/>
      <c r="D3327" s="250"/>
      <c r="E3327" s="107"/>
      <c r="F3327" s="257"/>
      <c r="G3327" s="257"/>
      <c r="H3327" s="257"/>
      <c r="I3327" s="257"/>
      <c r="J3327" s="257"/>
      <c r="K3327" s="109"/>
      <c r="L3327" s="257"/>
      <c r="M3327" s="257"/>
      <c r="N3327" s="257"/>
      <c r="O3327" s="257"/>
      <c r="P3327" s="248"/>
      <c r="Q3327" s="248"/>
      <c r="R3327" s="248"/>
      <c r="S3327" s="248"/>
      <c r="T3327" s="248"/>
      <c r="U3327" s="248"/>
    </row>
    <row r="3328" spans="2:21" s="260" customFormat="1" ht="30" customHeight="1">
      <c r="B3328" s="250"/>
      <c r="C3328" s="250"/>
      <c r="D3328" s="250"/>
      <c r="E3328" s="107"/>
      <c r="F3328" s="257"/>
      <c r="G3328" s="257"/>
      <c r="H3328" s="257"/>
      <c r="I3328" s="257"/>
      <c r="J3328" s="257"/>
      <c r="K3328" s="109"/>
      <c r="L3328" s="257"/>
      <c r="M3328" s="257"/>
      <c r="N3328" s="257"/>
      <c r="O3328" s="257"/>
      <c r="P3328" s="248"/>
      <c r="Q3328" s="248"/>
      <c r="R3328" s="248"/>
      <c r="S3328" s="248"/>
      <c r="T3328" s="248"/>
      <c r="U3328" s="248"/>
    </row>
    <row r="3329" spans="2:21" s="260" customFormat="1" ht="30" customHeight="1">
      <c r="B3329" s="250"/>
      <c r="C3329" s="250"/>
      <c r="D3329" s="250"/>
      <c r="E3329" s="107"/>
      <c r="F3329" s="257"/>
      <c r="G3329" s="257"/>
      <c r="H3329" s="257"/>
      <c r="I3329" s="257"/>
      <c r="J3329" s="257"/>
      <c r="K3329" s="109"/>
      <c r="L3329" s="257"/>
      <c r="M3329" s="257"/>
      <c r="N3329" s="257"/>
      <c r="O3329" s="257"/>
      <c r="P3329" s="248"/>
      <c r="Q3329" s="248"/>
      <c r="R3329" s="248"/>
      <c r="S3329" s="248"/>
      <c r="T3329" s="248"/>
      <c r="U3329" s="248"/>
    </row>
    <row r="3330" spans="2:21" s="260" customFormat="1" ht="30" customHeight="1">
      <c r="B3330" s="250"/>
      <c r="C3330" s="250"/>
      <c r="D3330" s="250"/>
      <c r="E3330" s="107"/>
      <c r="F3330" s="257"/>
      <c r="G3330" s="257"/>
      <c r="H3330" s="257"/>
      <c r="I3330" s="257"/>
      <c r="J3330" s="257"/>
      <c r="K3330" s="109"/>
      <c r="L3330" s="257"/>
      <c r="M3330" s="257"/>
      <c r="N3330" s="257"/>
      <c r="O3330" s="257"/>
      <c r="P3330" s="248"/>
      <c r="Q3330" s="248"/>
      <c r="R3330" s="248"/>
      <c r="S3330" s="248"/>
      <c r="T3330" s="248"/>
      <c r="U3330" s="248"/>
    </row>
    <row r="3331" spans="2:21" s="260" customFormat="1" ht="30" customHeight="1">
      <c r="B3331" s="250"/>
      <c r="C3331" s="250"/>
      <c r="D3331" s="250"/>
      <c r="E3331" s="107"/>
      <c r="F3331" s="257"/>
      <c r="G3331" s="257"/>
      <c r="H3331" s="257"/>
      <c r="I3331" s="257"/>
      <c r="J3331" s="257"/>
      <c r="K3331" s="109"/>
      <c r="L3331" s="257"/>
      <c r="M3331" s="257"/>
      <c r="N3331" s="257"/>
      <c r="O3331" s="257"/>
      <c r="P3331" s="248"/>
      <c r="Q3331" s="248"/>
      <c r="R3331" s="248"/>
      <c r="S3331" s="248"/>
      <c r="T3331" s="248"/>
      <c r="U3331" s="248"/>
    </row>
    <row r="3332" spans="2:21" s="260" customFormat="1" ht="30" customHeight="1">
      <c r="B3332" s="250"/>
      <c r="C3332" s="250"/>
      <c r="D3332" s="250"/>
      <c r="E3332" s="107"/>
      <c r="F3332" s="257"/>
      <c r="G3332" s="257"/>
      <c r="H3332" s="257"/>
      <c r="I3332" s="257"/>
      <c r="J3332" s="257"/>
      <c r="K3332" s="109"/>
      <c r="L3332" s="257"/>
      <c r="M3332" s="257"/>
      <c r="N3332" s="257"/>
      <c r="O3332" s="257"/>
      <c r="P3332" s="248"/>
      <c r="Q3332" s="248"/>
      <c r="R3332" s="248"/>
      <c r="S3332" s="248"/>
      <c r="T3332" s="248"/>
      <c r="U3332" s="248"/>
    </row>
    <row r="3333" spans="2:21" s="260" customFormat="1" ht="30" customHeight="1">
      <c r="B3333" s="250"/>
      <c r="C3333" s="250"/>
      <c r="D3333" s="250"/>
      <c r="E3333" s="107"/>
      <c r="F3333" s="257"/>
      <c r="G3333" s="257"/>
      <c r="H3333" s="257"/>
      <c r="I3333" s="257"/>
      <c r="J3333" s="257"/>
      <c r="K3333" s="109"/>
      <c r="L3333" s="257"/>
      <c r="M3333" s="257"/>
      <c r="N3333" s="257"/>
      <c r="O3333" s="257"/>
      <c r="P3333" s="248"/>
      <c r="Q3333" s="248"/>
      <c r="R3333" s="248"/>
      <c r="S3333" s="248"/>
      <c r="T3333" s="248"/>
      <c r="U3333" s="248"/>
    </row>
    <row r="3334" spans="2:21" s="260" customFormat="1" ht="30" customHeight="1">
      <c r="B3334" s="250"/>
      <c r="C3334" s="250"/>
      <c r="D3334" s="250"/>
      <c r="E3334" s="107"/>
      <c r="F3334" s="257"/>
      <c r="G3334" s="257"/>
      <c r="H3334" s="257"/>
      <c r="I3334" s="257"/>
      <c r="J3334" s="257"/>
      <c r="K3334" s="109"/>
      <c r="L3334" s="257"/>
      <c r="M3334" s="257"/>
      <c r="N3334" s="257"/>
      <c r="O3334" s="257"/>
      <c r="P3334" s="248"/>
      <c r="Q3334" s="248"/>
      <c r="R3334" s="248"/>
      <c r="S3334" s="248"/>
      <c r="T3334" s="248"/>
      <c r="U3334" s="248"/>
    </row>
    <row r="3335" spans="2:21" s="260" customFormat="1" ht="30" customHeight="1">
      <c r="B3335" s="250"/>
      <c r="C3335" s="250"/>
      <c r="D3335" s="250"/>
      <c r="E3335" s="107"/>
      <c r="F3335" s="257"/>
      <c r="G3335" s="257"/>
      <c r="H3335" s="257"/>
      <c r="I3335" s="257"/>
      <c r="J3335" s="257"/>
      <c r="K3335" s="109"/>
      <c r="L3335" s="257"/>
      <c r="M3335" s="257"/>
      <c r="N3335" s="257"/>
      <c r="O3335" s="257"/>
      <c r="P3335" s="248"/>
      <c r="Q3335" s="248"/>
      <c r="R3335" s="248"/>
      <c r="S3335" s="248"/>
      <c r="T3335" s="248"/>
      <c r="U3335" s="248"/>
    </row>
    <row r="3336" spans="2:21" s="260" customFormat="1" ht="30" customHeight="1">
      <c r="B3336" s="250"/>
      <c r="C3336" s="250"/>
      <c r="D3336" s="250"/>
      <c r="E3336" s="107"/>
      <c r="F3336" s="257"/>
      <c r="G3336" s="257"/>
      <c r="H3336" s="257"/>
      <c r="I3336" s="257"/>
      <c r="J3336" s="257"/>
      <c r="K3336" s="109"/>
      <c r="L3336" s="257"/>
      <c r="M3336" s="257"/>
      <c r="N3336" s="257"/>
      <c r="O3336" s="257"/>
      <c r="P3336" s="248"/>
      <c r="Q3336" s="248"/>
      <c r="R3336" s="248"/>
      <c r="S3336" s="248"/>
      <c r="T3336" s="248"/>
      <c r="U3336" s="248"/>
    </row>
    <row r="3337" spans="2:21" s="260" customFormat="1" ht="30" customHeight="1">
      <c r="B3337" s="250"/>
      <c r="C3337" s="250"/>
      <c r="D3337" s="250"/>
      <c r="E3337" s="107"/>
      <c r="F3337" s="257"/>
      <c r="G3337" s="257"/>
      <c r="H3337" s="257"/>
      <c r="I3337" s="257"/>
      <c r="J3337" s="257"/>
      <c r="K3337" s="109"/>
      <c r="L3337" s="257"/>
      <c r="M3337" s="257"/>
      <c r="N3337" s="257"/>
      <c r="O3337" s="257"/>
      <c r="P3337" s="248"/>
      <c r="Q3337" s="248"/>
      <c r="R3337" s="248"/>
      <c r="S3337" s="248"/>
      <c r="T3337" s="248"/>
      <c r="U3337" s="248"/>
    </row>
    <row r="3338" spans="2:21" s="260" customFormat="1" ht="30" customHeight="1">
      <c r="B3338" s="250"/>
      <c r="C3338" s="250"/>
      <c r="D3338" s="250"/>
      <c r="E3338" s="107"/>
      <c r="F3338" s="257"/>
      <c r="G3338" s="257"/>
      <c r="H3338" s="257"/>
      <c r="I3338" s="257"/>
      <c r="J3338" s="257"/>
      <c r="K3338" s="109"/>
      <c r="L3338" s="257"/>
      <c r="M3338" s="257"/>
      <c r="N3338" s="257"/>
      <c r="O3338" s="257"/>
      <c r="P3338" s="248"/>
      <c r="Q3338" s="248"/>
      <c r="R3338" s="248"/>
      <c r="S3338" s="248"/>
      <c r="T3338" s="248"/>
      <c r="U3338" s="248"/>
    </row>
    <row r="3339" spans="2:21" s="260" customFormat="1" ht="30" customHeight="1">
      <c r="B3339" s="250"/>
      <c r="C3339" s="250"/>
      <c r="D3339" s="250"/>
      <c r="E3339" s="107"/>
      <c r="F3339" s="257"/>
      <c r="G3339" s="257"/>
      <c r="H3339" s="257"/>
      <c r="I3339" s="257"/>
      <c r="J3339" s="257"/>
      <c r="K3339" s="109"/>
      <c r="L3339" s="257"/>
      <c r="M3339" s="257"/>
      <c r="N3339" s="257"/>
      <c r="O3339" s="257"/>
      <c r="P3339" s="248"/>
      <c r="Q3339" s="248"/>
      <c r="R3339" s="248"/>
      <c r="S3339" s="248"/>
      <c r="T3339" s="248"/>
      <c r="U3339" s="248"/>
    </row>
    <row r="3340" spans="2:21" s="260" customFormat="1" ht="30" customHeight="1">
      <c r="B3340" s="250"/>
      <c r="C3340" s="250"/>
      <c r="D3340" s="250"/>
      <c r="E3340" s="107"/>
      <c r="F3340" s="257"/>
      <c r="G3340" s="257"/>
      <c r="H3340" s="257"/>
      <c r="I3340" s="257"/>
      <c r="J3340" s="257"/>
      <c r="K3340" s="109"/>
      <c r="L3340" s="257"/>
      <c r="M3340" s="257"/>
      <c r="N3340" s="257"/>
      <c r="O3340" s="257"/>
      <c r="P3340" s="248"/>
      <c r="Q3340" s="248"/>
      <c r="R3340" s="248"/>
      <c r="S3340" s="248"/>
      <c r="T3340" s="248"/>
      <c r="U3340" s="248"/>
    </row>
    <row r="3341" spans="2:21" s="260" customFormat="1" ht="30" customHeight="1">
      <c r="B3341" s="250"/>
      <c r="C3341" s="250"/>
      <c r="D3341" s="250"/>
      <c r="E3341" s="107"/>
      <c r="F3341" s="257"/>
      <c r="G3341" s="257"/>
      <c r="H3341" s="257"/>
      <c r="I3341" s="257"/>
      <c r="J3341" s="257"/>
      <c r="K3341" s="109"/>
      <c r="L3341" s="257"/>
      <c r="M3341" s="257"/>
      <c r="N3341" s="257"/>
      <c r="O3341" s="257"/>
      <c r="P3341" s="248"/>
      <c r="Q3341" s="248"/>
      <c r="R3341" s="248"/>
      <c r="S3341" s="248"/>
      <c r="T3341" s="248"/>
      <c r="U3341" s="248"/>
    </row>
    <row r="3342" spans="2:21" s="260" customFormat="1" ht="30" customHeight="1">
      <c r="B3342" s="250"/>
      <c r="C3342" s="250"/>
      <c r="D3342" s="250"/>
      <c r="E3342" s="107"/>
      <c r="F3342" s="257"/>
      <c r="G3342" s="257"/>
      <c r="H3342" s="257"/>
      <c r="I3342" s="257"/>
      <c r="J3342" s="257"/>
      <c r="K3342" s="109"/>
      <c r="L3342" s="257"/>
      <c r="M3342" s="257"/>
      <c r="N3342" s="257"/>
      <c r="O3342" s="257"/>
      <c r="P3342" s="248"/>
      <c r="Q3342" s="248"/>
      <c r="R3342" s="248"/>
      <c r="S3342" s="248"/>
      <c r="T3342" s="248"/>
      <c r="U3342" s="248"/>
    </row>
    <row r="3343" spans="2:21" s="260" customFormat="1" ht="30" customHeight="1">
      <c r="B3343" s="250"/>
      <c r="C3343" s="250"/>
      <c r="D3343" s="250"/>
      <c r="E3343" s="107"/>
      <c r="F3343" s="257"/>
      <c r="G3343" s="257"/>
      <c r="H3343" s="257"/>
      <c r="I3343" s="257"/>
      <c r="J3343" s="257"/>
      <c r="K3343" s="109"/>
      <c r="L3343" s="257"/>
      <c r="M3343" s="257"/>
      <c r="N3343" s="257"/>
      <c r="O3343" s="257"/>
      <c r="P3343" s="248"/>
      <c r="Q3343" s="248"/>
      <c r="R3343" s="248"/>
      <c r="S3343" s="248"/>
      <c r="T3343" s="248"/>
      <c r="U3343" s="248"/>
    </row>
    <row r="3344" spans="2:21" s="260" customFormat="1" ht="30" customHeight="1">
      <c r="B3344" s="250"/>
      <c r="C3344" s="250"/>
      <c r="D3344" s="250"/>
      <c r="E3344" s="107"/>
      <c r="F3344" s="257"/>
      <c r="G3344" s="257"/>
      <c r="H3344" s="257"/>
      <c r="I3344" s="257"/>
      <c r="J3344" s="257"/>
      <c r="K3344" s="109"/>
      <c r="L3344" s="257"/>
      <c r="M3344" s="257"/>
      <c r="N3344" s="257"/>
      <c r="O3344" s="257"/>
      <c r="P3344" s="248"/>
      <c r="Q3344" s="248"/>
      <c r="R3344" s="248"/>
      <c r="S3344" s="248"/>
      <c r="T3344" s="248"/>
      <c r="U3344" s="248"/>
    </row>
    <row r="3345" spans="2:21" s="260" customFormat="1" ht="30" customHeight="1">
      <c r="B3345" s="250"/>
      <c r="C3345" s="250"/>
      <c r="D3345" s="250"/>
      <c r="E3345" s="107"/>
      <c r="F3345" s="257"/>
      <c r="G3345" s="257"/>
      <c r="H3345" s="257"/>
      <c r="I3345" s="257"/>
      <c r="J3345" s="257"/>
      <c r="K3345" s="109"/>
      <c r="L3345" s="257"/>
      <c r="M3345" s="257"/>
      <c r="N3345" s="257"/>
      <c r="O3345" s="257"/>
      <c r="P3345" s="248"/>
      <c r="Q3345" s="248"/>
      <c r="R3345" s="248"/>
      <c r="S3345" s="248"/>
      <c r="T3345" s="248"/>
      <c r="U3345" s="248"/>
    </row>
    <row r="3346" spans="2:21" s="260" customFormat="1" ht="30" customHeight="1">
      <c r="B3346" s="250"/>
      <c r="C3346" s="250"/>
      <c r="D3346" s="250"/>
      <c r="E3346" s="107"/>
      <c r="F3346" s="257"/>
      <c r="G3346" s="257"/>
      <c r="H3346" s="257"/>
      <c r="I3346" s="257"/>
      <c r="J3346" s="257"/>
      <c r="K3346" s="109"/>
      <c r="L3346" s="257"/>
      <c r="M3346" s="257"/>
      <c r="N3346" s="257"/>
      <c r="O3346" s="257"/>
      <c r="P3346" s="248"/>
      <c r="Q3346" s="248"/>
      <c r="R3346" s="248"/>
      <c r="S3346" s="248"/>
      <c r="T3346" s="248"/>
      <c r="U3346" s="248"/>
    </row>
    <row r="3347" spans="2:21" s="260" customFormat="1" ht="30" customHeight="1">
      <c r="B3347" s="250"/>
      <c r="C3347" s="250"/>
      <c r="D3347" s="250"/>
      <c r="E3347" s="107"/>
      <c r="F3347" s="257"/>
      <c r="G3347" s="257"/>
      <c r="H3347" s="257"/>
      <c r="I3347" s="257"/>
      <c r="J3347" s="257"/>
      <c r="K3347" s="109"/>
      <c r="L3347" s="257"/>
      <c r="M3347" s="257"/>
      <c r="N3347" s="257"/>
      <c r="O3347" s="257"/>
      <c r="P3347" s="248"/>
      <c r="Q3347" s="248"/>
      <c r="R3347" s="248"/>
      <c r="S3347" s="248"/>
      <c r="T3347" s="248"/>
      <c r="U3347" s="248"/>
    </row>
    <row r="3348" spans="2:21" s="260" customFormat="1" ht="30" customHeight="1">
      <c r="B3348" s="250"/>
      <c r="C3348" s="250"/>
      <c r="D3348" s="250"/>
      <c r="E3348" s="107"/>
      <c r="F3348" s="257"/>
      <c r="G3348" s="257"/>
      <c r="H3348" s="257"/>
      <c r="I3348" s="257"/>
      <c r="J3348" s="257"/>
      <c r="K3348" s="109"/>
      <c r="L3348" s="257"/>
      <c r="M3348" s="257"/>
      <c r="N3348" s="257"/>
      <c r="O3348" s="257"/>
      <c r="P3348" s="248"/>
      <c r="Q3348" s="248"/>
      <c r="R3348" s="248"/>
      <c r="S3348" s="248"/>
      <c r="T3348" s="248"/>
      <c r="U3348" s="248"/>
    </row>
    <row r="3349" spans="2:21" s="260" customFormat="1" ht="30" customHeight="1">
      <c r="B3349" s="250"/>
      <c r="C3349" s="250"/>
      <c r="D3349" s="250"/>
      <c r="E3349" s="107"/>
      <c r="F3349" s="257"/>
      <c r="G3349" s="257"/>
      <c r="H3349" s="257"/>
      <c r="I3349" s="257"/>
      <c r="J3349" s="257"/>
      <c r="K3349" s="109"/>
      <c r="L3349" s="257"/>
      <c r="M3349" s="257"/>
      <c r="N3349" s="257"/>
      <c r="O3349" s="257"/>
      <c r="P3349" s="248"/>
      <c r="Q3349" s="248"/>
      <c r="R3349" s="248"/>
      <c r="S3349" s="248"/>
      <c r="T3349" s="248"/>
      <c r="U3349" s="248"/>
    </row>
    <row r="3350" spans="2:21" s="260" customFormat="1" ht="30" customHeight="1">
      <c r="B3350" s="250"/>
      <c r="C3350" s="250"/>
      <c r="D3350" s="250"/>
      <c r="E3350" s="107"/>
      <c r="F3350" s="257"/>
      <c r="G3350" s="257"/>
      <c r="H3350" s="257"/>
      <c r="I3350" s="257"/>
      <c r="J3350" s="257"/>
      <c r="K3350" s="109"/>
      <c r="L3350" s="257"/>
      <c r="M3350" s="257"/>
      <c r="N3350" s="257"/>
      <c r="O3350" s="257"/>
      <c r="P3350" s="248"/>
      <c r="Q3350" s="248"/>
      <c r="R3350" s="248"/>
      <c r="S3350" s="248"/>
      <c r="T3350" s="248"/>
      <c r="U3350" s="248"/>
    </row>
    <row r="3351" spans="2:21" s="260" customFormat="1" ht="30" customHeight="1">
      <c r="B3351" s="250"/>
      <c r="C3351" s="250"/>
      <c r="D3351" s="250"/>
      <c r="E3351" s="107"/>
      <c r="F3351" s="257"/>
      <c r="G3351" s="257"/>
      <c r="H3351" s="257"/>
      <c r="I3351" s="257"/>
      <c r="J3351" s="257"/>
      <c r="K3351" s="109"/>
      <c r="L3351" s="257"/>
      <c r="M3351" s="257"/>
      <c r="N3351" s="257"/>
      <c r="O3351" s="257"/>
      <c r="P3351" s="248"/>
      <c r="Q3351" s="248"/>
      <c r="R3351" s="248"/>
      <c r="S3351" s="248"/>
      <c r="T3351" s="248"/>
      <c r="U3351" s="248"/>
    </row>
    <row r="3352" spans="2:21" s="260" customFormat="1" ht="30" customHeight="1">
      <c r="B3352" s="250"/>
      <c r="C3352" s="250"/>
      <c r="D3352" s="250"/>
      <c r="E3352" s="107"/>
      <c r="F3352" s="257"/>
      <c r="G3352" s="257"/>
      <c r="H3352" s="257"/>
      <c r="I3352" s="257"/>
      <c r="J3352" s="257"/>
      <c r="K3352" s="109"/>
      <c r="L3352" s="257"/>
      <c r="M3352" s="257"/>
      <c r="N3352" s="257"/>
      <c r="O3352" s="257"/>
      <c r="P3352" s="248"/>
      <c r="Q3352" s="248"/>
      <c r="R3352" s="248"/>
      <c r="S3352" s="248"/>
      <c r="T3352" s="248"/>
      <c r="U3352" s="248"/>
    </row>
    <row r="3353" spans="2:21" s="260" customFormat="1" ht="30" customHeight="1">
      <c r="B3353" s="250"/>
      <c r="C3353" s="250"/>
      <c r="D3353" s="250"/>
      <c r="E3353" s="107"/>
      <c r="F3353" s="257"/>
      <c r="G3353" s="257"/>
      <c r="H3353" s="257"/>
      <c r="I3353" s="257"/>
      <c r="J3353" s="257"/>
      <c r="K3353" s="109"/>
      <c r="L3353" s="257"/>
      <c r="M3353" s="257"/>
      <c r="N3353" s="257"/>
      <c r="O3353" s="257"/>
      <c r="P3353" s="248"/>
      <c r="Q3353" s="248"/>
      <c r="R3353" s="248"/>
      <c r="S3353" s="248"/>
      <c r="T3353" s="248"/>
      <c r="U3353" s="248"/>
    </row>
    <row r="3354" spans="2:21" s="260" customFormat="1" ht="30" customHeight="1">
      <c r="B3354" s="250"/>
      <c r="C3354" s="250"/>
      <c r="D3354" s="250"/>
      <c r="E3354" s="107"/>
      <c r="F3354" s="257"/>
      <c r="G3354" s="257"/>
      <c r="H3354" s="257"/>
      <c r="I3354" s="257"/>
      <c r="J3354" s="257"/>
      <c r="K3354" s="109"/>
      <c r="L3354" s="257"/>
      <c r="M3354" s="257"/>
      <c r="N3354" s="257"/>
      <c r="O3354" s="257"/>
      <c r="P3354" s="248"/>
      <c r="Q3354" s="248"/>
      <c r="R3354" s="248"/>
      <c r="S3354" s="248"/>
      <c r="T3354" s="248"/>
      <c r="U3354" s="248"/>
    </row>
    <row r="3355" spans="2:21" s="260" customFormat="1" ht="30" customHeight="1">
      <c r="B3355" s="250"/>
      <c r="C3355" s="250"/>
      <c r="D3355" s="250"/>
      <c r="E3355" s="107"/>
      <c r="F3355" s="257"/>
      <c r="G3355" s="257"/>
      <c r="H3355" s="257"/>
      <c r="I3355" s="257"/>
      <c r="J3355" s="257"/>
      <c r="K3355" s="109"/>
      <c r="L3355" s="257"/>
      <c r="M3355" s="257"/>
      <c r="N3355" s="257"/>
      <c r="O3355" s="257"/>
      <c r="P3355" s="248"/>
      <c r="Q3355" s="248"/>
      <c r="R3355" s="248"/>
      <c r="S3355" s="248"/>
      <c r="T3355" s="248"/>
      <c r="U3355" s="248"/>
    </row>
    <row r="3356" spans="2:21" s="260" customFormat="1" ht="30" customHeight="1">
      <c r="B3356" s="250"/>
      <c r="C3356" s="250"/>
      <c r="D3356" s="250"/>
      <c r="E3356" s="107"/>
      <c r="F3356" s="257"/>
      <c r="G3356" s="257"/>
      <c r="H3356" s="257"/>
      <c r="I3356" s="257"/>
      <c r="J3356" s="257"/>
      <c r="K3356" s="109"/>
      <c r="L3356" s="257"/>
      <c r="M3356" s="257"/>
      <c r="N3356" s="257"/>
      <c r="O3356" s="257"/>
      <c r="P3356" s="248"/>
      <c r="Q3356" s="248"/>
      <c r="R3356" s="248"/>
      <c r="S3356" s="248"/>
      <c r="T3356" s="248"/>
      <c r="U3356" s="248"/>
    </row>
    <row r="3357" spans="2:21" s="260" customFormat="1" ht="30" customHeight="1">
      <c r="B3357" s="250"/>
      <c r="C3357" s="250"/>
      <c r="D3357" s="250"/>
      <c r="E3357" s="107"/>
      <c r="F3357" s="257"/>
      <c r="G3357" s="257"/>
      <c r="H3357" s="257"/>
      <c r="I3357" s="257"/>
      <c r="J3357" s="257"/>
      <c r="K3357" s="109"/>
      <c r="L3357" s="257"/>
      <c r="M3357" s="257"/>
      <c r="N3357" s="257"/>
      <c r="O3357" s="257"/>
      <c r="P3357" s="248"/>
      <c r="Q3357" s="248"/>
      <c r="R3357" s="248"/>
      <c r="S3357" s="248"/>
      <c r="T3357" s="248"/>
      <c r="U3357" s="248"/>
    </row>
    <row r="3358" spans="2:21" s="260" customFormat="1" ht="30" customHeight="1">
      <c r="B3358" s="250"/>
      <c r="C3358" s="250"/>
      <c r="D3358" s="250"/>
      <c r="E3358" s="107"/>
      <c r="F3358" s="257"/>
      <c r="G3358" s="257"/>
      <c r="H3358" s="257"/>
      <c r="I3358" s="257"/>
      <c r="J3358" s="257"/>
      <c r="K3358" s="109"/>
      <c r="L3358" s="257"/>
      <c r="M3358" s="257"/>
      <c r="N3358" s="257"/>
      <c r="O3358" s="257"/>
      <c r="P3358" s="248"/>
      <c r="Q3358" s="248"/>
      <c r="R3358" s="248"/>
      <c r="S3358" s="248"/>
      <c r="T3358" s="248"/>
      <c r="U3358" s="248"/>
    </row>
    <row r="3359" spans="2:21" s="260" customFormat="1" ht="30" customHeight="1">
      <c r="B3359" s="250"/>
      <c r="C3359" s="250"/>
      <c r="D3359" s="250"/>
      <c r="E3359" s="107"/>
      <c r="F3359" s="257"/>
      <c r="G3359" s="257"/>
      <c r="H3359" s="257"/>
      <c r="I3359" s="257"/>
      <c r="J3359" s="257"/>
      <c r="K3359" s="109"/>
      <c r="L3359" s="257"/>
      <c r="M3359" s="257"/>
      <c r="N3359" s="257"/>
      <c r="O3359" s="257"/>
      <c r="P3359" s="248"/>
      <c r="Q3359" s="248"/>
      <c r="R3359" s="248"/>
      <c r="S3359" s="248"/>
      <c r="T3359" s="248"/>
      <c r="U3359" s="248"/>
    </row>
    <row r="3360" spans="2:21" s="260" customFormat="1" ht="30" customHeight="1">
      <c r="B3360" s="250"/>
      <c r="C3360" s="250"/>
      <c r="D3360" s="250"/>
      <c r="E3360" s="107"/>
      <c r="F3360" s="257"/>
      <c r="G3360" s="257"/>
      <c r="H3360" s="257"/>
      <c r="I3360" s="257"/>
      <c r="J3360" s="257"/>
      <c r="K3360" s="109"/>
      <c r="L3360" s="257"/>
      <c r="M3360" s="257"/>
      <c r="N3360" s="257"/>
      <c r="O3360" s="257"/>
      <c r="P3360" s="248"/>
      <c r="Q3360" s="248"/>
      <c r="R3360" s="248"/>
      <c r="S3360" s="248"/>
      <c r="T3360" s="248"/>
      <c r="U3360" s="248"/>
    </row>
    <row r="3361" spans="2:21" s="260" customFormat="1" ht="30" customHeight="1">
      <c r="B3361" s="250"/>
      <c r="C3361" s="250"/>
      <c r="D3361" s="250"/>
      <c r="E3361" s="107"/>
      <c r="F3361" s="257"/>
      <c r="G3361" s="257"/>
      <c r="H3361" s="257"/>
      <c r="I3361" s="257"/>
      <c r="J3361" s="257"/>
      <c r="K3361" s="109"/>
      <c r="L3361" s="257"/>
      <c r="M3361" s="257"/>
      <c r="N3361" s="257"/>
      <c r="O3361" s="257"/>
      <c r="P3361" s="248"/>
      <c r="Q3361" s="248"/>
      <c r="R3361" s="248"/>
      <c r="S3361" s="248"/>
      <c r="T3361" s="248"/>
      <c r="U3361" s="248"/>
    </row>
    <row r="3362" spans="2:21" s="260" customFormat="1" ht="30" customHeight="1">
      <c r="B3362" s="250"/>
      <c r="C3362" s="250"/>
      <c r="D3362" s="250"/>
      <c r="E3362" s="107"/>
      <c r="F3362" s="257"/>
      <c r="G3362" s="257"/>
      <c r="H3362" s="257"/>
      <c r="I3362" s="257"/>
      <c r="J3362" s="257"/>
      <c r="K3362" s="109"/>
      <c r="L3362" s="257"/>
      <c r="M3362" s="257"/>
      <c r="N3362" s="257"/>
      <c r="O3362" s="257"/>
      <c r="P3362" s="248"/>
      <c r="Q3362" s="248"/>
      <c r="R3362" s="248"/>
      <c r="S3362" s="248"/>
      <c r="T3362" s="248"/>
      <c r="U3362" s="248"/>
    </row>
    <row r="3363" spans="2:21" s="260" customFormat="1" ht="30" customHeight="1">
      <c r="B3363" s="250"/>
      <c r="C3363" s="250"/>
      <c r="D3363" s="250"/>
      <c r="E3363" s="107"/>
      <c r="F3363" s="257"/>
      <c r="G3363" s="257"/>
      <c r="H3363" s="257"/>
      <c r="I3363" s="257"/>
      <c r="J3363" s="257"/>
      <c r="K3363" s="109"/>
      <c r="L3363" s="257"/>
      <c r="M3363" s="257"/>
      <c r="N3363" s="257"/>
      <c r="O3363" s="257"/>
      <c r="P3363" s="248"/>
      <c r="Q3363" s="248"/>
      <c r="R3363" s="248"/>
      <c r="S3363" s="248"/>
      <c r="T3363" s="248"/>
      <c r="U3363" s="248"/>
    </row>
    <row r="3364" spans="2:21" s="260" customFormat="1" ht="30" customHeight="1">
      <c r="B3364" s="250"/>
      <c r="C3364" s="250"/>
      <c r="D3364" s="250"/>
      <c r="E3364" s="107"/>
      <c r="F3364" s="257"/>
      <c r="G3364" s="257"/>
      <c r="H3364" s="257"/>
      <c r="I3364" s="257"/>
      <c r="J3364" s="257"/>
      <c r="K3364" s="109"/>
      <c r="L3364" s="257"/>
      <c r="M3364" s="257"/>
      <c r="N3364" s="257"/>
      <c r="O3364" s="257"/>
      <c r="P3364" s="248"/>
      <c r="Q3364" s="248"/>
      <c r="R3364" s="248"/>
      <c r="S3364" s="248"/>
      <c r="T3364" s="248"/>
      <c r="U3364" s="248"/>
    </row>
    <row r="3365" spans="2:21" s="260" customFormat="1" ht="30" customHeight="1">
      <c r="B3365" s="250"/>
      <c r="C3365" s="250"/>
      <c r="D3365" s="250"/>
      <c r="E3365" s="107"/>
      <c r="F3365" s="257"/>
      <c r="G3365" s="257"/>
      <c r="H3365" s="257"/>
      <c r="I3365" s="257"/>
      <c r="J3365" s="257"/>
      <c r="K3365" s="109"/>
      <c r="L3365" s="257"/>
      <c r="M3365" s="257"/>
      <c r="N3365" s="257"/>
      <c r="O3365" s="257"/>
      <c r="P3365" s="248"/>
      <c r="Q3365" s="248"/>
      <c r="R3365" s="248"/>
      <c r="S3365" s="248"/>
      <c r="T3365" s="248"/>
      <c r="U3365" s="248"/>
    </row>
    <row r="3366" spans="2:21" s="260" customFormat="1" ht="30" customHeight="1">
      <c r="B3366" s="250"/>
      <c r="C3366" s="250"/>
      <c r="D3366" s="250"/>
      <c r="E3366" s="107"/>
      <c r="F3366" s="257"/>
      <c r="G3366" s="257"/>
      <c r="H3366" s="257"/>
      <c r="I3366" s="257"/>
      <c r="J3366" s="257"/>
      <c r="K3366" s="109"/>
      <c r="L3366" s="257"/>
      <c r="M3366" s="257"/>
      <c r="N3366" s="257"/>
      <c r="O3366" s="257"/>
      <c r="P3366" s="248"/>
      <c r="Q3366" s="248"/>
      <c r="R3366" s="248"/>
      <c r="S3366" s="248"/>
      <c r="T3366" s="248"/>
      <c r="U3366" s="248"/>
    </row>
    <row r="3367" spans="2:21" s="260" customFormat="1" ht="30" customHeight="1">
      <c r="B3367" s="250"/>
      <c r="C3367" s="250"/>
      <c r="D3367" s="250"/>
      <c r="E3367" s="107"/>
      <c r="F3367" s="257"/>
      <c r="G3367" s="257"/>
      <c r="H3367" s="257"/>
      <c r="I3367" s="257"/>
      <c r="J3367" s="257"/>
      <c r="K3367" s="109"/>
      <c r="L3367" s="257"/>
      <c r="M3367" s="257"/>
      <c r="N3367" s="257"/>
      <c r="O3367" s="257"/>
      <c r="P3367" s="248"/>
      <c r="Q3367" s="248"/>
      <c r="R3367" s="248"/>
      <c r="S3367" s="248"/>
      <c r="T3367" s="248"/>
      <c r="U3367" s="248"/>
    </row>
    <row r="3368" spans="2:21" s="260" customFormat="1" ht="30" customHeight="1">
      <c r="B3368" s="250"/>
      <c r="C3368" s="250"/>
      <c r="D3368" s="250"/>
      <c r="E3368" s="107"/>
      <c r="F3368" s="257"/>
      <c r="G3368" s="257"/>
      <c r="H3368" s="257"/>
      <c r="I3368" s="257"/>
      <c r="J3368" s="257"/>
      <c r="K3368" s="109"/>
      <c r="L3368" s="257"/>
      <c r="M3368" s="257"/>
      <c r="N3368" s="257"/>
      <c r="O3368" s="257"/>
      <c r="P3368" s="248"/>
      <c r="Q3368" s="248"/>
      <c r="R3368" s="248"/>
      <c r="S3368" s="248"/>
      <c r="T3368" s="248"/>
      <c r="U3368" s="248"/>
    </row>
    <row r="3369" spans="2:21" s="260" customFormat="1" ht="30" customHeight="1">
      <c r="B3369" s="250"/>
      <c r="C3369" s="250"/>
      <c r="D3369" s="250"/>
      <c r="E3369" s="107"/>
      <c r="F3369" s="257"/>
      <c r="G3369" s="257"/>
      <c r="H3369" s="257"/>
      <c r="I3369" s="257"/>
      <c r="J3369" s="257"/>
      <c r="K3369" s="109"/>
      <c r="L3369" s="257"/>
      <c r="M3369" s="257"/>
      <c r="N3369" s="257"/>
      <c r="O3369" s="257"/>
      <c r="P3369" s="248"/>
      <c r="Q3369" s="248"/>
      <c r="R3369" s="248"/>
      <c r="S3369" s="248"/>
      <c r="T3369" s="248"/>
      <c r="U3369" s="248"/>
    </row>
    <row r="3370" spans="2:21" s="260" customFormat="1" ht="30" customHeight="1">
      <c r="B3370" s="250"/>
      <c r="C3370" s="250"/>
      <c r="D3370" s="250"/>
      <c r="E3370" s="107"/>
      <c r="F3370" s="257"/>
      <c r="G3370" s="257"/>
      <c r="H3370" s="257"/>
      <c r="I3370" s="257"/>
      <c r="J3370" s="257"/>
      <c r="K3370" s="109"/>
      <c r="L3370" s="257"/>
      <c r="M3370" s="257"/>
      <c r="N3370" s="257"/>
      <c r="O3370" s="257"/>
      <c r="P3370" s="248"/>
      <c r="Q3370" s="248"/>
      <c r="R3370" s="248"/>
      <c r="S3370" s="248"/>
      <c r="T3370" s="248"/>
      <c r="U3370" s="248"/>
    </row>
    <row r="3371" spans="2:21" s="260" customFormat="1" ht="30" customHeight="1">
      <c r="B3371" s="250"/>
      <c r="C3371" s="250"/>
      <c r="D3371" s="250"/>
      <c r="E3371" s="107"/>
      <c r="F3371" s="257"/>
      <c r="G3371" s="257"/>
      <c r="H3371" s="257"/>
      <c r="I3371" s="257"/>
      <c r="J3371" s="257"/>
      <c r="K3371" s="109"/>
      <c r="L3371" s="257"/>
      <c r="M3371" s="257"/>
      <c r="N3371" s="257"/>
      <c r="O3371" s="257"/>
      <c r="P3371" s="248"/>
      <c r="Q3371" s="248"/>
      <c r="R3371" s="248"/>
      <c r="S3371" s="248"/>
      <c r="T3371" s="248"/>
      <c r="U3371" s="248"/>
    </row>
    <row r="3372" spans="2:21" s="260" customFormat="1" ht="30" customHeight="1">
      <c r="B3372" s="250"/>
      <c r="C3372" s="250"/>
      <c r="D3372" s="250"/>
      <c r="E3372" s="107"/>
      <c r="F3372" s="257"/>
      <c r="G3372" s="257"/>
      <c r="H3372" s="257"/>
      <c r="I3372" s="257"/>
      <c r="J3372" s="257"/>
      <c r="K3372" s="109"/>
      <c r="L3372" s="257"/>
      <c r="M3372" s="257"/>
      <c r="N3372" s="257"/>
      <c r="O3372" s="257"/>
      <c r="P3372" s="248"/>
      <c r="Q3372" s="248"/>
      <c r="R3372" s="248"/>
      <c r="S3372" s="248"/>
      <c r="T3372" s="248"/>
      <c r="U3372" s="248"/>
    </row>
    <row r="3373" spans="2:21" s="260" customFormat="1" ht="30" customHeight="1">
      <c r="B3373" s="250"/>
      <c r="C3373" s="250"/>
      <c r="D3373" s="250"/>
      <c r="E3373" s="107"/>
      <c r="F3373" s="257"/>
      <c r="G3373" s="257"/>
      <c r="H3373" s="257"/>
      <c r="I3373" s="257"/>
      <c r="J3373" s="257"/>
      <c r="K3373" s="109"/>
      <c r="L3373" s="257"/>
      <c r="M3373" s="257"/>
      <c r="N3373" s="257"/>
      <c r="O3373" s="257"/>
      <c r="P3373" s="248"/>
      <c r="Q3373" s="248"/>
      <c r="R3373" s="248"/>
      <c r="S3373" s="248"/>
      <c r="T3373" s="248"/>
      <c r="U3373" s="248"/>
    </row>
    <row r="3374" spans="2:21" s="260" customFormat="1" ht="30" customHeight="1">
      <c r="B3374" s="250"/>
      <c r="C3374" s="250"/>
      <c r="D3374" s="250"/>
      <c r="E3374" s="107"/>
      <c r="F3374" s="257"/>
      <c r="G3374" s="257"/>
      <c r="H3374" s="257"/>
      <c r="I3374" s="257"/>
      <c r="J3374" s="257"/>
      <c r="K3374" s="109"/>
      <c r="L3374" s="257"/>
      <c r="M3374" s="257"/>
      <c r="N3374" s="257"/>
      <c r="O3374" s="257"/>
      <c r="P3374" s="248"/>
      <c r="Q3374" s="248"/>
      <c r="R3374" s="248"/>
      <c r="S3374" s="248"/>
      <c r="T3374" s="248"/>
      <c r="U3374" s="248"/>
    </row>
    <row r="3375" spans="2:21" s="260" customFormat="1" ht="30" customHeight="1">
      <c r="B3375" s="250"/>
      <c r="C3375" s="250"/>
      <c r="D3375" s="250"/>
      <c r="E3375" s="107"/>
      <c r="F3375" s="257"/>
      <c r="G3375" s="257"/>
      <c r="H3375" s="257"/>
      <c r="I3375" s="257"/>
      <c r="J3375" s="257"/>
      <c r="K3375" s="109"/>
      <c r="L3375" s="257"/>
      <c r="M3375" s="257"/>
      <c r="N3375" s="257"/>
      <c r="O3375" s="257"/>
      <c r="P3375" s="248"/>
      <c r="Q3375" s="248"/>
      <c r="R3375" s="248"/>
      <c r="S3375" s="248"/>
      <c r="T3375" s="248"/>
      <c r="U3375" s="248"/>
    </row>
    <row r="3376" spans="2:21" s="260" customFormat="1" ht="30" customHeight="1">
      <c r="B3376" s="250"/>
      <c r="C3376" s="250"/>
      <c r="D3376" s="250"/>
      <c r="E3376" s="107"/>
      <c r="F3376" s="257"/>
      <c r="G3376" s="257"/>
      <c r="H3376" s="257"/>
      <c r="I3376" s="257"/>
      <c r="J3376" s="257"/>
      <c r="K3376" s="109"/>
      <c r="L3376" s="257"/>
      <c r="M3376" s="257"/>
      <c r="N3376" s="257"/>
      <c r="O3376" s="257"/>
      <c r="P3376" s="248"/>
      <c r="Q3376" s="248"/>
      <c r="R3376" s="248"/>
      <c r="S3376" s="248"/>
      <c r="T3376" s="248"/>
      <c r="U3376" s="248"/>
    </row>
    <row r="3377" spans="2:21" s="260" customFormat="1" ht="30" customHeight="1">
      <c r="B3377" s="250"/>
      <c r="C3377" s="250"/>
      <c r="D3377" s="250"/>
      <c r="E3377" s="107"/>
      <c r="F3377" s="257"/>
      <c r="G3377" s="257"/>
      <c r="H3377" s="257"/>
      <c r="I3377" s="257"/>
      <c r="J3377" s="257"/>
      <c r="K3377" s="109"/>
      <c r="L3377" s="257"/>
      <c r="M3377" s="257"/>
      <c r="N3377" s="257"/>
      <c r="O3377" s="257"/>
      <c r="P3377" s="248"/>
      <c r="Q3377" s="248"/>
      <c r="R3377" s="248"/>
      <c r="S3377" s="248"/>
      <c r="T3377" s="248"/>
      <c r="U3377" s="248"/>
    </row>
    <row r="3378" spans="2:21" s="260" customFormat="1" ht="30" customHeight="1">
      <c r="B3378" s="250"/>
      <c r="C3378" s="250"/>
      <c r="D3378" s="250"/>
      <c r="E3378" s="107"/>
      <c r="F3378" s="257"/>
      <c r="G3378" s="257"/>
      <c r="H3378" s="257"/>
      <c r="I3378" s="257"/>
      <c r="J3378" s="257"/>
      <c r="K3378" s="109"/>
      <c r="L3378" s="257"/>
      <c r="M3378" s="257"/>
      <c r="N3378" s="257"/>
      <c r="O3378" s="257"/>
      <c r="P3378" s="248"/>
      <c r="Q3378" s="248"/>
      <c r="R3378" s="248"/>
      <c r="S3378" s="248"/>
      <c r="T3378" s="248"/>
      <c r="U3378" s="248"/>
    </row>
    <row r="3379" spans="2:21" s="260" customFormat="1" ht="30" customHeight="1">
      <c r="B3379" s="250"/>
      <c r="C3379" s="250"/>
      <c r="D3379" s="250"/>
      <c r="E3379" s="107"/>
      <c r="F3379" s="257"/>
      <c r="G3379" s="257"/>
      <c r="H3379" s="257"/>
      <c r="I3379" s="257"/>
      <c r="J3379" s="257"/>
      <c r="K3379" s="109"/>
      <c r="L3379" s="257"/>
      <c r="M3379" s="257"/>
      <c r="N3379" s="257"/>
      <c r="O3379" s="257"/>
      <c r="P3379" s="248"/>
      <c r="Q3379" s="248"/>
      <c r="R3379" s="248"/>
      <c r="S3379" s="248"/>
      <c r="T3379" s="248"/>
      <c r="U3379" s="248"/>
    </row>
    <row r="3380" spans="2:21" s="260" customFormat="1" ht="30" customHeight="1">
      <c r="B3380" s="250"/>
      <c r="C3380" s="250"/>
      <c r="D3380" s="250"/>
      <c r="E3380" s="107"/>
      <c r="F3380" s="257"/>
      <c r="G3380" s="257"/>
      <c r="H3380" s="257"/>
      <c r="I3380" s="257"/>
      <c r="J3380" s="257"/>
      <c r="K3380" s="109"/>
      <c r="L3380" s="257"/>
      <c r="M3380" s="257"/>
      <c r="N3380" s="257"/>
      <c r="O3380" s="257"/>
      <c r="P3380" s="248"/>
      <c r="Q3380" s="248"/>
      <c r="R3380" s="248"/>
      <c r="S3380" s="248"/>
      <c r="T3380" s="248"/>
      <c r="U3380" s="248"/>
    </row>
    <row r="3381" spans="2:21" s="260" customFormat="1" ht="30" customHeight="1">
      <c r="B3381" s="250"/>
      <c r="C3381" s="250"/>
      <c r="D3381" s="250"/>
      <c r="E3381" s="107"/>
      <c r="F3381" s="257"/>
      <c r="G3381" s="257"/>
      <c r="H3381" s="257"/>
      <c r="I3381" s="257"/>
      <c r="J3381" s="257"/>
      <c r="K3381" s="109"/>
      <c r="L3381" s="257"/>
      <c r="M3381" s="257"/>
      <c r="N3381" s="257"/>
      <c r="O3381" s="257"/>
      <c r="P3381" s="248"/>
      <c r="Q3381" s="248"/>
      <c r="R3381" s="248"/>
      <c r="S3381" s="248"/>
      <c r="T3381" s="248"/>
      <c r="U3381" s="248"/>
    </row>
    <row r="3382" spans="2:21" s="260" customFormat="1" ht="30" customHeight="1">
      <c r="B3382" s="250"/>
      <c r="C3382" s="250"/>
      <c r="D3382" s="250"/>
      <c r="E3382" s="107"/>
      <c r="F3382" s="257"/>
      <c r="G3382" s="257"/>
      <c r="H3382" s="257"/>
      <c r="I3382" s="257"/>
      <c r="J3382" s="257"/>
      <c r="K3382" s="109"/>
      <c r="L3382" s="257"/>
      <c r="M3382" s="257"/>
      <c r="N3382" s="257"/>
      <c r="O3382" s="257"/>
      <c r="P3382" s="248"/>
      <c r="Q3382" s="248"/>
      <c r="R3382" s="248"/>
      <c r="S3382" s="248"/>
      <c r="T3382" s="248"/>
      <c r="U3382" s="248"/>
    </row>
    <row r="3383" spans="2:21" s="260" customFormat="1" ht="30" customHeight="1">
      <c r="B3383" s="250"/>
      <c r="C3383" s="250"/>
      <c r="D3383" s="250"/>
      <c r="E3383" s="107"/>
      <c r="F3383" s="257"/>
      <c r="G3383" s="257"/>
      <c r="H3383" s="257"/>
      <c r="I3383" s="257"/>
      <c r="J3383" s="257"/>
      <c r="K3383" s="109"/>
      <c r="L3383" s="257"/>
      <c r="M3383" s="257"/>
      <c r="N3383" s="257"/>
      <c r="O3383" s="257"/>
      <c r="P3383" s="248"/>
      <c r="Q3383" s="248"/>
      <c r="R3383" s="248"/>
      <c r="S3383" s="248"/>
      <c r="T3383" s="248"/>
      <c r="U3383" s="248"/>
    </row>
    <row r="3384" spans="2:21" s="260" customFormat="1" ht="30" customHeight="1">
      <c r="B3384" s="250"/>
      <c r="C3384" s="250"/>
      <c r="D3384" s="250"/>
      <c r="E3384" s="107"/>
      <c r="F3384" s="257"/>
      <c r="G3384" s="257"/>
      <c r="H3384" s="257"/>
      <c r="I3384" s="257"/>
      <c r="J3384" s="257"/>
      <c r="K3384" s="109"/>
      <c r="L3384" s="257"/>
      <c r="M3384" s="257"/>
      <c r="N3384" s="257"/>
      <c r="O3384" s="257"/>
      <c r="P3384" s="248"/>
      <c r="Q3384" s="248"/>
      <c r="R3384" s="248"/>
      <c r="S3384" s="248"/>
      <c r="T3384" s="248"/>
      <c r="U3384" s="248"/>
    </row>
    <row r="3385" spans="2:21" s="260" customFormat="1" ht="30" customHeight="1">
      <c r="B3385" s="250"/>
      <c r="C3385" s="250"/>
      <c r="D3385" s="250"/>
      <c r="E3385" s="107"/>
      <c r="F3385" s="257"/>
      <c r="G3385" s="257"/>
      <c r="H3385" s="257"/>
      <c r="I3385" s="257"/>
      <c r="J3385" s="257"/>
      <c r="K3385" s="109"/>
      <c r="L3385" s="257"/>
      <c r="M3385" s="257"/>
      <c r="N3385" s="257"/>
      <c r="O3385" s="257"/>
      <c r="P3385" s="248"/>
      <c r="Q3385" s="248"/>
      <c r="R3385" s="248"/>
      <c r="S3385" s="248"/>
      <c r="T3385" s="248"/>
      <c r="U3385" s="248"/>
    </row>
    <row r="3386" spans="2:21" s="260" customFormat="1" ht="30" customHeight="1">
      <c r="B3386" s="250"/>
      <c r="C3386" s="250"/>
      <c r="D3386" s="250"/>
      <c r="E3386" s="107"/>
      <c r="F3386" s="257"/>
      <c r="G3386" s="257"/>
      <c r="H3386" s="257"/>
      <c r="I3386" s="257"/>
      <c r="J3386" s="257"/>
      <c r="K3386" s="109"/>
      <c r="L3386" s="257"/>
      <c r="M3386" s="257"/>
      <c r="N3386" s="257"/>
      <c r="O3386" s="257"/>
      <c r="P3386" s="248"/>
      <c r="Q3386" s="248"/>
      <c r="R3386" s="248"/>
      <c r="S3386" s="248"/>
      <c r="T3386" s="248"/>
      <c r="U3386" s="248"/>
    </row>
    <row r="3387" spans="2:21" s="260" customFormat="1" ht="30" customHeight="1">
      <c r="B3387" s="250"/>
      <c r="C3387" s="250"/>
      <c r="D3387" s="250"/>
      <c r="E3387" s="107"/>
      <c r="F3387" s="257"/>
      <c r="G3387" s="257"/>
      <c r="H3387" s="257"/>
      <c r="I3387" s="257"/>
      <c r="J3387" s="257"/>
      <c r="K3387" s="109"/>
      <c r="L3387" s="257"/>
      <c r="M3387" s="257"/>
      <c r="N3387" s="257"/>
      <c r="O3387" s="257"/>
      <c r="P3387" s="248"/>
      <c r="Q3387" s="248"/>
      <c r="R3387" s="248"/>
      <c r="S3387" s="248"/>
      <c r="T3387" s="248"/>
      <c r="U3387" s="248"/>
    </row>
    <row r="3388" spans="2:21" s="260" customFormat="1" ht="30" customHeight="1">
      <c r="B3388" s="250"/>
      <c r="C3388" s="250"/>
      <c r="D3388" s="250"/>
      <c r="E3388" s="107"/>
      <c r="F3388" s="257"/>
      <c r="G3388" s="257"/>
      <c r="H3388" s="257"/>
      <c r="I3388" s="257"/>
      <c r="J3388" s="257"/>
      <c r="K3388" s="109"/>
      <c r="L3388" s="257"/>
      <c r="M3388" s="257"/>
      <c r="N3388" s="257"/>
      <c r="O3388" s="257"/>
      <c r="P3388" s="248"/>
      <c r="Q3388" s="248"/>
      <c r="R3388" s="248"/>
      <c r="S3388" s="248"/>
      <c r="T3388" s="248"/>
      <c r="U3388" s="248"/>
    </row>
    <row r="3389" spans="2:21" s="260" customFormat="1" ht="30" customHeight="1">
      <c r="B3389" s="250"/>
      <c r="C3389" s="250"/>
      <c r="D3389" s="250"/>
      <c r="E3389" s="107"/>
      <c r="F3389" s="257"/>
      <c r="G3389" s="257"/>
      <c r="H3389" s="257"/>
      <c r="I3389" s="257"/>
      <c r="J3389" s="257"/>
      <c r="K3389" s="109"/>
      <c r="L3389" s="257"/>
      <c r="M3389" s="257"/>
      <c r="N3389" s="257"/>
      <c r="O3389" s="257"/>
      <c r="P3389" s="248"/>
      <c r="Q3389" s="248"/>
      <c r="R3389" s="248"/>
      <c r="S3389" s="248"/>
      <c r="T3389" s="248"/>
      <c r="U3389" s="248"/>
    </row>
    <row r="3390" spans="2:21" s="260" customFormat="1" ht="30" customHeight="1">
      <c r="B3390" s="250"/>
      <c r="C3390" s="250"/>
      <c r="D3390" s="250"/>
      <c r="E3390" s="107"/>
      <c r="F3390" s="257"/>
      <c r="G3390" s="257"/>
      <c r="H3390" s="257"/>
      <c r="I3390" s="257"/>
      <c r="J3390" s="257"/>
      <c r="K3390" s="109"/>
      <c r="L3390" s="257"/>
      <c r="M3390" s="257"/>
      <c r="N3390" s="257"/>
      <c r="O3390" s="257"/>
      <c r="P3390" s="248"/>
      <c r="Q3390" s="248"/>
      <c r="R3390" s="248"/>
      <c r="S3390" s="248"/>
      <c r="T3390" s="248"/>
      <c r="U3390" s="248"/>
    </row>
    <row r="3391" spans="2:21" s="260" customFormat="1" ht="30" customHeight="1">
      <c r="B3391" s="250"/>
      <c r="C3391" s="250"/>
      <c r="D3391" s="250"/>
      <c r="E3391" s="107"/>
      <c r="F3391" s="257"/>
      <c r="G3391" s="257"/>
      <c r="H3391" s="257"/>
      <c r="I3391" s="257"/>
      <c r="J3391" s="257"/>
      <c r="K3391" s="109"/>
      <c r="L3391" s="257"/>
      <c r="M3391" s="257"/>
      <c r="N3391" s="257"/>
      <c r="O3391" s="257"/>
      <c r="P3391" s="248"/>
      <c r="Q3391" s="248"/>
      <c r="R3391" s="248"/>
      <c r="S3391" s="248"/>
      <c r="T3391" s="248"/>
      <c r="U3391" s="248"/>
    </row>
    <row r="3392" spans="2:21" s="260" customFormat="1" ht="30" customHeight="1">
      <c r="B3392" s="250"/>
      <c r="C3392" s="250"/>
      <c r="D3392" s="250"/>
      <c r="E3392" s="107"/>
      <c r="F3392" s="257"/>
      <c r="G3392" s="257"/>
      <c r="H3392" s="257"/>
      <c r="I3392" s="257"/>
      <c r="J3392" s="257"/>
      <c r="K3392" s="109"/>
      <c r="L3392" s="257"/>
      <c r="M3392" s="257"/>
      <c r="N3392" s="257"/>
      <c r="O3392" s="257"/>
      <c r="P3392" s="248"/>
      <c r="Q3392" s="248"/>
      <c r="R3392" s="248"/>
      <c r="S3392" s="248"/>
      <c r="T3392" s="248"/>
      <c r="U3392" s="248"/>
    </row>
    <row r="3393" spans="2:21" s="260" customFormat="1" ht="30" customHeight="1">
      <c r="B3393" s="250"/>
      <c r="C3393" s="250"/>
      <c r="D3393" s="250"/>
      <c r="E3393" s="107"/>
      <c r="F3393" s="257"/>
      <c r="G3393" s="257"/>
      <c r="H3393" s="257"/>
      <c r="I3393" s="257"/>
      <c r="J3393" s="257"/>
      <c r="K3393" s="109"/>
      <c r="L3393" s="257"/>
      <c r="M3393" s="257"/>
      <c r="N3393" s="257"/>
      <c r="O3393" s="257"/>
      <c r="P3393" s="248"/>
      <c r="Q3393" s="248"/>
      <c r="R3393" s="248"/>
      <c r="S3393" s="248"/>
      <c r="T3393" s="248"/>
      <c r="U3393" s="248"/>
    </row>
    <row r="3394" spans="2:21" s="260" customFormat="1" ht="30" customHeight="1">
      <c r="B3394" s="250"/>
      <c r="C3394" s="250"/>
      <c r="D3394" s="250"/>
      <c r="E3394" s="107"/>
      <c r="F3394" s="257"/>
      <c r="G3394" s="257"/>
      <c r="H3394" s="257"/>
      <c r="I3394" s="257"/>
      <c r="J3394" s="257"/>
      <c r="K3394" s="109"/>
      <c r="L3394" s="257"/>
      <c r="M3394" s="257"/>
      <c r="N3394" s="257"/>
      <c r="O3394" s="257"/>
      <c r="P3394" s="248"/>
      <c r="Q3394" s="248"/>
      <c r="R3394" s="248"/>
      <c r="S3394" s="248"/>
      <c r="T3394" s="248"/>
      <c r="U3394" s="248"/>
    </row>
    <row r="3395" spans="2:21" s="260" customFormat="1" ht="30" customHeight="1">
      <c r="B3395" s="250"/>
      <c r="C3395" s="250"/>
      <c r="D3395" s="250"/>
      <c r="E3395" s="107"/>
      <c r="F3395" s="257"/>
      <c r="G3395" s="257"/>
      <c r="H3395" s="257"/>
      <c r="I3395" s="257"/>
      <c r="J3395" s="257"/>
      <c r="K3395" s="109"/>
      <c r="L3395" s="257"/>
      <c r="M3395" s="257"/>
      <c r="N3395" s="257"/>
      <c r="O3395" s="257"/>
      <c r="P3395" s="248"/>
      <c r="Q3395" s="248"/>
      <c r="R3395" s="248"/>
      <c r="S3395" s="248"/>
      <c r="T3395" s="248"/>
      <c r="U3395" s="248"/>
    </row>
    <row r="3396" spans="2:21" s="260" customFormat="1" ht="30" customHeight="1">
      <c r="B3396" s="250"/>
      <c r="C3396" s="250"/>
      <c r="D3396" s="250"/>
      <c r="E3396" s="107"/>
      <c r="F3396" s="257"/>
      <c r="G3396" s="257"/>
      <c r="H3396" s="257"/>
      <c r="I3396" s="257"/>
      <c r="J3396" s="257"/>
      <c r="K3396" s="109"/>
      <c r="L3396" s="257"/>
      <c r="M3396" s="257"/>
      <c r="N3396" s="257"/>
      <c r="O3396" s="257"/>
      <c r="P3396" s="248"/>
      <c r="Q3396" s="248"/>
      <c r="R3396" s="248"/>
      <c r="S3396" s="248"/>
      <c r="T3396" s="248"/>
      <c r="U3396" s="248"/>
    </row>
    <row r="3397" spans="2:21" s="260" customFormat="1" ht="30" customHeight="1">
      <c r="B3397" s="250"/>
      <c r="C3397" s="250"/>
      <c r="D3397" s="250"/>
      <c r="E3397" s="107"/>
      <c r="F3397" s="257"/>
      <c r="G3397" s="257"/>
      <c r="H3397" s="257"/>
      <c r="I3397" s="257"/>
      <c r="J3397" s="257"/>
      <c r="K3397" s="109"/>
      <c r="L3397" s="257"/>
      <c r="M3397" s="257"/>
      <c r="N3397" s="257"/>
      <c r="O3397" s="257"/>
      <c r="P3397" s="248"/>
      <c r="Q3397" s="248"/>
      <c r="R3397" s="248"/>
      <c r="S3397" s="248"/>
      <c r="T3397" s="248"/>
      <c r="U3397" s="248"/>
    </row>
    <row r="3398" spans="2:21" s="260" customFormat="1" ht="30" customHeight="1">
      <c r="B3398" s="250"/>
      <c r="C3398" s="250"/>
      <c r="D3398" s="250"/>
      <c r="E3398" s="107"/>
      <c r="F3398" s="257"/>
      <c r="G3398" s="257"/>
      <c r="H3398" s="257"/>
      <c r="I3398" s="257"/>
      <c r="J3398" s="257"/>
      <c r="K3398" s="109"/>
      <c r="L3398" s="257"/>
      <c r="M3398" s="257"/>
      <c r="N3398" s="257"/>
      <c r="O3398" s="257"/>
      <c r="P3398" s="248"/>
      <c r="Q3398" s="248"/>
      <c r="R3398" s="248"/>
      <c r="S3398" s="248"/>
      <c r="T3398" s="248"/>
      <c r="U3398" s="248"/>
    </row>
    <row r="3399" spans="2:21" s="260" customFormat="1" ht="30" customHeight="1">
      <c r="B3399" s="250"/>
      <c r="C3399" s="250"/>
      <c r="D3399" s="250"/>
      <c r="E3399" s="107"/>
      <c r="F3399" s="257"/>
      <c r="G3399" s="257"/>
      <c r="H3399" s="257"/>
      <c r="I3399" s="257"/>
      <c r="J3399" s="257"/>
      <c r="K3399" s="109"/>
      <c r="L3399" s="257"/>
      <c r="M3399" s="257"/>
      <c r="N3399" s="257"/>
      <c r="O3399" s="257"/>
      <c r="P3399" s="248"/>
      <c r="Q3399" s="248"/>
      <c r="R3399" s="248"/>
      <c r="S3399" s="248"/>
      <c r="T3399" s="248"/>
      <c r="U3399" s="248"/>
    </row>
    <row r="3400" spans="2:21" s="260" customFormat="1" ht="30" customHeight="1">
      <c r="B3400" s="250"/>
      <c r="C3400" s="250"/>
      <c r="D3400" s="250"/>
      <c r="E3400" s="107"/>
      <c r="F3400" s="257"/>
      <c r="G3400" s="257"/>
      <c r="H3400" s="257"/>
      <c r="I3400" s="257"/>
      <c r="J3400" s="257"/>
      <c r="K3400" s="109"/>
      <c r="L3400" s="257"/>
      <c r="M3400" s="257"/>
      <c r="N3400" s="257"/>
      <c r="O3400" s="257"/>
      <c r="P3400" s="248"/>
      <c r="Q3400" s="248"/>
      <c r="R3400" s="248"/>
      <c r="S3400" s="248"/>
      <c r="T3400" s="248"/>
      <c r="U3400" s="248"/>
    </row>
    <row r="3401" spans="2:21" s="260" customFormat="1" ht="30" customHeight="1">
      <c r="B3401" s="250"/>
      <c r="C3401" s="250"/>
      <c r="D3401" s="250"/>
      <c r="E3401" s="107"/>
      <c r="F3401" s="257"/>
      <c r="G3401" s="257"/>
      <c r="H3401" s="257"/>
      <c r="I3401" s="257"/>
      <c r="J3401" s="257"/>
      <c r="K3401" s="109"/>
      <c r="L3401" s="257"/>
      <c r="M3401" s="257"/>
      <c r="N3401" s="257"/>
      <c r="O3401" s="257"/>
      <c r="P3401" s="248"/>
      <c r="Q3401" s="248"/>
      <c r="R3401" s="248"/>
      <c r="S3401" s="248"/>
      <c r="T3401" s="248"/>
      <c r="U3401" s="248"/>
    </row>
    <row r="3402" spans="2:21" s="260" customFormat="1" ht="30" customHeight="1">
      <c r="B3402" s="250"/>
      <c r="C3402" s="250"/>
      <c r="D3402" s="250"/>
      <c r="E3402" s="107"/>
      <c r="F3402" s="257"/>
      <c r="G3402" s="257"/>
      <c r="H3402" s="257"/>
      <c r="I3402" s="257"/>
      <c r="J3402" s="257"/>
      <c r="K3402" s="109"/>
      <c r="L3402" s="257"/>
      <c r="M3402" s="257"/>
      <c r="N3402" s="257"/>
      <c r="O3402" s="257"/>
      <c r="P3402" s="248"/>
      <c r="Q3402" s="248"/>
      <c r="R3402" s="248"/>
      <c r="S3402" s="248"/>
      <c r="T3402" s="248"/>
      <c r="U3402" s="248"/>
    </row>
    <row r="3403" spans="2:21" s="260" customFormat="1" ht="30" customHeight="1">
      <c r="B3403" s="250"/>
      <c r="C3403" s="250"/>
      <c r="D3403" s="250"/>
      <c r="E3403" s="107"/>
      <c r="F3403" s="257"/>
      <c r="G3403" s="257"/>
      <c r="H3403" s="257"/>
      <c r="I3403" s="257"/>
      <c r="J3403" s="257"/>
      <c r="K3403" s="109"/>
      <c r="L3403" s="257"/>
      <c r="M3403" s="257"/>
      <c r="N3403" s="257"/>
      <c r="O3403" s="257"/>
      <c r="P3403" s="248"/>
      <c r="Q3403" s="248"/>
      <c r="R3403" s="248"/>
      <c r="S3403" s="248"/>
      <c r="T3403" s="248"/>
      <c r="U3403" s="248"/>
    </row>
    <row r="3404" spans="2:21" s="260" customFormat="1" ht="30" customHeight="1">
      <c r="B3404" s="250"/>
      <c r="C3404" s="250"/>
      <c r="D3404" s="250"/>
      <c r="E3404" s="107"/>
      <c r="F3404" s="257"/>
      <c r="G3404" s="257"/>
      <c r="H3404" s="257"/>
      <c r="I3404" s="257"/>
      <c r="J3404" s="257"/>
      <c r="K3404" s="109"/>
      <c r="L3404" s="257"/>
      <c r="M3404" s="257"/>
      <c r="N3404" s="257"/>
      <c r="O3404" s="257"/>
      <c r="P3404" s="248"/>
      <c r="Q3404" s="248"/>
      <c r="R3404" s="248"/>
      <c r="S3404" s="248"/>
      <c r="T3404" s="248"/>
      <c r="U3404" s="248"/>
    </row>
    <row r="3405" spans="2:21" s="260" customFormat="1" ht="30" customHeight="1">
      <c r="B3405" s="250"/>
      <c r="C3405" s="250"/>
      <c r="D3405" s="250"/>
      <c r="E3405" s="107"/>
      <c r="F3405" s="257"/>
      <c r="G3405" s="257"/>
      <c r="H3405" s="257"/>
      <c r="I3405" s="257"/>
      <c r="J3405" s="257"/>
      <c r="K3405" s="109"/>
      <c r="L3405" s="257"/>
      <c r="M3405" s="257"/>
      <c r="N3405" s="257"/>
      <c r="O3405" s="257"/>
      <c r="P3405" s="248"/>
      <c r="Q3405" s="248"/>
      <c r="R3405" s="248"/>
      <c r="S3405" s="248"/>
      <c r="T3405" s="248"/>
      <c r="U3405" s="248"/>
    </row>
    <row r="3406" spans="2:21" s="260" customFormat="1" ht="30" customHeight="1">
      <c r="B3406" s="250"/>
      <c r="C3406" s="250"/>
      <c r="D3406" s="250"/>
      <c r="E3406" s="107"/>
      <c r="F3406" s="257"/>
      <c r="G3406" s="257"/>
      <c r="H3406" s="257"/>
      <c r="I3406" s="257"/>
      <c r="J3406" s="257"/>
      <c r="K3406" s="109"/>
      <c r="L3406" s="257"/>
      <c r="M3406" s="257"/>
      <c r="N3406" s="257"/>
      <c r="O3406" s="257"/>
      <c r="P3406" s="248"/>
      <c r="Q3406" s="248"/>
      <c r="R3406" s="248"/>
      <c r="S3406" s="248"/>
      <c r="T3406" s="248"/>
      <c r="U3406" s="248"/>
    </row>
    <row r="3407" spans="2:21" s="260" customFormat="1" ht="30" customHeight="1">
      <c r="B3407" s="250"/>
      <c r="C3407" s="250"/>
      <c r="D3407" s="250"/>
      <c r="E3407" s="107"/>
      <c r="F3407" s="257"/>
      <c r="G3407" s="257"/>
      <c r="H3407" s="257"/>
      <c r="I3407" s="257"/>
      <c r="J3407" s="257"/>
      <c r="K3407" s="109"/>
      <c r="L3407" s="257"/>
      <c r="M3407" s="257"/>
      <c r="N3407" s="257"/>
      <c r="O3407" s="257"/>
      <c r="P3407" s="248"/>
      <c r="Q3407" s="248"/>
      <c r="R3407" s="248"/>
      <c r="S3407" s="248"/>
      <c r="T3407" s="248"/>
      <c r="U3407" s="248"/>
    </row>
    <row r="3408" spans="2:21" s="260" customFormat="1" ht="30" customHeight="1">
      <c r="B3408" s="250"/>
      <c r="C3408" s="250"/>
      <c r="D3408" s="250"/>
      <c r="E3408" s="107"/>
      <c r="F3408" s="257"/>
      <c r="G3408" s="257"/>
      <c r="H3408" s="257"/>
      <c r="I3408" s="257"/>
      <c r="J3408" s="257"/>
      <c r="K3408" s="109"/>
      <c r="L3408" s="257"/>
      <c r="M3408" s="257"/>
      <c r="N3408" s="257"/>
      <c r="O3408" s="257"/>
      <c r="P3408" s="248"/>
      <c r="Q3408" s="248"/>
      <c r="R3408" s="248"/>
      <c r="S3408" s="248"/>
      <c r="T3408" s="248"/>
      <c r="U3408" s="248"/>
    </row>
    <row r="3409" spans="2:21" s="260" customFormat="1" ht="30" customHeight="1">
      <c r="B3409" s="250"/>
      <c r="C3409" s="250"/>
      <c r="D3409" s="250"/>
      <c r="E3409" s="107"/>
      <c r="F3409" s="257"/>
      <c r="G3409" s="257"/>
      <c r="H3409" s="257"/>
      <c r="I3409" s="257"/>
      <c r="J3409" s="257"/>
      <c r="K3409" s="109"/>
      <c r="L3409" s="257"/>
      <c r="M3409" s="257"/>
      <c r="N3409" s="257"/>
      <c r="O3409" s="257"/>
      <c r="P3409" s="248"/>
      <c r="Q3409" s="248"/>
      <c r="R3409" s="248"/>
      <c r="S3409" s="248"/>
      <c r="T3409" s="248"/>
      <c r="U3409" s="248"/>
    </row>
    <row r="3410" spans="2:21" s="260" customFormat="1" ht="30" customHeight="1">
      <c r="B3410" s="250"/>
      <c r="C3410" s="250"/>
      <c r="D3410" s="250"/>
      <c r="E3410" s="107"/>
      <c r="F3410" s="257"/>
      <c r="G3410" s="257"/>
      <c r="H3410" s="257"/>
      <c r="I3410" s="257"/>
      <c r="J3410" s="257"/>
      <c r="K3410" s="109"/>
      <c r="L3410" s="257"/>
      <c r="M3410" s="257"/>
      <c r="N3410" s="257"/>
      <c r="O3410" s="257"/>
      <c r="P3410" s="248"/>
      <c r="Q3410" s="248"/>
      <c r="R3410" s="248"/>
      <c r="S3410" s="248"/>
      <c r="T3410" s="248"/>
      <c r="U3410" s="248"/>
    </row>
    <row r="3411" spans="2:21" s="260" customFormat="1" ht="30" customHeight="1">
      <c r="B3411" s="250"/>
      <c r="C3411" s="250"/>
      <c r="D3411" s="250"/>
      <c r="E3411" s="107"/>
      <c r="F3411" s="257"/>
      <c r="G3411" s="257"/>
      <c r="H3411" s="257"/>
      <c r="I3411" s="257"/>
      <c r="J3411" s="257"/>
      <c r="K3411" s="109"/>
      <c r="L3411" s="257"/>
      <c r="M3411" s="257"/>
      <c r="N3411" s="257"/>
      <c r="O3411" s="257"/>
      <c r="P3411" s="248"/>
      <c r="Q3411" s="248"/>
      <c r="R3411" s="248"/>
      <c r="S3411" s="248"/>
      <c r="T3411" s="248"/>
      <c r="U3411" s="248"/>
    </row>
    <row r="3412" spans="2:21" s="260" customFormat="1" ht="30" customHeight="1">
      <c r="B3412" s="250"/>
      <c r="C3412" s="250"/>
      <c r="D3412" s="250"/>
      <c r="E3412" s="107"/>
      <c r="F3412" s="257"/>
      <c r="G3412" s="257"/>
      <c r="H3412" s="257"/>
      <c r="I3412" s="257"/>
      <c r="J3412" s="257"/>
      <c r="K3412" s="109"/>
      <c r="L3412" s="257"/>
      <c r="M3412" s="257"/>
      <c r="N3412" s="257"/>
      <c r="O3412" s="257"/>
      <c r="P3412" s="248"/>
      <c r="Q3412" s="248"/>
      <c r="R3412" s="248"/>
      <c r="S3412" s="248"/>
      <c r="T3412" s="248"/>
      <c r="U3412" s="248"/>
    </row>
    <row r="3413" spans="2:21" s="260" customFormat="1" ht="30" customHeight="1">
      <c r="B3413" s="250"/>
      <c r="C3413" s="250"/>
      <c r="D3413" s="250"/>
      <c r="E3413" s="107"/>
      <c r="F3413" s="257"/>
      <c r="G3413" s="257"/>
      <c r="H3413" s="257"/>
      <c r="I3413" s="257"/>
      <c r="J3413" s="257"/>
      <c r="K3413" s="109"/>
      <c r="L3413" s="257"/>
      <c r="M3413" s="257"/>
      <c r="N3413" s="257"/>
      <c r="O3413" s="257"/>
      <c r="P3413" s="248"/>
      <c r="Q3413" s="248"/>
      <c r="R3413" s="248"/>
      <c r="S3413" s="248"/>
      <c r="T3413" s="248"/>
      <c r="U3413" s="248"/>
    </row>
    <row r="3414" spans="2:21" s="260" customFormat="1" ht="30" customHeight="1">
      <c r="B3414" s="250"/>
      <c r="C3414" s="250"/>
      <c r="D3414" s="250"/>
      <c r="E3414" s="107"/>
      <c r="F3414" s="257"/>
      <c r="G3414" s="257"/>
      <c r="H3414" s="257"/>
      <c r="I3414" s="257"/>
      <c r="J3414" s="257"/>
      <c r="K3414" s="109"/>
      <c r="L3414" s="257"/>
      <c r="M3414" s="257"/>
      <c r="N3414" s="257"/>
      <c r="O3414" s="257"/>
      <c r="P3414" s="248"/>
      <c r="Q3414" s="248"/>
      <c r="R3414" s="248"/>
      <c r="S3414" s="248"/>
      <c r="T3414" s="248"/>
      <c r="U3414" s="248"/>
    </row>
    <row r="3415" spans="2:21" s="260" customFormat="1" ht="30" customHeight="1">
      <c r="B3415" s="250"/>
      <c r="C3415" s="250"/>
      <c r="D3415" s="250"/>
      <c r="E3415" s="107"/>
      <c r="F3415" s="257"/>
      <c r="G3415" s="257"/>
      <c r="H3415" s="257"/>
      <c r="I3415" s="257"/>
      <c r="J3415" s="257"/>
      <c r="K3415" s="109"/>
      <c r="L3415" s="257"/>
      <c r="M3415" s="257"/>
      <c r="N3415" s="257"/>
      <c r="O3415" s="257"/>
      <c r="P3415" s="248"/>
      <c r="Q3415" s="248"/>
      <c r="R3415" s="248"/>
      <c r="S3415" s="248"/>
      <c r="T3415" s="248"/>
      <c r="U3415" s="248"/>
    </row>
    <row r="3416" spans="2:21" s="260" customFormat="1" ht="30" customHeight="1">
      <c r="B3416" s="250"/>
      <c r="C3416" s="250"/>
      <c r="D3416" s="250"/>
      <c r="E3416" s="107"/>
      <c r="F3416" s="257"/>
      <c r="G3416" s="257"/>
      <c r="H3416" s="257"/>
      <c r="I3416" s="257"/>
      <c r="J3416" s="257"/>
      <c r="K3416" s="109"/>
      <c r="L3416" s="257"/>
      <c r="M3416" s="257"/>
      <c r="N3416" s="257"/>
      <c r="O3416" s="257"/>
      <c r="P3416" s="248"/>
      <c r="Q3416" s="248"/>
      <c r="R3416" s="248"/>
      <c r="S3416" s="248"/>
      <c r="T3416" s="248"/>
      <c r="U3416" s="248"/>
    </row>
    <row r="3417" spans="2:21" s="260" customFormat="1" ht="30" customHeight="1">
      <c r="B3417" s="250"/>
      <c r="C3417" s="250"/>
      <c r="D3417" s="250"/>
      <c r="E3417" s="107"/>
      <c r="F3417" s="257"/>
      <c r="G3417" s="257"/>
      <c r="H3417" s="257"/>
      <c r="I3417" s="257"/>
      <c r="J3417" s="257"/>
      <c r="K3417" s="109"/>
      <c r="L3417" s="257"/>
      <c r="M3417" s="257"/>
      <c r="N3417" s="257"/>
      <c r="O3417" s="257"/>
      <c r="P3417" s="248"/>
      <c r="Q3417" s="248"/>
      <c r="R3417" s="248"/>
      <c r="S3417" s="248"/>
      <c r="T3417" s="248"/>
      <c r="U3417" s="248"/>
    </row>
    <row r="3418" spans="2:21" s="260" customFormat="1" ht="30" customHeight="1">
      <c r="B3418" s="250"/>
      <c r="C3418" s="250"/>
      <c r="D3418" s="250"/>
      <c r="E3418" s="107"/>
      <c r="F3418" s="257"/>
      <c r="G3418" s="257"/>
      <c r="H3418" s="257"/>
      <c r="I3418" s="257"/>
      <c r="J3418" s="257"/>
      <c r="K3418" s="109"/>
      <c r="L3418" s="257"/>
      <c r="M3418" s="257"/>
      <c r="N3418" s="257"/>
      <c r="O3418" s="257"/>
      <c r="P3418" s="248"/>
      <c r="Q3418" s="248"/>
      <c r="R3418" s="248"/>
      <c r="S3418" s="248"/>
      <c r="T3418" s="248"/>
      <c r="U3418" s="248"/>
    </row>
    <row r="3419" spans="2:21" s="260" customFormat="1" ht="30" customHeight="1">
      <c r="B3419" s="250"/>
      <c r="C3419" s="250"/>
      <c r="D3419" s="250"/>
      <c r="E3419" s="107"/>
      <c r="F3419" s="257"/>
      <c r="G3419" s="257"/>
      <c r="H3419" s="257"/>
      <c r="I3419" s="257"/>
      <c r="J3419" s="257"/>
      <c r="K3419" s="109"/>
      <c r="L3419" s="257"/>
      <c r="M3419" s="257"/>
      <c r="N3419" s="257"/>
      <c r="O3419" s="257"/>
      <c r="P3419" s="248"/>
      <c r="Q3419" s="248"/>
      <c r="R3419" s="248"/>
      <c r="S3419" s="248"/>
      <c r="T3419" s="248"/>
      <c r="U3419" s="248"/>
    </row>
    <row r="3420" spans="2:21" s="260" customFormat="1" ht="30" customHeight="1">
      <c r="B3420" s="250"/>
      <c r="C3420" s="250"/>
      <c r="D3420" s="250"/>
      <c r="E3420" s="107"/>
      <c r="F3420" s="257"/>
      <c r="G3420" s="257"/>
      <c r="H3420" s="257"/>
      <c r="I3420" s="257"/>
      <c r="J3420" s="257"/>
      <c r="K3420" s="109"/>
      <c r="L3420" s="257"/>
      <c r="M3420" s="257"/>
      <c r="N3420" s="257"/>
      <c r="O3420" s="257"/>
      <c r="P3420" s="248"/>
      <c r="Q3420" s="248"/>
      <c r="R3420" s="248"/>
      <c r="S3420" s="248"/>
      <c r="T3420" s="248"/>
      <c r="U3420" s="248"/>
    </row>
    <row r="3421" spans="2:21" s="260" customFormat="1" ht="30" customHeight="1">
      <c r="B3421" s="250"/>
      <c r="C3421" s="250"/>
      <c r="D3421" s="250"/>
      <c r="E3421" s="107"/>
      <c r="F3421" s="257"/>
      <c r="G3421" s="257"/>
      <c r="H3421" s="257"/>
      <c r="I3421" s="257"/>
      <c r="J3421" s="257"/>
      <c r="K3421" s="109"/>
      <c r="L3421" s="257"/>
      <c r="M3421" s="257"/>
      <c r="N3421" s="257"/>
      <c r="O3421" s="257"/>
      <c r="P3421" s="248"/>
      <c r="Q3421" s="248"/>
      <c r="R3421" s="248"/>
      <c r="S3421" s="248"/>
      <c r="T3421" s="248"/>
      <c r="U3421" s="248"/>
    </row>
    <row r="3422" spans="2:21" s="260" customFormat="1" ht="30" customHeight="1">
      <c r="B3422" s="250"/>
      <c r="C3422" s="250"/>
      <c r="D3422" s="250"/>
      <c r="E3422" s="107"/>
      <c r="F3422" s="257"/>
      <c r="G3422" s="257"/>
      <c r="H3422" s="257"/>
      <c r="I3422" s="257"/>
      <c r="J3422" s="257"/>
      <c r="K3422" s="109"/>
      <c r="L3422" s="257"/>
      <c r="M3422" s="257"/>
      <c r="N3422" s="257"/>
      <c r="O3422" s="257"/>
      <c r="P3422" s="248"/>
      <c r="Q3422" s="248"/>
      <c r="R3422" s="248"/>
      <c r="S3422" s="248"/>
      <c r="T3422" s="248"/>
      <c r="U3422" s="248"/>
    </row>
    <row r="3423" spans="2:21" s="260" customFormat="1" ht="30" customHeight="1">
      <c r="B3423" s="250"/>
      <c r="C3423" s="250"/>
      <c r="D3423" s="250"/>
      <c r="E3423" s="107"/>
      <c r="F3423" s="257"/>
      <c r="G3423" s="257"/>
      <c r="H3423" s="257"/>
      <c r="I3423" s="257"/>
      <c r="J3423" s="257"/>
      <c r="K3423" s="109"/>
      <c r="L3423" s="257"/>
      <c r="M3423" s="257"/>
      <c r="N3423" s="257"/>
      <c r="O3423" s="257"/>
      <c r="P3423" s="248"/>
      <c r="Q3423" s="248"/>
      <c r="R3423" s="248"/>
      <c r="S3423" s="248"/>
      <c r="T3423" s="248"/>
      <c r="U3423" s="248"/>
    </row>
    <row r="3424" spans="2:21" s="260" customFormat="1" ht="30" customHeight="1">
      <c r="B3424" s="250"/>
      <c r="C3424" s="250"/>
      <c r="D3424" s="250"/>
      <c r="E3424" s="107"/>
      <c r="F3424" s="257"/>
      <c r="G3424" s="257"/>
      <c r="H3424" s="257"/>
      <c r="I3424" s="257"/>
      <c r="J3424" s="257"/>
      <c r="K3424" s="109"/>
      <c r="L3424" s="257"/>
      <c r="M3424" s="257"/>
      <c r="N3424" s="257"/>
      <c r="O3424" s="257"/>
      <c r="P3424" s="248"/>
      <c r="Q3424" s="248"/>
      <c r="R3424" s="248"/>
      <c r="S3424" s="248"/>
      <c r="T3424" s="248"/>
      <c r="U3424" s="248"/>
    </row>
    <row r="3425" spans="2:21" s="260" customFormat="1" ht="30" customHeight="1">
      <c r="B3425" s="250"/>
      <c r="C3425" s="250"/>
      <c r="D3425" s="250"/>
      <c r="E3425" s="107"/>
      <c r="F3425" s="257"/>
      <c r="G3425" s="257"/>
      <c r="H3425" s="257"/>
      <c r="I3425" s="257"/>
      <c r="J3425" s="257"/>
      <c r="K3425" s="109"/>
      <c r="L3425" s="257"/>
      <c r="M3425" s="257"/>
      <c r="N3425" s="257"/>
      <c r="O3425" s="257"/>
      <c r="P3425" s="248"/>
      <c r="Q3425" s="248"/>
      <c r="R3425" s="248"/>
      <c r="S3425" s="248"/>
      <c r="T3425" s="248"/>
      <c r="U3425" s="248"/>
    </row>
    <row r="3426" spans="2:21" s="260" customFormat="1" ht="30" customHeight="1">
      <c r="B3426" s="250"/>
      <c r="C3426" s="250"/>
      <c r="D3426" s="250"/>
      <c r="E3426" s="107"/>
      <c r="F3426" s="257"/>
      <c r="G3426" s="257"/>
      <c r="H3426" s="257"/>
      <c r="I3426" s="257"/>
      <c r="J3426" s="257"/>
      <c r="K3426" s="109"/>
      <c r="L3426" s="257"/>
      <c r="M3426" s="257"/>
      <c r="N3426" s="257"/>
      <c r="O3426" s="257"/>
      <c r="P3426" s="248"/>
      <c r="Q3426" s="248"/>
      <c r="R3426" s="248"/>
      <c r="S3426" s="248"/>
      <c r="T3426" s="248"/>
      <c r="U3426" s="248"/>
    </row>
    <row r="3427" spans="2:21" s="260" customFormat="1" ht="30" customHeight="1">
      <c r="B3427" s="250"/>
      <c r="C3427" s="250"/>
      <c r="D3427" s="250"/>
      <c r="E3427" s="107"/>
      <c r="F3427" s="257"/>
      <c r="G3427" s="257"/>
      <c r="H3427" s="257"/>
      <c r="I3427" s="257"/>
      <c r="J3427" s="257"/>
      <c r="K3427" s="109"/>
      <c r="L3427" s="257"/>
      <c r="M3427" s="257"/>
      <c r="N3427" s="257"/>
      <c r="O3427" s="257"/>
      <c r="P3427" s="248"/>
      <c r="Q3427" s="248"/>
      <c r="R3427" s="248"/>
      <c r="S3427" s="248"/>
      <c r="T3427" s="248"/>
      <c r="U3427" s="248"/>
    </row>
    <row r="3428" spans="2:21" s="260" customFormat="1" ht="30" customHeight="1">
      <c r="B3428" s="250"/>
      <c r="C3428" s="250"/>
      <c r="D3428" s="250"/>
      <c r="E3428" s="107"/>
      <c r="F3428" s="257"/>
      <c r="G3428" s="257"/>
      <c r="H3428" s="257"/>
      <c r="I3428" s="257"/>
      <c r="J3428" s="257"/>
      <c r="K3428" s="109"/>
      <c r="L3428" s="257"/>
      <c r="M3428" s="257"/>
      <c r="N3428" s="257"/>
      <c r="O3428" s="257"/>
      <c r="P3428" s="248"/>
      <c r="Q3428" s="248"/>
      <c r="R3428" s="248"/>
      <c r="S3428" s="248"/>
      <c r="T3428" s="248"/>
      <c r="U3428" s="248"/>
    </row>
    <row r="3429" spans="2:21" s="260" customFormat="1" ht="30" customHeight="1">
      <c r="B3429" s="250"/>
      <c r="C3429" s="250"/>
      <c r="D3429" s="250"/>
      <c r="E3429" s="107"/>
      <c r="F3429" s="257"/>
      <c r="G3429" s="257"/>
      <c r="H3429" s="257"/>
      <c r="I3429" s="257"/>
      <c r="J3429" s="257"/>
      <c r="K3429" s="109"/>
      <c r="L3429" s="257"/>
      <c r="M3429" s="257"/>
      <c r="N3429" s="257"/>
      <c r="O3429" s="257"/>
      <c r="P3429" s="248"/>
      <c r="Q3429" s="248"/>
      <c r="R3429" s="248"/>
      <c r="S3429" s="248"/>
      <c r="T3429" s="248"/>
      <c r="U3429" s="248"/>
    </row>
    <row r="3430" spans="2:21" s="260" customFormat="1" ht="30" customHeight="1">
      <c r="B3430" s="250"/>
      <c r="C3430" s="250"/>
      <c r="D3430" s="250"/>
      <c r="E3430" s="107"/>
      <c r="F3430" s="257"/>
      <c r="G3430" s="257"/>
      <c r="H3430" s="257"/>
      <c r="I3430" s="257"/>
      <c r="J3430" s="257"/>
      <c r="K3430" s="109"/>
      <c r="L3430" s="257"/>
      <c r="M3430" s="257"/>
      <c r="N3430" s="257"/>
      <c r="O3430" s="257"/>
      <c r="P3430" s="248"/>
      <c r="Q3430" s="248"/>
      <c r="R3430" s="248"/>
      <c r="S3430" s="248"/>
      <c r="T3430" s="248"/>
      <c r="U3430" s="248"/>
    </row>
    <row r="3431" spans="2:21" s="260" customFormat="1" ht="30" customHeight="1">
      <c r="B3431" s="250"/>
      <c r="C3431" s="250"/>
      <c r="D3431" s="250"/>
      <c r="E3431" s="107"/>
      <c r="F3431" s="257"/>
      <c r="G3431" s="257"/>
      <c r="H3431" s="257"/>
      <c r="I3431" s="257"/>
      <c r="J3431" s="257"/>
      <c r="K3431" s="109"/>
      <c r="L3431" s="257"/>
      <c r="M3431" s="257"/>
      <c r="N3431" s="257"/>
      <c r="O3431" s="257"/>
      <c r="P3431" s="248"/>
      <c r="Q3431" s="248"/>
      <c r="R3431" s="248"/>
      <c r="S3431" s="248"/>
      <c r="T3431" s="248"/>
      <c r="U3431" s="248"/>
    </row>
    <row r="3432" spans="2:21" s="260" customFormat="1" ht="30" customHeight="1">
      <c r="B3432" s="250"/>
      <c r="C3432" s="250"/>
      <c r="D3432" s="250"/>
      <c r="E3432" s="107"/>
      <c r="F3432" s="257"/>
      <c r="G3432" s="257"/>
      <c r="H3432" s="257"/>
      <c r="I3432" s="257"/>
      <c r="J3432" s="257"/>
      <c r="K3432" s="109"/>
      <c r="L3432" s="257"/>
      <c r="M3432" s="257"/>
      <c r="N3432" s="257"/>
      <c r="O3432" s="257"/>
      <c r="P3432" s="248"/>
      <c r="Q3432" s="248"/>
      <c r="R3432" s="248"/>
      <c r="S3432" s="248"/>
      <c r="T3432" s="248"/>
      <c r="U3432" s="248"/>
    </row>
    <row r="3433" spans="2:21" s="260" customFormat="1" ht="30" customHeight="1">
      <c r="B3433" s="250"/>
      <c r="C3433" s="250"/>
      <c r="D3433" s="250"/>
      <c r="E3433" s="107"/>
      <c r="F3433" s="257"/>
      <c r="G3433" s="257"/>
      <c r="H3433" s="257"/>
      <c r="I3433" s="257"/>
      <c r="J3433" s="257"/>
      <c r="K3433" s="109"/>
      <c r="L3433" s="257"/>
      <c r="M3433" s="257"/>
      <c r="N3433" s="257"/>
      <c r="O3433" s="257"/>
      <c r="P3433" s="248"/>
      <c r="Q3433" s="248"/>
      <c r="R3433" s="248"/>
      <c r="S3433" s="248"/>
      <c r="T3433" s="248"/>
      <c r="U3433" s="248"/>
    </row>
    <row r="3434" spans="2:21" s="260" customFormat="1" ht="30" customHeight="1">
      <c r="B3434" s="250"/>
      <c r="C3434" s="250"/>
      <c r="D3434" s="250"/>
      <c r="E3434" s="107"/>
      <c r="F3434" s="257"/>
      <c r="G3434" s="257"/>
      <c r="H3434" s="257"/>
      <c r="I3434" s="257"/>
      <c r="J3434" s="257"/>
      <c r="K3434" s="109"/>
      <c r="L3434" s="257"/>
      <c r="M3434" s="257"/>
      <c r="N3434" s="257"/>
      <c r="O3434" s="257"/>
      <c r="P3434" s="248"/>
      <c r="Q3434" s="248"/>
      <c r="R3434" s="248"/>
      <c r="S3434" s="248"/>
      <c r="T3434" s="248"/>
      <c r="U3434" s="248"/>
    </row>
    <row r="3435" spans="2:21" s="260" customFormat="1" ht="30" customHeight="1">
      <c r="B3435" s="250"/>
      <c r="C3435" s="250"/>
      <c r="D3435" s="250"/>
      <c r="E3435" s="107"/>
      <c r="F3435" s="257"/>
      <c r="G3435" s="257"/>
      <c r="H3435" s="257"/>
      <c r="I3435" s="257"/>
      <c r="J3435" s="257"/>
      <c r="K3435" s="109"/>
      <c r="L3435" s="257"/>
      <c r="M3435" s="257"/>
      <c r="N3435" s="257"/>
      <c r="O3435" s="257"/>
      <c r="P3435" s="248"/>
      <c r="Q3435" s="248"/>
      <c r="R3435" s="248"/>
      <c r="S3435" s="248"/>
      <c r="T3435" s="248"/>
      <c r="U3435" s="248"/>
    </row>
    <row r="3436" spans="2:21" s="260" customFormat="1" ht="30" customHeight="1">
      <c r="B3436" s="250"/>
      <c r="C3436" s="250"/>
      <c r="D3436" s="250"/>
      <c r="E3436" s="107"/>
      <c r="F3436" s="257"/>
      <c r="G3436" s="257"/>
      <c r="H3436" s="257"/>
      <c r="I3436" s="257"/>
      <c r="J3436" s="257"/>
      <c r="K3436" s="109"/>
      <c r="L3436" s="257"/>
      <c r="M3436" s="257"/>
      <c r="N3436" s="257"/>
      <c r="O3436" s="257"/>
      <c r="P3436" s="248"/>
      <c r="Q3436" s="248"/>
      <c r="R3436" s="248"/>
      <c r="S3436" s="248"/>
      <c r="T3436" s="248"/>
      <c r="U3436" s="248"/>
    </row>
  </sheetData>
  <mergeCells count="293">
    <mergeCell ref="A1:N1"/>
    <mergeCell ref="A2:D2"/>
    <mergeCell ref="F2:G2"/>
    <mergeCell ref="K2:O2"/>
    <mergeCell ref="A3:E4"/>
    <mergeCell ref="F3:G4"/>
    <mergeCell ref="K3:O4"/>
    <mergeCell ref="K8:P8"/>
    <mergeCell ref="A9:P9"/>
    <mergeCell ref="B10:O10"/>
    <mergeCell ref="B12:G12"/>
    <mergeCell ref="B13:G13"/>
    <mergeCell ref="B15:G15"/>
    <mergeCell ref="A6:C6"/>
    <mergeCell ref="D6:E6"/>
    <mergeCell ref="K6:P6"/>
    <mergeCell ref="A7:C7"/>
    <mergeCell ref="D7:E7"/>
    <mergeCell ref="K7:P7"/>
    <mergeCell ref="B23:G23"/>
    <mergeCell ref="B24:D24"/>
    <mergeCell ref="B25:D25"/>
    <mergeCell ref="B26:D26"/>
    <mergeCell ref="B27:G27"/>
    <mergeCell ref="B28:D28"/>
    <mergeCell ref="B16:D16"/>
    <mergeCell ref="A17:N17"/>
    <mergeCell ref="B19:O19"/>
    <mergeCell ref="B20:G20"/>
    <mergeCell ref="B21:G21"/>
    <mergeCell ref="B22:G22"/>
    <mergeCell ref="K22:P22"/>
    <mergeCell ref="B34:D34"/>
    <mergeCell ref="B35:D35"/>
    <mergeCell ref="B36:D36"/>
    <mergeCell ref="B37:G37"/>
    <mergeCell ref="B38:D38"/>
    <mergeCell ref="B39:G39"/>
    <mergeCell ref="B29:D29"/>
    <mergeCell ref="B30:D30"/>
    <mergeCell ref="A31:N31"/>
    <mergeCell ref="B32:G32"/>
    <mergeCell ref="K32:P32"/>
    <mergeCell ref="B33:G33"/>
    <mergeCell ref="B46:D46"/>
    <mergeCell ref="B47:G47"/>
    <mergeCell ref="B48:D48"/>
    <mergeCell ref="B49:D49"/>
    <mergeCell ref="B50:D50"/>
    <mergeCell ref="B51:D51"/>
    <mergeCell ref="B40:D40"/>
    <mergeCell ref="B41:D41"/>
    <mergeCell ref="B42:D42"/>
    <mergeCell ref="B43:D43"/>
    <mergeCell ref="B44:D44"/>
    <mergeCell ref="B45:D45"/>
    <mergeCell ref="B58:D58"/>
    <mergeCell ref="B59:D59"/>
    <mergeCell ref="B60:G60"/>
    <mergeCell ref="B61:D61"/>
    <mergeCell ref="B62:D62"/>
    <mergeCell ref="B63:D63"/>
    <mergeCell ref="B52:D52"/>
    <mergeCell ref="B53:D53"/>
    <mergeCell ref="B54:D54"/>
    <mergeCell ref="B55:G55"/>
    <mergeCell ref="B56:G56"/>
    <mergeCell ref="B57:D57"/>
    <mergeCell ref="B70:D70"/>
    <mergeCell ref="B71:D71"/>
    <mergeCell ref="B72:D72"/>
    <mergeCell ref="B73:D73"/>
    <mergeCell ref="B74:D74"/>
    <mergeCell ref="B75:G75"/>
    <mergeCell ref="B64:G64"/>
    <mergeCell ref="B65:D65"/>
    <mergeCell ref="B66:D66"/>
    <mergeCell ref="B67:D67"/>
    <mergeCell ref="B68:D68"/>
    <mergeCell ref="B69:G69"/>
    <mergeCell ref="B82:D82"/>
    <mergeCell ref="B83:D83"/>
    <mergeCell ref="B84:D84"/>
    <mergeCell ref="B85:G85"/>
    <mergeCell ref="B86:D86"/>
    <mergeCell ref="B87:D87"/>
    <mergeCell ref="B76:D76"/>
    <mergeCell ref="B77:D77"/>
    <mergeCell ref="B78:D78"/>
    <mergeCell ref="B79:D79"/>
    <mergeCell ref="B80:G80"/>
    <mergeCell ref="B81:D81"/>
    <mergeCell ref="B94:G94"/>
    <mergeCell ref="B95:G95"/>
    <mergeCell ref="B96:D96"/>
    <mergeCell ref="B97:D97"/>
    <mergeCell ref="B98:D98"/>
    <mergeCell ref="B99:G99"/>
    <mergeCell ref="B88:D88"/>
    <mergeCell ref="B89:G89"/>
    <mergeCell ref="B90:D90"/>
    <mergeCell ref="B91:D91"/>
    <mergeCell ref="B92:D92"/>
    <mergeCell ref="A93:N93"/>
    <mergeCell ref="B106:D106"/>
    <mergeCell ref="B107:D107"/>
    <mergeCell ref="B108:D108"/>
    <mergeCell ref="B109:G109"/>
    <mergeCell ref="B110:D110"/>
    <mergeCell ref="B111:D111"/>
    <mergeCell ref="B100:D100"/>
    <mergeCell ref="B101:G101"/>
    <mergeCell ref="B102:D102"/>
    <mergeCell ref="B103:D103"/>
    <mergeCell ref="B104:D104"/>
    <mergeCell ref="B105:D105"/>
    <mergeCell ref="B118:G118"/>
    <mergeCell ref="B119:D119"/>
    <mergeCell ref="B120:D120"/>
    <mergeCell ref="B121:D121"/>
    <mergeCell ref="B122:G122"/>
    <mergeCell ref="B123:D123"/>
    <mergeCell ref="B112:D112"/>
    <mergeCell ref="B113:D113"/>
    <mergeCell ref="B114:D114"/>
    <mergeCell ref="B115:D115"/>
    <mergeCell ref="B116:D116"/>
    <mergeCell ref="B117:G117"/>
    <mergeCell ref="B130:D130"/>
    <mergeCell ref="B131:G131"/>
    <mergeCell ref="B132:D132"/>
    <mergeCell ref="B133:D133"/>
    <mergeCell ref="B134:D134"/>
    <mergeCell ref="B135:D135"/>
    <mergeCell ref="B124:D124"/>
    <mergeCell ref="B125:D125"/>
    <mergeCell ref="B126:G126"/>
    <mergeCell ref="B127:D127"/>
    <mergeCell ref="B128:D128"/>
    <mergeCell ref="B129:D129"/>
    <mergeCell ref="B142:G142"/>
    <mergeCell ref="B143:D143"/>
    <mergeCell ref="B144:D144"/>
    <mergeCell ref="B145:D145"/>
    <mergeCell ref="B146:D146"/>
    <mergeCell ref="B147:G147"/>
    <mergeCell ref="B136:D136"/>
    <mergeCell ref="B137:G137"/>
    <mergeCell ref="B138:D138"/>
    <mergeCell ref="B139:D139"/>
    <mergeCell ref="B140:D140"/>
    <mergeCell ref="B141:D141"/>
    <mergeCell ref="B154:D154"/>
    <mergeCell ref="A155:N155"/>
    <mergeCell ref="B156:G156"/>
    <mergeCell ref="B157:G157"/>
    <mergeCell ref="B158:D158"/>
    <mergeCell ref="B159:D159"/>
    <mergeCell ref="B148:D148"/>
    <mergeCell ref="B149:D149"/>
    <mergeCell ref="B150:D150"/>
    <mergeCell ref="B151:G151"/>
    <mergeCell ref="B152:D152"/>
    <mergeCell ref="B153:D153"/>
    <mergeCell ref="B166:D166"/>
    <mergeCell ref="B167:D167"/>
    <mergeCell ref="B168:D168"/>
    <mergeCell ref="B169:D169"/>
    <mergeCell ref="B170:D170"/>
    <mergeCell ref="B171:D171"/>
    <mergeCell ref="B160:D160"/>
    <mergeCell ref="B161:G161"/>
    <mergeCell ref="B162:D162"/>
    <mergeCell ref="B163:D163"/>
    <mergeCell ref="B164:D164"/>
    <mergeCell ref="B165:G165"/>
    <mergeCell ref="B178:D178"/>
    <mergeCell ref="B179:D179"/>
    <mergeCell ref="B180:G180"/>
    <mergeCell ref="B181:D181"/>
    <mergeCell ref="B182:G182"/>
    <mergeCell ref="B183:G183"/>
    <mergeCell ref="B172:D172"/>
    <mergeCell ref="B173:D173"/>
    <mergeCell ref="B174:D174"/>
    <mergeCell ref="B175:D175"/>
    <mergeCell ref="B176:G176"/>
    <mergeCell ref="B177:D177"/>
    <mergeCell ref="B190:D190"/>
    <mergeCell ref="B191:D191"/>
    <mergeCell ref="B192:D192"/>
    <mergeCell ref="B193:D193"/>
    <mergeCell ref="A194:N194"/>
    <mergeCell ref="B195:G195"/>
    <mergeCell ref="H195:M195"/>
    <mergeCell ref="N195:P195"/>
    <mergeCell ref="B184:D184"/>
    <mergeCell ref="B185:D185"/>
    <mergeCell ref="B186:D186"/>
    <mergeCell ref="B187:G187"/>
    <mergeCell ref="B188:D188"/>
    <mergeCell ref="B189:D189"/>
    <mergeCell ref="B202:D202"/>
    <mergeCell ref="B203:G203"/>
    <mergeCell ref="B204:D204"/>
    <mergeCell ref="B205:D205"/>
    <mergeCell ref="B206:D206"/>
    <mergeCell ref="B207:G207"/>
    <mergeCell ref="B196:G196"/>
    <mergeCell ref="B197:G197"/>
    <mergeCell ref="B198:D198"/>
    <mergeCell ref="B199:G199"/>
    <mergeCell ref="B200:D200"/>
    <mergeCell ref="B201:D201"/>
    <mergeCell ref="B214:G214"/>
    <mergeCell ref="B215:G215"/>
    <mergeCell ref="B216:G216"/>
    <mergeCell ref="B217:D217"/>
    <mergeCell ref="G217:G218"/>
    <mergeCell ref="B218:D218"/>
    <mergeCell ref="B208:G208"/>
    <mergeCell ref="B209:D209"/>
    <mergeCell ref="B210:D210"/>
    <mergeCell ref="B211:D211"/>
    <mergeCell ref="B212:G212"/>
    <mergeCell ref="B213:D213"/>
    <mergeCell ref="B225:G225"/>
    <mergeCell ref="B226:D226"/>
    <mergeCell ref="B227:D227"/>
    <mergeCell ref="B228:G228"/>
    <mergeCell ref="B229:G229"/>
    <mergeCell ref="B230:G230"/>
    <mergeCell ref="B219:D219"/>
    <mergeCell ref="B220:G220"/>
    <mergeCell ref="B221:G221"/>
    <mergeCell ref="B222:G222"/>
    <mergeCell ref="B223:D223"/>
    <mergeCell ref="B224:D224"/>
    <mergeCell ref="B236:G236"/>
    <mergeCell ref="B237:G237"/>
    <mergeCell ref="B238:G238"/>
    <mergeCell ref="B239:D239"/>
    <mergeCell ref="G239:G240"/>
    <mergeCell ref="B240:D240"/>
    <mergeCell ref="B231:G231"/>
    <mergeCell ref="B232:D232"/>
    <mergeCell ref="G232:G233"/>
    <mergeCell ref="B233:D233"/>
    <mergeCell ref="B234:D234"/>
    <mergeCell ref="B235:G235"/>
    <mergeCell ref="B245:G245"/>
    <mergeCell ref="B246:G246"/>
    <mergeCell ref="B247:G247"/>
    <mergeCell ref="B248:G248"/>
    <mergeCell ref="B249:G249"/>
    <mergeCell ref="B250:G250"/>
    <mergeCell ref="B241:D241"/>
    <mergeCell ref="B242:G242"/>
    <mergeCell ref="A243:N243"/>
    <mergeCell ref="B244:G244"/>
    <mergeCell ref="H244:M244"/>
    <mergeCell ref="N244:P244"/>
    <mergeCell ref="B257:G257"/>
    <mergeCell ref="B258:G258"/>
    <mergeCell ref="B259:G259"/>
    <mergeCell ref="H260:N260"/>
    <mergeCell ref="A261:O261"/>
    <mergeCell ref="B262:O262"/>
    <mergeCell ref="B251:G251"/>
    <mergeCell ref="B252:G252"/>
    <mergeCell ref="B253:G253"/>
    <mergeCell ref="B254:G254"/>
    <mergeCell ref="B255:G255"/>
    <mergeCell ref="B256:G256"/>
    <mergeCell ref="B263:O263"/>
    <mergeCell ref="A264:O264"/>
    <mergeCell ref="B265:C265"/>
    <mergeCell ref="B267:K267"/>
    <mergeCell ref="B268:M268"/>
    <mergeCell ref="B269:G271"/>
    <mergeCell ref="H269:H271"/>
    <mergeCell ref="I269:I271"/>
    <mergeCell ref="J269:J271"/>
    <mergeCell ref="L270:M270"/>
    <mergeCell ref="B272:G272"/>
    <mergeCell ref="B273:G273"/>
    <mergeCell ref="B274:G274"/>
    <mergeCell ref="B275:G275"/>
    <mergeCell ref="B276:G276"/>
    <mergeCell ref="B279:E281"/>
    <mergeCell ref="F279:L279"/>
    <mergeCell ref="F280:J280"/>
    <mergeCell ref="F281:J281"/>
  </mergeCells>
  <printOptions horizontalCentered="1"/>
  <pageMargins left="0.39370078740157483" right="0.39370078740157483" top="0.39370078740157483" bottom="0.59055118110236215" header="0.31496062992125984" footer="0.31496062992125984"/>
  <pageSetup paperSize="9" scale="45" fitToHeight="0" orientation="landscape" r:id="rId1"/>
  <headerFooter scaleWithDoc="0" alignWithMargins="0">
    <oddFooter>&amp;C&amp;P</oddFooter>
  </headerFooter>
  <rowBreaks count="2" manualBreakCount="2">
    <brk id="136" max="15" man="1"/>
    <brk id="243" max="15"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U3436"/>
  <sheetViews>
    <sheetView showGridLines="0" view="pageBreakPreview" topLeftCell="A244" zoomScale="70" zoomScaleNormal="55" zoomScaleSheetLayoutView="70" zoomScalePageLayoutView="70" workbookViewId="0">
      <selection activeCell="I152" sqref="I152"/>
    </sheetView>
  </sheetViews>
  <sheetFormatPr defaultColWidth="9.140625" defaultRowHeight="30" customHeight="1"/>
  <cols>
    <col min="1" max="1" width="10.5703125" style="127" bestFit="1" customWidth="1"/>
    <col min="2" max="2" width="16" style="180" customWidth="1"/>
    <col min="3" max="3" width="12.85546875" style="210" customWidth="1"/>
    <col min="4" max="4" width="19.28515625" style="180" customWidth="1"/>
    <col min="5" max="5" width="11.85546875" style="107" customWidth="1"/>
    <col min="6" max="6" width="9.140625" style="179" customWidth="1"/>
    <col min="7" max="7" width="45" style="179" customWidth="1"/>
    <col min="8" max="8" width="18.7109375" style="1" customWidth="1"/>
    <col min="9" max="9" width="21.7109375" style="1" customWidth="1"/>
    <col min="10" max="10" width="15.42578125" style="1" customWidth="1"/>
    <col min="11" max="11" width="17.85546875" style="109" customWidth="1"/>
    <col min="12" max="12" width="78" style="1" hidden="1" customWidth="1"/>
    <col min="13" max="13" width="20.85546875" style="1" customWidth="1"/>
    <col min="14" max="14" width="22.85546875" style="1" bestFit="1" customWidth="1"/>
    <col min="15" max="15" width="28" style="1" customWidth="1"/>
    <col min="16" max="16" width="33.85546875" style="12" customWidth="1"/>
    <col min="17" max="18" width="30.140625" style="12" customWidth="1"/>
    <col min="19" max="19" width="38.42578125" style="12" customWidth="1"/>
    <col min="20" max="20" width="21" style="12" customWidth="1"/>
    <col min="21" max="21" width="23.7109375" style="12" bestFit="1" customWidth="1"/>
    <col min="22" max="16384" width="9.140625" style="12"/>
  </cols>
  <sheetData>
    <row r="1" spans="1:21" s="7" customFormat="1" ht="24.95" customHeight="1" thickBot="1">
      <c r="A1" s="320" t="s">
        <v>21975</v>
      </c>
      <c r="B1" s="320"/>
      <c r="C1" s="320"/>
      <c r="D1" s="320"/>
      <c r="E1" s="320"/>
      <c r="F1" s="320"/>
      <c r="G1" s="320"/>
      <c r="H1" s="320"/>
      <c r="I1" s="320"/>
      <c r="J1" s="320"/>
      <c r="K1" s="320"/>
      <c r="L1" s="320"/>
      <c r="M1" s="320"/>
      <c r="N1" s="320"/>
      <c r="O1" s="5" t="s">
        <v>8</v>
      </c>
      <c r="P1" s="6" t="s">
        <v>6340</v>
      </c>
      <c r="Q1" s="130"/>
      <c r="R1" s="130"/>
    </row>
    <row r="2" spans="1:21" s="7" customFormat="1" ht="15" customHeight="1" thickTop="1">
      <c r="A2" s="299" t="s">
        <v>7</v>
      </c>
      <c r="B2" s="299"/>
      <c r="C2" s="299"/>
      <c r="D2" s="299"/>
      <c r="E2" s="107"/>
      <c r="F2" s="321" t="s">
        <v>6</v>
      </c>
      <c r="G2" s="322"/>
      <c r="H2" s="133"/>
      <c r="I2" s="133"/>
      <c r="J2" s="56"/>
      <c r="K2" s="323" t="s">
        <v>5</v>
      </c>
      <c r="L2" s="323"/>
      <c r="M2" s="323"/>
      <c r="N2" s="323"/>
      <c r="O2" s="323"/>
      <c r="P2" s="16"/>
      <c r="Q2" s="17"/>
      <c r="R2" s="17"/>
    </row>
    <row r="3" spans="1:21" s="7" customFormat="1" ht="15" customHeight="1">
      <c r="A3" s="324" t="s">
        <v>21976</v>
      </c>
      <c r="B3" s="324"/>
      <c r="C3" s="324"/>
      <c r="D3" s="324"/>
      <c r="E3" s="325"/>
      <c r="F3" s="326"/>
      <c r="G3" s="327"/>
      <c r="H3" s="132"/>
      <c r="I3" s="132"/>
      <c r="J3" s="43"/>
      <c r="K3" s="328"/>
      <c r="L3" s="328"/>
      <c r="M3" s="328"/>
      <c r="N3" s="328"/>
      <c r="O3" s="328"/>
      <c r="P3" s="17"/>
      <c r="Q3" s="17"/>
      <c r="R3" s="17"/>
    </row>
    <row r="4" spans="1:21" s="7" customFormat="1" ht="15" customHeight="1">
      <c r="A4" s="324"/>
      <c r="B4" s="324"/>
      <c r="C4" s="324"/>
      <c r="D4" s="324"/>
      <c r="E4" s="325"/>
      <c r="F4" s="326"/>
      <c r="G4" s="327"/>
      <c r="H4" s="132"/>
      <c r="I4" s="132"/>
      <c r="J4" s="43"/>
      <c r="K4" s="328"/>
      <c r="L4" s="328"/>
      <c r="M4" s="328"/>
      <c r="N4" s="328"/>
      <c r="O4" s="328"/>
      <c r="P4" s="17"/>
      <c r="Q4" s="17"/>
      <c r="R4" s="17"/>
    </row>
    <row r="5" spans="1:21" s="7" customFormat="1" ht="15" customHeight="1">
      <c r="A5" s="127"/>
      <c r="B5" s="180"/>
      <c r="C5" s="210"/>
      <c r="D5" s="180"/>
      <c r="E5" s="107"/>
      <c r="F5" s="116"/>
      <c r="G5" s="14"/>
      <c r="H5" s="132"/>
      <c r="I5" s="132"/>
      <c r="J5" s="43"/>
      <c r="K5" s="189"/>
      <c r="L5" s="132"/>
      <c r="M5" s="132"/>
      <c r="N5" s="132"/>
      <c r="O5" s="132"/>
      <c r="P5" s="17"/>
      <c r="Q5" s="17"/>
      <c r="R5" s="17"/>
    </row>
    <row r="6" spans="1:21" s="7" customFormat="1" ht="20.100000000000001" customHeight="1">
      <c r="A6" s="314" t="s">
        <v>11</v>
      </c>
      <c r="B6" s="314"/>
      <c r="C6" s="315"/>
      <c r="D6" s="316">
        <v>43698</v>
      </c>
      <c r="E6" s="316"/>
      <c r="F6" s="14"/>
      <c r="G6" s="14"/>
      <c r="H6" s="14"/>
      <c r="I6" s="14"/>
      <c r="J6" s="14"/>
      <c r="K6" s="317" t="s">
        <v>22919</v>
      </c>
      <c r="L6" s="318"/>
      <c r="M6" s="318"/>
      <c r="N6" s="318"/>
      <c r="O6" s="318"/>
      <c r="P6" s="318"/>
      <c r="Q6" s="93"/>
      <c r="R6" s="93"/>
    </row>
    <row r="7" spans="1:21" s="7" customFormat="1" ht="20.100000000000001" customHeight="1">
      <c r="A7" s="314" t="s">
        <v>22921</v>
      </c>
      <c r="B7" s="314"/>
      <c r="C7" s="315"/>
      <c r="D7" s="319">
        <v>0.31290000000000001</v>
      </c>
      <c r="E7" s="319"/>
      <c r="F7" s="14"/>
      <c r="G7" s="14"/>
      <c r="H7" s="14"/>
      <c r="I7" s="14"/>
      <c r="J7" s="14"/>
      <c r="K7" s="317" t="s">
        <v>22920</v>
      </c>
      <c r="L7" s="318"/>
      <c r="M7" s="318"/>
      <c r="N7" s="318"/>
      <c r="O7" s="318"/>
      <c r="P7" s="318"/>
      <c r="Q7" s="93"/>
      <c r="R7" s="93"/>
    </row>
    <row r="8" spans="1:21" s="7" customFormat="1" ht="9.9499999999999993" customHeight="1" thickBot="1">
      <c r="A8" s="118"/>
      <c r="B8" s="194"/>
      <c r="C8" s="194"/>
      <c r="D8" s="110"/>
      <c r="E8" s="112"/>
      <c r="F8" s="117"/>
      <c r="G8" s="54"/>
      <c r="H8" s="53"/>
      <c r="I8" s="53"/>
      <c r="J8" s="54"/>
      <c r="K8" s="309"/>
      <c r="L8" s="310"/>
      <c r="M8" s="310"/>
      <c r="N8" s="310"/>
      <c r="O8" s="310"/>
      <c r="P8" s="310"/>
      <c r="Q8" s="94"/>
      <c r="R8" s="94"/>
    </row>
    <row r="9" spans="1:21" s="7" customFormat="1" ht="24.95" customHeight="1" thickBot="1">
      <c r="A9" s="311" t="s">
        <v>21977</v>
      </c>
      <c r="B9" s="311"/>
      <c r="C9" s="311"/>
      <c r="D9" s="311"/>
      <c r="E9" s="311"/>
      <c r="F9" s="311"/>
      <c r="G9" s="311"/>
      <c r="H9" s="311"/>
      <c r="I9" s="311"/>
      <c r="J9" s="311"/>
      <c r="K9" s="311"/>
      <c r="L9" s="311"/>
      <c r="M9" s="311"/>
      <c r="N9" s="311"/>
      <c r="O9" s="311"/>
      <c r="P9" s="311"/>
      <c r="Q9" s="95"/>
      <c r="R9" s="95"/>
    </row>
    <row r="10" spans="1:21" s="7" customFormat="1" ht="24.95" customHeight="1">
      <c r="A10" s="119"/>
      <c r="B10" s="312" t="s">
        <v>9</v>
      </c>
      <c r="C10" s="312"/>
      <c r="D10" s="312"/>
      <c r="E10" s="312"/>
      <c r="F10" s="312"/>
      <c r="G10" s="312"/>
      <c r="H10" s="312"/>
      <c r="I10" s="312"/>
      <c r="J10" s="312"/>
      <c r="K10" s="312"/>
      <c r="L10" s="312"/>
      <c r="M10" s="312"/>
      <c r="N10" s="312"/>
      <c r="O10" s="312"/>
      <c r="P10" s="61"/>
      <c r="Q10" s="96"/>
      <c r="R10" s="96"/>
    </row>
    <row r="11" spans="1:21" s="7" customFormat="1" ht="24.95" customHeight="1">
      <c r="A11" s="136"/>
      <c r="B11" s="192"/>
      <c r="C11" s="192"/>
      <c r="D11" s="192"/>
      <c r="E11" s="143"/>
      <c r="F11" s="144"/>
      <c r="G11" s="144"/>
      <c r="H11" s="136"/>
      <c r="I11" s="136"/>
      <c r="J11" s="136"/>
      <c r="K11" s="136"/>
      <c r="L11" s="136"/>
      <c r="M11" s="136"/>
      <c r="N11" s="136"/>
      <c r="O11" s="57"/>
      <c r="P11" s="55"/>
      <c r="Q11" s="17"/>
      <c r="R11" s="17"/>
    </row>
    <row r="12" spans="1:21" s="7" customFormat="1" ht="34.5" customHeight="1">
      <c r="A12" s="188" t="s">
        <v>4</v>
      </c>
      <c r="B12" s="313" t="s">
        <v>3</v>
      </c>
      <c r="C12" s="313"/>
      <c r="D12" s="313"/>
      <c r="E12" s="313"/>
      <c r="F12" s="313"/>
      <c r="G12" s="313"/>
      <c r="H12" s="137" t="s">
        <v>4</v>
      </c>
      <c r="I12" s="137" t="s">
        <v>12</v>
      </c>
      <c r="J12" s="137" t="s">
        <v>0</v>
      </c>
      <c r="K12" s="137" t="s">
        <v>2</v>
      </c>
      <c r="L12" s="145" t="s">
        <v>40</v>
      </c>
      <c r="M12" s="137" t="s">
        <v>16523</v>
      </c>
      <c r="N12" s="137" t="s">
        <v>16524</v>
      </c>
      <c r="O12" s="44" t="s">
        <v>1</v>
      </c>
      <c r="P12" s="44" t="s">
        <v>6351</v>
      </c>
      <c r="Q12" s="130"/>
      <c r="R12" s="130"/>
    </row>
    <row r="13" spans="1:21" s="7" customFormat="1" ht="30" customHeight="1">
      <c r="A13" s="187" t="s">
        <v>34</v>
      </c>
      <c r="B13" s="285" t="str">
        <f>IF(I13="SINAPI",VLOOKUP(QUANTIDADES!H13,SINAPI,2,),VLOOKUP(QUANTIDADES!H13,SETOP,3,))</f>
        <v>PLACA DE OBRA (PARA CONSTRUCAO CIVIL) EM CHAPA GALVANIZADA *N. 22*, ADESIVADA, DE *2,0 X 1,125* M</v>
      </c>
      <c r="C13" s="285"/>
      <c r="D13" s="285"/>
      <c r="E13" s="285"/>
      <c r="F13" s="285"/>
      <c r="G13" s="285"/>
      <c r="H13" s="139">
        <v>4813</v>
      </c>
      <c r="I13" s="139" t="s">
        <v>16520</v>
      </c>
      <c r="J13" s="139" t="str">
        <f>IF(I13="SINAPI",VLOOKUP(QUANTIDADES!H13,SINAPI,3,),VLOOKUP(QUANTIDADES!H13,SETOP,4,))</f>
        <v xml:space="preserve">M2    </v>
      </c>
      <c r="K13" s="138">
        <f>ROUND(E14,2)</f>
        <v>2</v>
      </c>
      <c r="L13" s="138" t="s">
        <v>38</v>
      </c>
      <c r="M13" s="146">
        <f>ROUND(IF(I13="SINAPI",VLOOKUP(QUANTIDADES!H13,SINAPI,4,),VLOOKUP(QUANTIDADES!H13,SETOP,5,)),2)</f>
        <v>235</v>
      </c>
      <c r="N13" s="146">
        <f>ROUND(M13*(1+$D$7),2)</f>
        <v>308.52999999999997</v>
      </c>
      <c r="O13" s="3">
        <f>K13*M13</f>
        <v>470</v>
      </c>
      <c r="P13" s="3">
        <f>N13*K13</f>
        <v>617.05999999999995</v>
      </c>
      <c r="Q13" s="97"/>
      <c r="R13" s="97"/>
      <c r="T13" s="90"/>
    </row>
    <row r="14" spans="1:21" ht="24.95" customHeight="1">
      <c r="A14" s="187"/>
      <c r="B14" s="182"/>
      <c r="C14" s="209"/>
      <c r="D14" s="182" t="s">
        <v>6339</v>
      </c>
      <c r="E14" s="113">
        <v>2</v>
      </c>
      <c r="F14" s="12" t="s">
        <v>6403</v>
      </c>
      <c r="G14" s="12"/>
      <c r="H14" s="139"/>
      <c r="I14" s="139"/>
      <c r="J14" s="139"/>
      <c r="K14" s="139"/>
      <c r="L14" s="139"/>
      <c r="M14" s="139"/>
      <c r="N14" s="139"/>
      <c r="O14" s="2"/>
      <c r="P14" s="2"/>
      <c r="Q14" s="97"/>
      <c r="R14" s="97"/>
      <c r="S14" s="7"/>
      <c r="T14" s="89"/>
      <c r="U14" s="7"/>
    </row>
    <row r="15" spans="1:21" ht="24.95" customHeight="1">
      <c r="A15" s="187" t="s">
        <v>23</v>
      </c>
      <c r="B15" s="285" t="str">
        <f>IF(I15="SINAPI",VLOOKUP(QUANTIDADES!H15,SINAPI,2,),VLOOKUP(QUANTIDADES!H15,SETOP,3,))</f>
        <v>FITA ZEBRADA AMARELA PARA SINALIZAÇÃO L = 7 M</v>
      </c>
      <c r="C15" s="285"/>
      <c r="D15" s="285"/>
      <c r="E15" s="285"/>
      <c r="F15" s="285"/>
      <c r="G15" s="285"/>
      <c r="H15" s="139" t="s">
        <v>11203</v>
      </c>
      <c r="I15" s="139" t="s">
        <v>6343</v>
      </c>
      <c r="J15" s="139" t="str">
        <f>IF(I15="SINAPI",VLOOKUP(QUANTIDADES!H15,SINAPI,3,),VLOOKUP(QUANTIDADES!H15,SETOP,4,))</f>
        <v>M</v>
      </c>
      <c r="K15" s="138">
        <v>50</v>
      </c>
      <c r="L15" s="138" t="s">
        <v>39</v>
      </c>
      <c r="M15" s="146">
        <f>ROUND(IF(I15="SINAPI",VLOOKUP(QUANTIDADES!H15,SINAPI,4,),VLOOKUP(QUANTIDADES!H15,SETOP,5,)),2)</f>
        <v>2.59</v>
      </c>
      <c r="N15" s="146">
        <f>ROUND(M15*(1+$D$7),2)</f>
        <v>3.4</v>
      </c>
      <c r="O15" s="3">
        <f>K15*M15</f>
        <v>129.5</v>
      </c>
      <c r="P15" s="3">
        <f t="shared" ref="P15" si="0">N15*K15</f>
        <v>170</v>
      </c>
      <c r="Q15" s="97"/>
      <c r="R15" s="97"/>
      <c r="S15" s="7"/>
      <c r="T15" s="91"/>
      <c r="U15" s="7"/>
    </row>
    <row r="16" spans="1:21" ht="24.95" customHeight="1">
      <c r="A16" s="187"/>
      <c r="B16" s="306" t="s">
        <v>21863</v>
      </c>
      <c r="C16" s="306"/>
      <c r="D16" s="306"/>
      <c r="E16" s="113">
        <v>50</v>
      </c>
      <c r="F16" s="13" t="s">
        <v>6581</v>
      </c>
      <c r="G16" s="12"/>
      <c r="H16" s="139"/>
      <c r="I16" s="139"/>
      <c r="J16" s="139"/>
      <c r="K16" s="139"/>
      <c r="L16" s="139"/>
      <c r="M16" s="139"/>
      <c r="N16" s="139"/>
      <c r="O16" s="2"/>
      <c r="P16" s="2"/>
      <c r="Q16" s="97"/>
      <c r="R16" s="97"/>
      <c r="S16" s="7"/>
      <c r="T16" s="89"/>
      <c r="U16" s="7"/>
    </row>
    <row r="17" spans="1:21" ht="24.95" customHeight="1">
      <c r="A17" s="290" t="str">
        <f>"SUBTOTAL - "&amp;B10</f>
        <v>SUBTOTAL - ADMINISTRAÇÃO LOCAL E INSTALAÇÃO DA OBRA</v>
      </c>
      <c r="B17" s="291"/>
      <c r="C17" s="291"/>
      <c r="D17" s="291"/>
      <c r="E17" s="291"/>
      <c r="F17" s="291"/>
      <c r="G17" s="291"/>
      <c r="H17" s="291"/>
      <c r="I17" s="291"/>
      <c r="J17" s="291"/>
      <c r="K17" s="291"/>
      <c r="L17" s="291"/>
      <c r="M17" s="291"/>
      <c r="N17" s="291"/>
      <c r="O17" s="62">
        <f>SUM(O13:O16)</f>
        <v>599.5</v>
      </c>
      <c r="P17" s="62">
        <f>SUM(P13:P16)</f>
        <v>787.06</v>
      </c>
      <c r="Q17" s="97"/>
      <c r="R17" s="97"/>
      <c r="S17" s="7"/>
      <c r="T17" s="89"/>
      <c r="U17" s="7"/>
    </row>
    <row r="18" spans="1:21" ht="9.9499999999999993" customHeight="1">
      <c r="A18" s="188"/>
      <c r="B18" s="192"/>
      <c r="C18" s="192"/>
      <c r="D18" s="192"/>
      <c r="E18" s="143"/>
      <c r="F18" s="144"/>
      <c r="G18" s="144"/>
      <c r="H18" s="147"/>
      <c r="I18" s="147"/>
      <c r="J18" s="147"/>
      <c r="K18" s="140"/>
      <c r="L18" s="140"/>
      <c r="M18" s="148"/>
      <c r="N18" s="148"/>
      <c r="O18" s="58"/>
      <c r="P18" s="59"/>
      <c r="Q18" s="97"/>
      <c r="R18" s="97"/>
      <c r="S18" s="7"/>
      <c r="T18" s="89"/>
      <c r="U18" s="7"/>
    </row>
    <row r="19" spans="1:21" ht="24.95" customHeight="1">
      <c r="A19" s="120"/>
      <c r="B19" s="307" t="s">
        <v>21873</v>
      </c>
      <c r="C19" s="307"/>
      <c r="D19" s="307"/>
      <c r="E19" s="307"/>
      <c r="F19" s="307"/>
      <c r="G19" s="307"/>
      <c r="H19" s="307"/>
      <c r="I19" s="307"/>
      <c r="J19" s="307"/>
      <c r="K19" s="307"/>
      <c r="L19" s="307"/>
      <c r="M19" s="307"/>
      <c r="N19" s="307"/>
      <c r="O19" s="307"/>
      <c r="P19" s="45"/>
      <c r="Q19" s="97"/>
      <c r="R19" s="97"/>
      <c r="S19" s="7"/>
      <c r="T19" s="89"/>
      <c r="U19" s="7"/>
    </row>
    <row r="20" spans="1:21" ht="9.9499999999999993" customHeight="1">
      <c r="A20" s="131"/>
      <c r="B20" s="308"/>
      <c r="C20" s="308"/>
      <c r="D20" s="308"/>
      <c r="E20" s="308"/>
      <c r="F20" s="308"/>
      <c r="G20" s="308"/>
      <c r="H20" s="44"/>
      <c r="I20" s="44"/>
      <c r="J20" s="44"/>
      <c r="K20" s="44"/>
      <c r="L20" s="44"/>
      <c r="M20" s="44"/>
      <c r="N20" s="44"/>
      <c r="O20" s="44"/>
      <c r="P20" s="44"/>
      <c r="Q20" s="97"/>
      <c r="R20" s="97"/>
      <c r="S20" s="7"/>
      <c r="T20" s="89"/>
      <c r="U20" s="7"/>
    </row>
    <row r="21" spans="1:21" ht="33.75" customHeight="1">
      <c r="A21" s="131" t="s">
        <v>4</v>
      </c>
      <c r="B21" s="308" t="s">
        <v>3</v>
      </c>
      <c r="C21" s="308"/>
      <c r="D21" s="308"/>
      <c r="E21" s="308"/>
      <c r="F21" s="308"/>
      <c r="G21" s="308"/>
      <c r="H21" s="44" t="s">
        <v>4</v>
      </c>
      <c r="I21" s="44" t="s">
        <v>12</v>
      </c>
      <c r="J21" s="44" t="s">
        <v>0</v>
      </c>
      <c r="K21" s="44" t="s">
        <v>2</v>
      </c>
      <c r="L21" s="44"/>
      <c r="M21" s="44" t="s">
        <v>16523</v>
      </c>
      <c r="N21" s="44" t="s">
        <v>16524</v>
      </c>
      <c r="O21" s="44" t="s">
        <v>1</v>
      </c>
      <c r="P21" s="44" t="s">
        <v>6350</v>
      </c>
      <c r="Q21" s="97"/>
      <c r="R21" s="97"/>
      <c r="S21" s="7"/>
      <c r="T21" s="89"/>
      <c r="U21" s="7"/>
    </row>
    <row r="22" spans="1:21" ht="24.95" customHeight="1">
      <c r="A22" s="128">
        <v>1</v>
      </c>
      <c r="B22" s="292" t="s">
        <v>21876</v>
      </c>
      <c r="C22" s="292"/>
      <c r="D22" s="292"/>
      <c r="E22" s="292"/>
      <c r="F22" s="292"/>
      <c r="G22" s="292"/>
      <c r="H22" s="60"/>
      <c r="I22" s="60"/>
      <c r="J22" s="60"/>
      <c r="K22" s="292"/>
      <c r="L22" s="292"/>
      <c r="M22" s="292"/>
      <c r="N22" s="292"/>
      <c r="O22" s="292"/>
      <c r="P22" s="292"/>
      <c r="Q22" s="97"/>
      <c r="R22" s="97"/>
      <c r="S22" s="7"/>
      <c r="T22" s="89"/>
      <c r="U22" s="7"/>
    </row>
    <row r="23" spans="1:21" ht="24.95" customHeight="1">
      <c r="A23" s="127" t="s">
        <v>10</v>
      </c>
      <c r="B23" s="298" t="str">
        <f>IF(I23="SINAPI",VLOOKUP(QUANTIDADES!H23,SINAPI,2,),VLOOKUP(QUANTIDADES!H23,SETOP,3,))</f>
        <v>TELHADISTA COM ENCARGOS COMPLEMENTARES</v>
      </c>
      <c r="C23" s="298"/>
      <c r="D23" s="298"/>
      <c r="E23" s="298"/>
      <c r="F23" s="298"/>
      <c r="G23" s="298"/>
      <c r="H23" s="19">
        <v>88323</v>
      </c>
      <c r="I23" s="19" t="s">
        <v>16520</v>
      </c>
      <c r="J23" s="19" t="str">
        <f>IF(I23="SINAPI",VLOOKUP(QUANTIDADES!H23,SINAPI,3,),VLOOKUP(QUANTIDADES!H23,SETOP,4,))</f>
        <v>H</v>
      </c>
      <c r="K23" s="138">
        <f>E26</f>
        <v>40</v>
      </c>
      <c r="L23" s="4" t="s">
        <v>41</v>
      </c>
      <c r="M23" s="20">
        <f>IF(I23="SINAPI",VLOOKUP(QUANTIDADES!H23,SINAPI,4,),VLOOKUP(QUANTIDADES!H23,SETOP,5,))</f>
        <v>20.190000000000001</v>
      </c>
      <c r="N23" s="20">
        <f>ROUND(M23*(1+$D$7),2)</f>
        <v>26.51</v>
      </c>
      <c r="O23" s="20">
        <f t="shared" ref="O23:O27" si="1">K23*M23</f>
        <v>807.6</v>
      </c>
      <c r="P23" s="158">
        <f t="shared" ref="P23:P27" si="2">N23*K23</f>
        <v>1060.4000000000001</v>
      </c>
      <c r="Q23" s="97"/>
      <c r="R23" s="97"/>
      <c r="S23" s="7"/>
      <c r="T23" s="89"/>
      <c r="U23" s="7"/>
    </row>
    <row r="24" spans="1:21" ht="24.95" customHeight="1">
      <c r="B24" s="289" t="s">
        <v>21926</v>
      </c>
      <c r="C24" s="289"/>
      <c r="D24" s="289"/>
      <c r="E24" s="107">
        <v>8</v>
      </c>
      <c r="F24" s="179" t="s">
        <v>24</v>
      </c>
      <c r="H24" s="19"/>
      <c r="I24" s="19"/>
      <c r="J24" s="19"/>
      <c r="K24" s="138"/>
      <c r="L24" s="4"/>
      <c r="M24" s="20"/>
      <c r="N24" s="20"/>
      <c r="O24" s="20"/>
      <c r="P24" s="158"/>
      <c r="Q24" s="97"/>
      <c r="R24" s="97"/>
      <c r="S24" s="7"/>
      <c r="T24" s="89"/>
      <c r="U24" s="7"/>
    </row>
    <row r="25" spans="1:21" ht="24.95" customHeight="1">
      <c r="B25" s="289" t="s">
        <v>21925</v>
      </c>
      <c r="C25" s="289"/>
      <c r="D25" s="289"/>
      <c r="E25" s="107">
        <v>5</v>
      </c>
      <c r="F25" s="179" t="s">
        <v>21931</v>
      </c>
      <c r="H25" s="19"/>
      <c r="I25" s="19"/>
      <c r="J25" s="19"/>
      <c r="K25" s="138"/>
      <c r="L25" s="4"/>
      <c r="M25" s="20"/>
      <c r="N25" s="20"/>
      <c r="O25" s="20"/>
      <c r="P25" s="158"/>
      <c r="Q25" s="97"/>
      <c r="R25" s="97"/>
      <c r="S25" s="7"/>
      <c r="T25" s="89"/>
      <c r="U25" s="7"/>
    </row>
    <row r="26" spans="1:21" ht="24.95" customHeight="1">
      <c r="B26" s="289" t="s">
        <v>21927</v>
      </c>
      <c r="C26" s="289"/>
      <c r="D26" s="289"/>
      <c r="E26" s="107">
        <f>E24*E25</f>
        <v>40</v>
      </c>
      <c r="F26" s="179" t="s">
        <v>24</v>
      </c>
      <c r="H26" s="19"/>
      <c r="I26" s="19"/>
      <c r="J26" s="19"/>
      <c r="K26" s="138"/>
      <c r="L26" s="4"/>
      <c r="M26" s="20"/>
      <c r="N26" s="20"/>
      <c r="O26" s="20"/>
      <c r="P26" s="158"/>
      <c r="Q26" s="97"/>
      <c r="R26" s="97"/>
      <c r="S26" s="7"/>
      <c r="T26" s="89"/>
      <c r="U26" s="7"/>
    </row>
    <row r="27" spans="1:21" ht="30" customHeight="1">
      <c r="A27" s="127" t="s">
        <v>21914</v>
      </c>
      <c r="B27" s="298" t="str">
        <f>IF(I27="SINAPI",VLOOKUP(QUANTIDADES!H27,SINAPI,2,),VLOOKUP(QUANTIDADES!H27,SETOP,3,))</f>
        <v>TELHA DE ACO ZINCADO TRAPEZOIDAL AUTOPORTANTE, A = 259 MM, E = 0,95 MM, SEM PINTURA</v>
      </c>
      <c r="C27" s="298"/>
      <c r="D27" s="298"/>
      <c r="E27" s="298"/>
      <c r="F27" s="298"/>
      <c r="G27" s="298"/>
      <c r="H27" s="19">
        <v>14172</v>
      </c>
      <c r="I27" s="19" t="s">
        <v>16520</v>
      </c>
      <c r="J27" s="19" t="str">
        <f>IF(I27="SINAPI",VLOOKUP(QUANTIDADES!H27,SINAPI,3,),VLOOKUP(QUANTIDADES!H27,SETOP,4,))</f>
        <v xml:space="preserve">M2    </v>
      </c>
      <c r="K27" s="138">
        <f>E30</f>
        <v>54.915999999999997</v>
      </c>
      <c r="L27" s="4" t="s">
        <v>41</v>
      </c>
      <c r="M27" s="20">
        <f>IF(I27="SINAPI",VLOOKUP(QUANTIDADES!H27,SINAPI,4,),VLOOKUP(QUANTIDADES!H27,SETOP,5,))</f>
        <v>65.48</v>
      </c>
      <c r="N27" s="20">
        <f>ROUND(M27*(1+$D$7),2)</f>
        <v>85.97</v>
      </c>
      <c r="O27" s="20">
        <f t="shared" si="1"/>
        <v>3595.89968</v>
      </c>
      <c r="P27" s="158">
        <f t="shared" si="2"/>
        <v>4721.1285199999993</v>
      </c>
      <c r="Q27" s="97"/>
      <c r="R27" s="97"/>
      <c r="S27" s="7"/>
      <c r="T27" s="89"/>
      <c r="U27" s="7"/>
    </row>
    <row r="28" spans="1:21" ht="24.95" customHeight="1">
      <c r="B28" s="297" t="s">
        <v>21928</v>
      </c>
      <c r="C28" s="297"/>
      <c r="D28" s="297"/>
      <c r="E28" s="107">
        <v>549.16</v>
      </c>
      <c r="F28" s="179" t="s">
        <v>6403</v>
      </c>
      <c r="H28" s="19"/>
      <c r="I28" s="19"/>
      <c r="J28" s="19"/>
      <c r="K28" s="138"/>
      <c r="L28" s="4"/>
      <c r="M28" s="20"/>
      <c r="N28" s="20"/>
      <c r="O28" s="20"/>
      <c r="P28" s="158"/>
      <c r="Q28" s="97"/>
      <c r="R28" s="97"/>
      <c r="S28" s="7"/>
      <c r="T28" s="89"/>
      <c r="U28" s="7"/>
    </row>
    <row r="29" spans="1:21" ht="24.95" customHeight="1">
      <c r="B29" s="297" t="s">
        <v>21929</v>
      </c>
      <c r="C29" s="297"/>
      <c r="D29" s="297"/>
      <c r="E29" s="107">
        <v>10</v>
      </c>
      <c r="F29" s="179" t="s">
        <v>6361</v>
      </c>
      <c r="H29" s="19"/>
      <c r="I29" s="19"/>
      <c r="J29" s="19"/>
      <c r="K29" s="138"/>
      <c r="L29" s="4"/>
      <c r="M29" s="20"/>
      <c r="N29" s="20"/>
      <c r="O29" s="20"/>
      <c r="P29" s="158"/>
      <c r="Q29" s="97"/>
      <c r="R29" s="97"/>
      <c r="S29" s="7"/>
      <c r="T29" s="89"/>
      <c r="U29" s="7"/>
    </row>
    <row r="30" spans="1:21" ht="24.95" customHeight="1">
      <c r="B30" s="297" t="s">
        <v>21930</v>
      </c>
      <c r="C30" s="297"/>
      <c r="D30" s="297"/>
      <c r="E30" s="107">
        <f>E28*E29/100</f>
        <v>54.915999999999997</v>
      </c>
      <c r="F30" s="179" t="s">
        <v>6403</v>
      </c>
      <c r="H30" s="19"/>
      <c r="I30" s="19"/>
      <c r="J30" s="19"/>
      <c r="K30" s="138"/>
      <c r="L30" s="4"/>
      <c r="M30" s="20"/>
      <c r="N30" s="20"/>
      <c r="O30" s="20"/>
      <c r="P30" s="158"/>
      <c r="Q30" s="97"/>
      <c r="R30" s="97"/>
      <c r="S30" s="7"/>
      <c r="T30" s="89"/>
      <c r="U30" s="7"/>
    </row>
    <row r="31" spans="1:21" ht="24.95" customHeight="1">
      <c r="A31" s="290" t="str">
        <f>"SUBTOTAL "&amp;B22</f>
        <v>SUBTOTAL REVISÃO DE CALHAS RUFOS E TELHADO</v>
      </c>
      <c r="B31" s="291"/>
      <c r="C31" s="291"/>
      <c r="D31" s="291"/>
      <c r="E31" s="291"/>
      <c r="F31" s="291"/>
      <c r="G31" s="291"/>
      <c r="H31" s="291"/>
      <c r="I31" s="291"/>
      <c r="J31" s="291"/>
      <c r="K31" s="291"/>
      <c r="L31" s="291"/>
      <c r="M31" s="291"/>
      <c r="N31" s="291"/>
      <c r="O31" s="159">
        <f>SUM(O23:O30)</f>
        <v>4403.4996799999999</v>
      </c>
      <c r="P31" s="159">
        <f>SUM(P23:P30)</f>
        <v>5781.5285199999998</v>
      </c>
      <c r="Q31" s="97"/>
      <c r="R31" s="97"/>
      <c r="S31" s="7"/>
      <c r="T31" s="89"/>
      <c r="U31" s="7"/>
    </row>
    <row r="32" spans="1:21" s="241" customFormat="1" ht="24.95" customHeight="1">
      <c r="A32" s="233">
        <v>2</v>
      </c>
      <c r="B32" s="301" t="s">
        <v>21875</v>
      </c>
      <c r="C32" s="301"/>
      <c r="D32" s="301"/>
      <c r="E32" s="301"/>
      <c r="F32" s="301"/>
      <c r="G32" s="301"/>
      <c r="H32" s="234"/>
      <c r="I32" s="234"/>
      <c r="J32" s="234"/>
      <c r="K32" s="301"/>
      <c r="L32" s="301"/>
      <c r="M32" s="301"/>
      <c r="N32" s="301"/>
      <c r="O32" s="301"/>
      <c r="P32" s="301"/>
      <c r="Q32" s="240"/>
      <c r="R32" s="240"/>
      <c r="T32" s="242"/>
    </row>
    <row r="33" spans="1:21" s="216" customFormat="1" ht="24.95" customHeight="1">
      <c r="A33" s="218" t="s">
        <v>21915</v>
      </c>
      <c r="B33" s="285" t="str">
        <f>IF(I33="SINAPI",VLOOKUP(QUANTIDADES!H33,SINAPI,2,),VLOOKUP(QUANTIDADES!H33,SETOP,3,))</f>
        <v>SERVENTE DE OBRAS</v>
      </c>
      <c r="C33" s="285"/>
      <c r="D33" s="285"/>
      <c r="E33" s="285"/>
      <c r="F33" s="285"/>
      <c r="G33" s="285"/>
      <c r="H33" s="139">
        <v>6111</v>
      </c>
      <c r="I33" s="139" t="s">
        <v>16520</v>
      </c>
      <c r="J33" s="139" t="str">
        <f>IF(I33="SINAPI",VLOOKUP(QUANTIDADES!H33,SINAPI,3,),VLOOKUP(QUANTIDADES!H33,SETOP,4,))</f>
        <v xml:space="preserve">H     </v>
      </c>
      <c r="K33" s="138">
        <f>E36</f>
        <v>40</v>
      </c>
      <c r="L33" s="138" t="s">
        <v>41</v>
      </c>
      <c r="M33" s="146">
        <f>IF(I33="SINAPI",VLOOKUP(QUANTIDADES!H33,SINAPI,4,),VLOOKUP(QUANTIDADES!H33,SETOP,5,))</f>
        <v>9.49</v>
      </c>
      <c r="N33" s="146">
        <f>ROUND(M33*(1+$D$7),2)</f>
        <v>12.46</v>
      </c>
      <c r="O33" s="146">
        <f>K33*M33</f>
        <v>379.6</v>
      </c>
      <c r="P33" s="174">
        <f>N33*K33</f>
        <v>498.40000000000003</v>
      </c>
      <c r="Q33" s="175"/>
      <c r="R33" s="175"/>
      <c r="T33" s="176"/>
    </row>
    <row r="34" spans="1:21" s="216" customFormat="1" ht="24.95" customHeight="1">
      <c r="A34" s="218"/>
      <c r="B34" s="289" t="s">
        <v>21926</v>
      </c>
      <c r="C34" s="289"/>
      <c r="D34" s="289"/>
      <c r="E34" s="113">
        <v>8</v>
      </c>
      <c r="F34" s="216" t="s">
        <v>24</v>
      </c>
      <c r="H34" s="139"/>
      <c r="I34" s="139"/>
      <c r="J34" s="139"/>
      <c r="K34" s="138"/>
      <c r="L34" s="138"/>
      <c r="M34" s="146"/>
      <c r="N34" s="146"/>
      <c r="O34" s="146"/>
      <c r="P34" s="174"/>
      <c r="Q34" s="175"/>
      <c r="R34" s="175"/>
      <c r="T34" s="176"/>
      <c r="U34" s="246"/>
    </row>
    <row r="35" spans="1:21" s="216" customFormat="1" ht="24.95" customHeight="1">
      <c r="A35" s="218"/>
      <c r="B35" s="289" t="s">
        <v>21925</v>
      </c>
      <c r="C35" s="289"/>
      <c r="D35" s="289"/>
      <c r="E35" s="113">
        <v>5</v>
      </c>
      <c r="F35" s="216" t="s">
        <v>21931</v>
      </c>
      <c r="H35" s="139"/>
      <c r="I35" s="139"/>
      <c r="J35" s="139"/>
      <c r="K35" s="138"/>
      <c r="L35" s="138"/>
      <c r="M35" s="146"/>
      <c r="N35" s="146"/>
      <c r="O35" s="146"/>
      <c r="P35" s="174"/>
      <c r="Q35" s="175"/>
      <c r="R35" s="175"/>
      <c r="T35" s="176"/>
      <c r="U35" s="246"/>
    </row>
    <row r="36" spans="1:21" s="216" customFormat="1" ht="24.95" customHeight="1">
      <c r="A36" s="218"/>
      <c r="B36" s="289" t="s">
        <v>21927</v>
      </c>
      <c r="C36" s="289"/>
      <c r="D36" s="289"/>
      <c r="E36" s="113">
        <f>E34*E35</f>
        <v>40</v>
      </c>
      <c r="F36" s="216" t="s">
        <v>24</v>
      </c>
      <c r="H36" s="139"/>
      <c r="I36" s="139"/>
      <c r="J36" s="139"/>
      <c r="K36" s="138"/>
      <c r="L36" s="138"/>
      <c r="M36" s="146"/>
      <c r="N36" s="146"/>
      <c r="O36" s="146"/>
      <c r="P36" s="174"/>
      <c r="Q36" s="175"/>
      <c r="R36" s="175"/>
      <c r="T36" s="176"/>
      <c r="U36" s="246"/>
    </row>
    <row r="37" spans="1:21" s="216" customFormat="1" ht="24.95" customHeight="1">
      <c r="A37" s="218" t="s">
        <v>21916</v>
      </c>
      <c r="B37" s="285" t="str">
        <f>IF(I37="SINAPI",VLOOKUP(QUANTIDADES!H37,SINAPI,2,),VLOOKUP(QUANTIDADES!H37,SETOP,3,))</f>
        <v>LIXA EM FOLHA PARA PAREDE OU MADEIRA, NUMERO 120 (COR VERMELHA)</v>
      </c>
      <c r="C37" s="285"/>
      <c r="D37" s="285"/>
      <c r="E37" s="285"/>
      <c r="F37" s="285"/>
      <c r="G37" s="285"/>
      <c r="H37" s="139">
        <v>3767</v>
      </c>
      <c r="I37" s="139" t="s">
        <v>16520</v>
      </c>
      <c r="J37" s="139" t="str">
        <f>IF(I37="SINAPI",VLOOKUP(QUANTIDADES!H37,SINAPI,3,),VLOOKUP(QUANTIDADES!H37,SETOP,4,))</f>
        <v xml:space="preserve">UN    </v>
      </c>
      <c r="K37" s="138">
        <f>E38</f>
        <v>30</v>
      </c>
      <c r="L37" s="138" t="s">
        <v>41</v>
      </c>
      <c r="M37" s="146">
        <f>IF(I37="SINAPI",VLOOKUP(QUANTIDADES!H37,SINAPI,4,),VLOOKUP(QUANTIDADES!H37,SETOP,5,))</f>
        <v>0.61</v>
      </c>
      <c r="N37" s="146">
        <f>ROUND(M37*(1+$D$7),2)</f>
        <v>0.8</v>
      </c>
      <c r="O37" s="146">
        <f>K37*M37</f>
        <v>18.3</v>
      </c>
      <c r="P37" s="174">
        <f>N37*K37</f>
        <v>24</v>
      </c>
      <c r="Q37" s="175"/>
      <c r="R37" s="175"/>
      <c r="T37" s="176"/>
    </row>
    <row r="38" spans="1:21" s="216" customFormat="1" ht="24.95" customHeight="1">
      <c r="A38" s="218"/>
      <c r="B38" s="289" t="s">
        <v>22025</v>
      </c>
      <c r="C38" s="289"/>
      <c r="D38" s="289"/>
      <c r="E38" s="113">
        <v>30</v>
      </c>
      <c r="F38" s="216" t="s">
        <v>21865</v>
      </c>
      <c r="H38" s="139"/>
      <c r="I38" s="139"/>
      <c r="J38" s="139"/>
      <c r="K38" s="138"/>
      <c r="L38" s="138"/>
      <c r="M38" s="146"/>
      <c r="N38" s="146"/>
      <c r="O38" s="146"/>
      <c r="P38" s="174"/>
      <c r="Q38" s="175"/>
      <c r="R38" s="175"/>
      <c r="T38" s="176"/>
      <c r="U38" s="246"/>
    </row>
    <row r="39" spans="1:21" s="217" customFormat="1" ht="24.95" customHeight="1">
      <c r="A39" s="218" t="s">
        <v>21917</v>
      </c>
      <c r="B39" s="305" t="str">
        <f>IF(I39="SINAPI",VLOOKUP(QUANTIDADES!H39,SINAPI,2,),VLOOKUP(QUANTIDADES!H39,SETOP,3,))</f>
        <v>CARGA MANUAL DE ENTULHO EM CAMINHAO BASCULANTE 6 M3</v>
      </c>
      <c r="C39" s="305"/>
      <c r="D39" s="305"/>
      <c r="E39" s="305"/>
      <c r="F39" s="305"/>
      <c r="G39" s="305"/>
      <c r="H39" s="139">
        <v>72897</v>
      </c>
      <c r="I39" s="139" t="s">
        <v>16520</v>
      </c>
      <c r="J39" s="139" t="str">
        <f>IF(I39="SINAPI",VLOOKUP(QUANTIDADES!H39,SINAPI,3,),VLOOKUP(QUANTIDADES!H39,SETOP,4,))</f>
        <v>M3</v>
      </c>
      <c r="K39" s="138">
        <f>E46</f>
        <v>2.0663999999999998</v>
      </c>
      <c r="L39" s="138" t="s">
        <v>41</v>
      </c>
      <c r="M39" s="146">
        <f>IF(I39="SINAPI",VLOOKUP(QUANTIDADES!H39,SINAPI,4,),VLOOKUP(QUANTIDADES!H39,SETOP,5,))</f>
        <v>17.72</v>
      </c>
      <c r="N39" s="146">
        <f>ROUND(M39*(1+$D$7),2)</f>
        <v>23.26</v>
      </c>
      <c r="O39" s="146">
        <f>K39*M39</f>
        <v>36.616607999999992</v>
      </c>
      <c r="P39" s="174">
        <f>N39*K39</f>
        <v>48.064464000000001</v>
      </c>
      <c r="Q39" s="175"/>
      <c r="R39" s="175"/>
      <c r="S39" s="216"/>
      <c r="T39" s="176"/>
      <c r="U39" s="246"/>
    </row>
    <row r="40" spans="1:21" s="217" customFormat="1" ht="24.95" customHeight="1">
      <c r="A40" s="218"/>
      <c r="B40" s="289" t="s">
        <v>22007</v>
      </c>
      <c r="C40" s="289"/>
      <c r="D40" s="289"/>
      <c r="E40" s="113">
        <v>5.7</v>
      </c>
      <c r="F40" s="216" t="s">
        <v>6403</v>
      </c>
      <c r="H40" s="139"/>
      <c r="I40" s="139"/>
      <c r="J40" s="139"/>
      <c r="K40" s="138"/>
      <c r="L40" s="138"/>
      <c r="M40" s="146"/>
      <c r="N40" s="146"/>
      <c r="O40" s="146"/>
      <c r="P40" s="174"/>
      <c r="Q40" s="175"/>
      <c r="R40" s="175"/>
      <c r="S40" s="216"/>
      <c r="T40" s="176"/>
      <c r="U40" s="246"/>
    </row>
    <row r="41" spans="1:21" s="217" customFormat="1" ht="24.95" customHeight="1">
      <c r="A41" s="218"/>
      <c r="B41" s="289" t="s">
        <v>22010</v>
      </c>
      <c r="C41" s="289"/>
      <c r="D41" s="289"/>
      <c r="E41" s="113">
        <v>0.1</v>
      </c>
      <c r="F41" s="216" t="s">
        <v>6581</v>
      </c>
      <c r="H41" s="139"/>
      <c r="I41" s="139"/>
      <c r="J41" s="139"/>
      <c r="K41" s="138"/>
      <c r="L41" s="138"/>
      <c r="M41" s="146"/>
      <c r="N41" s="146"/>
      <c r="O41" s="146"/>
      <c r="P41" s="174"/>
      <c r="Q41" s="175"/>
      <c r="R41" s="175"/>
      <c r="S41" s="216"/>
      <c r="T41" s="176"/>
      <c r="U41" s="246"/>
    </row>
    <row r="42" spans="1:21" s="217" customFormat="1" ht="24.95" customHeight="1">
      <c r="A42" s="218"/>
      <c r="B42" s="289" t="s">
        <v>22022</v>
      </c>
      <c r="C42" s="289"/>
      <c r="D42" s="289"/>
      <c r="E42" s="113">
        <f>(E40)*E41</f>
        <v>0.57000000000000006</v>
      </c>
      <c r="F42" s="216" t="s">
        <v>26</v>
      </c>
      <c r="H42" s="139"/>
      <c r="I42" s="139"/>
      <c r="J42" s="139"/>
      <c r="K42" s="138"/>
      <c r="L42" s="138"/>
      <c r="M42" s="146"/>
      <c r="N42" s="146"/>
      <c r="O42" s="146"/>
      <c r="P42" s="174"/>
      <c r="Q42" s="175"/>
      <c r="R42" s="175"/>
      <c r="S42" s="216"/>
      <c r="T42" s="176"/>
      <c r="U42" s="246"/>
    </row>
    <row r="43" spans="1:21" s="217" customFormat="1" ht="24.95" customHeight="1">
      <c r="A43" s="218"/>
      <c r="B43" s="289" t="s">
        <v>22924</v>
      </c>
      <c r="C43" s="289"/>
      <c r="D43" s="289"/>
      <c r="E43" s="113">
        <f>2.88*0.2</f>
        <v>0.57599999999999996</v>
      </c>
      <c r="F43" s="248" t="s">
        <v>26</v>
      </c>
      <c r="H43" s="139"/>
      <c r="I43" s="139"/>
      <c r="J43" s="139"/>
      <c r="K43" s="138"/>
      <c r="L43" s="138"/>
      <c r="M43" s="146"/>
      <c r="N43" s="146"/>
      <c r="O43" s="146"/>
      <c r="P43" s="174"/>
      <c r="Q43" s="175"/>
      <c r="R43" s="175"/>
      <c r="S43" s="216"/>
      <c r="T43" s="176"/>
      <c r="U43" s="246"/>
    </row>
    <row r="44" spans="1:21" s="217" customFormat="1" ht="24.95" customHeight="1">
      <c r="A44" s="218"/>
      <c r="B44" s="289" t="s">
        <v>22014</v>
      </c>
      <c r="C44" s="289"/>
      <c r="D44" s="289"/>
      <c r="E44" s="113">
        <v>2</v>
      </c>
      <c r="F44" s="216" t="s">
        <v>21865</v>
      </c>
      <c r="H44" s="139"/>
      <c r="I44" s="139"/>
      <c r="J44" s="139"/>
      <c r="K44" s="138"/>
      <c r="L44" s="138"/>
      <c r="M44" s="146"/>
      <c r="N44" s="146"/>
      <c r="O44" s="146"/>
      <c r="P44" s="174"/>
      <c r="Q44" s="175"/>
      <c r="R44" s="175"/>
      <c r="S44" s="216"/>
      <c r="T44" s="176"/>
      <c r="U44" s="246"/>
    </row>
    <row r="45" spans="1:21" s="217" customFormat="1" ht="24.95" customHeight="1">
      <c r="A45" s="218"/>
      <c r="B45" s="289" t="s">
        <v>22023</v>
      </c>
      <c r="C45" s="289"/>
      <c r="D45" s="289"/>
      <c r="E45" s="113">
        <f>E43*E44</f>
        <v>1.1519999999999999</v>
      </c>
      <c r="F45" s="248" t="s">
        <v>26</v>
      </c>
      <c r="H45" s="139"/>
      <c r="I45" s="139"/>
      <c r="J45" s="139"/>
      <c r="K45" s="138"/>
      <c r="L45" s="138"/>
      <c r="M45" s="146"/>
      <c r="N45" s="146"/>
      <c r="O45" s="146"/>
      <c r="P45" s="174"/>
      <c r="Q45" s="175"/>
      <c r="R45" s="175"/>
      <c r="S45" s="216"/>
      <c r="T45" s="176"/>
      <c r="U45" s="246"/>
    </row>
    <row r="46" spans="1:21" s="217" customFormat="1" ht="24.95" customHeight="1">
      <c r="A46" s="218"/>
      <c r="B46" s="302" t="s">
        <v>22024</v>
      </c>
      <c r="C46" s="302"/>
      <c r="D46" s="302"/>
      <c r="E46" s="195">
        <f>(E42+E45)*1.2</f>
        <v>2.0663999999999998</v>
      </c>
      <c r="F46" s="217" t="s">
        <v>26</v>
      </c>
      <c r="H46" s="139"/>
      <c r="I46" s="139"/>
      <c r="J46" s="139"/>
      <c r="K46" s="138"/>
      <c r="L46" s="138"/>
      <c r="M46" s="146"/>
      <c r="N46" s="146"/>
      <c r="O46" s="146"/>
      <c r="P46" s="174"/>
      <c r="Q46" s="175"/>
      <c r="R46" s="175"/>
      <c r="S46" s="216"/>
      <c r="T46" s="176"/>
      <c r="U46" s="246"/>
    </row>
    <row r="47" spans="1:21" s="217" customFormat="1" ht="30" customHeight="1">
      <c r="A47" s="218" t="s">
        <v>22011</v>
      </c>
      <c r="B47" s="285" t="str">
        <f>IF(I47="SINAPI",VLOOKUP(QUANTIDADES!H47,SINAPI,2,),VLOOKUP(QUANTIDADES!H47,SETOP,3,))</f>
        <v>TRANSPORTE DE ENTULHO COM CAMINHAO BASCULANTE 6 M3, RODOVIA PAVIMENTADA, DMT 0,5 A 1,0 KM</v>
      </c>
      <c r="C47" s="285"/>
      <c r="D47" s="285"/>
      <c r="E47" s="285"/>
      <c r="F47" s="285"/>
      <c r="G47" s="285"/>
      <c r="H47" s="139">
        <v>72900</v>
      </c>
      <c r="I47" s="139" t="s">
        <v>16520</v>
      </c>
      <c r="J47" s="139" t="str">
        <f>IF(I47="SINAPI",VLOOKUP(QUANTIDADES!H47,SINAPI,3,),VLOOKUP(QUANTIDADES!H47,SETOP,4,))</f>
        <v>M3</v>
      </c>
      <c r="K47" s="138">
        <f>E54</f>
        <v>2.0663999999999998</v>
      </c>
      <c r="L47" s="138" t="s">
        <v>41</v>
      </c>
      <c r="M47" s="146">
        <f>IF(I47="SINAPI",VLOOKUP(QUANTIDADES!H47,SINAPI,4,),VLOOKUP(QUANTIDADES!H47,SETOP,5,))</f>
        <v>5.91</v>
      </c>
      <c r="N47" s="146">
        <f>ROUND(M47*(1+$D$7),2)</f>
        <v>7.76</v>
      </c>
      <c r="O47" s="146">
        <f>K47*M47</f>
        <v>12.212423999999999</v>
      </c>
      <c r="P47" s="174">
        <f>N47*K47</f>
        <v>16.035263999999998</v>
      </c>
      <c r="Q47" s="175"/>
      <c r="R47" s="175"/>
      <c r="S47" s="216"/>
      <c r="T47" s="176"/>
      <c r="U47" s="246"/>
    </row>
    <row r="48" spans="1:21" s="217" customFormat="1" ht="30" customHeight="1">
      <c r="A48" s="218"/>
      <c r="B48" s="289" t="s">
        <v>22007</v>
      </c>
      <c r="C48" s="289"/>
      <c r="D48" s="289"/>
      <c r="E48" s="113">
        <v>5.7</v>
      </c>
      <c r="F48" s="248" t="s">
        <v>6403</v>
      </c>
      <c r="G48" s="216"/>
      <c r="H48" s="139"/>
      <c r="I48" s="139"/>
      <c r="J48" s="139"/>
      <c r="K48" s="138"/>
      <c r="L48" s="138"/>
      <c r="M48" s="146"/>
      <c r="N48" s="146"/>
      <c r="O48" s="146"/>
      <c r="P48" s="174"/>
      <c r="Q48" s="175"/>
      <c r="R48" s="175"/>
      <c r="S48" s="216"/>
      <c r="T48" s="176"/>
      <c r="U48" s="246"/>
    </row>
    <row r="49" spans="1:21" s="217" customFormat="1" ht="30" customHeight="1">
      <c r="A49" s="218"/>
      <c r="B49" s="289" t="s">
        <v>22010</v>
      </c>
      <c r="C49" s="289"/>
      <c r="D49" s="289"/>
      <c r="E49" s="113">
        <v>0.1</v>
      </c>
      <c r="F49" s="248" t="s">
        <v>6581</v>
      </c>
      <c r="G49" s="216"/>
      <c r="H49" s="139"/>
      <c r="I49" s="139"/>
      <c r="J49" s="139"/>
      <c r="K49" s="138"/>
      <c r="L49" s="138"/>
      <c r="M49" s="146"/>
      <c r="N49" s="146"/>
      <c r="O49" s="146"/>
      <c r="P49" s="174"/>
      <c r="Q49" s="175"/>
      <c r="R49" s="175"/>
      <c r="S49" s="216"/>
      <c r="T49" s="176"/>
      <c r="U49" s="246"/>
    </row>
    <row r="50" spans="1:21" s="217" customFormat="1" ht="30" customHeight="1">
      <c r="A50" s="218"/>
      <c r="B50" s="289" t="s">
        <v>22022</v>
      </c>
      <c r="C50" s="289"/>
      <c r="D50" s="289"/>
      <c r="E50" s="113">
        <f>(E48)*E49</f>
        <v>0.57000000000000006</v>
      </c>
      <c r="F50" s="248" t="s">
        <v>26</v>
      </c>
      <c r="G50" s="216"/>
      <c r="H50" s="139"/>
      <c r="I50" s="139"/>
      <c r="J50" s="139"/>
      <c r="K50" s="138"/>
      <c r="L50" s="138"/>
      <c r="M50" s="146"/>
      <c r="N50" s="146"/>
      <c r="O50" s="146"/>
      <c r="P50" s="174"/>
      <c r="Q50" s="175"/>
      <c r="R50" s="175"/>
      <c r="S50" s="216"/>
      <c r="T50" s="176"/>
      <c r="U50" s="216"/>
    </row>
    <row r="51" spans="1:21" s="217" customFormat="1" ht="30" customHeight="1">
      <c r="A51" s="218"/>
      <c r="B51" s="289" t="s">
        <v>22924</v>
      </c>
      <c r="C51" s="289"/>
      <c r="D51" s="289"/>
      <c r="E51" s="113">
        <f>2.88*0.2</f>
        <v>0.57599999999999996</v>
      </c>
      <c r="F51" s="248" t="s">
        <v>26</v>
      </c>
      <c r="G51" s="216"/>
      <c r="H51" s="139"/>
      <c r="I51" s="139"/>
      <c r="J51" s="139"/>
      <c r="K51" s="138"/>
      <c r="L51" s="138"/>
      <c r="M51" s="146"/>
      <c r="N51" s="146"/>
      <c r="O51" s="146"/>
      <c r="P51" s="174"/>
      <c r="Q51" s="175"/>
      <c r="R51" s="175"/>
      <c r="S51" s="216"/>
      <c r="T51" s="176"/>
      <c r="U51" s="216"/>
    </row>
    <row r="52" spans="1:21" s="217" customFormat="1" ht="30" customHeight="1">
      <c r="A52" s="218"/>
      <c r="B52" s="289" t="s">
        <v>22014</v>
      </c>
      <c r="C52" s="289"/>
      <c r="D52" s="289"/>
      <c r="E52" s="113">
        <v>2</v>
      </c>
      <c r="F52" s="248" t="s">
        <v>21865</v>
      </c>
      <c r="G52" s="216"/>
      <c r="H52" s="139"/>
      <c r="I52" s="139"/>
      <c r="J52" s="139"/>
      <c r="K52" s="138"/>
      <c r="L52" s="138"/>
      <c r="M52" s="146"/>
      <c r="N52" s="146"/>
      <c r="O52" s="146"/>
      <c r="P52" s="174"/>
      <c r="Q52" s="175"/>
      <c r="R52" s="175"/>
      <c r="S52" s="216"/>
      <c r="T52" s="176"/>
      <c r="U52" s="216"/>
    </row>
    <row r="53" spans="1:21" s="217" customFormat="1" ht="30" customHeight="1">
      <c r="A53" s="218"/>
      <c r="B53" s="289" t="s">
        <v>22023</v>
      </c>
      <c r="C53" s="289"/>
      <c r="D53" s="289"/>
      <c r="E53" s="113">
        <f>E51*E52</f>
        <v>1.1519999999999999</v>
      </c>
      <c r="F53" s="248" t="s">
        <v>26</v>
      </c>
      <c r="G53" s="216"/>
      <c r="H53" s="139"/>
      <c r="I53" s="139"/>
      <c r="J53" s="139"/>
      <c r="K53" s="138"/>
      <c r="L53" s="138"/>
      <c r="M53" s="146"/>
      <c r="N53" s="146"/>
      <c r="O53" s="146"/>
      <c r="P53" s="174"/>
      <c r="Q53" s="175"/>
      <c r="R53" s="175"/>
      <c r="S53" s="216"/>
      <c r="T53" s="176"/>
      <c r="U53" s="216"/>
    </row>
    <row r="54" spans="1:21" s="217" customFormat="1" ht="30" customHeight="1">
      <c r="A54" s="218"/>
      <c r="B54" s="302" t="s">
        <v>22024</v>
      </c>
      <c r="C54" s="302"/>
      <c r="D54" s="302"/>
      <c r="E54" s="195">
        <f>(E50+E53)*1.2</f>
        <v>2.0663999999999998</v>
      </c>
      <c r="F54" s="258" t="s">
        <v>26</v>
      </c>
      <c r="G54" s="216"/>
      <c r="H54" s="139"/>
      <c r="I54" s="139"/>
      <c r="J54" s="139"/>
      <c r="K54" s="138"/>
      <c r="L54" s="138"/>
      <c r="M54" s="146"/>
      <c r="N54" s="146"/>
      <c r="O54" s="146"/>
      <c r="P54" s="174"/>
      <c r="Q54" s="175"/>
      <c r="R54" s="175"/>
      <c r="S54" s="216"/>
      <c r="T54" s="176"/>
      <c r="U54" s="216"/>
    </row>
    <row r="55" spans="1:21" s="217" customFormat="1" ht="24.95" customHeight="1">
      <c r="A55" s="218" t="s">
        <v>22031</v>
      </c>
      <c r="B55" s="304" t="s">
        <v>22012</v>
      </c>
      <c r="C55" s="304"/>
      <c r="D55" s="304"/>
      <c r="E55" s="304"/>
      <c r="F55" s="304"/>
      <c r="G55" s="304"/>
      <c r="H55" s="139"/>
      <c r="I55" s="139"/>
      <c r="J55" s="139"/>
      <c r="K55" s="138"/>
      <c r="L55" s="138"/>
      <c r="M55" s="146"/>
      <c r="N55" s="146"/>
      <c r="O55" s="146"/>
      <c r="P55" s="174"/>
      <c r="Q55" s="175"/>
      <c r="R55" s="175"/>
      <c r="S55" s="216"/>
      <c r="T55" s="176"/>
      <c r="U55" s="216"/>
    </row>
    <row r="56" spans="1:21" s="217" customFormat="1" ht="30" customHeight="1">
      <c r="A56" s="218" t="s">
        <v>22032</v>
      </c>
      <c r="B56" s="285" t="str">
        <f>IF(I56="SINAPI",VLOOKUP(QUANTIDADES!H56,SINAPI,2,),VLOOKUP(QUANTIDADES!H56,SETOP,3,))</f>
        <v>REMOÇÃO DE CHAPAS E PERFIS DE DRYWALL, DE FORMA MANUAL, SEM REAPROVEITAMENTO. AF_12/2017</v>
      </c>
      <c r="C56" s="285"/>
      <c r="D56" s="285"/>
      <c r="E56" s="285"/>
      <c r="F56" s="285"/>
      <c r="G56" s="285"/>
      <c r="H56" s="139">
        <v>97638</v>
      </c>
      <c r="I56" s="139" t="s">
        <v>16520</v>
      </c>
      <c r="J56" s="139" t="str">
        <f>IF(I56="SINAPI",VLOOKUP(QUANTIDADES!H56,SINAPI,3,),VLOOKUP(QUANTIDADES!H56,SETOP,4,))</f>
        <v>M2</v>
      </c>
      <c r="K56" s="138">
        <f>E59</f>
        <v>5.76</v>
      </c>
      <c r="L56" s="138" t="s">
        <v>41</v>
      </c>
      <c r="M56" s="146">
        <f>IF(I56="SINAPI",VLOOKUP(QUANTIDADES!H56,SINAPI,4,),VLOOKUP(QUANTIDADES!H56,SETOP,5,))</f>
        <v>5.19</v>
      </c>
      <c r="N56" s="146">
        <f>ROUND(M56*(1+$D$7),2)</f>
        <v>6.81</v>
      </c>
      <c r="O56" s="146">
        <f>K56*M56</f>
        <v>29.894400000000001</v>
      </c>
      <c r="P56" s="174">
        <f>N56*K56</f>
        <v>39.225599999999993</v>
      </c>
      <c r="Q56" s="175"/>
      <c r="R56" s="175"/>
      <c r="S56" s="216"/>
      <c r="T56" s="176"/>
      <c r="U56" s="246"/>
    </row>
    <row r="57" spans="1:21" s="217" customFormat="1" ht="24.95" customHeight="1">
      <c r="A57" s="218"/>
      <c r="B57" s="289" t="s">
        <v>22013</v>
      </c>
      <c r="C57" s="289"/>
      <c r="D57" s="289"/>
      <c r="E57" s="113">
        <v>2.88</v>
      </c>
      <c r="F57" s="216" t="s">
        <v>6403</v>
      </c>
      <c r="G57" s="216"/>
      <c r="H57" s="139"/>
      <c r="I57" s="139"/>
      <c r="J57" s="139"/>
      <c r="K57" s="138"/>
      <c r="L57" s="138"/>
      <c r="M57" s="146"/>
      <c r="N57" s="146"/>
      <c r="O57" s="146"/>
      <c r="P57" s="174"/>
      <c r="Q57" s="175"/>
      <c r="R57" s="175"/>
      <c r="S57" s="216"/>
      <c r="T57" s="176"/>
      <c r="U57" s="246"/>
    </row>
    <row r="58" spans="1:21" s="217" customFormat="1" ht="24.95" customHeight="1">
      <c r="A58" s="218"/>
      <c r="B58" s="289" t="s">
        <v>22014</v>
      </c>
      <c r="C58" s="289"/>
      <c r="D58" s="289"/>
      <c r="E58" s="113">
        <v>2</v>
      </c>
      <c r="F58" s="216" t="s">
        <v>21865</v>
      </c>
      <c r="G58" s="121"/>
      <c r="H58" s="139"/>
      <c r="I58" s="139"/>
      <c r="J58" s="139"/>
      <c r="K58" s="138"/>
      <c r="L58" s="138"/>
      <c r="M58" s="146"/>
      <c r="N58" s="146"/>
      <c r="O58" s="146"/>
      <c r="P58" s="174"/>
      <c r="Q58" s="175"/>
      <c r="R58" s="175"/>
      <c r="S58" s="216"/>
      <c r="T58" s="176"/>
      <c r="U58" s="216"/>
    </row>
    <row r="59" spans="1:21" s="217" customFormat="1" ht="24.95" customHeight="1">
      <c r="A59" s="218"/>
      <c r="B59" s="289" t="s">
        <v>21927</v>
      </c>
      <c r="C59" s="289"/>
      <c r="D59" s="289"/>
      <c r="E59" s="113">
        <f>E57*E58</f>
        <v>5.76</v>
      </c>
      <c r="F59" s="216" t="s">
        <v>6403</v>
      </c>
      <c r="G59" s="121"/>
      <c r="H59" s="139"/>
      <c r="I59" s="139"/>
      <c r="J59" s="139"/>
      <c r="K59" s="138"/>
      <c r="L59" s="138"/>
      <c r="M59" s="146"/>
      <c r="N59" s="146"/>
      <c r="O59" s="146"/>
      <c r="P59" s="174"/>
      <c r="Q59" s="175"/>
      <c r="R59" s="175"/>
      <c r="S59" s="216"/>
      <c r="T59" s="176"/>
      <c r="U59" s="216"/>
    </row>
    <row r="60" spans="1:21" s="217" customFormat="1" ht="30" customHeight="1">
      <c r="A60" s="218" t="s">
        <v>22034</v>
      </c>
      <c r="B60" s="285" t="str">
        <f>IF(I60="SINAPI",VLOOKUP(QUANTIDADES!H60,SINAPI,2,),VLOOKUP(QUANTIDADES!H60,SETOP,3,))</f>
        <v>CHAPA DE GESSO ACARTONADO, STANDARD (ST), COR BRANCA, E = 12,5 MM, 1200 X 2400 MM (L X C)</v>
      </c>
      <c r="C60" s="285"/>
      <c r="D60" s="285"/>
      <c r="E60" s="285"/>
      <c r="F60" s="285"/>
      <c r="G60" s="285"/>
      <c r="H60" s="139">
        <v>39413</v>
      </c>
      <c r="I60" s="139" t="s">
        <v>16520</v>
      </c>
      <c r="J60" s="139" t="str">
        <f>IF(I60="SINAPI",VLOOKUP(QUANTIDADES!H60,SINAPI,3,),VLOOKUP(QUANTIDADES!H60,SETOP,4,))</f>
        <v xml:space="preserve">M2    </v>
      </c>
      <c r="K60" s="138">
        <f>E63</f>
        <v>5.76</v>
      </c>
      <c r="L60" s="138" t="s">
        <v>41</v>
      </c>
      <c r="M60" s="146">
        <f>IF(I60="SINAPI",VLOOKUP(QUANTIDADES!H60,SINAPI,4,),VLOOKUP(QUANTIDADES!H60,SETOP,5,))</f>
        <v>19.920000000000002</v>
      </c>
      <c r="N60" s="146">
        <f t="shared" ref="N60:N85" si="3">ROUND(M60*(1+$D$7),2)</f>
        <v>26.15</v>
      </c>
      <c r="O60" s="146">
        <f t="shared" ref="O60" si="4">K60*M60</f>
        <v>114.73920000000001</v>
      </c>
      <c r="P60" s="174">
        <f t="shared" ref="P60" si="5">N60*K60</f>
        <v>150.624</v>
      </c>
      <c r="Q60" s="247"/>
      <c r="R60" s="175"/>
      <c r="S60" s="216"/>
      <c r="T60" s="176"/>
      <c r="U60" s="216"/>
    </row>
    <row r="61" spans="1:21" s="217" customFormat="1" ht="24.95" customHeight="1">
      <c r="A61" s="218"/>
      <c r="B61" s="289" t="s">
        <v>22013</v>
      </c>
      <c r="C61" s="289"/>
      <c r="D61" s="289"/>
      <c r="E61" s="113">
        <v>2.88</v>
      </c>
      <c r="F61" s="216" t="s">
        <v>6403</v>
      </c>
      <c r="G61" s="216"/>
      <c r="H61" s="139"/>
      <c r="I61" s="139"/>
      <c r="J61" s="139"/>
      <c r="K61" s="138"/>
      <c r="L61" s="138"/>
      <c r="M61" s="146"/>
      <c r="N61" s="146"/>
      <c r="O61" s="146"/>
      <c r="P61" s="174"/>
      <c r="Q61" s="247"/>
      <c r="R61" s="175"/>
      <c r="S61" s="216"/>
      <c r="T61" s="176"/>
      <c r="U61" s="216"/>
    </row>
    <row r="62" spans="1:21" s="217" customFormat="1" ht="24.95" customHeight="1">
      <c r="A62" s="218"/>
      <c r="B62" s="289" t="s">
        <v>22014</v>
      </c>
      <c r="C62" s="289"/>
      <c r="D62" s="289"/>
      <c r="E62" s="113">
        <v>2</v>
      </c>
      <c r="F62" s="216" t="s">
        <v>21865</v>
      </c>
      <c r="G62" s="216"/>
      <c r="H62" s="139"/>
      <c r="I62" s="139"/>
      <c r="J62" s="139"/>
      <c r="K62" s="138"/>
      <c r="L62" s="138"/>
      <c r="M62" s="146"/>
      <c r="N62" s="146"/>
      <c r="O62" s="146"/>
      <c r="P62" s="174"/>
      <c r="Q62" s="247"/>
      <c r="R62" s="175"/>
      <c r="S62" s="216"/>
      <c r="T62" s="176"/>
      <c r="U62" s="216"/>
    </row>
    <row r="63" spans="1:21" s="217" customFormat="1" ht="24.95" customHeight="1">
      <c r="A63" s="218"/>
      <c r="B63" s="289" t="s">
        <v>21927</v>
      </c>
      <c r="C63" s="289"/>
      <c r="D63" s="289"/>
      <c r="E63" s="113">
        <f>E61*E62</f>
        <v>5.76</v>
      </c>
      <c r="F63" s="216" t="s">
        <v>6403</v>
      </c>
      <c r="G63" s="216"/>
      <c r="H63" s="139"/>
      <c r="I63" s="139"/>
      <c r="J63" s="139"/>
      <c r="K63" s="138"/>
      <c r="L63" s="138"/>
      <c r="M63" s="146"/>
      <c r="N63" s="146"/>
      <c r="O63" s="146"/>
      <c r="P63" s="174"/>
      <c r="Q63" s="247"/>
      <c r="R63" s="175"/>
      <c r="S63" s="216"/>
      <c r="T63" s="176"/>
      <c r="U63" s="216"/>
    </row>
    <row r="64" spans="1:21" s="217" customFormat="1" ht="30" customHeight="1">
      <c r="A64" s="218" t="s">
        <v>22033</v>
      </c>
      <c r="B64" s="285" t="str">
        <f>IF(I64="SINAPI",VLOOKUP(QUANTIDADES!H64,SINAPI,2,),VLOOKUP(QUANTIDADES!H64,SETOP,3,))</f>
        <v>FITA DE PAPEL MICROPERFURADO, 50 X 150 MM, PARA TRATAMENTO DE JUNTAS DE CHAPA DE GESSO PARA DRYWALL</v>
      </c>
      <c r="C64" s="285"/>
      <c r="D64" s="285"/>
      <c r="E64" s="285"/>
      <c r="F64" s="285"/>
      <c r="G64" s="285"/>
      <c r="H64" s="139">
        <v>39431</v>
      </c>
      <c r="I64" s="139" t="s">
        <v>16520</v>
      </c>
      <c r="J64" s="139" t="str">
        <f>IF(I64="SINAPI",VLOOKUP(QUANTIDADES!H64,SINAPI,3,),VLOOKUP(QUANTIDADES!H64,SETOP,4,))</f>
        <v xml:space="preserve">M     </v>
      </c>
      <c r="K64" s="138">
        <f>E68</f>
        <v>18.720000000000002</v>
      </c>
      <c r="L64" s="138" t="s">
        <v>41</v>
      </c>
      <c r="M64" s="146">
        <f>IF(I64="SINAPI",VLOOKUP(QUANTIDADES!H64,SINAPI,4,),VLOOKUP(QUANTIDADES!H64,SETOP,5,))</f>
        <v>0.23</v>
      </c>
      <c r="N64" s="146">
        <f t="shared" si="3"/>
        <v>0.3</v>
      </c>
      <c r="O64" s="146">
        <f t="shared" ref="O64" si="6">K64*M64</f>
        <v>4.305600000000001</v>
      </c>
      <c r="P64" s="174">
        <f t="shared" ref="P64" si="7">N64*K64</f>
        <v>5.6160000000000005</v>
      </c>
      <c r="Q64" s="247"/>
      <c r="R64" s="175"/>
      <c r="S64" s="216"/>
      <c r="T64" s="176"/>
      <c r="U64" s="216"/>
    </row>
    <row r="65" spans="1:21" s="217" customFormat="1" ht="24.95" customHeight="1">
      <c r="A65" s="218"/>
      <c r="B65" s="289" t="s">
        <v>22015</v>
      </c>
      <c r="C65" s="289"/>
      <c r="D65" s="289"/>
      <c r="E65" s="113">
        <v>7.2</v>
      </c>
      <c r="F65" s="216" t="s">
        <v>6581</v>
      </c>
      <c r="G65" s="216"/>
      <c r="H65" s="139"/>
      <c r="I65" s="139"/>
      <c r="J65" s="139"/>
      <c r="K65" s="138"/>
      <c r="L65" s="138"/>
      <c r="M65" s="146"/>
      <c r="N65" s="146"/>
      <c r="O65" s="146"/>
      <c r="P65" s="174"/>
      <c r="Q65" s="247"/>
      <c r="R65" s="175"/>
      <c r="S65" s="216"/>
      <c r="T65" s="176"/>
      <c r="U65" s="216"/>
    </row>
    <row r="66" spans="1:21" s="217" customFormat="1" ht="24.95" customHeight="1">
      <c r="A66" s="218"/>
      <c r="B66" s="303" t="s">
        <v>22014</v>
      </c>
      <c r="C66" s="303"/>
      <c r="D66" s="303"/>
      <c r="E66" s="113">
        <v>2</v>
      </c>
      <c r="F66" s="216" t="s">
        <v>21865</v>
      </c>
      <c r="G66" s="216"/>
      <c r="H66" s="139"/>
      <c r="I66" s="139"/>
      <c r="J66" s="139"/>
      <c r="K66" s="138"/>
      <c r="L66" s="138"/>
      <c r="M66" s="146"/>
      <c r="N66" s="146"/>
      <c r="O66" s="146"/>
      <c r="P66" s="174"/>
      <c r="Q66" s="247"/>
      <c r="R66" s="175"/>
      <c r="S66" s="216"/>
      <c r="T66" s="176"/>
      <c r="U66" s="216"/>
    </row>
    <row r="67" spans="1:21" s="217" customFormat="1" ht="24.95" customHeight="1">
      <c r="A67" s="218"/>
      <c r="B67" s="289" t="s">
        <v>21927</v>
      </c>
      <c r="C67" s="289"/>
      <c r="D67" s="289"/>
      <c r="E67" s="113">
        <f>E65*E66</f>
        <v>14.4</v>
      </c>
      <c r="F67" s="216" t="s">
        <v>6581</v>
      </c>
      <c r="G67" s="216"/>
      <c r="H67" s="139"/>
      <c r="I67" s="139"/>
      <c r="J67" s="139"/>
      <c r="K67" s="138"/>
      <c r="L67" s="138"/>
      <c r="M67" s="146"/>
      <c r="N67" s="146"/>
      <c r="O67" s="146"/>
      <c r="P67" s="174"/>
      <c r="Q67" s="247"/>
      <c r="R67" s="175"/>
      <c r="S67" s="216"/>
      <c r="T67" s="176"/>
      <c r="U67" s="216"/>
    </row>
    <row r="68" spans="1:21" s="217" customFormat="1" ht="24.95" customHeight="1">
      <c r="A68" s="218"/>
      <c r="B68" s="302" t="s">
        <v>22016</v>
      </c>
      <c r="C68" s="302"/>
      <c r="D68" s="302"/>
      <c r="E68" s="195">
        <f>E67*1.3</f>
        <v>18.720000000000002</v>
      </c>
      <c r="F68" s="217" t="s">
        <v>6581</v>
      </c>
      <c r="G68" s="216"/>
      <c r="H68" s="139"/>
      <c r="I68" s="139"/>
      <c r="J68" s="139"/>
      <c r="K68" s="138"/>
      <c r="L68" s="138"/>
      <c r="M68" s="146"/>
      <c r="N68" s="146"/>
      <c r="O68" s="146"/>
      <c r="P68" s="174"/>
      <c r="Q68" s="247"/>
      <c r="R68" s="175"/>
      <c r="S68" s="216"/>
      <c r="T68" s="176"/>
      <c r="U68" s="216"/>
    </row>
    <row r="69" spans="1:21" s="217" customFormat="1" ht="30" customHeight="1">
      <c r="A69" s="218" t="s">
        <v>22035</v>
      </c>
      <c r="B69" s="285" t="str">
        <f>IF(I69="SINAPI",VLOOKUP(QUANTIDADES!H69,SINAPI,2,),VLOOKUP(QUANTIDADES!H69,SETOP,3,))</f>
        <v>MASSA DE REJUNTE EM PO PARA DRYWALL, A BASE DE GESSO, SECAGEM RAPIDA, PARA TRATAMENTO DE JUNTAS DE CHAPA DE GESSO (COM ADICAO DE AGUA)</v>
      </c>
      <c r="C69" s="285"/>
      <c r="D69" s="285"/>
      <c r="E69" s="285"/>
      <c r="F69" s="285"/>
      <c r="G69" s="285"/>
      <c r="H69" s="139">
        <v>39434</v>
      </c>
      <c r="I69" s="139" t="s">
        <v>16520</v>
      </c>
      <c r="J69" s="139" t="str">
        <f>IF(I69="SINAPI",VLOOKUP(QUANTIDADES!H69,SINAPI,3,),VLOOKUP(QUANTIDADES!H69,SETOP,4,))</f>
        <v xml:space="preserve">KG    </v>
      </c>
      <c r="K69" s="138">
        <f>E74</f>
        <v>10.08</v>
      </c>
      <c r="L69" s="138" t="s">
        <v>41</v>
      </c>
      <c r="M69" s="146">
        <f>IF(I69="SINAPI",VLOOKUP(QUANTIDADES!H69,SINAPI,4,),VLOOKUP(QUANTIDADES!H69,SETOP,5,))</f>
        <v>3.96</v>
      </c>
      <c r="N69" s="146">
        <f t="shared" si="3"/>
        <v>5.2</v>
      </c>
      <c r="O69" s="146">
        <f t="shared" ref="O69" si="8">K69*M69</f>
        <v>39.916800000000002</v>
      </c>
      <c r="P69" s="174">
        <f t="shared" ref="P69" si="9">N69*K69</f>
        <v>52.416000000000004</v>
      </c>
      <c r="Q69" s="247"/>
      <c r="R69" s="175"/>
      <c r="S69" s="216"/>
      <c r="T69" s="176"/>
      <c r="U69" s="216"/>
    </row>
    <row r="70" spans="1:21" s="217" customFormat="1" ht="24.95" customHeight="1">
      <c r="A70" s="218"/>
      <c r="B70" s="289" t="s">
        <v>22015</v>
      </c>
      <c r="C70" s="289"/>
      <c r="D70" s="289"/>
      <c r="E70" s="113">
        <v>7.2</v>
      </c>
      <c r="F70" s="216" t="s">
        <v>6403</v>
      </c>
      <c r="G70" s="216"/>
      <c r="H70" s="139"/>
      <c r="I70" s="139"/>
      <c r="J70" s="139"/>
      <c r="K70" s="138"/>
      <c r="L70" s="138"/>
      <c r="M70" s="146"/>
      <c r="N70" s="146"/>
      <c r="O70" s="146"/>
      <c r="P70" s="174"/>
      <c r="Q70" s="247"/>
      <c r="R70" s="175"/>
      <c r="S70" s="216"/>
      <c r="T70" s="176"/>
      <c r="U70" s="216"/>
    </row>
    <row r="71" spans="1:21" s="217" customFormat="1" ht="24.95" customHeight="1">
      <c r="A71" s="218"/>
      <c r="B71" s="289" t="s">
        <v>22014</v>
      </c>
      <c r="C71" s="289"/>
      <c r="D71" s="289"/>
      <c r="E71" s="113">
        <v>2</v>
      </c>
      <c r="F71" s="216" t="s">
        <v>21865</v>
      </c>
      <c r="G71" s="216"/>
      <c r="H71" s="139"/>
      <c r="I71" s="139"/>
      <c r="J71" s="139"/>
      <c r="K71" s="138"/>
      <c r="L71" s="138"/>
      <c r="M71" s="146"/>
      <c r="N71" s="146"/>
      <c r="O71" s="146"/>
      <c r="P71" s="174"/>
      <c r="Q71" s="247"/>
      <c r="R71" s="175"/>
      <c r="S71" s="216"/>
      <c r="T71" s="176"/>
      <c r="U71" s="216"/>
    </row>
    <row r="72" spans="1:21" s="217" customFormat="1" ht="24.95" customHeight="1">
      <c r="A72" s="218"/>
      <c r="B72" s="289" t="s">
        <v>21927</v>
      </c>
      <c r="C72" s="289"/>
      <c r="D72" s="289"/>
      <c r="E72" s="113">
        <f>E70*E71</f>
        <v>14.4</v>
      </c>
      <c r="F72" s="216" t="s">
        <v>6403</v>
      </c>
      <c r="G72" s="216"/>
      <c r="H72" s="139"/>
      <c r="I72" s="139"/>
      <c r="J72" s="139"/>
      <c r="K72" s="138"/>
      <c r="L72" s="138"/>
      <c r="M72" s="146"/>
      <c r="N72" s="146"/>
      <c r="O72" s="146"/>
      <c r="P72" s="174"/>
      <c r="Q72" s="247"/>
      <c r="R72" s="175"/>
      <c r="S72" s="216"/>
      <c r="T72" s="176"/>
      <c r="U72" s="216"/>
    </row>
    <row r="73" spans="1:21" s="217" customFormat="1" ht="24.95" customHeight="1">
      <c r="A73" s="218"/>
      <c r="B73" s="302" t="s">
        <v>22017</v>
      </c>
      <c r="C73" s="302"/>
      <c r="D73" s="302"/>
      <c r="E73" s="195">
        <v>0.7</v>
      </c>
      <c r="F73" s="217" t="s">
        <v>22018</v>
      </c>
      <c r="G73" s="216"/>
      <c r="H73" s="139"/>
      <c r="I73" s="139"/>
      <c r="J73" s="139"/>
      <c r="K73" s="138"/>
      <c r="L73" s="138"/>
      <c r="M73" s="146"/>
      <c r="N73" s="146"/>
      <c r="O73" s="146"/>
      <c r="P73" s="174"/>
      <c r="Q73" s="247"/>
      <c r="R73" s="175"/>
      <c r="S73" s="216"/>
      <c r="T73" s="176"/>
      <c r="U73" s="216"/>
    </row>
    <row r="74" spans="1:21" s="217" customFormat="1" ht="24.95" customHeight="1">
      <c r="A74" s="218"/>
      <c r="B74" s="289" t="s">
        <v>22019</v>
      </c>
      <c r="C74" s="289"/>
      <c r="D74" s="289"/>
      <c r="E74" s="216">
        <f>E72*E73</f>
        <v>10.08</v>
      </c>
      <c r="F74" s="216" t="s">
        <v>6863</v>
      </c>
      <c r="G74" s="216"/>
      <c r="H74" s="139"/>
      <c r="I74" s="139"/>
      <c r="J74" s="139"/>
      <c r="K74" s="138"/>
      <c r="L74" s="138"/>
      <c r="M74" s="146"/>
      <c r="N74" s="146"/>
      <c r="O74" s="146"/>
      <c r="P74" s="174"/>
      <c r="Q74" s="247"/>
      <c r="R74" s="175"/>
      <c r="S74" s="216"/>
      <c r="T74" s="176"/>
      <c r="U74" s="216"/>
    </row>
    <row r="75" spans="1:21" s="217" customFormat="1" ht="30" customHeight="1">
      <c r="A75" s="218" t="s">
        <v>22036</v>
      </c>
      <c r="B75" s="285" t="str">
        <f>IF(I75="SINAPI",VLOOKUP(QUANTIDADES!H75,SINAPI,2,),VLOOKUP(QUANTIDADES!H75,SETOP,3,))</f>
        <v>PARAFUSO DRY WALL, EM ACO FOSFATIZADO, CABECA TROMBETA E PONTA AGULHA (TA), COMPRIMENTO 25 MM</v>
      </c>
      <c r="C75" s="285"/>
      <c r="D75" s="285"/>
      <c r="E75" s="285"/>
      <c r="F75" s="285"/>
      <c r="G75" s="285"/>
      <c r="H75" s="139">
        <v>39435</v>
      </c>
      <c r="I75" s="139" t="s">
        <v>16520</v>
      </c>
      <c r="J75" s="139" t="str">
        <f>IF(I75="SINAPI",VLOOKUP(QUANTIDADES!H75,SINAPI,3,),VLOOKUP(QUANTIDADES!H75,SETOP,4,))</f>
        <v xml:space="preserve">UN    </v>
      </c>
      <c r="K75" s="138">
        <f>E79</f>
        <v>28.8</v>
      </c>
      <c r="L75" s="138" t="s">
        <v>41</v>
      </c>
      <c r="M75" s="146">
        <f>IF(I75="SINAPI",VLOOKUP(QUANTIDADES!H75,SINAPI,4,),VLOOKUP(QUANTIDADES!H75,SETOP,5,))</f>
        <v>0.06</v>
      </c>
      <c r="N75" s="146">
        <f t="shared" si="3"/>
        <v>0.08</v>
      </c>
      <c r="O75" s="146">
        <f t="shared" ref="O75" si="10">K75*M75</f>
        <v>1.728</v>
      </c>
      <c r="P75" s="174">
        <f t="shared" ref="P75" si="11">N75*K75</f>
        <v>2.3040000000000003</v>
      </c>
      <c r="Q75" s="247"/>
      <c r="R75" s="175"/>
      <c r="S75" s="216"/>
      <c r="T75" s="176"/>
      <c r="U75" s="216"/>
    </row>
    <row r="76" spans="1:21" s="217" customFormat="1" ht="24.95" customHeight="1">
      <c r="A76" s="218"/>
      <c r="B76" s="289" t="s">
        <v>22015</v>
      </c>
      <c r="C76" s="289"/>
      <c r="D76" s="289"/>
      <c r="E76" s="113">
        <v>7.2</v>
      </c>
      <c r="F76" s="216" t="s">
        <v>6403</v>
      </c>
      <c r="G76" s="216"/>
      <c r="H76" s="139"/>
      <c r="I76" s="139"/>
      <c r="J76" s="139"/>
      <c r="K76" s="138"/>
      <c r="L76" s="138"/>
      <c r="M76" s="146"/>
      <c r="N76" s="146"/>
      <c r="O76" s="146"/>
      <c r="P76" s="174"/>
      <c r="Q76" s="247"/>
      <c r="R76" s="175"/>
      <c r="S76" s="216"/>
      <c r="T76" s="176"/>
      <c r="U76" s="216"/>
    </row>
    <row r="77" spans="1:21" s="217" customFormat="1" ht="24.95" customHeight="1">
      <c r="A77" s="218"/>
      <c r="B77" s="289" t="s">
        <v>22020</v>
      </c>
      <c r="C77" s="289"/>
      <c r="D77" s="289"/>
      <c r="E77" s="113">
        <v>0.5</v>
      </c>
      <c r="F77" s="216" t="s">
        <v>6581</v>
      </c>
      <c r="G77" s="216"/>
      <c r="H77" s="139"/>
      <c r="I77" s="139"/>
      <c r="J77" s="139"/>
      <c r="K77" s="138"/>
      <c r="L77" s="138"/>
      <c r="M77" s="146"/>
      <c r="N77" s="146"/>
      <c r="O77" s="146"/>
      <c r="P77" s="174"/>
      <c r="Q77" s="247"/>
      <c r="R77" s="175"/>
      <c r="S77" s="216"/>
      <c r="T77" s="176"/>
      <c r="U77" s="216"/>
    </row>
    <row r="78" spans="1:21" s="217" customFormat="1" ht="24.95" customHeight="1">
      <c r="A78" s="218"/>
      <c r="B78" s="289" t="s">
        <v>21927</v>
      </c>
      <c r="C78" s="289"/>
      <c r="D78" s="289"/>
      <c r="E78" s="113">
        <f>E76/E77</f>
        <v>14.4</v>
      </c>
      <c r="F78" s="216" t="s">
        <v>21865</v>
      </c>
      <c r="G78" s="216"/>
      <c r="H78" s="139"/>
      <c r="I78" s="139"/>
      <c r="J78" s="139"/>
      <c r="K78" s="138"/>
      <c r="L78" s="138"/>
      <c r="M78" s="146"/>
      <c r="N78" s="146"/>
      <c r="O78" s="146"/>
      <c r="P78" s="174"/>
      <c r="Q78" s="247"/>
      <c r="R78" s="175"/>
      <c r="S78" s="216"/>
      <c r="T78" s="176"/>
      <c r="U78" s="216"/>
    </row>
    <row r="79" spans="1:21" s="217" customFormat="1" ht="24.95" customHeight="1">
      <c r="A79" s="218"/>
      <c r="B79" s="289" t="s">
        <v>22030</v>
      </c>
      <c r="C79" s="289"/>
      <c r="D79" s="289"/>
      <c r="E79" s="113">
        <f>E78*2</f>
        <v>28.8</v>
      </c>
      <c r="F79" s="216" t="s">
        <v>21865</v>
      </c>
      <c r="G79" s="216"/>
      <c r="H79" s="139"/>
      <c r="I79" s="139"/>
      <c r="J79" s="139"/>
      <c r="K79" s="138"/>
      <c r="L79" s="138"/>
      <c r="M79" s="146"/>
      <c r="N79" s="146"/>
      <c r="O79" s="146"/>
      <c r="P79" s="174"/>
      <c r="Q79" s="247"/>
      <c r="R79" s="175"/>
      <c r="S79" s="216"/>
      <c r="T79" s="176"/>
      <c r="U79" s="216"/>
    </row>
    <row r="80" spans="1:21" s="217" customFormat="1" ht="30" customHeight="1">
      <c r="A80" s="218" t="s">
        <v>22037</v>
      </c>
      <c r="B80" s="285" t="str">
        <f>IF(I80="SINAPI",VLOOKUP(QUANTIDADES!H80,SINAPI,2,),VLOOKUP(QUANTIDADES!H80,SETOP,3,))</f>
        <v>PARAFUSO DRY WALL, EM ACO ZINCADO, CABECA LENTILHA E PONTA BROCA (LB), LARGURA 4,2 MM, COMPRIMENTO 13 MM</v>
      </c>
      <c r="C80" s="285"/>
      <c r="D80" s="285"/>
      <c r="E80" s="285"/>
      <c r="F80" s="285"/>
      <c r="G80" s="285"/>
      <c r="H80" s="139">
        <v>39443</v>
      </c>
      <c r="I80" s="139" t="s">
        <v>16520</v>
      </c>
      <c r="J80" s="139" t="str">
        <f>IF(I80="SINAPI",VLOOKUP(QUANTIDADES!H80,SINAPI,3,),VLOOKUP(QUANTIDADES!H80,SETOP,4,))</f>
        <v xml:space="preserve">UN    </v>
      </c>
      <c r="K80" s="138">
        <f>E84</f>
        <v>96</v>
      </c>
      <c r="L80" s="138" t="s">
        <v>41</v>
      </c>
      <c r="M80" s="146">
        <f>IF(I80="SINAPI",VLOOKUP(QUANTIDADES!H80,SINAPI,4,),VLOOKUP(QUANTIDADES!H80,SETOP,5,))</f>
        <v>0.14000000000000001</v>
      </c>
      <c r="N80" s="146">
        <f t="shared" si="3"/>
        <v>0.18</v>
      </c>
      <c r="O80" s="146">
        <f t="shared" ref="O80" si="12">K80*M80</f>
        <v>13.440000000000001</v>
      </c>
      <c r="P80" s="174">
        <f t="shared" ref="P80" si="13">N80*K80</f>
        <v>17.28</v>
      </c>
      <c r="Q80" s="247"/>
      <c r="R80" s="175"/>
      <c r="S80" s="216"/>
      <c r="T80" s="176"/>
      <c r="U80" s="216"/>
    </row>
    <row r="81" spans="1:21" s="217" customFormat="1" ht="24.95" customHeight="1">
      <c r="A81" s="218"/>
      <c r="B81" s="289" t="s">
        <v>22015</v>
      </c>
      <c r="C81" s="289"/>
      <c r="D81" s="289"/>
      <c r="E81" s="113">
        <v>7.2</v>
      </c>
      <c r="F81" s="216" t="s">
        <v>6403</v>
      </c>
      <c r="G81" s="216"/>
      <c r="H81" s="139"/>
      <c r="I81" s="139"/>
      <c r="J81" s="139"/>
      <c r="K81" s="138"/>
      <c r="L81" s="138"/>
      <c r="M81" s="146"/>
      <c r="N81" s="146"/>
      <c r="O81" s="146"/>
      <c r="P81" s="174"/>
      <c r="Q81" s="247"/>
      <c r="R81" s="175"/>
      <c r="S81" s="216"/>
      <c r="T81" s="176"/>
      <c r="U81" s="216"/>
    </row>
    <row r="82" spans="1:21" s="217" customFormat="1" ht="24.95" customHeight="1">
      <c r="A82" s="218"/>
      <c r="B82" s="289" t="s">
        <v>22020</v>
      </c>
      <c r="C82" s="289"/>
      <c r="D82" s="289"/>
      <c r="E82" s="113">
        <v>0.15</v>
      </c>
      <c r="F82" s="216" t="s">
        <v>6581</v>
      </c>
      <c r="G82" s="216"/>
      <c r="H82" s="139"/>
      <c r="I82" s="139"/>
      <c r="J82" s="139"/>
      <c r="K82" s="138"/>
      <c r="L82" s="138"/>
      <c r="M82" s="146"/>
      <c r="N82" s="146"/>
      <c r="O82" s="146"/>
      <c r="P82" s="174"/>
      <c r="Q82" s="247"/>
      <c r="R82" s="175"/>
      <c r="S82" s="216"/>
      <c r="T82" s="176"/>
      <c r="U82" s="216"/>
    </row>
    <row r="83" spans="1:21" s="217" customFormat="1" ht="24.95" customHeight="1">
      <c r="A83" s="218"/>
      <c r="B83" s="289" t="s">
        <v>21927</v>
      </c>
      <c r="C83" s="289"/>
      <c r="D83" s="289"/>
      <c r="E83" s="113">
        <f>E81/E82</f>
        <v>48</v>
      </c>
      <c r="F83" s="216" t="s">
        <v>21865</v>
      </c>
      <c r="G83" s="216"/>
      <c r="H83" s="139"/>
      <c r="I83" s="139"/>
      <c r="J83" s="139"/>
      <c r="K83" s="138"/>
      <c r="L83" s="138"/>
      <c r="M83" s="146"/>
      <c r="N83" s="146"/>
      <c r="O83" s="146"/>
      <c r="P83" s="174"/>
      <c r="Q83" s="247"/>
      <c r="R83" s="175"/>
      <c r="S83" s="216"/>
      <c r="T83" s="176"/>
      <c r="U83" s="216"/>
    </row>
    <row r="84" spans="1:21" s="217" customFormat="1" ht="24.95" customHeight="1">
      <c r="A84" s="218"/>
      <c r="B84" s="289" t="s">
        <v>22030</v>
      </c>
      <c r="C84" s="289"/>
      <c r="D84" s="289"/>
      <c r="E84" s="113">
        <f>E83*2</f>
        <v>96</v>
      </c>
      <c r="F84" s="216" t="s">
        <v>21865</v>
      </c>
      <c r="G84" s="216"/>
      <c r="H84" s="139"/>
      <c r="I84" s="139"/>
      <c r="J84" s="139"/>
      <c r="K84" s="138"/>
      <c r="L84" s="138"/>
      <c r="M84" s="146"/>
      <c r="N84" s="146"/>
      <c r="O84" s="146"/>
      <c r="P84" s="174"/>
      <c r="Q84" s="247"/>
      <c r="R84" s="175"/>
      <c r="S84" s="216"/>
      <c r="T84" s="176"/>
      <c r="U84" s="216"/>
    </row>
    <row r="85" spans="1:21" s="217" customFormat="1" ht="24.95" customHeight="1">
      <c r="A85" s="218" t="s">
        <v>22038</v>
      </c>
      <c r="B85" s="285" t="str">
        <f>IF(I85="SINAPI",VLOOKUP(QUANTIDADES!H85,SINAPI,2,),VLOOKUP(QUANTIDADES!H85,SETOP,3,))</f>
        <v>SERVENTE COM ENCARGOS COMPLEMENTARES</v>
      </c>
      <c r="C85" s="285"/>
      <c r="D85" s="285"/>
      <c r="E85" s="285"/>
      <c r="F85" s="285"/>
      <c r="G85" s="285"/>
      <c r="H85" s="139">
        <v>88316</v>
      </c>
      <c r="I85" s="139" t="s">
        <v>16520</v>
      </c>
      <c r="J85" s="139" t="str">
        <f>IF(I85="SINAPI",VLOOKUP(QUANTIDADES!H85,SINAPI,3,),VLOOKUP(QUANTIDADES!H85,SETOP,4,))</f>
        <v>H</v>
      </c>
      <c r="K85" s="138">
        <f>E88</f>
        <v>24</v>
      </c>
      <c r="L85" s="138" t="s">
        <v>41</v>
      </c>
      <c r="M85" s="146">
        <f>IF(I85="SINAPI",VLOOKUP(QUANTIDADES!H85,SINAPI,4,),VLOOKUP(QUANTIDADES!H85,SETOP,5,))</f>
        <v>13.38</v>
      </c>
      <c r="N85" s="146">
        <f t="shared" si="3"/>
        <v>17.57</v>
      </c>
      <c r="O85" s="146">
        <f t="shared" ref="O85" si="14">K85*M85</f>
        <v>321.12</v>
      </c>
      <c r="P85" s="174">
        <f t="shared" ref="P85" si="15">N85*K85</f>
        <v>421.68</v>
      </c>
      <c r="Q85" s="247"/>
      <c r="R85" s="175"/>
      <c r="S85" s="216"/>
      <c r="T85" s="176"/>
      <c r="U85" s="216"/>
    </row>
    <row r="86" spans="1:21" s="217" customFormat="1" ht="24.95" customHeight="1">
      <c r="A86" s="218"/>
      <c r="B86" s="289" t="s">
        <v>21926</v>
      </c>
      <c r="C86" s="289"/>
      <c r="D86" s="289"/>
      <c r="E86" s="113">
        <v>8</v>
      </c>
      <c r="F86" s="216" t="s">
        <v>24</v>
      </c>
      <c r="G86" s="216"/>
      <c r="H86" s="139"/>
      <c r="I86" s="139"/>
      <c r="J86" s="139"/>
      <c r="K86" s="138"/>
      <c r="L86" s="138"/>
      <c r="M86" s="146"/>
      <c r="N86" s="146"/>
      <c r="O86" s="146"/>
      <c r="P86" s="174"/>
      <c r="Q86" s="175"/>
      <c r="R86" s="175"/>
      <c r="S86" s="216"/>
      <c r="T86" s="176"/>
      <c r="U86" s="216"/>
    </row>
    <row r="87" spans="1:21" s="217" customFormat="1" ht="24.95" customHeight="1">
      <c r="A87" s="218"/>
      <c r="B87" s="289" t="s">
        <v>21925</v>
      </c>
      <c r="C87" s="289"/>
      <c r="D87" s="289"/>
      <c r="E87" s="113">
        <v>3</v>
      </c>
      <c r="F87" s="216" t="s">
        <v>21931</v>
      </c>
      <c r="G87" s="216"/>
      <c r="H87" s="139"/>
      <c r="I87" s="139"/>
      <c r="J87" s="139"/>
      <c r="K87" s="138"/>
      <c r="L87" s="138"/>
      <c r="M87" s="146"/>
      <c r="N87" s="146"/>
      <c r="O87" s="146"/>
      <c r="P87" s="174"/>
      <c r="Q87" s="175"/>
      <c r="R87" s="175"/>
      <c r="S87" s="216"/>
      <c r="T87" s="176"/>
      <c r="U87" s="216"/>
    </row>
    <row r="88" spans="1:21" s="217" customFormat="1" ht="24.95" customHeight="1">
      <c r="A88" s="218"/>
      <c r="B88" s="289" t="s">
        <v>21927</v>
      </c>
      <c r="C88" s="289"/>
      <c r="D88" s="289"/>
      <c r="E88" s="113">
        <f>E86*E87</f>
        <v>24</v>
      </c>
      <c r="F88" s="216" t="s">
        <v>24</v>
      </c>
      <c r="G88" s="216"/>
      <c r="H88" s="139"/>
      <c r="I88" s="139"/>
      <c r="J88" s="139"/>
      <c r="K88" s="138"/>
      <c r="L88" s="138"/>
      <c r="M88" s="146"/>
      <c r="N88" s="146"/>
      <c r="O88" s="146"/>
      <c r="P88" s="174"/>
      <c r="Q88" s="175"/>
      <c r="R88" s="175"/>
      <c r="S88" s="216"/>
      <c r="T88" s="176"/>
      <c r="U88" s="216"/>
    </row>
    <row r="89" spans="1:21" s="217" customFormat="1" ht="24.95" customHeight="1">
      <c r="A89" s="218" t="s">
        <v>22039</v>
      </c>
      <c r="B89" s="285" t="str">
        <f>IF(I89="SINAPI",VLOOKUP(QUANTIDADES!H89,SINAPI,2,),VLOOKUP(QUANTIDADES!H89,SETOP,3,))</f>
        <v>MONTADOR DE ESTRUTURA METÁLICA COM ENCARGOS COMPLEMENTARES</v>
      </c>
      <c r="C89" s="285"/>
      <c r="D89" s="285"/>
      <c r="E89" s="285"/>
      <c r="F89" s="285"/>
      <c r="G89" s="285"/>
      <c r="H89" s="139">
        <v>88278</v>
      </c>
      <c r="I89" s="139" t="s">
        <v>16520</v>
      </c>
      <c r="J89" s="139" t="str">
        <f>IF(I89="SINAPI",VLOOKUP(QUANTIDADES!H89,SINAPI,3,),VLOOKUP(QUANTIDADES!H89,SETOP,4,))</f>
        <v>H</v>
      </c>
      <c r="K89" s="138">
        <f>E92</f>
        <v>24</v>
      </c>
      <c r="L89" s="138" t="s">
        <v>41</v>
      </c>
      <c r="M89" s="146">
        <f>IF(I89="SINAPI",VLOOKUP(QUANTIDADES!H89,SINAPI,4,),VLOOKUP(QUANTIDADES!H89,SETOP,5,))</f>
        <v>17.600000000000001</v>
      </c>
      <c r="N89" s="146">
        <f t="shared" ref="N89" si="16">ROUND(M89*(1+$D$7),2)</f>
        <v>23.11</v>
      </c>
      <c r="O89" s="146">
        <f t="shared" ref="O89" si="17">K89*M89</f>
        <v>422.40000000000003</v>
      </c>
      <c r="P89" s="174">
        <f t="shared" ref="P89" si="18">N89*K89</f>
        <v>554.64</v>
      </c>
      <c r="Q89" s="247"/>
      <c r="R89" s="175"/>
      <c r="S89" s="216"/>
      <c r="T89" s="176"/>
      <c r="U89" s="216"/>
    </row>
    <row r="90" spans="1:21" s="217" customFormat="1" ht="24.95" customHeight="1">
      <c r="A90" s="218"/>
      <c r="B90" s="289" t="s">
        <v>21926</v>
      </c>
      <c r="C90" s="289"/>
      <c r="D90" s="289"/>
      <c r="E90" s="113">
        <v>8</v>
      </c>
      <c r="F90" s="216" t="s">
        <v>24</v>
      </c>
      <c r="G90" s="216"/>
      <c r="H90" s="139"/>
      <c r="I90" s="139"/>
      <c r="J90" s="139"/>
      <c r="K90" s="138"/>
      <c r="L90" s="138"/>
      <c r="M90" s="146"/>
      <c r="N90" s="146"/>
      <c r="O90" s="146"/>
      <c r="P90" s="174"/>
      <c r="Q90" s="247"/>
      <c r="R90" s="175"/>
      <c r="S90" s="216"/>
      <c r="T90" s="176"/>
      <c r="U90" s="216"/>
    </row>
    <row r="91" spans="1:21" s="217" customFormat="1" ht="24.95" customHeight="1">
      <c r="A91" s="218"/>
      <c r="B91" s="289" t="s">
        <v>21925</v>
      </c>
      <c r="C91" s="289"/>
      <c r="D91" s="289"/>
      <c r="E91" s="113">
        <v>3</v>
      </c>
      <c r="F91" s="216" t="s">
        <v>21931</v>
      </c>
      <c r="G91" s="216"/>
      <c r="H91" s="139"/>
      <c r="I91" s="139"/>
      <c r="J91" s="139"/>
      <c r="K91" s="138"/>
      <c r="L91" s="138"/>
      <c r="M91" s="146"/>
      <c r="N91" s="146"/>
      <c r="O91" s="146"/>
      <c r="P91" s="174"/>
      <c r="Q91" s="247"/>
      <c r="R91" s="175"/>
      <c r="S91" s="216"/>
      <c r="T91" s="176"/>
      <c r="U91" s="216"/>
    </row>
    <row r="92" spans="1:21" s="217" customFormat="1" ht="24.95" customHeight="1">
      <c r="A92" s="218"/>
      <c r="B92" s="289" t="s">
        <v>21927</v>
      </c>
      <c r="C92" s="289"/>
      <c r="D92" s="289"/>
      <c r="E92" s="113">
        <f>E90*E91</f>
        <v>24</v>
      </c>
      <c r="F92" s="216" t="s">
        <v>24</v>
      </c>
      <c r="G92" s="216"/>
      <c r="H92" s="139"/>
      <c r="I92" s="139"/>
      <c r="J92" s="139"/>
      <c r="K92" s="138"/>
      <c r="L92" s="138"/>
      <c r="M92" s="146"/>
      <c r="N92" s="146"/>
      <c r="O92" s="146"/>
      <c r="P92" s="174"/>
      <c r="Q92" s="247"/>
      <c r="R92" s="175"/>
      <c r="S92" s="216"/>
      <c r="T92" s="176"/>
      <c r="U92" s="216"/>
    </row>
    <row r="93" spans="1:21" s="214" customFormat="1" ht="24.95" customHeight="1">
      <c r="A93" s="290" t="str">
        <f>"SUBTOTAL "&amp;B32</f>
        <v>SUBTOTAL TRATAMENTO DE UMIDADE DAS PAREDES</v>
      </c>
      <c r="B93" s="291"/>
      <c r="C93" s="291"/>
      <c r="D93" s="291"/>
      <c r="E93" s="291"/>
      <c r="F93" s="291"/>
      <c r="G93" s="291"/>
      <c r="H93" s="291"/>
      <c r="I93" s="291"/>
      <c r="J93" s="291"/>
      <c r="K93" s="291"/>
      <c r="L93" s="291"/>
      <c r="M93" s="291"/>
      <c r="N93" s="291"/>
      <c r="O93" s="159">
        <f>SUM(O33:O92)</f>
        <v>1394.2730320000001</v>
      </c>
      <c r="P93" s="159">
        <f>SUM(P33:P92)</f>
        <v>1830.2853279999999</v>
      </c>
      <c r="Q93" s="175"/>
      <c r="R93" s="175"/>
      <c r="S93" s="206"/>
      <c r="T93" s="176"/>
      <c r="U93" s="206"/>
    </row>
    <row r="94" spans="1:21" s="226" customFormat="1" ht="24.95" customHeight="1">
      <c r="A94" s="186">
        <v>3</v>
      </c>
      <c r="B94" s="292" t="s">
        <v>21918</v>
      </c>
      <c r="C94" s="292"/>
      <c r="D94" s="292"/>
      <c r="E94" s="292"/>
      <c r="F94" s="292"/>
      <c r="G94" s="292"/>
      <c r="H94" s="60"/>
      <c r="I94" s="60"/>
      <c r="J94" s="60"/>
      <c r="K94" s="60"/>
      <c r="L94" s="60"/>
      <c r="M94" s="60"/>
      <c r="N94" s="60"/>
      <c r="O94" s="163"/>
      <c r="P94" s="157"/>
      <c r="Q94" s="223"/>
      <c r="R94" s="223"/>
      <c r="S94" s="224"/>
      <c r="T94" s="225"/>
      <c r="U94" s="224"/>
    </row>
    <row r="95" spans="1:21" s="206" customFormat="1" ht="24.95" customHeight="1">
      <c r="A95" s="212" t="s">
        <v>22040</v>
      </c>
      <c r="B95" s="285" t="str">
        <f>IF(I95="SINAPI",VLOOKUP(QUANTIDADES!H95,SINAPI,2,),VLOOKUP(QUANTIDADES!H95,SETOP,3,))</f>
        <v>SERVENTE DE OBRAS</v>
      </c>
      <c r="C95" s="285"/>
      <c r="D95" s="285"/>
      <c r="E95" s="285"/>
      <c r="F95" s="285"/>
      <c r="G95" s="285"/>
      <c r="H95" s="139">
        <v>6111</v>
      </c>
      <c r="I95" s="139" t="s">
        <v>16520</v>
      </c>
      <c r="J95" s="139" t="str">
        <f>IF(I95="SINAPI",VLOOKUP(QUANTIDADES!H95,SINAPI,3,),VLOOKUP(QUANTIDADES!H95,SETOP,4,))</f>
        <v xml:space="preserve">H     </v>
      </c>
      <c r="K95" s="138">
        <f>E98</f>
        <v>40</v>
      </c>
      <c r="L95" s="138" t="s">
        <v>41</v>
      </c>
      <c r="M95" s="146">
        <f>IF(I95="SINAPI",VLOOKUP(QUANTIDADES!H95,SINAPI,4,),VLOOKUP(QUANTIDADES!H95,SETOP,5,))</f>
        <v>9.49</v>
      </c>
      <c r="N95" s="146">
        <f>ROUND(M95*(1+$D$7),2)</f>
        <v>12.46</v>
      </c>
      <c r="O95" s="146">
        <f>K95*M95</f>
        <v>379.6</v>
      </c>
      <c r="P95" s="174">
        <f>N95*K95</f>
        <v>498.40000000000003</v>
      </c>
      <c r="Q95" s="175"/>
      <c r="R95" s="175"/>
      <c r="T95" s="176"/>
    </row>
    <row r="96" spans="1:21" s="206" customFormat="1" ht="24.95" customHeight="1">
      <c r="A96" s="212"/>
      <c r="B96" s="289" t="s">
        <v>21926</v>
      </c>
      <c r="C96" s="289"/>
      <c r="D96" s="289"/>
      <c r="E96" s="113">
        <v>8</v>
      </c>
      <c r="F96" s="206" t="s">
        <v>24</v>
      </c>
      <c r="H96" s="139"/>
      <c r="I96" s="139"/>
      <c r="J96" s="139"/>
      <c r="K96" s="138"/>
      <c r="L96" s="138"/>
      <c r="M96" s="146"/>
      <c r="N96" s="146"/>
      <c r="O96" s="146"/>
      <c r="P96" s="174"/>
      <c r="Q96" s="175"/>
      <c r="R96" s="175"/>
      <c r="T96" s="176"/>
      <c r="U96" s="246"/>
    </row>
    <row r="97" spans="1:21" s="206" customFormat="1" ht="24.95" customHeight="1">
      <c r="A97" s="212"/>
      <c r="B97" s="289" t="s">
        <v>21925</v>
      </c>
      <c r="C97" s="289"/>
      <c r="D97" s="289"/>
      <c r="E97" s="113">
        <v>5</v>
      </c>
      <c r="F97" s="206" t="s">
        <v>21931</v>
      </c>
      <c r="H97" s="139"/>
      <c r="I97" s="139"/>
      <c r="J97" s="139"/>
      <c r="K97" s="138"/>
      <c r="L97" s="138"/>
      <c r="M97" s="146"/>
      <c r="N97" s="146"/>
      <c r="O97" s="146"/>
      <c r="P97" s="174"/>
      <c r="Q97" s="175"/>
      <c r="R97" s="175"/>
      <c r="T97" s="176"/>
      <c r="U97" s="246"/>
    </row>
    <row r="98" spans="1:21" s="206" customFormat="1" ht="24.95" customHeight="1">
      <c r="A98" s="212"/>
      <c r="B98" s="289" t="s">
        <v>21927</v>
      </c>
      <c r="C98" s="289"/>
      <c r="D98" s="289"/>
      <c r="E98" s="113">
        <f>E96*E97</f>
        <v>40</v>
      </c>
      <c r="F98" s="206" t="s">
        <v>24</v>
      </c>
      <c r="H98" s="139"/>
      <c r="I98" s="139"/>
      <c r="J98" s="139"/>
      <c r="K98" s="138"/>
      <c r="L98" s="138"/>
      <c r="M98" s="146"/>
      <c r="N98" s="146"/>
      <c r="O98" s="146"/>
      <c r="P98" s="174"/>
      <c r="Q98" s="175"/>
      <c r="R98" s="175"/>
      <c r="T98" s="176"/>
      <c r="U98" s="246"/>
    </row>
    <row r="99" spans="1:21" s="216" customFormat="1" ht="24.95" customHeight="1">
      <c r="A99" s="218" t="s">
        <v>22041</v>
      </c>
      <c r="B99" s="285" t="str">
        <f>IF(I99="SINAPI",VLOOKUP(QUANTIDADES!H99,SINAPI,2,),VLOOKUP(QUANTIDADES!H99,SETOP,3,))</f>
        <v>LIXA EM FOLHA PARA PAREDE OU MADEIRA, NUMERO 120 (COR VERMELHA)</v>
      </c>
      <c r="C99" s="285"/>
      <c r="D99" s="285"/>
      <c r="E99" s="285"/>
      <c r="F99" s="285"/>
      <c r="G99" s="285"/>
      <c r="H99" s="139">
        <v>3767</v>
      </c>
      <c r="I99" s="139" t="s">
        <v>16520</v>
      </c>
      <c r="J99" s="139" t="str">
        <f>IF(I99="SINAPI",VLOOKUP(QUANTIDADES!H99,SINAPI,3,),VLOOKUP(QUANTIDADES!H99,SETOP,4,))</f>
        <v xml:space="preserve">UN    </v>
      </c>
      <c r="K99" s="138">
        <f>E100</f>
        <v>30</v>
      </c>
      <c r="L99" s="138" t="s">
        <v>41</v>
      </c>
      <c r="M99" s="146">
        <f>IF(I99="SINAPI",VLOOKUP(QUANTIDADES!H99,SINAPI,4,),VLOOKUP(QUANTIDADES!H99,SETOP,5,))</f>
        <v>0.61</v>
      </c>
      <c r="N99" s="146">
        <f>ROUND(M99*(1+$D$7),2)</f>
        <v>0.8</v>
      </c>
      <c r="O99" s="146">
        <f>K99*M99</f>
        <v>18.3</v>
      </c>
      <c r="P99" s="174">
        <f>N99*K99</f>
        <v>24</v>
      </c>
      <c r="Q99" s="175"/>
      <c r="R99" s="175"/>
      <c r="T99" s="176"/>
    </row>
    <row r="100" spans="1:21" s="216" customFormat="1" ht="24.95" customHeight="1">
      <c r="A100" s="218"/>
      <c r="B100" s="289" t="s">
        <v>22025</v>
      </c>
      <c r="C100" s="289"/>
      <c r="D100" s="289"/>
      <c r="E100" s="113">
        <v>30</v>
      </c>
      <c r="F100" s="216" t="s">
        <v>21865</v>
      </c>
      <c r="H100" s="139"/>
      <c r="I100" s="139"/>
      <c r="J100" s="139"/>
      <c r="K100" s="138"/>
      <c r="L100" s="138"/>
      <c r="M100" s="146"/>
      <c r="N100" s="146"/>
      <c r="O100" s="146"/>
      <c r="P100" s="174"/>
      <c r="Q100" s="175"/>
      <c r="R100" s="175"/>
      <c r="T100" s="176"/>
      <c r="U100" s="246"/>
    </row>
    <row r="101" spans="1:21" s="214" customFormat="1" ht="24.95" customHeight="1">
      <c r="A101" s="212" t="s">
        <v>22042</v>
      </c>
      <c r="B101" s="305" t="str">
        <f>IF(I101="SINAPI",VLOOKUP(QUANTIDADES!H101,SINAPI,2,),VLOOKUP(QUANTIDADES!H101,SETOP,3,))</f>
        <v>CARGA MANUAL DE ENTULHO EM CAMINHAO BASCULANTE 6 M3</v>
      </c>
      <c r="C101" s="305"/>
      <c r="D101" s="305"/>
      <c r="E101" s="305"/>
      <c r="F101" s="305"/>
      <c r="G101" s="305"/>
      <c r="H101" s="139">
        <v>72897</v>
      </c>
      <c r="I101" s="139" t="s">
        <v>16520</v>
      </c>
      <c r="J101" s="139" t="str">
        <f>IF(I101="SINAPI",VLOOKUP(QUANTIDADES!H101,SINAPI,3,),VLOOKUP(QUANTIDADES!H101,SETOP,4,))</f>
        <v>M3</v>
      </c>
      <c r="K101" s="138">
        <f>E108</f>
        <v>4.9715999999999996</v>
      </c>
      <c r="L101" s="138" t="s">
        <v>41</v>
      </c>
      <c r="M101" s="146">
        <f>IF(I101="SINAPI",VLOOKUP(QUANTIDADES!H101,SINAPI,4,),VLOOKUP(QUANTIDADES!H101,SETOP,5,))</f>
        <v>17.72</v>
      </c>
      <c r="N101" s="146">
        <f>ROUND(M101*(1+$D$7),2)</f>
        <v>23.26</v>
      </c>
      <c r="O101" s="146">
        <f>K101*M101</f>
        <v>88.096751999999981</v>
      </c>
      <c r="P101" s="174">
        <f>N101*K101</f>
        <v>115.639416</v>
      </c>
      <c r="Q101" s="175"/>
      <c r="R101" s="175"/>
      <c r="S101" s="206"/>
      <c r="T101" s="176"/>
      <c r="U101" s="246"/>
    </row>
    <row r="102" spans="1:21" s="214" customFormat="1" ht="24.95" customHeight="1">
      <c r="A102" s="212"/>
      <c r="B102" s="289" t="s">
        <v>22006</v>
      </c>
      <c r="C102" s="289"/>
      <c r="D102" s="289"/>
      <c r="E102" s="113">
        <v>6.87</v>
      </c>
      <c r="F102" s="248" t="s">
        <v>6403</v>
      </c>
      <c r="H102" s="139"/>
      <c r="I102" s="139"/>
      <c r="J102" s="139"/>
      <c r="K102" s="138"/>
      <c r="L102" s="138"/>
      <c r="M102" s="146"/>
      <c r="N102" s="146"/>
      <c r="O102" s="146"/>
      <c r="P102" s="174"/>
      <c r="Q102" s="175"/>
      <c r="R102" s="175"/>
      <c r="S102" s="206"/>
      <c r="T102" s="176"/>
      <c r="U102" s="246"/>
    </row>
    <row r="103" spans="1:21" s="214" customFormat="1" ht="24.95" customHeight="1">
      <c r="A103" s="212"/>
      <c r="B103" s="289" t="s">
        <v>22010</v>
      </c>
      <c r="C103" s="289"/>
      <c r="D103" s="289"/>
      <c r="E103" s="113">
        <v>0.1</v>
      </c>
      <c r="F103" s="248" t="s">
        <v>6581</v>
      </c>
      <c r="H103" s="139"/>
      <c r="I103" s="139"/>
      <c r="J103" s="139"/>
      <c r="K103" s="138"/>
      <c r="L103" s="138"/>
      <c r="M103" s="146"/>
      <c r="N103" s="146"/>
      <c r="O103" s="146"/>
      <c r="P103" s="174"/>
      <c r="Q103" s="175"/>
      <c r="R103" s="175"/>
      <c r="S103" s="206"/>
      <c r="T103" s="176"/>
      <c r="U103" s="246"/>
    </row>
    <row r="104" spans="1:21" s="214" customFormat="1" ht="24.95" customHeight="1">
      <c r="A104" s="212"/>
      <c r="B104" s="289" t="s">
        <v>22022</v>
      </c>
      <c r="C104" s="289"/>
      <c r="D104" s="289"/>
      <c r="E104" s="113">
        <f>(E102)*E103</f>
        <v>0.68700000000000006</v>
      </c>
      <c r="F104" s="248" t="s">
        <v>26</v>
      </c>
      <c r="H104" s="139"/>
      <c r="I104" s="139"/>
      <c r="J104" s="139"/>
      <c r="K104" s="138"/>
      <c r="L104" s="138"/>
      <c r="M104" s="146"/>
      <c r="N104" s="146"/>
      <c r="O104" s="146"/>
      <c r="P104" s="174"/>
      <c r="Q104" s="175"/>
      <c r="R104" s="175"/>
      <c r="S104" s="206"/>
      <c r="T104" s="176"/>
      <c r="U104" s="246"/>
    </row>
    <row r="105" spans="1:21" s="217" customFormat="1" ht="24.95" customHeight="1">
      <c r="A105" s="218"/>
      <c r="B105" s="289" t="s">
        <v>22924</v>
      </c>
      <c r="C105" s="289"/>
      <c r="D105" s="289"/>
      <c r="E105" s="113">
        <f>2.88*0.2</f>
        <v>0.57599999999999996</v>
      </c>
      <c r="F105" s="248" t="s">
        <v>26</v>
      </c>
      <c r="H105" s="139"/>
      <c r="I105" s="139"/>
      <c r="J105" s="139"/>
      <c r="K105" s="138"/>
      <c r="L105" s="138"/>
      <c r="M105" s="146"/>
      <c r="N105" s="146"/>
      <c r="O105" s="146"/>
      <c r="P105" s="174"/>
      <c r="Q105" s="175"/>
      <c r="R105" s="175"/>
      <c r="S105" s="216"/>
      <c r="T105" s="176"/>
      <c r="U105" s="246"/>
    </row>
    <row r="106" spans="1:21" s="217" customFormat="1" ht="24.95" customHeight="1">
      <c r="A106" s="218"/>
      <c r="B106" s="289" t="s">
        <v>22014</v>
      </c>
      <c r="C106" s="289"/>
      <c r="D106" s="289"/>
      <c r="E106" s="113">
        <v>6</v>
      </c>
      <c r="F106" s="248" t="s">
        <v>21865</v>
      </c>
      <c r="H106" s="139"/>
      <c r="I106" s="139"/>
      <c r="J106" s="139"/>
      <c r="K106" s="138"/>
      <c r="L106" s="138"/>
      <c r="M106" s="146"/>
      <c r="N106" s="146"/>
      <c r="O106" s="146"/>
      <c r="P106" s="174"/>
      <c r="Q106" s="175"/>
      <c r="R106" s="175"/>
      <c r="S106" s="216"/>
      <c r="T106" s="176"/>
      <c r="U106" s="246"/>
    </row>
    <row r="107" spans="1:21" s="217" customFormat="1" ht="24.95" customHeight="1">
      <c r="A107" s="218"/>
      <c r="B107" s="289" t="s">
        <v>22023</v>
      </c>
      <c r="C107" s="289"/>
      <c r="D107" s="289"/>
      <c r="E107" s="113">
        <f>E105*E106</f>
        <v>3.4559999999999995</v>
      </c>
      <c r="F107" s="248" t="s">
        <v>26</v>
      </c>
      <c r="H107" s="139"/>
      <c r="I107" s="139"/>
      <c r="J107" s="139"/>
      <c r="K107" s="138"/>
      <c r="L107" s="138"/>
      <c r="M107" s="146"/>
      <c r="N107" s="146"/>
      <c r="O107" s="146"/>
      <c r="P107" s="174"/>
      <c r="Q107" s="175"/>
      <c r="R107" s="175"/>
      <c r="S107" s="216"/>
      <c r="T107" s="176"/>
      <c r="U107" s="246"/>
    </row>
    <row r="108" spans="1:21" s="217" customFormat="1" ht="24.95" customHeight="1">
      <c r="A108" s="218"/>
      <c r="B108" s="302" t="s">
        <v>22024</v>
      </c>
      <c r="C108" s="302"/>
      <c r="D108" s="302"/>
      <c r="E108" s="195">
        <f>(E104+E107)*1.2</f>
        <v>4.9715999999999996</v>
      </c>
      <c r="F108" s="258" t="s">
        <v>26</v>
      </c>
      <c r="H108" s="139"/>
      <c r="I108" s="139"/>
      <c r="J108" s="139"/>
      <c r="K108" s="138"/>
      <c r="L108" s="138"/>
      <c r="M108" s="146"/>
      <c r="N108" s="146"/>
      <c r="O108" s="146"/>
      <c r="P108" s="174"/>
      <c r="Q108" s="175"/>
      <c r="R108" s="175"/>
      <c r="S108" s="216"/>
      <c r="T108" s="176"/>
      <c r="U108" s="246"/>
    </row>
    <row r="109" spans="1:21" s="214" customFormat="1" ht="30" customHeight="1">
      <c r="A109" s="212" t="s">
        <v>22043</v>
      </c>
      <c r="B109" s="285" t="str">
        <f>IF(I109="SINAPI",VLOOKUP(QUANTIDADES!H109,SINAPI,2,),VLOOKUP(QUANTIDADES!H109,SETOP,3,))</f>
        <v>TRANSPORTE DE ENTULHO COM CAMINHAO BASCULANTE 6 M3, RODOVIA PAVIMENTADA, DMT 0,5 A 1,0 KM</v>
      </c>
      <c r="C109" s="285"/>
      <c r="D109" s="285"/>
      <c r="E109" s="285"/>
      <c r="F109" s="285"/>
      <c r="G109" s="285"/>
      <c r="H109" s="139">
        <v>72900</v>
      </c>
      <c r="I109" s="139" t="s">
        <v>16520</v>
      </c>
      <c r="J109" s="139" t="str">
        <f>IF(I109="SINAPI",VLOOKUP(QUANTIDADES!H109,SINAPI,3,),VLOOKUP(QUANTIDADES!H109,SETOP,4,))</f>
        <v>M3</v>
      </c>
      <c r="K109" s="138">
        <f>E116</f>
        <v>4.9715999999999996</v>
      </c>
      <c r="L109" s="138" t="s">
        <v>41</v>
      </c>
      <c r="M109" s="146">
        <f>IF(I109="SINAPI",VLOOKUP(QUANTIDADES!H109,SINAPI,4,),VLOOKUP(QUANTIDADES!H109,SETOP,5,))</f>
        <v>5.91</v>
      </c>
      <c r="N109" s="146">
        <f>ROUND(M109*(1+$D$7),2)</f>
        <v>7.76</v>
      </c>
      <c r="O109" s="146">
        <f>K109*M109</f>
        <v>29.382155999999998</v>
      </c>
      <c r="P109" s="174">
        <f>N109*K109</f>
        <v>38.579615999999994</v>
      </c>
      <c r="Q109" s="175"/>
      <c r="R109" s="175"/>
      <c r="S109" s="206"/>
      <c r="T109" s="176"/>
      <c r="U109" s="246"/>
    </row>
    <row r="110" spans="1:21" s="214" customFormat="1" ht="24.95" customHeight="1">
      <c r="A110" s="212"/>
      <c r="B110" s="289" t="s">
        <v>22006</v>
      </c>
      <c r="C110" s="289"/>
      <c r="D110" s="289"/>
      <c r="E110" s="113">
        <v>6.87</v>
      </c>
      <c r="F110" s="248" t="s">
        <v>6403</v>
      </c>
      <c r="G110" s="206"/>
      <c r="H110" s="139"/>
      <c r="I110" s="139"/>
      <c r="J110" s="139"/>
      <c r="K110" s="138"/>
      <c r="L110" s="138"/>
      <c r="M110" s="146"/>
      <c r="N110" s="146"/>
      <c r="O110" s="146"/>
      <c r="P110" s="174"/>
      <c r="Q110" s="175"/>
      <c r="R110" s="175"/>
      <c r="S110" s="206"/>
      <c r="T110" s="176"/>
      <c r="U110" s="246"/>
    </row>
    <row r="111" spans="1:21" s="214" customFormat="1" ht="24.95" customHeight="1">
      <c r="A111" s="212"/>
      <c r="B111" s="289" t="s">
        <v>22010</v>
      </c>
      <c r="C111" s="289"/>
      <c r="D111" s="289"/>
      <c r="E111" s="113">
        <v>0.1</v>
      </c>
      <c r="F111" s="248" t="s">
        <v>6581</v>
      </c>
      <c r="G111" s="206"/>
      <c r="H111" s="139"/>
      <c r="I111" s="139"/>
      <c r="J111" s="139"/>
      <c r="K111" s="138"/>
      <c r="L111" s="138"/>
      <c r="M111" s="146"/>
      <c r="N111" s="146"/>
      <c r="O111" s="146"/>
      <c r="P111" s="174"/>
      <c r="Q111" s="175"/>
      <c r="R111" s="175"/>
      <c r="S111" s="206"/>
      <c r="T111" s="176"/>
      <c r="U111" s="246"/>
    </row>
    <row r="112" spans="1:21" s="214" customFormat="1" ht="24.95" customHeight="1">
      <c r="A112" s="212"/>
      <c r="B112" s="289" t="s">
        <v>22022</v>
      </c>
      <c r="C112" s="289"/>
      <c r="D112" s="289"/>
      <c r="E112" s="113">
        <f>(E110)*E111</f>
        <v>0.68700000000000006</v>
      </c>
      <c r="F112" s="248" t="s">
        <v>26</v>
      </c>
      <c r="G112" s="206"/>
      <c r="H112" s="139"/>
      <c r="I112" s="139"/>
      <c r="J112" s="139"/>
      <c r="K112" s="138"/>
      <c r="L112" s="138"/>
      <c r="M112" s="146"/>
      <c r="N112" s="146"/>
      <c r="O112" s="146"/>
      <c r="P112" s="174"/>
      <c r="Q112" s="175"/>
      <c r="R112" s="175"/>
      <c r="S112" s="206"/>
      <c r="T112" s="176"/>
      <c r="U112" s="206"/>
    </row>
    <row r="113" spans="1:21" s="214" customFormat="1" ht="24.95" customHeight="1">
      <c r="A113" s="212"/>
      <c r="B113" s="289" t="s">
        <v>22924</v>
      </c>
      <c r="C113" s="289"/>
      <c r="D113" s="289"/>
      <c r="E113" s="113">
        <f>2.88*0.2</f>
        <v>0.57599999999999996</v>
      </c>
      <c r="F113" s="248" t="s">
        <v>26</v>
      </c>
      <c r="G113" s="206"/>
      <c r="H113" s="139"/>
      <c r="I113" s="139"/>
      <c r="J113" s="139"/>
      <c r="K113" s="138"/>
      <c r="L113" s="138"/>
      <c r="M113" s="146"/>
      <c r="N113" s="146"/>
      <c r="O113" s="146"/>
      <c r="P113" s="174"/>
      <c r="Q113" s="175"/>
      <c r="R113" s="175"/>
      <c r="S113" s="206"/>
      <c r="T113" s="176"/>
      <c r="U113" s="206"/>
    </row>
    <row r="114" spans="1:21" s="217" customFormat="1" ht="24.95" customHeight="1">
      <c r="A114" s="218"/>
      <c r="B114" s="289" t="s">
        <v>22014</v>
      </c>
      <c r="C114" s="289"/>
      <c r="D114" s="289"/>
      <c r="E114" s="113">
        <v>6</v>
      </c>
      <c r="F114" s="248" t="s">
        <v>21865</v>
      </c>
      <c r="G114" s="216"/>
      <c r="H114" s="139"/>
      <c r="I114" s="139"/>
      <c r="J114" s="139"/>
      <c r="K114" s="138"/>
      <c r="L114" s="138"/>
      <c r="M114" s="146"/>
      <c r="N114" s="146"/>
      <c r="O114" s="146"/>
      <c r="P114" s="174"/>
      <c r="Q114" s="175"/>
      <c r="R114" s="175"/>
      <c r="S114" s="216"/>
      <c r="T114" s="176"/>
      <c r="U114" s="216"/>
    </row>
    <row r="115" spans="1:21" s="217" customFormat="1" ht="24.95" customHeight="1">
      <c r="A115" s="218"/>
      <c r="B115" s="289" t="s">
        <v>22023</v>
      </c>
      <c r="C115" s="289"/>
      <c r="D115" s="289"/>
      <c r="E115" s="113">
        <f>E113*E114</f>
        <v>3.4559999999999995</v>
      </c>
      <c r="F115" s="248" t="s">
        <v>26</v>
      </c>
      <c r="G115" s="216"/>
      <c r="H115" s="139"/>
      <c r="I115" s="139"/>
      <c r="J115" s="139"/>
      <c r="K115" s="138"/>
      <c r="L115" s="138"/>
      <c r="M115" s="146"/>
      <c r="N115" s="146"/>
      <c r="O115" s="146"/>
      <c r="P115" s="174"/>
      <c r="Q115" s="175"/>
      <c r="R115" s="175"/>
      <c r="S115" s="216"/>
      <c r="T115" s="176"/>
      <c r="U115" s="216"/>
    </row>
    <row r="116" spans="1:21" s="217" customFormat="1" ht="24.95" customHeight="1">
      <c r="A116" s="218"/>
      <c r="B116" s="302" t="s">
        <v>22024</v>
      </c>
      <c r="C116" s="302"/>
      <c r="D116" s="302"/>
      <c r="E116" s="195">
        <f>(E112+E115)*1.2</f>
        <v>4.9715999999999996</v>
      </c>
      <c r="F116" s="258" t="s">
        <v>26</v>
      </c>
      <c r="G116" s="216"/>
      <c r="H116" s="139"/>
      <c r="I116" s="139"/>
      <c r="J116" s="139"/>
      <c r="K116" s="138"/>
      <c r="L116" s="138"/>
      <c r="M116" s="146"/>
      <c r="N116" s="146"/>
      <c r="O116" s="146"/>
      <c r="P116" s="174"/>
      <c r="Q116" s="175"/>
      <c r="R116" s="175"/>
      <c r="S116" s="216"/>
      <c r="T116" s="176"/>
      <c r="U116" s="216"/>
    </row>
    <row r="117" spans="1:21" s="217" customFormat="1" ht="24.95" customHeight="1">
      <c r="A117" s="218" t="s">
        <v>22044</v>
      </c>
      <c r="B117" s="304" t="s">
        <v>22012</v>
      </c>
      <c r="C117" s="304"/>
      <c r="D117" s="304"/>
      <c r="E117" s="304"/>
      <c r="F117" s="304"/>
      <c r="G117" s="304"/>
      <c r="H117" s="139"/>
      <c r="I117" s="139"/>
      <c r="J117" s="139"/>
      <c r="K117" s="138"/>
      <c r="L117" s="138"/>
      <c r="M117" s="146"/>
      <c r="N117" s="146"/>
      <c r="O117" s="146"/>
      <c r="P117" s="174"/>
      <c r="Q117" s="175"/>
      <c r="R117" s="175"/>
      <c r="S117" s="216"/>
      <c r="T117" s="176"/>
      <c r="U117" s="216"/>
    </row>
    <row r="118" spans="1:21" s="217" customFormat="1" ht="30" customHeight="1">
      <c r="A118" s="218" t="s">
        <v>22045</v>
      </c>
      <c r="B118" s="285" t="str">
        <f>IF(I118="SINAPI",VLOOKUP(QUANTIDADES!H118,SINAPI,2,),VLOOKUP(QUANTIDADES!H118,SETOP,3,))</f>
        <v>REMOÇÃO DE CHAPAS E PERFIS DE DRYWALL, DE FORMA MANUAL, SEM REAPROVEITAMENTO. AF_12/2017</v>
      </c>
      <c r="C118" s="285"/>
      <c r="D118" s="285"/>
      <c r="E118" s="285"/>
      <c r="F118" s="285"/>
      <c r="G118" s="285"/>
      <c r="H118" s="139">
        <v>97638</v>
      </c>
      <c r="I118" s="139" t="s">
        <v>16520</v>
      </c>
      <c r="J118" s="139" t="str">
        <f>IF(I118="SINAPI",VLOOKUP(QUANTIDADES!H118,SINAPI,3,),VLOOKUP(QUANTIDADES!H118,SETOP,4,))</f>
        <v>M2</v>
      </c>
      <c r="K118" s="138">
        <f>E121</f>
        <v>17.28</v>
      </c>
      <c r="L118" s="138" t="s">
        <v>41</v>
      </c>
      <c r="M118" s="146">
        <f>IF(I118="SINAPI",VLOOKUP(QUANTIDADES!H118,SINAPI,4,),VLOOKUP(QUANTIDADES!H118,SETOP,5,))</f>
        <v>5.19</v>
      </c>
      <c r="N118" s="146">
        <f>ROUND(M118*(1+$D$7),2)</f>
        <v>6.81</v>
      </c>
      <c r="O118" s="146">
        <f>K118*M118</f>
        <v>89.683200000000014</v>
      </c>
      <c r="P118" s="174">
        <f>N118*K118</f>
        <v>117.6768</v>
      </c>
      <c r="Q118" s="175"/>
      <c r="R118" s="175"/>
      <c r="S118" s="216"/>
      <c r="T118" s="176"/>
      <c r="U118" s="246"/>
    </row>
    <row r="119" spans="1:21" s="217" customFormat="1" ht="24.95" customHeight="1">
      <c r="A119" s="218"/>
      <c r="B119" s="289" t="s">
        <v>22013</v>
      </c>
      <c r="C119" s="289"/>
      <c r="D119" s="289"/>
      <c r="E119" s="113">
        <v>2.88</v>
      </c>
      <c r="F119" s="216" t="s">
        <v>6403</v>
      </c>
      <c r="G119" s="216"/>
      <c r="H119" s="139"/>
      <c r="I119" s="139"/>
      <c r="J119" s="139"/>
      <c r="K119" s="138"/>
      <c r="L119" s="138"/>
      <c r="M119" s="146"/>
      <c r="N119" s="146"/>
      <c r="O119" s="146"/>
      <c r="P119" s="174"/>
      <c r="Q119" s="175"/>
      <c r="R119" s="175"/>
      <c r="S119" s="216"/>
      <c r="T119" s="176"/>
      <c r="U119" s="246"/>
    </row>
    <row r="120" spans="1:21" s="217" customFormat="1" ht="24.95" customHeight="1">
      <c r="A120" s="218"/>
      <c r="B120" s="289" t="s">
        <v>22014</v>
      </c>
      <c r="C120" s="289"/>
      <c r="D120" s="289"/>
      <c r="E120" s="113">
        <v>6</v>
      </c>
      <c r="F120" s="216" t="s">
        <v>21865</v>
      </c>
      <c r="G120" s="121"/>
      <c r="H120" s="139"/>
      <c r="I120" s="139"/>
      <c r="J120" s="139"/>
      <c r="K120" s="138"/>
      <c r="L120" s="138"/>
      <c r="M120" s="146"/>
      <c r="N120" s="146"/>
      <c r="O120" s="146"/>
      <c r="P120" s="174"/>
      <c r="Q120" s="175"/>
      <c r="R120" s="175"/>
      <c r="S120" s="216"/>
      <c r="T120" s="176"/>
      <c r="U120" s="216"/>
    </row>
    <row r="121" spans="1:21" s="217" customFormat="1" ht="24.95" customHeight="1">
      <c r="A121" s="218"/>
      <c r="B121" s="289" t="s">
        <v>21927</v>
      </c>
      <c r="C121" s="289"/>
      <c r="D121" s="289"/>
      <c r="E121" s="113">
        <f>E119*E120</f>
        <v>17.28</v>
      </c>
      <c r="F121" s="216" t="s">
        <v>6403</v>
      </c>
      <c r="G121" s="121"/>
      <c r="H121" s="139"/>
      <c r="I121" s="139"/>
      <c r="J121" s="139"/>
      <c r="K121" s="138"/>
      <c r="L121" s="138"/>
      <c r="M121" s="146"/>
      <c r="N121" s="146"/>
      <c r="O121" s="146"/>
      <c r="P121" s="174"/>
      <c r="Q121" s="175"/>
      <c r="R121" s="175"/>
      <c r="S121" s="216"/>
      <c r="T121" s="176"/>
      <c r="U121" s="216"/>
    </row>
    <row r="122" spans="1:21" s="217" customFormat="1" ht="30" customHeight="1">
      <c r="A122" s="218" t="s">
        <v>22046</v>
      </c>
      <c r="B122" s="285" t="str">
        <f>IF(I122="SINAPI",VLOOKUP(QUANTIDADES!H122,SINAPI,2,),VLOOKUP(QUANTIDADES!H122,SETOP,3,))</f>
        <v>CHAPA DE GESSO ACARTONADO, STANDARD (ST), COR BRANCA, E = 12,5 MM, 1200 X 2400 MM (L X C)</v>
      </c>
      <c r="C122" s="285"/>
      <c r="D122" s="285"/>
      <c r="E122" s="285"/>
      <c r="F122" s="285"/>
      <c r="G122" s="285"/>
      <c r="H122" s="139">
        <v>39413</v>
      </c>
      <c r="I122" s="139" t="s">
        <v>16520</v>
      </c>
      <c r="J122" s="139" t="str">
        <f>IF(I122="SINAPI",VLOOKUP(QUANTIDADES!H122,SINAPI,3,),VLOOKUP(QUANTIDADES!H122,SETOP,4,))</f>
        <v xml:space="preserve">M2    </v>
      </c>
      <c r="K122" s="138">
        <f>E125</f>
        <v>17.28</v>
      </c>
      <c r="L122" s="138" t="s">
        <v>41</v>
      </c>
      <c r="M122" s="146">
        <f>IF(I122="SINAPI",VLOOKUP(QUANTIDADES!H122,SINAPI,4,),VLOOKUP(QUANTIDADES!H122,SETOP,5,))</f>
        <v>19.920000000000002</v>
      </c>
      <c r="N122" s="146">
        <f t="shared" ref="N122:N147" si="19">ROUND(M122*(1+$D$7),2)</f>
        <v>26.15</v>
      </c>
      <c r="O122" s="146">
        <f t="shared" ref="O122:O147" si="20">K122*M122</f>
        <v>344.21760000000006</v>
      </c>
      <c r="P122" s="174">
        <f t="shared" ref="P122:P147" si="21">N122*K122</f>
        <v>451.87200000000001</v>
      </c>
      <c r="Q122" s="247"/>
      <c r="R122" s="175"/>
      <c r="S122" s="216"/>
      <c r="T122" s="176"/>
      <c r="U122" s="216"/>
    </row>
    <row r="123" spans="1:21" s="217" customFormat="1" ht="24.95" customHeight="1">
      <c r="A123" s="218"/>
      <c r="B123" s="289" t="s">
        <v>22013</v>
      </c>
      <c r="C123" s="289"/>
      <c r="D123" s="289"/>
      <c r="E123" s="113">
        <v>2.88</v>
      </c>
      <c r="F123" s="216" t="s">
        <v>6403</v>
      </c>
      <c r="G123" s="216"/>
      <c r="H123" s="139"/>
      <c r="I123" s="139"/>
      <c r="J123" s="139"/>
      <c r="K123" s="138"/>
      <c r="L123" s="138"/>
      <c r="M123" s="146"/>
      <c r="N123" s="146"/>
      <c r="O123" s="146"/>
      <c r="P123" s="174"/>
      <c r="Q123" s="247"/>
      <c r="R123" s="175"/>
      <c r="S123" s="216"/>
      <c r="T123" s="176"/>
      <c r="U123" s="216"/>
    </row>
    <row r="124" spans="1:21" s="217" customFormat="1" ht="24.95" customHeight="1">
      <c r="A124" s="218"/>
      <c r="B124" s="289" t="s">
        <v>22014</v>
      </c>
      <c r="C124" s="289"/>
      <c r="D124" s="289"/>
      <c r="E124" s="113">
        <v>6</v>
      </c>
      <c r="F124" s="216" t="s">
        <v>21865</v>
      </c>
      <c r="G124" s="216"/>
      <c r="H124" s="139"/>
      <c r="I124" s="139"/>
      <c r="J124" s="139"/>
      <c r="K124" s="138"/>
      <c r="L124" s="138"/>
      <c r="M124" s="146"/>
      <c r="N124" s="146"/>
      <c r="O124" s="146"/>
      <c r="P124" s="174"/>
      <c r="Q124" s="247"/>
      <c r="R124" s="175"/>
      <c r="S124" s="216"/>
      <c r="T124" s="176"/>
      <c r="U124" s="216"/>
    </row>
    <row r="125" spans="1:21" s="217" customFormat="1" ht="24.95" customHeight="1">
      <c r="A125" s="218"/>
      <c r="B125" s="289" t="s">
        <v>21927</v>
      </c>
      <c r="C125" s="289"/>
      <c r="D125" s="289"/>
      <c r="E125" s="113">
        <f>E123*E124</f>
        <v>17.28</v>
      </c>
      <c r="F125" s="216" t="s">
        <v>6403</v>
      </c>
      <c r="G125" s="216"/>
      <c r="H125" s="139"/>
      <c r="I125" s="139"/>
      <c r="J125" s="139"/>
      <c r="K125" s="138"/>
      <c r="L125" s="138"/>
      <c r="M125" s="146"/>
      <c r="N125" s="146"/>
      <c r="O125" s="146"/>
      <c r="P125" s="174"/>
      <c r="Q125" s="247"/>
      <c r="R125" s="175"/>
      <c r="S125" s="216"/>
      <c r="T125" s="176"/>
      <c r="U125" s="216"/>
    </row>
    <row r="126" spans="1:21" s="217" customFormat="1" ht="30" customHeight="1">
      <c r="A126" s="218" t="s">
        <v>22047</v>
      </c>
      <c r="B126" s="285" t="str">
        <f>IF(I126="SINAPI",VLOOKUP(QUANTIDADES!H126,SINAPI,2,),VLOOKUP(QUANTIDADES!H126,SETOP,3,))</f>
        <v>FITA DE PAPEL MICROPERFURADO, 50 X 150 MM, PARA TRATAMENTO DE JUNTAS DE CHAPA DE GESSO PARA DRYWALL</v>
      </c>
      <c r="C126" s="285"/>
      <c r="D126" s="285"/>
      <c r="E126" s="285"/>
      <c r="F126" s="285"/>
      <c r="G126" s="285"/>
      <c r="H126" s="139">
        <v>39431</v>
      </c>
      <c r="I126" s="139" t="s">
        <v>16520</v>
      </c>
      <c r="J126" s="139" t="str">
        <f>IF(I126="SINAPI",VLOOKUP(QUANTIDADES!H126,SINAPI,3,),VLOOKUP(QUANTIDADES!H126,SETOP,4,))</f>
        <v xml:space="preserve">M     </v>
      </c>
      <c r="K126" s="138">
        <f>E130</f>
        <v>56.160000000000004</v>
      </c>
      <c r="L126" s="138" t="s">
        <v>41</v>
      </c>
      <c r="M126" s="146">
        <f>IF(I126="SINAPI",VLOOKUP(QUANTIDADES!H126,SINAPI,4,),VLOOKUP(QUANTIDADES!H126,SETOP,5,))</f>
        <v>0.23</v>
      </c>
      <c r="N126" s="146">
        <f t="shared" si="19"/>
        <v>0.3</v>
      </c>
      <c r="O126" s="146">
        <f t="shared" si="20"/>
        <v>12.916800000000002</v>
      </c>
      <c r="P126" s="174">
        <f t="shared" si="21"/>
        <v>16.847999999999999</v>
      </c>
      <c r="Q126" s="247"/>
      <c r="R126" s="175"/>
      <c r="S126" s="216"/>
      <c r="T126" s="176"/>
      <c r="U126" s="216"/>
    </row>
    <row r="127" spans="1:21" s="217" customFormat="1" ht="24.95" customHeight="1">
      <c r="A127" s="218"/>
      <c r="B127" s="289" t="s">
        <v>22015</v>
      </c>
      <c r="C127" s="289"/>
      <c r="D127" s="289"/>
      <c r="E127" s="113">
        <v>7.2</v>
      </c>
      <c r="F127" s="216" t="s">
        <v>6581</v>
      </c>
      <c r="G127" s="216"/>
      <c r="H127" s="139"/>
      <c r="I127" s="139"/>
      <c r="J127" s="139"/>
      <c r="K127" s="138"/>
      <c r="L127" s="138"/>
      <c r="M127" s="146"/>
      <c r="N127" s="146"/>
      <c r="O127" s="146"/>
      <c r="P127" s="174"/>
      <c r="Q127" s="247"/>
      <c r="R127" s="175"/>
      <c r="S127" s="216"/>
      <c r="T127" s="176"/>
      <c r="U127" s="216"/>
    </row>
    <row r="128" spans="1:21" s="217" customFormat="1" ht="24.95" customHeight="1">
      <c r="A128" s="218"/>
      <c r="B128" s="303" t="s">
        <v>22014</v>
      </c>
      <c r="C128" s="303"/>
      <c r="D128" s="303"/>
      <c r="E128" s="113">
        <v>6</v>
      </c>
      <c r="F128" s="216" t="s">
        <v>21865</v>
      </c>
      <c r="G128" s="216"/>
      <c r="H128" s="139"/>
      <c r="I128" s="139"/>
      <c r="J128" s="139"/>
      <c r="K128" s="138"/>
      <c r="L128" s="138"/>
      <c r="M128" s="146"/>
      <c r="N128" s="146"/>
      <c r="O128" s="146"/>
      <c r="P128" s="174"/>
      <c r="Q128" s="247"/>
      <c r="R128" s="175"/>
      <c r="S128" s="216"/>
      <c r="T128" s="176"/>
      <c r="U128" s="216"/>
    </row>
    <row r="129" spans="1:21" s="217" customFormat="1" ht="24.95" customHeight="1">
      <c r="A129" s="218"/>
      <c r="B129" s="289" t="s">
        <v>21927</v>
      </c>
      <c r="C129" s="289"/>
      <c r="D129" s="289"/>
      <c r="E129" s="113">
        <f>E127*E128</f>
        <v>43.2</v>
      </c>
      <c r="F129" s="216" t="s">
        <v>6581</v>
      </c>
      <c r="G129" s="216"/>
      <c r="H129" s="139"/>
      <c r="I129" s="139"/>
      <c r="J129" s="139"/>
      <c r="K129" s="138"/>
      <c r="L129" s="138"/>
      <c r="M129" s="146"/>
      <c r="N129" s="146"/>
      <c r="O129" s="146"/>
      <c r="P129" s="174"/>
      <c r="Q129" s="247"/>
      <c r="R129" s="175"/>
      <c r="S129" s="216"/>
      <c r="T129" s="176"/>
      <c r="U129" s="216"/>
    </row>
    <row r="130" spans="1:21" s="217" customFormat="1" ht="24.95" customHeight="1">
      <c r="A130" s="218"/>
      <c r="B130" s="302" t="s">
        <v>22016</v>
      </c>
      <c r="C130" s="302"/>
      <c r="D130" s="302"/>
      <c r="E130" s="195">
        <f>E129*1.3</f>
        <v>56.160000000000004</v>
      </c>
      <c r="F130" s="217" t="s">
        <v>6581</v>
      </c>
      <c r="G130" s="216"/>
      <c r="H130" s="139"/>
      <c r="I130" s="139"/>
      <c r="J130" s="139"/>
      <c r="K130" s="138"/>
      <c r="L130" s="138"/>
      <c r="M130" s="146"/>
      <c r="N130" s="146"/>
      <c r="O130" s="146"/>
      <c r="P130" s="174"/>
      <c r="Q130" s="247"/>
      <c r="R130" s="175"/>
      <c r="S130" s="216"/>
      <c r="T130" s="176"/>
      <c r="U130" s="216"/>
    </row>
    <row r="131" spans="1:21" s="217" customFormat="1" ht="30" customHeight="1">
      <c r="A131" s="218" t="s">
        <v>22048</v>
      </c>
      <c r="B131" s="285" t="str">
        <f>IF(I131="SINAPI",VLOOKUP(QUANTIDADES!H131,SINAPI,2,),VLOOKUP(QUANTIDADES!H131,SETOP,3,))</f>
        <v>MASSA DE REJUNTE EM PO PARA DRYWALL, A BASE DE GESSO, SECAGEM RAPIDA, PARA TRATAMENTO DE JUNTAS DE CHAPA DE GESSO (COM ADICAO DE AGUA)</v>
      </c>
      <c r="C131" s="285"/>
      <c r="D131" s="285"/>
      <c r="E131" s="285"/>
      <c r="F131" s="285"/>
      <c r="G131" s="285"/>
      <c r="H131" s="139">
        <v>39434</v>
      </c>
      <c r="I131" s="139" t="s">
        <v>16520</v>
      </c>
      <c r="J131" s="139" t="str">
        <f>IF(I131="SINAPI",VLOOKUP(QUANTIDADES!H131,SINAPI,3,),VLOOKUP(QUANTIDADES!H131,SETOP,4,))</f>
        <v xml:space="preserve">KG    </v>
      </c>
      <c r="K131" s="138">
        <f>E136</f>
        <v>30.24</v>
      </c>
      <c r="L131" s="138" t="s">
        <v>41</v>
      </c>
      <c r="M131" s="146">
        <f>IF(I131="SINAPI",VLOOKUP(QUANTIDADES!H131,SINAPI,4,),VLOOKUP(QUANTIDADES!H131,SETOP,5,))</f>
        <v>3.96</v>
      </c>
      <c r="N131" s="146">
        <f t="shared" si="19"/>
        <v>5.2</v>
      </c>
      <c r="O131" s="146">
        <f t="shared" si="20"/>
        <v>119.7504</v>
      </c>
      <c r="P131" s="174">
        <f t="shared" si="21"/>
        <v>157.24799999999999</v>
      </c>
      <c r="Q131" s="247"/>
      <c r="R131" s="175"/>
      <c r="S131" s="216"/>
      <c r="T131" s="176"/>
      <c r="U131" s="216"/>
    </row>
    <row r="132" spans="1:21" s="217" customFormat="1" ht="24.95" customHeight="1">
      <c r="A132" s="218"/>
      <c r="B132" s="289" t="s">
        <v>22015</v>
      </c>
      <c r="C132" s="289"/>
      <c r="D132" s="289"/>
      <c r="E132" s="113">
        <v>7.2</v>
      </c>
      <c r="F132" s="216" t="s">
        <v>6403</v>
      </c>
      <c r="G132" s="216"/>
      <c r="H132" s="139"/>
      <c r="I132" s="139"/>
      <c r="J132" s="139"/>
      <c r="K132" s="138"/>
      <c r="L132" s="138"/>
      <c r="M132" s="146"/>
      <c r="N132" s="146"/>
      <c r="O132" s="146"/>
      <c r="P132" s="174"/>
      <c r="Q132" s="247"/>
      <c r="R132" s="175"/>
      <c r="S132" s="216"/>
      <c r="T132" s="176"/>
      <c r="U132" s="216"/>
    </row>
    <row r="133" spans="1:21" s="217" customFormat="1" ht="24.95" customHeight="1">
      <c r="A133" s="218"/>
      <c r="B133" s="289" t="s">
        <v>22014</v>
      </c>
      <c r="C133" s="289"/>
      <c r="D133" s="289"/>
      <c r="E133" s="113">
        <v>6</v>
      </c>
      <c r="F133" s="216" t="s">
        <v>21865</v>
      </c>
      <c r="G133" s="216"/>
      <c r="H133" s="139"/>
      <c r="I133" s="139"/>
      <c r="J133" s="139"/>
      <c r="K133" s="138"/>
      <c r="L133" s="138"/>
      <c r="M133" s="146"/>
      <c r="N133" s="146"/>
      <c r="O133" s="146"/>
      <c r="P133" s="174"/>
      <c r="Q133" s="247"/>
      <c r="R133" s="175"/>
      <c r="S133" s="216"/>
      <c r="T133" s="176"/>
      <c r="U133" s="216"/>
    </row>
    <row r="134" spans="1:21" s="217" customFormat="1" ht="24.95" customHeight="1">
      <c r="A134" s="218"/>
      <c r="B134" s="289" t="s">
        <v>21927</v>
      </c>
      <c r="C134" s="289"/>
      <c r="D134" s="289"/>
      <c r="E134" s="113">
        <f>E132*E133</f>
        <v>43.2</v>
      </c>
      <c r="F134" s="216" t="s">
        <v>6403</v>
      </c>
      <c r="G134" s="216"/>
      <c r="H134" s="139"/>
      <c r="I134" s="139"/>
      <c r="J134" s="139"/>
      <c r="K134" s="138"/>
      <c r="L134" s="138"/>
      <c r="M134" s="146"/>
      <c r="N134" s="146"/>
      <c r="O134" s="146"/>
      <c r="P134" s="174"/>
      <c r="Q134" s="247"/>
      <c r="R134" s="175"/>
      <c r="S134" s="216"/>
      <c r="T134" s="176"/>
      <c r="U134" s="216"/>
    </row>
    <row r="135" spans="1:21" s="217" customFormat="1" ht="24.95" customHeight="1">
      <c r="A135" s="218"/>
      <c r="B135" s="302" t="s">
        <v>22017</v>
      </c>
      <c r="C135" s="302"/>
      <c r="D135" s="302"/>
      <c r="E135" s="195">
        <v>0.7</v>
      </c>
      <c r="F135" s="217" t="s">
        <v>22018</v>
      </c>
      <c r="G135" s="216"/>
      <c r="H135" s="139"/>
      <c r="I135" s="139"/>
      <c r="J135" s="139"/>
      <c r="K135" s="138"/>
      <c r="L135" s="138"/>
      <c r="M135" s="146"/>
      <c r="N135" s="146"/>
      <c r="O135" s="146"/>
      <c r="P135" s="174"/>
      <c r="Q135" s="247"/>
      <c r="R135" s="175"/>
      <c r="S135" s="216"/>
      <c r="T135" s="176"/>
      <c r="U135" s="216"/>
    </row>
    <row r="136" spans="1:21" s="217" customFormat="1" ht="24.95" customHeight="1">
      <c r="A136" s="218"/>
      <c r="B136" s="289" t="s">
        <v>22019</v>
      </c>
      <c r="C136" s="289"/>
      <c r="D136" s="289"/>
      <c r="E136" s="216">
        <f>E134*E135</f>
        <v>30.24</v>
      </c>
      <c r="F136" s="216" t="s">
        <v>6863</v>
      </c>
      <c r="G136" s="216"/>
      <c r="H136" s="139"/>
      <c r="I136" s="139"/>
      <c r="J136" s="139"/>
      <c r="K136" s="138"/>
      <c r="L136" s="138"/>
      <c r="M136" s="146"/>
      <c r="N136" s="146"/>
      <c r="O136" s="146"/>
      <c r="P136" s="174"/>
      <c r="Q136" s="247"/>
      <c r="R136" s="175"/>
      <c r="S136" s="216"/>
      <c r="T136" s="176"/>
      <c r="U136" s="216"/>
    </row>
    <row r="137" spans="1:21" s="217" customFormat="1" ht="30" customHeight="1">
      <c r="A137" s="218" t="s">
        <v>22049</v>
      </c>
      <c r="B137" s="285" t="str">
        <f>IF(I137="SINAPI",VLOOKUP(QUANTIDADES!H137,SINAPI,2,),VLOOKUP(QUANTIDADES!H137,SETOP,3,))</f>
        <v>PARAFUSO DRY WALL, EM ACO FOSFATIZADO, CABECA TROMBETA E PONTA AGULHA (TA), COMPRIMENTO 25 MM</v>
      </c>
      <c r="C137" s="285"/>
      <c r="D137" s="285"/>
      <c r="E137" s="285"/>
      <c r="F137" s="285"/>
      <c r="G137" s="285"/>
      <c r="H137" s="139">
        <v>39435</v>
      </c>
      <c r="I137" s="139" t="s">
        <v>16520</v>
      </c>
      <c r="J137" s="139" t="str">
        <f>IF(I137="SINAPI",VLOOKUP(QUANTIDADES!H137,SINAPI,3,),VLOOKUP(QUANTIDADES!H137,SETOP,4,))</f>
        <v xml:space="preserve">UN    </v>
      </c>
      <c r="K137" s="138">
        <f>E141</f>
        <v>86.4</v>
      </c>
      <c r="L137" s="138" t="s">
        <v>41</v>
      </c>
      <c r="M137" s="146">
        <f>IF(I137="SINAPI",VLOOKUP(QUANTIDADES!H137,SINAPI,4,),VLOOKUP(QUANTIDADES!H137,SETOP,5,))</f>
        <v>0.06</v>
      </c>
      <c r="N137" s="146">
        <f t="shared" si="19"/>
        <v>0.08</v>
      </c>
      <c r="O137" s="146">
        <f t="shared" si="20"/>
        <v>5.1840000000000002</v>
      </c>
      <c r="P137" s="174">
        <f t="shared" si="21"/>
        <v>6.9120000000000008</v>
      </c>
      <c r="Q137" s="247"/>
      <c r="R137" s="175"/>
      <c r="S137" s="216"/>
      <c r="T137" s="176"/>
      <c r="U137" s="216"/>
    </row>
    <row r="138" spans="1:21" s="217" customFormat="1" ht="24.95" customHeight="1">
      <c r="A138" s="218"/>
      <c r="B138" s="289" t="s">
        <v>22015</v>
      </c>
      <c r="C138" s="289"/>
      <c r="D138" s="289"/>
      <c r="E138" s="113">
        <v>7.2</v>
      </c>
      <c r="F138" s="216" t="s">
        <v>6403</v>
      </c>
      <c r="G138" s="216"/>
      <c r="H138" s="139"/>
      <c r="I138" s="139"/>
      <c r="J138" s="139"/>
      <c r="K138" s="138"/>
      <c r="L138" s="138"/>
      <c r="M138" s="146"/>
      <c r="N138" s="146"/>
      <c r="O138" s="146"/>
      <c r="P138" s="174"/>
      <c r="Q138" s="247"/>
      <c r="R138" s="175"/>
      <c r="S138" s="216"/>
      <c r="T138" s="176"/>
      <c r="U138" s="216"/>
    </row>
    <row r="139" spans="1:21" s="217" customFormat="1" ht="24.95" customHeight="1">
      <c r="A139" s="218"/>
      <c r="B139" s="289" t="s">
        <v>22020</v>
      </c>
      <c r="C139" s="289"/>
      <c r="D139" s="289"/>
      <c r="E139" s="113">
        <v>0.5</v>
      </c>
      <c r="F139" s="216" t="s">
        <v>6581</v>
      </c>
      <c r="G139" s="216"/>
      <c r="H139" s="139"/>
      <c r="I139" s="139"/>
      <c r="J139" s="139"/>
      <c r="K139" s="138"/>
      <c r="L139" s="138"/>
      <c r="M139" s="146"/>
      <c r="N139" s="146"/>
      <c r="O139" s="146"/>
      <c r="P139" s="174"/>
      <c r="Q139" s="247"/>
      <c r="R139" s="175"/>
      <c r="S139" s="216"/>
      <c r="T139" s="176"/>
      <c r="U139" s="216"/>
    </row>
    <row r="140" spans="1:21" s="217" customFormat="1" ht="24.95" customHeight="1">
      <c r="A140" s="218"/>
      <c r="B140" s="289" t="s">
        <v>21927</v>
      </c>
      <c r="C140" s="289"/>
      <c r="D140" s="289"/>
      <c r="E140" s="113">
        <f>E138/E139</f>
        <v>14.4</v>
      </c>
      <c r="F140" s="216" t="s">
        <v>21865</v>
      </c>
      <c r="G140" s="216"/>
      <c r="H140" s="139"/>
      <c r="I140" s="139"/>
      <c r="J140" s="139"/>
      <c r="K140" s="138"/>
      <c r="L140" s="138"/>
      <c r="M140" s="146"/>
      <c r="N140" s="146"/>
      <c r="O140" s="146"/>
      <c r="P140" s="174"/>
      <c r="Q140" s="247"/>
      <c r="R140" s="175"/>
      <c r="S140" s="216"/>
      <c r="T140" s="176"/>
      <c r="U140" s="216"/>
    </row>
    <row r="141" spans="1:21" s="217" customFormat="1" ht="24.95" customHeight="1">
      <c r="A141" s="218"/>
      <c r="B141" s="289" t="s">
        <v>22021</v>
      </c>
      <c r="C141" s="289"/>
      <c r="D141" s="289"/>
      <c r="E141" s="113">
        <f>E140*6</f>
        <v>86.4</v>
      </c>
      <c r="F141" s="216" t="s">
        <v>21865</v>
      </c>
      <c r="G141" s="216"/>
      <c r="H141" s="139"/>
      <c r="I141" s="139"/>
      <c r="J141" s="139"/>
      <c r="K141" s="138"/>
      <c r="L141" s="138"/>
      <c r="M141" s="146"/>
      <c r="N141" s="146"/>
      <c r="O141" s="146"/>
      <c r="P141" s="174"/>
      <c r="Q141" s="247"/>
      <c r="R141" s="175"/>
      <c r="S141" s="216"/>
      <c r="T141" s="176"/>
      <c r="U141" s="216"/>
    </row>
    <row r="142" spans="1:21" s="217" customFormat="1" ht="30" customHeight="1">
      <c r="A142" s="218" t="s">
        <v>22050</v>
      </c>
      <c r="B142" s="285" t="str">
        <f>IF(I142="SINAPI",VLOOKUP(QUANTIDADES!H142,SINAPI,2,),VLOOKUP(QUANTIDADES!H142,SETOP,3,))</f>
        <v>PARAFUSO DRY WALL, EM ACO ZINCADO, CABECA LENTILHA E PONTA BROCA (LB), LARGURA 4,2 MM, COMPRIMENTO 13 MM</v>
      </c>
      <c r="C142" s="285"/>
      <c r="D142" s="285"/>
      <c r="E142" s="285"/>
      <c r="F142" s="285"/>
      <c r="G142" s="285"/>
      <c r="H142" s="139">
        <v>39443</v>
      </c>
      <c r="I142" s="139" t="s">
        <v>16520</v>
      </c>
      <c r="J142" s="139" t="str">
        <f>IF(I142="SINAPI",VLOOKUP(QUANTIDADES!H142,SINAPI,3,),VLOOKUP(QUANTIDADES!H142,SETOP,4,))</f>
        <v xml:space="preserve">UN    </v>
      </c>
      <c r="K142" s="138">
        <f>E146</f>
        <v>288</v>
      </c>
      <c r="L142" s="138" t="s">
        <v>41</v>
      </c>
      <c r="M142" s="146">
        <f>IF(I142="SINAPI",VLOOKUP(QUANTIDADES!H142,SINAPI,4,),VLOOKUP(QUANTIDADES!H142,SETOP,5,))</f>
        <v>0.14000000000000001</v>
      </c>
      <c r="N142" s="146">
        <f t="shared" si="19"/>
        <v>0.18</v>
      </c>
      <c r="O142" s="146">
        <f t="shared" si="20"/>
        <v>40.320000000000007</v>
      </c>
      <c r="P142" s="174">
        <f t="shared" si="21"/>
        <v>51.839999999999996</v>
      </c>
      <c r="Q142" s="247"/>
      <c r="R142" s="175"/>
      <c r="S142" s="216"/>
      <c r="T142" s="176"/>
      <c r="U142" s="216"/>
    </row>
    <row r="143" spans="1:21" s="217" customFormat="1" ht="24.95" customHeight="1">
      <c r="A143" s="218"/>
      <c r="B143" s="289" t="s">
        <v>22015</v>
      </c>
      <c r="C143" s="289"/>
      <c r="D143" s="289"/>
      <c r="E143" s="113">
        <v>7.2</v>
      </c>
      <c r="F143" s="216" t="s">
        <v>6403</v>
      </c>
      <c r="G143" s="216"/>
      <c r="H143" s="139"/>
      <c r="I143" s="139"/>
      <c r="J143" s="139"/>
      <c r="K143" s="138"/>
      <c r="L143" s="138"/>
      <c r="M143" s="146"/>
      <c r="N143" s="146"/>
      <c r="O143" s="146"/>
      <c r="P143" s="174"/>
      <c r="Q143" s="247"/>
      <c r="R143" s="175"/>
      <c r="S143" s="216"/>
      <c r="T143" s="176"/>
      <c r="U143" s="216"/>
    </row>
    <row r="144" spans="1:21" s="217" customFormat="1" ht="24.95" customHeight="1">
      <c r="A144" s="218"/>
      <c r="B144" s="289" t="s">
        <v>22020</v>
      </c>
      <c r="C144" s="289"/>
      <c r="D144" s="289"/>
      <c r="E144" s="113">
        <v>0.15</v>
      </c>
      <c r="F144" s="216" t="s">
        <v>6581</v>
      </c>
      <c r="G144" s="216"/>
      <c r="H144" s="139"/>
      <c r="I144" s="139"/>
      <c r="J144" s="139"/>
      <c r="K144" s="138"/>
      <c r="L144" s="138"/>
      <c r="M144" s="146"/>
      <c r="N144" s="146"/>
      <c r="O144" s="146"/>
      <c r="P144" s="174"/>
      <c r="Q144" s="247"/>
      <c r="R144" s="175"/>
      <c r="S144" s="216"/>
      <c r="T144" s="176"/>
      <c r="U144" s="216"/>
    </row>
    <row r="145" spans="1:21" s="217" customFormat="1" ht="24.95" customHeight="1">
      <c r="A145" s="218"/>
      <c r="B145" s="289" t="s">
        <v>21927</v>
      </c>
      <c r="C145" s="289"/>
      <c r="D145" s="289"/>
      <c r="E145" s="113">
        <f>E143/E144</f>
        <v>48</v>
      </c>
      <c r="F145" s="216" t="s">
        <v>21865</v>
      </c>
      <c r="G145" s="216"/>
      <c r="H145" s="139"/>
      <c r="I145" s="139"/>
      <c r="J145" s="139"/>
      <c r="K145" s="138"/>
      <c r="L145" s="138"/>
      <c r="M145" s="146"/>
      <c r="N145" s="146"/>
      <c r="O145" s="146"/>
      <c r="P145" s="174"/>
      <c r="Q145" s="247"/>
      <c r="R145" s="175"/>
      <c r="S145" s="216"/>
      <c r="T145" s="176"/>
      <c r="U145" s="216"/>
    </row>
    <row r="146" spans="1:21" s="217" customFormat="1" ht="24.95" customHeight="1">
      <c r="A146" s="218"/>
      <c r="B146" s="289" t="s">
        <v>22021</v>
      </c>
      <c r="C146" s="289"/>
      <c r="D146" s="289"/>
      <c r="E146" s="113">
        <f>E145*6</f>
        <v>288</v>
      </c>
      <c r="F146" s="216" t="s">
        <v>21865</v>
      </c>
      <c r="G146" s="216"/>
      <c r="H146" s="139"/>
      <c r="I146" s="139"/>
      <c r="J146" s="139"/>
      <c r="K146" s="138"/>
      <c r="L146" s="138"/>
      <c r="M146" s="146"/>
      <c r="N146" s="146"/>
      <c r="O146" s="146"/>
      <c r="P146" s="174"/>
      <c r="Q146" s="247"/>
      <c r="R146" s="175"/>
      <c r="S146" s="216"/>
      <c r="T146" s="176"/>
      <c r="U146" s="216"/>
    </row>
    <row r="147" spans="1:21" s="217" customFormat="1" ht="24.95" customHeight="1">
      <c r="A147" s="218" t="s">
        <v>22051</v>
      </c>
      <c r="B147" s="285" t="str">
        <f>IF(I147="SINAPI",VLOOKUP(QUANTIDADES!H147,SINAPI,2,),VLOOKUP(QUANTIDADES!H147,SETOP,3,))</f>
        <v>SERVENTE COM ENCARGOS COMPLEMENTARES</v>
      </c>
      <c r="C147" s="285"/>
      <c r="D147" s="285"/>
      <c r="E147" s="285"/>
      <c r="F147" s="285"/>
      <c r="G147" s="285"/>
      <c r="H147" s="139">
        <v>88316</v>
      </c>
      <c r="I147" s="139" t="s">
        <v>16520</v>
      </c>
      <c r="J147" s="139" t="str">
        <f>IF(I147="SINAPI",VLOOKUP(QUANTIDADES!H147,SINAPI,3,),VLOOKUP(QUANTIDADES!H147,SETOP,4,))</f>
        <v>H</v>
      </c>
      <c r="K147" s="138">
        <f>E150</f>
        <v>40</v>
      </c>
      <c r="L147" s="138" t="s">
        <v>41</v>
      </c>
      <c r="M147" s="146">
        <f>IF(I147="SINAPI",VLOOKUP(QUANTIDADES!H147,SINAPI,4,),VLOOKUP(QUANTIDADES!H147,SETOP,5,))</f>
        <v>13.38</v>
      </c>
      <c r="N147" s="146">
        <f t="shared" si="19"/>
        <v>17.57</v>
      </c>
      <c r="O147" s="146">
        <f t="shared" si="20"/>
        <v>535.20000000000005</v>
      </c>
      <c r="P147" s="174">
        <f t="shared" si="21"/>
        <v>702.8</v>
      </c>
      <c r="Q147" s="247"/>
      <c r="R147" s="175"/>
      <c r="S147" s="216"/>
      <c r="T147" s="176"/>
      <c r="U147" s="216"/>
    </row>
    <row r="148" spans="1:21" s="217" customFormat="1" ht="24.95" customHeight="1">
      <c r="A148" s="218"/>
      <c r="B148" s="289" t="s">
        <v>21926</v>
      </c>
      <c r="C148" s="289"/>
      <c r="D148" s="289"/>
      <c r="E148" s="113">
        <v>8</v>
      </c>
      <c r="F148" s="216" t="s">
        <v>24</v>
      </c>
      <c r="G148" s="216"/>
      <c r="H148" s="139"/>
      <c r="I148" s="139"/>
      <c r="J148" s="139"/>
      <c r="K148" s="138"/>
      <c r="L148" s="138"/>
      <c r="M148" s="146"/>
      <c r="N148" s="146"/>
      <c r="O148" s="146"/>
      <c r="P148" s="174"/>
      <c r="Q148" s="175"/>
      <c r="R148" s="175"/>
      <c r="S148" s="216"/>
      <c r="T148" s="176"/>
      <c r="U148" s="216"/>
    </row>
    <row r="149" spans="1:21" s="217" customFormat="1" ht="24.95" customHeight="1">
      <c r="A149" s="218"/>
      <c r="B149" s="289" t="s">
        <v>21925</v>
      </c>
      <c r="C149" s="289"/>
      <c r="D149" s="289"/>
      <c r="E149" s="113">
        <v>5</v>
      </c>
      <c r="F149" s="216" t="s">
        <v>21931</v>
      </c>
      <c r="G149" s="216"/>
      <c r="H149" s="139"/>
      <c r="I149" s="139"/>
      <c r="J149" s="139"/>
      <c r="K149" s="138"/>
      <c r="L149" s="138"/>
      <c r="M149" s="146"/>
      <c r="N149" s="146"/>
      <c r="O149" s="146"/>
      <c r="P149" s="174"/>
      <c r="Q149" s="175"/>
      <c r="R149" s="175"/>
      <c r="S149" s="216"/>
      <c r="T149" s="176"/>
      <c r="U149" s="216"/>
    </row>
    <row r="150" spans="1:21" s="217" customFormat="1" ht="24.95" customHeight="1">
      <c r="A150" s="218"/>
      <c r="B150" s="289" t="s">
        <v>21927</v>
      </c>
      <c r="C150" s="289"/>
      <c r="D150" s="289"/>
      <c r="E150" s="113">
        <f>E148*E149</f>
        <v>40</v>
      </c>
      <c r="F150" s="216" t="s">
        <v>24</v>
      </c>
      <c r="G150" s="216"/>
      <c r="H150" s="139"/>
      <c r="I150" s="139"/>
      <c r="J150" s="139"/>
      <c r="K150" s="138"/>
      <c r="L150" s="138"/>
      <c r="M150" s="146"/>
      <c r="N150" s="146"/>
      <c r="O150" s="146"/>
      <c r="P150" s="174"/>
      <c r="Q150" s="175"/>
      <c r="R150" s="175"/>
      <c r="S150" s="216"/>
      <c r="T150" s="176"/>
      <c r="U150" s="216"/>
    </row>
    <row r="151" spans="1:21" s="217" customFormat="1" ht="24.95" customHeight="1">
      <c r="A151" s="218" t="s">
        <v>22052</v>
      </c>
      <c r="B151" s="285" t="str">
        <f>IF(I151="SINAPI",VLOOKUP(QUANTIDADES!H151,SINAPI,2,),VLOOKUP(QUANTIDADES!H151,SETOP,3,))</f>
        <v>MONTADOR DE ESTRUTURA METÁLICA COM ENCARGOS COMPLEMENTARES</v>
      </c>
      <c r="C151" s="285"/>
      <c r="D151" s="285"/>
      <c r="E151" s="285"/>
      <c r="F151" s="285"/>
      <c r="G151" s="285"/>
      <c r="H151" s="139">
        <v>88278</v>
      </c>
      <c r="I151" s="139" t="s">
        <v>16520</v>
      </c>
      <c r="J151" s="139" t="str">
        <f>IF(I151="SINAPI",VLOOKUP(QUANTIDADES!H151,SINAPI,3,),VLOOKUP(QUANTIDADES!H151,SETOP,4,))</f>
        <v>H</v>
      </c>
      <c r="K151" s="138">
        <f>E154</f>
        <v>40</v>
      </c>
      <c r="L151" s="138" t="s">
        <v>41</v>
      </c>
      <c r="M151" s="146">
        <f>IF(I151="SINAPI",VLOOKUP(QUANTIDADES!H151,SINAPI,4,),VLOOKUP(QUANTIDADES!H151,SETOP,5,))</f>
        <v>17.600000000000001</v>
      </c>
      <c r="N151" s="146">
        <f t="shared" ref="N151" si="22">ROUND(M151*(1+$D$7),2)</f>
        <v>23.11</v>
      </c>
      <c r="O151" s="146">
        <f t="shared" ref="O151" si="23">K151*M151</f>
        <v>704</v>
      </c>
      <c r="P151" s="174">
        <f t="shared" ref="P151" si="24">N151*K151</f>
        <v>924.4</v>
      </c>
      <c r="Q151" s="247"/>
      <c r="R151" s="175"/>
      <c r="S151" s="216"/>
      <c r="T151" s="176"/>
      <c r="U151" s="216"/>
    </row>
    <row r="152" spans="1:21" s="217" customFormat="1" ht="24.95" customHeight="1">
      <c r="A152" s="218"/>
      <c r="B152" s="289" t="s">
        <v>21926</v>
      </c>
      <c r="C152" s="289"/>
      <c r="D152" s="289"/>
      <c r="E152" s="113">
        <v>8</v>
      </c>
      <c r="F152" s="216" t="s">
        <v>24</v>
      </c>
      <c r="G152" s="216"/>
      <c r="H152" s="139"/>
      <c r="I152" s="139"/>
      <c r="J152" s="139"/>
      <c r="K152" s="138"/>
      <c r="L152" s="138"/>
      <c r="M152" s="146"/>
      <c r="N152" s="146"/>
      <c r="O152" s="146"/>
      <c r="P152" s="174"/>
      <c r="Q152" s="247"/>
      <c r="R152" s="175"/>
      <c r="S152" s="216"/>
      <c r="T152" s="176"/>
      <c r="U152" s="216"/>
    </row>
    <row r="153" spans="1:21" s="217" customFormat="1" ht="24.95" customHeight="1">
      <c r="A153" s="218"/>
      <c r="B153" s="289" t="s">
        <v>21925</v>
      </c>
      <c r="C153" s="289"/>
      <c r="D153" s="289"/>
      <c r="E153" s="113">
        <v>5</v>
      </c>
      <c r="F153" s="216" t="s">
        <v>21931</v>
      </c>
      <c r="G153" s="216"/>
      <c r="H153" s="139"/>
      <c r="I153" s="139"/>
      <c r="J153" s="139"/>
      <c r="K153" s="138"/>
      <c r="L153" s="138"/>
      <c r="M153" s="146"/>
      <c r="N153" s="146"/>
      <c r="O153" s="146"/>
      <c r="P153" s="174"/>
      <c r="Q153" s="247"/>
      <c r="R153" s="175"/>
      <c r="S153" s="216"/>
      <c r="T153" s="176"/>
      <c r="U153" s="216"/>
    </row>
    <row r="154" spans="1:21" s="217" customFormat="1" ht="24.95" customHeight="1">
      <c r="A154" s="218"/>
      <c r="B154" s="289" t="s">
        <v>21927</v>
      </c>
      <c r="C154" s="289"/>
      <c r="D154" s="289"/>
      <c r="E154" s="113">
        <f>E152*E153</f>
        <v>40</v>
      </c>
      <c r="F154" s="216" t="s">
        <v>24</v>
      </c>
      <c r="G154" s="216"/>
      <c r="H154" s="139"/>
      <c r="I154" s="139"/>
      <c r="J154" s="139"/>
      <c r="K154" s="138"/>
      <c r="L154" s="138"/>
      <c r="M154" s="146"/>
      <c r="N154" s="146"/>
      <c r="O154" s="146"/>
      <c r="P154" s="174"/>
      <c r="Q154" s="247"/>
      <c r="R154" s="175"/>
      <c r="S154" s="216"/>
      <c r="T154" s="176"/>
      <c r="U154" s="216"/>
    </row>
    <row r="155" spans="1:21" s="214" customFormat="1" ht="30" customHeight="1">
      <c r="A155" s="300" t="str">
        <f>"SUBTOTAL "&amp;B94</f>
        <v>SUBTOTAL TRATAMENTO DE UMIDADE DO TETO</v>
      </c>
      <c r="B155" s="300"/>
      <c r="C155" s="300"/>
      <c r="D155" s="300"/>
      <c r="E155" s="300"/>
      <c r="F155" s="300"/>
      <c r="G155" s="300"/>
      <c r="H155" s="300"/>
      <c r="I155" s="300"/>
      <c r="J155" s="300"/>
      <c r="K155" s="300"/>
      <c r="L155" s="300"/>
      <c r="M155" s="300"/>
      <c r="N155" s="290"/>
      <c r="O155" s="159">
        <f>SUM(O95:O154)</f>
        <v>2366.6509080000001</v>
      </c>
      <c r="P155" s="159">
        <f>SUM(P95:P154)</f>
        <v>3106.2158320000003</v>
      </c>
      <c r="Q155" s="175"/>
      <c r="R155" s="175"/>
      <c r="S155" s="206"/>
      <c r="T155" s="176"/>
      <c r="U155" s="206"/>
    </row>
    <row r="156" spans="1:21" s="190" customFormat="1" ht="24.95" customHeight="1">
      <c r="A156" s="233">
        <v>4</v>
      </c>
      <c r="B156" s="301" t="s">
        <v>21935</v>
      </c>
      <c r="C156" s="301"/>
      <c r="D156" s="301"/>
      <c r="E156" s="301"/>
      <c r="F156" s="301"/>
      <c r="G156" s="301"/>
      <c r="H156" s="234"/>
      <c r="I156" s="234"/>
      <c r="J156" s="234"/>
      <c r="K156" s="234"/>
      <c r="L156" s="234"/>
      <c r="M156" s="234"/>
      <c r="N156" s="234"/>
      <c r="O156" s="235"/>
      <c r="P156" s="236"/>
      <c r="Q156" s="237"/>
      <c r="R156" s="237"/>
      <c r="S156" s="238"/>
      <c r="T156" s="239"/>
      <c r="U156" s="238"/>
    </row>
    <row r="157" spans="1:21" s="214" customFormat="1" ht="30" customHeight="1">
      <c r="A157" s="212" t="s">
        <v>22053</v>
      </c>
      <c r="B157" s="285" t="str">
        <f>IF(I157="SINAPI",VLOOKUP(QUANTIDADES!H157,SINAPI,2,),VLOOKUP(QUANTIDADES!H157,SETOP,3,))</f>
        <v>APLICAÇÃO MANUAL DE PINTURA COM TINTA TEXTURIZADA ACRÍLICA EM PAREDES EXTERNAS DE CASAS, UMA COR. AF_06/2014</v>
      </c>
      <c r="C157" s="285"/>
      <c r="D157" s="285"/>
      <c r="E157" s="285"/>
      <c r="F157" s="285"/>
      <c r="G157" s="285"/>
      <c r="H157" s="19">
        <v>88423</v>
      </c>
      <c r="I157" s="139" t="s">
        <v>16520</v>
      </c>
      <c r="J157" s="139" t="str">
        <f>IF(I157="SINAPI",VLOOKUP(QUANTIDADES!H157,SINAPI,3,),VLOOKUP(QUANTIDADES!H157,SETOP,4,))</f>
        <v>M2</v>
      </c>
      <c r="K157" s="138">
        <f>E160</f>
        <v>21.880000000000003</v>
      </c>
      <c r="L157" s="138" t="s">
        <v>41</v>
      </c>
      <c r="M157" s="146">
        <f>IF(I157="SINAPI",VLOOKUP(QUANTIDADES!H157,SINAPI,4,),VLOOKUP(QUANTIDADES!H157,SETOP,5,))</f>
        <v>14.38</v>
      </c>
      <c r="N157" s="146">
        <f>ROUND(M157*(1+$D$7),2)</f>
        <v>18.88</v>
      </c>
      <c r="O157" s="146">
        <f>K157*M157</f>
        <v>314.63440000000003</v>
      </c>
      <c r="P157" s="174">
        <f>N157*K157</f>
        <v>413.09440000000001</v>
      </c>
      <c r="Q157" s="175"/>
      <c r="R157" s="175"/>
      <c r="S157" s="206"/>
      <c r="T157" s="176"/>
      <c r="U157" s="206"/>
    </row>
    <row r="158" spans="1:21" s="214" customFormat="1" ht="24.95" customHeight="1">
      <c r="A158" s="212"/>
      <c r="B158" s="289" t="s">
        <v>22026</v>
      </c>
      <c r="C158" s="289"/>
      <c r="D158" s="289"/>
      <c r="E158" s="113">
        <v>218.8</v>
      </c>
      <c r="F158" s="206" t="s">
        <v>6581</v>
      </c>
      <c r="G158" s="206"/>
      <c r="H158" s="139"/>
      <c r="I158" s="139"/>
      <c r="J158" s="139"/>
      <c r="K158" s="138"/>
      <c r="L158" s="138"/>
      <c r="M158" s="146"/>
      <c r="N158" s="146"/>
      <c r="O158" s="146"/>
      <c r="P158" s="174"/>
      <c r="Q158" s="175"/>
      <c r="R158" s="175"/>
      <c r="S158" s="206"/>
      <c r="T158" s="176"/>
      <c r="U158" s="206"/>
    </row>
    <row r="159" spans="1:21" s="214" customFormat="1" ht="24.95" customHeight="1">
      <c r="A159" s="212"/>
      <c r="B159" s="289" t="s">
        <v>22027</v>
      </c>
      <c r="C159" s="289"/>
      <c r="D159" s="289"/>
      <c r="E159" s="113">
        <v>0.1</v>
      </c>
      <c r="F159" s="206" t="s">
        <v>22028</v>
      </c>
      <c r="G159" s="206"/>
      <c r="H159" s="139"/>
      <c r="I159" s="139"/>
      <c r="J159" s="139"/>
      <c r="K159" s="138"/>
      <c r="L159" s="138"/>
      <c r="M159" s="146"/>
      <c r="N159" s="146"/>
      <c r="O159" s="146"/>
      <c r="P159" s="174"/>
      <c r="Q159" s="175"/>
      <c r="R159" s="175"/>
      <c r="S159" s="206"/>
      <c r="T159" s="176"/>
      <c r="U159" s="206"/>
    </row>
    <row r="160" spans="1:21" s="214" customFormat="1" ht="24.95" customHeight="1">
      <c r="A160" s="212"/>
      <c r="B160" s="289" t="s">
        <v>22029</v>
      </c>
      <c r="C160" s="289"/>
      <c r="D160" s="289"/>
      <c r="E160" s="113">
        <f>E158*E159</f>
        <v>21.880000000000003</v>
      </c>
      <c r="F160" s="206" t="s">
        <v>6403</v>
      </c>
      <c r="G160" s="206"/>
      <c r="H160" s="139"/>
      <c r="I160" s="139"/>
      <c r="J160" s="139"/>
      <c r="K160" s="138"/>
      <c r="L160" s="138"/>
      <c r="M160" s="146"/>
      <c r="N160" s="146"/>
      <c r="O160" s="146"/>
      <c r="P160" s="174"/>
      <c r="Q160" s="175"/>
      <c r="R160" s="175"/>
      <c r="S160" s="206"/>
      <c r="T160" s="176"/>
      <c r="U160" s="206"/>
    </row>
    <row r="161" spans="1:21" s="217" customFormat="1" ht="24.95" customHeight="1">
      <c r="A161" s="218" t="s">
        <v>22054</v>
      </c>
      <c r="B161" s="285" t="str">
        <f>IF(I161="SINAPI",VLOOKUP(QUANTIDADES!H161,SINAPI,2,),VLOOKUP(QUANTIDADES!H161,SETOP,3,))</f>
        <v>PINTURA ESMALTE ACETINADO EM MADEIRA, DUAS DEMAOS</v>
      </c>
      <c r="C161" s="285"/>
      <c r="D161" s="285"/>
      <c r="E161" s="285"/>
      <c r="F161" s="285"/>
      <c r="G161" s="285"/>
      <c r="H161" s="139" t="s">
        <v>5322</v>
      </c>
      <c r="I161" s="139" t="s">
        <v>16520</v>
      </c>
      <c r="J161" s="139" t="str">
        <f>IF(I161="SINAPI",VLOOKUP(QUANTIDADES!H161,SINAPI,3,),VLOOKUP(QUANTIDADES!H161,SETOP,4,))</f>
        <v>M2</v>
      </c>
      <c r="K161" s="138">
        <f>E164</f>
        <v>0.88</v>
      </c>
      <c r="L161" s="138" t="s">
        <v>41</v>
      </c>
      <c r="M161" s="146">
        <f>IF(I161="SINAPI",VLOOKUP(QUANTIDADES!H161,SINAPI,4,),VLOOKUP(QUANTIDADES!H161,SETOP,5,))</f>
        <v>15.89</v>
      </c>
      <c r="N161" s="146">
        <f>ROUND(M161*(1+$D$7),2)</f>
        <v>20.86</v>
      </c>
      <c r="O161" s="146">
        <f>K161*M161</f>
        <v>13.9832</v>
      </c>
      <c r="P161" s="174">
        <f>N161*K161</f>
        <v>18.3568</v>
      </c>
      <c r="Q161" s="175"/>
      <c r="R161" s="175"/>
      <c r="S161" s="216"/>
      <c r="T161" s="176"/>
      <c r="U161" s="216"/>
    </row>
    <row r="162" spans="1:21" s="217" customFormat="1" ht="24.95" customHeight="1">
      <c r="A162" s="218"/>
      <c r="B162" s="289" t="s">
        <v>21984</v>
      </c>
      <c r="C162" s="289"/>
      <c r="D162" s="289"/>
      <c r="E162" s="113">
        <v>0.44</v>
      </c>
      <c r="F162" s="216" t="s">
        <v>6403</v>
      </c>
      <c r="G162" s="216"/>
      <c r="H162" s="139"/>
      <c r="I162" s="139"/>
      <c r="J162" s="139"/>
      <c r="K162" s="138"/>
      <c r="L162" s="138"/>
      <c r="M162" s="146"/>
      <c r="N162" s="146"/>
      <c r="O162" s="146"/>
      <c r="P162" s="174"/>
      <c r="Q162" s="175"/>
      <c r="R162" s="175"/>
      <c r="S162" s="216"/>
      <c r="T162" s="176"/>
      <c r="U162" s="216"/>
    </row>
    <row r="163" spans="1:21" s="217" customFormat="1" ht="24.95" customHeight="1">
      <c r="A163" s="218"/>
      <c r="B163" s="289" t="s">
        <v>21936</v>
      </c>
      <c r="C163" s="289"/>
      <c r="D163" s="289"/>
      <c r="E163" s="113">
        <v>2</v>
      </c>
      <c r="F163" s="216" t="s">
        <v>21865</v>
      </c>
      <c r="G163" s="216"/>
      <c r="H163" s="139"/>
      <c r="I163" s="139"/>
      <c r="J163" s="139"/>
      <c r="K163" s="138"/>
      <c r="L163" s="138"/>
      <c r="M163" s="146"/>
      <c r="N163" s="146"/>
      <c r="O163" s="146"/>
      <c r="P163" s="174"/>
      <c r="Q163" s="175"/>
      <c r="R163" s="175"/>
      <c r="S163" s="216"/>
      <c r="T163" s="176"/>
      <c r="U163" s="216"/>
    </row>
    <row r="164" spans="1:21" s="217" customFormat="1" ht="24.95" customHeight="1">
      <c r="A164" s="218"/>
      <c r="B164" s="289" t="s">
        <v>21937</v>
      </c>
      <c r="C164" s="289"/>
      <c r="D164" s="289"/>
      <c r="E164" s="113">
        <f>E162*E163</f>
        <v>0.88</v>
      </c>
      <c r="F164" s="216" t="s">
        <v>6403</v>
      </c>
      <c r="G164" s="216"/>
      <c r="H164" s="139"/>
      <c r="I164" s="139"/>
      <c r="J164" s="139"/>
      <c r="K164" s="138"/>
      <c r="L164" s="138"/>
      <c r="M164" s="146"/>
      <c r="N164" s="146"/>
      <c r="O164" s="146"/>
      <c r="P164" s="174"/>
      <c r="Q164" s="175"/>
      <c r="R164" s="175"/>
      <c r="S164" s="216"/>
      <c r="T164" s="176"/>
      <c r="U164" s="216"/>
    </row>
    <row r="165" spans="1:21" s="13" customFormat="1" ht="30" customHeight="1">
      <c r="A165" s="127" t="s">
        <v>22055</v>
      </c>
      <c r="B165" s="298" t="str">
        <f>IF(I165="SINAPI",VLOOKUP(QUANTIDADES!H165,SINAPI,2,),VLOOKUP(QUANTIDADES!H165,SETOP,3,))</f>
        <v>APLICAÇÃO MANUAL DE PINTURA COM TINTA LÁTEX ACRÍLICA EM PAREDES, DUAS DEMÃOS. AF_06/2014</v>
      </c>
      <c r="C165" s="298"/>
      <c r="D165" s="298"/>
      <c r="E165" s="298"/>
      <c r="F165" s="298"/>
      <c r="G165" s="298"/>
      <c r="H165" s="19">
        <v>88489</v>
      </c>
      <c r="I165" s="19" t="s">
        <v>16520</v>
      </c>
      <c r="J165" s="19" t="str">
        <f>IF(I165="SINAPI",VLOOKUP(QUANTIDADES!H165,SINAPI,3,),VLOOKUP(QUANTIDADES!H165,SETOP,4,))</f>
        <v>M2</v>
      </c>
      <c r="K165" s="138">
        <f>E175</f>
        <v>570.63359999999989</v>
      </c>
      <c r="L165" s="4" t="s">
        <v>41</v>
      </c>
      <c r="M165" s="20">
        <f>IF(I165="SINAPI",VLOOKUP(QUANTIDADES!H165,SINAPI,4,),VLOOKUP(QUANTIDADES!H165,SETOP,5,))</f>
        <v>10.32</v>
      </c>
      <c r="N165" s="20">
        <f>ROUND(M165*(1+$D$7),2)</f>
        <v>13.55</v>
      </c>
      <c r="O165" s="20">
        <f>K165*M165</f>
        <v>5888.9387519999991</v>
      </c>
      <c r="P165" s="158">
        <f>N165*K165</f>
        <v>7732.0852799999993</v>
      </c>
      <c r="Q165" s="97"/>
      <c r="R165" s="97"/>
      <c r="S165" s="7"/>
      <c r="T165" s="89"/>
      <c r="U165" s="7"/>
    </row>
    <row r="166" spans="1:21" s="13" customFormat="1" ht="24.95" customHeight="1">
      <c r="A166" s="165"/>
      <c r="B166" s="297" t="s">
        <v>21939</v>
      </c>
      <c r="C166" s="297"/>
      <c r="D166" s="297"/>
      <c r="E166" s="107">
        <v>452.78</v>
      </c>
      <c r="F166" s="179" t="s">
        <v>6581</v>
      </c>
      <c r="G166" s="179"/>
      <c r="H166" s="19"/>
      <c r="I166" s="19"/>
      <c r="J166" s="19"/>
      <c r="K166" s="138"/>
      <c r="L166" s="4"/>
      <c r="M166" s="20"/>
      <c r="N166" s="20"/>
      <c r="O166" s="20"/>
      <c r="P166" s="158"/>
      <c r="Q166" s="97"/>
      <c r="R166" s="97"/>
      <c r="S166" s="7"/>
      <c r="T166" s="89"/>
      <c r="U166" s="7"/>
    </row>
    <row r="167" spans="1:21" s="13" customFormat="1" ht="24.95" customHeight="1">
      <c r="A167" s="165"/>
      <c r="B167" s="297" t="s">
        <v>21933</v>
      </c>
      <c r="C167" s="297"/>
      <c r="D167" s="297"/>
      <c r="E167" s="173">
        <v>1.2</v>
      </c>
      <c r="F167" s="179" t="s">
        <v>6581</v>
      </c>
      <c r="G167" s="179"/>
      <c r="H167" s="19"/>
      <c r="I167" s="19"/>
      <c r="J167" s="19"/>
      <c r="K167" s="138"/>
      <c r="L167" s="4"/>
      <c r="M167" s="20"/>
      <c r="N167" s="20"/>
      <c r="O167" s="20"/>
      <c r="P167" s="158"/>
      <c r="Q167" s="97"/>
      <c r="R167" s="97"/>
      <c r="S167" s="7"/>
      <c r="T167" s="89"/>
      <c r="U167" s="7"/>
    </row>
    <row r="168" spans="1:21" s="13" customFormat="1" ht="24.95" customHeight="1">
      <c r="A168" s="165"/>
      <c r="B168" s="297" t="s">
        <v>21952</v>
      </c>
      <c r="C168" s="297"/>
      <c r="D168" s="297"/>
      <c r="E168" s="107">
        <f>E166*E167</f>
        <v>543.3359999999999</v>
      </c>
      <c r="F168" s="179" t="s">
        <v>6403</v>
      </c>
      <c r="G168" s="179"/>
      <c r="H168" s="19"/>
      <c r="I168" s="19"/>
      <c r="J168" s="19"/>
      <c r="K168" s="138"/>
      <c r="L168" s="4"/>
      <c r="M168" s="20"/>
      <c r="N168" s="20"/>
      <c r="O168" s="20"/>
      <c r="P168" s="158"/>
      <c r="Q168" s="97"/>
      <c r="R168" s="97"/>
      <c r="S168" s="7"/>
      <c r="T168" s="89"/>
      <c r="U168" s="7"/>
    </row>
    <row r="169" spans="1:21" s="13" customFormat="1" ht="24.95" customHeight="1">
      <c r="A169" s="165"/>
      <c r="B169" s="297" t="s">
        <v>21940</v>
      </c>
      <c r="C169" s="297"/>
      <c r="D169" s="297"/>
      <c r="E169" s="107">
        <v>52.56</v>
      </c>
      <c r="F169" s="179" t="s">
        <v>6403</v>
      </c>
      <c r="G169" s="179"/>
      <c r="H169" s="19"/>
      <c r="I169" s="19"/>
      <c r="J169" s="19"/>
      <c r="K169" s="138"/>
      <c r="L169" s="4"/>
      <c r="M169" s="20"/>
      <c r="N169" s="20"/>
      <c r="O169" s="20"/>
      <c r="P169" s="158"/>
      <c r="Q169" s="97"/>
      <c r="R169" s="97"/>
      <c r="S169" s="7"/>
      <c r="T169" s="89"/>
      <c r="U169" s="7"/>
    </row>
    <row r="170" spans="1:21" s="13" customFormat="1" ht="24.95" customHeight="1">
      <c r="A170" s="165"/>
      <c r="B170" s="297" t="s">
        <v>21964</v>
      </c>
      <c r="C170" s="297"/>
      <c r="D170" s="297"/>
      <c r="E170" s="107">
        <f>E168-E169</f>
        <v>490.7759999999999</v>
      </c>
      <c r="F170" s="179" t="s">
        <v>6403</v>
      </c>
      <c r="G170" s="179"/>
      <c r="H170" s="19"/>
      <c r="I170" s="19"/>
      <c r="J170" s="19"/>
      <c r="K170" s="138"/>
      <c r="L170" s="4"/>
      <c r="M170" s="20"/>
      <c r="N170" s="20"/>
      <c r="O170" s="20"/>
      <c r="P170" s="158"/>
      <c r="Q170" s="97"/>
      <c r="R170" s="97"/>
      <c r="S170" s="7"/>
      <c r="T170" s="89"/>
      <c r="U170" s="7"/>
    </row>
    <row r="171" spans="1:21" s="214" customFormat="1" ht="24.95" customHeight="1">
      <c r="A171" s="215"/>
      <c r="B171" s="297" t="s">
        <v>22008</v>
      </c>
      <c r="C171" s="297"/>
      <c r="D171" s="297"/>
      <c r="E171" s="107">
        <f>E170*1.1</f>
        <v>539.85359999999991</v>
      </c>
      <c r="F171" s="211" t="s">
        <v>6403</v>
      </c>
      <c r="G171" s="211"/>
      <c r="H171" s="19"/>
      <c r="I171" s="19"/>
      <c r="J171" s="19"/>
      <c r="K171" s="138"/>
      <c r="L171" s="4"/>
      <c r="M171" s="20"/>
      <c r="N171" s="20"/>
      <c r="O171" s="20"/>
      <c r="P171" s="158"/>
      <c r="Q171" s="97"/>
      <c r="R171" s="97"/>
      <c r="S171" s="7"/>
      <c r="T171" s="89"/>
      <c r="U171" s="7"/>
    </row>
    <row r="172" spans="1:21" s="214" customFormat="1" ht="24.95" customHeight="1">
      <c r="A172" s="215"/>
      <c r="B172" s="297" t="s">
        <v>21938</v>
      </c>
      <c r="C172" s="297"/>
      <c r="D172" s="297"/>
      <c r="E172" s="107">
        <v>102.6</v>
      </c>
      <c r="F172" s="211" t="s">
        <v>6581</v>
      </c>
      <c r="G172" s="211"/>
      <c r="H172" s="19"/>
      <c r="I172" s="19"/>
      <c r="J172" s="19"/>
      <c r="K172" s="138"/>
      <c r="L172" s="4"/>
      <c r="M172" s="20"/>
      <c r="N172" s="20"/>
      <c r="O172" s="20"/>
      <c r="P172" s="158"/>
      <c r="Q172" s="97"/>
      <c r="R172" s="97"/>
      <c r="S172" s="7"/>
      <c r="T172" s="89"/>
      <c r="U172" s="7"/>
    </row>
    <row r="173" spans="1:21" s="214" customFormat="1" ht="24.95" customHeight="1">
      <c r="A173" s="215"/>
      <c r="B173" s="297" t="s">
        <v>21933</v>
      </c>
      <c r="C173" s="297"/>
      <c r="D173" s="297"/>
      <c r="E173" s="173">
        <v>0.3</v>
      </c>
      <c r="F173" s="211" t="s">
        <v>6581</v>
      </c>
      <c r="G173" s="211"/>
      <c r="H173" s="19"/>
      <c r="I173" s="19"/>
      <c r="J173" s="19"/>
      <c r="K173" s="138"/>
      <c r="L173" s="4"/>
      <c r="M173" s="20"/>
      <c r="N173" s="20"/>
      <c r="O173" s="20"/>
      <c r="P173" s="158"/>
      <c r="Q173" s="97"/>
      <c r="R173" s="97"/>
      <c r="S173" s="7"/>
      <c r="T173" s="89"/>
      <c r="U173" s="7"/>
    </row>
    <row r="174" spans="1:21" s="214" customFormat="1" ht="24.95" customHeight="1">
      <c r="A174" s="215"/>
      <c r="B174" s="297" t="s">
        <v>21952</v>
      </c>
      <c r="C174" s="297"/>
      <c r="D174" s="297"/>
      <c r="E174" s="107">
        <f>E172*E173</f>
        <v>30.779999999999998</v>
      </c>
      <c r="F174" s="211" t="s">
        <v>6403</v>
      </c>
      <c r="G174" s="211"/>
      <c r="H174" s="19"/>
      <c r="I174" s="19"/>
      <c r="J174" s="19"/>
      <c r="K174" s="138"/>
      <c r="L174" s="4"/>
      <c r="M174" s="20"/>
      <c r="N174" s="20"/>
      <c r="O174" s="20"/>
      <c r="P174" s="158"/>
      <c r="Q174" s="97"/>
      <c r="R174" s="97"/>
      <c r="S174" s="7"/>
      <c r="T174" s="89"/>
      <c r="U174" s="7"/>
    </row>
    <row r="175" spans="1:21" s="214" customFormat="1" ht="24.95" customHeight="1">
      <c r="A175" s="215"/>
      <c r="B175" s="297" t="s">
        <v>22009</v>
      </c>
      <c r="C175" s="297"/>
      <c r="D175" s="297"/>
      <c r="E175" s="107">
        <f>E171+E174</f>
        <v>570.63359999999989</v>
      </c>
      <c r="F175" s="211" t="s">
        <v>6403</v>
      </c>
      <c r="G175" s="211"/>
      <c r="H175" s="19"/>
      <c r="I175" s="19"/>
      <c r="J175" s="19"/>
      <c r="K175" s="138"/>
      <c r="L175" s="4"/>
      <c r="M175" s="20"/>
      <c r="N175" s="20"/>
      <c r="O175" s="20"/>
      <c r="P175" s="158"/>
      <c r="Q175" s="97"/>
      <c r="R175" s="97"/>
      <c r="S175" s="7"/>
      <c r="T175" s="89"/>
      <c r="U175" s="7"/>
    </row>
    <row r="176" spans="1:21" s="214" customFormat="1" ht="24.95" customHeight="1">
      <c r="A176" s="215" t="s">
        <v>22056</v>
      </c>
      <c r="B176" s="298" t="str">
        <f>IF(I176="SINAPI",VLOOKUP(QUANTIDADES!H176,SINAPI,2,),VLOOKUP(QUANTIDADES!H176,SETOP,3,))</f>
        <v>SELADOR PVA PAREDES INTERNAS</v>
      </c>
      <c r="C176" s="298"/>
      <c r="D176" s="298"/>
      <c r="E176" s="298"/>
      <c r="F176" s="298"/>
      <c r="G176" s="298"/>
      <c r="H176" s="19">
        <v>6090</v>
      </c>
      <c r="I176" s="19" t="s">
        <v>16520</v>
      </c>
      <c r="J176" s="19" t="str">
        <f>IF(I176="SINAPI",VLOOKUP(QUANTIDADES!H176,SINAPI,3,),VLOOKUP(QUANTIDADES!H176,SETOP,4,))</f>
        <v xml:space="preserve">L     </v>
      </c>
      <c r="K176" s="138">
        <f>E179</f>
        <v>15.399999999999999</v>
      </c>
      <c r="L176" s="4" t="s">
        <v>41</v>
      </c>
      <c r="M176" s="20">
        <f>IF(I176="SINAPI",VLOOKUP(QUANTIDADES!H176,SINAPI,4,),VLOOKUP(QUANTIDADES!H176,SETOP,5,))</f>
        <v>14.27</v>
      </c>
      <c r="N176" s="20">
        <f>ROUND(M176*(1+$D$7),2)</f>
        <v>18.739999999999998</v>
      </c>
      <c r="O176" s="20">
        <f>K176*M176</f>
        <v>219.75799999999998</v>
      </c>
      <c r="P176" s="158">
        <f>N176*K176</f>
        <v>288.59599999999995</v>
      </c>
      <c r="Q176" s="97"/>
      <c r="R176" s="97"/>
      <c r="S176" s="7"/>
      <c r="T176" s="89"/>
      <c r="U176" s="7"/>
    </row>
    <row r="177" spans="1:21" s="214" customFormat="1" ht="24.95" customHeight="1">
      <c r="A177" s="215"/>
      <c r="B177" s="289" t="s">
        <v>22006</v>
      </c>
      <c r="C177" s="289"/>
      <c r="D177" s="289"/>
      <c r="E177" s="113">
        <v>6.87</v>
      </c>
      <c r="F177" s="206" t="s">
        <v>6403</v>
      </c>
      <c r="G177" s="211"/>
      <c r="H177" s="19"/>
      <c r="I177" s="19"/>
      <c r="J177" s="19"/>
      <c r="K177" s="138"/>
      <c r="L177" s="4"/>
      <c r="M177" s="20"/>
      <c r="N177" s="20"/>
      <c r="O177" s="20"/>
      <c r="P177" s="158"/>
      <c r="Q177" s="97"/>
      <c r="R177" s="97"/>
      <c r="S177" s="7"/>
      <c r="T177" s="89"/>
      <c r="U177" s="7"/>
    </row>
    <row r="178" spans="1:21" s="214" customFormat="1" ht="24.95" customHeight="1">
      <c r="A178" s="215"/>
      <c r="B178" s="289" t="s">
        <v>22007</v>
      </c>
      <c r="C178" s="289"/>
      <c r="D178" s="289"/>
      <c r="E178" s="113">
        <v>8.5299999999999994</v>
      </c>
      <c r="F178" s="206" t="s">
        <v>6403</v>
      </c>
      <c r="G178" s="211"/>
      <c r="H178" s="19"/>
      <c r="I178" s="19"/>
      <c r="J178" s="19"/>
      <c r="K178" s="138"/>
      <c r="L178" s="4"/>
      <c r="M178" s="20"/>
      <c r="N178" s="20"/>
      <c r="O178" s="20"/>
      <c r="P178" s="158"/>
      <c r="Q178" s="97"/>
      <c r="R178" s="97"/>
      <c r="S178" s="7"/>
      <c r="T178" s="89"/>
      <c r="U178" s="7"/>
    </row>
    <row r="179" spans="1:21" s="214" customFormat="1" ht="24.95" customHeight="1">
      <c r="A179" s="215"/>
      <c r="B179" s="289" t="s">
        <v>21927</v>
      </c>
      <c r="C179" s="289"/>
      <c r="D179" s="289"/>
      <c r="E179" s="113">
        <f>E177+E178</f>
        <v>15.399999999999999</v>
      </c>
      <c r="F179" s="206" t="s">
        <v>6403</v>
      </c>
      <c r="G179" s="211"/>
      <c r="H179" s="19"/>
      <c r="I179" s="19"/>
      <c r="J179" s="19"/>
      <c r="K179" s="138"/>
      <c r="L179" s="4"/>
      <c r="M179" s="20"/>
      <c r="N179" s="20"/>
      <c r="O179" s="20"/>
      <c r="P179" s="158"/>
      <c r="Q179" s="97"/>
      <c r="R179" s="97"/>
      <c r="S179" s="7"/>
      <c r="T179" s="89"/>
      <c r="U179" s="7"/>
    </row>
    <row r="180" spans="1:21" s="214" customFormat="1" ht="30" customHeight="1">
      <c r="A180" s="212" t="s">
        <v>22057</v>
      </c>
      <c r="B180" s="285" t="str">
        <f>IF(I180="SINAPI",VLOOKUP(QUANTIDADES!H180,SINAPI,2,),VLOOKUP(QUANTIDADES!H180,SETOP,3,))</f>
        <v>APLICAÇÃO MECÂNICA DE PINTURA COM TINTA LÁTEX PVA EM TETO, DUAS DEMÃOS. AF_06/2014</v>
      </c>
      <c r="C180" s="285"/>
      <c r="D180" s="285"/>
      <c r="E180" s="285"/>
      <c r="F180" s="285"/>
      <c r="G180" s="285"/>
      <c r="H180" s="139">
        <v>88490</v>
      </c>
      <c r="I180" s="139" t="s">
        <v>16520</v>
      </c>
      <c r="J180" s="139" t="str">
        <f>IF(I180="SINAPI",VLOOKUP(QUANTIDADES!H180,SINAPI,3,),VLOOKUP(QUANTIDADES!H180,SETOP,4,))</f>
        <v>M2</v>
      </c>
      <c r="K180" s="138">
        <f>E181</f>
        <v>6.87</v>
      </c>
      <c r="L180" s="138" t="s">
        <v>41</v>
      </c>
      <c r="M180" s="146">
        <f>IF(I180="SINAPI",VLOOKUP(QUANTIDADES!H180,SINAPI,4,),VLOOKUP(QUANTIDADES!H180,SETOP,5,))</f>
        <v>6.55</v>
      </c>
      <c r="N180" s="146">
        <f>ROUND(M180*(1+$D$7),2)</f>
        <v>8.6</v>
      </c>
      <c r="O180" s="146">
        <f>K180*M180</f>
        <v>44.9985</v>
      </c>
      <c r="P180" s="174">
        <f>N180*K180</f>
        <v>59.082000000000001</v>
      </c>
      <c r="Q180" s="175"/>
      <c r="R180" s="175"/>
      <c r="S180" s="206"/>
      <c r="T180" s="176"/>
      <c r="U180" s="206"/>
    </row>
    <row r="181" spans="1:21" s="214" customFormat="1" ht="24.95" customHeight="1">
      <c r="A181" s="212"/>
      <c r="B181" s="289" t="s">
        <v>21932</v>
      </c>
      <c r="C181" s="289"/>
      <c r="D181" s="289"/>
      <c r="E181" s="113">
        <v>6.87</v>
      </c>
      <c r="F181" s="206" t="s">
        <v>6403</v>
      </c>
      <c r="G181" s="206"/>
      <c r="H181" s="139"/>
      <c r="I181" s="139"/>
      <c r="J181" s="139"/>
      <c r="K181" s="138"/>
      <c r="L181" s="138"/>
      <c r="M181" s="146"/>
      <c r="N181" s="146"/>
      <c r="O181" s="146"/>
      <c r="P181" s="174"/>
      <c r="Q181" s="175"/>
      <c r="R181" s="175"/>
      <c r="S181" s="206"/>
      <c r="T181" s="176"/>
      <c r="U181" s="206"/>
    </row>
    <row r="182" spans="1:21" s="214" customFormat="1" ht="24.95" customHeight="1">
      <c r="A182" s="215" t="s">
        <v>22059</v>
      </c>
      <c r="B182" s="299" t="s">
        <v>21979</v>
      </c>
      <c r="C182" s="299"/>
      <c r="D182" s="299"/>
      <c r="E182" s="299"/>
      <c r="F182" s="299"/>
      <c r="G182" s="299"/>
      <c r="H182" s="19"/>
      <c r="I182" s="19"/>
      <c r="J182" s="19"/>
      <c r="K182" s="138"/>
      <c r="L182" s="4"/>
      <c r="M182" s="20"/>
      <c r="N182" s="20"/>
      <c r="O182" s="20"/>
      <c r="P182" s="219"/>
      <c r="Q182" s="97"/>
      <c r="R182" s="97"/>
      <c r="S182" s="7"/>
      <c r="T182" s="89"/>
      <c r="U182" s="7"/>
    </row>
    <row r="183" spans="1:21" s="214" customFormat="1" ht="24.95" customHeight="1">
      <c r="A183" s="215" t="s">
        <v>22060</v>
      </c>
      <c r="B183" s="298" t="str">
        <f>IF(I183="SINAPI",VLOOKUP(QUANTIDADES!H183,SINAPI,2,),VLOOKUP(QUANTIDADES!H183,SETOP,3,))</f>
        <v>SERVENTE DE OBRAS</v>
      </c>
      <c r="C183" s="298"/>
      <c r="D183" s="298"/>
      <c r="E183" s="298"/>
      <c r="F183" s="298"/>
      <c r="G183" s="298"/>
      <c r="H183" s="19">
        <v>6111</v>
      </c>
      <c r="I183" s="19" t="s">
        <v>16520</v>
      </c>
      <c r="J183" s="19" t="str">
        <f>IF(I183="SINAPI",VLOOKUP(QUANTIDADES!H183,SINAPI,3,),VLOOKUP(QUANTIDADES!H183,SETOP,4,))</f>
        <v xml:space="preserve">H     </v>
      </c>
      <c r="K183" s="138">
        <f>E186</f>
        <v>16</v>
      </c>
      <c r="L183" s="4" t="s">
        <v>41</v>
      </c>
      <c r="M183" s="20">
        <f>IF(I183="SINAPI",VLOOKUP('[3]QUA UBS JD IARA '!H132,SINAPI,4,),VLOOKUP('[3]QUA UBS JD IARA '!H132,SETOP,5,))</f>
        <v>44.22</v>
      </c>
      <c r="N183" s="20">
        <f>ROUND(M183*(1+$D$7),2)</f>
        <v>58.06</v>
      </c>
      <c r="O183" s="20">
        <f>K183*M183</f>
        <v>707.52</v>
      </c>
      <c r="P183" s="219">
        <f>N183*K183</f>
        <v>928.96</v>
      </c>
      <c r="Q183" s="97"/>
      <c r="R183" s="97"/>
      <c r="S183" s="7"/>
      <c r="T183" s="89"/>
      <c r="U183" s="7"/>
    </row>
    <row r="184" spans="1:21" s="214" customFormat="1" ht="24.95" customHeight="1">
      <c r="A184" s="215"/>
      <c r="B184" s="297" t="s">
        <v>21926</v>
      </c>
      <c r="C184" s="297"/>
      <c r="D184" s="297"/>
      <c r="E184" s="220">
        <v>8</v>
      </c>
      <c r="F184" s="221" t="s">
        <v>24</v>
      </c>
      <c r="G184" s="221"/>
      <c r="H184" s="19"/>
      <c r="I184" s="19"/>
      <c r="J184" s="19"/>
      <c r="K184" s="138"/>
      <c r="L184" s="4"/>
      <c r="M184" s="20"/>
      <c r="N184" s="20"/>
      <c r="O184" s="20"/>
      <c r="P184" s="219"/>
      <c r="Q184" s="97"/>
      <c r="R184" s="97"/>
      <c r="S184" s="7"/>
      <c r="T184" s="89"/>
      <c r="U184" s="7"/>
    </row>
    <row r="185" spans="1:21" s="214" customFormat="1" ht="24.95" customHeight="1">
      <c r="A185" s="215"/>
      <c r="B185" s="297" t="s">
        <v>21925</v>
      </c>
      <c r="C185" s="297"/>
      <c r="D185" s="297"/>
      <c r="E185" s="220">
        <v>2</v>
      </c>
      <c r="F185" s="221" t="s">
        <v>21931</v>
      </c>
      <c r="G185" s="221"/>
      <c r="H185" s="19"/>
      <c r="I185" s="19"/>
      <c r="J185" s="19"/>
      <c r="K185" s="138"/>
      <c r="L185" s="4"/>
      <c r="M185" s="20"/>
      <c r="N185" s="20"/>
      <c r="O185" s="20"/>
      <c r="P185" s="219"/>
      <c r="Q185" s="97"/>
      <c r="R185" s="97"/>
      <c r="S185" s="7"/>
      <c r="T185" s="89"/>
      <c r="U185" s="7"/>
    </row>
    <row r="186" spans="1:21" s="214" customFormat="1" ht="24.95" customHeight="1">
      <c r="A186" s="215"/>
      <c r="B186" s="297" t="s">
        <v>21927</v>
      </c>
      <c r="C186" s="297"/>
      <c r="D186" s="297"/>
      <c r="E186" s="220">
        <f>E184*E185</f>
        <v>16</v>
      </c>
      <c r="F186" s="221" t="s">
        <v>24</v>
      </c>
      <c r="G186" s="221"/>
      <c r="H186" s="19"/>
      <c r="I186" s="19"/>
      <c r="J186" s="19"/>
      <c r="K186" s="138"/>
      <c r="L186" s="4"/>
      <c r="M186" s="20"/>
      <c r="N186" s="20"/>
      <c r="O186" s="20"/>
      <c r="P186" s="219"/>
      <c r="Q186" s="97"/>
      <c r="R186" s="97"/>
      <c r="S186" s="7"/>
      <c r="T186" s="89"/>
      <c r="U186" s="7"/>
    </row>
    <row r="187" spans="1:21" s="214" customFormat="1" ht="24.95" customHeight="1">
      <c r="A187" s="215" t="s">
        <v>22061</v>
      </c>
      <c r="B187" s="298" t="str">
        <f>IF(I187="SINAPI",VLOOKUP(QUANTIDADES!H187,SINAPI,2,),VLOOKUP(QUANTIDADES!H187,SETOP,3,))</f>
        <v>REJUNTE BRANCO, CIMENTICIO</v>
      </c>
      <c r="C187" s="298"/>
      <c r="D187" s="298"/>
      <c r="E187" s="298"/>
      <c r="F187" s="298"/>
      <c r="G187" s="298"/>
      <c r="H187" s="19">
        <v>34356</v>
      </c>
      <c r="I187" s="19" t="s">
        <v>16520</v>
      </c>
      <c r="J187" s="19" t="str">
        <f>IF(I187="SINAPI",VLOOKUP(QUANTIDADES!H187,SINAPI,3,),VLOOKUP(QUANTIDADES!H187,SETOP,4,))</f>
        <v xml:space="preserve">KG    </v>
      </c>
      <c r="K187" s="138">
        <f>E193</f>
        <v>6.7186666666666675</v>
      </c>
      <c r="L187" s="4" t="s">
        <v>41</v>
      </c>
      <c r="M187" s="20">
        <f>IF(I187="SINAPI",VLOOKUP('[3]QUA UBS JD IARA '!H136,SINAPI,4,),VLOOKUP('[3]QUA UBS JD IARA '!H136,SETOP,5,))</f>
        <v>17.72</v>
      </c>
      <c r="N187" s="20">
        <f>ROUND(M187*(1+$D$7),2)</f>
        <v>23.26</v>
      </c>
      <c r="O187" s="20">
        <f>K187*M187</f>
        <v>119.05477333333334</v>
      </c>
      <c r="P187" s="219">
        <f>N187*K187</f>
        <v>156.27618666666669</v>
      </c>
      <c r="Q187" s="97"/>
      <c r="R187" s="97"/>
      <c r="S187" s="7"/>
      <c r="T187" s="89"/>
      <c r="U187" s="7"/>
    </row>
    <row r="188" spans="1:21" s="214" customFormat="1" ht="24.95" customHeight="1">
      <c r="A188" s="215"/>
      <c r="B188" s="297" t="s">
        <v>21962</v>
      </c>
      <c r="C188" s="297"/>
      <c r="D188" s="297"/>
      <c r="E188" s="220">
        <v>71.099999999999994</v>
      </c>
      <c r="F188" s="221" t="s">
        <v>6581</v>
      </c>
      <c r="G188" s="221"/>
      <c r="H188" s="19"/>
      <c r="I188" s="19"/>
      <c r="J188" s="19"/>
      <c r="K188" s="138"/>
      <c r="L188" s="4"/>
      <c r="M188" s="20"/>
      <c r="N188" s="20"/>
      <c r="O188" s="20"/>
      <c r="P188" s="219"/>
      <c r="Q188" s="97"/>
      <c r="R188" s="97"/>
      <c r="S188" s="7"/>
      <c r="T188" s="89"/>
      <c r="U188" s="7"/>
    </row>
    <row r="189" spans="1:21" s="214" customFormat="1" ht="24.95" customHeight="1">
      <c r="A189" s="215"/>
      <c r="B189" s="297" t="s">
        <v>21933</v>
      </c>
      <c r="C189" s="297"/>
      <c r="D189" s="297"/>
      <c r="E189" s="220">
        <v>2.65</v>
      </c>
      <c r="F189" s="221" t="s">
        <v>6581</v>
      </c>
      <c r="G189" s="221"/>
      <c r="H189" s="19"/>
      <c r="I189" s="19"/>
      <c r="J189" s="19"/>
      <c r="K189" s="138"/>
      <c r="L189" s="4"/>
      <c r="M189" s="20"/>
      <c r="N189" s="20"/>
      <c r="O189" s="20"/>
      <c r="P189" s="219"/>
      <c r="Q189" s="97"/>
      <c r="R189" s="97"/>
      <c r="S189" s="7"/>
      <c r="T189" s="89"/>
      <c r="U189" s="7"/>
    </row>
    <row r="190" spans="1:21" s="214" customFormat="1" ht="24.95" customHeight="1">
      <c r="A190" s="215"/>
      <c r="B190" s="297" t="s">
        <v>21980</v>
      </c>
      <c r="C190" s="297"/>
      <c r="D190" s="297"/>
      <c r="E190" s="222">
        <v>100.78</v>
      </c>
      <c r="F190" s="221" t="s">
        <v>6403</v>
      </c>
      <c r="G190" s="221"/>
      <c r="H190" s="19"/>
      <c r="I190" s="19"/>
      <c r="J190" s="19"/>
      <c r="K190" s="138"/>
      <c r="L190" s="4"/>
      <c r="M190" s="20"/>
      <c r="N190" s="20"/>
      <c r="O190" s="20"/>
      <c r="P190" s="219"/>
      <c r="Q190" s="97"/>
      <c r="R190" s="97"/>
      <c r="S190" s="7"/>
      <c r="T190" s="89"/>
      <c r="U190" s="7"/>
    </row>
    <row r="191" spans="1:21" s="214" customFormat="1" ht="24.95" customHeight="1">
      <c r="A191" s="215"/>
      <c r="B191" s="297" t="s">
        <v>22091</v>
      </c>
      <c r="C191" s="297"/>
      <c r="D191" s="297"/>
      <c r="E191" s="220">
        <f>E190*0.2</f>
        <v>20.156000000000002</v>
      </c>
      <c r="F191" s="221" t="s">
        <v>6403</v>
      </c>
      <c r="G191" s="221"/>
      <c r="H191" s="19"/>
      <c r="I191" s="19"/>
      <c r="J191" s="19"/>
      <c r="K191" s="138"/>
      <c r="L191" s="4"/>
      <c r="M191" s="20"/>
      <c r="N191" s="20"/>
      <c r="O191" s="20"/>
      <c r="P191" s="219"/>
      <c r="Q191" s="97"/>
      <c r="R191" s="97"/>
      <c r="S191" s="7"/>
      <c r="T191" s="89"/>
      <c r="U191" s="7"/>
    </row>
    <row r="192" spans="1:21" s="214" customFormat="1" ht="24.95" customHeight="1">
      <c r="A192" s="215"/>
      <c r="B192" s="297" t="s">
        <v>21981</v>
      </c>
      <c r="C192" s="297"/>
      <c r="D192" s="297"/>
      <c r="E192" s="222">
        <v>3</v>
      </c>
      <c r="F192" s="221" t="s">
        <v>21982</v>
      </c>
      <c r="G192" s="221"/>
      <c r="H192" s="19"/>
      <c r="I192" s="19"/>
      <c r="J192" s="19"/>
      <c r="K192" s="138"/>
      <c r="L192" s="4"/>
      <c r="M192" s="20"/>
      <c r="N192" s="20"/>
      <c r="O192" s="20"/>
      <c r="P192" s="219"/>
      <c r="Q192" s="97"/>
      <c r="R192" s="97"/>
      <c r="S192" s="7"/>
      <c r="T192" s="89"/>
      <c r="U192" s="7"/>
    </row>
    <row r="193" spans="1:21" s="214" customFormat="1" ht="24.95" customHeight="1">
      <c r="A193" s="215"/>
      <c r="B193" s="297" t="s">
        <v>21983</v>
      </c>
      <c r="C193" s="297"/>
      <c r="D193" s="297"/>
      <c r="E193" s="222">
        <f>E191/E192</f>
        <v>6.7186666666666675</v>
      </c>
      <c r="F193" s="221" t="s">
        <v>6863</v>
      </c>
      <c r="G193" s="221"/>
      <c r="H193" s="19"/>
      <c r="I193" s="19"/>
      <c r="J193" s="19"/>
      <c r="K193" s="138"/>
      <c r="L193" s="4"/>
      <c r="M193" s="20"/>
      <c r="N193" s="20"/>
      <c r="O193" s="20"/>
      <c r="P193" s="219"/>
      <c r="Q193" s="97"/>
      <c r="R193" s="97"/>
      <c r="S193" s="7"/>
      <c r="T193" s="89"/>
      <c r="U193" s="7"/>
    </row>
    <row r="194" spans="1:21" s="13" customFormat="1" ht="24.95" customHeight="1">
      <c r="A194" s="290" t="str">
        <f>"SUBTOTAL "&amp;B156</f>
        <v>SUBTOTAL PINTURAS</v>
      </c>
      <c r="B194" s="291"/>
      <c r="C194" s="291"/>
      <c r="D194" s="291"/>
      <c r="E194" s="291"/>
      <c r="F194" s="291"/>
      <c r="G194" s="291"/>
      <c r="H194" s="291"/>
      <c r="I194" s="291"/>
      <c r="J194" s="291"/>
      <c r="K194" s="291"/>
      <c r="L194" s="291"/>
      <c r="M194" s="291"/>
      <c r="N194" s="291"/>
      <c r="O194" s="164">
        <f>SUM(O157:O193)</f>
        <v>7308.8876253333328</v>
      </c>
      <c r="P194" s="164">
        <f>SUM(P157:P193)</f>
        <v>9596.4506666666675</v>
      </c>
      <c r="Q194" s="97"/>
      <c r="R194" s="97"/>
      <c r="S194" s="7"/>
      <c r="T194" s="89"/>
      <c r="U194" s="7"/>
    </row>
    <row r="195" spans="1:21" s="13" customFormat="1" ht="24.95" customHeight="1">
      <c r="A195" s="186">
        <v>5</v>
      </c>
      <c r="B195" s="292" t="s">
        <v>21919</v>
      </c>
      <c r="C195" s="292"/>
      <c r="D195" s="292"/>
      <c r="E195" s="292"/>
      <c r="F195" s="292"/>
      <c r="G195" s="292"/>
      <c r="H195" s="292"/>
      <c r="I195" s="292"/>
      <c r="J195" s="292"/>
      <c r="K195" s="292"/>
      <c r="L195" s="292"/>
      <c r="M195" s="292"/>
      <c r="N195" s="292"/>
      <c r="O195" s="292"/>
      <c r="P195" s="292"/>
      <c r="Q195" s="175"/>
      <c r="R195" s="175"/>
      <c r="S195" s="12"/>
      <c r="T195" s="176"/>
      <c r="U195" s="12"/>
    </row>
    <row r="196" spans="1:21" s="13" customFormat="1" ht="24.95" customHeight="1">
      <c r="A196" s="187" t="s">
        <v>22062</v>
      </c>
      <c r="B196" s="285" t="s">
        <v>21920</v>
      </c>
      <c r="C196" s="285"/>
      <c r="D196" s="285"/>
      <c r="E196" s="285"/>
      <c r="F196" s="285"/>
      <c r="G196" s="285"/>
      <c r="H196" s="139"/>
      <c r="I196" s="139"/>
      <c r="J196" s="139"/>
      <c r="K196" s="138"/>
      <c r="L196" s="138"/>
      <c r="M196" s="146"/>
      <c r="N196" s="146"/>
      <c r="O196" s="146"/>
      <c r="P196" s="174"/>
      <c r="Q196" s="175"/>
      <c r="R196" s="175"/>
      <c r="S196" s="12"/>
      <c r="T196" s="176"/>
      <c r="U196" s="12"/>
    </row>
    <row r="197" spans="1:21" s="13" customFormat="1" ht="24.95" customHeight="1">
      <c r="A197" s="187" t="s">
        <v>22063</v>
      </c>
      <c r="B197" s="285" t="s">
        <v>21921</v>
      </c>
      <c r="C197" s="285"/>
      <c r="D197" s="285"/>
      <c r="E197" s="285"/>
      <c r="F197" s="285"/>
      <c r="G197" s="285"/>
      <c r="H197" s="139" t="s">
        <v>21967</v>
      </c>
      <c r="I197" s="139" t="s">
        <v>21864</v>
      </c>
      <c r="J197" s="139" t="s">
        <v>21865</v>
      </c>
      <c r="K197" s="138">
        <v>1</v>
      </c>
      <c r="L197" s="138"/>
      <c r="M197" s="146">
        <v>363.09</v>
      </c>
      <c r="N197" s="146">
        <f t="shared" ref="N197:N199" si="25">ROUND(M197*(1+$D$7),2)</f>
        <v>476.7</v>
      </c>
      <c r="O197" s="146">
        <f t="shared" ref="O197:O199" si="26">K197*M197</f>
        <v>363.09</v>
      </c>
      <c r="P197" s="174">
        <f t="shared" ref="P197:P199" si="27">N197*K197</f>
        <v>476.7</v>
      </c>
      <c r="Q197" s="175"/>
      <c r="R197" s="175"/>
      <c r="S197" s="12"/>
      <c r="T197" s="176"/>
      <c r="U197" s="12"/>
    </row>
    <row r="198" spans="1:21" s="13" customFormat="1" ht="24.95" customHeight="1">
      <c r="A198" s="187"/>
      <c r="B198" s="289" t="s">
        <v>21936</v>
      </c>
      <c r="C198" s="289"/>
      <c r="D198" s="289"/>
      <c r="E198" s="113">
        <v>1</v>
      </c>
      <c r="F198" s="177" t="s">
        <v>21865</v>
      </c>
      <c r="G198" s="12"/>
      <c r="H198" s="139"/>
      <c r="I198" s="139"/>
      <c r="J198" s="139"/>
      <c r="K198" s="138"/>
      <c r="L198" s="138"/>
      <c r="M198" s="146"/>
      <c r="N198" s="146"/>
      <c r="O198" s="146"/>
      <c r="P198" s="174"/>
      <c r="Q198" s="175"/>
      <c r="R198" s="175"/>
      <c r="S198" s="12"/>
      <c r="T198" s="176"/>
      <c r="U198" s="12"/>
    </row>
    <row r="199" spans="1:21" s="13" customFormat="1" ht="24.95" customHeight="1">
      <c r="A199" s="187" t="s">
        <v>22064</v>
      </c>
      <c r="B199" s="285" t="str">
        <f>IF(I199="SINAPI",VLOOKUP(QUANTIDADES!H199,SINAPI,2,),VLOOKUP(QUANTIDADES!H199,SETOP,3,))</f>
        <v>SERVENTE DE OBRAS</v>
      </c>
      <c r="C199" s="285"/>
      <c r="D199" s="285"/>
      <c r="E199" s="285"/>
      <c r="F199" s="285"/>
      <c r="G199" s="285"/>
      <c r="H199" s="139">
        <v>6111</v>
      </c>
      <c r="I199" s="139" t="s">
        <v>16520</v>
      </c>
      <c r="J199" s="139" t="str">
        <f>IF(I199="SINAPI",VLOOKUP(QUANTIDADES!H199,SINAPI,3,),VLOOKUP(QUANTIDADES!H199,SETOP,4,))</f>
        <v xml:space="preserve">H     </v>
      </c>
      <c r="K199" s="138">
        <v>1</v>
      </c>
      <c r="L199" s="138" t="s">
        <v>41</v>
      </c>
      <c r="M199" s="146">
        <f>IF(I199="SINAPI",VLOOKUP(QUANTIDADES!H199,SINAPI,4,),VLOOKUP(QUANTIDADES!H199,SETOP,5,))</f>
        <v>9.49</v>
      </c>
      <c r="N199" s="146">
        <f t="shared" si="25"/>
        <v>12.46</v>
      </c>
      <c r="O199" s="146">
        <f t="shared" si="26"/>
        <v>9.49</v>
      </c>
      <c r="P199" s="174">
        <f t="shared" si="27"/>
        <v>12.46</v>
      </c>
      <c r="Q199" s="175"/>
      <c r="R199" s="175"/>
      <c r="S199" s="12"/>
      <c r="T199" s="176"/>
      <c r="U199" s="12"/>
    </row>
    <row r="200" spans="1:21" ht="24.95" customHeight="1">
      <c r="A200" s="187"/>
      <c r="B200" s="289" t="s">
        <v>21926</v>
      </c>
      <c r="C200" s="289"/>
      <c r="D200" s="289"/>
      <c r="E200" s="113">
        <v>1</v>
      </c>
      <c r="F200" s="12" t="s">
        <v>24</v>
      </c>
      <c r="G200" s="12"/>
      <c r="H200" s="139"/>
      <c r="I200" s="139"/>
      <c r="J200" s="139"/>
      <c r="K200" s="138"/>
      <c r="L200" s="138"/>
      <c r="M200" s="146"/>
      <c r="N200" s="146"/>
      <c r="O200" s="146"/>
      <c r="P200" s="174"/>
    </row>
    <row r="201" spans="1:21" ht="24.95" customHeight="1">
      <c r="A201" s="187"/>
      <c r="B201" s="289" t="s">
        <v>21925</v>
      </c>
      <c r="C201" s="289"/>
      <c r="D201" s="289"/>
      <c r="E201" s="113">
        <v>1</v>
      </c>
      <c r="F201" s="12" t="s">
        <v>21931</v>
      </c>
      <c r="G201" s="12"/>
      <c r="H201" s="139"/>
      <c r="I201" s="139"/>
      <c r="J201" s="139"/>
      <c r="K201" s="138"/>
      <c r="L201" s="138"/>
      <c r="M201" s="146"/>
      <c r="N201" s="146"/>
      <c r="O201" s="146"/>
      <c r="P201" s="174"/>
    </row>
    <row r="202" spans="1:21" ht="24.95" customHeight="1">
      <c r="A202" s="187"/>
      <c r="B202" s="289" t="s">
        <v>21927</v>
      </c>
      <c r="C202" s="289"/>
      <c r="D202" s="289"/>
      <c r="E202" s="113">
        <v>1</v>
      </c>
      <c r="F202" s="12" t="s">
        <v>24</v>
      </c>
      <c r="G202" s="12"/>
      <c r="H202" s="139"/>
      <c r="I202" s="139"/>
      <c r="J202" s="139"/>
      <c r="K202" s="138"/>
      <c r="L202" s="138"/>
      <c r="M202" s="146"/>
      <c r="N202" s="146"/>
      <c r="O202" s="146"/>
      <c r="P202" s="174"/>
    </row>
    <row r="203" spans="1:21" ht="30" customHeight="1">
      <c r="A203" s="187" t="s">
        <v>22065</v>
      </c>
      <c r="B203" s="285" t="str">
        <f>IF(I203="SINAPI",VLOOKUP(QUANTIDADES!H203,SINAPI,2,),VLOOKUP(QUANTIDADES!H203,SETOP,3,))</f>
        <v>PLACA DE OBRA (PARA CONSTRUCAO CIVIL) EM CHAPA GALVANIZADA *N. 22*, ADESIVADA, DE *2,0 X 1,125* M</v>
      </c>
      <c r="C203" s="285"/>
      <c r="D203" s="285"/>
      <c r="E203" s="285"/>
      <c r="F203" s="285"/>
      <c r="G203" s="285"/>
      <c r="H203" s="139">
        <v>4813</v>
      </c>
      <c r="I203" s="139" t="s">
        <v>16520</v>
      </c>
      <c r="J203" s="139" t="str">
        <f>IF(I203="SINAPI",VLOOKUP(QUANTIDADES!H203,SINAPI,3,),VLOOKUP(QUANTIDADES!H203,SETOP,4,))</f>
        <v xml:space="preserve">M2    </v>
      </c>
      <c r="K203" s="138">
        <f>E206</f>
        <v>2.9</v>
      </c>
      <c r="L203" s="138" t="s">
        <v>41</v>
      </c>
      <c r="M203" s="146">
        <f>IF(I203="SINAPI",VLOOKUP(QUANTIDADES!H203,SINAPI,4,),VLOOKUP(QUANTIDADES!H203,SETOP,5,))</f>
        <v>235</v>
      </c>
      <c r="N203" s="146">
        <f t="shared" ref="N203" si="28">ROUND(M203*(1+$D$7),2)</f>
        <v>308.52999999999997</v>
      </c>
      <c r="O203" s="146">
        <f t="shared" ref="O203" si="29">K203*M203</f>
        <v>681.5</v>
      </c>
      <c r="P203" s="174">
        <f>N203*K203</f>
        <v>894.73699999999985</v>
      </c>
    </row>
    <row r="204" spans="1:21" s="13" customFormat="1" ht="24.95" customHeight="1">
      <c r="A204" s="121"/>
      <c r="B204" s="289" t="s">
        <v>21934</v>
      </c>
      <c r="C204" s="289"/>
      <c r="D204" s="289"/>
      <c r="E204" s="113">
        <v>2.9</v>
      </c>
      <c r="F204" s="12" t="s">
        <v>6581</v>
      </c>
      <c r="H204" s="139"/>
      <c r="I204" s="139"/>
      <c r="J204" s="139"/>
      <c r="K204" s="138"/>
      <c r="L204" s="138"/>
      <c r="M204" s="146"/>
      <c r="N204" s="146"/>
      <c r="O204" s="146"/>
      <c r="P204" s="174"/>
      <c r="Q204" s="175"/>
      <c r="R204" s="175"/>
      <c r="S204" s="12"/>
      <c r="T204" s="176"/>
      <c r="U204" s="12"/>
    </row>
    <row r="205" spans="1:21" s="13" customFormat="1" ht="24.95" customHeight="1">
      <c r="A205" s="121"/>
      <c r="B205" s="289" t="s">
        <v>21933</v>
      </c>
      <c r="C205" s="289"/>
      <c r="D205" s="289"/>
      <c r="E205" s="113">
        <v>1</v>
      </c>
      <c r="F205" s="12" t="s">
        <v>6581</v>
      </c>
      <c r="H205" s="139"/>
      <c r="I205" s="139"/>
      <c r="J205" s="139"/>
      <c r="K205" s="138"/>
      <c r="L205" s="138"/>
      <c r="M205" s="146"/>
      <c r="N205" s="146"/>
      <c r="O205" s="146"/>
      <c r="P205" s="174"/>
      <c r="Q205" s="175"/>
      <c r="R205" s="175"/>
      <c r="S205" s="12"/>
      <c r="T205" s="176"/>
      <c r="U205" s="12"/>
    </row>
    <row r="206" spans="1:21" s="13" customFormat="1" ht="24.95" customHeight="1">
      <c r="A206" s="121"/>
      <c r="B206" s="289" t="s">
        <v>21927</v>
      </c>
      <c r="C206" s="289"/>
      <c r="D206" s="289"/>
      <c r="E206" s="113">
        <f>E204*E205</f>
        <v>2.9</v>
      </c>
      <c r="F206" s="12" t="s">
        <v>6403</v>
      </c>
      <c r="H206" s="139"/>
      <c r="I206" s="139"/>
      <c r="J206" s="139"/>
      <c r="K206" s="138"/>
      <c r="L206" s="138"/>
      <c r="M206" s="146"/>
      <c r="N206" s="146"/>
      <c r="O206" s="146"/>
      <c r="P206" s="174"/>
      <c r="Q206" s="175"/>
      <c r="R206" s="175"/>
      <c r="S206" s="12"/>
      <c r="T206" s="176"/>
      <c r="U206" s="12"/>
    </row>
    <row r="207" spans="1:21" s="214" customFormat="1" ht="24.95" customHeight="1">
      <c r="A207" s="121" t="s">
        <v>22066</v>
      </c>
      <c r="B207" s="293" t="s">
        <v>21988</v>
      </c>
      <c r="C207" s="293"/>
      <c r="D207" s="293"/>
      <c r="E207" s="293"/>
      <c r="F207" s="293"/>
      <c r="G207" s="294"/>
      <c r="H207" s="139"/>
      <c r="I207" s="139"/>
      <c r="J207" s="139"/>
      <c r="K207" s="138"/>
      <c r="L207" s="138"/>
      <c r="M207" s="146"/>
      <c r="N207" s="146"/>
      <c r="O207" s="146"/>
      <c r="P207" s="174"/>
      <c r="Q207" s="175"/>
      <c r="R207" s="175"/>
      <c r="S207" s="206"/>
      <c r="T207" s="176"/>
      <c r="U207" s="206"/>
    </row>
    <row r="208" spans="1:21" s="214" customFormat="1" ht="24.95" customHeight="1">
      <c r="A208" s="212" t="s">
        <v>22067</v>
      </c>
      <c r="B208" s="285" t="str">
        <f>IF(I208="SINAPI",VLOOKUP(QUANTIDADES!H208,SINAPI,2,),VLOOKUP(QUANTIDADES!H208,SETOP,3,))</f>
        <v>SERVENTE DE OBRAS</v>
      </c>
      <c r="C208" s="285"/>
      <c r="D208" s="285"/>
      <c r="E208" s="285"/>
      <c r="F208" s="285"/>
      <c r="G208" s="285"/>
      <c r="H208" s="139">
        <v>6111</v>
      </c>
      <c r="I208" s="139" t="s">
        <v>16520</v>
      </c>
      <c r="J208" s="139" t="str">
        <f>IF(I208="SINAPI",VLOOKUP(QUANTIDADES!H208,SINAPI,3,),VLOOKUP(QUANTIDADES!H208,SETOP,4,))</f>
        <v xml:space="preserve">H     </v>
      </c>
      <c r="K208" s="138">
        <v>1</v>
      </c>
      <c r="L208" s="138" t="s">
        <v>41</v>
      </c>
      <c r="M208" s="146">
        <f>IF(I208="SINAPI",VLOOKUP(QUANTIDADES!H208,SINAPI,4,),VLOOKUP(QUANTIDADES!H208,SETOP,5,))</f>
        <v>9.49</v>
      </c>
      <c r="N208" s="146">
        <f t="shared" ref="N208" si="30">ROUND(M208*(1+$D$7),2)</f>
        <v>12.46</v>
      </c>
      <c r="O208" s="146">
        <f t="shared" ref="O208" si="31">K208*M208</f>
        <v>9.49</v>
      </c>
      <c r="P208" s="174">
        <f t="shared" ref="P208" si="32">N208*K208</f>
        <v>12.46</v>
      </c>
      <c r="Q208" s="175"/>
      <c r="R208" s="175"/>
      <c r="S208" s="206"/>
      <c r="T208" s="176"/>
      <c r="U208" s="206"/>
    </row>
    <row r="209" spans="1:21" s="206" customFormat="1" ht="24.95" customHeight="1">
      <c r="A209" s="212"/>
      <c r="B209" s="289" t="s">
        <v>21926</v>
      </c>
      <c r="C209" s="289"/>
      <c r="D209" s="289"/>
      <c r="E209" s="113">
        <v>1</v>
      </c>
      <c r="F209" s="206" t="s">
        <v>24</v>
      </c>
      <c r="H209" s="139"/>
      <c r="I209" s="139"/>
      <c r="J209" s="139"/>
      <c r="K209" s="138"/>
      <c r="L209" s="138"/>
      <c r="M209" s="146"/>
      <c r="N209" s="146"/>
      <c r="O209" s="146"/>
      <c r="P209" s="174"/>
    </row>
    <row r="210" spans="1:21" s="206" customFormat="1" ht="24.95" customHeight="1">
      <c r="A210" s="212"/>
      <c r="B210" s="289" t="s">
        <v>21925</v>
      </c>
      <c r="C210" s="289"/>
      <c r="D210" s="289"/>
      <c r="E210" s="113">
        <v>1</v>
      </c>
      <c r="F210" s="206" t="s">
        <v>21931</v>
      </c>
      <c r="H210" s="139"/>
      <c r="I210" s="139"/>
      <c r="J210" s="139"/>
      <c r="K210" s="138"/>
      <c r="L210" s="138"/>
      <c r="M210" s="146"/>
      <c r="N210" s="146"/>
      <c r="O210" s="146"/>
      <c r="P210" s="174"/>
    </row>
    <row r="211" spans="1:21" s="206" customFormat="1" ht="24.95" customHeight="1">
      <c r="A211" s="212"/>
      <c r="B211" s="289" t="s">
        <v>21927</v>
      </c>
      <c r="C211" s="289"/>
      <c r="D211" s="289"/>
      <c r="E211" s="113">
        <v>1</v>
      </c>
      <c r="F211" s="206" t="s">
        <v>24</v>
      </c>
      <c r="H211" s="139"/>
      <c r="I211" s="139"/>
      <c r="J211" s="139"/>
      <c r="K211" s="138"/>
      <c r="L211" s="138"/>
      <c r="M211" s="146"/>
      <c r="N211" s="146"/>
      <c r="O211" s="146"/>
      <c r="P211" s="174"/>
    </row>
    <row r="212" spans="1:21" s="214" customFormat="1" ht="24.95" customHeight="1">
      <c r="A212" s="212" t="s">
        <v>22068</v>
      </c>
      <c r="B212" s="285" t="s">
        <v>21989</v>
      </c>
      <c r="C212" s="285"/>
      <c r="D212" s="285"/>
      <c r="E212" s="285"/>
      <c r="F212" s="285"/>
      <c r="G212" s="285"/>
      <c r="H212" s="139" t="s">
        <v>21969</v>
      </c>
      <c r="I212" s="139" t="s">
        <v>21864</v>
      </c>
      <c r="J212" s="139" t="s">
        <v>21865</v>
      </c>
      <c r="K212" s="138">
        <v>1</v>
      </c>
      <c r="L212" s="138"/>
      <c r="M212" s="146">
        <v>20</v>
      </c>
      <c r="N212" s="146">
        <f t="shared" ref="N212" si="33">ROUND(M212*(1+$D$7),2)</f>
        <v>26.26</v>
      </c>
      <c r="O212" s="146">
        <f t="shared" ref="O212" si="34">K212*M212</f>
        <v>20</v>
      </c>
      <c r="P212" s="174">
        <f t="shared" ref="P212" si="35">N212*K212</f>
        <v>26.26</v>
      </c>
      <c r="Q212" s="175"/>
      <c r="R212" s="175"/>
      <c r="S212" s="206"/>
      <c r="T212" s="176"/>
      <c r="U212" s="206"/>
    </row>
    <row r="213" spans="1:21" s="214" customFormat="1" ht="24.95" customHeight="1">
      <c r="A213" s="212"/>
      <c r="B213" s="289" t="s">
        <v>21936</v>
      </c>
      <c r="C213" s="289"/>
      <c r="D213" s="289"/>
      <c r="E213" s="113">
        <v>1</v>
      </c>
      <c r="F213" s="177" t="s">
        <v>21865</v>
      </c>
      <c r="G213" s="206"/>
      <c r="H213" s="139"/>
      <c r="I213" s="139"/>
      <c r="J213" s="139"/>
      <c r="K213" s="138"/>
      <c r="L213" s="138"/>
      <c r="M213" s="146"/>
      <c r="N213" s="146"/>
      <c r="O213" s="146"/>
      <c r="P213" s="174"/>
      <c r="Q213" s="175"/>
      <c r="R213" s="175"/>
      <c r="S213" s="206"/>
      <c r="T213" s="176"/>
      <c r="U213" s="206"/>
    </row>
    <row r="214" spans="1:21" s="214" customFormat="1" ht="24.95" customHeight="1">
      <c r="A214" s="212" t="s">
        <v>22069</v>
      </c>
      <c r="B214" s="293" t="s">
        <v>22001</v>
      </c>
      <c r="C214" s="293"/>
      <c r="D214" s="293"/>
      <c r="E214" s="293"/>
      <c r="F214" s="293"/>
      <c r="G214" s="294"/>
      <c r="H214" s="139"/>
      <c r="I214" s="139"/>
      <c r="J214" s="139"/>
      <c r="K214" s="138"/>
      <c r="L214" s="138"/>
      <c r="M214" s="146"/>
      <c r="N214" s="146"/>
      <c r="O214" s="146"/>
      <c r="P214" s="174"/>
      <c r="Q214" s="175"/>
      <c r="R214" s="175"/>
      <c r="S214" s="206"/>
      <c r="T214" s="176"/>
      <c r="U214" s="206"/>
    </row>
    <row r="215" spans="1:21" s="214" customFormat="1" ht="24.95" customHeight="1">
      <c r="A215" s="212" t="s">
        <v>22070</v>
      </c>
      <c r="B215" s="285" t="str">
        <f>IF(I215="SINAPI",VLOOKUP(QUANTIDADES!H215,SINAPI,2,),VLOOKUP(QUANTIDADES!H215,SETOP,3,))</f>
        <v>FITA VEDA ROSCA EM ROLOS DE 18 MM X 10 M (L X C)</v>
      </c>
      <c r="C215" s="285"/>
      <c r="D215" s="285"/>
      <c r="E215" s="285"/>
      <c r="F215" s="285"/>
      <c r="G215" s="285"/>
      <c r="H215" s="139">
        <v>3146</v>
      </c>
      <c r="I215" s="139" t="s">
        <v>16520</v>
      </c>
      <c r="J215" s="139" t="str">
        <f>IF(I215="SINAPI",VLOOKUP(QUANTIDADES!H215,SINAPI,3,),VLOOKUP(QUANTIDADES!H215,SETOP,4,))</f>
        <v xml:space="preserve">UN    </v>
      </c>
      <c r="K215" s="138">
        <v>1</v>
      </c>
      <c r="L215" s="138" t="s">
        <v>41</v>
      </c>
      <c r="M215" s="146">
        <f>IF(I215="SINAPI",VLOOKUP(QUANTIDADES!H215,SINAPI,4,),VLOOKUP(QUANTIDADES!H215,SETOP,5,))</f>
        <v>2.99</v>
      </c>
      <c r="N215" s="146">
        <f t="shared" ref="N215" si="36">ROUND(M215*(1+$D$7),2)</f>
        <v>3.93</v>
      </c>
      <c r="O215" s="146">
        <f t="shared" ref="O215" si="37">K215*M215</f>
        <v>2.99</v>
      </c>
      <c r="P215" s="174">
        <f t="shared" ref="P215" si="38">N215*K215</f>
        <v>3.93</v>
      </c>
      <c r="Q215" s="175"/>
      <c r="R215" s="175"/>
      <c r="S215" s="206"/>
      <c r="T215" s="176"/>
      <c r="U215" s="206"/>
    </row>
    <row r="216" spans="1:21" s="214" customFormat="1" ht="24.95" customHeight="1">
      <c r="A216" s="212" t="s">
        <v>22071</v>
      </c>
      <c r="B216" s="285" t="str">
        <f>IF(I216="SINAPI",VLOOKUP(QUANTIDADES!H216,SINAPI,2,),VLOOKUP(QUANTIDADES!H216,SETOP,3,))</f>
        <v>ENCANADOR OU BOMBEIRO HIDRAULICO</v>
      </c>
      <c r="C216" s="285"/>
      <c r="D216" s="285"/>
      <c r="E216" s="285"/>
      <c r="F216" s="285"/>
      <c r="G216" s="285"/>
      <c r="H216" s="139">
        <v>2696</v>
      </c>
      <c r="I216" s="139" t="s">
        <v>16520</v>
      </c>
      <c r="J216" s="139" t="str">
        <f>IF(I216="SINAPI",VLOOKUP(QUANTIDADES!H216,SINAPI,3,),VLOOKUP(QUANTIDADES!H216,SETOP,4,))</f>
        <v xml:space="preserve">H     </v>
      </c>
      <c r="K216" s="138">
        <f>E219</f>
        <v>5</v>
      </c>
      <c r="L216" s="138" t="s">
        <v>41</v>
      </c>
      <c r="M216" s="146">
        <f>IF(I216="SINAPI",VLOOKUP(QUANTIDADES!H216,SINAPI,4,),VLOOKUP(QUANTIDADES!H216,SETOP,5,))</f>
        <v>14.51</v>
      </c>
      <c r="N216" s="146">
        <f t="shared" ref="N216" si="39">ROUND(M216*(1+$D$7),2)</f>
        <v>19.05</v>
      </c>
      <c r="O216" s="146">
        <f t="shared" ref="O216" si="40">K216*M216</f>
        <v>72.55</v>
      </c>
      <c r="P216" s="174">
        <f t="shared" ref="P216" si="41">N216*K216</f>
        <v>95.25</v>
      </c>
      <c r="Q216" s="175"/>
      <c r="R216" s="175"/>
      <c r="S216" s="206"/>
      <c r="T216" s="176"/>
      <c r="U216" s="206"/>
    </row>
    <row r="217" spans="1:21" s="214" customFormat="1" ht="24.95" customHeight="1">
      <c r="A217" s="212"/>
      <c r="B217" s="289" t="s">
        <v>21926</v>
      </c>
      <c r="C217" s="289"/>
      <c r="D217" s="289"/>
      <c r="E217" s="113">
        <v>5</v>
      </c>
      <c r="F217" s="206" t="s">
        <v>24</v>
      </c>
      <c r="G217" s="295" t="s">
        <v>22002</v>
      </c>
      <c r="H217" s="139"/>
      <c r="I217" s="139"/>
      <c r="J217" s="139"/>
      <c r="K217" s="138"/>
      <c r="L217" s="138"/>
      <c r="M217" s="146"/>
      <c r="N217" s="146"/>
      <c r="O217" s="146"/>
      <c r="P217" s="174"/>
      <c r="Q217" s="175"/>
      <c r="R217" s="175"/>
      <c r="S217" s="206"/>
      <c r="T217" s="176"/>
      <c r="U217" s="206"/>
    </row>
    <row r="218" spans="1:21" s="214" customFormat="1" ht="24.95" customHeight="1">
      <c r="A218" s="212"/>
      <c r="B218" s="289" t="s">
        <v>21925</v>
      </c>
      <c r="C218" s="289"/>
      <c r="D218" s="289"/>
      <c r="E218" s="113">
        <v>1</v>
      </c>
      <c r="F218" s="206" t="s">
        <v>21931</v>
      </c>
      <c r="G218" s="295"/>
      <c r="H218" s="139"/>
      <c r="I218" s="139"/>
      <c r="J218" s="139"/>
      <c r="K218" s="138"/>
      <c r="L218" s="138"/>
      <c r="M218" s="146"/>
      <c r="N218" s="146"/>
      <c r="O218" s="146"/>
      <c r="P218" s="174"/>
      <c r="Q218" s="175"/>
      <c r="R218" s="175"/>
      <c r="S218" s="206"/>
      <c r="T218" s="176"/>
      <c r="U218" s="206"/>
    </row>
    <row r="219" spans="1:21" s="214" customFormat="1" ht="24.95" customHeight="1">
      <c r="A219" s="212"/>
      <c r="B219" s="289" t="s">
        <v>21927</v>
      </c>
      <c r="C219" s="289"/>
      <c r="D219" s="289"/>
      <c r="E219" s="113">
        <f>E217*E218</f>
        <v>5</v>
      </c>
      <c r="F219" s="206" t="s">
        <v>24</v>
      </c>
      <c r="G219" s="206"/>
      <c r="H219" s="139"/>
      <c r="I219" s="139"/>
      <c r="J219" s="139"/>
      <c r="K219" s="138"/>
      <c r="L219" s="138"/>
      <c r="M219" s="146"/>
      <c r="N219" s="146"/>
      <c r="O219" s="146"/>
      <c r="P219" s="174"/>
      <c r="Q219" s="175"/>
      <c r="R219" s="175"/>
      <c r="S219" s="206"/>
      <c r="T219" s="176"/>
      <c r="U219" s="206"/>
    </row>
    <row r="220" spans="1:21" s="13" customFormat="1" ht="24.95" customHeight="1">
      <c r="A220" s="187" t="s">
        <v>22914</v>
      </c>
      <c r="B220" s="285" t="str">
        <f>IF(I220="SINAPI",VLOOKUP(QUANTIDADES!H220,SINAPI,2,),VLOOKUP(QUANTIDADES!H220,SETOP,3,))</f>
        <v>REMOÇÃO DE PORTAS, DE FORMA MANUAL, SEM REAPROVEITAMENTO. AF_12/2017</v>
      </c>
      <c r="C220" s="285"/>
      <c r="D220" s="285"/>
      <c r="E220" s="285"/>
      <c r="F220" s="285"/>
      <c r="G220" s="285"/>
      <c r="H220" s="139">
        <v>97644</v>
      </c>
      <c r="I220" s="139" t="s">
        <v>16520</v>
      </c>
      <c r="J220" s="139" t="str">
        <f>IF(I220="SINAPI",VLOOKUP(QUANTIDADES!H220,SINAPI,3,),VLOOKUP(QUANTIDADES!H220,SETOP,4,))</f>
        <v>M2</v>
      </c>
      <c r="K220" s="138">
        <v>1.68</v>
      </c>
      <c r="L220" s="138" t="s">
        <v>41</v>
      </c>
      <c r="M220" s="146">
        <f>IF(I220="SINAPI",VLOOKUP(QUANTIDADES!H220,SINAPI,4,),VLOOKUP(QUANTIDADES!H220,SETOP,5,))</f>
        <v>5.89</v>
      </c>
      <c r="N220" s="146">
        <f t="shared" ref="N220" si="42">ROUND(M220*(1+$D$7),2)</f>
        <v>7.73</v>
      </c>
      <c r="O220" s="146">
        <f t="shared" ref="O220" si="43">K220*M220</f>
        <v>9.8951999999999991</v>
      </c>
      <c r="P220" s="174">
        <f t="shared" ref="P220" si="44">N220*K220</f>
        <v>12.9864</v>
      </c>
      <c r="Q220" s="175"/>
      <c r="R220" s="175"/>
      <c r="S220" s="12"/>
      <c r="T220" s="176"/>
      <c r="U220" s="12"/>
    </row>
    <row r="221" spans="1:21" s="190" customFormat="1" ht="24.95" customHeight="1">
      <c r="A221" s="227" t="s">
        <v>22058</v>
      </c>
      <c r="B221" s="296" t="s">
        <v>21990</v>
      </c>
      <c r="C221" s="296"/>
      <c r="D221" s="296"/>
      <c r="E221" s="296"/>
      <c r="F221" s="296"/>
      <c r="G221" s="296"/>
      <c r="H221" s="108" t="s">
        <v>21999</v>
      </c>
      <c r="I221" s="108" t="s">
        <v>21953</v>
      </c>
      <c r="J221" s="139" t="s">
        <v>21865</v>
      </c>
      <c r="K221" s="228">
        <v>1</v>
      </c>
      <c r="L221" s="228" t="s">
        <v>41</v>
      </c>
      <c r="M221" s="229">
        <v>1751.44</v>
      </c>
      <c r="N221" s="229">
        <f t="shared" ref="N221" si="45">ROUND(M221*(1+$D$7),2)</f>
        <v>2299.4699999999998</v>
      </c>
      <c r="O221" s="229">
        <f t="shared" ref="O221" si="46">K221*M221</f>
        <v>1751.44</v>
      </c>
      <c r="P221" s="230">
        <f t="shared" ref="P221" si="47">N221*K221</f>
        <v>2299.4699999999998</v>
      </c>
      <c r="Q221" s="231"/>
      <c r="R221" s="231"/>
      <c r="S221" s="213"/>
      <c r="T221" s="232"/>
      <c r="U221" s="213"/>
    </row>
    <row r="222" spans="1:21" s="13" customFormat="1" ht="24.95" customHeight="1">
      <c r="A222" s="187" t="s">
        <v>22073</v>
      </c>
      <c r="B222" s="285" t="str">
        <f>IF(I222="SINAPI",VLOOKUP(QUANTIDADES!H222,SINAPI,2,),VLOOKUP(QUANTIDADES!H222,SETOP,3,))</f>
        <v>PINTURA ESMALTE ACETINADO, DUAS DEMAOS, SOBRE SUPERFICIE METALICA</v>
      </c>
      <c r="C222" s="285"/>
      <c r="D222" s="285"/>
      <c r="E222" s="285"/>
      <c r="F222" s="285"/>
      <c r="G222" s="285"/>
      <c r="H222" s="139" t="s">
        <v>5346</v>
      </c>
      <c r="I222" s="139" t="s">
        <v>16520</v>
      </c>
      <c r="J222" s="139" t="str">
        <f>IF(I222="SINAPI",VLOOKUP(QUANTIDADES!H222,SINAPI,3,),VLOOKUP(QUANTIDADES!H222,SETOP,4,))</f>
        <v>M2</v>
      </c>
      <c r="K222" s="138">
        <f>E223</f>
        <v>0.8</v>
      </c>
      <c r="L222" s="138" t="s">
        <v>41</v>
      </c>
      <c r="M222" s="146">
        <f>IF(I222="SINAPI",VLOOKUP(QUANTIDADES!H222,SINAPI,4,),VLOOKUP(QUANTIDADES!H222,SETOP,5,))</f>
        <v>23.6</v>
      </c>
      <c r="N222" s="146">
        <f t="shared" ref="N222" si="48">ROUND(M222*(1+$D$7),2)</f>
        <v>30.98</v>
      </c>
      <c r="O222" s="146">
        <f t="shared" ref="O222" si="49">K222*M222</f>
        <v>18.880000000000003</v>
      </c>
      <c r="P222" s="174">
        <f t="shared" ref="P222" si="50">N222*K222</f>
        <v>24.784000000000002</v>
      </c>
      <c r="Q222" s="175"/>
      <c r="R222" s="175"/>
      <c r="S222" s="12"/>
      <c r="T222" s="176"/>
      <c r="U222" s="12"/>
    </row>
    <row r="223" spans="1:21" s="13" customFormat="1" ht="24.95" customHeight="1">
      <c r="A223" s="187"/>
      <c r="B223" s="289" t="s">
        <v>22000</v>
      </c>
      <c r="C223" s="289"/>
      <c r="D223" s="289"/>
      <c r="E223" s="113">
        <v>0.8</v>
      </c>
      <c r="F223" s="12" t="s">
        <v>6403</v>
      </c>
      <c r="G223" s="12"/>
      <c r="H223" s="139"/>
      <c r="I223" s="139"/>
      <c r="J223" s="139"/>
      <c r="K223" s="138"/>
      <c r="L223" s="138"/>
      <c r="M223" s="146"/>
      <c r="N223" s="146"/>
      <c r="O223" s="146"/>
      <c r="P223" s="174"/>
      <c r="Q223" s="175"/>
      <c r="R223" s="175"/>
      <c r="S223" s="12"/>
      <c r="T223" s="176"/>
      <c r="U223" s="12"/>
    </row>
    <row r="224" spans="1:21" s="217" customFormat="1" ht="24.95" customHeight="1">
      <c r="A224" s="218"/>
      <c r="B224" s="289" t="s">
        <v>22072</v>
      </c>
      <c r="C224" s="289"/>
      <c r="D224" s="289"/>
      <c r="E224" s="113">
        <v>3.45</v>
      </c>
      <c r="F224" s="216" t="s">
        <v>6403</v>
      </c>
      <c r="G224" s="216"/>
      <c r="H224" s="139"/>
      <c r="I224" s="139"/>
      <c r="J224" s="139"/>
      <c r="K224" s="138"/>
      <c r="L224" s="138"/>
      <c r="M224" s="146"/>
      <c r="N224" s="146"/>
      <c r="O224" s="146"/>
      <c r="P224" s="174"/>
      <c r="Q224" s="175"/>
      <c r="R224" s="175"/>
      <c r="S224" s="216"/>
      <c r="T224" s="176"/>
      <c r="U224" s="216"/>
    </row>
    <row r="225" spans="1:21" s="217" customFormat="1" ht="24.95" customHeight="1">
      <c r="A225" s="218" t="s">
        <v>22074</v>
      </c>
      <c r="B225" s="285" t="str">
        <f>IF(I225="SINAPI",VLOOKUP(QUANTIDADES!H225,SINAPI,2,),VLOOKUP(QUANTIDADES!H225,SETOP,3,))</f>
        <v>FUNDO ANTICORROSIVO A BASE DE OXIDO DE FERRO (ZARCAO), UMA DEMAO</v>
      </c>
      <c r="C225" s="285"/>
      <c r="D225" s="285"/>
      <c r="E225" s="285"/>
      <c r="F225" s="285"/>
      <c r="G225" s="285"/>
      <c r="H225" s="19" t="s">
        <v>5352</v>
      </c>
      <c r="I225" s="139" t="s">
        <v>16520</v>
      </c>
      <c r="J225" s="139" t="str">
        <f>IF(I225="SINAPI",VLOOKUP(QUANTIDADES!H225,SINAPI,3,),VLOOKUP(QUANTIDADES!H225,SETOP,4,))</f>
        <v>M2</v>
      </c>
      <c r="K225" s="138">
        <f>E226</f>
        <v>0.8</v>
      </c>
      <c r="L225" s="138" t="s">
        <v>41</v>
      </c>
      <c r="M225" s="146">
        <f>IF(I225="SINAPI",VLOOKUP(QUANTIDADES!H225,SINAPI,4,),VLOOKUP(QUANTIDADES!H225,SETOP,5,))</f>
        <v>12</v>
      </c>
      <c r="N225" s="146">
        <f t="shared" ref="N225" si="51">ROUND(M225*(1+$D$7),2)</f>
        <v>15.75</v>
      </c>
      <c r="O225" s="146">
        <f t="shared" ref="O225" si="52">K225*M225</f>
        <v>9.6000000000000014</v>
      </c>
      <c r="P225" s="174">
        <f t="shared" ref="P225" si="53">N225*K225</f>
        <v>12.600000000000001</v>
      </c>
      <c r="Q225" s="175"/>
      <c r="R225" s="175"/>
      <c r="S225" s="216"/>
      <c r="T225" s="176"/>
      <c r="U225" s="216"/>
    </row>
    <row r="226" spans="1:21" s="217" customFormat="1" ht="24.95" customHeight="1">
      <c r="A226" s="218"/>
      <c r="B226" s="289" t="s">
        <v>22000</v>
      </c>
      <c r="C226" s="289"/>
      <c r="D226" s="289"/>
      <c r="E226" s="113">
        <v>0.8</v>
      </c>
      <c r="F226" s="216" t="s">
        <v>6403</v>
      </c>
      <c r="G226" s="216"/>
      <c r="H226" s="139"/>
      <c r="I226" s="139"/>
      <c r="J226" s="139"/>
      <c r="K226" s="138"/>
      <c r="L226" s="138"/>
      <c r="M226" s="146"/>
      <c r="N226" s="146"/>
      <c r="O226" s="146"/>
      <c r="P226" s="174"/>
      <c r="Q226" s="175"/>
      <c r="R226" s="175"/>
      <c r="S226" s="216"/>
      <c r="T226" s="176"/>
      <c r="U226" s="216"/>
    </row>
    <row r="227" spans="1:21" s="217" customFormat="1" ht="24.95" customHeight="1">
      <c r="A227" s="218"/>
      <c r="B227" s="289" t="s">
        <v>22072</v>
      </c>
      <c r="C227" s="289"/>
      <c r="D227" s="289"/>
      <c r="E227" s="113">
        <v>3.45</v>
      </c>
      <c r="F227" s="216" t="s">
        <v>6403</v>
      </c>
      <c r="G227" s="216"/>
      <c r="H227" s="139"/>
      <c r="I227" s="139"/>
      <c r="J227" s="139"/>
      <c r="K227" s="138"/>
      <c r="L227" s="138"/>
      <c r="M227" s="146"/>
      <c r="N227" s="146"/>
      <c r="O227" s="146"/>
      <c r="P227" s="174"/>
      <c r="Q227" s="175"/>
      <c r="R227" s="175"/>
      <c r="S227" s="216"/>
      <c r="T227" s="176"/>
      <c r="U227" s="216"/>
    </row>
    <row r="228" spans="1:21" s="214" customFormat="1" ht="30" customHeight="1">
      <c r="A228" s="212" t="s">
        <v>22075</v>
      </c>
      <c r="B228" s="285" t="str">
        <f>IF(I228="SINAPI",VLOOKUP(QUANTIDADES!H228,SINAPI,2,),VLOOKUP(QUANTIDADES!H228,SETOP,3,))</f>
        <v>SIFÃO DO TIPO GARRAFA EM METAL CROMADO 1 X 1.1/2" - FORNECIMENTO E INSTALAÇÃO. AF_12/2013</v>
      </c>
      <c r="C228" s="285"/>
      <c r="D228" s="285"/>
      <c r="E228" s="285"/>
      <c r="F228" s="285"/>
      <c r="G228" s="285"/>
      <c r="H228" s="139">
        <v>86881</v>
      </c>
      <c r="I228" s="139" t="s">
        <v>16520</v>
      </c>
      <c r="J228" s="139" t="str">
        <f>IF(I228="SINAPI",VLOOKUP(QUANTIDADES!H228,SINAPI,3,),VLOOKUP(QUANTIDADES!H228,SETOP,4,))</f>
        <v>UN</v>
      </c>
      <c r="K228" s="138">
        <v>1</v>
      </c>
      <c r="L228" s="138" t="s">
        <v>41</v>
      </c>
      <c r="M228" s="146">
        <f>IF(I228="SINAPI",VLOOKUP(QUANTIDADES!H228,SINAPI,4,),VLOOKUP(QUANTIDADES!H228,SETOP,5,))</f>
        <v>110.37</v>
      </c>
      <c r="N228" s="146">
        <f t="shared" ref="N228:N231" si="54">ROUND(M228*(1+$D$7),2)</f>
        <v>144.9</v>
      </c>
      <c r="O228" s="146">
        <f t="shared" ref="O228:O231" si="55">K228*M228</f>
        <v>110.37</v>
      </c>
      <c r="P228" s="174">
        <f t="shared" ref="P228:P231" si="56">N228*K228</f>
        <v>144.9</v>
      </c>
      <c r="Q228" s="175"/>
      <c r="R228" s="175"/>
      <c r="S228" s="206"/>
      <c r="T228" s="176"/>
      <c r="U228" s="206"/>
    </row>
    <row r="229" spans="1:21" s="214" customFormat="1" ht="24.95" customHeight="1">
      <c r="A229" s="212" t="s">
        <v>21978</v>
      </c>
      <c r="B229" s="285" t="s">
        <v>22003</v>
      </c>
      <c r="C229" s="285"/>
      <c r="D229" s="285"/>
      <c r="E229" s="285"/>
      <c r="F229" s="285"/>
      <c r="G229" s="285"/>
      <c r="H229" s="139"/>
      <c r="I229" s="139"/>
      <c r="J229" s="139"/>
      <c r="K229" s="138"/>
      <c r="L229" s="138"/>
      <c r="M229" s="146"/>
      <c r="N229" s="146"/>
      <c r="O229" s="146"/>
      <c r="P229" s="174"/>
      <c r="Q229" s="175"/>
      <c r="R229" s="175"/>
      <c r="S229" s="206"/>
      <c r="T229" s="176"/>
      <c r="U229" s="206"/>
    </row>
    <row r="230" spans="1:21" s="214" customFormat="1" ht="24.95" customHeight="1">
      <c r="A230" s="212" t="s">
        <v>22915</v>
      </c>
      <c r="B230" s="285" t="str">
        <f>IF(I230="SINAPI",VLOOKUP(QUANTIDADES!H230,SINAPI,2,),VLOOKUP(QUANTIDADES!H230,SETOP,3,))</f>
        <v>ARGAMASSA PRONTA PARA CONTRAPISO</v>
      </c>
      <c r="C230" s="285"/>
      <c r="D230" s="285"/>
      <c r="E230" s="285"/>
      <c r="F230" s="285"/>
      <c r="G230" s="285"/>
      <c r="H230" s="139">
        <v>36886</v>
      </c>
      <c r="I230" s="139" t="s">
        <v>16520</v>
      </c>
      <c r="J230" s="139" t="str">
        <f>IF(I230="SINAPI",VLOOKUP(QUANTIDADES!H230,SINAPI,3,),VLOOKUP(QUANTIDADES!H230,SETOP,4,))</f>
        <v xml:space="preserve">KG    </v>
      </c>
      <c r="K230" s="138">
        <v>2</v>
      </c>
      <c r="L230" s="138" t="s">
        <v>41</v>
      </c>
      <c r="M230" s="146">
        <f>IF(I230="SINAPI",VLOOKUP(QUANTIDADES!H230,SINAPI,4,),VLOOKUP(QUANTIDADES!H230,SETOP,5,))</f>
        <v>0.42</v>
      </c>
      <c r="N230" s="146">
        <f t="shared" si="54"/>
        <v>0.55000000000000004</v>
      </c>
      <c r="O230" s="146">
        <f t="shared" si="55"/>
        <v>0.84</v>
      </c>
      <c r="P230" s="174">
        <f t="shared" si="56"/>
        <v>1.1000000000000001</v>
      </c>
      <c r="Q230" s="175"/>
      <c r="R230" s="175"/>
      <c r="S230" s="206"/>
      <c r="T230" s="176"/>
      <c r="U230" s="206"/>
    </row>
    <row r="231" spans="1:21" s="214" customFormat="1" ht="24.95" customHeight="1">
      <c r="A231" s="212" t="s">
        <v>22916</v>
      </c>
      <c r="B231" s="285" t="str">
        <f>IF(I231="SINAPI",VLOOKUP(QUANTIDADES!H231,SINAPI,2,),VLOOKUP(QUANTIDADES!H231,SETOP,3,))</f>
        <v>SERVENTE DE OBRAS</v>
      </c>
      <c r="C231" s="285"/>
      <c r="D231" s="285"/>
      <c r="E231" s="285"/>
      <c r="F231" s="285"/>
      <c r="G231" s="285"/>
      <c r="H231" s="139">
        <v>6111</v>
      </c>
      <c r="I231" s="139" t="s">
        <v>16520</v>
      </c>
      <c r="J231" s="139" t="str">
        <f>IF(I231="SINAPI",VLOOKUP(QUANTIDADES!H231,SINAPI,3,),VLOOKUP(QUANTIDADES!H231,SETOP,4,))</f>
        <v xml:space="preserve">H     </v>
      </c>
      <c r="K231" s="138">
        <f>E234</f>
        <v>3</v>
      </c>
      <c r="L231" s="138" t="s">
        <v>41</v>
      </c>
      <c r="M231" s="146">
        <f>IF(I231="SINAPI",VLOOKUP(QUANTIDADES!H231,SINAPI,4,),VLOOKUP(QUANTIDADES!H231,SETOP,5,))</f>
        <v>9.49</v>
      </c>
      <c r="N231" s="146">
        <f t="shared" si="54"/>
        <v>12.46</v>
      </c>
      <c r="O231" s="146">
        <f t="shared" si="55"/>
        <v>28.47</v>
      </c>
      <c r="P231" s="174">
        <f t="shared" si="56"/>
        <v>37.380000000000003</v>
      </c>
      <c r="Q231" s="175"/>
      <c r="R231" s="175"/>
      <c r="S231" s="206"/>
      <c r="T231" s="176"/>
      <c r="U231" s="206"/>
    </row>
    <row r="232" spans="1:21" s="214" customFormat="1" ht="24.95" customHeight="1">
      <c r="A232" s="212"/>
      <c r="B232" s="289" t="s">
        <v>21926</v>
      </c>
      <c r="C232" s="289"/>
      <c r="D232" s="289"/>
      <c r="E232" s="113">
        <v>3</v>
      </c>
      <c r="F232" s="206" t="s">
        <v>24</v>
      </c>
      <c r="G232" s="295"/>
      <c r="H232" s="139"/>
      <c r="I232" s="139"/>
      <c r="J232" s="139"/>
      <c r="K232" s="138"/>
      <c r="L232" s="138"/>
      <c r="M232" s="146"/>
      <c r="N232" s="146"/>
      <c r="O232" s="146"/>
      <c r="P232" s="174"/>
      <c r="Q232" s="175"/>
      <c r="R232" s="175"/>
      <c r="S232" s="206"/>
      <c r="T232" s="176"/>
      <c r="U232" s="206"/>
    </row>
    <row r="233" spans="1:21" s="214" customFormat="1" ht="24.95" customHeight="1">
      <c r="A233" s="212"/>
      <c r="B233" s="289" t="s">
        <v>21925</v>
      </c>
      <c r="C233" s="289"/>
      <c r="D233" s="289"/>
      <c r="E233" s="113">
        <v>1</v>
      </c>
      <c r="F233" s="206" t="s">
        <v>21931</v>
      </c>
      <c r="G233" s="295"/>
      <c r="H233" s="139"/>
      <c r="I233" s="139"/>
      <c r="J233" s="139"/>
      <c r="K233" s="138"/>
      <c r="L233" s="138"/>
      <c r="M233" s="146"/>
      <c r="N233" s="146"/>
      <c r="O233" s="146"/>
      <c r="P233" s="174"/>
      <c r="Q233" s="175"/>
      <c r="R233" s="175"/>
      <c r="S233" s="206"/>
      <c r="T233" s="176"/>
      <c r="U233" s="206"/>
    </row>
    <row r="234" spans="1:21" s="214" customFormat="1" ht="24.95" customHeight="1">
      <c r="A234" s="212"/>
      <c r="B234" s="289" t="s">
        <v>21927</v>
      </c>
      <c r="C234" s="289"/>
      <c r="D234" s="289"/>
      <c r="E234" s="113">
        <f>E232*E233</f>
        <v>3</v>
      </c>
      <c r="F234" s="206" t="s">
        <v>24</v>
      </c>
      <c r="G234" s="207"/>
      <c r="H234" s="139"/>
      <c r="I234" s="139"/>
      <c r="J234" s="139"/>
      <c r="K234" s="138"/>
      <c r="L234" s="138"/>
      <c r="M234" s="146"/>
      <c r="N234" s="146"/>
      <c r="O234" s="146"/>
      <c r="P234" s="174"/>
      <c r="Q234" s="175"/>
      <c r="R234" s="175"/>
      <c r="S234" s="206"/>
      <c r="T234" s="176"/>
      <c r="U234" s="206"/>
    </row>
    <row r="235" spans="1:21" s="214" customFormat="1" ht="24.95" customHeight="1">
      <c r="A235" s="212" t="s">
        <v>22076</v>
      </c>
      <c r="B235" s="293" t="s">
        <v>22005</v>
      </c>
      <c r="C235" s="293"/>
      <c r="D235" s="293"/>
      <c r="E235" s="293"/>
      <c r="F235" s="293"/>
      <c r="G235" s="294"/>
      <c r="H235" s="139"/>
      <c r="I235" s="139"/>
      <c r="J235" s="139"/>
      <c r="K235" s="138"/>
      <c r="L235" s="138"/>
      <c r="M235" s="146"/>
      <c r="N235" s="146"/>
      <c r="O235" s="146"/>
      <c r="P235" s="174"/>
      <c r="Q235" s="175"/>
      <c r="R235" s="175"/>
      <c r="S235" s="206"/>
      <c r="T235" s="176"/>
      <c r="U235" s="206"/>
    </row>
    <row r="236" spans="1:21" s="214" customFormat="1" ht="24.95" customHeight="1">
      <c r="A236" s="212" t="s">
        <v>22077</v>
      </c>
      <c r="B236" s="293" t="s">
        <v>21966</v>
      </c>
      <c r="C236" s="293"/>
      <c r="D236" s="293"/>
      <c r="E236" s="293"/>
      <c r="F236" s="293"/>
      <c r="G236" s="294"/>
      <c r="H236" s="139" t="s">
        <v>21969</v>
      </c>
      <c r="I236" s="139" t="s">
        <v>21864</v>
      </c>
      <c r="J236" s="139" t="s">
        <v>21865</v>
      </c>
      <c r="K236" s="138">
        <v>1</v>
      </c>
      <c r="L236" s="138"/>
      <c r="M236" s="146">
        <v>20</v>
      </c>
      <c r="N236" s="146">
        <f t="shared" ref="N236:N237" si="57">ROUND(M236*(1+$D$7),2)</f>
        <v>26.26</v>
      </c>
      <c r="O236" s="146">
        <f t="shared" ref="O236:O237" si="58">K236*M236</f>
        <v>20</v>
      </c>
      <c r="P236" s="174">
        <f t="shared" ref="P236:P237" si="59">N236*K236</f>
        <v>26.26</v>
      </c>
      <c r="Q236" s="175"/>
      <c r="R236" s="175"/>
      <c r="S236" s="206"/>
      <c r="T236" s="176"/>
      <c r="U236" s="206"/>
    </row>
    <row r="237" spans="1:21" s="214" customFormat="1" ht="24.95" customHeight="1">
      <c r="A237" s="212" t="s">
        <v>22078</v>
      </c>
      <c r="B237" s="285" t="str">
        <f>IF(I237="SINAPI",VLOOKUP(QUANTIDADES!H237,SINAPI,2,),VLOOKUP(QUANTIDADES!H237,SETOP,3,))</f>
        <v>LAMPADA FLUORESCENTE COMPACTA 3U BRANCA 20 W, BASE E27 (127/220 V)</v>
      </c>
      <c r="C237" s="285"/>
      <c r="D237" s="285"/>
      <c r="E237" s="285"/>
      <c r="F237" s="285"/>
      <c r="G237" s="285"/>
      <c r="H237" s="139">
        <v>38780</v>
      </c>
      <c r="I237" s="139" t="s">
        <v>16520</v>
      </c>
      <c r="J237" s="139" t="str">
        <f>IF(I237="SINAPI",VLOOKUP(QUANTIDADES!H237,SINAPI,3,),VLOOKUP(QUANTIDADES!H237,SETOP,4,))</f>
        <v xml:space="preserve">UN    </v>
      </c>
      <c r="K237" s="138">
        <v>1</v>
      </c>
      <c r="L237" s="138" t="s">
        <v>41</v>
      </c>
      <c r="M237" s="146">
        <f>IF(I237="SINAPI",VLOOKUP(QUANTIDADES!H237,SINAPI,4,),VLOOKUP(QUANTIDADES!H237,SETOP,5,))</f>
        <v>12.7</v>
      </c>
      <c r="N237" s="146">
        <f t="shared" si="57"/>
        <v>16.670000000000002</v>
      </c>
      <c r="O237" s="146">
        <f t="shared" si="58"/>
        <v>12.7</v>
      </c>
      <c r="P237" s="174">
        <f t="shared" si="59"/>
        <v>16.670000000000002</v>
      </c>
      <c r="Q237" s="175"/>
      <c r="R237" s="175"/>
      <c r="S237" s="206"/>
      <c r="T237" s="176"/>
      <c r="U237" s="206"/>
    </row>
    <row r="238" spans="1:21" s="214" customFormat="1" ht="24.95" customHeight="1">
      <c r="A238" s="212" t="s">
        <v>22917</v>
      </c>
      <c r="B238" s="285" t="str">
        <f>IF(I238="SINAPI",VLOOKUP(QUANTIDADES!H238,SINAPI,2,),VLOOKUP(QUANTIDADES!H238,SETOP,3,))</f>
        <v>ELETRICISTA</v>
      </c>
      <c r="C238" s="285"/>
      <c r="D238" s="285"/>
      <c r="E238" s="285"/>
      <c r="F238" s="285"/>
      <c r="G238" s="285"/>
      <c r="H238" s="139">
        <v>2436</v>
      </c>
      <c r="I238" s="139" t="s">
        <v>16520</v>
      </c>
      <c r="J238" s="139" t="str">
        <f>IF(I238="SINAPI",VLOOKUP(QUANTIDADES!H238,SINAPI,3,),VLOOKUP(QUANTIDADES!H238,SETOP,4,))</f>
        <v xml:space="preserve">H     </v>
      </c>
      <c r="K238" s="138">
        <f>E241</f>
        <v>8</v>
      </c>
      <c r="L238" s="138" t="s">
        <v>41</v>
      </c>
      <c r="M238" s="146">
        <f>IF(I238="SINAPI",VLOOKUP(QUANTIDADES!H238,SINAPI,4,),VLOOKUP(QUANTIDADES!H238,SETOP,5,))</f>
        <v>14.51</v>
      </c>
      <c r="N238" s="146">
        <f t="shared" ref="N238" si="60">ROUND(M238*(1+$D$7),2)</f>
        <v>19.05</v>
      </c>
      <c r="O238" s="146">
        <f t="shared" ref="O238" si="61">K238*M238</f>
        <v>116.08</v>
      </c>
      <c r="P238" s="174">
        <f t="shared" ref="P238" si="62">N238*K238</f>
        <v>152.4</v>
      </c>
      <c r="Q238" s="175"/>
      <c r="R238" s="175"/>
      <c r="S238" s="206"/>
      <c r="T238" s="176"/>
      <c r="U238" s="206"/>
    </row>
    <row r="239" spans="1:21" s="214" customFormat="1" ht="24.95" customHeight="1">
      <c r="A239" s="212"/>
      <c r="B239" s="289" t="s">
        <v>21926</v>
      </c>
      <c r="C239" s="289"/>
      <c r="D239" s="289"/>
      <c r="E239" s="113">
        <v>8</v>
      </c>
      <c r="F239" s="206" t="s">
        <v>24</v>
      </c>
      <c r="G239" s="295" t="s">
        <v>22004</v>
      </c>
      <c r="H239" s="139"/>
      <c r="I239" s="139"/>
      <c r="J239" s="139"/>
      <c r="K239" s="138"/>
      <c r="L239" s="138"/>
      <c r="M239" s="146"/>
      <c r="N239" s="146"/>
      <c r="O239" s="146"/>
      <c r="P239" s="174"/>
      <c r="Q239" s="175"/>
      <c r="R239" s="175"/>
      <c r="S239" s="206"/>
      <c r="T239" s="176"/>
      <c r="U239" s="206"/>
    </row>
    <row r="240" spans="1:21" s="214" customFormat="1" ht="24.95" customHeight="1">
      <c r="A240" s="212"/>
      <c r="B240" s="289" t="s">
        <v>21925</v>
      </c>
      <c r="C240" s="289"/>
      <c r="D240" s="289"/>
      <c r="E240" s="113">
        <v>1</v>
      </c>
      <c r="F240" s="206" t="s">
        <v>21931</v>
      </c>
      <c r="G240" s="295"/>
      <c r="H240" s="139"/>
      <c r="I240" s="139"/>
      <c r="J240" s="139"/>
      <c r="K240" s="138"/>
      <c r="L240" s="138"/>
      <c r="M240" s="146"/>
      <c r="N240" s="146"/>
      <c r="O240" s="146"/>
      <c r="P240" s="174"/>
      <c r="Q240" s="175"/>
      <c r="R240" s="175"/>
      <c r="S240" s="206"/>
      <c r="T240" s="176"/>
      <c r="U240" s="206"/>
    </row>
    <row r="241" spans="1:21" s="214" customFormat="1" ht="24.95" customHeight="1">
      <c r="A241" s="212"/>
      <c r="B241" s="289" t="s">
        <v>21927</v>
      </c>
      <c r="C241" s="289"/>
      <c r="D241" s="289"/>
      <c r="E241" s="113">
        <f>E239*E240</f>
        <v>8</v>
      </c>
      <c r="F241" s="206" t="s">
        <v>24</v>
      </c>
      <c r="G241" s="207"/>
      <c r="H241" s="139"/>
      <c r="I241" s="139"/>
      <c r="J241" s="139"/>
      <c r="K241" s="138"/>
      <c r="L241" s="138"/>
      <c r="M241" s="146"/>
      <c r="N241" s="146"/>
      <c r="O241" s="146"/>
      <c r="P241" s="174"/>
      <c r="Q241" s="175"/>
      <c r="R241" s="175"/>
      <c r="S241" s="206"/>
      <c r="T241" s="176"/>
      <c r="U241" s="206"/>
    </row>
    <row r="242" spans="1:21" s="214" customFormat="1" ht="30" customHeight="1">
      <c r="A242" s="212" t="s">
        <v>22918</v>
      </c>
      <c r="B242" s="285" t="str">
        <f>IF(I242="SINAPI",VLOOKUP(QUANTIDADES!H242,SINAPI,2,),VLOOKUP(QUANTIDADES!H242,SETOP,3,))</f>
        <v>BARRA DE APOIO RETA, EM ACO INOX POLIDO, COMPRIMENTO 60CM, DIAMETRO MINIMO 3 CM</v>
      </c>
      <c r="C242" s="285"/>
      <c r="D242" s="285"/>
      <c r="E242" s="285"/>
      <c r="F242" s="285"/>
      <c r="G242" s="285"/>
      <c r="H242" s="139">
        <v>36204</v>
      </c>
      <c r="I242" s="139" t="s">
        <v>16520</v>
      </c>
      <c r="J242" s="139" t="str">
        <f>IF(I242="SINAPI",VLOOKUP(QUANTIDADES!H242,SINAPI,3,),VLOOKUP(QUANTIDADES!H242,SETOP,4,))</f>
        <v xml:space="preserve">UN    </v>
      </c>
      <c r="K242" s="138">
        <v>2</v>
      </c>
      <c r="L242" s="138" t="s">
        <v>41</v>
      </c>
      <c r="M242" s="146">
        <f>IF(I242="SINAPI",VLOOKUP(QUANTIDADES!H242,SINAPI,4,),VLOOKUP(QUANTIDADES!H242,SETOP,5,))</f>
        <v>139.18</v>
      </c>
      <c r="N242" s="146">
        <f t="shared" ref="N242" si="63">ROUND(M242*(1+$D$7),2)</f>
        <v>182.73</v>
      </c>
      <c r="O242" s="146">
        <f t="shared" ref="O242" si="64">K242*M242</f>
        <v>278.36</v>
      </c>
      <c r="P242" s="174">
        <f t="shared" ref="P242" si="65">N242*K242</f>
        <v>365.46</v>
      </c>
      <c r="Q242" s="175"/>
      <c r="R242" s="175"/>
      <c r="S242" s="206"/>
      <c r="T242" s="176"/>
      <c r="U242" s="206"/>
    </row>
    <row r="243" spans="1:21" s="214" customFormat="1" ht="24.95" customHeight="1">
      <c r="A243" s="290" t="str">
        <f>"SUBTOTAL "&amp;B195</f>
        <v>SUBTOTAL TROCAS E NOVAS INSTALAÇÕES</v>
      </c>
      <c r="B243" s="291"/>
      <c r="C243" s="291"/>
      <c r="D243" s="291"/>
      <c r="E243" s="291"/>
      <c r="F243" s="291"/>
      <c r="G243" s="291"/>
      <c r="H243" s="291"/>
      <c r="I243" s="291"/>
      <c r="J243" s="291"/>
      <c r="K243" s="291"/>
      <c r="L243" s="291"/>
      <c r="M243" s="291"/>
      <c r="N243" s="291"/>
      <c r="O243" s="164">
        <f>SUM(O196:O242)</f>
        <v>3515.7451999999998</v>
      </c>
      <c r="P243" s="164">
        <f>SUM(P196:P242)</f>
        <v>4615.8073999999997</v>
      </c>
      <c r="Q243" s="175"/>
      <c r="R243" s="175"/>
      <c r="S243" s="206"/>
      <c r="T243" s="176"/>
      <c r="U243" s="206"/>
    </row>
    <row r="244" spans="1:21" s="245" customFormat="1" ht="24.95" customHeight="1">
      <c r="A244" s="186">
        <v>6</v>
      </c>
      <c r="B244" s="292" t="s">
        <v>21948</v>
      </c>
      <c r="C244" s="292"/>
      <c r="D244" s="292"/>
      <c r="E244" s="292"/>
      <c r="F244" s="292"/>
      <c r="G244" s="292"/>
      <c r="H244" s="292"/>
      <c r="I244" s="292"/>
      <c r="J244" s="292"/>
      <c r="K244" s="292"/>
      <c r="L244" s="292"/>
      <c r="M244" s="292"/>
      <c r="N244" s="292"/>
      <c r="O244" s="292"/>
      <c r="P244" s="292"/>
      <c r="Q244" s="175"/>
      <c r="R244" s="175"/>
      <c r="S244" s="243"/>
      <c r="T244" s="176"/>
      <c r="U244" s="243"/>
    </row>
    <row r="245" spans="1:21" s="245" customFormat="1" ht="24.95" customHeight="1">
      <c r="A245" s="244" t="s">
        <v>22079</v>
      </c>
      <c r="B245" s="285" t="str">
        <f>IF(I245="SINAPI",VLOOKUP(QUANTIDADES!H245,SINAPI,2,),VLOOKUP(QUANTIDADES!H245,SETOP,3,))</f>
        <v>EXTINTOR DE INCÊNDIO TIPO PÓ QUÍMICO 2-A:20-B:C, CAPACIDADE 6 KG</v>
      </c>
      <c r="C245" s="285"/>
      <c r="D245" s="285"/>
      <c r="E245" s="285"/>
      <c r="F245" s="285"/>
      <c r="G245" s="285"/>
      <c r="H245" s="139" t="s">
        <v>11243</v>
      </c>
      <c r="I245" s="139" t="s">
        <v>6343</v>
      </c>
      <c r="J245" s="139" t="str">
        <f>IF(I245="SINAPI",VLOOKUP(QUANTIDADES!H245,SINAPI,3,),VLOOKUP(QUANTIDADES!H245,SETOP,4,))</f>
        <v>U</v>
      </c>
      <c r="K245" s="138">
        <v>4</v>
      </c>
      <c r="L245" s="138" t="s">
        <v>41</v>
      </c>
      <c r="M245" s="146">
        <f>IF(I245="SINAPI",VLOOKUP(QUANTIDADES!H245,SINAPI,4,),VLOOKUP(QUANTIDADES!H245,SETOP,5,))</f>
        <v>152.72</v>
      </c>
      <c r="N245" s="146">
        <f>ROUND(M245*(1+$D$7),2)</f>
        <v>200.51</v>
      </c>
      <c r="O245" s="146">
        <f>K245*M245</f>
        <v>610.88</v>
      </c>
      <c r="P245" s="174">
        <f>N245*K245</f>
        <v>802.04</v>
      </c>
      <c r="Q245" s="175"/>
      <c r="R245" s="175"/>
      <c r="S245" s="243"/>
      <c r="T245" s="176"/>
      <c r="U245" s="243"/>
    </row>
    <row r="246" spans="1:21" s="245" customFormat="1" ht="24.95" customHeight="1">
      <c r="A246" s="244" t="s">
        <v>22080</v>
      </c>
      <c r="B246" s="285" t="str">
        <f>IF(I246="SINAPI",VLOOKUP(QUANTIDADES!H246,SINAPI,2,),VLOOKUP(QUANTIDADES!H246,SETOP,3,))</f>
        <v>BASE DECORATIVA PARA EXTINTORES</v>
      </c>
      <c r="C246" s="285"/>
      <c r="D246" s="285"/>
      <c r="E246" s="285"/>
      <c r="F246" s="285"/>
      <c r="G246" s="285"/>
      <c r="H246" s="139" t="s">
        <v>11235</v>
      </c>
      <c r="I246" s="139" t="s">
        <v>6343</v>
      </c>
      <c r="J246" s="139" t="str">
        <f>IF(I246="SINAPI",VLOOKUP(QUANTIDADES!H246,SINAPI,3,),VLOOKUP(QUANTIDADES!H246,SETOP,4,))</f>
        <v>U</v>
      </c>
      <c r="K246" s="138">
        <v>4</v>
      </c>
      <c r="L246" s="138" t="s">
        <v>41</v>
      </c>
      <c r="M246" s="146">
        <f>IF(I246="SINAPI",VLOOKUP(QUANTIDADES!H246,SINAPI,4,),VLOOKUP(QUANTIDADES!H246,SETOP,5,))</f>
        <v>47.6</v>
      </c>
      <c r="N246" s="146">
        <f t="shared" ref="N246:N257" si="66">ROUND(M246*(1+$D$7),2)</f>
        <v>62.49</v>
      </c>
      <c r="O246" s="146">
        <f t="shared" ref="O246:O257" si="67">K246*M246</f>
        <v>190.4</v>
      </c>
      <c r="P246" s="174">
        <f t="shared" ref="P246:P257" si="68">N246*K246</f>
        <v>249.96</v>
      </c>
      <c r="Q246" s="175"/>
      <c r="R246" s="175"/>
      <c r="S246" s="243"/>
      <c r="T246" s="176"/>
      <c r="U246" s="243"/>
    </row>
    <row r="247" spans="1:21" s="245" customFormat="1" ht="24.95" customHeight="1">
      <c r="A247" s="244" t="s">
        <v>22081</v>
      </c>
      <c r="B247" s="285" t="str">
        <f>IF(I247="SINAPI",VLOOKUP(QUANTIDADES!H247,SINAPI,2,),VLOOKUP(QUANTIDADES!H247,SETOP,3,))</f>
        <v>PLACA FOTOLUMINESCENTE "S12" - 380 X 190 MM (SAÍDA)</v>
      </c>
      <c r="C247" s="285"/>
      <c r="D247" s="285"/>
      <c r="E247" s="285"/>
      <c r="F247" s="285"/>
      <c r="G247" s="285"/>
      <c r="H247" s="139" t="s">
        <v>11256</v>
      </c>
      <c r="I247" s="139" t="s">
        <v>6343</v>
      </c>
      <c r="J247" s="139" t="str">
        <f>IF(I247="SINAPI",VLOOKUP(QUANTIDADES!H247,SINAPI,3,),VLOOKUP(QUANTIDADES!H247,SETOP,4,))</f>
        <v>U</v>
      </c>
      <c r="K247" s="138">
        <v>3</v>
      </c>
      <c r="L247" s="138" t="s">
        <v>41</v>
      </c>
      <c r="M247" s="146">
        <f>IF(I247="SINAPI",VLOOKUP(QUANTIDADES!H247,SINAPI,4,),VLOOKUP(QUANTIDADES!H247,SETOP,5,))</f>
        <v>16.420000000000002</v>
      </c>
      <c r="N247" s="146">
        <f t="shared" si="66"/>
        <v>21.56</v>
      </c>
      <c r="O247" s="146">
        <f t="shared" si="67"/>
        <v>49.260000000000005</v>
      </c>
      <c r="P247" s="174">
        <f t="shared" si="68"/>
        <v>64.679999999999993</v>
      </c>
      <c r="Q247" s="175"/>
      <c r="R247" s="175"/>
      <c r="S247" s="243"/>
      <c r="T247" s="176"/>
      <c r="U247" s="243"/>
    </row>
    <row r="248" spans="1:21" s="245" customFormat="1" ht="24.95" customHeight="1">
      <c r="A248" s="244" t="s">
        <v>22082</v>
      </c>
      <c r="B248" s="285" t="str">
        <f>IF(I248="SINAPI",VLOOKUP(QUANTIDADES!H248,SINAPI,2,),VLOOKUP(QUANTIDADES!H248,SETOP,3,))</f>
        <v>PLACA FOTOLUMINESCENTE "S1" OU "S2"- 380 X 190 MM (SAÍDA - DIREITA)</v>
      </c>
      <c r="C248" s="285"/>
      <c r="D248" s="285"/>
      <c r="E248" s="285"/>
      <c r="F248" s="285"/>
      <c r="G248" s="285"/>
      <c r="H248" s="139" t="s">
        <v>11253</v>
      </c>
      <c r="I248" s="139" t="s">
        <v>6343</v>
      </c>
      <c r="J248" s="139" t="str">
        <f>IF(I248="SINAPI",VLOOKUP(QUANTIDADES!H248,SINAPI,3,),VLOOKUP(QUANTIDADES!H248,SETOP,4,))</f>
        <v>U</v>
      </c>
      <c r="K248" s="138">
        <v>1</v>
      </c>
      <c r="L248" s="138" t="s">
        <v>41</v>
      </c>
      <c r="M248" s="146">
        <f>IF(I248="SINAPI",VLOOKUP(QUANTIDADES!H248,SINAPI,4,),VLOOKUP(QUANTIDADES!H248,SETOP,5,))</f>
        <v>16.420000000000002</v>
      </c>
      <c r="N248" s="146">
        <f t="shared" si="66"/>
        <v>21.56</v>
      </c>
      <c r="O248" s="146">
        <f t="shared" si="67"/>
        <v>16.420000000000002</v>
      </c>
      <c r="P248" s="174">
        <f t="shared" si="68"/>
        <v>21.56</v>
      </c>
      <c r="Q248" s="175"/>
      <c r="R248" s="175"/>
      <c r="S248" s="243"/>
      <c r="T248" s="176"/>
      <c r="U248" s="243"/>
    </row>
    <row r="249" spans="1:21" s="245" customFormat="1" ht="24.95" customHeight="1">
      <c r="A249" s="244" t="s">
        <v>22083</v>
      </c>
      <c r="B249" s="285" t="str">
        <f>IF(I249="SINAPI",VLOOKUP(QUANTIDADES!H249,SINAPI,2,),VLOOKUP(QUANTIDADES!H249,SETOP,3,))</f>
        <v>PLACA FOTOLUMINESCENTE "S1" OU "S2"- 380 X 190 MM (SAÍDA - ESQUERDA)</v>
      </c>
      <c r="C249" s="285"/>
      <c r="D249" s="285"/>
      <c r="E249" s="285"/>
      <c r="F249" s="285"/>
      <c r="G249" s="285"/>
      <c r="H249" s="139" t="s">
        <v>11254</v>
      </c>
      <c r="I249" s="139" t="s">
        <v>6343</v>
      </c>
      <c r="J249" s="139" t="str">
        <f>IF(I249="SINAPI",VLOOKUP(QUANTIDADES!H249,SINAPI,3,),VLOOKUP(QUANTIDADES!H249,SETOP,4,))</f>
        <v>U</v>
      </c>
      <c r="K249" s="138">
        <v>6</v>
      </c>
      <c r="L249" s="138" t="s">
        <v>41</v>
      </c>
      <c r="M249" s="146">
        <f>IF(I249="SINAPI",VLOOKUP(QUANTIDADES!H249,SINAPI,4,),VLOOKUP(QUANTIDADES!H249,SETOP,5,))</f>
        <v>16.420000000000002</v>
      </c>
      <c r="N249" s="146">
        <f t="shared" ref="N249" si="69">ROUND(M249*(1+$D$7),2)</f>
        <v>21.56</v>
      </c>
      <c r="O249" s="146">
        <f t="shared" ref="O249" si="70">K249*M249</f>
        <v>98.52000000000001</v>
      </c>
      <c r="P249" s="174">
        <f t="shared" ref="P249" si="71">N249*K249</f>
        <v>129.35999999999999</v>
      </c>
      <c r="Q249" s="175"/>
      <c r="R249" s="175"/>
      <c r="S249" s="243"/>
      <c r="T249" s="176"/>
      <c r="U249" s="243"/>
    </row>
    <row r="250" spans="1:21" s="245" customFormat="1" ht="24.95" customHeight="1">
      <c r="A250" s="244" t="s">
        <v>22084</v>
      </c>
      <c r="B250" s="285" t="s">
        <v>21968</v>
      </c>
      <c r="C250" s="285"/>
      <c r="D250" s="285"/>
      <c r="E250" s="285"/>
      <c r="F250" s="285"/>
      <c r="G250" s="285"/>
      <c r="H250" s="139" t="s">
        <v>11254</v>
      </c>
      <c r="I250" s="139" t="s">
        <v>6343</v>
      </c>
      <c r="J250" s="139" t="str">
        <f>IF(I250="SINAPI",VLOOKUP(QUANTIDADES!H250,SINAPI,3,),VLOOKUP(QUANTIDADES!H250,SETOP,4,))</f>
        <v>U</v>
      </c>
      <c r="K250" s="138">
        <v>24</v>
      </c>
      <c r="L250" s="138" t="s">
        <v>41</v>
      </c>
      <c r="M250" s="146">
        <f>IF(I250="SINAPI",VLOOKUP(QUANTIDADES!H250,SINAPI,4,),VLOOKUP(QUANTIDADES!H250,SETOP,5,))</f>
        <v>16.420000000000002</v>
      </c>
      <c r="N250" s="146">
        <f t="shared" si="66"/>
        <v>21.56</v>
      </c>
      <c r="O250" s="146">
        <f t="shared" si="67"/>
        <v>394.08000000000004</v>
      </c>
      <c r="P250" s="174">
        <f t="shared" si="68"/>
        <v>517.43999999999994</v>
      </c>
      <c r="Q250" s="175"/>
      <c r="R250" s="175"/>
      <c r="S250" s="243"/>
      <c r="T250" s="176"/>
      <c r="U250" s="243"/>
    </row>
    <row r="251" spans="1:21" s="245" customFormat="1" ht="24.95" customHeight="1">
      <c r="A251" s="244" t="s">
        <v>21922</v>
      </c>
      <c r="B251" s="285" t="s">
        <v>21947</v>
      </c>
      <c r="C251" s="285"/>
      <c r="D251" s="285"/>
      <c r="E251" s="285"/>
      <c r="F251" s="285"/>
      <c r="G251" s="285"/>
      <c r="H251" s="139" t="s">
        <v>11254</v>
      </c>
      <c r="I251" s="139" t="s">
        <v>21949</v>
      </c>
      <c r="J251" s="139" t="str">
        <f>IF(I251="SINAPI",VLOOKUP(QUANTIDADES!H251,SINAPI,3,),VLOOKUP(QUANTIDADES!H251,SETOP,4,))</f>
        <v>U</v>
      </c>
      <c r="K251" s="138">
        <v>1</v>
      </c>
      <c r="L251" s="138"/>
      <c r="M251" s="146">
        <v>79.59</v>
      </c>
      <c r="N251" s="146">
        <f t="shared" si="66"/>
        <v>104.49</v>
      </c>
      <c r="O251" s="146">
        <f t="shared" si="67"/>
        <v>79.59</v>
      </c>
      <c r="P251" s="174">
        <f t="shared" si="68"/>
        <v>104.49</v>
      </c>
      <c r="Q251" s="175"/>
      <c r="R251" s="175"/>
      <c r="S251" s="243"/>
      <c r="T251" s="176"/>
      <c r="U251" s="243"/>
    </row>
    <row r="252" spans="1:21" s="245" customFormat="1" ht="24.95" customHeight="1">
      <c r="A252" s="244" t="s">
        <v>21941</v>
      </c>
      <c r="B252" s="285" t="str">
        <f>IF(I252="SINAPI",VLOOKUP(QUANTIDADES!H252,SINAPI,2,),VLOOKUP(QUANTIDADES!H252,SETOP,3,))</f>
        <v>PLACA FOTOLUMINESCENTE "E5" - 300 X 300 MM</v>
      </c>
      <c r="C252" s="285"/>
      <c r="D252" s="285"/>
      <c r="E252" s="285"/>
      <c r="F252" s="285"/>
      <c r="G252" s="285"/>
      <c r="H252" s="139" t="s">
        <v>11250</v>
      </c>
      <c r="I252" s="139" t="s">
        <v>6343</v>
      </c>
      <c r="J252" s="139" t="str">
        <f>IF(I252="SINAPI",VLOOKUP(QUANTIDADES!H252,SINAPI,3,),VLOOKUP(QUANTIDADES!H252,SETOP,4,))</f>
        <v>U</v>
      </c>
      <c r="K252" s="138">
        <v>4</v>
      </c>
      <c r="L252" s="138" t="s">
        <v>41</v>
      </c>
      <c r="M252" s="146">
        <f>IF(I252="SINAPI",VLOOKUP(QUANTIDADES!H252,SINAPI,4,),VLOOKUP(QUANTIDADES!H252,SETOP,5,))</f>
        <v>15.91</v>
      </c>
      <c r="N252" s="146">
        <f t="shared" si="66"/>
        <v>20.89</v>
      </c>
      <c r="O252" s="146">
        <f t="shared" si="67"/>
        <v>63.64</v>
      </c>
      <c r="P252" s="174">
        <f t="shared" si="68"/>
        <v>83.56</v>
      </c>
      <c r="Q252" s="175"/>
      <c r="R252" s="175"/>
      <c r="S252" s="243"/>
      <c r="T252" s="176"/>
      <c r="U252" s="243"/>
    </row>
    <row r="253" spans="1:21" s="245" customFormat="1" ht="24.95" customHeight="1">
      <c r="A253" s="244" t="s">
        <v>21965</v>
      </c>
      <c r="B253" s="285" t="str">
        <f>IF(I253="SINAPI",VLOOKUP(QUANTIDADES!H253,SINAPI,2,),VLOOKUP(QUANTIDADES!H253,SETOP,3,))</f>
        <v>LUMINÁRIA DE EMERGÊNCIA AUTÔNOMA IE-16 COM LÂMPADA DE 8 W</v>
      </c>
      <c r="C253" s="285"/>
      <c r="D253" s="285"/>
      <c r="E253" s="285"/>
      <c r="F253" s="285"/>
      <c r="G253" s="285"/>
      <c r="H253" s="139" t="s">
        <v>11246</v>
      </c>
      <c r="I253" s="139" t="s">
        <v>6343</v>
      </c>
      <c r="J253" s="139" t="str">
        <f>IF(I253="SINAPI",VLOOKUP(QUANTIDADES!H253,SINAPI,3,),VLOOKUP(QUANTIDADES!H253,SETOP,4,))</f>
        <v>U</v>
      </c>
      <c r="K253" s="138">
        <v>49</v>
      </c>
      <c r="L253" s="138" t="s">
        <v>41</v>
      </c>
      <c r="M253" s="146">
        <f>IF(I253="SINAPI",VLOOKUP(QUANTIDADES!H253,SINAPI,4,),VLOOKUP(QUANTIDADES!H253,SETOP,5,))</f>
        <v>67.88</v>
      </c>
      <c r="N253" s="146">
        <f t="shared" ref="N253" si="72">ROUND(M253*(1+$D$7),2)</f>
        <v>89.12</v>
      </c>
      <c r="O253" s="146">
        <f t="shared" ref="O253" si="73">K253*M253</f>
        <v>3326.12</v>
      </c>
      <c r="P253" s="174">
        <f t="shared" ref="P253" si="74">N253*K253</f>
        <v>4366.88</v>
      </c>
      <c r="Q253" s="175"/>
      <c r="R253" s="175"/>
      <c r="S253" s="243"/>
      <c r="T253" s="176"/>
      <c r="U253" s="243"/>
    </row>
    <row r="254" spans="1:21" s="245" customFormat="1" ht="30.75" customHeight="1">
      <c r="A254" s="244" t="s">
        <v>22085</v>
      </c>
      <c r="B254" s="285" t="str">
        <f>IF(I254="SINAPI",VLOOKUP(QUANTIDADES!H254,SINAPI,2,),VLOOKUP(QUANTIDADES!H254,SETOP,3,))</f>
        <v>CABO DE COBRE, FLEXIVEL, CLASSE 4 OU 5, ISOLACAO EM PVC/A, ANTICHAMA BWF-B, 1 CONDUTOR, 450/750 V, SECAO NOMINAL 1,5 MM2</v>
      </c>
      <c r="C254" s="285"/>
      <c r="D254" s="285"/>
      <c r="E254" s="285"/>
      <c r="F254" s="285"/>
      <c r="G254" s="285"/>
      <c r="H254" s="139">
        <v>1013</v>
      </c>
      <c r="I254" s="139" t="s">
        <v>16520</v>
      </c>
      <c r="J254" s="139" t="str">
        <f>IF(I254="SINAPI",VLOOKUP(QUANTIDADES!H254,SINAPI,3,),VLOOKUP(QUANTIDADES!H254,SETOP,4,))</f>
        <v xml:space="preserve">M     </v>
      </c>
      <c r="K254" s="138">
        <f>49*9</f>
        <v>441</v>
      </c>
      <c r="L254" s="138" t="s">
        <v>41</v>
      </c>
      <c r="M254" s="146">
        <f>IF(I254="SINAPI",VLOOKUP(QUANTIDADES!H254,SINAPI,4,),VLOOKUP(QUANTIDADES!H254,SETOP,5,))</f>
        <v>0.66</v>
      </c>
      <c r="N254" s="146">
        <f t="shared" si="66"/>
        <v>0.87</v>
      </c>
      <c r="O254" s="146">
        <f t="shared" si="67"/>
        <v>291.06</v>
      </c>
      <c r="P254" s="174">
        <f t="shared" si="68"/>
        <v>383.67</v>
      </c>
      <c r="Q254" s="175"/>
      <c r="R254" s="175"/>
      <c r="S254" s="243"/>
      <c r="T254" s="176"/>
      <c r="U254" s="243"/>
    </row>
    <row r="255" spans="1:21" s="245" customFormat="1" ht="43.5" customHeight="1">
      <c r="A255" s="244" t="s">
        <v>22086</v>
      </c>
      <c r="B255" s="285" t="str">
        <f>IF(I255="SINAPI",VLOOKUP(QUANTIDADES!H255,SINAPI,2,),VLOOKUP(QUANTIDADES!H255,SETOP,3,))</f>
        <v>TOMADA ALTA DE EMBUTIR (1 MÓDULO), 2P+T 20 A, SEM SUPORTE E SEM PLACA - FORNECIMENTO E INSTALAÇÃO. AF_12/2015</v>
      </c>
      <c r="C255" s="285"/>
      <c r="D255" s="285"/>
      <c r="E255" s="285"/>
      <c r="F255" s="285"/>
      <c r="G255" s="285"/>
      <c r="H255" s="139">
        <v>91991</v>
      </c>
      <c r="I255" s="139" t="s">
        <v>16520</v>
      </c>
      <c r="J255" s="139" t="str">
        <f>IF(I255="SINAPI",VLOOKUP(QUANTIDADES!H255,SINAPI,3,),VLOOKUP(QUANTIDADES!H255,SETOP,4,))</f>
        <v>UN</v>
      </c>
      <c r="K255" s="138">
        <v>49</v>
      </c>
      <c r="L255" s="138" t="s">
        <v>41</v>
      </c>
      <c r="M255" s="146">
        <f>IF(I255="SINAPI",VLOOKUP(QUANTIDADES!H255,SINAPI,4,),VLOOKUP(QUANTIDADES!H255,SETOP,5,))</f>
        <v>23.28</v>
      </c>
      <c r="N255" s="146">
        <f t="shared" si="66"/>
        <v>30.56</v>
      </c>
      <c r="O255" s="146">
        <f t="shared" si="67"/>
        <v>1140.72</v>
      </c>
      <c r="P255" s="174">
        <f t="shared" si="68"/>
        <v>1497.4399999999998</v>
      </c>
      <c r="Q255" s="175"/>
      <c r="R255" s="175"/>
      <c r="S255" s="243"/>
      <c r="T255" s="176"/>
      <c r="U255" s="243"/>
    </row>
    <row r="256" spans="1:21" s="245" customFormat="1" ht="42" customHeight="1">
      <c r="A256" s="244" t="s">
        <v>22087</v>
      </c>
      <c r="B256" s="285" t="str">
        <f>IF(I256="SINAPI",VLOOKUP(QUANTIDADES!H256,SINAPI,2,),VLOOKUP(QUANTIDADES!H256,SETOP,3,))</f>
        <v>CAIXA RETANGULAR 4" X 2" ALTA (2,00 M DO PISO), PVC, INSTALADA EM PAREDE - FORNECIMENTO E INSTALAÇÃO. AF_12/2015</v>
      </c>
      <c r="C256" s="285"/>
      <c r="D256" s="285"/>
      <c r="E256" s="285"/>
      <c r="F256" s="285"/>
      <c r="G256" s="285"/>
      <c r="H256" s="139">
        <v>91939</v>
      </c>
      <c r="I256" s="139" t="s">
        <v>16520</v>
      </c>
      <c r="J256" s="139" t="str">
        <f>IF(I256="SINAPI",VLOOKUP(QUANTIDADES!H256,SINAPI,3,),VLOOKUP(QUANTIDADES!H256,SETOP,4,))</f>
        <v>UN</v>
      </c>
      <c r="K256" s="138">
        <v>49</v>
      </c>
      <c r="L256" s="138" t="s">
        <v>41</v>
      </c>
      <c r="M256" s="146">
        <f>IF(I256="SINAPI",VLOOKUP(QUANTIDADES!H256,SINAPI,4,),VLOOKUP(QUANTIDADES!H256,SETOP,5,))</f>
        <v>19.21</v>
      </c>
      <c r="N256" s="146">
        <f t="shared" si="66"/>
        <v>25.22</v>
      </c>
      <c r="O256" s="146">
        <f t="shared" si="67"/>
        <v>941.29000000000008</v>
      </c>
      <c r="P256" s="174">
        <f t="shared" si="68"/>
        <v>1235.78</v>
      </c>
      <c r="Q256" s="175"/>
      <c r="R256" s="175"/>
      <c r="S256" s="243"/>
      <c r="T256" s="176"/>
      <c r="U256" s="243"/>
    </row>
    <row r="257" spans="1:21" s="245" customFormat="1" ht="24.95" customHeight="1">
      <c r="A257" s="244" t="s">
        <v>22088</v>
      </c>
      <c r="B257" s="285" t="str">
        <f>IF(I257="SINAPI",VLOOKUP(QUANTIDADES!H257,SINAPI,2,),VLOOKUP(QUANTIDADES!H257,SETOP,3,))</f>
        <v>ELETRODUTO PVC FLEXIVEL CORRUGADO, COR AMARELA, DE 16 MM</v>
      </c>
      <c r="C257" s="285"/>
      <c r="D257" s="285"/>
      <c r="E257" s="285"/>
      <c r="F257" s="285"/>
      <c r="G257" s="285"/>
      <c r="H257" s="139">
        <v>2687</v>
      </c>
      <c r="I257" s="139" t="s">
        <v>16520</v>
      </c>
      <c r="J257" s="139" t="str">
        <f>IF(I257="SINAPI",VLOOKUP(QUANTIDADES!H257,SINAPI,3,),VLOOKUP(QUANTIDADES!H257,SETOP,4,))</f>
        <v xml:space="preserve">M     </v>
      </c>
      <c r="K257" s="138">
        <f>49*3</f>
        <v>147</v>
      </c>
      <c r="L257" s="138" t="s">
        <v>41</v>
      </c>
      <c r="M257" s="146">
        <f>IF(I257="SINAPI",VLOOKUP(QUANTIDADES!H257,SINAPI,4,),VLOOKUP(QUANTIDADES!H257,SETOP,5,))</f>
        <v>1.08</v>
      </c>
      <c r="N257" s="146">
        <f t="shared" si="66"/>
        <v>1.42</v>
      </c>
      <c r="O257" s="146">
        <f t="shared" si="67"/>
        <v>158.76000000000002</v>
      </c>
      <c r="P257" s="174">
        <f t="shared" si="68"/>
        <v>208.73999999999998</v>
      </c>
      <c r="Q257" s="175"/>
      <c r="R257" s="175"/>
      <c r="S257" s="243"/>
      <c r="T257" s="176"/>
      <c r="U257" s="243"/>
    </row>
    <row r="258" spans="1:21" s="245" customFormat="1" ht="42" customHeight="1">
      <c r="A258" s="244" t="s">
        <v>22089</v>
      </c>
      <c r="B258" s="285" t="str">
        <f>IF(I258="SINAPI",VLOOKUP(QUANTIDADES!H258,SINAPI,2,),VLOOKUP(QUANTIDADES!H258,SETOP,3,))</f>
        <v>REBOCO DE ARGAMASSA DE CIMENTO E AREIA, TRAÇO 1:5 (EXECUÇÃO, INCLUINDO O FORNECIMENTO E TRANSPORTE DE TODOS OS MATERIAIS)</v>
      </c>
      <c r="C258" s="285"/>
      <c r="D258" s="285"/>
      <c r="E258" s="285"/>
      <c r="F258" s="285"/>
      <c r="G258" s="285"/>
      <c r="H258" s="139" t="s">
        <v>16516</v>
      </c>
      <c r="I258" s="139" t="s">
        <v>6343</v>
      </c>
      <c r="J258" s="139" t="str">
        <f>IF(I258="SINAPI",VLOOKUP(QUANTIDADES!H258,SINAPI,3,),VLOOKUP(QUANTIDADES!H258,SETOP,4,))</f>
        <v>M2</v>
      </c>
      <c r="K258" s="138">
        <f>49*3*0.1</f>
        <v>14.700000000000001</v>
      </c>
      <c r="L258" s="138" t="s">
        <v>41</v>
      </c>
      <c r="M258" s="146">
        <f>IF(I258="SINAPI",VLOOKUP(QUANTIDADES!H258,SINAPI,4,),VLOOKUP(QUANTIDADES!H258,SETOP,5,))</f>
        <v>22.98</v>
      </c>
      <c r="N258" s="146">
        <f t="shared" ref="N258:N259" si="75">ROUND(M258*(1+$D$7),2)</f>
        <v>30.17</v>
      </c>
      <c r="O258" s="146">
        <f t="shared" ref="O258:O259" si="76">K258*M258</f>
        <v>337.80600000000004</v>
      </c>
      <c r="P258" s="174">
        <f t="shared" ref="P258:P259" si="77">N258*K258</f>
        <v>443.49900000000008</v>
      </c>
      <c r="Q258" s="175"/>
      <c r="R258" s="175"/>
      <c r="S258" s="243"/>
      <c r="T258" s="176"/>
      <c r="U258" s="243"/>
    </row>
    <row r="259" spans="1:21" s="245" customFormat="1" ht="30.75" customHeight="1">
      <c r="A259" s="244" t="s">
        <v>22090</v>
      </c>
      <c r="B259" s="285" t="str">
        <f>IF(I259="SINAPI",VLOOKUP(QUANTIDADES!H259,SINAPI,2,),VLOOKUP(QUANTIDADES!H259,SETOP,3,))</f>
        <v>RASGO EM ALVENARIA PARA RAMAIS/ DISTRIBUIÇÃO COM DIAMETROS MENORES OU IGUAIS A 40 MM. AF_05/2015</v>
      </c>
      <c r="C259" s="285"/>
      <c r="D259" s="285"/>
      <c r="E259" s="285"/>
      <c r="F259" s="285"/>
      <c r="G259" s="285"/>
      <c r="H259" s="139">
        <v>90443</v>
      </c>
      <c r="I259" s="139" t="s">
        <v>16520</v>
      </c>
      <c r="J259" s="139" t="str">
        <f>IF(I259="SINAPI",VLOOKUP(QUANTIDADES!H259,SINAPI,3,),VLOOKUP(QUANTIDADES!H259,SETOP,4,))</f>
        <v>M</v>
      </c>
      <c r="K259" s="138">
        <v>147</v>
      </c>
      <c r="L259" s="138" t="s">
        <v>41</v>
      </c>
      <c r="M259" s="146">
        <f>IF(I259="SINAPI",VLOOKUP(QUANTIDADES!H259,SINAPI,4,),VLOOKUP(QUANTIDADES!H259,SETOP,5,))</f>
        <v>9.1199999999999992</v>
      </c>
      <c r="N259" s="146">
        <f t="shared" si="75"/>
        <v>11.97</v>
      </c>
      <c r="O259" s="146">
        <f t="shared" si="76"/>
        <v>1340.6399999999999</v>
      </c>
      <c r="P259" s="174">
        <f t="shared" si="77"/>
        <v>1759.5900000000001</v>
      </c>
      <c r="Q259" s="175"/>
      <c r="R259" s="175"/>
      <c r="S259" s="243"/>
      <c r="T259" s="176"/>
      <c r="U259" s="243"/>
    </row>
    <row r="260" spans="1:21" s="13" customFormat="1" ht="24.95" customHeight="1">
      <c r="A260" s="125"/>
      <c r="B260" s="183"/>
      <c r="C260" s="208"/>
      <c r="D260" s="183"/>
      <c r="E260" s="125"/>
      <c r="F260" s="125"/>
      <c r="G260" s="125"/>
      <c r="H260" s="286" t="str">
        <f>"SUBTOTAL "&amp;B244</f>
        <v>SUBTOTAL PROJETO DE PREVENÇÃO E COMBATE A INCÊNDIO E PÂNICO</v>
      </c>
      <c r="I260" s="286"/>
      <c r="J260" s="286"/>
      <c r="K260" s="286"/>
      <c r="L260" s="286"/>
      <c r="M260" s="286"/>
      <c r="N260" s="287"/>
      <c r="O260" s="126">
        <f>SUM(O245:O259)</f>
        <v>9039.1859999999997</v>
      </c>
      <c r="P260" s="126">
        <f>SUM(P245:P259)</f>
        <v>11868.689</v>
      </c>
      <c r="Q260" s="97"/>
      <c r="R260" s="97"/>
      <c r="S260" s="7"/>
      <c r="T260" s="89"/>
      <c r="U260" s="7"/>
    </row>
    <row r="261" spans="1:21" s="63" customFormat="1" ht="24.95" customHeight="1">
      <c r="A261" s="278" t="s">
        <v>21874</v>
      </c>
      <c r="B261" s="278"/>
      <c r="C261" s="278"/>
      <c r="D261" s="278"/>
      <c r="E261" s="278"/>
      <c r="F261" s="278"/>
      <c r="G261" s="278"/>
      <c r="H261" s="278"/>
      <c r="I261" s="278"/>
      <c r="J261" s="278"/>
      <c r="K261" s="278"/>
      <c r="L261" s="278"/>
      <c r="M261" s="278"/>
      <c r="N261" s="278"/>
      <c r="O261" s="278"/>
      <c r="P261" s="160">
        <f>O31+O93+O155+O194+O243+O260</f>
        <v>28028.24244533333</v>
      </c>
      <c r="Q261" s="98"/>
      <c r="R261" s="98"/>
    </row>
    <row r="262" spans="1:21" s="63" customFormat="1" ht="24.95" customHeight="1" thickBot="1">
      <c r="A262" s="122"/>
      <c r="B262" s="288" t="s">
        <v>33</v>
      </c>
      <c r="C262" s="288"/>
      <c r="D262" s="288"/>
      <c r="E262" s="288"/>
      <c r="F262" s="288"/>
      <c r="G262" s="288"/>
      <c r="H262" s="288"/>
      <c r="I262" s="288"/>
      <c r="J262" s="288"/>
      <c r="K262" s="288"/>
      <c r="L262" s="288"/>
      <c r="M262" s="288"/>
      <c r="N262" s="288"/>
      <c r="O262" s="288"/>
      <c r="P262" s="161">
        <f>P261+O17</f>
        <v>28627.74244533333</v>
      </c>
      <c r="Q262" s="99"/>
      <c r="R262" s="99"/>
      <c r="U262" s="85"/>
    </row>
    <row r="263" spans="1:21" s="63" customFormat="1" ht="24.95" customHeight="1" thickBot="1">
      <c r="A263" s="123"/>
      <c r="B263" s="277" t="s">
        <v>21862</v>
      </c>
      <c r="C263" s="277"/>
      <c r="D263" s="277"/>
      <c r="E263" s="277"/>
      <c r="F263" s="277"/>
      <c r="G263" s="277"/>
      <c r="H263" s="277"/>
      <c r="I263" s="277"/>
      <c r="J263" s="277"/>
      <c r="K263" s="277"/>
      <c r="L263" s="277"/>
      <c r="M263" s="277"/>
      <c r="N263" s="277"/>
      <c r="O263" s="277"/>
      <c r="P263" s="162">
        <f>P264-P262</f>
        <v>8958.2943013333352</v>
      </c>
      <c r="Q263" s="99"/>
      <c r="R263" s="99"/>
    </row>
    <row r="264" spans="1:21" s="63" customFormat="1" ht="24.95" customHeight="1">
      <c r="A264" s="278" t="s">
        <v>45</v>
      </c>
      <c r="B264" s="278"/>
      <c r="C264" s="278"/>
      <c r="D264" s="278"/>
      <c r="E264" s="278"/>
      <c r="F264" s="278"/>
      <c r="G264" s="278"/>
      <c r="H264" s="278"/>
      <c r="I264" s="278"/>
      <c r="J264" s="278"/>
      <c r="K264" s="278"/>
      <c r="L264" s="278"/>
      <c r="M264" s="278"/>
      <c r="N264" s="278"/>
      <c r="O264" s="278"/>
      <c r="P264" s="160">
        <f>P31+P93+P155+P194+P260+P17+P243</f>
        <v>37586.036746666665</v>
      </c>
      <c r="Q264" s="98"/>
      <c r="R264" s="98"/>
    </row>
    <row r="265" spans="1:21" s="13" customFormat="1" ht="24.95" customHeight="1">
      <c r="A265" s="106"/>
      <c r="B265" s="279" t="s">
        <v>21950</v>
      </c>
      <c r="C265" s="279"/>
      <c r="D265" s="111"/>
      <c r="E265" s="114"/>
      <c r="F265" s="149"/>
      <c r="G265" s="149"/>
      <c r="H265" s="150"/>
      <c r="I265" s="150"/>
      <c r="J265" s="141"/>
      <c r="K265" s="141"/>
      <c r="L265" s="141"/>
      <c r="M265" s="88"/>
      <c r="N265" s="166"/>
      <c r="O265" s="11"/>
      <c r="P265" s="11"/>
      <c r="Q265" s="11"/>
      <c r="R265" s="11"/>
    </row>
    <row r="266" spans="1:21" s="13" customFormat="1" ht="20.100000000000001" customHeight="1">
      <c r="A266" s="106"/>
      <c r="B266" s="111"/>
      <c r="C266" s="111"/>
      <c r="D266" s="111"/>
      <c r="E266" s="114"/>
      <c r="F266" s="149"/>
      <c r="G266" s="149"/>
      <c r="H266" s="150"/>
      <c r="I266" s="150"/>
      <c r="J266" s="141"/>
      <c r="K266" s="141"/>
      <c r="L266" s="141"/>
      <c r="M266" s="88"/>
      <c r="N266" s="166"/>
      <c r="O266" s="11"/>
      <c r="P266" s="11"/>
      <c r="Q266" s="11"/>
      <c r="R266" s="11"/>
    </row>
    <row r="267" spans="1:21" s="13" customFormat="1" ht="20.100000000000001" customHeight="1">
      <c r="A267" s="106"/>
      <c r="B267" s="280" t="s">
        <v>21963</v>
      </c>
      <c r="C267" s="280"/>
      <c r="D267" s="280"/>
      <c r="E267" s="280"/>
      <c r="F267" s="280"/>
      <c r="G267" s="280"/>
      <c r="H267" s="280"/>
      <c r="I267" s="280"/>
      <c r="J267" s="280"/>
      <c r="K267" s="280"/>
      <c r="L267" s="160"/>
      <c r="M267" s="167" t="s">
        <v>6403</v>
      </c>
      <c r="N267" s="166"/>
      <c r="O267" s="11"/>
      <c r="P267" s="11"/>
      <c r="Q267" s="11"/>
      <c r="R267" s="11"/>
    </row>
    <row r="268" spans="1:21" s="13" customFormat="1" ht="20.100000000000001" customHeight="1">
      <c r="A268" s="106"/>
      <c r="B268" s="281" t="s">
        <v>21990</v>
      </c>
      <c r="C268" s="281"/>
      <c r="D268" s="281"/>
      <c r="E268" s="281"/>
      <c r="F268" s="281"/>
      <c r="G268" s="281"/>
      <c r="H268" s="281"/>
      <c r="I268" s="281"/>
      <c r="J268" s="281"/>
      <c r="K268" s="281"/>
      <c r="L268" s="281"/>
      <c r="M268" s="281"/>
      <c r="N268" s="166"/>
      <c r="O268" s="11"/>
      <c r="P268" s="11"/>
      <c r="Q268" s="11"/>
      <c r="R268" s="11"/>
    </row>
    <row r="269" spans="1:21" s="13" customFormat="1" ht="20.100000000000001" customHeight="1">
      <c r="A269" s="106"/>
      <c r="B269" s="282" t="s">
        <v>21954</v>
      </c>
      <c r="C269" s="282"/>
      <c r="D269" s="282"/>
      <c r="E269" s="282"/>
      <c r="F269" s="282"/>
      <c r="G269" s="282"/>
      <c r="H269" s="282" t="s">
        <v>21866</v>
      </c>
      <c r="I269" s="283" t="s">
        <v>21955</v>
      </c>
      <c r="J269" s="282" t="s">
        <v>21956</v>
      </c>
      <c r="K269" s="198" t="s">
        <v>21957</v>
      </c>
      <c r="L269" s="184" t="s">
        <v>21958</v>
      </c>
      <c r="M269" s="168">
        <f>SUM(K272:K276)</f>
        <v>1751.4395</v>
      </c>
      <c r="N269" s="166"/>
      <c r="O269" s="11"/>
      <c r="P269" s="11"/>
      <c r="Q269" s="11"/>
      <c r="R269" s="11"/>
    </row>
    <row r="270" spans="1:21" s="13" customFormat="1" ht="20.100000000000001" customHeight="1">
      <c r="A270" s="106"/>
      <c r="B270" s="282"/>
      <c r="C270" s="282"/>
      <c r="D270" s="282"/>
      <c r="E270" s="282"/>
      <c r="F270" s="282"/>
      <c r="G270" s="282"/>
      <c r="H270" s="282"/>
      <c r="I270" s="283"/>
      <c r="J270" s="282"/>
      <c r="K270" s="198"/>
      <c r="L270" s="284" t="s">
        <v>21959</v>
      </c>
      <c r="M270" s="284"/>
      <c r="N270" s="166"/>
      <c r="O270" s="11"/>
      <c r="P270" s="11"/>
      <c r="Q270" s="11"/>
      <c r="R270" s="11"/>
    </row>
    <row r="271" spans="1:21" s="13" customFormat="1" ht="20.100000000000001" customHeight="1">
      <c r="A271" s="106"/>
      <c r="B271" s="282"/>
      <c r="C271" s="282"/>
      <c r="D271" s="282"/>
      <c r="E271" s="282"/>
      <c r="F271" s="282"/>
      <c r="G271" s="282"/>
      <c r="H271" s="282"/>
      <c r="I271" s="283"/>
      <c r="J271" s="282"/>
      <c r="K271" s="198"/>
      <c r="L271" s="185" t="s">
        <v>21864</v>
      </c>
      <c r="M271" s="185" t="s">
        <v>21960</v>
      </c>
      <c r="N271" s="166"/>
      <c r="O271" s="11"/>
      <c r="P271" s="11"/>
      <c r="Q271" s="11"/>
      <c r="R271" s="11"/>
    </row>
    <row r="272" spans="1:21" s="13" customFormat="1" ht="30" customHeight="1">
      <c r="A272" s="106"/>
      <c r="B272" s="267" t="s">
        <v>19199</v>
      </c>
      <c r="C272" s="268"/>
      <c r="D272" s="268"/>
      <c r="E272" s="268"/>
      <c r="F272" s="268"/>
      <c r="G272" s="269"/>
      <c r="H272" s="196" t="s">
        <v>6894</v>
      </c>
      <c r="I272" s="196" t="s">
        <v>21991</v>
      </c>
      <c r="J272" s="196" t="s">
        <v>21995</v>
      </c>
      <c r="K272" s="196">
        <f>J272*I272</f>
        <v>316.55</v>
      </c>
      <c r="L272" s="181" t="s">
        <v>21961</v>
      </c>
      <c r="M272" s="205" t="s">
        <v>16520</v>
      </c>
      <c r="N272" s="166"/>
      <c r="O272" s="11"/>
      <c r="P272" s="11"/>
      <c r="Q272" s="11"/>
      <c r="R272" s="11"/>
    </row>
    <row r="273" spans="1:21" s="13" customFormat="1" ht="24.95" customHeight="1">
      <c r="A273" s="106"/>
      <c r="B273" s="270" t="s">
        <v>21757</v>
      </c>
      <c r="C273" s="271"/>
      <c r="D273" s="271"/>
      <c r="E273" s="271"/>
      <c r="F273" s="271"/>
      <c r="G273" s="272"/>
      <c r="H273" s="196" t="s">
        <v>6403</v>
      </c>
      <c r="I273" s="196" t="s">
        <v>21992</v>
      </c>
      <c r="J273" s="196" t="s">
        <v>21996</v>
      </c>
      <c r="K273" s="196">
        <f t="shared" ref="K273:K276" si="78">J273*I273</f>
        <v>361.27350000000001</v>
      </c>
      <c r="L273" s="181"/>
      <c r="M273" s="181" t="s">
        <v>16520</v>
      </c>
      <c r="N273" s="166"/>
      <c r="O273" s="11"/>
      <c r="P273" s="11"/>
      <c r="Q273" s="11"/>
      <c r="R273" s="11"/>
    </row>
    <row r="274" spans="1:21" s="13" customFormat="1" ht="24.95" customHeight="1">
      <c r="A274" s="106"/>
      <c r="B274" s="270" t="s">
        <v>19810</v>
      </c>
      <c r="C274" s="271"/>
      <c r="D274" s="271"/>
      <c r="E274" s="271"/>
      <c r="F274" s="271"/>
      <c r="G274" s="272"/>
      <c r="H274" s="196" t="s">
        <v>6341</v>
      </c>
      <c r="I274" s="196" t="s">
        <v>21993</v>
      </c>
      <c r="J274" s="196" t="s">
        <v>21995</v>
      </c>
      <c r="K274" s="196">
        <f t="shared" si="78"/>
        <v>944.63</v>
      </c>
      <c r="L274" s="181"/>
      <c r="M274" s="181" t="s">
        <v>16520</v>
      </c>
      <c r="N274" s="166"/>
      <c r="O274" s="11"/>
      <c r="P274" s="11"/>
      <c r="Q274" s="11"/>
      <c r="R274" s="11"/>
    </row>
    <row r="275" spans="1:21" s="13" customFormat="1" ht="30" customHeight="1">
      <c r="A275" s="106"/>
      <c r="B275" s="267" t="s">
        <v>21998</v>
      </c>
      <c r="C275" s="268"/>
      <c r="D275" s="268"/>
      <c r="E275" s="268"/>
      <c r="F275" s="268"/>
      <c r="G275" s="269"/>
      <c r="H275" s="196" t="s">
        <v>6341</v>
      </c>
      <c r="I275" s="196">
        <v>124.33</v>
      </c>
      <c r="J275" s="196" t="s">
        <v>21995</v>
      </c>
      <c r="K275" s="196">
        <f t="shared" si="78"/>
        <v>124.33</v>
      </c>
      <c r="L275" s="181"/>
      <c r="M275" s="181" t="s">
        <v>16520</v>
      </c>
      <c r="N275" s="166"/>
      <c r="O275" s="11"/>
      <c r="P275" s="11"/>
      <c r="Q275" s="11"/>
      <c r="R275" s="11"/>
    </row>
    <row r="276" spans="1:21" s="13" customFormat="1" ht="24.95" customHeight="1">
      <c r="A276" s="106"/>
      <c r="B276" s="270" t="s">
        <v>6191</v>
      </c>
      <c r="C276" s="271"/>
      <c r="D276" s="271"/>
      <c r="E276" s="271"/>
      <c r="F276" s="271"/>
      <c r="G276" s="272"/>
      <c r="H276" s="196" t="s">
        <v>24</v>
      </c>
      <c r="I276" s="196" t="s">
        <v>21994</v>
      </c>
      <c r="J276" s="196" t="s">
        <v>21997</v>
      </c>
      <c r="K276" s="196">
        <f t="shared" si="78"/>
        <v>4.6559999999999997</v>
      </c>
      <c r="L276" s="181"/>
      <c r="M276" s="181" t="s">
        <v>16520</v>
      </c>
      <c r="N276" s="166"/>
      <c r="O276" s="11"/>
      <c r="P276" s="11"/>
      <c r="Q276" s="11"/>
      <c r="R276" s="11"/>
    </row>
    <row r="277" spans="1:21" s="13" customFormat="1" ht="24.95" customHeight="1">
      <c r="A277" s="106"/>
      <c r="B277" s="193"/>
      <c r="C277" s="193"/>
      <c r="D277" s="193"/>
      <c r="E277" s="191"/>
      <c r="F277" s="191"/>
      <c r="G277" s="191"/>
      <c r="H277" s="88"/>
      <c r="I277" s="88"/>
      <c r="J277" s="88"/>
      <c r="K277" s="141"/>
      <c r="L277" s="88"/>
      <c r="M277" s="88"/>
      <c r="N277" s="178"/>
      <c r="O277" s="11"/>
      <c r="P277" s="11"/>
      <c r="Q277" s="11"/>
      <c r="R277" s="11"/>
    </row>
    <row r="278" spans="1:21" s="13" customFormat="1" ht="24.95" customHeight="1">
      <c r="A278" s="93"/>
      <c r="B278" s="15"/>
      <c r="C278" s="15"/>
      <c r="D278" s="15"/>
      <c r="E278" s="115"/>
      <c r="F278" s="151"/>
      <c r="G278" s="151"/>
      <c r="H278" s="142"/>
      <c r="I278" s="142"/>
      <c r="J278" s="142"/>
      <c r="K278" s="142"/>
      <c r="L278" s="142"/>
      <c r="M278" s="1"/>
      <c r="N278" s="1"/>
      <c r="O278" s="1"/>
      <c r="P278" s="12"/>
      <c r="Q278" s="12"/>
      <c r="R278" s="12"/>
    </row>
    <row r="279" spans="1:21" s="13" customFormat="1" ht="24.95" customHeight="1">
      <c r="A279" s="93"/>
      <c r="B279" s="273" t="s">
        <v>21</v>
      </c>
      <c r="C279" s="273"/>
      <c r="D279" s="273"/>
      <c r="E279" s="273"/>
      <c r="F279" s="274"/>
      <c r="G279" s="274"/>
      <c r="H279" s="274"/>
      <c r="I279" s="274"/>
      <c r="J279" s="274"/>
      <c r="K279" s="274"/>
      <c r="L279" s="274"/>
      <c r="M279" s="1"/>
      <c r="N279" s="1"/>
      <c r="O279" s="1"/>
      <c r="P279" s="12"/>
      <c r="Q279" s="12"/>
      <c r="R279" s="12"/>
    </row>
    <row r="280" spans="1:21" s="13" customFormat="1" ht="24.95" customHeight="1">
      <c r="A280" s="106"/>
      <c r="B280" s="273"/>
      <c r="C280" s="273"/>
      <c r="D280" s="273"/>
      <c r="E280" s="273"/>
      <c r="F280" s="275" t="s">
        <v>16522</v>
      </c>
      <c r="G280" s="275"/>
      <c r="H280" s="275"/>
      <c r="I280" s="275"/>
      <c r="J280" s="275"/>
      <c r="M280" s="1"/>
      <c r="N280" s="1"/>
      <c r="O280" s="1"/>
      <c r="P280" s="12"/>
      <c r="Q280" s="12"/>
      <c r="R280" s="12"/>
    </row>
    <row r="281" spans="1:21" s="13" customFormat="1" ht="24.95" customHeight="1">
      <c r="A281" s="106"/>
      <c r="B281" s="273"/>
      <c r="C281" s="273"/>
      <c r="D281" s="273"/>
      <c r="E281" s="273"/>
      <c r="F281" s="276" t="s">
        <v>16521</v>
      </c>
      <c r="G281" s="276"/>
      <c r="H281" s="276"/>
      <c r="I281" s="276"/>
      <c r="J281" s="276"/>
      <c r="M281" s="1"/>
      <c r="N281" s="1"/>
      <c r="O281" s="1"/>
      <c r="P281" s="12"/>
      <c r="Q281" s="12"/>
      <c r="R281" s="12"/>
    </row>
    <row r="282" spans="1:21" s="13" customFormat="1" ht="24.95" customHeight="1">
      <c r="A282" s="169"/>
      <c r="B282" s="170"/>
      <c r="C282" s="170"/>
      <c r="D282" s="170"/>
      <c r="E282" s="169"/>
      <c r="F282" s="169"/>
      <c r="G282" s="169"/>
      <c r="H282" s="170"/>
      <c r="I282" s="170"/>
      <c r="J282" s="170"/>
      <c r="K282" s="197"/>
      <c r="L282" s="170"/>
      <c r="M282" s="170"/>
      <c r="N282" s="170"/>
      <c r="O282" s="171"/>
      <c r="P282" s="172"/>
      <c r="Q282" s="97"/>
      <c r="R282" s="97"/>
      <c r="S282" s="7"/>
      <c r="T282" s="89"/>
      <c r="U282" s="7"/>
    </row>
    <row r="283" spans="1:21" s="13" customFormat="1" ht="30" customHeight="1">
      <c r="A283" s="127"/>
      <c r="B283" s="180"/>
      <c r="C283" s="210"/>
      <c r="D283" s="180"/>
      <c r="E283" s="107"/>
      <c r="F283" s="12"/>
      <c r="G283" s="12"/>
      <c r="H283" s="12"/>
      <c r="I283" s="12"/>
      <c r="J283" s="12"/>
      <c r="K283" s="12"/>
      <c r="L283" s="12"/>
      <c r="M283" s="1"/>
      <c r="N283" s="1"/>
      <c r="O283" s="1"/>
      <c r="P283" s="12"/>
      <c r="Q283" s="12"/>
      <c r="R283" s="12"/>
    </row>
    <row r="284" spans="1:21" s="13" customFormat="1" ht="30" customHeight="1">
      <c r="A284" s="127"/>
      <c r="B284" s="180"/>
      <c r="C284" s="210"/>
      <c r="D284" s="180"/>
      <c r="E284" s="107"/>
      <c r="F284" s="12"/>
      <c r="G284" s="12"/>
      <c r="H284" s="12"/>
      <c r="I284" s="12"/>
      <c r="J284" s="12"/>
      <c r="K284" s="109"/>
      <c r="L284" s="12"/>
      <c r="M284" s="1"/>
      <c r="N284" s="1"/>
      <c r="O284" s="1"/>
      <c r="P284" s="12"/>
      <c r="Q284" s="12"/>
      <c r="R284" s="12"/>
    </row>
    <row r="285" spans="1:21" s="13" customFormat="1" ht="30" customHeight="1">
      <c r="A285" s="127"/>
      <c r="B285" s="180"/>
      <c r="C285" s="210"/>
      <c r="D285" s="180"/>
      <c r="E285" s="107"/>
      <c r="F285" s="12"/>
      <c r="G285" s="12"/>
      <c r="H285" s="12"/>
      <c r="I285" s="12"/>
      <c r="J285" s="12"/>
      <c r="K285" s="109"/>
      <c r="L285" s="12"/>
      <c r="M285" s="1"/>
      <c r="N285" s="1"/>
      <c r="O285" s="1"/>
      <c r="P285" s="12"/>
      <c r="Q285" s="12"/>
      <c r="R285" s="12"/>
    </row>
    <row r="286" spans="1:21" s="13" customFormat="1" ht="30" customHeight="1">
      <c r="A286" s="127"/>
      <c r="B286" s="180"/>
      <c r="C286" s="210"/>
      <c r="D286" s="180"/>
      <c r="E286" s="107"/>
      <c r="F286" s="179"/>
      <c r="G286" s="179"/>
      <c r="H286" s="1"/>
      <c r="I286" s="1"/>
      <c r="J286" s="1"/>
      <c r="K286" s="109"/>
      <c r="L286" s="1"/>
      <c r="M286" s="1"/>
      <c r="N286" s="1"/>
      <c r="O286" s="1"/>
      <c r="P286" s="12"/>
      <c r="Q286" s="12"/>
      <c r="R286" s="12"/>
    </row>
    <row r="287" spans="1:21" s="13" customFormat="1" ht="30" customHeight="1">
      <c r="A287" s="127"/>
      <c r="B287" s="180"/>
      <c r="C287" s="210"/>
      <c r="D287" s="180"/>
      <c r="E287" s="107"/>
      <c r="F287" s="179"/>
      <c r="G287" s="179"/>
      <c r="H287" s="1"/>
      <c r="I287" s="1"/>
      <c r="J287" s="1"/>
      <c r="K287" s="109"/>
      <c r="L287" s="1"/>
      <c r="M287" s="1"/>
      <c r="N287" s="1"/>
      <c r="O287" s="1"/>
      <c r="P287" s="12"/>
      <c r="Q287" s="12"/>
      <c r="R287" s="12"/>
    </row>
    <row r="288" spans="1:21" s="13" customFormat="1" ht="30" customHeight="1">
      <c r="A288" s="127"/>
      <c r="B288" s="180"/>
      <c r="C288" s="210"/>
      <c r="D288" s="180"/>
      <c r="E288" s="107"/>
      <c r="F288" s="179"/>
      <c r="G288" s="179"/>
      <c r="H288" s="1"/>
      <c r="I288" s="1"/>
      <c r="J288" s="1"/>
      <c r="K288" s="109"/>
      <c r="L288" s="1"/>
      <c r="M288" s="1"/>
      <c r="N288" s="1"/>
      <c r="O288" s="1"/>
      <c r="P288" s="12"/>
      <c r="Q288" s="12"/>
      <c r="R288" s="12"/>
    </row>
    <row r="289" spans="1:18" s="13" customFormat="1" ht="30" customHeight="1">
      <c r="A289" s="127"/>
      <c r="B289" s="180"/>
      <c r="C289" s="210"/>
      <c r="D289" s="180"/>
      <c r="E289" s="107"/>
      <c r="F289" s="179"/>
      <c r="G289" s="179"/>
      <c r="H289" s="1"/>
      <c r="I289" s="1"/>
      <c r="J289" s="1"/>
      <c r="K289" s="109"/>
      <c r="L289" s="1"/>
      <c r="M289" s="1"/>
      <c r="N289" s="1"/>
      <c r="O289" s="1"/>
      <c r="P289" s="12"/>
      <c r="Q289" s="12"/>
      <c r="R289" s="12"/>
    </row>
    <row r="290" spans="1:18" s="13" customFormat="1" ht="30" customHeight="1">
      <c r="A290" s="127"/>
      <c r="B290" s="180"/>
      <c r="C290" s="210"/>
      <c r="D290" s="180"/>
      <c r="E290" s="107"/>
      <c r="F290" s="179"/>
      <c r="G290" s="179"/>
      <c r="H290" s="1"/>
      <c r="I290" s="1"/>
      <c r="J290" s="1"/>
      <c r="K290" s="109"/>
      <c r="L290" s="1"/>
      <c r="M290" s="1"/>
      <c r="N290" s="1"/>
      <c r="O290" s="1"/>
      <c r="P290" s="12"/>
      <c r="Q290" s="12"/>
      <c r="R290" s="12"/>
    </row>
    <row r="291" spans="1:18" s="13" customFormat="1" ht="30" customHeight="1">
      <c r="A291" s="127"/>
      <c r="B291" s="180"/>
      <c r="C291" s="210"/>
      <c r="D291" s="180"/>
      <c r="E291" s="107"/>
      <c r="F291" s="179"/>
      <c r="G291" s="179"/>
      <c r="H291" s="1"/>
      <c r="I291" s="1"/>
      <c r="J291" s="1"/>
      <c r="K291" s="109"/>
      <c r="L291" s="1"/>
      <c r="M291" s="1"/>
      <c r="N291" s="1"/>
      <c r="O291" s="1"/>
      <c r="P291" s="12"/>
      <c r="Q291" s="12"/>
      <c r="R291" s="12"/>
    </row>
    <row r="292" spans="1:18" s="13" customFormat="1" ht="30" customHeight="1">
      <c r="A292" s="127"/>
      <c r="B292" s="180"/>
      <c r="C292" s="210"/>
      <c r="D292" s="180"/>
      <c r="E292" s="107"/>
      <c r="F292" s="179"/>
      <c r="G292" s="179"/>
      <c r="H292" s="1"/>
      <c r="I292" s="1"/>
      <c r="J292" s="1"/>
      <c r="K292" s="109"/>
      <c r="L292" s="1"/>
      <c r="M292" s="1"/>
      <c r="N292" s="1"/>
      <c r="O292" s="1"/>
      <c r="P292" s="12"/>
      <c r="Q292" s="12"/>
      <c r="R292" s="12"/>
    </row>
    <row r="293" spans="1:18" s="13" customFormat="1" ht="30" customHeight="1">
      <c r="A293" s="127"/>
      <c r="B293" s="180"/>
      <c r="C293" s="210"/>
      <c r="D293" s="180"/>
      <c r="E293" s="107"/>
      <c r="F293" s="179"/>
      <c r="G293" s="179"/>
      <c r="H293" s="1"/>
      <c r="I293" s="1"/>
      <c r="J293" s="1"/>
      <c r="K293" s="109"/>
      <c r="L293" s="1"/>
      <c r="M293" s="1"/>
      <c r="N293" s="1"/>
      <c r="O293" s="1"/>
      <c r="P293" s="12"/>
      <c r="Q293" s="12"/>
      <c r="R293" s="12"/>
    </row>
    <row r="294" spans="1:18" s="13" customFormat="1" ht="30" customHeight="1">
      <c r="A294" s="127"/>
      <c r="B294" s="180"/>
      <c r="C294" s="210"/>
      <c r="D294" s="180"/>
      <c r="E294" s="107"/>
      <c r="F294" s="179"/>
      <c r="G294" s="179"/>
      <c r="H294" s="1"/>
      <c r="I294" s="1"/>
      <c r="J294" s="1"/>
      <c r="K294" s="109"/>
      <c r="L294" s="1"/>
      <c r="M294" s="1"/>
      <c r="N294" s="1"/>
      <c r="O294" s="1"/>
      <c r="P294" s="12"/>
      <c r="Q294" s="12"/>
      <c r="R294" s="12"/>
    </row>
    <row r="295" spans="1:18" s="13" customFormat="1" ht="30" customHeight="1">
      <c r="A295" s="127"/>
      <c r="B295" s="180"/>
      <c r="C295" s="210"/>
      <c r="D295" s="180"/>
      <c r="E295" s="107"/>
      <c r="F295" s="179"/>
      <c r="G295" s="179"/>
      <c r="H295" s="1"/>
      <c r="I295" s="1"/>
      <c r="J295" s="1"/>
      <c r="K295" s="109"/>
      <c r="L295" s="1"/>
      <c r="M295" s="1"/>
      <c r="N295" s="1"/>
      <c r="O295" s="1"/>
      <c r="P295" s="12"/>
      <c r="Q295" s="12"/>
      <c r="R295" s="12"/>
    </row>
    <row r="296" spans="1:18" s="13" customFormat="1" ht="30" customHeight="1">
      <c r="A296" s="127"/>
      <c r="B296" s="180"/>
      <c r="C296" s="210"/>
      <c r="D296" s="180"/>
      <c r="E296" s="107"/>
      <c r="F296" s="179"/>
      <c r="G296" s="179"/>
      <c r="H296" s="1"/>
      <c r="I296" s="1"/>
      <c r="J296" s="1"/>
      <c r="K296" s="109"/>
      <c r="L296" s="1"/>
      <c r="M296" s="1"/>
      <c r="N296" s="1"/>
      <c r="O296" s="1"/>
      <c r="P296" s="12"/>
      <c r="Q296" s="12"/>
      <c r="R296" s="12"/>
    </row>
    <row r="297" spans="1:18" s="13" customFormat="1" ht="30" customHeight="1">
      <c r="A297" s="127"/>
      <c r="B297" s="180"/>
      <c r="C297" s="210"/>
      <c r="D297" s="180"/>
      <c r="E297" s="107"/>
      <c r="F297" s="179"/>
      <c r="G297" s="179"/>
      <c r="H297" s="1"/>
      <c r="I297" s="1"/>
      <c r="J297" s="1"/>
      <c r="K297" s="109"/>
      <c r="L297" s="1"/>
      <c r="M297" s="1"/>
      <c r="N297" s="1"/>
      <c r="O297" s="1"/>
      <c r="P297" s="12"/>
      <c r="Q297" s="12"/>
      <c r="R297" s="12"/>
    </row>
    <row r="298" spans="1:18" s="13" customFormat="1" ht="30" customHeight="1">
      <c r="A298" s="127"/>
      <c r="B298" s="180"/>
      <c r="C298" s="210"/>
      <c r="D298" s="180"/>
      <c r="E298" s="107"/>
      <c r="F298" s="179"/>
      <c r="G298" s="179"/>
      <c r="H298" s="1"/>
      <c r="I298" s="1"/>
      <c r="J298" s="1"/>
      <c r="K298" s="109"/>
      <c r="L298" s="1"/>
      <c r="M298" s="1"/>
      <c r="N298" s="1"/>
      <c r="O298" s="1"/>
      <c r="P298" s="12"/>
      <c r="Q298" s="12"/>
      <c r="R298" s="12"/>
    </row>
    <row r="299" spans="1:18" s="13" customFormat="1" ht="30" customHeight="1">
      <c r="A299" s="127"/>
      <c r="B299" s="180"/>
      <c r="C299" s="210"/>
      <c r="D299" s="180"/>
      <c r="E299" s="107"/>
      <c r="F299" s="179"/>
      <c r="G299" s="179"/>
      <c r="H299" s="1"/>
      <c r="I299" s="1"/>
      <c r="J299" s="1"/>
      <c r="K299" s="109"/>
      <c r="L299" s="1"/>
      <c r="M299" s="1"/>
      <c r="N299" s="1"/>
      <c r="O299" s="1"/>
      <c r="P299" s="12"/>
      <c r="Q299" s="12"/>
      <c r="R299" s="12"/>
    </row>
    <row r="300" spans="1:18" s="13" customFormat="1" ht="30" customHeight="1">
      <c r="A300" s="127"/>
      <c r="B300" s="180"/>
      <c r="C300" s="210"/>
      <c r="D300" s="180"/>
      <c r="E300" s="107"/>
      <c r="F300" s="179"/>
      <c r="G300" s="179"/>
      <c r="H300" s="1"/>
      <c r="I300" s="1"/>
      <c r="J300" s="1"/>
      <c r="K300" s="109"/>
      <c r="L300" s="1"/>
      <c r="M300" s="1"/>
      <c r="N300" s="1"/>
      <c r="O300" s="1"/>
      <c r="P300" s="12"/>
      <c r="Q300" s="12"/>
      <c r="R300" s="12"/>
    </row>
    <row r="301" spans="1:18" s="13" customFormat="1" ht="30" customHeight="1">
      <c r="A301" s="127"/>
      <c r="B301" s="180"/>
      <c r="C301" s="210"/>
      <c r="D301" s="180"/>
      <c r="E301" s="107"/>
      <c r="F301" s="179"/>
      <c r="G301" s="179"/>
      <c r="H301" s="1"/>
      <c r="I301" s="1"/>
      <c r="J301" s="1"/>
      <c r="K301" s="109"/>
      <c r="L301" s="1"/>
      <c r="M301" s="1"/>
      <c r="N301" s="1"/>
      <c r="O301" s="1"/>
      <c r="P301" s="12"/>
      <c r="Q301" s="12"/>
      <c r="R301" s="12"/>
    </row>
    <row r="302" spans="1:18" s="13" customFormat="1" ht="30" customHeight="1">
      <c r="A302" s="127"/>
      <c r="B302" s="180"/>
      <c r="C302" s="210"/>
      <c r="D302" s="180"/>
      <c r="E302" s="107"/>
      <c r="F302" s="179"/>
      <c r="G302" s="179"/>
      <c r="H302" s="1"/>
      <c r="I302" s="1"/>
      <c r="J302" s="1"/>
      <c r="K302" s="109"/>
      <c r="L302" s="1"/>
      <c r="M302" s="1"/>
      <c r="N302" s="1"/>
      <c r="O302" s="1"/>
      <c r="P302" s="12"/>
      <c r="Q302" s="12"/>
      <c r="R302" s="12"/>
    </row>
    <row r="303" spans="1:18" s="13" customFormat="1" ht="30" customHeight="1">
      <c r="A303" s="127"/>
      <c r="B303" s="180"/>
      <c r="C303" s="210"/>
      <c r="D303" s="180"/>
      <c r="E303" s="107"/>
      <c r="F303" s="179"/>
      <c r="G303" s="179"/>
      <c r="H303" s="1"/>
      <c r="I303" s="1"/>
      <c r="J303" s="1"/>
      <c r="K303" s="109"/>
      <c r="L303" s="1"/>
      <c r="M303" s="1"/>
      <c r="N303" s="1"/>
      <c r="O303" s="1"/>
      <c r="P303" s="12"/>
      <c r="Q303" s="12"/>
      <c r="R303" s="12"/>
    </row>
    <row r="304" spans="1:18" s="13" customFormat="1" ht="30" customHeight="1">
      <c r="A304" s="127"/>
      <c r="B304" s="180"/>
      <c r="C304" s="210"/>
      <c r="D304" s="180"/>
      <c r="E304" s="107"/>
      <c r="F304" s="179"/>
      <c r="G304" s="179"/>
      <c r="H304" s="1"/>
      <c r="I304" s="1"/>
      <c r="J304" s="1"/>
      <c r="K304" s="109"/>
      <c r="L304" s="1"/>
      <c r="M304" s="1"/>
      <c r="N304" s="1"/>
      <c r="O304" s="1"/>
      <c r="P304" s="12"/>
      <c r="Q304" s="12"/>
      <c r="R304" s="12"/>
    </row>
    <row r="305" spans="1:18" s="13" customFormat="1" ht="30" customHeight="1">
      <c r="A305" s="127"/>
      <c r="B305" s="180"/>
      <c r="C305" s="210"/>
      <c r="D305" s="180"/>
      <c r="E305" s="107"/>
      <c r="F305" s="179"/>
      <c r="G305" s="179"/>
      <c r="H305" s="1"/>
      <c r="I305" s="1"/>
      <c r="J305" s="1"/>
      <c r="K305" s="109"/>
      <c r="L305" s="1"/>
      <c r="M305" s="1"/>
      <c r="N305" s="1"/>
      <c r="O305" s="1"/>
      <c r="P305" s="12"/>
      <c r="Q305" s="12"/>
      <c r="R305" s="12"/>
    </row>
    <row r="306" spans="1:18" s="13" customFormat="1" ht="30" customHeight="1">
      <c r="A306" s="127"/>
      <c r="B306" s="180"/>
      <c r="C306" s="210"/>
      <c r="D306" s="180"/>
      <c r="E306" s="107"/>
      <c r="F306" s="179"/>
      <c r="G306" s="179"/>
      <c r="H306" s="1"/>
      <c r="I306" s="1"/>
      <c r="J306" s="1"/>
      <c r="K306" s="109"/>
      <c r="L306" s="1"/>
      <c r="M306" s="1"/>
      <c r="N306" s="1"/>
      <c r="O306" s="1"/>
      <c r="P306" s="12"/>
      <c r="Q306" s="12"/>
      <c r="R306" s="12"/>
    </row>
    <row r="307" spans="1:18" s="13" customFormat="1" ht="30" customHeight="1">
      <c r="A307" s="127"/>
      <c r="B307" s="180"/>
      <c r="C307" s="210"/>
      <c r="D307" s="180"/>
      <c r="E307" s="107"/>
      <c r="F307" s="179"/>
      <c r="G307" s="179"/>
      <c r="H307" s="1"/>
      <c r="I307" s="1"/>
      <c r="J307" s="1"/>
      <c r="K307" s="109"/>
      <c r="L307" s="1"/>
      <c r="M307" s="1"/>
      <c r="N307" s="1"/>
      <c r="O307" s="1"/>
      <c r="P307" s="12"/>
      <c r="Q307" s="12"/>
      <c r="R307" s="12"/>
    </row>
    <row r="308" spans="1:18" s="13" customFormat="1" ht="30" customHeight="1">
      <c r="A308" s="127"/>
      <c r="B308" s="180"/>
      <c r="C308" s="210"/>
      <c r="D308" s="180"/>
      <c r="E308" s="107"/>
      <c r="F308" s="179"/>
      <c r="G308" s="179"/>
      <c r="H308" s="1"/>
      <c r="I308" s="1"/>
      <c r="J308" s="1"/>
      <c r="K308" s="109"/>
      <c r="L308" s="1"/>
      <c r="M308" s="1"/>
      <c r="N308" s="1"/>
      <c r="O308" s="1"/>
      <c r="P308" s="12"/>
      <c r="Q308" s="12"/>
      <c r="R308" s="12"/>
    </row>
    <row r="309" spans="1:18" s="13" customFormat="1" ht="30" customHeight="1">
      <c r="A309" s="127"/>
      <c r="B309" s="180"/>
      <c r="C309" s="210"/>
      <c r="D309" s="180"/>
      <c r="E309" s="107"/>
      <c r="F309" s="179"/>
      <c r="G309" s="179"/>
      <c r="H309" s="1"/>
      <c r="I309" s="1"/>
      <c r="J309" s="1"/>
      <c r="K309" s="109"/>
      <c r="L309" s="1"/>
      <c r="M309" s="1"/>
      <c r="N309" s="1"/>
      <c r="O309" s="1"/>
      <c r="P309" s="12"/>
      <c r="Q309" s="12"/>
      <c r="R309" s="12"/>
    </row>
    <row r="310" spans="1:18" s="13" customFormat="1" ht="30" customHeight="1">
      <c r="A310" s="127"/>
      <c r="B310" s="180"/>
      <c r="C310" s="210"/>
      <c r="D310" s="180"/>
      <c r="E310" s="107"/>
      <c r="F310" s="179"/>
      <c r="G310" s="179"/>
      <c r="H310" s="1"/>
      <c r="I310" s="1"/>
      <c r="J310" s="1"/>
      <c r="K310" s="109"/>
      <c r="L310" s="1"/>
      <c r="M310" s="1"/>
      <c r="N310" s="1"/>
      <c r="O310" s="1"/>
      <c r="P310" s="12"/>
      <c r="Q310" s="12"/>
      <c r="R310" s="12"/>
    </row>
    <row r="311" spans="1:18" s="13" customFormat="1" ht="30" customHeight="1">
      <c r="A311" s="127"/>
      <c r="B311" s="180"/>
      <c r="C311" s="210"/>
      <c r="D311" s="180"/>
      <c r="E311" s="107"/>
      <c r="F311" s="179"/>
      <c r="G311" s="179"/>
      <c r="H311" s="1"/>
      <c r="I311" s="1"/>
      <c r="J311" s="1"/>
      <c r="K311" s="109"/>
      <c r="L311" s="1"/>
      <c r="M311" s="1"/>
      <c r="N311" s="1"/>
      <c r="O311" s="1"/>
      <c r="P311" s="12"/>
      <c r="Q311" s="12"/>
      <c r="R311" s="12"/>
    </row>
    <row r="312" spans="1:18" s="13" customFormat="1" ht="30" customHeight="1">
      <c r="A312" s="127"/>
      <c r="B312" s="180"/>
      <c r="C312" s="210"/>
      <c r="D312" s="180"/>
      <c r="E312" s="107"/>
      <c r="F312" s="179"/>
      <c r="G312" s="179"/>
      <c r="H312" s="1"/>
      <c r="I312" s="1"/>
      <c r="J312" s="1"/>
      <c r="K312" s="109"/>
      <c r="L312" s="1"/>
      <c r="M312" s="1"/>
      <c r="N312" s="1"/>
      <c r="O312" s="1"/>
      <c r="P312" s="12"/>
      <c r="Q312" s="12"/>
      <c r="R312" s="12"/>
    </row>
    <row r="313" spans="1:18" s="13" customFormat="1" ht="30" customHeight="1">
      <c r="A313" s="127"/>
      <c r="B313" s="180"/>
      <c r="C313" s="210"/>
      <c r="D313" s="180"/>
      <c r="E313" s="107"/>
      <c r="F313" s="179"/>
      <c r="G313" s="179"/>
      <c r="H313" s="1"/>
      <c r="I313" s="1"/>
      <c r="J313" s="1"/>
      <c r="K313" s="109"/>
      <c r="L313" s="1"/>
      <c r="M313" s="1"/>
      <c r="N313" s="1"/>
      <c r="O313" s="1"/>
      <c r="P313" s="12"/>
      <c r="Q313" s="12"/>
      <c r="R313" s="12"/>
    </row>
    <row r="314" spans="1:18" s="13" customFormat="1" ht="30" customHeight="1">
      <c r="A314" s="127"/>
      <c r="B314" s="180"/>
      <c r="C314" s="210"/>
      <c r="D314" s="180"/>
      <c r="E314" s="107"/>
      <c r="F314" s="179"/>
      <c r="G314" s="179"/>
      <c r="H314" s="1"/>
      <c r="I314" s="1"/>
      <c r="J314" s="1"/>
      <c r="K314" s="109"/>
      <c r="L314" s="1"/>
      <c r="M314" s="1"/>
      <c r="N314" s="1"/>
      <c r="O314" s="1"/>
      <c r="P314" s="12"/>
      <c r="Q314" s="12"/>
      <c r="R314" s="12"/>
    </row>
    <row r="315" spans="1:18" s="13" customFormat="1" ht="30" customHeight="1">
      <c r="A315" s="127"/>
      <c r="B315" s="180"/>
      <c r="C315" s="210"/>
      <c r="D315" s="180"/>
      <c r="E315" s="107"/>
      <c r="F315" s="179"/>
      <c r="G315" s="179"/>
      <c r="H315" s="1"/>
      <c r="I315" s="1"/>
      <c r="J315" s="1"/>
      <c r="K315" s="109"/>
      <c r="L315" s="1"/>
      <c r="M315" s="1"/>
      <c r="N315" s="1"/>
      <c r="O315" s="1"/>
      <c r="P315" s="12"/>
      <c r="Q315" s="12"/>
      <c r="R315" s="12"/>
    </row>
    <row r="316" spans="1:18" s="13" customFormat="1" ht="30" customHeight="1">
      <c r="A316" s="127"/>
      <c r="B316" s="180"/>
      <c r="C316" s="210"/>
      <c r="D316" s="180"/>
      <c r="E316" s="107"/>
      <c r="F316" s="179"/>
      <c r="G316" s="179"/>
      <c r="H316" s="1"/>
      <c r="I316" s="1"/>
      <c r="J316" s="1"/>
      <c r="K316" s="109"/>
      <c r="L316" s="1"/>
      <c r="M316" s="1"/>
      <c r="N316" s="1"/>
      <c r="O316" s="1"/>
      <c r="P316" s="12"/>
      <c r="Q316" s="12"/>
      <c r="R316" s="12"/>
    </row>
    <row r="317" spans="1:18" s="13" customFormat="1" ht="30" customHeight="1">
      <c r="A317" s="127"/>
      <c r="B317" s="180"/>
      <c r="C317" s="210"/>
      <c r="D317" s="180"/>
      <c r="E317" s="107"/>
      <c r="F317" s="179"/>
      <c r="G317" s="179"/>
      <c r="H317" s="1"/>
      <c r="I317" s="1"/>
      <c r="J317" s="1"/>
      <c r="K317" s="109"/>
      <c r="L317" s="1"/>
      <c r="M317" s="1"/>
      <c r="N317" s="1"/>
      <c r="O317" s="1"/>
      <c r="P317" s="12"/>
      <c r="Q317" s="12"/>
      <c r="R317" s="12"/>
    </row>
    <row r="318" spans="1:18" s="13" customFormat="1" ht="30" customHeight="1">
      <c r="A318" s="127"/>
      <c r="B318" s="180"/>
      <c r="C318" s="210"/>
      <c r="D318" s="180"/>
      <c r="E318" s="107"/>
      <c r="F318" s="179"/>
      <c r="G318" s="179"/>
      <c r="H318" s="1"/>
      <c r="I318" s="1"/>
      <c r="J318" s="1"/>
      <c r="K318" s="109"/>
      <c r="L318" s="1"/>
      <c r="M318" s="1"/>
      <c r="N318" s="1"/>
      <c r="O318" s="1"/>
      <c r="P318" s="12"/>
      <c r="Q318" s="12"/>
      <c r="R318" s="12"/>
    </row>
    <row r="319" spans="1:18" s="13" customFormat="1" ht="30" customHeight="1">
      <c r="A319" s="127"/>
      <c r="B319" s="180"/>
      <c r="C319" s="210"/>
      <c r="D319" s="180"/>
      <c r="E319" s="107"/>
      <c r="F319" s="179"/>
      <c r="G319" s="179"/>
      <c r="H319" s="1"/>
      <c r="I319" s="1"/>
      <c r="J319" s="1"/>
      <c r="K319" s="109"/>
      <c r="L319" s="1"/>
      <c r="M319" s="1"/>
      <c r="N319" s="1"/>
      <c r="O319" s="1"/>
      <c r="P319" s="12"/>
      <c r="Q319" s="12"/>
      <c r="R319" s="12"/>
    </row>
    <row r="320" spans="1:18" s="13" customFormat="1" ht="30" customHeight="1">
      <c r="A320" s="127"/>
      <c r="B320" s="180"/>
      <c r="C320" s="210"/>
      <c r="D320" s="180"/>
      <c r="E320" s="107"/>
      <c r="F320" s="179"/>
      <c r="G320" s="179"/>
      <c r="H320" s="1"/>
      <c r="I320" s="1"/>
      <c r="J320" s="1"/>
      <c r="K320" s="109"/>
      <c r="L320" s="1"/>
      <c r="M320" s="1"/>
      <c r="N320" s="1"/>
      <c r="O320" s="1"/>
      <c r="P320" s="12"/>
      <c r="Q320" s="12"/>
      <c r="R320" s="12"/>
    </row>
    <row r="321" spans="1:18" s="13" customFormat="1" ht="30" customHeight="1">
      <c r="A321" s="127"/>
      <c r="B321" s="180"/>
      <c r="C321" s="210"/>
      <c r="D321" s="180"/>
      <c r="E321" s="107"/>
      <c r="F321" s="179"/>
      <c r="G321" s="179"/>
      <c r="H321" s="1"/>
      <c r="I321" s="1"/>
      <c r="J321" s="1"/>
      <c r="K321" s="109"/>
      <c r="L321" s="1"/>
      <c r="M321" s="1"/>
      <c r="N321" s="1"/>
      <c r="O321" s="1"/>
      <c r="P321" s="12"/>
      <c r="Q321" s="12"/>
      <c r="R321" s="12"/>
    </row>
    <row r="322" spans="1:18" s="13" customFormat="1" ht="30" customHeight="1">
      <c r="A322" s="127"/>
      <c r="B322" s="180"/>
      <c r="C322" s="210"/>
      <c r="D322" s="180"/>
      <c r="E322" s="107"/>
      <c r="F322" s="179"/>
      <c r="G322" s="179"/>
      <c r="H322" s="1"/>
      <c r="I322" s="1"/>
      <c r="J322" s="1"/>
      <c r="K322" s="109"/>
      <c r="L322" s="1"/>
      <c r="M322" s="1"/>
      <c r="N322" s="1"/>
      <c r="O322" s="1"/>
      <c r="P322" s="12"/>
      <c r="Q322" s="12"/>
      <c r="R322" s="12"/>
    </row>
    <row r="323" spans="1:18" s="13" customFormat="1" ht="30" customHeight="1">
      <c r="A323" s="127"/>
      <c r="B323" s="180"/>
      <c r="C323" s="210"/>
      <c r="D323" s="180"/>
      <c r="E323" s="107"/>
      <c r="F323" s="179"/>
      <c r="G323" s="179"/>
      <c r="H323" s="1"/>
      <c r="I323" s="1"/>
      <c r="J323" s="1"/>
      <c r="K323" s="109"/>
      <c r="L323" s="1"/>
      <c r="M323" s="1"/>
      <c r="N323" s="1"/>
      <c r="O323" s="1"/>
      <c r="P323" s="12"/>
      <c r="Q323" s="12"/>
      <c r="R323" s="12"/>
    </row>
    <row r="324" spans="1:18" s="13" customFormat="1" ht="30" customHeight="1">
      <c r="A324" s="127"/>
      <c r="B324" s="180"/>
      <c r="C324" s="210"/>
      <c r="D324" s="180"/>
      <c r="E324" s="107"/>
      <c r="F324" s="179"/>
      <c r="G324" s="179"/>
      <c r="H324" s="1"/>
      <c r="I324" s="1"/>
      <c r="J324" s="1"/>
      <c r="K324" s="109"/>
      <c r="L324" s="1"/>
      <c r="M324" s="1"/>
      <c r="N324" s="1"/>
      <c r="O324" s="1"/>
      <c r="P324" s="12"/>
      <c r="Q324" s="12"/>
      <c r="R324" s="12"/>
    </row>
    <row r="325" spans="1:18" s="13" customFormat="1" ht="30" customHeight="1">
      <c r="A325" s="127"/>
      <c r="B325" s="180"/>
      <c r="C325" s="210"/>
      <c r="D325" s="180"/>
      <c r="E325" s="107"/>
      <c r="F325" s="179"/>
      <c r="G325" s="179"/>
      <c r="H325" s="1"/>
      <c r="I325" s="1"/>
      <c r="J325" s="1"/>
      <c r="K325" s="109"/>
      <c r="L325" s="1"/>
      <c r="M325" s="1"/>
      <c r="N325" s="1"/>
      <c r="O325" s="1"/>
      <c r="P325" s="12"/>
      <c r="Q325" s="12"/>
      <c r="R325" s="12"/>
    </row>
    <row r="326" spans="1:18" s="13" customFormat="1" ht="30" customHeight="1">
      <c r="A326" s="127"/>
      <c r="B326" s="180"/>
      <c r="C326" s="210"/>
      <c r="D326" s="180"/>
      <c r="E326" s="107"/>
      <c r="F326" s="179"/>
      <c r="G326" s="179"/>
      <c r="H326" s="1"/>
      <c r="I326" s="1"/>
      <c r="J326" s="1"/>
      <c r="K326" s="109"/>
      <c r="L326" s="1"/>
      <c r="M326" s="1"/>
      <c r="N326" s="1"/>
      <c r="O326" s="1"/>
      <c r="P326" s="12"/>
      <c r="Q326" s="12"/>
      <c r="R326" s="12"/>
    </row>
    <row r="327" spans="1:18" s="13" customFormat="1" ht="30" customHeight="1">
      <c r="A327" s="127"/>
      <c r="B327" s="180"/>
      <c r="C327" s="210"/>
      <c r="D327" s="180"/>
      <c r="E327" s="107"/>
      <c r="F327" s="179"/>
      <c r="G327" s="179"/>
      <c r="H327" s="1"/>
      <c r="I327" s="1"/>
      <c r="J327" s="1"/>
      <c r="K327" s="109"/>
      <c r="L327" s="1"/>
      <c r="M327" s="1"/>
      <c r="N327" s="1"/>
      <c r="O327" s="1"/>
      <c r="P327" s="12"/>
      <c r="Q327" s="12"/>
      <c r="R327" s="12"/>
    </row>
    <row r="328" spans="1:18" s="13" customFormat="1" ht="30" customHeight="1">
      <c r="A328" s="127"/>
      <c r="B328" s="180"/>
      <c r="C328" s="210"/>
      <c r="D328" s="180"/>
      <c r="E328" s="107"/>
      <c r="F328" s="179"/>
      <c r="G328" s="179"/>
      <c r="H328" s="1"/>
      <c r="I328" s="1"/>
      <c r="J328" s="1"/>
      <c r="K328" s="109"/>
      <c r="L328" s="1"/>
      <c r="M328" s="1"/>
      <c r="N328" s="1"/>
      <c r="O328" s="1"/>
      <c r="P328" s="12"/>
      <c r="Q328" s="12"/>
      <c r="R328" s="12"/>
    </row>
    <row r="329" spans="1:18" s="13" customFormat="1" ht="30" customHeight="1">
      <c r="A329" s="127"/>
      <c r="B329" s="180"/>
      <c r="C329" s="210"/>
      <c r="D329" s="180"/>
      <c r="E329" s="107"/>
      <c r="F329" s="179"/>
      <c r="G329" s="179"/>
      <c r="H329" s="1"/>
      <c r="I329" s="1"/>
      <c r="J329" s="1"/>
      <c r="K329" s="109"/>
      <c r="L329" s="1"/>
      <c r="M329" s="1"/>
      <c r="N329" s="1"/>
      <c r="O329" s="1"/>
      <c r="P329" s="12"/>
      <c r="Q329" s="12"/>
      <c r="R329" s="12"/>
    </row>
    <row r="330" spans="1:18" s="13" customFormat="1" ht="30" customHeight="1">
      <c r="A330" s="127"/>
      <c r="B330" s="180"/>
      <c r="C330" s="210"/>
      <c r="D330" s="180"/>
      <c r="E330" s="107"/>
      <c r="F330" s="179"/>
      <c r="G330" s="179"/>
      <c r="H330" s="1"/>
      <c r="I330" s="1"/>
      <c r="J330" s="1"/>
      <c r="K330" s="109"/>
      <c r="L330" s="1"/>
      <c r="M330" s="1"/>
      <c r="N330" s="1"/>
      <c r="O330" s="1"/>
      <c r="P330" s="12"/>
      <c r="Q330" s="12"/>
      <c r="R330" s="12"/>
    </row>
    <row r="331" spans="1:18" s="13" customFormat="1" ht="30" customHeight="1">
      <c r="A331" s="127"/>
      <c r="B331" s="180"/>
      <c r="C331" s="210"/>
      <c r="D331" s="180"/>
      <c r="E331" s="107"/>
      <c r="F331" s="179"/>
      <c r="G331" s="179"/>
      <c r="H331" s="1"/>
      <c r="I331" s="1"/>
      <c r="J331" s="1"/>
      <c r="K331" s="109"/>
      <c r="L331" s="1"/>
      <c r="M331" s="1"/>
      <c r="N331" s="1"/>
      <c r="O331" s="1"/>
      <c r="P331" s="12"/>
      <c r="Q331" s="12"/>
      <c r="R331" s="12"/>
    </row>
    <row r="332" spans="1:18" s="13" customFormat="1" ht="30" customHeight="1">
      <c r="A332" s="127"/>
      <c r="B332" s="180"/>
      <c r="C332" s="210"/>
      <c r="D332" s="180"/>
      <c r="E332" s="107"/>
      <c r="F332" s="179"/>
      <c r="G332" s="179"/>
      <c r="H332" s="1"/>
      <c r="I332" s="1"/>
      <c r="J332" s="1"/>
      <c r="K332" s="109"/>
      <c r="L332" s="1"/>
      <c r="M332" s="1"/>
      <c r="N332" s="1"/>
      <c r="O332" s="1"/>
      <c r="P332" s="12"/>
      <c r="Q332" s="12"/>
      <c r="R332" s="12"/>
    </row>
    <row r="333" spans="1:18" s="13" customFormat="1" ht="30" customHeight="1">
      <c r="A333" s="127"/>
      <c r="B333" s="180"/>
      <c r="C333" s="210"/>
      <c r="D333" s="180"/>
      <c r="E333" s="107"/>
      <c r="F333" s="179"/>
      <c r="G333" s="179"/>
      <c r="H333" s="1"/>
      <c r="I333" s="1"/>
      <c r="J333" s="1"/>
      <c r="K333" s="109"/>
      <c r="L333" s="1"/>
      <c r="M333" s="1"/>
      <c r="N333" s="1"/>
      <c r="O333" s="1"/>
      <c r="P333" s="12"/>
      <c r="Q333" s="12"/>
      <c r="R333" s="12"/>
    </row>
    <row r="334" spans="1:18" s="13" customFormat="1" ht="30" customHeight="1">
      <c r="A334" s="127"/>
      <c r="B334" s="180"/>
      <c r="C334" s="210"/>
      <c r="D334" s="180"/>
      <c r="E334" s="107"/>
      <c r="F334" s="179"/>
      <c r="G334" s="179"/>
      <c r="H334" s="1"/>
      <c r="I334" s="1"/>
      <c r="J334" s="1"/>
      <c r="K334" s="109"/>
      <c r="L334" s="1"/>
      <c r="M334" s="1"/>
      <c r="N334" s="1"/>
      <c r="O334" s="1"/>
      <c r="P334" s="12"/>
      <c r="Q334" s="12"/>
      <c r="R334" s="12"/>
    </row>
    <row r="335" spans="1:18" s="13" customFormat="1" ht="30" customHeight="1">
      <c r="A335" s="127"/>
      <c r="B335" s="180"/>
      <c r="C335" s="210"/>
      <c r="D335" s="180"/>
      <c r="E335" s="107"/>
      <c r="F335" s="179"/>
      <c r="G335" s="179"/>
      <c r="H335" s="1"/>
      <c r="I335" s="1"/>
      <c r="J335" s="1"/>
      <c r="K335" s="109"/>
      <c r="L335" s="1"/>
      <c r="M335" s="1"/>
      <c r="N335" s="1"/>
      <c r="O335" s="1"/>
      <c r="P335" s="12"/>
      <c r="Q335" s="12"/>
      <c r="R335" s="12"/>
    </row>
    <row r="336" spans="1:18" s="13" customFormat="1" ht="30" customHeight="1">
      <c r="A336" s="127"/>
      <c r="B336" s="180"/>
      <c r="C336" s="210"/>
      <c r="D336" s="180"/>
      <c r="E336" s="107"/>
      <c r="F336" s="179"/>
      <c r="G336" s="179"/>
      <c r="H336" s="1"/>
      <c r="I336" s="1"/>
      <c r="J336" s="1"/>
      <c r="K336" s="109"/>
      <c r="L336" s="1"/>
      <c r="M336" s="1"/>
      <c r="N336" s="1"/>
      <c r="O336" s="1"/>
      <c r="P336" s="12"/>
      <c r="Q336" s="12"/>
      <c r="R336" s="12"/>
    </row>
    <row r="337" spans="1:18" s="13" customFormat="1" ht="30" customHeight="1">
      <c r="A337" s="127"/>
      <c r="B337" s="180"/>
      <c r="C337" s="210"/>
      <c r="D337" s="180"/>
      <c r="E337" s="107"/>
      <c r="F337" s="179"/>
      <c r="G337" s="179"/>
      <c r="H337" s="1"/>
      <c r="I337" s="1"/>
      <c r="J337" s="1"/>
      <c r="K337" s="109"/>
      <c r="L337" s="1"/>
      <c r="M337" s="1"/>
      <c r="N337" s="1"/>
      <c r="O337" s="1"/>
      <c r="P337" s="12"/>
      <c r="Q337" s="12"/>
      <c r="R337" s="12"/>
    </row>
    <row r="338" spans="1:18" s="13" customFormat="1" ht="30" customHeight="1">
      <c r="A338" s="127"/>
      <c r="B338" s="180"/>
      <c r="C338" s="210"/>
      <c r="D338" s="180"/>
      <c r="E338" s="107"/>
      <c r="F338" s="179"/>
      <c r="G338" s="179"/>
      <c r="H338" s="1"/>
      <c r="I338" s="1"/>
      <c r="J338" s="1"/>
      <c r="K338" s="109"/>
      <c r="L338" s="1"/>
      <c r="M338" s="1"/>
      <c r="N338" s="1"/>
      <c r="O338" s="1"/>
      <c r="P338" s="12"/>
      <c r="Q338" s="12"/>
      <c r="R338" s="12"/>
    </row>
    <row r="339" spans="1:18" s="13" customFormat="1" ht="30" customHeight="1">
      <c r="A339" s="127"/>
      <c r="B339" s="180"/>
      <c r="C339" s="210"/>
      <c r="D339" s="180"/>
      <c r="E339" s="107"/>
      <c r="F339" s="179"/>
      <c r="G339" s="179"/>
      <c r="H339" s="1"/>
      <c r="I339" s="1"/>
      <c r="J339" s="1"/>
      <c r="K339" s="109"/>
      <c r="L339" s="1"/>
      <c r="M339" s="1"/>
      <c r="N339" s="1"/>
      <c r="O339" s="1"/>
      <c r="P339" s="12"/>
      <c r="Q339" s="12"/>
      <c r="R339" s="12"/>
    </row>
    <row r="340" spans="1:18" s="13" customFormat="1" ht="30" customHeight="1">
      <c r="A340" s="127"/>
      <c r="B340" s="180"/>
      <c r="C340" s="210"/>
      <c r="D340" s="180"/>
      <c r="E340" s="107"/>
      <c r="F340" s="179"/>
      <c r="G340" s="179"/>
      <c r="H340" s="1"/>
      <c r="I340" s="1"/>
      <c r="J340" s="1"/>
      <c r="K340" s="109"/>
      <c r="L340" s="1"/>
      <c r="M340" s="1"/>
      <c r="N340" s="1"/>
      <c r="O340" s="1"/>
      <c r="P340" s="12"/>
      <c r="Q340" s="12"/>
      <c r="R340" s="12"/>
    </row>
    <row r="341" spans="1:18" s="13" customFormat="1" ht="30" customHeight="1">
      <c r="A341" s="127"/>
      <c r="B341" s="180"/>
      <c r="C341" s="210"/>
      <c r="D341" s="180"/>
      <c r="E341" s="107"/>
      <c r="F341" s="179"/>
      <c r="G341" s="179"/>
      <c r="H341" s="1"/>
      <c r="I341" s="1"/>
      <c r="J341" s="1"/>
      <c r="K341" s="109"/>
      <c r="L341" s="1"/>
      <c r="M341" s="1"/>
      <c r="N341" s="1"/>
      <c r="O341" s="1"/>
      <c r="P341" s="12"/>
      <c r="Q341" s="12"/>
      <c r="R341" s="12"/>
    </row>
    <row r="342" spans="1:18" s="13" customFormat="1" ht="30" customHeight="1">
      <c r="A342" s="127"/>
      <c r="B342" s="180"/>
      <c r="C342" s="210"/>
      <c r="D342" s="180"/>
      <c r="E342" s="107"/>
      <c r="F342" s="179"/>
      <c r="G342" s="179"/>
      <c r="H342" s="1"/>
      <c r="I342" s="1"/>
      <c r="J342" s="1"/>
      <c r="K342" s="109"/>
      <c r="L342" s="1"/>
      <c r="M342" s="1"/>
      <c r="N342" s="1"/>
      <c r="O342" s="1"/>
      <c r="P342" s="12"/>
      <c r="Q342" s="12"/>
      <c r="R342" s="12"/>
    </row>
    <row r="343" spans="1:18" s="13" customFormat="1" ht="30" customHeight="1">
      <c r="A343" s="127"/>
      <c r="B343" s="180"/>
      <c r="C343" s="210"/>
      <c r="D343" s="180"/>
      <c r="E343" s="107"/>
      <c r="F343" s="179"/>
      <c r="G343" s="179"/>
      <c r="H343" s="1"/>
      <c r="I343" s="1"/>
      <c r="J343" s="1"/>
      <c r="K343" s="109"/>
      <c r="L343" s="1"/>
      <c r="M343" s="1"/>
      <c r="N343" s="1"/>
      <c r="O343" s="1"/>
      <c r="P343" s="12"/>
      <c r="Q343" s="12"/>
      <c r="R343" s="12"/>
    </row>
    <row r="344" spans="1:18" s="13" customFormat="1" ht="30" customHeight="1">
      <c r="A344" s="127"/>
      <c r="B344" s="180"/>
      <c r="C344" s="210"/>
      <c r="D344" s="180"/>
      <c r="E344" s="107"/>
      <c r="F344" s="179"/>
      <c r="G344" s="179"/>
      <c r="H344" s="1"/>
      <c r="I344" s="1"/>
      <c r="J344" s="1"/>
      <c r="K344" s="109"/>
      <c r="L344" s="1"/>
      <c r="M344" s="1"/>
      <c r="N344" s="1"/>
      <c r="O344" s="1"/>
      <c r="P344" s="12"/>
      <c r="Q344" s="12"/>
      <c r="R344" s="12"/>
    </row>
    <row r="345" spans="1:18" s="13" customFormat="1" ht="30" customHeight="1">
      <c r="A345" s="127"/>
      <c r="B345" s="180"/>
      <c r="C345" s="210"/>
      <c r="D345" s="180"/>
      <c r="E345" s="107"/>
      <c r="F345" s="179"/>
      <c r="G345" s="179"/>
      <c r="H345" s="1"/>
      <c r="I345" s="1"/>
      <c r="J345" s="1"/>
      <c r="K345" s="109"/>
      <c r="L345" s="1"/>
      <c r="M345" s="1"/>
      <c r="N345" s="1"/>
      <c r="O345" s="1"/>
      <c r="P345" s="12"/>
      <c r="Q345" s="12"/>
      <c r="R345" s="12"/>
    </row>
    <row r="346" spans="1:18" s="13" customFormat="1" ht="30" customHeight="1">
      <c r="A346" s="127"/>
      <c r="B346" s="180"/>
      <c r="C346" s="210"/>
      <c r="D346" s="180"/>
      <c r="E346" s="107"/>
      <c r="F346" s="179"/>
      <c r="G346" s="179"/>
      <c r="H346" s="1"/>
      <c r="I346" s="1"/>
      <c r="J346" s="1"/>
      <c r="K346" s="109"/>
      <c r="L346" s="1"/>
      <c r="M346" s="1"/>
      <c r="N346" s="1"/>
      <c r="O346" s="1"/>
      <c r="P346" s="12"/>
      <c r="Q346" s="12"/>
      <c r="R346" s="12"/>
    </row>
    <row r="347" spans="1:18" s="13" customFormat="1" ht="30" customHeight="1">
      <c r="A347" s="127"/>
      <c r="B347" s="180"/>
      <c r="C347" s="210"/>
      <c r="D347" s="180"/>
      <c r="E347" s="107"/>
      <c r="F347" s="179"/>
      <c r="G347" s="179"/>
      <c r="H347" s="1"/>
      <c r="I347" s="1"/>
      <c r="J347" s="1"/>
      <c r="K347" s="109"/>
      <c r="L347" s="1"/>
      <c r="M347" s="1"/>
      <c r="N347" s="1"/>
      <c r="O347" s="1"/>
      <c r="P347" s="12"/>
      <c r="Q347" s="12"/>
      <c r="R347" s="12"/>
    </row>
    <row r="348" spans="1:18" s="13" customFormat="1" ht="30" customHeight="1">
      <c r="A348" s="127"/>
      <c r="B348" s="180"/>
      <c r="C348" s="210"/>
      <c r="D348" s="180"/>
      <c r="E348" s="107"/>
      <c r="F348" s="179"/>
      <c r="G348" s="179"/>
      <c r="H348" s="1"/>
      <c r="I348" s="1"/>
      <c r="J348" s="1"/>
      <c r="K348" s="109"/>
      <c r="L348" s="1"/>
      <c r="M348" s="1"/>
      <c r="N348" s="1"/>
      <c r="O348" s="1"/>
      <c r="P348" s="12"/>
      <c r="Q348" s="12"/>
      <c r="R348" s="12"/>
    </row>
    <row r="349" spans="1:18" s="13" customFormat="1" ht="30" customHeight="1">
      <c r="A349" s="127"/>
      <c r="B349" s="180"/>
      <c r="C349" s="210"/>
      <c r="D349" s="180"/>
      <c r="E349" s="107"/>
      <c r="F349" s="179"/>
      <c r="G349" s="179"/>
      <c r="H349" s="1"/>
      <c r="I349" s="1"/>
      <c r="J349" s="1"/>
      <c r="K349" s="109"/>
      <c r="L349" s="1"/>
      <c r="M349" s="1"/>
      <c r="N349" s="1"/>
      <c r="O349" s="1"/>
      <c r="P349" s="12"/>
      <c r="Q349" s="12"/>
      <c r="R349" s="12"/>
    </row>
    <row r="350" spans="1:18" s="13" customFormat="1" ht="30" customHeight="1">
      <c r="A350" s="127"/>
      <c r="B350" s="180"/>
      <c r="C350" s="210"/>
      <c r="D350" s="180"/>
      <c r="E350" s="107"/>
      <c r="F350" s="179"/>
      <c r="G350" s="179"/>
      <c r="H350" s="1"/>
      <c r="I350" s="1"/>
      <c r="J350" s="1"/>
      <c r="K350" s="109"/>
      <c r="L350" s="1"/>
      <c r="M350" s="1"/>
      <c r="N350" s="1"/>
      <c r="O350" s="1"/>
      <c r="P350" s="12"/>
      <c r="Q350" s="12"/>
      <c r="R350" s="12"/>
    </row>
    <row r="351" spans="1:18" s="13" customFormat="1" ht="30" customHeight="1">
      <c r="A351" s="127"/>
      <c r="B351" s="180"/>
      <c r="C351" s="210"/>
      <c r="D351" s="180"/>
      <c r="E351" s="107"/>
      <c r="F351" s="179"/>
      <c r="G351" s="179"/>
      <c r="H351" s="1"/>
      <c r="I351" s="1"/>
      <c r="J351" s="1"/>
      <c r="K351" s="109"/>
      <c r="L351" s="1"/>
      <c r="M351" s="1"/>
      <c r="N351" s="1"/>
      <c r="O351" s="1"/>
      <c r="P351" s="12"/>
      <c r="Q351" s="12"/>
      <c r="R351" s="12"/>
    </row>
    <row r="352" spans="1:18" s="13" customFormat="1" ht="30" customHeight="1">
      <c r="A352" s="127"/>
      <c r="B352" s="180"/>
      <c r="C352" s="210"/>
      <c r="D352" s="180"/>
      <c r="E352" s="107"/>
      <c r="F352" s="179"/>
      <c r="G352" s="179"/>
      <c r="H352" s="1"/>
      <c r="I352" s="1"/>
      <c r="J352" s="1"/>
      <c r="K352" s="109"/>
      <c r="L352" s="1"/>
      <c r="M352" s="1"/>
      <c r="N352" s="1"/>
      <c r="O352" s="1"/>
      <c r="P352" s="12"/>
      <c r="Q352" s="12"/>
      <c r="R352" s="12"/>
    </row>
    <row r="353" spans="1:18" s="13" customFormat="1" ht="30" customHeight="1">
      <c r="A353" s="127"/>
      <c r="B353" s="180"/>
      <c r="C353" s="210"/>
      <c r="D353" s="180"/>
      <c r="E353" s="107"/>
      <c r="F353" s="179"/>
      <c r="G353" s="179"/>
      <c r="H353" s="1"/>
      <c r="I353" s="1"/>
      <c r="J353" s="1"/>
      <c r="K353" s="109"/>
      <c r="L353" s="1"/>
      <c r="M353" s="1"/>
      <c r="N353" s="1"/>
      <c r="O353" s="1"/>
      <c r="P353" s="12"/>
      <c r="Q353" s="12"/>
      <c r="R353" s="12"/>
    </row>
    <row r="354" spans="1:18" s="13" customFormat="1" ht="30" customHeight="1">
      <c r="A354" s="127"/>
      <c r="B354" s="180"/>
      <c r="C354" s="210"/>
      <c r="D354" s="180"/>
      <c r="E354" s="107"/>
      <c r="F354" s="179"/>
      <c r="G354" s="179"/>
      <c r="H354" s="1"/>
      <c r="I354" s="1"/>
      <c r="J354" s="1"/>
      <c r="K354" s="109"/>
      <c r="L354" s="1"/>
      <c r="M354" s="1"/>
      <c r="N354" s="1"/>
      <c r="O354" s="1"/>
      <c r="P354" s="12"/>
      <c r="Q354" s="12"/>
      <c r="R354" s="12"/>
    </row>
    <row r="355" spans="1:18" s="13" customFormat="1" ht="30" customHeight="1">
      <c r="A355" s="127"/>
      <c r="B355" s="180"/>
      <c r="C355" s="210"/>
      <c r="D355" s="180"/>
      <c r="E355" s="107"/>
      <c r="F355" s="179"/>
      <c r="G355" s="179"/>
      <c r="H355" s="1"/>
      <c r="I355" s="1"/>
      <c r="J355" s="1"/>
      <c r="K355" s="109"/>
      <c r="L355" s="1"/>
      <c r="M355" s="1"/>
      <c r="N355" s="1"/>
      <c r="O355" s="1"/>
      <c r="P355" s="12"/>
      <c r="Q355" s="12"/>
      <c r="R355" s="12"/>
    </row>
    <row r="356" spans="1:18" s="13" customFormat="1" ht="30" customHeight="1">
      <c r="A356" s="127"/>
      <c r="B356" s="180"/>
      <c r="C356" s="210"/>
      <c r="D356" s="180"/>
      <c r="E356" s="107"/>
      <c r="F356" s="179"/>
      <c r="G356" s="179"/>
      <c r="H356" s="1"/>
      <c r="I356" s="1"/>
      <c r="J356" s="1"/>
      <c r="K356" s="109"/>
      <c r="L356" s="1"/>
      <c r="M356" s="1"/>
      <c r="N356" s="1"/>
      <c r="O356" s="1"/>
      <c r="P356" s="12"/>
      <c r="Q356" s="12"/>
      <c r="R356" s="12"/>
    </row>
    <row r="357" spans="1:18" s="13" customFormat="1" ht="30" customHeight="1">
      <c r="A357" s="127"/>
      <c r="B357" s="180"/>
      <c r="C357" s="210"/>
      <c r="D357" s="180"/>
      <c r="E357" s="107"/>
      <c r="F357" s="179"/>
      <c r="G357" s="179"/>
      <c r="H357" s="1"/>
      <c r="I357" s="1"/>
      <c r="J357" s="1"/>
      <c r="K357" s="109"/>
      <c r="L357" s="1"/>
      <c r="M357" s="1"/>
      <c r="N357" s="1"/>
      <c r="O357" s="1"/>
      <c r="P357" s="12"/>
      <c r="Q357" s="12"/>
      <c r="R357" s="12"/>
    </row>
    <row r="358" spans="1:18" s="13" customFormat="1" ht="30" customHeight="1">
      <c r="A358" s="127"/>
      <c r="B358" s="180"/>
      <c r="C358" s="210"/>
      <c r="D358" s="180"/>
      <c r="E358" s="107"/>
      <c r="F358" s="179"/>
      <c r="G358" s="179"/>
      <c r="H358" s="1"/>
      <c r="I358" s="1"/>
      <c r="J358" s="1"/>
      <c r="K358" s="109"/>
      <c r="L358" s="1"/>
      <c r="M358" s="1"/>
      <c r="N358" s="1"/>
      <c r="O358" s="1"/>
      <c r="P358" s="12"/>
      <c r="Q358" s="12"/>
      <c r="R358" s="12"/>
    </row>
    <row r="359" spans="1:18" s="13" customFormat="1" ht="30" customHeight="1">
      <c r="A359" s="127"/>
      <c r="B359" s="180"/>
      <c r="C359" s="210"/>
      <c r="D359" s="180"/>
      <c r="E359" s="107"/>
      <c r="F359" s="179"/>
      <c r="G359" s="179"/>
      <c r="H359" s="1"/>
      <c r="I359" s="1"/>
      <c r="J359" s="1"/>
      <c r="K359" s="109"/>
      <c r="L359" s="1"/>
      <c r="M359" s="1"/>
      <c r="N359" s="1"/>
      <c r="O359" s="1"/>
      <c r="P359" s="12"/>
      <c r="Q359" s="12"/>
      <c r="R359" s="12"/>
    </row>
    <row r="360" spans="1:18" s="13" customFormat="1" ht="30" customHeight="1">
      <c r="A360" s="127"/>
      <c r="B360" s="180"/>
      <c r="C360" s="210"/>
      <c r="D360" s="180"/>
      <c r="E360" s="107"/>
      <c r="F360" s="179"/>
      <c r="G360" s="179"/>
      <c r="H360" s="1"/>
      <c r="I360" s="1"/>
      <c r="J360" s="1"/>
      <c r="K360" s="109"/>
      <c r="L360" s="1"/>
      <c r="M360" s="1"/>
      <c r="N360" s="1"/>
      <c r="O360" s="1"/>
      <c r="P360" s="12"/>
      <c r="Q360" s="12"/>
      <c r="R360" s="12"/>
    </row>
    <row r="361" spans="1:18" s="13" customFormat="1" ht="30" customHeight="1">
      <c r="A361" s="127"/>
      <c r="B361" s="180"/>
      <c r="C361" s="210"/>
      <c r="D361" s="180"/>
      <c r="E361" s="107"/>
      <c r="F361" s="179"/>
      <c r="G361" s="179"/>
      <c r="H361" s="1"/>
      <c r="I361" s="1"/>
      <c r="J361" s="1"/>
      <c r="K361" s="109"/>
      <c r="L361" s="1"/>
      <c r="M361" s="1"/>
      <c r="N361" s="1"/>
      <c r="O361" s="1"/>
      <c r="P361" s="12"/>
      <c r="Q361" s="12"/>
      <c r="R361" s="12"/>
    </row>
    <row r="362" spans="1:18" s="13" customFormat="1" ht="30" customHeight="1">
      <c r="A362" s="127"/>
      <c r="B362" s="180"/>
      <c r="C362" s="210"/>
      <c r="D362" s="180"/>
      <c r="E362" s="107"/>
      <c r="F362" s="179"/>
      <c r="G362" s="179"/>
      <c r="H362" s="1"/>
      <c r="I362" s="1"/>
      <c r="J362" s="1"/>
      <c r="K362" s="109"/>
      <c r="L362" s="1"/>
      <c r="M362" s="1"/>
      <c r="N362" s="1"/>
      <c r="O362" s="1"/>
      <c r="P362" s="12"/>
      <c r="Q362" s="12"/>
      <c r="R362" s="12"/>
    </row>
    <row r="363" spans="1:18" s="13" customFormat="1" ht="30" customHeight="1">
      <c r="A363" s="127"/>
      <c r="B363" s="180"/>
      <c r="C363" s="210"/>
      <c r="D363" s="180"/>
      <c r="E363" s="107"/>
      <c r="F363" s="179"/>
      <c r="G363" s="179"/>
      <c r="H363" s="1"/>
      <c r="I363" s="1"/>
      <c r="J363" s="1"/>
      <c r="K363" s="109"/>
      <c r="L363" s="1"/>
      <c r="M363" s="1"/>
      <c r="N363" s="1"/>
      <c r="O363" s="1"/>
      <c r="P363" s="12"/>
      <c r="Q363" s="12"/>
      <c r="R363" s="12"/>
    </row>
    <row r="364" spans="1:18" s="13" customFormat="1" ht="30" customHeight="1">
      <c r="A364" s="127"/>
      <c r="B364" s="180"/>
      <c r="C364" s="210"/>
      <c r="D364" s="180"/>
      <c r="E364" s="107"/>
      <c r="F364" s="179"/>
      <c r="G364" s="179"/>
      <c r="H364" s="1"/>
      <c r="I364" s="1"/>
      <c r="J364" s="1"/>
      <c r="K364" s="109"/>
      <c r="L364" s="1"/>
      <c r="M364" s="1"/>
      <c r="N364" s="1"/>
      <c r="O364" s="1"/>
      <c r="P364" s="12"/>
      <c r="Q364" s="12"/>
      <c r="R364" s="12"/>
    </row>
    <row r="365" spans="1:18" s="13" customFormat="1" ht="30" customHeight="1">
      <c r="A365" s="127"/>
      <c r="B365" s="180"/>
      <c r="C365" s="210"/>
      <c r="D365" s="180"/>
      <c r="E365" s="107"/>
      <c r="F365" s="179"/>
      <c r="G365" s="179"/>
      <c r="H365" s="1"/>
      <c r="I365" s="1"/>
      <c r="J365" s="1"/>
      <c r="K365" s="109"/>
      <c r="L365" s="1"/>
      <c r="M365" s="1"/>
      <c r="N365" s="1"/>
      <c r="O365" s="1"/>
      <c r="P365" s="12"/>
      <c r="Q365" s="12"/>
      <c r="R365" s="12"/>
    </row>
    <row r="366" spans="1:18" s="13" customFormat="1" ht="30" customHeight="1">
      <c r="A366" s="127"/>
      <c r="B366" s="180"/>
      <c r="C366" s="210"/>
      <c r="D366" s="180"/>
      <c r="E366" s="107"/>
      <c r="F366" s="179"/>
      <c r="G366" s="179"/>
      <c r="H366" s="1"/>
      <c r="I366" s="1"/>
      <c r="J366" s="1"/>
      <c r="K366" s="109"/>
      <c r="L366" s="1"/>
      <c r="M366" s="1"/>
      <c r="N366" s="1"/>
      <c r="O366" s="1"/>
      <c r="P366" s="12"/>
      <c r="Q366" s="12"/>
      <c r="R366" s="12"/>
    </row>
    <row r="367" spans="1:18" s="13" customFormat="1" ht="30" customHeight="1">
      <c r="A367" s="127"/>
      <c r="B367" s="180"/>
      <c r="C367" s="210"/>
      <c r="D367" s="180"/>
      <c r="E367" s="107"/>
      <c r="F367" s="179"/>
      <c r="G367" s="179"/>
      <c r="H367" s="1"/>
      <c r="I367" s="1"/>
      <c r="J367" s="1"/>
      <c r="K367" s="109"/>
      <c r="L367" s="1"/>
      <c r="M367" s="1"/>
      <c r="N367" s="1"/>
      <c r="O367" s="1"/>
      <c r="P367" s="12"/>
      <c r="Q367" s="12"/>
      <c r="R367" s="12"/>
    </row>
    <row r="368" spans="1:18" s="13" customFormat="1" ht="30" customHeight="1">
      <c r="A368" s="127"/>
      <c r="B368" s="180"/>
      <c r="C368" s="210"/>
      <c r="D368" s="180"/>
      <c r="E368" s="107"/>
      <c r="F368" s="179"/>
      <c r="G368" s="179"/>
      <c r="H368" s="1"/>
      <c r="I368" s="1"/>
      <c r="J368" s="1"/>
      <c r="K368" s="109"/>
      <c r="L368" s="1"/>
      <c r="M368" s="1"/>
      <c r="N368" s="1"/>
      <c r="O368" s="1"/>
      <c r="P368" s="12"/>
      <c r="Q368" s="12"/>
      <c r="R368" s="12"/>
    </row>
    <row r="369" spans="1:18" s="13" customFormat="1" ht="30" customHeight="1">
      <c r="A369" s="127"/>
      <c r="B369" s="180"/>
      <c r="C369" s="210"/>
      <c r="D369" s="180"/>
      <c r="E369" s="107"/>
      <c r="F369" s="179"/>
      <c r="G369" s="179"/>
      <c r="H369" s="1"/>
      <c r="I369" s="1"/>
      <c r="J369" s="1"/>
      <c r="K369" s="109"/>
      <c r="L369" s="1"/>
      <c r="M369" s="1"/>
      <c r="N369" s="1"/>
      <c r="O369" s="1"/>
      <c r="P369" s="12"/>
      <c r="Q369" s="12"/>
      <c r="R369" s="12"/>
    </row>
    <row r="370" spans="1:18" s="13" customFormat="1" ht="30" customHeight="1">
      <c r="A370" s="127"/>
      <c r="B370" s="180"/>
      <c r="C370" s="210"/>
      <c r="D370" s="180"/>
      <c r="E370" s="107"/>
      <c r="F370" s="179"/>
      <c r="G370" s="179"/>
      <c r="H370" s="1"/>
      <c r="I370" s="1"/>
      <c r="J370" s="1"/>
      <c r="K370" s="109"/>
      <c r="L370" s="1"/>
      <c r="M370" s="1"/>
      <c r="N370" s="1"/>
      <c r="O370" s="1"/>
      <c r="P370" s="12"/>
      <c r="Q370" s="12"/>
      <c r="R370" s="12"/>
    </row>
    <row r="371" spans="1:18" s="13" customFormat="1" ht="30" customHeight="1">
      <c r="A371" s="127"/>
      <c r="B371" s="180"/>
      <c r="C371" s="210"/>
      <c r="D371" s="180"/>
      <c r="E371" s="107"/>
      <c r="F371" s="179"/>
      <c r="G371" s="179"/>
      <c r="H371" s="1"/>
      <c r="I371" s="1"/>
      <c r="J371" s="1"/>
      <c r="K371" s="109"/>
      <c r="L371" s="1"/>
      <c r="M371" s="1"/>
      <c r="N371" s="1"/>
      <c r="O371" s="1"/>
      <c r="P371" s="12"/>
      <c r="Q371" s="12"/>
      <c r="R371" s="12"/>
    </row>
    <row r="372" spans="1:18" s="13" customFormat="1" ht="30" customHeight="1">
      <c r="A372" s="127"/>
      <c r="B372" s="180"/>
      <c r="C372" s="210"/>
      <c r="D372" s="180"/>
      <c r="E372" s="107"/>
      <c r="F372" s="179"/>
      <c r="G372" s="179"/>
      <c r="H372" s="1"/>
      <c r="I372" s="1"/>
      <c r="J372" s="1"/>
      <c r="K372" s="109"/>
      <c r="L372" s="1"/>
      <c r="M372" s="1"/>
      <c r="N372" s="1"/>
      <c r="O372" s="1"/>
      <c r="P372" s="12"/>
      <c r="Q372" s="12"/>
      <c r="R372" s="12"/>
    </row>
    <row r="373" spans="1:18" s="13" customFormat="1" ht="30" customHeight="1">
      <c r="A373" s="127"/>
      <c r="B373" s="180"/>
      <c r="C373" s="210"/>
      <c r="D373" s="180"/>
      <c r="E373" s="107"/>
      <c r="F373" s="179"/>
      <c r="G373" s="179"/>
      <c r="H373" s="1"/>
      <c r="I373" s="1"/>
      <c r="J373" s="1"/>
      <c r="K373" s="109"/>
      <c r="L373" s="1"/>
      <c r="M373" s="1"/>
      <c r="N373" s="1"/>
      <c r="O373" s="1"/>
      <c r="P373" s="12"/>
      <c r="Q373" s="12"/>
      <c r="R373" s="12"/>
    </row>
    <row r="374" spans="1:18" s="13" customFormat="1" ht="30" customHeight="1">
      <c r="A374" s="127"/>
      <c r="B374" s="180"/>
      <c r="C374" s="210"/>
      <c r="D374" s="180"/>
      <c r="E374" s="107"/>
      <c r="F374" s="179"/>
      <c r="G374" s="179"/>
      <c r="H374" s="1"/>
      <c r="I374" s="1"/>
      <c r="J374" s="1"/>
      <c r="K374" s="109"/>
      <c r="L374" s="1"/>
      <c r="M374" s="1"/>
      <c r="N374" s="1"/>
      <c r="O374" s="1"/>
      <c r="P374" s="12"/>
      <c r="Q374" s="12"/>
      <c r="R374" s="12"/>
    </row>
    <row r="375" spans="1:18" s="13" customFormat="1" ht="30" customHeight="1">
      <c r="A375" s="127"/>
      <c r="B375" s="180"/>
      <c r="C375" s="210"/>
      <c r="D375" s="180"/>
      <c r="E375" s="107"/>
      <c r="F375" s="179"/>
      <c r="G375" s="179"/>
      <c r="H375" s="1"/>
      <c r="I375" s="1"/>
      <c r="J375" s="1"/>
      <c r="K375" s="109"/>
      <c r="L375" s="1"/>
      <c r="M375" s="1"/>
      <c r="N375" s="1"/>
      <c r="O375" s="1"/>
      <c r="P375" s="12"/>
      <c r="Q375" s="12"/>
      <c r="R375" s="12"/>
    </row>
    <row r="376" spans="1:18" s="13" customFormat="1" ht="30" customHeight="1">
      <c r="A376" s="127"/>
      <c r="B376" s="180"/>
      <c r="C376" s="210"/>
      <c r="D376" s="180"/>
      <c r="E376" s="107"/>
      <c r="F376" s="179"/>
      <c r="G376" s="179"/>
      <c r="H376" s="1"/>
      <c r="I376" s="1"/>
      <c r="J376" s="1"/>
      <c r="K376" s="109"/>
      <c r="L376" s="1"/>
      <c r="M376" s="1"/>
      <c r="N376" s="1"/>
      <c r="O376" s="1"/>
      <c r="P376" s="12"/>
      <c r="Q376" s="12"/>
      <c r="R376" s="12"/>
    </row>
    <row r="377" spans="1:18" s="13" customFormat="1" ht="30" customHeight="1">
      <c r="A377" s="127"/>
      <c r="B377" s="180"/>
      <c r="C377" s="210"/>
      <c r="D377" s="180"/>
      <c r="E377" s="107"/>
      <c r="F377" s="179"/>
      <c r="G377" s="179"/>
      <c r="H377" s="1"/>
      <c r="I377" s="1"/>
      <c r="J377" s="1"/>
      <c r="K377" s="109"/>
      <c r="L377" s="1"/>
      <c r="M377" s="1"/>
      <c r="N377" s="1"/>
      <c r="O377" s="1"/>
      <c r="P377" s="12"/>
      <c r="Q377" s="12"/>
      <c r="R377" s="12"/>
    </row>
    <row r="378" spans="1:18" s="13" customFormat="1" ht="30" customHeight="1">
      <c r="A378" s="127"/>
      <c r="B378" s="180"/>
      <c r="C378" s="210"/>
      <c r="D378" s="180"/>
      <c r="E378" s="107"/>
      <c r="F378" s="179"/>
      <c r="G378" s="179"/>
      <c r="H378" s="1"/>
      <c r="I378" s="1"/>
      <c r="J378" s="1"/>
      <c r="K378" s="109"/>
      <c r="L378" s="1"/>
      <c r="M378" s="1"/>
      <c r="N378" s="1"/>
      <c r="O378" s="1"/>
      <c r="P378" s="12"/>
      <c r="Q378" s="12"/>
      <c r="R378" s="12"/>
    </row>
    <row r="379" spans="1:18" s="13" customFormat="1" ht="30" customHeight="1">
      <c r="A379" s="127"/>
      <c r="B379" s="180"/>
      <c r="C379" s="210"/>
      <c r="D379" s="180"/>
      <c r="E379" s="107"/>
      <c r="F379" s="179"/>
      <c r="G379" s="179"/>
      <c r="H379" s="1"/>
      <c r="I379" s="1"/>
      <c r="J379" s="1"/>
      <c r="K379" s="109"/>
      <c r="L379" s="1"/>
      <c r="M379" s="1"/>
      <c r="N379" s="1"/>
      <c r="O379" s="1"/>
      <c r="P379" s="12"/>
      <c r="Q379" s="12"/>
      <c r="R379" s="12"/>
    </row>
    <row r="380" spans="1:18" s="13" customFormat="1" ht="30" customHeight="1">
      <c r="A380" s="127"/>
      <c r="B380" s="180"/>
      <c r="C380" s="210"/>
      <c r="D380" s="180"/>
      <c r="E380" s="107"/>
      <c r="F380" s="179"/>
      <c r="G380" s="179"/>
      <c r="H380" s="1"/>
      <c r="I380" s="1"/>
      <c r="J380" s="1"/>
      <c r="K380" s="109"/>
      <c r="L380" s="1"/>
      <c r="M380" s="1"/>
      <c r="N380" s="1"/>
      <c r="O380" s="1"/>
      <c r="P380" s="12"/>
      <c r="Q380" s="12"/>
      <c r="R380" s="12"/>
    </row>
    <row r="381" spans="1:18" s="13" customFormat="1" ht="30" customHeight="1">
      <c r="A381" s="127"/>
      <c r="B381" s="180"/>
      <c r="C381" s="210"/>
      <c r="D381" s="180"/>
      <c r="E381" s="107"/>
      <c r="F381" s="179"/>
      <c r="G381" s="179"/>
      <c r="H381" s="1"/>
      <c r="I381" s="1"/>
      <c r="J381" s="1"/>
      <c r="K381" s="109"/>
      <c r="L381" s="1"/>
      <c r="M381" s="1"/>
      <c r="N381" s="1"/>
      <c r="O381" s="1"/>
      <c r="P381" s="12"/>
      <c r="Q381" s="12"/>
      <c r="R381" s="12"/>
    </row>
    <row r="382" spans="1:18" s="13" customFormat="1" ht="30" customHeight="1">
      <c r="A382" s="127"/>
      <c r="B382" s="180"/>
      <c r="C382" s="210"/>
      <c r="D382" s="180"/>
      <c r="E382" s="107"/>
      <c r="F382" s="179"/>
      <c r="G382" s="179"/>
      <c r="H382" s="1"/>
      <c r="I382" s="1"/>
      <c r="J382" s="1"/>
      <c r="K382" s="109"/>
      <c r="L382" s="1"/>
      <c r="M382" s="1"/>
      <c r="N382" s="1"/>
      <c r="O382" s="1"/>
      <c r="P382" s="12"/>
      <c r="Q382" s="12"/>
      <c r="R382" s="12"/>
    </row>
    <row r="383" spans="1:18" s="13" customFormat="1" ht="30" customHeight="1">
      <c r="A383" s="127"/>
      <c r="B383" s="180"/>
      <c r="C383" s="210"/>
      <c r="D383" s="180"/>
      <c r="E383" s="107"/>
      <c r="F383" s="179"/>
      <c r="G383" s="179"/>
      <c r="H383" s="1"/>
      <c r="I383" s="1"/>
      <c r="J383" s="1"/>
      <c r="K383" s="109"/>
      <c r="L383" s="1"/>
      <c r="M383" s="1"/>
      <c r="N383" s="1"/>
      <c r="O383" s="1"/>
      <c r="P383" s="12"/>
      <c r="Q383" s="12"/>
      <c r="R383" s="12"/>
    </row>
    <row r="384" spans="1:18" s="13" customFormat="1" ht="30" customHeight="1">
      <c r="A384" s="127"/>
      <c r="B384" s="180"/>
      <c r="C384" s="210"/>
      <c r="D384" s="180"/>
      <c r="E384" s="107"/>
      <c r="F384" s="179"/>
      <c r="G384" s="179"/>
      <c r="H384" s="1"/>
      <c r="I384" s="1"/>
      <c r="J384" s="1"/>
      <c r="K384" s="109"/>
      <c r="L384" s="1"/>
      <c r="M384" s="1"/>
      <c r="N384" s="1"/>
      <c r="O384" s="1"/>
      <c r="P384" s="12"/>
      <c r="Q384" s="12"/>
      <c r="R384" s="12"/>
    </row>
    <row r="385" spans="1:18" s="13" customFormat="1" ht="30" customHeight="1">
      <c r="A385" s="127"/>
      <c r="B385" s="180"/>
      <c r="C385" s="210"/>
      <c r="D385" s="180"/>
      <c r="E385" s="107"/>
      <c r="F385" s="179"/>
      <c r="G385" s="179"/>
      <c r="H385" s="1"/>
      <c r="I385" s="1"/>
      <c r="J385" s="1"/>
      <c r="K385" s="109"/>
      <c r="L385" s="1"/>
      <c r="M385" s="1"/>
      <c r="N385" s="1"/>
      <c r="O385" s="1"/>
      <c r="P385" s="12"/>
      <c r="Q385" s="12"/>
      <c r="R385" s="12"/>
    </row>
    <row r="386" spans="1:18" s="13" customFormat="1" ht="30" customHeight="1">
      <c r="A386" s="127"/>
      <c r="B386" s="180"/>
      <c r="C386" s="210"/>
      <c r="D386" s="180"/>
      <c r="E386" s="107"/>
      <c r="F386" s="179"/>
      <c r="G386" s="179"/>
      <c r="H386" s="1"/>
      <c r="I386" s="1"/>
      <c r="J386" s="1"/>
      <c r="K386" s="109"/>
      <c r="L386" s="1"/>
      <c r="M386" s="1"/>
      <c r="N386" s="1"/>
      <c r="O386" s="1"/>
      <c r="P386" s="12"/>
      <c r="Q386" s="12"/>
      <c r="R386" s="12"/>
    </row>
    <row r="387" spans="1:18" s="13" customFormat="1" ht="30" customHeight="1">
      <c r="A387" s="127"/>
      <c r="B387" s="180"/>
      <c r="C387" s="210"/>
      <c r="D387" s="180"/>
      <c r="E387" s="107"/>
      <c r="F387" s="179"/>
      <c r="G387" s="179"/>
      <c r="H387" s="1"/>
      <c r="I387" s="1"/>
      <c r="J387" s="1"/>
      <c r="K387" s="109"/>
      <c r="L387" s="1"/>
      <c r="M387" s="1"/>
      <c r="N387" s="1"/>
      <c r="O387" s="1"/>
      <c r="P387" s="12"/>
      <c r="Q387" s="12"/>
      <c r="R387" s="12"/>
    </row>
    <row r="388" spans="1:18" s="13" customFormat="1" ht="30" customHeight="1">
      <c r="A388" s="127"/>
      <c r="B388" s="180"/>
      <c r="C388" s="210"/>
      <c r="D388" s="180"/>
      <c r="E388" s="107"/>
      <c r="F388" s="179"/>
      <c r="G388" s="179"/>
      <c r="H388" s="1"/>
      <c r="I388" s="1"/>
      <c r="J388" s="1"/>
      <c r="K388" s="109"/>
      <c r="L388" s="1"/>
      <c r="M388" s="1"/>
      <c r="N388" s="1"/>
      <c r="O388" s="1"/>
      <c r="P388" s="12"/>
      <c r="Q388" s="12"/>
      <c r="R388" s="12"/>
    </row>
    <row r="389" spans="1:18" s="13" customFormat="1" ht="30" customHeight="1">
      <c r="A389" s="127"/>
      <c r="B389" s="180"/>
      <c r="C389" s="210"/>
      <c r="D389" s="180"/>
      <c r="E389" s="107"/>
      <c r="F389" s="179"/>
      <c r="G389" s="179"/>
      <c r="H389" s="1"/>
      <c r="I389" s="1"/>
      <c r="J389" s="1"/>
      <c r="K389" s="109"/>
      <c r="L389" s="1"/>
      <c r="M389" s="1"/>
      <c r="N389" s="1"/>
      <c r="O389" s="1"/>
      <c r="P389" s="12"/>
      <c r="Q389" s="12"/>
      <c r="R389" s="12"/>
    </row>
    <row r="390" spans="1:18" s="13" customFormat="1" ht="30" customHeight="1">
      <c r="A390" s="127"/>
      <c r="B390" s="180"/>
      <c r="C390" s="210"/>
      <c r="D390" s="180"/>
      <c r="E390" s="107"/>
      <c r="F390" s="179"/>
      <c r="G390" s="179"/>
      <c r="H390" s="1"/>
      <c r="I390" s="1"/>
      <c r="J390" s="1"/>
      <c r="K390" s="109"/>
      <c r="L390" s="1"/>
      <c r="M390" s="1"/>
      <c r="N390" s="1"/>
      <c r="O390" s="1"/>
      <c r="P390" s="12"/>
      <c r="Q390" s="12"/>
      <c r="R390" s="12"/>
    </row>
    <row r="391" spans="1:18" s="13" customFormat="1" ht="30" customHeight="1">
      <c r="A391" s="127"/>
      <c r="B391" s="180"/>
      <c r="C391" s="210"/>
      <c r="D391" s="180"/>
      <c r="E391" s="107"/>
      <c r="F391" s="179"/>
      <c r="G391" s="179"/>
      <c r="H391" s="1"/>
      <c r="I391" s="1"/>
      <c r="J391" s="1"/>
      <c r="K391" s="109"/>
      <c r="L391" s="1"/>
      <c r="M391" s="1"/>
      <c r="N391" s="1"/>
      <c r="O391" s="1"/>
      <c r="P391" s="12"/>
      <c r="Q391" s="12"/>
      <c r="R391" s="12"/>
    </row>
    <row r="392" spans="1:18" s="13" customFormat="1" ht="30" customHeight="1">
      <c r="A392" s="127"/>
      <c r="B392" s="180"/>
      <c r="C392" s="210"/>
      <c r="D392" s="180"/>
      <c r="E392" s="107"/>
      <c r="F392" s="179"/>
      <c r="G392" s="179"/>
      <c r="H392" s="1"/>
      <c r="I392" s="1"/>
      <c r="J392" s="1"/>
      <c r="K392" s="109"/>
      <c r="L392" s="1"/>
      <c r="M392" s="1"/>
      <c r="N392" s="1"/>
      <c r="O392" s="1"/>
      <c r="P392" s="12"/>
      <c r="Q392" s="12"/>
      <c r="R392" s="12"/>
    </row>
    <row r="393" spans="1:18" s="13" customFormat="1" ht="30" customHeight="1">
      <c r="A393" s="127"/>
      <c r="B393" s="180"/>
      <c r="C393" s="210"/>
      <c r="D393" s="180"/>
      <c r="E393" s="107"/>
      <c r="F393" s="179"/>
      <c r="G393" s="179"/>
      <c r="H393" s="1"/>
      <c r="I393" s="1"/>
      <c r="J393" s="1"/>
      <c r="K393" s="109"/>
      <c r="L393" s="1"/>
      <c r="M393" s="1"/>
      <c r="N393" s="1"/>
      <c r="O393" s="1"/>
      <c r="P393" s="12"/>
      <c r="Q393" s="12"/>
      <c r="R393" s="12"/>
    </row>
    <row r="394" spans="1:18" s="13" customFormat="1" ht="30" customHeight="1">
      <c r="A394" s="127"/>
      <c r="B394" s="180"/>
      <c r="C394" s="210"/>
      <c r="D394" s="180"/>
      <c r="E394" s="107"/>
      <c r="F394" s="179"/>
      <c r="G394" s="179"/>
      <c r="H394" s="1"/>
      <c r="I394" s="1"/>
      <c r="J394" s="1"/>
      <c r="K394" s="109"/>
      <c r="L394" s="1"/>
      <c r="M394" s="1"/>
      <c r="N394" s="1"/>
      <c r="O394" s="1"/>
      <c r="P394" s="12"/>
      <c r="Q394" s="12"/>
      <c r="R394" s="12"/>
    </row>
    <row r="395" spans="1:18" s="13" customFormat="1" ht="30" customHeight="1">
      <c r="A395" s="127"/>
      <c r="B395" s="180"/>
      <c r="C395" s="210"/>
      <c r="D395" s="180"/>
      <c r="E395" s="107"/>
      <c r="F395" s="179"/>
      <c r="G395" s="179"/>
      <c r="H395" s="1"/>
      <c r="I395" s="1"/>
      <c r="J395" s="1"/>
      <c r="K395" s="109"/>
      <c r="L395" s="1"/>
      <c r="M395" s="1"/>
      <c r="N395" s="1"/>
      <c r="O395" s="1"/>
      <c r="P395" s="12"/>
      <c r="Q395" s="12"/>
      <c r="R395" s="12"/>
    </row>
    <row r="396" spans="1:18" s="13" customFormat="1" ht="30" customHeight="1">
      <c r="A396" s="127"/>
      <c r="B396" s="180"/>
      <c r="C396" s="210"/>
      <c r="D396" s="180"/>
      <c r="E396" s="107"/>
      <c r="F396" s="179"/>
      <c r="G396" s="179"/>
      <c r="H396" s="1"/>
      <c r="I396" s="1"/>
      <c r="J396" s="1"/>
      <c r="K396" s="109"/>
      <c r="L396" s="1"/>
      <c r="M396" s="1"/>
      <c r="N396" s="1"/>
      <c r="O396" s="1"/>
      <c r="P396" s="12"/>
      <c r="Q396" s="12"/>
      <c r="R396" s="12"/>
    </row>
    <row r="397" spans="1:18" s="13" customFormat="1" ht="30" customHeight="1">
      <c r="A397" s="127"/>
      <c r="B397" s="180"/>
      <c r="C397" s="210"/>
      <c r="D397" s="180"/>
      <c r="E397" s="107"/>
      <c r="F397" s="179"/>
      <c r="G397" s="179"/>
      <c r="H397" s="1"/>
      <c r="I397" s="1"/>
      <c r="J397" s="1"/>
      <c r="K397" s="109"/>
      <c r="L397" s="1"/>
      <c r="M397" s="1"/>
      <c r="N397" s="1"/>
      <c r="O397" s="1"/>
      <c r="P397" s="12"/>
      <c r="Q397" s="12"/>
      <c r="R397" s="12"/>
    </row>
    <row r="398" spans="1:18" s="13" customFormat="1" ht="30" customHeight="1">
      <c r="A398" s="127"/>
      <c r="B398" s="180"/>
      <c r="C398" s="210"/>
      <c r="D398" s="180"/>
      <c r="E398" s="107"/>
      <c r="F398" s="179"/>
      <c r="G398" s="179"/>
      <c r="H398" s="1"/>
      <c r="I398" s="1"/>
      <c r="J398" s="1"/>
      <c r="K398" s="109"/>
      <c r="L398" s="1"/>
      <c r="M398" s="1"/>
      <c r="N398" s="1"/>
      <c r="O398" s="1"/>
      <c r="P398" s="12"/>
      <c r="Q398" s="12"/>
      <c r="R398" s="12"/>
    </row>
    <row r="399" spans="1:18" s="13" customFormat="1" ht="30" customHeight="1">
      <c r="A399" s="127"/>
      <c r="B399" s="180"/>
      <c r="C399" s="210"/>
      <c r="D399" s="180"/>
      <c r="E399" s="107"/>
      <c r="F399" s="179"/>
      <c r="G399" s="179"/>
      <c r="H399" s="1"/>
      <c r="I399" s="1"/>
      <c r="J399" s="1"/>
      <c r="K399" s="109"/>
      <c r="L399" s="1"/>
      <c r="M399" s="1"/>
      <c r="N399" s="1"/>
      <c r="O399" s="1"/>
      <c r="P399" s="12"/>
      <c r="Q399" s="12"/>
      <c r="R399" s="12"/>
    </row>
    <row r="400" spans="1:18" s="13" customFormat="1" ht="30" customHeight="1">
      <c r="A400" s="127"/>
      <c r="B400" s="180"/>
      <c r="C400" s="210"/>
      <c r="D400" s="180"/>
      <c r="E400" s="107"/>
      <c r="F400" s="179"/>
      <c r="G400" s="179"/>
      <c r="H400" s="1"/>
      <c r="I400" s="1"/>
      <c r="J400" s="1"/>
      <c r="K400" s="109"/>
      <c r="L400" s="1"/>
      <c r="M400" s="1"/>
      <c r="N400" s="1"/>
      <c r="O400" s="1"/>
      <c r="P400" s="12"/>
      <c r="Q400" s="12"/>
      <c r="R400" s="12"/>
    </row>
    <row r="401" spans="1:18" s="13" customFormat="1" ht="30" customHeight="1">
      <c r="A401" s="127"/>
      <c r="B401" s="180"/>
      <c r="C401" s="210"/>
      <c r="D401" s="180"/>
      <c r="E401" s="107"/>
      <c r="F401" s="179"/>
      <c r="G401" s="179"/>
      <c r="H401" s="1"/>
      <c r="I401" s="1"/>
      <c r="J401" s="1"/>
      <c r="K401" s="109"/>
      <c r="L401" s="1"/>
      <c r="M401" s="1"/>
      <c r="N401" s="1"/>
      <c r="O401" s="1"/>
      <c r="P401" s="12"/>
      <c r="Q401" s="12"/>
      <c r="R401" s="12"/>
    </row>
    <row r="402" spans="1:18" s="13" customFormat="1" ht="30" customHeight="1">
      <c r="A402" s="127"/>
      <c r="B402" s="180"/>
      <c r="C402" s="210"/>
      <c r="D402" s="180"/>
      <c r="E402" s="107"/>
      <c r="F402" s="179"/>
      <c r="G402" s="179"/>
      <c r="H402" s="1"/>
      <c r="I402" s="1"/>
      <c r="J402" s="1"/>
      <c r="K402" s="109"/>
      <c r="L402" s="1"/>
      <c r="M402" s="1"/>
      <c r="N402" s="1"/>
      <c r="O402" s="1"/>
      <c r="P402" s="12"/>
      <c r="Q402" s="12"/>
      <c r="R402" s="12"/>
    </row>
    <row r="403" spans="1:18" s="13" customFormat="1" ht="30" customHeight="1">
      <c r="A403" s="127"/>
      <c r="B403" s="180"/>
      <c r="C403" s="210"/>
      <c r="D403" s="180"/>
      <c r="E403" s="107"/>
      <c r="F403" s="179"/>
      <c r="G403" s="179"/>
      <c r="H403" s="1"/>
      <c r="I403" s="1"/>
      <c r="J403" s="1"/>
      <c r="K403" s="109"/>
      <c r="L403" s="1"/>
      <c r="M403" s="1"/>
      <c r="N403" s="1"/>
      <c r="O403" s="1"/>
      <c r="P403" s="12"/>
      <c r="Q403" s="12"/>
      <c r="R403" s="12"/>
    </row>
    <row r="404" spans="1:18" s="13" customFormat="1" ht="30" customHeight="1">
      <c r="A404" s="127"/>
      <c r="B404" s="180"/>
      <c r="C404" s="210"/>
      <c r="D404" s="180"/>
      <c r="E404" s="107"/>
      <c r="F404" s="179"/>
      <c r="G404" s="179"/>
      <c r="H404" s="1"/>
      <c r="I404" s="1"/>
      <c r="J404" s="1"/>
      <c r="K404" s="109"/>
      <c r="L404" s="1"/>
      <c r="M404" s="1"/>
      <c r="N404" s="1"/>
      <c r="O404" s="1"/>
      <c r="P404" s="12"/>
      <c r="Q404" s="12"/>
      <c r="R404" s="12"/>
    </row>
    <row r="405" spans="1:18" s="13" customFormat="1" ht="30" customHeight="1">
      <c r="A405" s="127"/>
      <c r="B405" s="180"/>
      <c r="C405" s="210"/>
      <c r="D405" s="180"/>
      <c r="E405" s="107"/>
      <c r="F405" s="179"/>
      <c r="G405" s="179"/>
      <c r="H405" s="1"/>
      <c r="I405" s="1"/>
      <c r="J405" s="1"/>
      <c r="K405" s="109"/>
      <c r="L405" s="1"/>
      <c r="M405" s="1"/>
      <c r="N405" s="1"/>
      <c r="O405" s="1"/>
      <c r="P405" s="12"/>
      <c r="Q405" s="12"/>
      <c r="R405" s="12"/>
    </row>
    <row r="406" spans="1:18" s="13" customFormat="1" ht="30" customHeight="1">
      <c r="A406" s="127"/>
      <c r="B406" s="180"/>
      <c r="C406" s="210"/>
      <c r="D406" s="180"/>
      <c r="E406" s="107"/>
      <c r="F406" s="179"/>
      <c r="G406" s="179"/>
      <c r="H406" s="1"/>
      <c r="I406" s="1"/>
      <c r="J406" s="1"/>
      <c r="K406" s="109"/>
      <c r="L406" s="1"/>
      <c r="M406" s="1"/>
      <c r="N406" s="1"/>
      <c r="O406" s="1"/>
      <c r="P406" s="12"/>
      <c r="Q406" s="12"/>
      <c r="R406" s="12"/>
    </row>
    <row r="407" spans="1:18" s="13" customFormat="1" ht="30" customHeight="1">
      <c r="A407" s="127"/>
      <c r="B407" s="180"/>
      <c r="C407" s="210"/>
      <c r="D407" s="180"/>
      <c r="E407" s="107"/>
      <c r="F407" s="179"/>
      <c r="G407" s="179"/>
      <c r="H407" s="1"/>
      <c r="I407" s="1"/>
      <c r="J407" s="1"/>
      <c r="K407" s="109"/>
      <c r="L407" s="1"/>
      <c r="M407" s="1"/>
      <c r="N407" s="1"/>
      <c r="O407" s="1"/>
      <c r="P407" s="12"/>
      <c r="Q407" s="12"/>
      <c r="R407" s="12"/>
    </row>
    <row r="408" spans="1:18" s="13" customFormat="1" ht="30" customHeight="1">
      <c r="A408" s="127"/>
      <c r="B408" s="180"/>
      <c r="C408" s="210"/>
      <c r="D408" s="180"/>
      <c r="E408" s="107"/>
      <c r="F408" s="179"/>
      <c r="G408" s="179"/>
      <c r="H408" s="1"/>
      <c r="I408" s="1"/>
      <c r="J408" s="1"/>
      <c r="K408" s="109"/>
      <c r="L408" s="1"/>
      <c r="M408" s="1"/>
      <c r="N408" s="1"/>
      <c r="O408" s="1"/>
      <c r="P408" s="12"/>
      <c r="Q408" s="12"/>
      <c r="R408" s="12"/>
    </row>
    <row r="409" spans="1:18" s="13" customFormat="1" ht="30" customHeight="1">
      <c r="A409" s="127"/>
      <c r="B409" s="180"/>
      <c r="C409" s="210"/>
      <c r="D409" s="180"/>
      <c r="E409" s="107"/>
      <c r="F409" s="179"/>
      <c r="G409" s="179"/>
      <c r="H409" s="1"/>
      <c r="I409" s="1"/>
      <c r="J409" s="1"/>
      <c r="K409" s="109"/>
      <c r="L409" s="1"/>
      <c r="M409" s="1"/>
      <c r="N409" s="1"/>
      <c r="O409" s="1"/>
      <c r="P409" s="12"/>
      <c r="Q409" s="12"/>
      <c r="R409" s="12"/>
    </row>
    <row r="410" spans="1:18" s="13" customFormat="1" ht="30" customHeight="1">
      <c r="A410" s="127"/>
      <c r="B410" s="180"/>
      <c r="C410" s="210"/>
      <c r="D410" s="180"/>
      <c r="E410" s="107"/>
      <c r="F410" s="179"/>
      <c r="G410" s="179"/>
      <c r="H410" s="1"/>
      <c r="I410" s="1"/>
      <c r="J410" s="1"/>
      <c r="K410" s="109"/>
      <c r="L410" s="1"/>
      <c r="M410" s="1"/>
      <c r="N410" s="1"/>
      <c r="O410" s="1"/>
      <c r="P410" s="12"/>
      <c r="Q410" s="12"/>
      <c r="R410" s="12"/>
    </row>
    <row r="411" spans="1:18" s="13" customFormat="1" ht="30" customHeight="1">
      <c r="A411" s="127"/>
      <c r="B411" s="180"/>
      <c r="C411" s="210"/>
      <c r="D411" s="180"/>
      <c r="E411" s="107"/>
      <c r="F411" s="179"/>
      <c r="G411" s="179"/>
      <c r="H411" s="1"/>
      <c r="I411" s="1"/>
      <c r="J411" s="1"/>
      <c r="K411" s="109"/>
      <c r="L411" s="1"/>
      <c r="M411" s="1"/>
      <c r="N411" s="1"/>
      <c r="O411" s="1"/>
      <c r="P411" s="12"/>
      <c r="Q411" s="12"/>
      <c r="R411" s="12"/>
    </row>
    <row r="412" spans="1:18" s="13" customFormat="1" ht="30" customHeight="1">
      <c r="A412" s="127"/>
      <c r="B412" s="180"/>
      <c r="C412" s="210"/>
      <c r="D412" s="180"/>
      <c r="E412" s="107"/>
      <c r="F412" s="179"/>
      <c r="G412" s="179"/>
      <c r="H412" s="1"/>
      <c r="I412" s="1"/>
      <c r="J412" s="1"/>
      <c r="K412" s="109"/>
      <c r="L412" s="1"/>
      <c r="M412" s="1"/>
      <c r="N412" s="1"/>
      <c r="O412" s="1"/>
      <c r="P412" s="12"/>
      <c r="Q412" s="12"/>
      <c r="R412" s="12"/>
    </row>
    <row r="413" spans="1:18" s="13" customFormat="1" ht="30" customHeight="1">
      <c r="A413" s="127"/>
      <c r="B413" s="180"/>
      <c r="C413" s="210"/>
      <c r="D413" s="180"/>
      <c r="E413" s="107"/>
      <c r="F413" s="179"/>
      <c r="G413" s="179"/>
      <c r="H413" s="1"/>
      <c r="I413" s="1"/>
      <c r="J413" s="1"/>
      <c r="K413" s="109"/>
      <c r="L413" s="1"/>
      <c r="M413" s="1"/>
      <c r="N413" s="1"/>
      <c r="O413" s="1"/>
      <c r="P413" s="12"/>
      <c r="Q413" s="12"/>
      <c r="R413" s="12"/>
    </row>
    <row r="414" spans="1:18" s="13" customFormat="1" ht="30" customHeight="1">
      <c r="A414" s="127"/>
      <c r="B414" s="180"/>
      <c r="C414" s="210"/>
      <c r="D414" s="180"/>
      <c r="E414" s="107"/>
      <c r="F414" s="179"/>
      <c r="G414" s="179"/>
      <c r="H414" s="1"/>
      <c r="I414" s="1"/>
      <c r="J414" s="1"/>
      <c r="K414" s="109"/>
      <c r="L414" s="1"/>
      <c r="M414" s="1"/>
      <c r="N414" s="1"/>
      <c r="O414" s="1"/>
      <c r="P414" s="12"/>
      <c r="Q414" s="12"/>
      <c r="R414" s="12"/>
    </row>
    <row r="415" spans="1:18" s="13" customFormat="1" ht="30" customHeight="1">
      <c r="A415" s="127"/>
      <c r="B415" s="180"/>
      <c r="C415" s="210"/>
      <c r="D415" s="180"/>
      <c r="E415" s="107"/>
      <c r="F415" s="179"/>
      <c r="G415" s="179"/>
      <c r="H415" s="1"/>
      <c r="I415" s="1"/>
      <c r="J415" s="1"/>
      <c r="K415" s="109"/>
      <c r="L415" s="1"/>
      <c r="M415" s="1"/>
      <c r="N415" s="1"/>
      <c r="O415" s="1"/>
      <c r="P415" s="12"/>
      <c r="Q415" s="12"/>
      <c r="R415" s="12"/>
    </row>
    <row r="416" spans="1:18" s="13" customFormat="1" ht="30" customHeight="1">
      <c r="A416" s="127"/>
      <c r="B416" s="180"/>
      <c r="C416" s="210"/>
      <c r="D416" s="180"/>
      <c r="E416" s="107"/>
      <c r="F416" s="179"/>
      <c r="G416" s="179"/>
      <c r="H416" s="1"/>
      <c r="I416" s="1"/>
      <c r="J416" s="1"/>
      <c r="K416" s="109"/>
      <c r="L416" s="1"/>
      <c r="M416" s="1"/>
      <c r="N416" s="1"/>
      <c r="O416" s="1"/>
      <c r="P416" s="12"/>
      <c r="Q416" s="12"/>
      <c r="R416" s="12"/>
    </row>
    <row r="417" spans="1:18" s="13" customFormat="1" ht="30" customHeight="1">
      <c r="A417" s="127"/>
      <c r="B417" s="180"/>
      <c r="C417" s="210"/>
      <c r="D417" s="180"/>
      <c r="E417" s="107"/>
      <c r="F417" s="179"/>
      <c r="G417" s="179"/>
      <c r="H417" s="1"/>
      <c r="I417" s="1"/>
      <c r="J417" s="1"/>
      <c r="K417" s="109"/>
      <c r="L417" s="1"/>
      <c r="M417" s="1"/>
      <c r="N417" s="1"/>
      <c r="O417" s="1"/>
      <c r="P417" s="12"/>
      <c r="Q417" s="12"/>
      <c r="R417" s="12"/>
    </row>
    <row r="418" spans="1:18" s="13" customFormat="1" ht="30" customHeight="1">
      <c r="A418" s="127"/>
      <c r="B418" s="180"/>
      <c r="C418" s="210"/>
      <c r="D418" s="180"/>
      <c r="E418" s="107"/>
      <c r="F418" s="179"/>
      <c r="G418" s="179"/>
      <c r="H418" s="1"/>
      <c r="I418" s="1"/>
      <c r="J418" s="1"/>
      <c r="K418" s="109"/>
      <c r="L418" s="1"/>
      <c r="M418" s="1"/>
      <c r="N418" s="1"/>
      <c r="O418" s="1"/>
      <c r="P418" s="12"/>
      <c r="Q418" s="12"/>
      <c r="R418" s="12"/>
    </row>
    <row r="419" spans="1:18" s="13" customFormat="1" ht="30" customHeight="1">
      <c r="A419" s="127"/>
      <c r="B419" s="180"/>
      <c r="C419" s="210"/>
      <c r="D419" s="180"/>
      <c r="E419" s="107"/>
      <c r="F419" s="179"/>
      <c r="G419" s="179"/>
      <c r="H419" s="1"/>
      <c r="I419" s="1"/>
      <c r="J419" s="1"/>
      <c r="K419" s="109"/>
      <c r="L419" s="1"/>
      <c r="M419" s="1"/>
      <c r="N419" s="1"/>
      <c r="O419" s="1"/>
      <c r="P419" s="12"/>
      <c r="Q419" s="12"/>
      <c r="R419" s="12"/>
    </row>
    <row r="420" spans="1:18" s="13" customFormat="1" ht="30" customHeight="1">
      <c r="A420" s="127"/>
      <c r="B420" s="180"/>
      <c r="C420" s="210"/>
      <c r="D420" s="180"/>
      <c r="E420" s="107"/>
      <c r="F420" s="179"/>
      <c r="G420" s="179"/>
      <c r="H420" s="1"/>
      <c r="I420" s="1"/>
      <c r="J420" s="1"/>
      <c r="K420" s="109"/>
      <c r="L420" s="1"/>
      <c r="M420" s="1"/>
      <c r="N420" s="1"/>
      <c r="O420" s="1"/>
      <c r="P420" s="12"/>
      <c r="Q420" s="12"/>
      <c r="R420" s="12"/>
    </row>
    <row r="421" spans="1:18" s="13" customFormat="1" ht="30" customHeight="1">
      <c r="A421" s="127"/>
      <c r="B421" s="180"/>
      <c r="C421" s="210"/>
      <c r="D421" s="180"/>
      <c r="E421" s="107"/>
      <c r="F421" s="179"/>
      <c r="G421" s="179"/>
      <c r="H421" s="1"/>
      <c r="I421" s="1"/>
      <c r="J421" s="1"/>
      <c r="K421" s="109"/>
      <c r="L421" s="1"/>
      <c r="M421" s="1"/>
      <c r="N421" s="1"/>
      <c r="O421" s="1"/>
      <c r="P421" s="12"/>
      <c r="Q421" s="12"/>
      <c r="R421" s="12"/>
    </row>
    <row r="422" spans="1:18" s="13" customFormat="1" ht="30" customHeight="1">
      <c r="A422" s="127"/>
      <c r="B422" s="180"/>
      <c r="C422" s="210"/>
      <c r="D422" s="180"/>
      <c r="E422" s="107"/>
      <c r="F422" s="179"/>
      <c r="G422" s="179"/>
      <c r="H422" s="1"/>
      <c r="I422" s="1"/>
      <c r="J422" s="1"/>
      <c r="K422" s="109"/>
      <c r="L422" s="1"/>
      <c r="M422" s="1"/>
      <c r="N422" s="1"/>
      <c r="O422" s="1"/>
      <c r="P422" s="12"/>
      <c r="Q422" s="12"/>
      <c r="R422" s="12"/>
    </row>
    <row r="423" spans="1:18" s="13" customFormat="1" ht="30" customHeight="1">
      <c r="A423" s="127"/>
      <c r="B423" s="180"/>
      <c r="C423" s="210"/>
      <c r="D423" s="180"/>
      <c r="E423" s="107"/>
      <c r="F423" s="179"/>
      <c r="G423" s="179"/>
      <c r="H423" s="1"/>
      <c r="I423" s="1"/>
      <c r="J423" s="1"/>
      <c r="K423" s="109"/>
      <c r="L423" s="1"/>
      <c r="M423" s="1"/>
      <c r="N423" s="1"/>
      <c r="O423" s="1"/>
      <c r="P423" s="12"/>
      <c r="Q423" s="12"/>
      <c r="R423" s="12"/>
    </row>
    <row r="424" spans="1:18" s="13" customFormat="1" ht="30" customHeight="1">
      <c r="A424" s="127"/>
      <c r="B424" s="180"/>
      <c r="C424" s="210"/>
      <c r="D424" s="180"/>
      <c r="E424" s="107"/>
      <c r="F424" s="179"/>
      <c r="G424" s="179"/>
      <c r="H424" s="1"/>
      <c r="I424" s="1"/>
      <c r="J424" s="1"/>
      <c r="K424" s="109"/>
      <c r="L424" s="1"/>
      <c r="M424" s="1"/>
      <c r="N424" s="1"/>
      <c r="O424" s="1"/>
      <c r="P424" s="12"/>
      <c r="Q424" s="12"/>
      <c r="R424" s="12"/>
    </row>
    <row r="425" spans="1:18" s="13" customFormat="1" ht="30" customHeight="1">
      <c r="A425" s="127"/>
      <c r="B425" s="180"/>
      <c r="C425" s="210"/>
      <c r="D425" s="180"/>
      <c r="E425" s="107"/>
      <c r="F425" s="179"/>
      <c r="G425" s="179"/>
      <c r="H425" s="1"/>
      <c r="I425" s="1"/>
      <c r="J425" s="1"/>
      <c r="K425" s="109"/>
      <c r="L425" s="1"/>
      <c r="M425" s="1"/>
      <c r="N425" s="1"/>
      <c r="O425" s="1"/>
      <c r="P425" s="12"/>
      <c r="Q425" s="12"/>
      <c r="R425" s="12"/>
    </row>
    <row r="426" spans="1:18" s="13" customFormat="1" ht="30" customHeight="1">
      <c r="A426" s="127"/>
      <c r="B426" s="180"/>
      <c r="C426" s="210"/>
      <c r="D426" s="180"/>
      <c r="E426" s="107"/>
      <c r="F426" s="179"/>
      <c r="G426" s="179"/>
      <c r="H426" s="1"/>
      <c r="I426" s="1"/>
      <c r="J426" s="1"/>
      <c r="K426" s="109"/>
      <c r="L426" s="1"/>
      <c r="M426" s="1"/>
      <c r="N426" s="1"/>
      <c r="O426" s="1"/>
      <c r="P426" s="12"/>
      <c r="Q426" s="12"/>
      <c r="R426" s="12"/>
    </row>
    <row r="427" spans="1:18" s="13" customFormat="1" ht="30" customHeight="1">
      <c r="A427" s="127"/>
      <c r="B427" s="180"/>
      <c r="C427" s="210"/>
      <c r="D427" s="180"/>
      <c r="E427" s="107"/>
      <c r="F427" s="179"/>
      <c r="G427" s="179"/>
      <c r="H427" s="1"/>
      <c r="I427" s="1"/>
      <c r="J427" s="1"/>
      <c r="K427" s="109"/>
      <c r="L427" s="1"/>
      <c r="M427" s="1"/>
      <c r="N427" s="1"/>
      <c r="O427" s="1"/>
      <c r="P427" s="12"/>
      <c r="Q427" s="12"/>
      <c r="R427" s="12"/>
    </row>
    <row r="428" spans="1:18" s="13" customFormat="1" ht="30" customHeight="1">
      <c r="A428" s="127"/>
      <c r="B428" s="180"/>
      <c r="C428" s="210"/>
      <c r="D428" s="180"/>
      <c r="E428" s="107"/>
      <c r="F428" s="179"/>
      <c r="G428" s="179"/>
      <c r="H428" s="1"/>
      <c r="I428" s="1"/>
      <c r="J428" s="1"/>
      <c r="K428" s="109"/>
      <c r="L428" s="1"/>
      <c r="M428" s="1"/>
      <c r="N428" s="1"/>
      <c r="O428" s="1"/>
      <c r="P428" s="12"/>
      <c r="Q428" s="12"/>
      <c r="R428" s="12"/>
    </row>
    <row r="429" spans="1:18" s="13" customFormat="1" ht="30" customHeight="1">
      <c r="A429" s="127"/>
      <c r="B429" s="180"/>
      <c r="C429" s="210"/>
      <c r="D429" s="180"/>
      <c r="E429" s="107"/>
      <c r="F429" s="179"/>
      <c r="G429" s="179"/>
      <c r="H429" s="1"/>
      <c r="I429" s="1"/>
      <c r="J429" s="1"/>
      <c r="K429" s="109"/>
      <c r="L429" s="1"/>
      <c r="M429" s="1"/>
      <c r="N429" s="1"/>
      <c r="O429" s="1"/>
      <c r="P429" s="12"/>
      <c r="Q429" s="12"/>
      <c r="R429" s="12"/>
    </row>
    <row r="430" spans="1:18" s="13" customFormat="1" ht="30" customHeight="1">
      <c r="A430" s="127"/>
      <c r="B430" s="180"/>
      <c r="C430" s="210"/>
      <c r="D430" s="180"/>
      <c r="E430" s="107"/>
      <c r="F430" s="179"/>
      <c r="G430" s="179"/>
      <c r="H430" s="1"/>
      <c r="I430" s="1"/>
      <c r="J430" s="1"/>
      <c r="K430" s="109"/>
      <c r="L430" s="1"/>
      <c r="M430" s="1"/>
      <c r="N430" s="1"/>
      <c r="O430" s="1"/>
      <c r="P430" s="12"/>
      <c r="Q430" s="12"/>
      <c r="R430" s="12"/>
    </row>
    <row r="431" spans="1:18" s="13" customFormat="1" ht="30" customHeight="1">
      <c r="A431" s="127"/>
      <c r="B431" s="180"/>
      <c r="C431" s="210"/>
      <c r="D431" s="180"/>
      <c r="E431" s="107"/>
      <c r="F431" s="179"/>
      <c r="G431" s="179"/>
      <c r="H431" s="1"/>
      <c r="I431" s="1"/>
      <c r="J431" s="1"/>
      <c r="K431" s="109"/>
      <c r="L431" s="1"/>
      <c r="M431" s="1"/>
      <c r="N431" s="1"/>
      <c r="O431" s="1"/>
      <c r="P431" s="12"/>
      <c r="Q431" s="12"/>
      <c r="R431" s="12"/>
    </row>
    <row r="432" spans="1:18" s="13" customFormat="1" ht="30" customHeight="1">
      <c r="A432" s="127"/>
      <c r="B432" s="180"/>
      <c r="C432" s="210"/>
      <c r="D432" s="180"/>
      <c r="E432" s="107"/>
      <c r="F432" s="179"/>
      <c r="G432" s="179"/>
      <c r="H432" s="1"/>
      <c r="I432" s="1"/>
      <c r="J432" s="1"/>
      <c r="K432" s="109"/>
      <c r="L432" s="1"/>
      <c r="M432" s="1"/>
      <c r="N432" s="1"/>
      <c r="O432" s="1"/>
      <c r="P432" s="12"/>
      <c r="Q432" s="12"/>
      <c r="R432" s="12"/>
    </row>
    <row r="433" spans="1:18" s="13" customFormat="1" ht="30" customHeight="1">
      <c r="A433" s="127"/>
      <c r="B433" s="180"/>
      <c r="C433" s="210"/>
      <c r="D433" s="180"/>
      <c r="E433" s="107"/>
      <c r="F433" s="179"/>
      <c r="G433" s="179"/>
      <c r="H433" s="1"/>
      <c r="I433" s="1"/>
      <c r="J433" s="1"/>
      <c r="K433" s="109"/>
      <c r="L433" s="1"/>
      <c r="M433" s="1"/>
      <c r="N433" s="1"/>
      <c r="O433" s="1"/>
      <c r="P433" s="12"/>
      <c r="Q433" s="12"/>
      <c r="R433" s="12"/>
    </row>
    <row r="434" spans="1:18" s="13" customFormat="1" ht="30" customHeight="1">
      <c r="A434" s="127"/>
      <c r="B434" s="180"/>
      <c r="C434" s="210"/>
      <c r="D434" s="180"/>
      <c r="E434" s="107"/>
      <c r="F434" s="179"/>
      <c r="G434" s="179"/>
      <c r="H434" s="1"/>
      <c r="I434" s="1"/>
      <c r="J434" s="1"/>
      <c r="K434" s="109"/>
      <c r="L434" s="1"/>
      <c r="M434" s="1"/>
      <c r="N434" s="1"/>
      <c r="O434" s="1"/>
      <c r="P434" s="12"/>
      <c r="Q434" s="12"/>
      <c r="R434" s="12"/>
    </row>
    <row r="435" spans="1:18" s="13" customFormat="1" ht="30" customHeight="1">
      <c r="A435" s="127"/>
      <c r="B435" s="180"/>
      <c r="C435" s="210"/>
      <c r="D435" s="180"/>
      <c r="E435" s="107"/>
      <c r="F435" s="179"/>
      <c r="G435" s="179"/>
      <c r="H435" s="1"/>
      <c r="I435" s="1"/>
      <c r="J435" s="1"/>
      <c r="K435" s="109"/>
      <c r="L435" s="1"/>
      <c r="M435" s="1"/>
      <c r="N435" s="1"/>
      <c r="O435" s="1"/>
      <c r="P435" s="12"/>
      <c r="Q435" s="12"/>
      <c r="R435" s="12"/>
    </row>
    <row r="436" spans="1:18" s="13" customFormat="1" ht="30" customHeight="1">
      <c r="A436" s="127"/>
      <c r="B436" s="180"/>
      <c r="C436" s="210"/>
      <c r="D436" s="180"/>
      <c r="E436" s="107"/>
      <c r="F436" s="179"/>
      <c r="G436" s="179"/>
      <c r="H436" s="1"/>
      <c r="I436" s="1"/>
      <c r="J436" s="1"/>
      <c r="K436" s="109"/>
      <c r="L436" s="1"/>
      <c r="M436" s="1"/>
      <c r="N436" s="1"/>
      <c r="O436" s="1"/>
      <c r="P436" s="12"/>
      <c r="Q436" s="12"/>
      <c r="R436" s="12"/>
    </row>
    <row r="437" spans="1:18" s="13" customFormat="1" ht="30" customHeight="1">
      <c r="A437" s="127"/>
      <c r="B437" s="180"/>
      <c r="C437" s="210"/>
      <c r="D437" s="180"/>
      <c r="E437" s="107"/>
      <c r="F437" s="179"/>
      <c r="G437" s="179"/>
      <c r="H437" s="1"/>
      <c r="I437" s="1"/>
      <c r="J437" s="1"/>
      <c r="K437" s="109"/>
      <c r="L437" s="1"/>
      <c r="M437" s="1"/>
      <c r="N437" s="1"/>
      <c r="O437" s="1"/>
      <c r="P437" s="12"/>
      <c r="Q437" s="12"/>
      <c r="R437" s="12"/>
    </row>
    <row r="438" spans="1:18" s="13" customFormat="1" ht="30" customHeight="1">
      <c r="A438" s="127"/>
      <c r="B438" s="180"/>
      <c r="C438" s="210"/>
      <c r="D438" s="180"/>
      <c r="E438" s="107"/>
      <c r="F438" s="179"/>
      <c r="G438" s="179"/>
      <c r="H438" s="1"/>
      <c r="I438" s="1"/>
      <c r="J438" s="1"/>
      <c r="K438" s="109"/>
      <c r="L438" s="1"/>
      <c r="M438" s="1"/>
      <c r="N438" s="1"/>
      <c r="O438" s="1"/>
      <c r="P438" s="12"/>
      <c r="Q438" s="12"/>
      <c r="R438" s="12"/>
    </row>
    <row r="439" spans="1:18" s="13" customFormat="1" ht="30" customHeight="1">
      <c r="A439" s="127"/>
      <c r="B439" s="180"/>
      <c r="C439" s="210"/>
      <c r="D439" s="180"/>
      <c r="E439" s="107"/>
      <c r="F439" s="179"/>
      <c r="G439" s="179"/>
      <c r="H439" s="1"/>
      <c r="I439" s="1"/>
      <c r="J439" s="1"/>
      <c r="K439" s="109"/>
      <c r="L439" s="1"/>
      <c r="M439" s="1"/>
      <c r="N439" s="1"/>
      <c r="O439" s="1"/>
      <c r="P439" s="12"/>
      <c r="Q439" s="12"/>
      <c r="R439" s="12"/>
    </row>
    <row r="440" spans="1:18" s="13" customFormat="1" ht="30" customHeight="1">
      <c r="A440" s="127"/>
      <c r="B440" s="180"/>
      <c r="C440" s="210"/>
      <c r="D440" s="180"/>
      <c r="E440" s="107"/>
      <c r="F440" s="179"/>
      <c r="G440" s="179"/>
      <c r="H440" s="1"/>
      <c r="I440" s="1"/>
      <c r="J440" s="1"/>
      <c r="K440" s="109"/>
      <c r="L440" s="1"/>
      <c r="M440" s="1"/>
      <c r="N440" s="1"/>
      <c r="O440" s="1"/>
      <c r="P440" s="12"/>
      <c r="Q440" s="12"/>
      <c r="R440" s="12"/>
    </row>
    <row r="441" spans="1:18" s="13" customFormat="1" ht="30" customHeight="1">
      <c r="A441" s="127"/>
      <c r="B441" s="180"/>
      <c r="C441" s="210"/>
      <c r="D441" s="180"/>
      <c r="E441" s="107"/>
      <c r="F441" s="179"/>
      <c r="G441" s="179"/>
      <c r="H441" s="1"/>
      <c r="I441" s="1"/>
      <c r="J441" s="1"/>
      <c r="K441" s="109"/>
      <c r="L441" s="1"/>
      <c r="M441" s="1"/>
      <c r="N441" s="1"/>
      <c r="O441" s="1"/>
      <c r="P441" s="12"/>
      <c r="Q441" s="12"/>
      <c r="R441" s="12"/>
    </row>
    <row r="442" spans="1:18" s="13" customFormat="1" ht="30" customHeight="1">
      <c r="A442" s="127"/>
      <c r="B442" s="180"/>
      <c r="C442" s="210"/>
      <c r="D442" s="180"/>
      <c r="E442" s="107"/>
      <c r="F442" s="179"/>
      <c r="G442" s="179"/>
      <c r="H442" s="1"/>
      <c r="I442" s="1"/>
      <c r="J442" s="1"/>
      <c r="K442" s="109"/>
      <c r="L442" s="1"/>
      <c r="M442" s="1"/>
      <c r="N442" s="1"/>
      <c r="O442" s="1"/>
      <c r="P442" s="12"/>
      <c r="Q442" s="12"/>
      <c r="R442" s="12"/>
    </row>
    <row r="443" spans="1:18" s="13" customFormat="1" ht="30" customHeight="1">
      <c r="A443" s="127"/>
      <c r="B443" s="180"/>
      <c r="C443" s="210"/>
      <c r="D443" s="180"/>
      <c r="E443" s="107"/>
      <c r="F443" s="179"/>
      <c r="G443" s="179"/>
      <c r="H443" s="1"/>
      <c r="I443" s="1"/>
      <c r="J443" s="1"/>
      <c r="K443" s="109"/>
      <c r="L443" s="1"/>
      <c r="M443" s="1"/>
      <c r="N443" s="1"/>
      <c r="O443" s="1"/>
      <c r="P443" s="12"/>
      <c r="Q443" s="12"/>
      <c r="R443" s="12"/>
    </row>
    <row r="444" spans="1:18" s="13" customFormat="1" ht="30" customHeight="1">
      <c r="A444" s="127"/>
      <c r="B444" s="180"/>
      <c r="C444" s="210"/>
      <c r="D444" s="180"/>
      <c r="E444" s="107"/>
      <c r="F444" s="179"/>
      <c r="G444" s="179"/>
      <c r="H444" s="1"/>
      <c r="I444" s="1"/>
      <c r="J444" s="1"/>
      <c r="K444" s="109"/>
      <c r="L444" s="1"/>
      <c r="M444" s="1"/>
      <c r="N444" s="1"/>
      <c r="O444" s="1"/>
      <c r="P444" s="12"/>
      <c r="Q444" s="12"/>
      <c r="R444" s="12"/>
    </row>
    <row r="445" spans="1:18" s="13" customFormat="1" ht="30" customHeight="1">
      <c r="A445" s="127"/>
      <c r="B445" s="180"/>
      <c r="C445" s="210"/>
      <c r="D445" s="180"/>
      <c r="E445" s="107"/>
      <c r="F445" s="179"/>
      <c r="G445" s="179"/>
      <c r="H445" s="1"/>
      <c r="I445" s="1"/>
      <c r="J445" s="1"/>
      <c r="K445" s="109"/>
      <c r="L445" s="1"/>
      <c r="M445" s="1"/>
      <c r="N445" s="1"/>
      <c r="O445" s="1"/>
      <c r="P445" s="12"/>
      <c r="Q445" s="12"/>
      <c r="R445" s="12"/>
    </row>
    <row r="446" spans="1:18" s="13" customFormat="1" ht="30" customHeight="1">
      <c r="A446" s="127"/>
      <c r="B446" s="180"/>
      <c r="C446" s="210"/>
      <c r="D446" s="180"/>
      <c r="E446" s="107"/>
      <c r="F446" s="179"/>
      <c r="G446" s="179"/>
      <c r="H446" s="1"/>
      <c r="I446" s="1"/>
      <c r="J446" s="1"/>
      <c r="K446" s="109"/>
      <c r="L446" s="1"/>
      <c r="M446" s="1"/>
      <c r="N446" s="1"/>
      <c r="O446" s="1"/>
      <c r="P446" s="12"/>
      <c r="Q446" s="12"/>
      <c r="R446" s="12"/>
    </row>
    <row r="447" spans="1:18" s="13" customFormat="1" ht="30" customHeight="1">
      <c r="A447" s="127"/>
      <c r="B447" s="180"/>
      <c r="C447" s="210"/>
      <c r="D447" s="180"/>
      <c r="E447" s="107"/>
      <c r="F447" s="179"/>
      <c r="G447" s="179"/>
      <c r="H447" s="1"/>
      <c r="I447" s="1"/>
      <c r="J447" s="1"/>
      <c r="K447" s="109"/>
      <c r="L447" s="1"/>
      <c r="M447" s="1"/>
      <c r="N447" s="1"/>
      <c r="O447" s="1"/>
      <c r="P447" s="12"/>
      <c r="Q447" s="12"/>
      <c r="R447" s="12"/>
    </row>
    <row r="448" spans="1:18" s="13" customFormat="1" ht="30" customHeight="1">
      <c r="A448" s="127"/>
      <c r="B448" s="180"/>
      <c r="C448" s="210"/>
      <c r="D448" s="180"/>
      <c r="E448" s="107"/>
      <c r="F448" s="179"/>
      <c r="G448" s="179"/>
      <c r="H448" s="1"/>
      <c r="I448" s="1"/>
      <c r="J448" s="1"/>
      <c r="K448" s="109"/>
      <c r="L448" s="1"/>
      <c r="M448" s="1"/>
      <c r="N448" s="1"/>
      <c r="O448" s="1"/>
      <c r="P448" s="12"/>
      <c r="Q448" s="12"/>
      <c r="R448" s="12"/>
    </row>
    <row r="449" spans="1:18" s="13" customFormat="1" ht="30" customHeight="1">
      <c r="A449" s="127"/>
      <c r="B449" s="180"/>
      <c r="C449" s="210"/>
      <c r="D449" s="180"/>
      <c r="E449" s="107"/>
      <c r="F449" s="179"/>
      <c r="G449" s="179"/>
      <c r="H449" s="1"/>
      <c r="I449" s="1"/>
      <c r="J449" s="1"/>
      <c r="K449" s="109"/>
      <c r="L449" s="1"/>
      <c r="M449" s="1"/>
      <c r="N449" s="1"/>
      <c r="O449" s="1"/>
      <c r="P449" s="12"/>
      <c r="Q449" s="12"/>
      <c r="R449" s="12"/>
    </row>
    <row r="450" spans="1:18" s="13" customFormat="1" ht="30" customHeight="1">
      <c r="A450" s="127"/>
      <c r="B450" s="180"/>
      <c r="C450" s="210"/>
      <c r="D450" s="180"/>
      <c r="E450" s="107"/>
      <c r="F450" s="179"/>
      <c r="G450" s="179"/>
      <c r="H450" s="1"/>
      <c r="I450" s="1"/>
      <c r="J450" s="1"/>
      <c r="K450" s="109"/>
      <c r="L450" s="1"/>
      <c r="M450" s="1"/>
      <c r="N450" s="1"/>
      <c r="O450" s="1"/>
      <c r="P450" s="12"/>
      <c r="Q450" s="12"/>
      <c r="R450" s="12"/>
    </row>
    <row r="451" spans="1:18" s="13" customFormat="1" ht="30" customHeight="1">
      <c r="A451" s="127"/>
      <c r="B451" s="180"/>
      <c r="C451" s="210"/>
      <c r="D451" s="180"/>
      <c r="E451" s="107"/>
      <c r="F451" s="179"/>
      <c r="G451" s="179"/>
      <c r="H451" s="1"/>
      <c r="I451" s="1"/>
      <c r="J451" s="1"/>
      <c r="K451" s="109"/>
      <c r="L451" s="1"/>
      <c r="M451" s="1"/>
      <c r="N451" s="1"/>
      <c r="O451" s="1"/>
      <c r="P451" s="12"/>
      <c r="Q451" s="12"/>
      <c r="R451" s="12"/>
    </row>
    <row r="452" spans="1:18" s="13" customFormat="1" ht="30" customHeight="1">
      <c r="A452" s="127"/>
      <c r="B452" s="180"/>
      <c r="C452" s="210"/>
      <c r="D452" s="180"/>
      <c r="E452" s="107"/>
      <c r="F452" s="179"/>
      <c r="G452" s="179"/>
      <c r="H452" s="1"/>
      <c r="I452" s="1"/>
      <c r="J452" s="1"/>
      <c r="K452" s="109"/>
      <c r="L452" s="1"/>
      <c r="M452" s="1"/>
      <c r="N452" s="1"/>
      <c r="O452" s="1"/>
      <c r="P452" s="12"/>
      <c r="Q452" s="12"/>
      <c r="R452" s="12"/>
    </row>
    <row r="453" spans="1:18" s="13" customFormat="1" ht="30" customHeight="1">
      <c r="A453" s="127"/>
      <c r="B453" s="180"/>
      <c r="C453" s="210"/>
      <c r="D453" s="180"/>
      <c r="E453" s="107"/>
      <c r="F453" s="179"/>
      <c r="G453" s="179"/>
      <c r="H453" s="1"/>
      <c r="I453" s="1"/>
      <c r="J453" s="1"/>
      <c r="K453" s="109"/>
      <c r="L453" s="1"/>
      <c r="M453" s="1"/>
      <c r="N453" s="1"/>
      <c r="O453" s="1"/>
      <c r="P453" s="12"/>
      <c r="Q453" s="12"/>
      <c r="R453" s="12"/>
    </row>
    <row r="454" spans="1:18" s="13" customFormat="1" ht="30" customHeight="1">
      <c r="A454" s="127"/>
      <c r="B454" s="180"/>
      <c r="C454" s="210"/>
      <c r="D454" s="180"/>
      <c r="E454" s="107"/>
      <c r="F454" s="179"/>
      <c r="G454" s="179"/>
      <c r="H454" s="1"/>
      <c r="I454" s="1"/>
      <c r="J454" s="1"/>
      <c r="K454" s="109"/>
      <c r="L454" s="1"/>
      <c r="M454" s="1"/>
      <c r="N454" s="1"/>
      <c r="O454" s="1"/>
      <c r="P454" s="12"/>
      <c r="Q454" s="12"/>
      <c r="R454" s="12"/>
    </row>
    <row r="455" spans="1:18" s="13" customFormat="1" ht="30" customHeight="1">
      <c r="A455" s="127"/>
      <c r="B455" s="180"/>
      <c r="C455" s="210"/>
      <c r="D455" s="180"/>
      <c r="E455" s="107"/>
      <c r="F455" s="179"/>
      <c r="G455" s="179"/>
      <c r="H455" s="1"/>
      <c r="I455" s="1"/>
      <c r="J455" s="1"/>
      <c r="K455" s="109"/>
      <c r="L455" s="1"/>
      <c r="M455" s="1"/>
      <c r="N455" s="1"/>
      <c r="O455" s="1"/>
      <c r="P455" s="12"/>
      <c r="Q455" s="12"/>
      <c r="R455" s="12"/>
    </row>
    <row r="456" spans="1:18" s="13" customFormat="1" ht="30" customHeight="1">
      <c r="A456" s="127"/>
      <c r="B456" s="180"/>
      <c r="C456" s="210"/>
      <c r="D456" s="180"/>
      <c r="E456" s="107"/>
      <c r="F456" s="179"/>
      <c r="G456" s="179"/>
      <c r="H456" s="1"/>
      <c r="I456" s="1"/>
      <c r="J456" s="1"/>
      <c r="K456" s="109"/>
      <c r="L456" s="1"/>
      <c r="M456" s="1"/>
      <c r="N456" s="1"/>
      <c r="O456" s="1"/>
      <c r="P456" s="12"/>
      <c r="Q456" s="12"/>
      <c r="R456" s="12"/>
    </row>
    <row r="457" spans="1:18" s="13" customFormat="1" ht="30" customHeight="1">
      <c r="A457" s="127"/>
      <c r="B457" s="180"/>
      <c r="C457" s="210"/>
      <c r="D457" s="180"/>
      <c r="E457" s="107"/>
      <c r="F457" s="179"/>
      <c r="G457" s="179"/>
      <c r="H457" s="1"/>
      <c r="I457" s="1"/>
      <c r="J457" s="1"/>
      <c r="K457" s="109"/>
      <c r="L457" s="1"/>
      <c r="M457" s="1"/>
      <c r="N457" s="1"/>
      <c r="O457" s="1"/>
      <c r="P457" s="12"/>
      <c r="Q457" s="12"/>
      <c r="R457" s="12"/>
    </row>
    <row r="458" spans="1:18" s="13" customFormat="1" ht="30" customHeight="1">
      <c r="A458" s="127"/>
      <c r="B458" s="180"/>
      <c r="C458" s="210"/>
      <c r="D458" s="180"/>
      <c r="E458" s="107"/>
      <c r="F458" s="179"/>
      <c r="G458" s="179"/>
      <c r="H458" s="1"/>
      <c r="I458" s="1"/>
      <c r="J458" s="1"/>
      <c r="K458" s="109"/>
      <c r="L458" s="1"/>
      <c r="M458" s="1"/>
      <c r="N458" s="1"/>
      <c r="O458" s="1"/>
      <c r="P458" s="12"/>
      <c r="Q458" s="12"/>
      <c r="R458" s="12"/>
    </row>
    <row r="459" spans="1:18" s="13" customFormat="1" ht="30" customHeight="1">
      <c r="A459" s="127"/>
      <c r="B459" s="180"/>
      <c r="C459" s="210"/>
      <c r="D459" s="180"/>
      <c r="E459" s="107"/>
      <c r="F459" s="179"/>
      <c r="G459" s="179"/>
      <c r="H459" s="1"/>
      <c r="I459" s="1"/>
      <c r="J459" s="1"/>
      <c r="K459" s="109"/>
      <c r="L459" s="1"/>
      <c r="M459" s="1"/>
      <c r="N459" s="1"/>
      <c r="O459" s="1"/>
      <c r="P459" s="12"/>
      <c r="Q459" s="12"/>
      <c r="R459" s="12"/>
    </row>
    <row r="460" spans="1:18" s="13" customFormat="1" ht="30" customHeight="1">
      <c r="A460" s="127"/>
      <c r="B460" s="180"/>
      <c r="C460" s="210"/>
      <c r="D460" s="180"/>
      <c r="E460" s="107"/>
      <c r="F460" s="179"/>
      <c r="G460" s="179"/>
      <c r="H460" s="1"/>
      <c r="I460" s="1"/>
      <c r="J460" s="1"/>
      <c r="K460" s="109"/>
      <c r="L460" s="1"/>
      <c r="M460" s="1"/>
      <c r="N460" s="1"/>
      <c r="O460" s="1"/>
      <c r="P460" s="12"/>
      <c r="Q460" s="12"/>
      <c r="R460" s="12"/>
    </row>
    <row r="461" spans="1:18" s="13" customFormat="1" ht="30" customHeight="1">
      <c r="A461" s="127"/>
      <c r="B461" s="180"/>
      <c r="C461" s="210"/>
      <c r="D461" s="180"/>
      <c r="E461" s="107"/>
      <c r="F461" s="179"/>
      <c r="G461" s="179"/>
      <c r="H461" s="1"/>
      <c r="I461" s="1"/>
      <c r="J461" s="1"/>
      <c r="K461" s="109"/>
      <c r="L461" s="1"/>
      <c r="M461" s="1"/>
      <c r="N461" s="1"/>
      <c r="O461" s="1"/>
      <c r="P461" s="12"/>
      <c r="Q461" s="12"/>
      <c r="R461" s="12"/>
    </row>
    <row r="462" spans="1:18" s="13" customFormat="1" ht="30" customHeight="1">
      <c r="A462" s="127"/>
      <c r="B462" s="180"/>
      <c r="C462" s="210"/>
      <c r="D462" s="180"/>
      <c r="E462" s="107"/>
      <c r="F462" s="179"/>
      <c r="G462" s="179"/>
      <c r="H462" s="1"/>
      <c r="I462" s="1"/>
      <c r="J462" s="1"/>
      <c r="K462" s="109"/>
      <c r="L462" s="1"/>
      <c r="M462" s="1"/>
      <c r="N462" s="1"/>
      <c r="O462" s="1"/>
      <c r="P462" s="12"/>
      <c r="Q462" s="12"/>
      <c r="R462" s="12"/>
    </row>
    <row r="463" spans="1:18" s="13" customFormat="1" ht="30" customHeight="1">
      <c r="A463" s="127"/>
      <c r="B463" s="180"/>
      <c r="C463" s="210"/>
      <c r="D463" s="180"/>
      <c r="E463" s="107"/>
      <c r="F463" s="179"/>
      <c r="G463" s="179"/>
      <c r="H463" s="1"/>
      <c r="I463" s="1"/>
      <c r="J463" s="1"/>
      <c r="K463" s="109"/>
      <c r="L463" s="1"/>
      <c r="M463" s="1"/>
      <c r="N463" s="1"/>
      <c r="O463" s="1"/>
      <c r="P463" s="12"/>
      <c r="Q463" s="12"/>
      <c r="R463" s="12"/>
    </row>
    <row r="464" spans="1:18" s="13" customFormat="1" ht="30" customHeight="1">
      <c r="A464" s="127"/>
      <c r="B464" s="180"/>
      <c r="C464" s="210"/>
      <c r="D464" s="180"/>
      <c r="E464" s="107"/>
      <c r="F464" s="179"/>
      <c r="G464" s="179"/>
      <c r="H464" s="1"/>
      <c r="I464" s="1"/>
      <c r="J464" s="1"/>
      <c r="K464" s="109"/>
      <c r="L464" s="1"/>
      <c r="M464" s="1"/>
      <c r="N464" s="1"/>
      <c r="O464" s="1"/>
      <c r="P464" s="12"/>
      <c r="Q464" s="12"/>
      <c r="R464" s="12"/>
    </row>
    <row r="465" spans="1:18" s="13" customFormat="1" ht="30" customHeight="1">
      <c r="A465" s="127"/>
      <c r="B465" s="180"/>
      <c r="C465" s="210"/>
      <c r="D465" s="180"/>
      <c r="E465" s="107"/>
      <c r="F465" s="179"/>
      <c r="G465" s="179"/>
      <c r="H465" s="1"/>
      <c r="I465" s="1"/>
      <c r="J465" s="1"/>
      <c r="K465" s="109"/>
      <c r="L465" s="1"/>
      <c r="M465" s="1"/>
      <c r="N465" s="1"/>
      <c r="O465" s="1"/>
      <c r="P465" s="12"/>
      <c r="Q465" s="12"/>
      <c r="R465" s="12"/>
    </row>
    <row r="466" spans="1:18" s="13" customFormat="1" ht="30" customHeight="1">
      <c r="A466" s="127"/>
      <c r="B466" s="180"/>
      <c r="C466" s="210"/>
      <c r="D466" s="180"/>
      <c r="E466" s="107"/>
      <c r="F466" s="179"/>
      <c r="G466" s="179"/>
      <c r="H466" s="1"/>
      <c r="I466" s="1"/>
      <c r="J466" s="1"/>
      <c r="K466" s="109"/>
      <c r="L466" s="1"/>
      <c r="M466" s="1"/>
      <c r="N466" s="1"/>
      <c r="O466" s="1"/>
      <c r="P466" s="12"/>
      <c r="Q466" s="12"/>
      <c r="R466" s="12"/>
    </row>
    <row r="467" spans="1:18" s="13" customFormat="1" ht="30" customHeight="1">
      <c r="A467" s="127"/>
      <c r="B467" s="180"/>
      <c r="C467" s="210"/>
      <c r="D467" s="180"/>
      <c r="E467" s="107"/>
      <c r="F467" s="179"/>
      <c r="G467" s="179"/>
      <c r="H467" s="1"/>
      <c r="I467" s="1"/>
      <c r="J467" s="1"/>
      <c r="K467" s="109"/>
      <c r="L467" s="1"/>
      <c r="M467" s="1"/>
      <c r="N467" s="1"/>
      <c r="O467" s="1"/>
      <c r="P467" s="12"/>
      <c r="Q467" s="12"/>
      <c r="R467" s="12"/>
    </row>
    <row r="468" spans="1:18" s="13" customFormat="1" ht="30" customHeight="1">
      <c r="A468" s="127"/>
      <c r="B468" s="180"/>
      <c r="C468" s="210"/>
      <c r="D468" s="180"/>
      <c r="E468" s="107"/>
      <c r="F468" s="179"/>
      <c r="G468" s="179"/>
      <c r="H468" s="1"/>
      <c r="I468" s="1"/>
      <c r="J468" s="1"/>
      <c r="K468" s="109"/>
      <c r="L468" s="1"/>
      <c r="M468" s="1"/>
      <c r="N468" s="1"/>
      <c r="O468" s="1"/>
      <c r="P468" s="12"/>
      <c r="Q468" s="12"/>
      <c r="R468" s="12"/>
    </row>
    <row r="469" spans="1:18" s="13" customFormat="1" ht="30" customHeight="1">
      <c r="A469" s="127"/>
      <c r="B469" s="180"/>
      <c r="C469" s="210"/>
      <c r="D469" s="180"/>
      <c r="E469" s="107"/>
      <c r="F469" s="179"/>
      <c r="G469" s="179"/>
      <c r="H469" s="1"/>
      <c r="I469" s="1"/>
      <c r="J469" s="1"/>
      <c r="K469" s="109"/>
      <c r="L469" s="1"/>
      <c r="M469" s="1"/>
      <c r="N469" s="1"/>
      <c r="O469" s="1"/>
      <c r="P469" s="12"/>
      <c r="Q469" s="12"/>
      <c r="R469" s="12"/>
    </row>
    <row r="470" spans="1:18" s="13" customFormat="1" ht="30" customHeight="1">
      <c r="A470" s="127"/>
      <c r="B470" s="180"/>
      <c r="C470" s="210"/>
      <c r="D470" s="180"/>
      <c r="E470" s="107"/>
      <c r="F470" s="179"/>
      <c r="G470" s="179"/>
      <c r="H470" s="1"/>
      <c r="I470" s="1"/>
      <c r="J470" s="1"/>
      <c r="K470" s="109"/>
      <c r="L470" s="1"/>
      <c r="M470" s="1"/>
      <c r="N470" s="1"/>
      <c r="O470" s="1"/>
      <c r="P470" s="12"/>
      <c r="Q470" s="12"/>
      <c r="R470" s="12"/>
    </row>
    <row r="471" spans="1:18" s="13" customFormat="1" ht="30" customHeight="1">
      <c r="A471" s="127"/>
      <c r="B471" s="180"/>
      <c r="C471" s="210"/>
      <c r="D471" s="180"/>
      <c r="E471" s="107"/>
      <c r="F471" s="179"/>
      <c r="G471" s="179"/>
      <c r="H471" s="1"/>
      <c r="I471" s="1"/>
      <c r="J471" s="1"/>
      <c r="K471" s="109"/>
      <c r="L471" s="1"/>
      <c r="M471" s="1"/>
      <c r="N471" s="1"/>
      <c r="O471" s="1"/>
      <c r="P471" s="12"/>
      <c r="Q471" s="12"/>
      <c r="R471" s="12"/>
    </row>
    <row r="472" spans="1:18" s="13" customFormat="1" ht="30" customHeight="1">
      <c r="A472" s="127"/>
      <c r="B472" s="180"/>
      <c r="C472" s="210"/>
      <c r="D472" s="180"/>
      <c r="E472" s="107"/>
      <c r="F472" s="179"/>
      <c r="G472" s="179"/>
      <c r="H472" s="1"/>
      <c r="I472" s="1"/>
      <c r="J472" s="1"/>
      <c r="K472" s="109"/>
      <c r="L472" s="1"/>
      <c r="M472" s="1"/>
      <c r="N472" s="1"/>
      <c r="O472" s="1"/>
      <c r="P472" s="12"/>
      <c r="Q472" s="12"/>
      <c r="R472" s="12"/>
    </row>
    <row r="473" spans="1:18" s="13" customFormat="1" ht="30" customHeight="1">
      <c r="A473" s="127"/>
      <c r="B473" s="180"/>
      <c r="C473" s="210"/>
      <c r="D473" s="180"/>
      <c r="E473" s="107"/>
      <c r="F473" s="179"/>
      <c r="G473" s="179"/>
      <c r="H473" s="1"/>
      <c r="I473" s="1"/>
      <c r="J473" s="1"/>
      <c r="K473" s="109"/>
      <c r="L473" s="1"/>
      <c r="M473" s="1"/>
      <c r="N473" s="1"/>
      <c r="O473" s="1"/>
      <c r="P473" s="12"/>
      <c r="Q473" s="12"/>
      <c r="R473" s="12"/>
    </row>
    <row r="474" spans="1:18" s="13" customFormat="1" ht="30" customHeight="1">
      <c r="A474" s="127"/>
      <c r="B474" s="180"/>
      <c r="C474" s="210"/>
      <c r="D474" s="180"/>
      <c r="E474" s="107"/>
      <c r="F474" s="179"/>
      <c r="G474" s="179"/>
      <c r="H474" s="1"/>
      <c r="I474" s="1"/>
      <c r="J474" s="1"/>
      <c r="K474" s="109"/>
      <c r="L474" s="1"/>
      <c r="M474" s="1"/>
      <c r="N474" s="1"/>
      <c r="O474" s="1"/>
      <c r="P474" s="12"/>
      <c r="Q474" s="12"/>
      <c r="R474" s="12"/>
    </row>
    <row r="475" spans="1:18" s="13" customFormat="1" ht="30" customHeight="1">
      <c r="A475" s="127"/>
      <c r="B475" s="180"/>
      <c r="C475" s="210"/>
      <c r="D475" s="180"/>
      <c r="E475" s="107"/>
      <c r="F475" s="179"/>
      <c r="G475" s="179"/>
      <c r="H475" s="1"/>
      <c r="I475" s="1"/>
      <c r="J475" s="1"/>
      <c r="K475" s="109"/>
      <c r="L475" s="1"/>
      <c r="M475" s="1"/>
      <c r="N475" s="1"/>
      <c r="O475" s="1"/>
      <c r="P475" s="12"/>
      <c r="Q475" s="12"/>
      <c r="R475" s="12"/>
    </row>
    <row r="476" spans="1:18" s="13" customFormat="1" ht="30" customHeight="1">
      <c r="A476" s="127"/>
      <c r="B476" s="180"/>
      <c r="C476" s="210"/>
      <c r="D476" s="180"/>
      <c r="E476" s="107"/>
      <c r="F476" s="179"/>
      <c r="G476" s="179"/>
      <c r="H476" s="1"/>
      <c r="I476" s="1"/>
      <c r="J476" s="1"/>
      <c r="K476" s="109"/>
      <c r="L476" s="1"/>
      <c r="M476" s="1"/>
      <c r="N476" s="1"/>
      <c r="O476" s="1"/>
      <c r="P476" s="12"/>
      <c r="Q476" s="12"/>
      <c r="R476" s="12"/>
    </row>
    <row r="477" spans="1:18" s="13" customFormat="1" ht="30" customHeight="1">
      <c r="A477" s="127"/>
      <c r="B477" s="180"/>
      <c r="C477" s="210"/>
      <c r="D477" s="180"/>
      <c r="E477" s="107"/>
      <c r="F477" s="179"/>
      <c r="G477" s="179"/>
      <c r="H477" s="1"/>
      <c r="I477" s="1"/>
      <c r="J477" s="1"/>
      <c r="K477" s="109"/>
      <c r="L477" s="1"/>
      <c r="M477" s="1"/>
      <c r="N477" s="1"/>
      <c r="O477" s="1"/>
      <c r="P477" s="12"/>
      <c r="Q477" s="12"/>
      <c r="R477" s="12"/>
    </row>
    <row r="478" spans="1:18" s="13" customFormat="1" ht="30" customHeight="1">
      <c r="A478" s="127"/>
      <c r="B478" s="180"/>
      <c r="C478" s="210"/>
      <c r="D478" s="180"/>
      <c r="E478" s="107"/>
      <c r="F478" s="179"/>
      <c r="G478" s="179"/>
      <c r="H478" s="1"/>
      <c r="I478" s="1"/>
      <c r="J478" s="1"/>
      <c r="K478" s="109"/>
      <c r="L478" s="1"/>
      <c r="M478" s="1"/>
      <c r="N478" s="1"/>
      <c r="O478" s="1"/>
      <c r="P478" s="12"/>
      <c r="Q478" s="12"/>
      <c r="R478" s="12"/>
    </row>
    <row r="479" spans="1:18" s="13" customFormat="1" ht="30" customHeight="1">
      <c r="A479" s="127"/>
      <c r="B479" s="180"/>
      <c r="C479" s="210"/>
      <c r="D479" s="180"/>
      <c r="E479" s="107"/>
      <c r="F479" s="179"/>
      <c r="G479" s="179"/>
      <c r="H479" s="1"/>
      <c r="I479" s="1"/>
      <c r="J479" s="1"/>
      <c r="K479" s="109"/>
      <c r="L479" s="1"/>
      <c r="M479" s="1"/>
      <c r="N479" s="1"/>
      <c r="O479" s="1"/>
      <c r="P479" s="12"/>
      <c r="Q479" s="12"/>
      <c r="R479" s="12"/>
    </row>
    <row r="480" spans="1:18" s="13" customFormat="1" ht="30" customHeight="1">
      <c r="A480" s="127"/>
      <c r="B480" s="180"/>
      <c r="C480" s="210"/>
      <c r="D480" s="180"/>
      <c r="E480" s="107"/>
      <c r="F480" s="179"/>
      <c r="G480" s="179"/>
      <c r="H480" s="1"/>
      <c r="I480" s="1"/>
      <c r="J480" s="1"/>
      <c r="K480" s="109"/>
      <c r="L480" s="1"/>
      <c r="M480" s="1"/>
      <c r="N480" s="1"/>
      <c r="O480" s="1"/>
      <c r="P480" s="12"/>
      <c r="Q480" s="12"/>
      <c r="R480" s="12"/>
    </row>
    <row r="481" spans="1:18" s="13" customFormat="1" ht="30" customHeight="1">
      <c r="A481" s="127"/>
      <c r="B481" s="180"/>
      <c r="C481" s="210"/>
      <c r="D481" s="180"/>
      <c r="E481" s="107"/>
      <c r="F481" s="179"/>
      <c r="G481" s="179"/>
      <c r="H481" s="1"/>
      <c r="I481" s="1"/>
      <c r="J481" s="1"/>
      <c r="K481" s="109"/>
      <c r="L481" s="1"/>
      <c r="M481" s="1"/>
      <c r="N481" s="1"/>
      <c r="O481" s="1"/>
      <c r="P481" s="12"/>
      <c r="Q481" s="12"/>
      <c r="R481" s="12"/>
    </row>
    <row r="482" spans="1:18" s="13" customFormat="1" ht="30" customHeight="1">
      <c r="A482" s="127"/>
      <c r="B482" s="180"/>
      <c r="C482" s="210"/>
      <c r="D482" s="180"/>
      <c r="E482" s="107"/>
      <c r="F482" s="179"/>
      <c r="G482" s="179"/>
      <c r="H482" s="1"/>
      <c r="I482" s="1"/>
      <c r="J482" s="1"/>
      <c r="K482" s="109"/>
      <c r="L482" s="1"/>
      <c r="M482" s="1"/>
      <c r="N482" s="1"/>
      <c r="O482" s="1"/>
      <c r="P482" s="12"/>
      <c r="Q482" s="12"/>
      <c r="R482" s="12"/>
    </row>
    <row r="483" spans="1:18" s="13" customFormat="1" ht="30" customHeight="1">
      <c r="A483" s="127"/>
      <c r="B483" s="180"/>
      <c r="C483" s="210"/>
      <c r="D483" s="180"/>
      <c r="E483" s="107"/>
      <c r="F483" s="179"/>
      <c r="G483" s="179"/>
      <c r="H483" s="1"/>
      <c r="I483" s="1"/>
      <c r="J483" s="1"/>
      <c r="K483" s="109"/>
      <c r="L483" s="1"/>
      <c r="M483" s="1"/>
      <c r="N483" s="1"/>
      <c r="O483" s="1"/>
      <c r="P483" s="12"/>
      <c r="Q483" s="12"/>
      <c r="R483" s="12"/>
    </row>
    <row r="484" spans="1:18" s="13" customFormat="1" ht="30" customHeight="1">
      <c r="A484" s="127"/>
      <c r="B484" s="180"/>
      <c r="C484" s="210"/>
      <c r="D484" s="180"/>
      <c r="E484" s="107"/>
      <c r="F484" s="179"/>
      <c r="G484" s="179"/>
      <c r="H484" s="1"/>
      <c r="I484" s="1"/>
      <c r="J484" s="1"/>
      <c r="K484" s="109"/>
      <c r="L484" s="1"/>
      <c r="M484" s="1"/>
      <c r="N484" s="1"/>
      <c r="O484" s="1"/>
      <c r="P484" s="12"/>
      <c r="Q484" s="12"/>
      <c r="R484" s="12"/>
    </row>
    <row r="485" spans="1:18" s="13" customFormat="1" ht="30" customHeight="1">
      <c r="A485" s="127"/>
      <c r="B485" s="180"/>
      <c r="C485" s="210"/>
      <c r="D485" s="180"/>
      <c r="E485" s="107"/>
      <c r="F485" s="179"/>
      <c r="G485" s="179"/>
      <c r="H485" s="1"/>
      <c r="I485" s="1"/>
      <c r="J485" s="1"/>
      <c r="K485" s="109"/>
      <c r="L485" s="1"/>
      <c r="M485" s="1"/>
      <c r="N485" s="1"/>
      <c r="O485" s="1"/>
      <c r="P485" s="12"/>
      <c r="Q485" s="12"/>
      <c r="R485" s="12"/>
    </row>
    <row r="486" spans="1:18" s="13" customFormat="1" ht="30" customHeight="1">
      <c r="A486" s="127"/>
      <c r="B486" s="180"/>
      <c r="C486" s="210"/>
      <c r="D486" s="180"/>
      <c r="E486" s="107"/>
      <c r="F486" s="179"/>
      <c r="G486" s="179"/>
      <c r="H486" s="1"/>
      <c r="I486" s="1"/>
      <c r="J486" s="1"/>
      <c r="K486" s="109"/>
      <c r="L486" s="1"/>
      <c r="M486" s="1"/>
      <c r="N486" s="1"/>
      <c r="O486" s="1"/>
      <c r="P486" s="12"/>
      <c r="Q486" s="12"/>
      <c r="R486" s="12"/>
    </row>
    <row r="487" spans="1:18" s="13" customFormat="1" ht="30" customHeight="1">
      <c r="A487" s="127"/>
      <c r="B487" s="180"/>
      <c r="C487" s="210"/>
      <c r="D487" s="180"/>
      <c r="E487" s="107"/>
      <c r="F487" s="179"/>
      <c r="G487" s="179"/>
      <c r="H487" s="1"/>
      <c r="I487" s="1"/>
      <c r="J487" s="1"/>
      <c r="K487" s="109"/>
      <c r="L487" s="1"/>
      <c r="M487" s="1"/>
      <c r="N487" s="1"/>
      <c r="O487" s="1"/>
      <c r="P487" s="12"/>
      <c r="Q487" s="12"/>
      <c r="R487" s="12"/>
    </row>
    <row r="488" spans="1:18" s="13" customFormat="1" ht="30" customHeight="1">
      <c r="A488" s="127"/>
      <c r="B488" s="180"/>
      <c r="C488" s="210"/>
      <c r="D488" s="180"/>
      <c r="E488" s="107"/>
      <c r="F488" s="179"/>
      <c r="G488" s="179"/>
      <c r="H488" s="1"/>
      <c r="I488" s="1"/>
      <c r="J488" s="1"/>
      <c r="K488" s="109"/>
      <c r="L488" s="1"/>
      <c r="M488" s="1"/>
      <c r="N488" s="1"/>
      <c r="O488" s="1"/>
      <c r="P488" s="12"/>
      <c r="Q488" s="12"/>
      <c r="R488" s="12"/>
    </row>
    <row r="489" spans="1:18" s="13" customFormat="1" ht="30" customHeight="1">
      <c r="A489" s="127"/>
      <c r="B489" s="180"/>
      <c r="C489" s="210"/>
      <c r="D489" s="180"/>
      <c r="E489" s="107"/>
      <c r="F489" s="179"/>
      <c r="G489" s="179"/>
      <c r="H489" s="1"/>
      <c r="I489" s="1"/>
      <c r="J489" s="1"/>
      <c r="K489" s="109"/>
      <c r="L489" s="1"/>
      <c r="M489" s="1"/>
      <c r="N489" s="1"/>
      <c r="O489" s="1"/>
      <c r="P489" s="12"/>
      <c r="Q489" s="12"/>
      <c r="R489" s="12"/>
    </row>
    <row r="490" spans="1:18" s="13" customFormat="1" ht="30" customHeight="1">
      <c r="A490" s="127"/>
      <c r="B490" s="180"/>
      <c r="C490" s="210"/>
      <c r="D490" s="180"/>
      <c r="E490" s="107"/>
      <c r="F490" s="179"/>
      <c r="G490" s="179"/>
      <c r="H490" s="1"/>
      <c r="I490" s="1"/>
      <c r="J490" s="1"/>
      <c r="K490" s="109"/>
      <c r="L490" s="1"/>
      <c r="M490" s="1"/>
      <c r="N490" s="1"/>
      <c r="O490" s="1"/>
      <c r="P490" s="12"/>
      <c r="Q490" s="12"/>
      <c r="R490" s="12"/>
    </row>
    <row r="491" spans="1:18" s="13" customFormat="1" ht="30" customHeight="1">
      <c r="A491" s="127"/>
      <c r="B491" s="180"/>
      <c r="C491" s="210"/>
      <c r="D491" s="180"/>
      <c r="E491" s="107"/>
      <c r="F491" s="179"/>
      <c r="G491" s="179"/>
      <c r="H491" s="1"/>
      <c r="I491" s="1"/>
      <c r="J491" s="1"/>
      <c r="K491" s="109"/>
      <c r="L491" s="1"/>
      <c r="M491" s="1"/>
      <c r="N491" s="1"/>
      <c r="O491" s="1"/>
      <c r="P491" s="12"/>
      <c r="Q491" s="12"/>
      <c r="R491" s="12"/>
    </row>
    <row r="492" spans="1:18" s="13" customFormat="1" ht="30" customHeight="1">
      <c r="A492" s="127"/>
      <c r="B492" s="180"/>
      <c r="C492" s="210"/>
      <c r="D492" s="180"/>
      <c r="E492" s="107"/>
      <c r="F492" s="179"/>
      <c r="G492" s="179"/>
      <c r="H492" s="1"/>
      <c r="I492" s="1"/>
      <c r="J492" s="1"/>
      <c r="K492" s="109"/>
      <c r="L492" s="1"/>
      <c r="M492" s="1"/>
      <c r="N492" s="1"/>
      <c r="O492" s="1"/>
      <c r="P492" s="12"/>
      <c r="Q492" s="12"/>
      <c r="R492" s="12"/>
    </row>
    <row r="493" spans="1:18" s="13" customFormat="1" ht="30" customHeight="1">
      <c r="A493" s="127"/>
      <c r="B493" s="180"/>
      <c r="C493" s="210"/>
      <c r="D493" s="180"/>
      <c r="E493" s="107"/>
      <c r="F493" s="179"/>
      <c r="G493" s="179"/>
      <c r="H493" s="1"/>
      <c r="I493" s="1"/>
      <c r="J493" s="1"/>
      <c r="K493" s="109"/>
      <c r="L493" s="1"/>
      <c r="M493" s="1"/>
      <c r="N493" s="1"/>
      <c r="O493" s="1"/>
      <c r="P493" s="12"/>
      <c r="Q493" s="12"/>
      <c r="R493" s="12"/>
    </row>
    <row r="494" spans="1:18" s="13" customFormat="1" ht="30" customHeight="1">
      <c r="A494" s="127"/>
      <c r="B494" s="180"/>
      <c r="C494" s="210"/>
      <c r="D494" s="180"/>
      <c r="E494" s="107"/>
      <c r="F494" s="179"/>
      <c r="G494" s="179"/>
      <c r="H494" s="1"/>
      <c r="I494" s="1"/>
      <c r="J494" s="1"/>
      <c r="K494" s="109"/>
      <c r="L494" s="1"/>
      <c r="M494" s="1"/>
      <c r="N494" s="1"/>
      <c r="O494" s="1"/>
      <c r="P494" s="12"/>
      <c r="Q494" s="12"/>
      <c r="R494" s="12"/>
    </row>
    <row r="495" spans="1:18" s="13" customFormat="1" ht="30" customHeight="1">
      <c r="A495" s="127"/>
      <c r="B495" s="180"/>
      <c r="C495" s="210"/>
      <c r="D495" s="180"/>
      <c r="E495" s="107"/>
      <c r="F495" s="179"/>
      <c r="G495" s="179"/>
      <c r="H495" s="1"/>
      <c r="I495" s="1"/>
      <c r="J495" s="1"/>
      <c r="K495" s="109"/>
      <c r="L495" s="1"/>
      <c r="M495" s="1"/>
      <c r="N495" s="1"/>
      <c r="O495" s="1"/>
      <c r="P495" s="12"/>
      <c r="Q495" s="12"/>
      <c r="R495" s="12"/>
    </row>
    <row r="496" spans="1:18" s="13" customFormat="1" ht="30" customHeight="1">
      <c r="A496" s="127"/>
      <c r="B496" s="180"/>
      <c r="C496" s="210"/>
      <c r="D496" s="180"/>
      <c r="E496" s="107"/>
      <c r="F496" s="179"/>
      <c r="G496" s="179"/>
      <c r="H496" s="1"/>
      <c r="I496" s="1"/>
      <c r="J496" s="1"/>
      <c r="K496" s="109"/>
      <c r="L496" s="1"/>
      <c r="M496" s="1"/>
      <c r="N496" s="1"/>
      <c r="O496" s="1"/>
      <c r="P496" s="12"/>
      <c r="Q496" s="12"/>
      <c r="R496" s="12"/>
    </row>
    <row r="497" spans="1:18" s="13" customFormat="1" ht="30" customHeight="1">
      <c r="A497" s="127"/>
      <c r="B497" s="180"/>
      <c r="C497" s="210"/>
      <c r="D497" s="180"/>
      <c r="E497" s="107"/>
      <c r="F497" s="179"/>
      <c r="G497" s="179"/>
      <c r="H497" s="1"/>
      <c r="I497" s="1"/>
      <c r="J497" s="1"/>
      <c r="K497" s="109"/>
      <c r="L497" s="1"/>
      <c r="M497" s="1"/>
      <c r="N497" s="1"/>
      <c r="O497" s="1"/>
      <c r="P497" s="12"/>
      <c r="Q497" s="12"/>
      <c r="R497" s="12"/>
    </row>
    <row r="498" spans="1:18" s="13" customFormat="1" ht="30" customHeight="1">
      <c r="A498" s="127"/>
      <c r="B498" s="180"/>
      <c r="C498" s="210"/>
      <c r="D498" s="180"/>
      <c r="E498" s="107"/>
      <c r="F498" s="179"/>
      <c r="G498" s="179"/>
      <c r="H498" s="1"/>
      <c r="I498" s="1"/>
      <c r="J498" s="1"/>
      <c r="K498" s="109"/>
      <c r="L498" s="1"/>
      <c r="M498" s="1"/>
      <c r="N498" s="1"/>
      <c r="O498" s="1"/>
      <c r="P498" s="12"/>
      <c r="Q498" s="12"/>
      <c r="R498" s="12"/>
    </row>
    <row r="499" spans="1:18" s="13" customFormat="1" ht="30" customHeight="1">
      <c r="A499" s="127"/>
      <c r="B499" s="180"/>
      <c r="C499" s="210"/>
      <c r="D499" s="180"/>
      <c r="E499" s="107"/>
      <c r="F499" s="179"/>
      <c r="G499" s="179"/>
      <c r="H499" s="1"/>
      <c r="I499" s="1"/>
      <c r="J499" s="1"/>
      <c r="K499" s="109"/>
      <c r="L499" s="1"/>
      <c r="M499" s="1"/>
      <c r="N499" s="1"/>
      <c r="O499" s="1"/>
      <c r="P499" s="12"/>
      <c r="Q499" s="12"/>
      <c r="R499" s="12"/>
    </row>
    <row r="500" spans="1:18" s="13" customFormat="1" ht="30" customHeight="1">
      <c r="A500" s="127"/>
      <c r="B500" s="180"/>
      <c r="C500" s="210"/>
      <c r="D500" s="180"/>
      <c r="E500" s="107"/>
      <c r="F500" s="179"/>
      <c r="G500" s="179"/>
      <c r="H500" s="1"/>
      <c r="I500" s="1"/>
      <c r="J500" s="1"/>
      <c r="K500" s="109"/>
      <c r="L500" s="1"/>
      <c r="M500" s="1"/>
      <c r="N500" s="1"/>
      <c r="O500" s="1"/>
      <c r="P500" s="12"/>
      <c r="Q500" s="12"/>
      <c r="R500" s="12"/>
    </row>
    <row r="501" spans="1:18" s="13" customFormat="1" ht="30" customHeight="1">
      <c r="A501" s="127"/>
      <c r="B501" s="180"/>
      <c r="C501" s="210"/>
      <c r="D501" s="180"/>
      <c r="E501" s="107"/>
      <c r="F501" s="179"/>
      <c r="G501" s="179"/>
      <c r="H501" s="1"/>
      <c r="I501" s="1"/>
      <c r="J501" s="1"/>
      <c r="K501" s="109"/>
      <c r="L501" s="1"/>
      <c r="M501" s="1"/>
      <c r="N501" s="1"/>
      <c r="O501" s="1"/>
      <c r="P501" s="12"/>
      <c r="Q501" s="12"/>
      <c r="R501" s="12"/>
    </row>
    <row r="502" spans="1:18" s="13" customFormat="1" ht="30" customHeight="1">
      <c r="A502" s="127"/>
      <c r="B502" s="180"/>
      <c r="C502" s="210"/>
      <c r="D502" s="180"/>
      <c r="E502" s="107"/>
      <c r="F502" s="179"/>
      <c r="G502" s="179"/>
      <c r="H502" s="1"/>
      <c r="I502" s="1"/>
      <c r="J502" s="1"/>
      <c r="K502" s="109"/>
      <c r="L502" s="1"/>
      <c r="M502" s="1"/>
      <c r="N502" s="1"/>
      <c r="O502" s="1"/>
      <c r="P502" s="12"/>
      <c r="Q502" s="12"/>
      <c r="R502" s="12"/>
    </row>
    <row r="503" spans="1:18" s="13" customFormat="1" ht="30" customHeight="1">
      <c r="A503" s="127"/>
      <c r="B503" s="180"/>
      <c r="C503" s="210"/>
      <c r="D503" s="180"/>
      <c r="E503" s="107"/>
      <c r="F503" s="179"/>
      <c r="G503" s="179"/>
      <c r="H503" s="1"/>
      <c r="I503" s="1"/>
      <c r="J503" s="1"/>
      <c r="K503" s="109"/>
      <c r="L503" s="1"/>
      <c r="M503" s="1"/>
      <c r="N503" s="1"/>
      <c r="O503" s="1"/>
      <c r="P503" s="12"/>
      <c r="Q503" s="12"/>
      <c r="R503" s="12"/>
    </row>
    <row r="504" spans="1:18" s="13" customFormat="1" ht="30" customHeight="1">
      <c r="A504" s="127"/>
      <c r="B504" s="180"/>
      <c r="C504" s="210"/>
      <c r="D504" s="180"/>
      <c r="E504" s="107"/>
      <c r="F504" s="179"/>
      <c r="G504" s="179"/>
      <c r="H504" s="1"/>
      <c r="I504" s="1"/>
      <c r="J504" s="1"/>
      <c r="K504" s="109"/>
      <c r="L504" s="1"/>
      <c r="M504" s="1"/>
      <c r="N504" s="1"/>
      <c r="O504" s="1"/>
      <c r="P504" s="12"/>
      <c r="Q504" s="12"/>
      <c r="R504" s="12"/>
    </row>
    <row r="505" spans="1:18" s="13" customFormat="1" ht="30" customHeight="1">
      <c r="A505" s="127"/>
      <c r="B505" s="180"/>
      <c r="C505" s="210"/>
      <c r="D505" s="180"/>
      <c r="E505" s="107"/>
      <c r="F505" s="179"/>
      <c r="G505" s="179"/>
      <c r="H505" s="1"/>
      <c r="I505" s="1"/>
      <c r="J505" s="1"/>
      <c r="K505" s="109"/>
      <c r="L505" s="1"/>
      <c r="M505" s="1"/>
      <c r="N505" s="1"/>
      <c r="O505" s="1"/>
      <c r="P505" s="12"/>
      <c r="Q505" s="12"/>
      <c r="R505" s="12"/>
    </row>
    <row r="506" spans="1:18" s="13" customFormat="1" ht="30" customHeight="1">
      <c r="A506" s="127"/>
      <c r="B506" s="180"/>
      <c r="C506" s="210"/>
      <c r="D506" s="180"/>
      <c r="E506" s="107"/>
      <c r="F506" s="179"/>
      <c r="G506" s="179"/>
      <c r="H506" s="1"/>
      <c r="I506" s="1"/>
      <c r="J506" s="1"/>
      <c r="K506" s="109"/>
      <c r="L506" s="1"/>
      <c r="M506" s="1"/>
      <c r="N506" s="1"/>
      <c r="O506" s="1"/>
      <c r="P506" s="12"/>
      <c r="Q506" s="12"/>
      <c r="R506" s="12"/>
    </row>
    <row r="507" spans="1:18" s="13" customFormat="1" ht="30" customHeight="1">
      <c r="A507" s="127"/>
      <c r="B507" s="180"/>
      <c r="C507" s="210"/>
      <c r="D507" s="180"/>
      <c r="E507" s="107"/>
      <c r="F507" s="179"/>
      <c r="G507" s="179"/>
      <c r="H507" s="1"/>
      <c r="I507" s="1"/>
      <c r="J507" s="1"/>
      <c r="K507" s="109"/>
      <c r="L507" s="1"/>
      <c r="M507" s="1"/>
      <c r="N507" s="1"/>
      <c r="O507" s="1"/>
      <c r="P507" s="12"/>
      <c r="Q507" s="12"/>
      <c r="R507" s="12"/>
    </row>
    <row r="508" spans="1:18" s="13" customFormat="1" ht="30" customHeight="1">
      <c r="A508" s="127"/>
      <c r="B508" s="180"/>
      <c r="C508" s="210"/>
      <c r="D508" s="180"/>
      <c r="E508" s="107"/>
      <c r="F508" s="179"/>
      <c r="G508" s="179"/>
      <c r="H508" s="1"/>
      <c r="I508" s="1"/>
      <c r="J508" s="1"/>
      <c r="K508" s="109"/>
      <c r="L508" s="1"/>
      <c r="M508" s="1"/>
      <c r="N508" s="1"/>
      <c r="O508" s="1"/>
      <c r="P508" s="12"/>
      <c r="Q508" s="12"/>
      <c r="R508" s="12"/>
    </row>
    <row r="509" spans="1:18" s="13" customFormat="1" ht="30" customHeight="1">
      <c r="A509" s="127"/>
      <c r="B509" s="180"/>
      <c r="C509" s="210"/>
      <c r="D509" s="180"/>
      <c r="E509" s="107"/>
      <c r="F509" s="179"/>
      <c r="G509" s="179"/>
      <c r="H509" s="1"/>
      <c r="I509" s="1"/>
      <c r="J509" s="1"/>
      <c r="K509" s="109"/>
      <c r="L509" s="1"/>
      <c r="M509" s="1"/>
      <c r="N509" s="1"/>
      <c r="O509" s="1"/>
      <c r="P509" s="12"/>
      <c r="Q509" s="12"/>
      <c r="R509" s="12"/>
    </row>
    <row r="510" spans="1:18" s="13" customFormat="1" ht="30" customHeight="1">
      <c r="A510" s="127"/>
      <c r="B510" s="180"/>
      <c r="C510" s="210"/>
      <c r="D510" s="180"/>
      <c r="E510" s="107"/>
      <c r="F510" s="179"/>
      <c r="G510" s="179"/>
      <c r="H510" s="1"/>
      <c r="I510" s="1"/>
      <c r="J510" s="1"/>
      <c r="K510" s="109"/>
      <c r="L510" s="1"/>
      <c r="M510" s="1"/>
      <c r="N510" s="1"/>
      <c r="O510" s="1"/>
      <c r="P510" s="12"/>
      <c r="Q510" s="12"/>
      <c r="R510" s="12"/>
    </row>
    <row r="511" spans="1:18" s="13" customFormat="1" ht="30" customHeight="1">
      <c r="A511" s="127"/>
      <c r="B511" s="180"/>
      <c r="C511" s="210"/>
      <c r="D511" s="180"/>
      <c r="E511" s="107"/>
      <c r="F511" s="179"/>
      <c r="G511" s="179"/>
      <c r="H511" s="1"/>
      <c r="I511" s="1"/>
      <c r="J511" s="1"/>
      <c r="K511" s="109"/>
      <c r="L511" s="1"/>
      <c r="M511" s="1"/>
      <c r="N511" s="1"/>
      <c r="O511" s="1"/>
      <c r="P511" s="12"/>
      <c r="Q511" s="12"/>
      <c r="R511" s="12"/>
    </row>
    <row r="512" spans="1:18" s="13" customFormat="1" ht="30" customHeight="1">
      <c r="A512" s="127"/>
      <c r="B512" s="180"/>
      <c r="C512" s="210"/>
      <c r="D512" s="180"/>
      <c r="E512" s="107"/>
      <c r="F512" s="179"/>
      <c r="G512" s="179"/>
      <c r="H512" s="1"/>
      <c r="I512" s="1"/>
      <c r="J512" s="1"/>
      <c r="K512" s="109"/>
      <c r="L512" s="1"/>
      <c r="M512" s="1"/>
      <c r="N512" s="1"/>
      <c r="O512" s="1"/>
      <c r="P512" s="12"/>
      <c r="Q512" s="12"/>
      <c r="R512" s="12"/>
    </row>
    <row r="513" spans="1:18" s="13" customFormat="1" ht="30" customHeight="1">
      <c r="A513" s="127"/>
      <c r="B513" s="180"/>
      <c r="C513" s="210"/>
      <c r="D513" s="180"/>
      <c r="E513" s="107"/>
      <c r="F513" s="179"/>
      <c r="G513" s="179"/>
      <c r="H513" s="1"/>
      <c r="I513" s="1"/>
      <c r="J513" s="1"/>
      <c r="K513" s="109"/>
      <c r="L513" s="1"/>
      <c r="M513" s="1"/>
      <c r="N513" s="1"/>
      <c r="O513" s="1"/>
      <c r="P513" s="12"/>
      <c r="Q513" s="12"/>
      <c r="R513" s="12"/>
    </row>
    <row r="514" spans="1:18" s="13" customFormat="1" ht="30" customHeight="1">
      <c r="A514" s="127"/>
      <c r="B514" s="180"/>
      <c r="C514" s="210"/>
      <c r="D514" s="180"/>
      <c r="E514" s="107"/>
      <c r="F514" s="179"/>
      <c r="G514" s="179"/>
      <c r="H514" s="1"/>
      <c r="I514" s="1"/>
      <c r="J514" s="1"/>
      <c r="K514" s="109"/>
      <c r="L514" s="1"/>
      <c r="M514" s="1"/>
      <c r="N514" s="1"/>
      <c r="O514" s="1"/>
      <c r="P514" s="12"/>
      <c r="Q514" s="12"/>
      <c r="R514" s="12"/>
    </row>
    <row r="515" spans="1:18" s="13" customFormat="1" ht="30" customHeight="1">
      <c r="A515" s="127"/>
      <c r="B515" s="180"/>
      <c r="C515" s="210"/>
      <c r="D515" s="180"/>
      <c r="E515" s="107"/>
      <c r="F515" s="179"/>
      <c r="G515" s="179"/>
      <c r="H515" s="1"/>
      <c r="I515" s="1"/>
      <c r="J515" s="1"/>
      <c r="K515" s="109"/>
      <c r="L515" s="1"/>
      <c r="M515" s="1"/>
      <c r="N515" s="1"/>
      <c r="O515" s="1"/>
      <c r="P515" s="12"/>
      <c r="Q515" s="12"/>
      <c r="R515" s="12"/>
    </row>
    <row r="516" spans="1:18" s="13" customFormat="1" ht="30" customHeight="1">
      <c r="A516" s="127"/>
      <c r="B516" s="180"/>
      <c r="C516" s="210"/>
      <c r="D516" s="180"/>
      <c r="E516" s="107"/>
      <c r="F516" s="179"/>
      <c r="G516" s="179"/>
      <c r="H516" s="1"/>
      <c r="I516" s="1"/>
      <c r="J516" s="1"/>
      <c r="K516" s="109"/>
      <c r="L516" s="1"/>
      <c r="M516" s="1"/>
      <c r="N516" s="1"/>
      <c r="O516" s="1"/>
      <c r="P516" s="12"/>
      <c r="Q516" s="12"/>
      <c r="R516" s="12"/>
    </row>
    <row r="517" spans="1:18" s="13" customFormat="1" ht="30" customHeight="1">
      <c r="A517" s="127"/>
      <c r="B517" s="180"/>
      <c r="C517" s="210"/>
      <c r="D517" s="180"/>
      <c r="E517" s="107"/>
      <c r="F517" s="179"/>
      <c r="G517" s="179"/>
      <c r="H517" s="1"/>
      <c r="I517" s="1"/>
      <c r="J517" s="1"/>
      <c r="K517" s="109"/>
      <c r="L517" s="1"/>
      <c r="M517" s="1"/>
      <c r="N517" s="1"/>
      <c r="O517" s="1"/>
      <c r="P517" s="12"/>
      <c r="Q517" s="12"/>
      <c r="R517" s="12"/>
    </row>
    <row r="518" spans="1:18" s="13" customFormat="1" ht="30" customHeight="1">
      <c r="A518" s="127"/>
      <c r="B518" s="180"/>
      <c r="C518" s="210"/>
      <c r="D518" s="180"/>
      <c r="E518" s="107"/>
      <c r="F518" s="179"/>
      <c r="G518" s="179"/>
      <c r="H518" s="1"/>
      <c r="I518" s="1"/>
      <c r="J518" s="1"/>
      <c r="K518" s="109"/>
      <c r="L518" s="1"/>
      <c r="M518" s="1"/>
      <c r="N518" s="1"/>
      <c r="O518" s="1"/>
      <c r="P518" s="12"/>
      <c r="Q518" s="12"/>
      <c r="R518" s="12"/>
    </row>
    <row r="519" spans="1:18" s="13" customFormat="1" ht="30" customHeight="1">
      <c r="A519" s="127"/>
      <c r="B519" s="180"/>
      <c r="C519" s="210"/>
      <c r="D519" s="180"/>
      <c r="E519" s="107"/>
      <c r="F519" s="179"/>
      <c r="G519" s="179"/>
      <c r="H519" s="1"/>
      <c r="I519" s="1"/>
      <c r="J519" s="1"/>
      <c r="K519" s="109"/>
      <c r="L519" s="1"/>
      <c r="M519" s="1"/>
      <c r="N519" s="1"/>
      <c r="O519" s="1"/>
      <c r="P519" s="12"/>
      <c r="Q519" s="12"/>
      <c r="R519" s="12"/>
    </row>
    <row r="520" spans="1:18" s="13" customFormat="1" ht="30" customHeight="1">
      <c r="A520" s="127"/>
      <c r="B520" s="180"/>
      <c r="C520" s="210"/>
      <c r="D520" s="180"/>
      <c r="E520" s="107"/>
      <c r="F520" s="179"/>
      <c r="G520" s="179"/>
      <c r="H520" s="1"/>
      <c r="I520" s="1"/>
      <c r="J520" s="1"/>
      <c r="K520" s="109"/>
      <c r="L520" s="1"/>
      <c r="M520" s="1"/>
      <c r="N520" s="1"/>
      <c r="O520" s="1"/>
      <c r="P520" s="12"/>
      <c r="Q520" s="12"/>
      <c r="R520" s="12"/>
    </row>
    <row r="521" spans="1:18" s="13" customFormat="1" ht="30" customHeight="1">
      <c r="A521" s="127"/>
      <c r="B521" s="180"/>
      <c r="C521" s="210"/>
      <c r="D521" s="180"/>
      <c r="E521" s="107"/>
      <c r="F521" s="179"/>
      <c r="G521" s="179"/>
      <c r="H521" s="1"/>
      <c r="I521" s="1"/>
      <c r="J521" s="1"/>
      <c r="K521" s="109"/>
      <c r="L521" s="1"/>
      <c r="M521" s="1"/>
      <c r="N521" s="1"/>
      <c r="O521" s="1"/>
      <c r="P521" s="12"/>
      <c r="Q521" s="12"/>
      <c r="R521" s="12"/>
    </row>
    <row r="522" spans="1:18" s="13" customFormat="1" ht="30" customHeight="1">
      <c r="A522" s="127"/>
      <c r="B522" s="180"/>
      <c r="C522" s="210"/>
      <c r="D522" s="180"/>
      <c r="E522" s="107"/>
      <c r="F522" s="179"/>
      <c r="G522" s="179"/>
      <c r="H522" s="1"/>
      <c r="I522" s="1"/>
      <c r="J522" s="1"/>
      <c r="K522" s="109"/>
      <c r="L522" s="1"/>
      <c r="M522" s="1"/>
      <c r="N522" s="1"/>
      <c r="O522" s="1"/>
      <c r="P522" s="12"/>
      <c r="Q522" s="12"/>
      <c r="R522" s="12"/>
    </row>
    <row r="523" spans="1:18" s="13" customFormat="1" ht="30" customHeight="1">
      <c r="A523" s="127"/>
      <c r="B523" s="180"/>
      <c r="C523" s="210"/>
      <c r="D523" s="180"/>
      <c r="E523" s="107"/>
      <c r="F523" s="179"/>
      <c r="G523" s="179"/>
      <c r="H523" s="1"/>
      <c r="I523" s="1"/>
      <c r="J523" s="1"/>
      <c r="K523" s="109"/>
      <c r="L523" s="1"/>
      <c r="M523" s="1"/>
      <c r="N523" s="1"/>
      <c r="O523" s="1"/>
      <c r="P523" s="12"/>
      <c r="Q523" s="12"/>
      <c r="R523" s="12"/>
    </row>
    <row r="524" spans="1:18" s="13" customFormat="1" ht="30" customHeight="1">
      <c r="A524" s="127"/>
      <c r="B524" s="180"/>
      <c r="C524" s="210"/>
      <c r="D524" s="180"/>
      <c r="E524" s="107"/>
      <c r="F524" s="179"/>
      <c r="G524" s="179"/>
      <c r="H524" s="1"/>
      <c r="I524" s="1"/>
      <c r="J524" s="1"/>
      <c r="K524" s="109"/>
      <c r="L524" s="1"/>
      <c r="M524" s="1"/>
      <c r="N524" s="1"/>
      <c r="O524" s="1"/>
      <c r="P524" s="12"/>
      <c r="Q524" s="12"/>
      <c r="R524" s="12"/>
    </row>
    <row r="525" spans="1:18" s="13" customFormat="1" ht="30" customHeight="1">
      <c r="A525" s="127"/>
      <c r="B525" s="180"/>
      <c r="C525" s="210"/>
      <c r="D525" s="180"/>
      <c r="E525" s="107"/>
      <c r="F525" s="179"/>
      <c r="G525" s="179"/>
      <c r="H525" s="1"/>
      <c r="I525" s="1"/>
      <c r="J525" s="1"/>
      <c r="K525" s="109"/>
      <c r="L525" s="1"/>
      <c r="M525" s="1"/>
      <c r="N525" s="1"/>
      <c r="O525" s="1"/>
      <c r="P525" s="12"/>
      <c r="Q525" s="12"/>
      <c r="R525" s="12"/>
    </row>
    <row r="526" spans="1:18" s="13" customFormat="1" ht="30" customHeight="1">
      <c r="A526" s="127"/>
      <c r="B526" s="180"/>
      <c r="C526" s="210"/>
      <c r="D526" s="180"/>
      <c r="E526" s="107"/>
      <c r="F526" s="179"/>
      <c r="G526" s="179"/>
      <c r="H526" s="1"/>
      <c r="I526" s="1"/>
      <c r="J526" s="1"/>
      <c r="K526" s="109"/>
      <c r="L526" s="1"/>
      <c r="M526" s="1"/>
      <c r="N526" s="1"/>
      <c r="O526" s="1"/>
      <c r="P526" s="12"/>
      <c r="Q526" s="12"/>
      <c r="R526" s="12"/>
    </row>
    <row r="527" spans="1:18" s="13" customFormat="1" ht="30" customHeight="1">
      <c r="A527" s="127"/>
      <c r="B527" s="180"/>
      <c r="C527" s="210"/>
      <c r="D527" s="180"/>
      <c r="E527" s="107"/>
      <c r="F527" s="179"/>
      <c r="G527" s="179"/>
      <c r="H527" s="1"/>
      <c r="I527" s="1"/>
      <c r="J527" s="1"/>
      <c r="K527" s="109"/>
      <c r="L527" s="1"/>
      <c r="M527" s="1"/>
      <c r="N527" s="1"/>
      <c r="O527" s="1"/>
      <c r="P527" s="12"/>
      <c r="Q527" s="12"/>
      <c r="R527" s="12"/>
    </row>
    <row r="528" spans="1:18" s="13" customFormat="1" ht="30" customHeight="1">
      <c r="A528" s="127"/>
      <c r="B528" s="180"/>
      <c r="C528" s="210"/>
      <c r="D528" s="180"/>
      <c r="E528" s="107"/>
      <c r="F528" s="179"/>
      <c r="G528" s="179"/>
      <c r="H528" s="1"/>
      <c r="I528" s="1"/>
      <c r="J528" s="1"/>
      <c r="K528" s="109"/>
      <c r="L528" s="1"/>
      <c r="M528" s="1"/>
      <c r="N528" s="1"/>
      <c r="O528" s="1"/>
      <c r="P528" s="12"/>
      <c r="Q528" s="12"/>
      <c r="R528" s="12"/>
    </row>
    <row r="529" spans="1:18" s="13" customFormat="1" ht="30" customHeight="1">
      <c r="A529" s="127"/>
      <c r="B529" s="180"/>
      <c r="C529" s="210"/>
      <c r="D529" s="180"/>
      <c r="E529" s="107"/>
      <c r="F529" s="179"/>
      <c r="G529" s="179"/>
      <c r="H529" s="1"/>
      <c r="I529" s="1"/>
      <c r="J529" s="1"/>
      <c r="K529" s="109"/>
      <c r="L529" s="1"/>
      <c r="M529" s="1"/>
      <c r="N529" s="1"/>
      <c r="O529" s="1"/>
      <c r="P529" s="12"/>
      <c r="Q529" s="12"/>
      <c r="R529" s="12"/>
    </row>
    <row r="530" spans="1:18" s="13" customFormat="1" ht="30" customHeight="1">
      <c r="A530" s="127"/>
      <c r="B530" s="180"/>
      <c r="C530" s="210"/>
      <c r="D530" s="180"/>
      <c r="E530" s="107"/>
      <c r="F530" s="179"/>
      <c r="G530" s="179"/>
      <c r="H530" s="1"/>
      <c r="I530" s="1"/>
      <c r="J530" s="1"/>
      <c r="K530" s="109"/>
      <c r="L530" s="1"/>
      <c r="M530" s="1"/>
      <c r="N530" s="1"/>
      <c r="O530" s="1"/>
      <c r="P530" s="12"/>
      <c r="Q530" s="12"/>
      <c r="R530" s="12"/>
    </row>
    <row r="531" spans="1:18" s="13" customFormat="1" ht="30" customHeight="1">
      <c r="A531" s="127"/>
      <c r="B531" s="180"/>
      <c r="C531" s="210"/>
      <c r="D531" s="180"/>
      <c r="E531" s="107"/>
      <c r="F531" s="179"/>
      <c r="G531" s="179"/>
      <c r="H531" s="1"/>
      <c r="I531" s="1"/>
      <c r="J531" s="1"/>
      <c r="K531" s="109"/>
      <c r="L531" s="1"/>
      <c r="M531" s="1"/>
      <c r="N531" s="1"/>
      <c r="O531" s="1"/>
      <c r="P531" s="12"/>
      <c r="Q531" s="12"/>
      <c r="R531" s="12"/>
    </row>
    <row r="532" spans="1:18" s="13" customFormat="1" ht="30" customHeight="1">
      <c r="A532" s="127"/>
      <c r="B532" s="180"/>
      <c r="C532" s="210"/>
      <c r="D532" s="180"/>
      <c r="E532" s="107"/>
      <c r="F532" s="179"/>
      <c r="G532" s="179"/>
      <c r="H532" s="1"/>
      <c r="I532" s="1"/>
      <c r="J532" s="1"/>
      <c r="K532" s="109"/>
      <c r="L532" s="1"/>
      <c r="M532" s="1"/>
      <c r="N532" s="1"/>
      <c r="O532" s="1"/>
      <c r="P532" s="12"/>
      <c r="Q532" s="12"/>
      <c r="R532" s="12"/>
    </row>
    <row r="533" spans="1:18" s="13" customFormat="1" ht="30" customHeight="1">
      <c r="A533" s="127"/>
      <c r="B533" s="180"/>
      <c r="C533" s="210"/>
      <c r="D533" s="180"/>
      <c r="E533" s="107"/>
      <c r="F533" s="179"/>
      <c r="G533" s="179"/>
      <c r="H533" s="1"/>
      <c r="I533" s="1"/>
      <c r="J533" s="1"/>
      <c r="K533" s="109"/>
      <c r="L533" s="1"/>
      <c r="M533" s="1"/>
      <c r="N533" s="1"/>
      <c r="O533" s="1"/>
      <c r="P533" s="12"/>
      <c r="Q533" s="12"/>
      <c r="R533" s="12"/>
    </row>
    <row r="534" spans="1:18" s="13" customFormat="1" ht="30" customHeight="1">
      <c r="A534" s="127"/>
      <c r="B534" s="180"/>
      <c r="C534" s="210"/>
      <c r="D534" s="180"/>
      <c r="E534" s="107"/>
      <c r="F534" s="179"/>
      <c r="G534" s="179"/>
      <c r="H534" s="1"/>
      <c r="I534" s="1"/>
      <c r="J534" s="1"/>
      <c r="K534" s="109"/>
      <c r="L534" s="1"/>
      <c r="M534" s="1"/>
      <c r="N534" s="1"/>
      <c r="O534" s="1"/>
      <c r="P534" s="12"/>
      <c r="Q534" s="12"/>
      <c r="R534" s="12"/>
    </row>
    <row r="535" spans="1:18" s="13" customFormat="1" ht="30" customHeight="1">
      <c r="A535" s="127"/>
      <c r="B535" s="180"/>
      <c r="C535" s="210"/>
      <c r="D535" s="180"/>
      <c r="E535" s="107"/>
      <c r="F535" s="179"/>
      <c r="G535" s="179"/>
      <c r="H535" s="1"/>
      <c r="I535" s="1"/>
      <c r="J535" s="1"/>
      <c r="K535" s="109"/>
      <c r="L535" s="1"/>
      <c r="M535" s="1"/>
      <c r="N535" s="1"/>
      <c r="O535" s="1"/>
      <c r="P535" s="12"/>
      <c r="Q535" s="12"/>
      <c r="R535" s="12"/>
    </row>
    <row r="536" spans="1:18" s="13" customFormat="1" ht="30" customHeight="1">
      <c r="A536" s="127"/>
      <c r="B536" s="180"/>
      <c r="C536" s="210"/>
      <c r="D536" s="180"/>
      <c r="E536" s="107"/>
      <c r="F536" s="179"/>
      <c r="G536" s="179"/>
      <c r="H536" s="1"/>
      <c r="I536" s="1"/>
      <c r="J536" s="1"/>
      <c r="K536" s="109"/>
      <c r="L536" s="1"/>
      <c r="M536" s="1"/>
      <c r="N536" s="1"/>
      <c r="O536" s="1"/>
      <c r="P536" s="12"/>
      <c r="Q536" s="12"/>
      <c r="R536" s="12"/>
    </row>
    <row r="537" spans="1:18" s="13" customFormat="1" ht="30" customHeight="1">
      <c r="A537" s="127"/>
      <c r="B537" s="180"/>
      <c r="C537" s="210"/>
      <c r="D537" s="180"/>
      <c r="E537" s="107"/>
      <c r="F537" s="179"/>
      <c r="G537" s="179"/>
      <c r="H537" s="1"/>
      <c r="I537" s="1"/>
      <c r="J537" s="1"/>
      <c r="K537" s="109"/>
      <c r="L537" s="1"/>
      <c r="M537" s="1"/>
      <c r="N537" s="1"/>
      <c r="O537" s="1"/>
      <c r="P537" s="12"/>
      <c r="Q537" s="12"/>
      <c r="R537" s="12"/>
    </row>
    <row r="538" spans="1:18" s="13" customFormat="1" ht="30" customHeight="1">
      <c r="A538" s="127"/>
      <c r="B538" s="180"/>
      <c r="C538" s="210"/>
      <c r="D538" s="180"/>
      <c r="E538" s="107"/>
      <c r="F538" s="179"/>
      <c r="G538" s="179"/>
      <c r="H538" s="1"/>
      <c r="I538" s="1"/>
      <c r="J538" s="1"/>
      <c r="K538" s="109"/>
      <c r="L538" s="1"/>
      <c r="M538" s="1"/>
      <c r="N538" s="1"/>
      <c r="O538" s="1"/>
      <c r="P538" s="12"/>
      <c r="Q538" s="12"/>
      <c r="R538" s="12"/>
    </row>
    <row r="539" spans="1:18" s="13" customFormat="1" ht="30" customHeight="1">
      <c r="A539" s="127"/>
      <c r="B539" s="180"/>
      <c r="C539" s="210"/>
      <c r="D539" s="180"/>
      <c r="E539" s="107"/>
      <c r="F539" s="179"/>
      <c r="G539" s="179"/>
      <c r="H539" s="1"/>
      <c r="I539" s="1"/>
      <c r="J539" s="1"/>
      <c r="K539" s="109"/>
      <c r="L539" s="1"/>
      <c r="M539" s="1"/>
      <c r="N539" s="1"/>
      <c r="O539" s="1"/>
      <c r="P539" s="12"/>
      <c r="Q539" s="12"/>
      <c r="R539" s="12"/>
    </row>
    <row r="540" spans="1:18" s="13" customFormat="1" ht="30" customHeight="1">
      <c r="A540" s="127"/>
      <c r="B540" s="180"/>
      <c r="C540" s="210"/>
      <c r="D540" s="180"/>
      <c r="E540" s="107"/>
      <c r="F540" s="179"/>
      <c r="G540" s="179"/>
      <c r="H540" s="1"/>
      <c r="I540" s="1"/>
      <c r="J540" s="1"/>
      <c r="K540" s="109"/>
      <c r="L540" s="1"/>
      <c r="M540" s="1"/>
      <c r="N540" s="1"/>
      <c r="O540" s="1"/>
      <c r="P540" s="12"/>
      <c r="Q540" s="12"/>
      <c r="R540" s="12"/>
    </row>
    <row r="541" spans="1:18" s="13" customFormat="1" ht="30" customHeight="1">
      <c r="A541" s="127"/>
      <c r="B541" s="180"/>
      <c r="C541" s="210"/>
      <c r="D541" s="180"/>
      <c r="E541" s="107"/>
      <c r="F541" s="179"/>
      <c r="G541" s="179"/>
      <c r="H541" s="1"/>
      <c r="I541" s="1"/>
      <c r="J541" s="1"/>
      <c r="K541" s="109"/>
      <c r="L541" s="1"/>
      <c r="M541" s="1"/>
      <c r="N541" s="1"/>
      <c r="O541" s="1"/>
      <c r="P541" s="12"/>
      <c r="Q541" s="12"/>
      <c r="R541" s="12"/>
    </row>
    <row r="542" spans="1:18" s="13" customFormat="1" ht="30" customHeight="1">
      <c r="A542" s="127"/>
      <c r="B542" s="180"/>
      <c r="C542" s="210"/>
      <c r="D542" s="180"/>
      <c r="E542" s="107"/>
      <c r="F542" s="179"/>
      <c r="G542" s="179"/>
      <c r="H542" s="1"/>
      <c r="I542" s="1"/>
      <c r="J542" s="1"/>
      <c r="K542" s="109"/>
      <c r="L542" s="1"/>
      <c r="M542" s="1"/>
      <c r="N542" s="1"/>
      <c r="O542" s="1"/>
      <c r="P542" s="12"/>
      <c r="Q542" s="12"/>
      <c r="R542" s="12"/>
    </row>
    <row r="543" spans="1:18" s="13" customFormat="1" ht="30" customHeight="1">
      <c r="A543" s="127"/>
      <c r="B543" s="180"/>
      <c r="C543" s="210"/>
      <c r="D543" s="180"/>
      <c r="E543" s="107"/>
      <c r="F543" s="179"/>
      <c r="G543" s="179"/>
      <c r="H543" s="1"/>
      <c r="I543" s="1"/>
      <c r="J543" s="1"/>
      <c r="K543" s="109"/>
      <c r="L543" s="1"/>
      <c r="M543" s="1"/>
      <c r="N543" s="1"/>
      <c r="O543" s="1"/>
      <c r="P543" s="12"/>
      <c r="Q543" s="12"/>
      <c r="R543" s="12"/>
    </row>
    <row r="544" spans="1:18" s="13" customFormat="1" ht="30" customHeight="1">
      <c r="A544" s="127"/>
      <c r="B544" s="180"/>
      <c r="C544" s="210"/>
      <c r="D544" s="180"/>
      <c r="E544" s="107"/>
      <c r="F544" s="179"/>
      <c r="G544" s="179"/>
      <c r="H544" s="1"/>
      <c r="I544" s="1"/>
      <c r="J544" s="1"/>
      <c r="K544" s="109"/>
      <c r="L544" s="1"/>
      <c r="M544" s="1"/>
      <c r="N544" s="1"/>
      <c r="O544" s="1"/>
      <c r="P544" s="12"/>
      <c r="Q544" s="12"/>
      <c r="R544" s="12"/>
    </row>
    <row r="545" spans="1:18" s="13" customFormat="1" ht="30" customHeight="1">
      <c r="A545" s="127"/>
      <c r="B545" s="180"/>
      <c r="C545" s="210"/>
      <c r="D545" s="180"/>
      <c r="E545" s="107"/>
      <c r="F545" s="179"/>
      <c r="G545" s="179"/>
      <c r="H545" s="1"/>
      <c r="I545" s="1"/>
      <c r="J545" s="1"/>
      <c r="K545" s="109"/>
      <c r="L545" s="1"/>
      <c r="M545" s="1"/>
      <c r="N545" s="1"/>
      <c r="O545" s="1"/>
      <c r="P545" s="12"/>
      <c r="Q545" s="12"/>
      <c r="R545" s="12"/>
    </row>
    <row r="546" spans="1:18" s="13" customFormat="1" ht="30" customHeight="1">
      <c r="A546" s="127"/>
      <c r="B546" s="180"/>
      <c r="C546" s="210"/>
      <c r="D546" s="180"/>
      <c r="E546" s="107"/>
      <c r="F546" s="179"/>
      <c r="G546" s="179"/>
      <c r="H546" s="1"/>
      <c r="I546" s="1"/>
      <c r="J546" s="1"/>
      <c r="K546" s="109"/>
      <c r="L546" s="1"/>
      <c r="M546" s="1"/>
      <c r="N546" s="1"/>
      <c r="O546" s="1"/>
      <c r="P546" s="12"/>
      <c r="Q546" s="12"/>
      <c r="R546" s="12"/>
    </row>
    <row r="547" spans="1:18" s="13" customFormat="1" ht="30" customHeight="1">
      <c r="A547" s="127"/>
      <c r="B547" s="180"/>
      <c r="C547" s="210"/>
      <c r="D547" s="180"/>
      <c r="E547" s="107"/>
      <c r="F547" s="179"/>
      <c r="G547" s="179"/>
      <c r="H547" s="1"/>
      <c r="I547" s="1"/>
      <c r="J547" s="1"/>
      <c r="K547" s="109"/>
      <c r="L547" s="1"/>
      <c r="M547" s="1"/>
      <c r="N547" s="1"/>
      <c r="O547" s="1"/>
      <c r="P547" s="12"/>
      <c r="Q547" s="12"/>
      <c r="R547" s="12"/>
    </row>
    <row r="548" spans="1:18" s="13" customFormat="1" ht="30" customHeight="1">
      <c r="A548" s="127"/>
      <c r="B548" s="180"/>
      <c r="C548" s="210"/>
      <c r="D548" s="180"/>
      <c r="E548" s="107"/>
      <c r="F548" s="179"/>
      <c r="G548" s="179"/>
      <c r="H548" s="1"/>
      <c r="I548" s="1"/>
      <c r="J548" s="1"/>
      <c r="K548" s="109"/>
      <c r="L548" s="1"/>
      <c r="M548" s="1"/>
      <c r="N548" s="1"/>
      <c r="O548" s="1"/>
      <c r="P548" s="12"/>
      <c r="Q548" s="12"/>
      <c r="R548" s="12"/>
    </row>
    <row r="549" spans="1:18" s="13" customFormat="1" ht="30" customHeight="1">
      <c r="A549" s="127"/>
      <c r="B549" s="180"/>
      <c r="C549" s="210"/>
      <c r="D549" s="180"/>
      <c r="E549" s="107"/>
      <c r="F549" s="179"/>
      <c r="G549" s="179"/>
      <c r="H549" s="1"/>
      <c r="I549" s="1"/>
      <c r="J549" s="1"/>
      <c r="K549" s="109"/>
      <c r="L549" s="1"/>
      <c r="M549" s="1"/>
      <c r="N549" s="1"/>
      <c r="O549" s="1"/>
      <c r="P549" s="12"/>
      <c r="Q549" s="12"/>
      <c r="R549" s="12"/>
    </row>
    <row r="550" spans="1:18" s="13" customFormat="1" ht="30" customHeight="1">
      <c r="A550" s="127"/>
      <c r="B550" s="180"/>
      <c r="C550" s="210"/>
      <c r="D550" s="180"/>
      <c r="E550" s="107"/>
      <c r="F550" s="179"/>
      <c r="G550" s="179"/>
      <c r="H550" s="1"/>
      <c r="I550" s="1"/>
      <c r="J550" s="1"/>
      <c r="K550" s="109"/>
      <c r="L550" s="1"/>
      <c r="M550" s="1"/>
      <c r="N550" s="1"/>
      <c r="O550" s="1"/>
      <c r="P550" s="12"/>
      <c r="Q550" s="12"/>
      <c r="R550" s="12"/>
    </row>
    <row r="551" spans="1:18" s="13" customFormat="1" ht="30" customHeight="1">
      <c r="A551" s="127"/>
      <c r="B551" s="180"/>
      <c r="C551" s="210"/>
      <c r="D551" s="180"/>
      <c r="E551" s="107"/>
      <c r="F551" s="179"/>
      <c r="G551" s="179"/>
      <c r="H551" s="1"/>
      <c r="I551" s="1"/>
      <c r="J551" s="1"/>
      <c r="K551" s="109"/>
      <c r="L551" s="1"/>
      <c r="M551" s="1"/>
      <c r="N551" s="1"/>
      <c r="O551" s="1"/>
      <c r="P551" s="12"/>
      <c r="Q551" s="12"/>
      <c r="R551" s="12"/>
    </row>
    <row r="552" spans="1:18" s="13" customFormat="1" ht="30" customHeight="1">
      <c r="A552" s="127"/>
      <c r="B552" s="180"/>
      <c r="C552" s="210"/>
      <c r="D552" s="180"/>
      <c r="E552" s="107"/>
      <c r="F552" s="179"/>
      <c r="G552" s="179"/>
      <c r="H552" s="1"/>
      <c r="I552" s="1"/>
      <c r="J552" s="1"/>
      <c r="K552" s="109"/>
      <c r="L552" s="1"/>
      <c r="M552" s="1"/>
      <c r="N552" s="1"/>
      <c r="O552" s="1"/>
      <c r="P552" s="12"/>
      <c r="Q552" s="12"/>
      <c r="R552" s="12"/>
    </row>
    <row r="553" spans="1:18" s="13" customFormat="1" ht="30" customHeight="1">
      <c r="A553" s="127"/>
      <c r="B553" s="180"/>
      <c r="C553" s="210"/>
      <c r="D553" s="180"/>
      <c r="E553" s="107"/>
      <c r="F553" s="179"/>
      <c r="G553" s="179"/>
      <c r="H553" s="1"/>
      <c r="I553" s="1"/>
      <c r="J553" s="1"/>
      <c r="K553" s="109"/>
      <c r="L553" s="1"/>
      <c r="M553" s="1"/>
      <c r="N553" s="1"/>
      <c r="O553" s="1"/>
      <c r="P553" s="12"/>
      <c r="Q553" s="12"/>
      <c r="R553" s="12"/>
    </row>
    <row r="554" spans="1:18" s="13" customFormat="1" ht="30" customHeight="1">
      <c r="A554" s="127"/>
      <c r="B554" s="180"/>
      <c r="C554" s="210"/>
      <c r="D554" s="180"/>
      <c r="E554" s="107"/>
      <c r="F554" s="179"/>
      <c r="G554" s="179"/>
      <c r="H554" s="1"/>
      <c r="I554" s="1"/>
      <c r="J554" s="1"/>
      <c r="K554" s="109"/>
      <c r="L554" s="1"/>
      <c r="M554" s="1"/>
      <c r="N554" s="1"/>
      <c r="O554" s="1"/>
      <c r="P554" s="12"/>
      <c r="Q554" s="12"/>
      <c r="R554" s="12"/>
    </row>
    <row r="555" spans="1:18" s="13" customFormat="1" ht="30" customHeight="1">
      <c r="A555" s="127"/>
      <c r="B555" s="180"/>
      <c r="C555" s="210"/>
      <c r="D555" s="180"/>
      <c r="E555" s="107"/>
      <c r="F555" s="179"/>
      <c r="G555" s="179"/>
      <c r="H555" s="1"/>
      <c r="I555" s="1"/>
      <c r="J555" s="1"/>
      <c r="K555" s="109"/>
      <c r="L555" s="1"/>
      <c r="M555" s="1"/>
      <c r="N555" s="1"/>
      <c r="O555" s="1"/>
      <c r="P555" s="12"/>
      <c r="Q555" s="12"/>
      <c r="R555" s="12"/>
    </row>
    <row r="556" spans="1:18" s="13" customFormat="1" ht="30" customHeight="1">
      <c r="A556" s="127"/>
      <c r="B556" s="180"/>
      <c r="C556" s="210"/>
      <c r="D556" s="180"/>
      <c r="E556" s="107"/>
      <c r="F556" s="179"/>
      <c r="G556" s="179"/>
      <c r="H556" s="1"/>
      <c r="I556" s="1"/>
      <c r="J556" s="1"/>
      <c r="K556" s="109"/>
      <c r="L556" s="1"/>
      <c r="M556" s="1"/>
      <c r="N556" s="1"/>
      <c r="O556" s="1"/>
      <c r="P556" s="12"/>
      <c r="Q556" s="12"/>
      <c r="R556" s="12"/>
    </row>
    <row r="557" spans="1:18" s="13" customFormat="1" ht="30" customHeight="1">
      <c r="A557" s="127"/>
      <c r="B557" s="180"/>
      <c r="C557" s="210"/>
      <c r="D557" s="180"/>
      <c r="E557" s="107"/>
      <c r="F557" s="179"/>
      <c r="G557" s="179"/>
      <c r="H557" s="1"/>
      <c r="I557" s="1"/>
      <c r="J557" s="1"/>
      <c r="K557" s="109"/>
      <c r="L557" s="1"/>
      <c r="M557" s="1"/>
      <c r="N557" s="1"/>
      <c r="O557" s="1"/>
      <c r="P557" s="12"/>
      <c r="Q557" s="12"/>
      <c r="R557" s="12"/>
    </row>
    <row r="558" spans="1:18" s="13" customFormat="1" ht="30" customHeight="1">
      <c r="A558" s="127"/>
      <c r="B558" s="180"/>
      <c r="C558" s="210"/>
      <c r="D558" s="180"/>
      <c r="E558" s="107"/>
      <c r="F558" s="179"/>
      <c r="G558" s="179"/>
      <c r="H558" s="1"/>
      <c r="I558" s="1"/>
      <c r="J558" s="1"/>
      <c r="K558" s="109"/>
      <c r="L558" s="1"/>
      <c r="M558" s="1"/>
      <c r="N558" s="1"/>
      <c r="O558" s="1"/>
      <c r="P558" s="12"/>
      <c r="Q558" s="12"/>
      <c r="R558" s="12"/>
    </row>
    <row r="559" spans="1:18" s="13" customFormat="1" ht="30" customHeight="1">
      <c r="A559" s="127"/>
      <c r="B559" s="180"/>
      <c r="C559" s="210"/>
      <c r="D559" s="180"/>
      <c r="E559" s="107"/>
      <c r="F559" s="179"/>
      <c r="G559" s="179"/>
      <c r="H559" s="1"/>
      <c r="I559" s="1"/>
      <c r="J559" s="1"/>
      <c r="K559" s="109"/>
      <c r="L559" s="1"/>
      <c r="M559" s="1"/>
      <c r="N559" s="1"/>
      <c r="O559" s="1"/>
      <c r="P559" s="12"/>
      <c r="Q559" s="12"/>
      <c r="R559" s="12"/>
    </row>
    <row r="560" spans="1:18" s="13" customFormat="1" ht="30" customHeight="1">
      <c r="A560" s="127"/>
      <c r="B560" s="180"/>
      <c r="C560" s="210"/>
      <c r="D560" s="180"/>
      <c r="E560" s="107"/>
      <c r="F560" s="179"/>
      <c r="G560" s="179"/>
      <c r="H560" s="1"/>
      <c r="I560" s="1"/>
      <c r="J560" s="1"/>
      <c r="K560" s="109"/>
      <c r="L560" s="1"/>
      <c r="M560" s="1"/>
      <c r="N560" s="1"/>
      <c r="O560" s="1"/>
      <c r="P560" s="12"/>
      <c r="Q560" s="12"/>
      <c r="R560" s="12"/>
    </row>
    <row r="561" spans="1:18" s="13" customFormat="1" ht="30" customHeight="1">
      <c r="A561" s="127"/>
      <c r="B561" s="180"/>
      <c r="C561" s="210"/>
      <c r="D561" s="180"/>
      <c r="E561" s="107"/>
      <c r="F561" s="179"/>
      <c r="G561" s="179"/>
      <c r="H561" s="1"/>
      <c r="I561" s="1"/>
      <c r="J561" s="1"/>
      <c r="K561" s="109"/>
      <c r="L561" s="1"/>
      <c r="M561" s="1"/>
      <c r="N561" s="1"/>
      <c r="O561" s="1"/>
      <c r="P561" s="12"/>
      <c r="Q561" s="12"/>
      <c r="R561" s="12"/>
    </row>
    <row r="562" spans="1:18" s="13" customFormat="1" ht="30" customHeight="1">
      <c r="A562" s="127"/>
      <c r="B562" s="180"/>
      <c r="C562" s="210"/>
      <c r="D562" s="180"/>
      <c r="E562" s="107"/>
      <c r="F562" s="179"/>
      <c r="G562" s="179"/>
      <c r="H562" s="1"/>
      <c r="I562" s="1"/>
      <c r="J562" s="1"/>
      <c r="K562" s="109"/>
      <c r="L562" s="1"/>
      <c r="M562" s="1"/>
      <c r="N562" s="1"/>
      <c r="O562" s="1"/>
      <c r="P562" s="12"/>
      <c r="Q562" s="12"/>
      <c r="R562" s="12"/>
    </row>
    <row r="563" spans="1:18" s="13" customFormat="1" ht="30" customHeight="1">
      <c r="A563" s="127"/>
      <c r="B563" s="180"/>
      <c r="C563" s="210"/>
      <c r="D563" s="180"/>
      <c r="E563" s="107"/>
      <c r="F563" s="179"/>
      <c r="G563" s="179"/>
      <c r="H563" s="1"/>
      <c r="I563" s="1"/>
      <c r="J563" s="1"/>
      <c r="K563" s="109"/>
      <c r="L563" s="1"/>
      <c r="M563" s="1"/>
      <c r="N563" s="1"/>
      <c r="O563" s="1"/>
      <c r="P563" s="12"/>
      <c r="Q563" s="12"/>
      <c r="R563" s="12"/>
    </row>
    <row r="564" spans="1:18" s="13" customFormat="1" ht="30" customHeight="1">
      <c r="A564" s="127"/>
      <c r="B564" s="180"/>
      <c r="C564" s="210"/>
      <c r="D564" s="180"/>
      <c r="E564" s="107"/>
      <c r="F564" s="179"/>
      <c r="G564" s="179"/>
      <c r="H564" s="1"/>
      <c r="I564" s="1"/>
      <c r="J564" s="1"/>
      <c r="K564" s="109"/>
      <c r="L564" s="1"/>
      <c r="M564" s="1"/>
      <c r="N564" s="1"/>
      <c r="O564" s="1"/>
      <c r="P564" s="12"/>
      <c r="Q564" s="12"/>
      <c r="R564" s="12"/>
    </row>
    <row r="565" spans="1:18" s="13" customFormat="1" ht="30" customHeight="1">
      <c r="A565" s="127"/>
      <c r="B565" s="180"/>
      <c r="C565" s="210"/>
      <c r="D565" s="180"/>
      <c r="E565" s="107"/>
      <c r="F565" s="179"/>
      <c r="G565" s="179"/>
      <c r="H565" s="1"/>
      <c r="I565" s="1"/>
      <c r="J565" s="1"/>
      <c r="K565" s="109"/>
      <c r="L565" s="1"/>
      <c r="M565" s="1"/>
      <c r="N565" s="1"/>
      <c r="O565" s="1"/>
      <c r="P565" s="12"/>
      <c r="Q565" s="12"/>
      <c r="R565" s="12"/>
    </row>
    <row r="566" spans="1:18" s="13" customFormat="1" ht="30" customHeight="1">
      <c r="A566" s="127"/>
      <c r="B566" s="180"/>
      <c r="C566" s="210"/>
      <c r="D566" s="180"/>
      <c r="E566" s="107"/>
      <c r="F566" s="179"/>
      <c r="G566" s="179"/>
      <c r="H566" s="1"/>
      <c r="I566" s="1"/>
      <c r="J566" s="1"/>
      <c r="K566" s="109"/>
      <c r="L566" s="1"/>
      <c r="M566" s="1"/>
      <c r="N566" s="1"/>
      <c r="O566" s="1"/>
      <c r="P566" s="12"/>
      <c r="Q566" s="12"/>
      <c r="R566" s="12"/>
    </row>
    <row r="567" spans="1:18" s="13" customFormat="1" ht="30" customHeight="1">
      <c r="A567" s="127"/>
      <c r="B567" s="180"/>
      <c r="C567" s="210"/>
      <c r="D567" s="180"/>
      <c r="E567" s="107"/>
      <c r="F567" s="179"/>
      <c r="G567" s="179"/>
      <c r="H567" s="1"/>
      <c r="I567" s="1"/>
      <c r="J567" s="1"/>
      <c r="K567" s="109"/>
      <c r="L567" s="1"/>
      <c r="M567" s="1"/>
      <c r="N567" s="1"/>
      <c r="O567" s="1"/>
      <c r="P567" s="12"/>
      <c r="Q567" s="12"/>
      <c r="R567" s="12"/>
    </row>
    <row r="568" spans="1:18" s="13" customFormat="1" ht="30" customHeight="1">
      <c r="A568" s="127"/>
      <c r="B568" s="180"/>
      <c r="C568" s="210"/>
      <c r="D568" s="180"/>
      <c r="E568" s="107"/>
      <c r="F568" s="179"/>
      <c r="G568" s="179"/>
      <c r="H568" s="1"/>
      <c r="I568" s="1"/>
      <c r="J568" s="1"/>
      <c r="K568" s="109"/>
      <c r="L568" s="1"/>
      <c r="M568" s="1"/>
      <c r="N568" s="1"/>
      <c r="O568" s="1"/>
      <c r="P568" s="12"/>
      <c r="Q568" s="12"/>
      <c r="R568" s="12"/>
    </row>
    <row r="569" spans="1:18" s="13" customFormat="1" ht="30" customHeight="1">
      <c r="A569" s="127"/>
      <c r="B569" s="180"/>
      <c r="C569" s="210"/>
      <c r="D569" s="180"/>
      <c r="E569" s="107"/>
      <c r="F569" s="179"/>
      <c r="G569" s="179"/>
      <c r="H569" s="1"/>
      <c r="I569" s="1"/>
      <c r="J569" s="1"/>
      <c r="K569" s="109"/>
      <c r="L569" s="1"/>
      <c r="M569" s="1"/>
      <c r="N569" s="1"/>
      <c r="O569" s="1"/>
      <c r="P569" s="12"/>
      <c r="Q569" s="12"/>
      <c r="R569" s="12"/>
    </row>
    <row r="570" spans="1:18" s="13" customFormat="1" ht="30" customHeight="1">
      <c r="A570" s="127"/>
      <c r="B570" s="180"/>
      <c r="C570" s="210"/>
      <c r="D570" s="180"/>
      <c r="E570" s="107"/>
      <c r="F570" s="179"/>
      <c r="G570" s="179"/>
      <c r="H570" s="1"/>
      <c r="I570" s="1"/>
      <c r="J570" s="1"/>
      <c r="K570" s="109"/>
      <c r="L570" s="1"/>
      <c r="M570" s="1"/>
      <c r="N570" s="1"/>
      <c r="O570" s="1"/>
      <c r="P570" s="12"/>
      <c r="Q570" s="12"/>
      <c r="R570" s="12"/>
    </row>
    <row r="571" spans="1:18" s="13" customFormat="1" ht="30" customHeight="1">
      <c r="A571" s="127"/>
      <c r="B571" s="180"/>
      <c r="C571" s="210"/>
      <c r="D571" s="180"/>
      <c r="E571" s="107"/>
      <c r="F571" s="179"/>
      <c r="G571" s="179"/>
      <c r="H571" s="1"/>
      <c r="I571" s="1"/>
      <c r="J571" s="1"/>
      <c r="K571" s="109"/>
      <c r="L571" s="1"/>
      <c r="M571" s="1"/>
      <c r="N571" s="1"/>
      <c r="O571" s="1"/>
      <c r="P571" s="12"/>
      <c r="Q571" s="12"/>
      <c r="R571" s="12"/>
    </row>
    <row r="572" spans="1:18" s="13" customFormat="1" ht="30" customHeight="1">
      <c r="A572" s="127"/>
      <c r="B572" s="180"/>
      <c r="C572" s="210"/>
      <c r="D572" s="180"/>
      <c r="E572" s="107"/>
      <c r="F572" s="179"/>
      <c r="G572" s="179"/>
      <c r="H572" s="1"/>
      <c r="I572" s="1"/>
      <c r="J572" s="1"/>
      <c r="K572" s="109"/>
      <c r="L572" s="1"/>
      <c r="M572" s="1"/>
      <c r="N572" s="1"/>
      <c r="O572" s="1"/>
      <c r="P572" s="12"/>
      <c r="Q572" s="12"/>
      <c r="R572" s="12"/>
    </row>
    <row r="573" spans="1:18" s="13" customFormat="1" ht="30" customHeight="1">
      <c r="A573" s="127"/>
      <c r="B573" s="180"/>
      <c r="C573" s="210"/>
      <c r="D573" s="180"/>
      <c r="E573" s="107"/>
      <c r="F573" s="179"/>
      <c r="G573" s="179"/>
      <c r="H573" s="1"/>
      <c r="I573" s="1"/>
      <c r="J573" s="1"/>
      <c r="K573" s="109"/>
      <c r="L573" s="1"/>
      <c r="M573" s="1"/>
      <c r="N573" s="1"/>
      <c r="O573" s="1"/>
      <c r="P573" s="12"/>
      <c r="Q573" s="12"/>
      <c r="R573" s="12"/>
    </row>
    <row r="574" spans="1:18" s="13" customFormat="1" ht="30" customHeight="1">
      <c r="A574" s="127"/>
      <c r="B574" s="180"/>
      <c r="C574" s="210"/>
      <c r="D574" s="180"/>
      <c r="E574" s="107"/>
      <c r="F574" s="179"/>
      <c r="G574" s="179"/>
      <c r="H574" s="1"/>
      <c r="I574" s="1"/>
      <c r="J574" s="1"/>
      <c r="K574" s="109"/>
      <c r="L574" s="1"/>
      <c r="M574" s="1"/>
      <c r="N574" s="1"/>
      <c r="O574" s="1"/>
      <c r="P574" s="12"/>
      <c r="Q574" s="12"/>
      <c r="R574" s="12"/>
    </row>
    <row r="575" spans="1:18" s="13" customFormat="1" ht="30" customHeight="1">
      <c r="A575" s="127"/>
      <c r="B575" s="180"/>
      <c r="C575" s="210"/>
      <c r="D575" s="180"/>
      <c r="E575" s="107"/>
      <c r="F575" s="179"/>
      <c r="G575" s="179"/>
      <c r="H575" s="1"/>
      <c r="I575" s="1"/>
      <c r="J575" s="1"/>
      <c r="K575" s="109"/>
      <c r="L575" s="1"/>
      <c r="M575" s="1"/>
      <c r="N575" s="1"/>
      <c r="O575" s="1"/>
      <c r="P575" s="12"/>
      <c r="Q575" s="12"/>
      <c r="R575" s="12"/>
    </row>
    <row r="576" spans="1:18" s="13" customFormat="1" ht="30" customHeight="1">
      <c r="A576" s="127"/>
      <c r="B576" s="180"/>
      <c r="C576" s="210"/>
      <c r="D576" s="180"/>
      <c r="E576" s="107"/>
      <c r="F576" s="179"/>
      <c r="G576" s="179"/>
      <c r="H576" s="1"/>
      <c r="I576" s="1"/>
      <c r="J576" s="1"/>
      <c r="K576" s="109"/>
      <c r="L576" s="1"/>
      <c r="M576" s="1"/>
      <c r="N576" s="1"/>
      <c r="O576" s="1"/>
      <c r="P576" s="12"/>
      <c r="Q576" s="12"/>
      <c r="R576" s="12"/>
    </row>
    <row r="577" spans="1:18" s="13" customFormat="1" ht="30" customHeight="1">
      <c r="A577" s="127"/>
      <c r="B577" s="180"/>
      <c r="C577" s="210"/>
      <c r="D577" s="180"/>
      <c r="E577" s="107"/>
      <c r="F577" s="179"/>
      <c r="G577" s="179"/>
      <c r="H577" s="1"/>
      <c r="I577" s="1"/>
      <c r="J577" s="1"/>
      <c r="K577" s="109"/>
      <c r="L577" s="1"/>
      <c r="M577" s="1"/>
      <c r="N577" s="1"/>
      <c r="O577" s="1"/>
      <c r="P577" s="12"/>
      <c r="Q577" s="12"/>
      <c r="R577" s="12"/>
    </row>
    <row r="578" spans="1:18" s="13" customFormat="1" ht="30" customHeight="1">
      <c r="A578" s="127"/>
      <c r="B578" s="180"/>
      <c r="C578" s="210"/>
      <c r="D578" s="180"/>
      <c r="E578" s="107"/>
      <c r="F578" s="179"/>
      <c r="G578" s="179"/>
      <c r="H578" s="1"/>
      <c r="I578" s="1"/>
      <c r="J578" s="1"/>
      <c r="K578" s="109"/>
      <c r="L578" s="1"/>
      <c r="M578" s="1"/>
      <c r="N578" s="1"/>
      <c r="O578" s="1"/>
      <c r="P578" s="12"/>
      <c r="Q578" s="12"/>
      <c r="R578" s="12"/>
    </row>
    <row r="579" spans="1:18" s="13" customFormat="1" ht="30" customHeight="1">
      <c r="A579" s="127"/>
      <c r="B579" s="180"/>
      <c r="C579" s="210"/>
      <c r="D579" s="180"/>
      <c r="E579" s="107"/>
      <c r="F579" s="179"/>
      <c r="G579" s="179"/>
      <c r="H579" s="1"/>
      <c r="I579" s="1"/>
      <c r="J579" s="1"/>
      <c r="K579" s="109"/>
      <c r="L579" s="1"/>
      <c r="M579" s="1"/>
      <c r="N579" s="1"/>
      <c r="O579" s="1"/>
      <c r="P579" s="12"/>
      <c r="Q579" s="12"/>
      <c r="R579" s="12"/>
    </row>
    <row r="580" spans="1:18" s="13" customFormat="1" ht="30" customHeight="1">
      <c r="A580" s="127"/>
      <c r="B580" s="180"/>
      <c r="C580" s="210"/>
      <c r="D580" s="180"/>
      <c r="E580" s="107"/>
      <c r="F580" s="179"/>
      <c r="G580" s="179"/>
      <c r="H580" s="1"/>
      <c r="I580" s="1"/>
      <c r="J580" s="1"/>
      <c r="K580" s="109"/>
      <c r="L580" s="1"/>
      <c r="M580" s="1"/>
      <c r="N580" s="1"/>
      <c r="O580" s="1"/>
      <c r="P580" s="12"/>
      <c r="Q580" s="12"/>
      <c r="R580" s="12"/>
    </row>
    <row r="581" spans="1:18" s="13" customFormat="1" ht="30" customHeight="1">
      <c r="A581" s="127"/>
      <c r="B581" s="180"/>
      <c r="C581" s="210"/>
      <c r="D581" s="180"/>
      <c r="E581" s="107"/>
      <c r="F581" s="179"/>
      <c r="G581" s="179"/>
      <c r="H581" s="1"/>
      <c r="I581" s="1"/>
      <c r="J581" s="1"/>
      <c r="K581" s="109"/>
      <c r="L581" s="1"/>
      <c r="M581" s="1"/>
      <c r="N581" s="1"/>
      <c r="O581" s="1"/>
      <c r="P581" s="12"/>
      <c r="Q581" s="12"/>
      <c r="R581" s="12"/>
    </row>
    <row r="582" spans="1:18" s="13" customFormat="1" ht="30" customHeight="1">
      <c r="A582" s="127"/>
      <c r="B582" s="180"/>
      <c r="C582" s="210"/>
      <c r="D582" s="180"/>
      <c r="E582" s="107"/>
      <c r="F582" s="179"/>
      <c r="G582" s="179"/>
      <c r="H582" s="1"/>
      <c r="I582" s="1"/>
      <c r="J582" s="1"/>
      <c r="K582" s="109"/>
      <c r="L582" s="1"/>
      <c r="M582" s="1"/>
      <c r="N582" s="1"/>
      <c r="O582" s="1"/>
      <c r="P582" s="12"/>
      <c r="Q582" s="12"/>
      <c r="R582" s="12"/>
    </row>
    <row r="583" spans="1:18" s="13" customFormat="1" ht="30" customHeight="1">
      <c r="A583" s="127"/>
      <c r="B583" s="180"/>
      <c r="C583" s="210"/>
      <c r="D583" s="180"/>
      <c r="E583" s="107"/>
      <c r="F583" s="179"/>
      <c r="G583" s="179"/>
      <c r="H583" s="1"/>
      <c r="I583" s="1"/>
      <c r="J583" s="1"/>
      <c r="K583" s="109"/>
      <c r="L583" s="1"/>
      <c r="M583" s="1"/>
      <c r="N583" s="1"/>
      <c r="O583" s="1"/>
      <c r="P583" s="12"/>
      <c r="Q583" s="12"/>
      <c r="R583" s="12"/>
    </row>
    <row r="584" spans="1:18" s="13" customFormat="1" ht="30" customHeight="1">
      <c r="A584" s="127"/>
      <c r="B584" s="180"/>
      <c r="C584" s="210"/>
      <c r="D584" s="180"/>
      <c r="E584" s="107"/>
      <c r="F584" s="179"/>
      <c r="G584" s="179"/>
      <c r="H584" s="1"/>
      <c r="I584" s="1"/>
      <c r="J584" s="1"/>
      <c r="K584" s="109"/>
      <c r="L584" s="1"/>
      <c r="M584" s="1"/>
      <c r="N584" s="1"/>
      <c r="O584" s="1"/>
      <c r="P584" s="12"/>
      <c r="Q584" s="12"/>
      <c r="R584" s="12"/>
    </row>
    <row r="585" spans="1:18" s="13" customFormat="1" ht="30" customHeight="1">
      <c r="A585" s="127"/>
      <c r="B585" s="180"/>
      <c r="C585" s="210"/>
      <c r="D585" s="180"/>
      <c r="E585" s="107"/>
      <c r="F585" s="179"/>
      <c r="G585" s="179"/>
      <c r="H585" s="1"/>
      <c r="I585" s="1"/>
      <c r="J585" s="1"/>
      <c r="K585" s="109"/>
      <c r="L585" s="1"/>
      <c r="M585" s="1"/>
      <c r="N585" s="1"/>
      <c r="O585" s="1"/>
      <c r="P585" s="12"/>
      <c r="Q585" s="12"/>
      <c r="R585" s="12"/>
    </row>
    <row r="586" spans="1:18" s="13" customFormat="1" ht="30" customHeight="1">
      <c r="A586" s="127"/>
      <c r="B586" s="180"/>
      <c r="C586" s="210"/>
      <c r="D586" s="180"/>
      <c r="E586" s="107"/>
      <c r="F586" s="179"/>
      <c r="G586" s="179"/>
      <c r="H586" s="1"/>
      <c r="I586" s="1"/>
      <c r="J586" s="1"/>
      <c r="K586" s="109"/>
      <c r="L586" s="1"/>
      <c r="M586" s="1"/>
      <c r="N586" s="1"/>
      <c r="O586" s="1"/>
      <c r="P586" s="12"/>
      <c r="Q586" s="12"/>
      <c r="R586" s="12"/>
    </row>
    <row r="587" spans="1:18" s="13" customFormat="1" ht="30" customHeight="1">
      <c r="A587" s="127"/>
      <c r="B587" s="180"/>
      <c r="C587" s="210"/>
      <c r="D587" s="180"/>
      <c r="E587" s="107"/>
      <c r="F587" s="179"/>
      <c r="G587" s="179"/>
      <c r="H587" s="1"/>
      <c r="I587" s="1"/>
      <c r="J587" s="1"/>
      <c r="K587" s="109"/>
      <c r="L587" s="1"/>
      <c r="M587" s="1"/>
      <c r="N587" s="1"/>
      <c r="O587" s="1"/>
      <c r="P587" s="12"/>
      <c r="Q587" s="12"/>
      <c r="R587" s="12"/>
    </row>
    <row r="588" spans="1:18" s="13" customFormat="1" ht="30" customHeight="1">
      <c r="A588" s="127"/>
      <c r="B588" s="180"/>
      <c r="C588" s="210"/>
      <c r="D588" s="180"/>
      <c r="E588" s="107"/>
      <c r="F588" s="179"/>
      <c r="G588" s="179"/>
      <c r="H588" s="1"/>
      <c r="I588" s="1"/>
      <c r="J588" s="1"/>
      <c r="K588" s="109"/>
      <c r="L588" s="1"/>
      <c r="M588" s="1"/>
      <c r="N588" s="1"/>
      <c r="O588" s="1"/>
      <c r="P588" s="12"/>
      <c r="Q588" s="12"/>
      <c r="R588" s="12"/>
    </row>
    <row r="589" spans="1:18" s="13" customFormat="1" ht="30" customHeight="1">
      <c r="A589" s="127"/>
      <c r="B589" s="180"/>
      <c r="C589" s="210"/>
      <c r="D589" s="180"/>
      <c r="E589" s="107"/>
      <c r="F589" s="179"/>
      <c r="G589" s="179"/>
      <c r="H589" s="1"/>
      <c r="I589" s="1"/>
      <c r="J589" s="1"/>
      <c r="K589" s="109"/>
      <c r="L589" s="1"/>
      <c r="M589" s="1"/>
      <c r="N589" s="1"/>
      <c r="O589" s="1"/>
      <c r="P589" s="12"/>
      <c r="Q589" s="12"/>
      <c r="R589" s="12"/>
    </row>
    <row r="590" spans="1:18" s="13" customFormat="1" ht="30" customHeight="1">
      <c r="A590" s="127"/>
      <c r="B590" s="180"/>
      <c r="C590" s="210"/>
      <c r="D590" s="180"/>
      <c r="E590" s="107"/>
      <c r="F590" s="179"/>
      <c r="G590" s="179"/>
      <c r="H590" s="1"/>
      <c r="I590" s="1"/>
      <c r="J590" s="1"/>
      <c r="K590" s="109"/>
      <c r="L590" s="1"/>
      <c r="M590" s="1"/>
      <c r="N590" s="1"/>
      <c r="O590" s="1"/>
      <c r="P590" s="12"/>
      <c r="Q590" s="12"/>
      <c r="R590" s="12"/>
    </row>
    <row r="591" spans="1:18" s="13" customFormat="1" ht="30" customHeight="1">
      <c r="A591" s="127"/>
      <c r="B591" s="180"/>
      <c r="C591" s="210"/>
      <c r="D591" s="180"/>
      <c r="E591" s="107"/>
      <c r="F591" s="179"/>
      <c r="G591" s="179"/>
      <c r="H591" s="1"/>
      <c r="I591" s="1"/>
      <c r="J591" s="1"/>
      <c r="K591" s="109"/>
      <c r="L591" s="1"/>
      <c r="M591" s="1"/>
      <c r="N591" s="1"/>
      <c r="O591" s="1"/>
      <c r="P591" s="12"/>
      <c r="Q591" s="12"/>
      <c r="R591" s="12"/>
    </row>
    <row r="592" spans="1:18" s="13" customFormat="1" ht="30" customHeight="1">
      <c r="A592" s="127"/>
      <c r="B592" s="180"/>
      <c r="C592" s="210"/>
      <c r="D592" s="180"/>
      <c r="E592" s="107"/>
      <c r="F592" s="179"/>
      <c r="G592" s="179"/>
      <c r="H592" s="1"/>
      <c r="I592" s="1"/>
      <c r="J592" s="1"/>
      <c r="K592" s="109"/>
      <c r="L592" s="1"/>
      <c r="M592" s="1"/>
      <c r="N592" s="1"/>
      <c r="O592" s="1"/>
      <c r="P592" s="12"/>
      <c r="Q592" s="12"/>
      <c r="R592" s="12"/>
    </row>
    <row r="593" spans="1:18" s="13" customFormat="1" ht="30" customHeight="1">
      <c r="A593" s="127"/>
      <c r="B593" s="180"/>
      <c r="C593" s="210"/>
      <c r="D593" s="180"/>
      <c r="E593" s="107"/>
      <c r="F593" s="179"/>
      <c r="G593" s="179"/>
      <c r="H593" s="1"/>
      <c r="I593" s="1"/>
      <c r="J593" s="1"/>
      <c r="K593" s="109"/>
      <c r="L593" s="1"/>
      <c r="M593" s="1"/>
      <c r="N593" s="1"/>
      <c r="O593" s="1"/>
      <c r="P593" s="12"/>
      <c r="Q593" s="12"/>
      <c r="R593" s="12"/>
    </row>
    <row r="594" spans="1:18" s="13" customFormat="1" ht="30" customHeight="1">
      <c r="A594" s="127"/>
      <c r="B594" s="180"/>
      <c r="C594" s="210"/>
      <c r="D594" s="180"/>
      <c r="E594" s="107"/>
      <c r="F594" s="179"/>
      <c r="G594" s="179"/>
      <c r="H594" s="1"/>
      <c r="I594" s="1"/>
      <c r="J594" s="1"/>
      <c r="K594" s="109"/>
      <c r="L594" s="1"/>
      <c r="M594" s="1"/>
      <c r="N594" s="1"/>
      <c r="O594" s="1"/>
      <c r="P594" s="12"/>
      <c r="Q594" s="12"/>
      <c r="R594" s="12"/>
    </row>
    <row r="595" spans="1:18" s="13" customFormat="1" ht="30" customHeight="1">
      <c r="A595" s="127"/>
      <c r="B595" s="180"/>
      <c r="C595" s="210"/>
      <c r="D595" s="180"/>
      <c r="E595" s="107"/>
      <c r="F595" s="179"/>
      <c r="G595" s="179"/>
      <c r="H595" s="1"/>
      <c r="I595" s="1"/>
      <c r="J595" s="1"/>
      <c r="K595" s="109"/>
      <c r="L595" s="1"/>
      <c r="M595" s="1"/>
      <c r="N595" s="1"/>
      <c r="O595" s="1"/>
      <c r="P595" s="12"/>
      <c r="Q595" s="12"/>
      <c r="R595" s="12"/>
    </row>
    <row r="596" spans="1:18" s="13" customFormat="1" ht="30" customHeight="1">
      <c r="A596" s="127"/>
      <c r="B596" s="180"/>
      <c r="C596" s="210"/>
      <c r="D596" s="180"/>
      <c r="E596" s="107"/>
      <c r="F596" s="179"/>
      <c r="G596" s="179"/>
      <c r="H596" s="1"/>
      <c r="I596" s="1"/>
      <c r="J596" s="1"/>
      <c r="K596" s="109"/>
      <c r="L596" s="1"/>
      <c r="M596" s="1"/>
      <c r="N596" s="1"/>
      <c r="O596" s="1"/>
      <c r="P596" s="12"/>
      <c r="Q596" s="12"/>
      <c r="R596" s="12"/>
    </row>
    <row r="597" spans="1:18" s="13" customFormat="1" ht="30" customHeight="1">
      <c r="A597" s="127"/>
      <c r="B597" s="180"/>
      <c r="C597" s="210"/>
      <c r="D597" s="180"/>
      <c r="E597" s="107"/>
      <c r="F597" s="179"/>
      <c r="G597" s="179"/>
      <c r="H597" s="1"/>
      <c r="I597" s="1"/>
      <c r="J597" s="1"/>
      <c r="K597" s="109"/>
      <c r="L597" s="1"/>
      <c r="M597" s="1"/>
      <c r="N597" s="1"/>
      <c r="O597" s="1"/>
      <c r="P597" s="12"/>
      <c r="Q597" s="12"/>
      <c r="R597" s="12"/>
    </row>
    <row r="598" spans="1:18" s="13" customFormat="1" ht="30" customHeight="1">
      <c r="A598" s="127"/>
      <c r="B598" s="180"/>
      <c r="C598" s="210"/>
      <c r="D598" s="180"/>
      <c r="E598" s="107"/>
      <c r="F598" s="179"/>
      <c r="G598" s="179"/>
      <c r="H598" s="1"/>
      <c r="I598" s="1"/>
      <c r="J598" s="1"/>
      <c r="K598" s="109"/>
      <c r="L598" s="1"/>
      <c r="M598" s="1"/>
      <c r="N598" s="1"/>
      <c r="O598" s="1"/>
      <c r="P598" s="12"/>
      <c r="Q598" s="12"/>
      <c r="R598" s="12"/>
    </row>
    <row r="599" spans="1:18" s="13" customFormat="1" ht="30" customHeight="1">
      <c r="A599" s="127"/>
      <c r="B599" s="180"/>
      <c r="C599" s="210"/>
      <c r="D599" s="180"/>
      <c r="E599" s="107"/>
      <c r="F599" s="179"/>
      <c r="G599" s="179"/>
      <c r="H599" s="1"/>
      <c r="I599" s="1"/>
      <c r="J599" s="1"/>
      <c r="K599" s="109"/>
      <c r="L599" s="1"/>
      <c r="M599" s="1"/>
      <c r="N599" s="1"/>
      <c r="O599" s="1"/>
      <c r="P599" s="12"/>
      <c r="Q599" s="12"/>
      <c r="R599" s="12"/>
    </row>
    <row r="600" spans="1:18" s="13" customFormat="1" ht="30" customHeight="1">
      <c r="A600" s="127"/>
      <c r="B600" s="180"/>
      <c r="C600" s="210"/>
      <c r="D600" s="180"/>
      <c r="E600" s="107"/>
      <c r="F600" s="179"/>
      <c r="G600" s="179"/>
      <c r="H600" s="1"/>
      <c r="I600" s="1"/>
      <c r="J600" s="1"/>
      <c r="K600" s="109"/>
      <c r="L600" s="1"/>
      <c r="M600" s="1"/>
      <c r="N600" s="1"/>
      <c r="O600" s="1"/>
      <c r="P600" s="12"/>
      <c r="Q600" s="12"/>
      <c r="R600" s="12"/>
    </row>
    <row r="601" spans="1:18" s="13" customFormat="1" ht="30" customHeight="1">
      <c r="A601" s="127"/>
      <c r="B601" s="180"/>
      <c r="C601" s="210"/>
      <c r="D601" s="180"/>
      <c r="E601" s="107"/>
      <c r="F601" s="179"/>
      <c r="G601" s="179"/>
      <c r="H601" s="1"/>
      <c r="I601" s="1"/>
      <c r="J601" s="1"/>
      <c r="K601" s="109"/>
      <c r="L601" s="1"/>
      <c r="M601" s="1"/>
      <c r="N601" s="1"/>
      <c r="O601" s="1"/>
      <c r="P601" s="12"/>
      <c r="Q601" s="12"/>
      <c r="R601" s="12"/>
    </row>
    <row r="602" spans="1:18" s="13" customFormat="1" ht="30" customHeight="1">
      <c r="A602" s="127"/>
      <c r="B602" s="180"/>
      <c r="C602" s="210"/>
      <c r="D602" s="180"/>
      <c r="E602" s="107"/>
      <c r="F602" s="179"/>
      <c r="G602" s="179"/>
      <c r="H602" s="1"/>
      <c r="I602" s="1"/>
      <c r="J602" s="1"/>
      <c r="K602" s="109"/>
      <c r="L602" s="1"/>
      <c r="M602" s="1"/>
      <c r="N602" s="1"/>
      <c r="O602" s="1"/>
      <c r="P602" s="12"/>
      <c r="Q602" s="12"/>
      <c r="R602" s="12"/>
    </row>
    <row r="603" spans="1:18" s="13" customFormat="1" ht="30" customHeight="1">
      <c r="A603" s="127"/>
      <c r="B603" s="180"/>
      <c r="C603" s="210"/>
      <c r="D603" s="180"/>
      <c r="E603" s="107"/>
      <c r="F603" s="179"/>
      <c r="G603" s="179"/>
      <c r="H603" s="1"/>
      <c r="I603" s="1"/>
      <c r="J603" s="1"/>
      <c r="K603" s="109"/>
      <c r="L603" s="1"/>
      <c r="M603" s="1"/>
      <c r="N603" s="1"/>
      <c r="O603" s="1"/>
      <c r="P603" s="12"/>
      <c r="Q603" s="12"/>
      <c r="R603" s="12"/>
    </row>
    <row r="604" spans="1:18" s="13" customFormat="1" ht="30" customHeight="1">
      <c r="A604" s="127"/>
      <c r="B604" s="180"/>
      <c r="C604" s="210"/>
      <c r="D604" s="180"/>
      <c r="E604" s="107"/>
      <c r="F604" s="179"/>
      <c r="G604" s="179"/>
      <c r="H604" s="1"/>
      <c r="I604" s="1"/>
      <c r="J604" s="1"/>
      <c r="K604" s="109"/>
      <c r="L604" s="1"/>
      <c r="M604" s="1"/>
      <c r="N604" s="1"/>
      <c r="O604" s="1"/>
      <c r="P604" s="12"/>
      <c r="Q604" s="12"/>
      <c r="R604" s="12"/>
    </row>
    <row r="605" spans="1:18" s="13" customFormat="1" ht="30" customHeight="1">
      <c r="A605" s="127"/>
      <c r="B605" s="180"/>
      <c r="C605" s="210"/>
      <c r="D605" s="180"/>
      <c r="E605" s="107"/>
      <c r="F605" s="179"/>
      <c r="G605" s="179"/>
      <c r="H605" s="1"/>
      <c r="I605" s="1"/>
      <c r="J605" s="1"/>
      <c r="K605" s="109"/>
      <c r="L605" s="1"/>
      <c r="M605" s="1"/>
      <c r="N605" s="1"/>
      <c r="O605" s="1"/>
      <c r="P605" s="12"/>
      <c r="Q605" s="12"/>
      <c r="R605" s="12"/>
    </row>
    <row r="606" spans="1:18" s="13" customFormat="1" ht="30" customHeight="1">
      <c r="A606" s="127"/>
      <c r="B606" s="180"/>
      <c r="C606" s="210"/>
      <c r="D606" s="180"/>
      <c r="E606" s="107"/>
      <c r="F606" s="179"/>
      <c r="G606" s="179"/>
      <c r="H606" s="1"/>
      <c r="I606" s="1"/>
      <c r="J606" s="1"/>
      <c r="K606" s="109"/>
      <c r="L606" s="1"/>
      <c r="M606" s="1"/>
      <c r="N606" s="1"/>
      <c r="O606" s="1"/>
      <c r="P606" s="12"/>
      <c r="Q606" s="12"/>
      <c r="R606" s="12"/>
    </row>
    <row r="607" spans="1:18" s="13" customFormat="1" ht="30" customHeight="1">
      <c r="A607" s="127"/>
      <c r="B607" s="180"/>
      <c r="C607" s="210"/>
      <c r="D607" s="180"/>
      <c r="E607" s="107"/>
      <c r="F607" s="179"/>
      <c r="G607" s="179"/>
      <c r="H607" s="1"/>
      <c r="I607" s="1"/>
      <c r="J607" s="1"/>
      <c r="K607" s="109"/>
      <c r="L607" s="1"/>
      <c r="M607" s="1"/>
      <c r="N607" s="1"/>
      <c r="O607" s="1"/>
      <c r="P607" s="12"/>
      <c r="Q607" s="12"/>
      <c r="R607" s="12"/>
    </row>
    <row r="608" spans="1:18" s="13" customFormat="1" ht="30" customHeight="1">
      <c r="A608" s="127"/>
      <c r="B608" s="180"/>
      <c r="C608" s="210"/>
      <c r="D608" s="180"/>
      <c r="E608" s="107"/>
      <c r="F608" s="179"/>
      <c r="G608" s="179"/>
      <c r="H608" s="1"/>
      <c r="I608" s="1"/>
      <c r="J608" s="1"/>
      <c r="K608" s="109"/>
      <c r="L608" s="1"/>
      <c r="M608" s="1"/>
      <c r="N608" s="1"/>
      <c r="O608" s="1"/>
      <c r="P608" s="12"/>
      <c r="Q608" s="12"/>
      <c r="R608" s="12"/>
    </row>
    <row r="609" spans="1:18" s="13" customFormat="1" ht="30" customHeight="1">
      <c r="A609" s="127"/>
      <c r="B609" s="180"/>
      <c r="C609" s="210"/>
      <c r="D609" s="180"/>
      <c r="E609" s="107"/>
      <c r="F609" s="179"/>
      <c r="G609" s="179"/>
      <c r="H609" s="1"/>
      <c r="I609" s="1"/>
      <c r="J609" s="1"/>
      <c r="K609" s="109"/>
      <c r="L609" s="1"/>
      <c r="M609" s="1"/>
      <c r="N609" s="1"/>
      <c r="O609" s="1"/>
      <c r="P609" s="12"/>
      <c r="Q609" s="12"/>
      <c r="R609" s="12"/>
    </row>
    <row r="610" spans="1:18" s="13" customFormat="1" ht="30" customHeight="1">
      <c r="A610" s="127"/>
      <c r="B610" s="180"/>
      <c r="C610" s="210"/>
      <c r="D610" s="180"/>
      <c r="E610" s="107"/>
      <c r="F610" s="179"/>
      <c r="G610" s="179"/>
      <c r="H610" s="1"/>
      <c r="I610" s="1"/>
      <c r="J610" s="1"/>
      <c r="K610" s="109"/>
      <c r="L610" s="1"/>
      <c r="M610" s="1"/>
      <c r="N610" s="1"/>
      <c r="O610" s="1"/>
      <c r="P610" s="12"/>
      <c r="Q610" s="12"/>
      <c r="R610" s="12"/>
    </row>
    <row r="611" spans="1:18" s="13" customFormat="1" ht="30" customHeight="1">
      <c r="A611" s="127"/>
      <c r="B611" s="180"/>
      <c r="C611" s="210"/>
      <c r="D611" s="180"/>
      <c r="E611" s="107"/>
      <c r="F611" s="179"/>
      <c r="G611" s="179"/>
      <c r="H611" s="1"/>
      <c r="I611" s="1"/>
      <c r="J611" s="1"/>
      <c r="K611" s="109"/>
      <c r="L611" s="1"/>
      <c r="M611" s="1"/>
      <c r="N611" s="1"/>
      <c r="O611" s="1"/>
      <c r="P611" s="12"/>
      <c r="Q611" s="12"/>
      <c r="R611" s="12"/>
    </row>
    <row r="612" spans="1:18" s="13" customFormat="1" ht="30" customHeight="1">
      <c r="A612" s="127"/>
      <c r="B612" s="180"/>
      <c r="C612" s="210"/>
      <c r="D612" s="180"/>
      <c r="E612" s="107"/>
      <c r="F612" s="179"/>
      <c r="G612" s="179"/>
      <c r="H612" s="1"/>
      <c r="I612" s="1"/>
      <c r="J612" s="1"/>
      <c r="K612" s="109"/>
      <c r="L612" s="1"/>
      <c r="M612" s="1"/>
      <c r="N612" s="1"/>
      <c r="O612" s="1"/>
      <c r="P612" s="12"/>
      <c r="Q612" s="12"/>
      <c r="R612" s="12"/>
    </row>
    <row r="613" spans="1:18" s="13" customFormat="1" ht="30" customHeight="1">
      <c r="A613" s="127"/>
      <c r="B613" s="180"/>
      <c r="C613" s="210"/>
      <c r="D613" s="180"/>
      <c r="E613" s="107"/>
      <c r="F613" s="179"/>
      <c r="G613" s="179"/>
      <c r="H613" s="1"/>
      <c r="I613" s="1"/>
      <c r="J613" s="1"/>
      <c r="K613" s="109"/>
      <c r="L613" s="1"/>
      <c r="M613" s="1"/>
      <c r="N613" s="1"/>
      <c r="O613" s="1"/>
      <c r="P613" s="12"/>
      <c r="Q613" s="12"/>
      <c r="R613" s="12"/>
    </row>
    <row r="614" spans="1:18" s="13" customFormat="1" ht="30" customHeight="1">
      <c r="A614" s="127"/>
      <c r="B614" s="180"/>
      <c r="C614" s="210"/>
      <c r="D614" s="180"/>
      <c r="E614" s="107"/>
      <c r="F614" s="179"/>
      <c r="G614" s="179"/>
      <c r="H614" s="1"/>
      <c r="I614" s="1"/>
      <c r="J614" s="1"/>
      <c r="K614" s="109"/>
      <c r="L614" s="1"/>
      <c r="M614" s="1"/>
      <c r="N614" s="1"/>
      <c r="O614" s="1"/>
      <c r="P614" s="12"/>
      <c r="Q614" s="12"/>
      <c r="R614" s="12"/>
    </row>
    <row r="615" spans="1:18" s="13" customFormat="1" ht="30" customHeight="1">
      <c r="A615" s="127"/>
      <c r="B615" s="180"/>
      <c r="C615" s="210"/>
      <c r="D615" s="180"/>
      <c r="E615" s="107"/>
      <c r="F615" s="179"/>
      <c r="G615" s="179"/>
      <c r="H615" s="1"/>
      <c r="I615" s="1"/>
      <c r="J615" s="1"/>
      <c r="K615" s="109"/>
      <c r="L615" s="1"/>
      <c r="M615" s="1"/>
      <c r="N615" s="1"/>
      <c r="O615" s="1"/>
      <c r="P615" s="12"/>
      <c r="Q615" s="12"/>
      <c r="R615" s="12"/>
    </row>
    <row r="616" spans="1:18" s="13" customFormat="1" ht="30" customHeight="1">
      <c r="A616" s="127"/>
      <c r="B616" s="180"/>
      <c r="C616" s="210"/>
      <c r="D616" s="180"/>
      <c r="E616" s="107"/>
      <c r="F616" s="179"/>
      <c r="G616" s="179"/>
      <c r="H616" s="1"/>
      <c r="I616" s="1"/>
      <c r="J616" s="1"/>
      <c r="K616" s="109"/>
      <c r="L616" s="1"/>
      <c r="M616" s="1"/>
      <c r="N616" s="1"/>
      <c r="O616" s="1"/>
      <c r="P616" s="12"/>
      <c r="Q616" s="12"/>
      <c r="R616" s="12"/>
    </row>
    <row r="617" spans="1:18" s="13" customFormat="1" ht="30" customHeight="1">
      <c r="A617" s="127"/>
      <c r="B617" s="180"/>
      <c r="C617" s="210"/>
      <c r="D617" s="180"/>
      <c r="E617" s="107"/>
      <c r="F617" s="179"/>
      <c r="G617" s="179"/>
      <c r="H617" s="1"/>
      <c r="I617" s="1"/>
      <c r="J617" s="1"/>
      <c r="K617" s="109"/>
      <c r="L617" s="1"/>
      <c r="M617" s="1"/>
      <c r="N617" s="1"/>
      <c r="O617" s="1"/>
      <c r="P617" s="12"/>
      <c r="Q617" s="12"/>
      <c r="R617" s="12"/>
    </row>
    <row r="618" spans="1:18" s="13" customFormat="1" ht="30" customHeight="1">
      <c r="A618" s="127"/>
      <c r="B618" s="180"/>
      <c r="C618" s="210"/>
      <c r="D618" s="180"/>
      <c r="E618" s="107"/>
      <c r="F618" s="179"/>
      <c r="G618" s="179"/>
      <c r="H618" s="1"/>
      <c r="I618" s="1"/>
      <c r="J618" s="1"/>
      <c r="K618" s="109"/>
      <c r="L618" s="1"/>
      <c r="M618" s="1"/>
      <c r="N618" s="1"/>
      <c r="O618" s="1"/>
      <c r="P618" s="12"/>
      <c r="Q618" s="12"/>
      <c r="R618" s="12"/>
    </row>
    <row r="619" spans="1:18" s="13" customFormat="1" ht="30" customHeight="1">
      <c r="A619" s="127"/>
      <c r="B619" s="180"/>
      <c r="C619" s="210"/>
      <c r="D619" s="180"/>
      <c r="E619" s="107"/>
      <c r="F619" s="179"/>
      <c r="G619" s="179"/>
      <c r="H619" s="1"/>
      <c r="I619" s="1"/>
      <c r="J619" s="1"/>
      <c r="K619" s="109"/>
      <c r="L619" s="1"/>
      <c r="M619" s="1"/>
      <c r="N619" s="1"/>
      <c r="O619" s="1"/>
      <c r="P619" s="12"/>
      <c r="Q619" s="12"/>
      <c r="R619" s="12"/>
    </row>
    <row r="620" spans="1:18" s="13" customFormat="1" ht="30" customHeight="1">
      <c r="A620" s="127"/>
      <c r="B620" s="180"/>
      <c r="C620" s="210"/>
      <c r="D620" s="180"/>
      <c r="E620" s="107"/>
      <c r="F620" s="179"/>
      <c r="G620" s="179"/>
      <c r="H620" s="1"/>
      <c r="I620" s="1"/>
      <c r="J620" s="1"/>
      <c r="K620" s="109"/>
      <c r="L620" s="1"/>
      <c r="M620" s="1"/>
      <c r="N620" s="1"/>
      <c r="O620" s="1"/>
      <c r="P620" s="12"/>
      <c r="Q620" s="12"/>
      <c r="R620" s="12"/>
    </row>
    <row r="621" spans="1:18" s="13" customFormat="1" ht="30" customHeight="1">
      <c r="A621" s="127"/>
      <c r="B621" s="180"/>
      <c r="C621" s="210"/>
      <c r="D621" s="180"/>
      <c r="E621" s="107"/>
      <c r="F621" s="179"/>
      <c r="G621" s="179"/>
      <c r="H621" s="1"/>
      <c r="I621" s="1"/>
      <c r="J621" s="1"/>
      <c r="K621" s="109"/>
      <c r="L621" s="1"/>
      <c r="M621" s="1"/>
      <c r="N621" s="1"/>
      <c r="O621" s="1"/>
      <c r="P621" s="12"/>
      <c r="Q621" s="12"/>
      <c r="R621" s="12"/>
    </row>
    <row r="622" spans="1:18" s="13" customFormat="1" ht="30" customHeight="1">
      <c r="A622" s="127"/>
      <c r="B622" s="180"/>
      <c r="C622" s="210"/>
      <c r="D622" s="180"/>
      <c r="E622" s="107"/>
      <c r="F622" s="179"/>
      <c r="G622" s="179"/>
      <c r="H622" s="1"/>
      <c r="I622" s="1"/>
      <c r="J622" s="1"/>
      <c r="K622" s="109"/>
      <c r="L622" s="1"/>
      <c r="M622" s="1"/>
      <c r="N622" s="1"/>
      <c r="O622" s="1"/>
      <c r="P622" s="12"/>
      <c r="Q622" s="12"/>
      <c r="R622" s="12"/>
    </row>
    <row r="623" spans="1:18" s="13" customFormat="1" ht="30" customHeight="1">
      <c r="A623" s="127"/>
      <c r="B623" s="180"/>
      <c r="C623" s="210"/>
      <c r="D623" s="180"/>
      <c r="E623" s="107"/>
      <c r="F623" s="179"/>
      <c r="G623" s="179"/>
      <c r="H623" s="1"/>
      <c r="I623" s="1"/>
      <c r="J623" s="1"/>
      <c r="K623" s="109"/>
      <c r="L623" s="1"/>
      <c r="M623" s="1"/>
      <c r="N623" s="1"/>
      <c r="O623" s="1"/>
      <c r="P623" s="12"/>
      <c r="Q623" s="12"/>
      <c r="R623" s="12"/>
    </row>
    <row r="624" spans="1:18" s="13" customFormat="1" ht="30" customHeight="1">
      <c r="A624" s="127"/>
      <c r="B624" s="180"/>
      <c r="C624" s="210"/>
      <c r="D624" s="180"/>
      <c r="E624" s="107"/>
      <c r="F624" s="179"/>
      <c r="G624" s="179"/>
      <c r="H624" s="1"/>
      <c r="I624" s="1"/>
      <c r="J624" s="1"/>
      <c r="K624" s="109"/>
      <c r="L624" s="1"/>
      <c r="M624" s="1"/>
      <c r="N624" s="1"/>
      <c r="O624" s="1"/>
      <c r="P624" s="12"/>
      <c r="Q624" s="12"/>
      <c r="R624" s="12"/>
    </row>
    <row r="625" spans="1:18" s="13" customFormat="1" ht="30" customHeight="1">
      <c r="A625" s="127"/>
      <c r="B625" s="180"/>
      <c r="C625" s="210"/>
      <c r="D625" s="180"/>
      <c r="E625" s="107"/>
      <c r="F625" s="179"/>
      <c r="G625" s="179"/>
      <c r="H625" s="1"/>
      <c r="I625" s="1"/>
      <c r="J625" s="1"/>
      <c r="K625" s="109"/>
      <c r="L625" s="1"/>
      <c r="M625" s="1"/>
      <c r="N625" s="1"/>
      <c r="O625" s="1"/>
      <c r="P625" s="12"/>
      <c r="Q625" s="12"/>
      <c r="R625" s="12"/>
    </row>
    <row r="626" spans="1:18" s="13" customFormat="1" ht="30" customHeight="1">
      <c r="A626" s="127"/>
      <c r="B626" s="180"/>
      <c r="C626" s="210"/>
      <c r="D626" s="180"/>
      <c r="E626" s="107"/>
      <c r="F626" s="179"/>
      <c r="G626" s="179"/>
      <c r="H626" s="1"/>
      <c r="I626" s="1"/>
      <c r="J626" s="1"/>
      <c r="K626" s="109"/>
      <c r="L626" s="1"/>
      <c r="M626" s="1"/>
      <c r="N626" s="1"/>
      <c r="O626" s="1"/>
      <c r="P626" s="12"/>
      <c r="Q626" s="12"/>
      <c r="R626" s="12"/>
    </row>
    <row r="627" spans="1:18" s="13" customFormat="1" ht="30" customHeight="1">
      <c r="A627" s="127"/>
      <c r="B627" s="180"/>
      <c r="C627" s="210"/>
      <c r="D627" s="180"/>
      <c r="E627" s="107"/>
      <c r="F627" s="179"/>
      <c r="G627" s="179"/>
      <c r="H627" s="1"/>
      <c r="I627" s="1"/>
      <c r="J627" s="1"/>
      <c r="K627" s="109"/>
      <c r="L627" s="1"/>
      <c r="M627" s="1"/>
      <c r="N627" s="1"/>
      <c r="O627" s="1"/>
      <c r="P627" s="12"/>
      <c r="Q627" s="12"/>
      <c r="R627" s="12"/>
    </row>
    <row r="628" spans="1:18" s="13" customFormat="1" ht="30" customHeight="1">
      <c r="A628" s="127"/>
      <c r="B628" s="180"/>
      <c r="C628" s="210"/>
      <c r="D628" s="180"/>
      <c r="E628" s="107"/>
      <c r="F628" s="179"/>
      <c r="G628" s="179"/>
      <c r="H628" s="1"/>
      <c r="I628" s="1"/>
      <c r="J628" s="1"/>
      <c r="K628" s="109"/>
      <c r="L628" s="1"/>
      <c r="M628" s="1"/>
      <c r="N628" s="1"/>
      <c r="O628" s="1"/>
      <c r="P628" s="12"/>
      <c r="Q628" s="12"/>
      <c r="R628" s="12"/>
    </row>
    <row r="629" spans="1:18" s="13" customFormat="1" ht="30" customHeight="1">
      <c r="A629" s="127"/>
      <c r="B629" s="180"/>
      <c r="C629" s="210"/>
      <c r="D629" s="180"/>
      <c r="E629" s="107"/>
      <c r="F629" s="179"/>
      <c r="G629" s="179"/>
      <c r="H629" s="1"/>
      <c r="I629" s="1"/>
      <c r="J629" s="1"/>
      <c r="K629" s="109"/>
      <c r="L629" s="1"/>
      <c r="M629" s="1"/>
      <c r="N629" s="1"/>
      <c r="O629" s="1"/>
      <c r="P629" s="12"/>
      <c r="Q629" s="12"/>
      <c r="R629" s="12"/>
    </row>
    <row r="630" spans="1:18" s="13" customFormat="1" ht="30" customHeight="1">
      <c r="A630" s="127"/>
      <c r="B630" s="180"/>
      <c r="C630" s="210"/>
      <c r="D630" s="180"/>
      <c r="E630" s="107"/>
      <c r="F630" s="179"/>
      <c r="G630" s="179"/>
      <c r="H630" s="1"/>
      <c r="I630" s="1"/>
      <c r="J630" s="1"/>
      <c r="K630" s="109"/>
      <c r="L630" s="1"/>
      <c r="M630" s="1"/>
      <c r="N630" s="1"/>
      <c r="O630" s="1"/>
      <c r="P630" s="12"/>
      <c r="Q630" s="12"/>
      <c r="R630" s="12"/>
    </row>
    <row r="631" spans="1:18" s="13" customFormat="1" ht="30" customHeight="1">
      <c r="A631" s="127"/>
      <c r="B631" s="180"/>
      <c r="C631" s="210"/>
      <c r="D631" s="180"/>
      <c r="E631" s="107"/>
      <c r="F631" s="179"/>
      <c r="G631" s="179"/>
      <c r="H631" s="1"/>
      <c r="I631" s="1"/>
      <c r="J631" s="1"/>
      <c r="K631" s="109"/>
      <c r="L631" s="1"/>
      <c r="M631" s="1"/>
      <c r="N631" s="1"/>
      <c r="O631" s="1"/>
      <c r="P631" s="12"/>
      <c r="Q631" s="12"/>
      <c r="R631" s="12"/>
    </row>
    <row r="632" spans="1:18" s="13" customFormat="1" ht="30" customHeight="1">
      <c r="A632" s="127"/>
      <c r="B632" s="180"/>
      <c r="C632" s="210"/>
      <c r="D632" s="180"/>
      <c r="E632" s="107"/>
      <c r="F632" s="179"/>
      <c r="G632" s="179"/>
      <c r="H632" s="1"/>
      <c r="I632" s="1"/>
      <c r="J632" s="1"/>
      <c r="K632" s="109"/>
      <c r="L632" s="1"/>
      <c r="M632" s="1"/>
      <c r="N632" s="1"/>
      <c r="O632" s="1"/>
      <c r="P632" s="12"/>
      <c r="Q632" s="12"/>
      <c r="R632" s="12"/>
    </row>
    <row r="633" spans="1:18" s="13" customFormat="1" ht="30" customHeight="1">
      <c r="A633" s="127"/>
      <c r="B633" s="180"/>
      <c r="C633" s="210"/>
      <c r="D633" s="180"/>
      <c r="E633" s="107"/>
      <c r="F633" s="179"/>
      <c r="G633" s="179"/>
      <c r="H633" s="1"/>
      <c r="I633" s="1"/>
      <c r="J633" s="1"/>
      <c r="K633" s="109"/>
      <c r="L633" s="1"/>
      <c r="M633" s="1"/>
      <c r="N633" s="1"/>
      <c r="O633" s="1"/>
      <c r="P633" s="12"/>
      <c r="Q633" s="12"/>
      <c r="R633" s="12"/>
    </row>
    <row r="634" spans="1:18" s="13" customFormat="1" ht="30" customHeight="1">
      <c r="A634" s="127"/>
      <c r="B634" s="180"/>
      <c r="C634" s="210"/>
      <c r="D634" s="180"/>
      <c r="E634" s="107"/>
      <c r="F634" s="179"/>
      <c r="G634" s="179"/>
      <c r="H634" s="1"/>
      <c r="I634" s="1"/>
      <c r="J634" s="1"/>
      <c r="K634" s="109"/>
      <c r="L634" s="1"/>
      <c r="M634" s="1"/>
      <c r="N634" s="1"/>
      <c r="O634" s="1"/>
      <c r="P634" s="12"/>
      <c r="Q634" s="12"/>
      <c r="R634" s="12"/>
    </row>
    <row r="635" spans="1:18" s="13" customFormat="1" ht="30" customHeight="1">
      <c r="A635" s="127"/>
      <c r="B635" s="180"/>
      <c r="C635" s="210"/>
      <c r="D635" s="180"/>
      <c r="E635" s="107"/>
      <c r="F635" s="179"/>
      <c r="G635" s="179"/>
      <c r="H635" s="1"/>
      <c r="I635" s="1"/>
      <c r="J635" s="1"/>
      <c r="K635" s="109"/>
      <c r="L635" s="1"/>
      <c r="M635" s="1"/>
      <c r="N635" s="1"/>
      <c r="O635" s="1"/>
      <c r="P635" s="12"/>
      <c r="Q635" s="12"/>
      <c r="R635" s="12"/>
    </row>
    <row r="636" spans="1:18" s="13" customFormat="1" ht="30" customHeight="1">
      <c r="A636" s="127"/>
      <c r="B636" s="180"/>
      <c r="C636" s="210"/>
      <c r="D636" s="180"/>
      <c r="E636" s="107"/>
      <c r="F636" s="179"/>
      <c r="G636" s="179"/>
      <c r="H636" s="1"/>
      <c r="I636" s="1"/>
      <c r="J636" s="1"/>
      <c r="K636" s="109"/>
      <c r="L636" s="1"/>
      <c r="M636" s="1"/>
      <c r="N636" s="1"/>
      <c r="O636" s="1"/>
      <c r="P636" s="12"/>
      <c r="Q636" s="12"/>
      <c r="R636" s="12"/>
    </row>
    <row r="637" spans="1:18" s="13" customFormat="1" ht="30" customHeight="1">
      <c r="A637" s="127"/>
      <c r="B637" s="180"/>
      <c r="C637" s="210"/>
      <c r="D637" s="180"/>
      <c r="E637" s="107"/>
      <c r="F637" s="179"/>
      <c r="G637" s="179"/>
      <c r="H637" s="1"/>
      <c r="I637" s="1"/>
      <c r="J637" s="1"/>
      <c r="K637" s="109"/>
      <c r="L637" s="1"/>
      <c r="M637" s="1"/>
      <c r="N637" s="1"/>
      <c r="O637" s="1"/>
      <c r="P637" s="12"/>
      <c r="Q637" s="12"/>
      <c r="R637" s="12"/>
    </row>
    <row r="638" spans="1:18" s="13" customFormat="1" ht="30" customHeight="1">
      <c r="A638" s="127"/>
      <c r="B638" s="180"/>
      <c r="C638" s="210"/>
      <c r="D638" s="180"/>
      <c r="E638" s="107"/>
      <c r="F638" s="179"/>
      <c r="G638" s="179"/>
      <c r="H638" s="1"/>
      <c r="I638" s="1"/>
      <c r="J638" s="1"/>
      <c r="K638" s="109"/>
      <c r="L638" s="1"/>
      <c r="M638" s="1"/>
      <c r="N638" s="1"/>
      <c r="O638" s="1"/>
      <c r="P638" s="12"/>
      <c r="Q638" s="12"/>
      <c r="R638" s="12"/>
    </row>
    <row r="639" spans="1:18" s="13" customFormat="1" ht="30" customHeight="1">
      <c r="A639" s="127"/>
      <c r="B639" s="180"/>
      <c r="C639" s="210"/>
      <c r="D639" s="180"/>
      <c r="E639" s="107"/>
      <c r="F639" s="179"/>
      <c r="G639" s="179"/>
      <c r="H639" s="1"/>
      <c r="I639" s="1"/>
      <c r="J639" s="1"/>
      <c r="K639" s="109"/>
      <c r="L639" s="1"/>
      <c r="M639" s="1"/>
      <c r="N639" s="1"/>
      <c r="O639" s="1"/>
      <c r="P639" s="12"/>
      <c r="Q639" s="12"/>
      <c r="R639" s="12"/>
    </row>
    <row r="640" spans="1:18" s="13" customFormat="1" ht="30" customHeight="1">
      <c r="A640" s="127"/>
      <c r="B640" s="180"/>
      <c r="C640" s="210"/>
      <c r="D640" s="180"/>
      <c r="E640" s="107"/>
      <c r="F640" s="179"/>
      <c r="G640" s="179"/>
      <c r="H640" s="1"/>
      <c r="I640" s="1"/>
      <c r="J640" s="1"/>
      <c r="K640" s="109"/>
      <c r="L640" s="1"/>
      <c r="M640" s="1"/>
      <c r="N640" s="1"/>
      <c r="O640" s="1"/>
      <c r="P640" s="12"/>
      <c r="Q640" s="12"/>
      <c r="R640" s="12"/>
    </row>
    <row r="641" spans="1:18" s="13" customFormat="1" ht="30" customHeight="1">
      <c r="A641" s="127"/>
      <c r="B641" s="180"/>
      <c r="C641" s="210"/>
      <c r="D641" s="180"/>
      <c r="E641" s="107"/>
      <c r="F641" s="179"/>
      <c r="G641" s="179"/>
      <c r="H641" s="1"/>
      <c r="I641" s="1"/>
      <c r="J641" s="1"/>
      <c r="K641" s="109"/>
      <c r="L641" s="1"/>
      <c r="M641" s="1"/>
      <c r="N641" s="1"/>
      <c r="O641" s="1"/>
      <c r="P641" s="12"/>
      <c r="Q641" s="12"/>
      <c r="R641" s="12"/>
    </row>
    <row r="642" spans="1:18" s="13" customFormat="1" ht="30" customHeight="1">
      <c r="A642" s="127"/>
      <c r="B642" s="180"/>
      <c r="C642" s="210"/>
      <c r="D642" s="180"/>
      <c r="E642" s="107"/>
      <c r="F642" s="179"/>
      <c r="G642" s="179"/>
      <c r="H642" s="1"/>
      <c r="I642" s="1"/>
      <c r="J642" s="1"/>
      <c r="K642" s="109"/>
      <c r="L642" s="1"/>
      <c r="M642" s="1"/>
      <c r="N642" s="1"/>
      <c r="O642" s="1"/>
      <c r="P642" s="12"/>
      <c r="Q642" s="12"/>
      <c r="R642" s="12"/>
    </row>
    <row r="643" spans="1:18" s="13" customFormat="1" ht="30" customHeight="1">
      <c r="A643" s="127"/>
      <c r="B643" s="180"/>
      <c r="C643" s="210"/>
      <c r="D643" s="180"/>
      <c r="E643" s="107"/>
      <c r="F643" s="179"/>
      <c r="G643" s="179"/>
      <c r="H643" s="1"/>
      <c r="I643" s="1"/>
      <c r="J643" s="1"/>
      <c r="K643" s="109"/>
      <c r="L643" s="1"/>
      <c r="M643" s="1"/>
      <c r="N643" s="1"/>
      <c r="O643" s="1"/>
      <c r="P643" s="12"/>
      <c r="Q643" s="12"/>
      <c r="R643" s="12"/>
    </row>
    <row r="644" spans="1:18" s="13" customFormat="1" ht="30" customHeight="1">
      <c r="A644" s="127"/>
      <c r="B644" s="180"/>
      <c r="C644" s="210"/>
      <c r="D644" s="180"/>
      <c r="E644" s="107"/>
      <c r="F644" s="179"/>
      <c r="G644" s="179"/>
      <c r="H644" s="1"/>
      <c r="I644" s="1"/>
      <c r="J644" s="1"/>
      <c r="K644" s="109"/>
      <c r="L644" s="1"/>
      <c r="M644" s="1"/>
      <c r="N644" s="1"/>
      <c r="O644" s="1"/>
      <c r="P644" s="12"/>
      <c r="Q644" s="12"/>
      <c r="R644" s="12"/>
    </row>
    <row r="645" spans="1:18" s="13" customFormat="1" ht="30" customHeight="1">
      <c r="A645" s="127"/>
      <c r="B645" s="180"/>
      <c r="C645" s="210"/>
      <c r="D645" s="180"/>
      <c r="E645" s="107"/>
      <c r="F645" s="179"/>
      <c r="G645" s="179"/>
      <c r="H645" s="1"/>
      <c r="I645" s="1"/>
      <c r="J645" s="1"/>
      <c r="K645" s="109"/>
      <c r="L645" s="1"/>
      <c r="M645" s="1"/>
      <c r="N645" s="1"/>
      <c r="O645" s="1"/>
      <c r="P645" s="12"/>
      <c r="Q645" s="12"/>
      <c r="R645" s="12"/>
    </row>
    <row r="646" spans="1:18" s="13" customFormat="1" ht="30" customHeight="1">
      <c r="A646" s="127"/>
      <c r="B646" s="180"/>
      <c r="C646" s="210"/>
      <c r="D646" s="180"/>
      <c r="E646" s="107"/>
      <c r="F646" s="179"/>
      <c r="G646" s="179"/>
      <c r="H646" s="1"/>
      <c r="I646" s="1"/>
      <c r="J646" s="1"/>
      <c r="K646" s="109"/>
      <c r="L646" s="1"/>
      <c r="M646" s="1"/>
      <c r="N646" s="1"/>
      <c r="O646" s="1"/>
      <c r="P646" s="12"/>
      <c r="Q646" s="12"/>
      <c r="R646" s="12"/>
    </row>
    <row r="647" spans="1:18" s="13" customFormat="1" ht="30" customHeight="1">
      <c r="A647" s="127"/>
      <c r="B647" s="180"/>
      <c r="C647" s="210"/>
      <c r="D647" s="180"/>
      <c r="E647" s="107"/>
      <c r="F647" s="179"/>
      <c r="G647" s="179"/>
      <c r="H647" s="1"/>
      <c r="I647" s="1"/>
      <c r="J647" s="1"/>
      <c r="K647" s="109"/>
      <c r="L647" s="1"/>
      <c r="M647" s="1"/>
      <c r="N647" s="1"/>
      <c r="O647" s="1"/>
      <c r="P647" s="12"/>
      <c r="Q647" s="12"/>
      <c r="R647" s="12"/>
    </row>
    <row r="648" spans="1:18" s="13" customFormat="1" ht="30" customHeight="1">
      <c r="A648" s="127"/>
      <c r="B648" s="180"/>
      <c r="C648" s="210"/>
      <c r="D648" s="180"/>
      <c r="E648" s="107"/>
      <c r="F648" s="179"/>
      <c r="G648" s="179"/>
      <c r="H648" s="1"/>
      <c r="I648" s="1"/>
      <c r="J648" s="1"/>
      <c r="K648" s="109"/>
      <c r="L648" s="1"/>
      <c r="M648" s="1"/>
      <c r="N648" s="1"/>
      <c r="O648" s="1"/>
      <c r="P648" s="12"/>
      <c r="Q648" s="12"/>
      <c r="R648" s="12"/>
    </row>
    <row r="649" spans="1:18" s="13" customFormat="1" ht="30" customHeight="1">
      <c r="A649" s="127"/>
      <c r="B649" s="180"/>
      <c r="C649" s="210"/>
      <c r="D649" s="180"/>
      <c r="E649" s="107"/>
      <c r="F649" s="179"/>
      <c r="G649" s="179"/>
      <c r="H649" s="1"/>
      <c r="I649" s="1"/>
      <c r="J649" s="1"/>
      <c r="K649" s="109"/>
      <c r="L649" s="1"/>
      <c r="M649" s="1"/>
      <c r="N649" s="1"/>
      <c r="O649" s="1"/>
      <c r="P649" s="12"/>
      <c r="Q649" s="12"/>
      <c r="R649" s="12"/>
    </row>
    <row r="650" spans="1:18" s="13" customFormat="1" ht="30" customHeight="1">
      <c r="A650" s="127"/>
      <c r="B650" s="180"/>
      <c r="C650" s="210"/>
      <c r="D650" s="180"/>
      <c r="E650" s="107"/>
      <c r="F650" s="179"/>
      <c r="G650" s="179"/>
      <c r="H650" s="1"/>
      <c r="I650" s="1"/>
      <c r="J650" s="1"/>
      <c r="K650" s="109"/>
      <c r="L650" s="1"/>
      <c r="M650" s="1"/>
      <c r="N650" s="1"/>
      <c r="O650" s="1"/>
      <c r="P650" s="12"/>
      <c r="Q650" s="12"/>
      <c r="R650" s="12"/>
    </row>
    <row r="651" spans="1:18" s="13" customFormat="1" ht="30" customHeight="1">
      <c r="A651" s="127"/>
      <c r="B651" s="180"/>
      <c r="C651" s="210"/>
      <c r="D651" s="180"/>
      <c r="E651" s="107"/>
      <c r="F651" s="179"/>
      <c r="G651" s="179"/>
      <c r="H651" s="1"/>
      <c r="I651" s="1"/>
      <c r="J651" s="1"/>
      <c r="K651" s="109"/>
      <c r="L651" s="1"/>
      <c r="M651" s="1"/>
      <c r="N651" s="1"/>
      <c r="O651" s="1"/>
      <c r="P651" s="12"/>
      <c r="Q651" s="12"/>
      <c r="R651" s="12"/>
    </row>
    <row r="652" spans="1:18" s="13" customFormat="1" ht="30" customHeight="1">
      <c r="A652" s="127"/>
      <c r="B652" s="180"/>
      <c r="C652" s="210"/>
      <c r="D652" s="180"/>
      <c r="E652" s="107"/>
      <c r="F652" s="179"/>
      <c r="G652" s="179"/>
      <c r="H652" s="1"/>
      <c r="I652" s="1"/>
      <c r="J652" s="1"/>
      <c r="K652" s="109"/>
      <c r="L652" s="1"/>
      <c r="M652" s="1"/>
      <c r="N652" s="1"/>
      <c r="O652" s="1"/>
      <c r="P652" s="12"/>
      <c r="Q652" s="12"/>
      <c r="R652" s="12"/>
    </row>
    <row r="653" spans="1:18" s="13" customFormat="1" ht="30" customHeight="1">
      <c r="A653" s="127"/>
      <c r="B653" s="180"/>
      <c r="C653" s="210"/>
      <c r="D653" s="180"/>
      <c r="E653" s="107"/>
      <c r="F653" s="179"/>
      <c r="G653" s="179"/>
      <c r="H653" s="1"/>
      <c r="I653" s="1"/>
      <c r="J653" s="1"/>
      <c r="K653" s="109"/>
      <c r="L653" s="1"/>
      <c r="M653" s="1"/>
      <c r="N653" s="1"/>
      <c r="O653" s="1"/>
      <c r="P653" s="12"/>
      <c r="Q653" s="12"/>
      <c r="R653" s="12"/>
    </row>
    <row r="654" spans="1:18" s="13" customFormat="1" ht="30" customHeight="1">
      <c r="A654" s="127"/>
      <c r="B654" s="180"/>
      <c r="C654" s="210"/>
      <c r="D654" s="180"/>
      <c r="E654" s="107"/>
      <c r="F654" s="179"/>
      <c r="G654" s="179"/>
      <c r="H654" s="1"/>
      <c r="I654" s="1"/>
      <c r="J654" s="1"/>
      <c r="K654" s="109"/>
      <c r="L654" s="1"/>
      <c r="M654" s="1"/>
      <c r="N654" s="1"/>
      <c r="O654" s="1"/>
      <c r="P654" s="12"/>
      <c r="Q654" s="12"/>
      <c r="R654" s="12"/>
    </row>
    <row r="655" spans="1:18" s="13" customFormat="1" ht="30" customHeight="1">
      <c r="A655" s="127"/>
      <c r="B655" s="180"/>
      <c r="C655" s="210"/>
      <c r="D655" s="180"/>
      <c r="E655" s="107"/>
      <c r="F655" s="179"/>
      <c r="G655" s="179"/>
      <c r="H655" s="1"/>
      <c r="I655" s="1"/>
      <c r="J655" s="1"/>
      <c r="K655" s="109"/>
      <c r="L655" s="1"/>
      <c r="M655" s="1"/>
      <c r="N655" s="1"/>
      <c r="O655" s="1"/>
      <c r="P655" s="12"/>
      <c r="Q655" s="12"/>
      <c r="R655" s="12"/>
    </row>
    <row r="656" spans="1:18" s="13" customFormat="1" ht="30" customHeight="1">
      <c r="A656" s="127"/>
      <c r="B656" s="180"/>
      <c r="C656" s="210"/>
      <c r="D656" s="180"/>
      <c r="E656" s="107"/>
      <c r="F656" s="179"/>
      <c r="G656" s="179"/>
      <c r="H656" s="1"/>
      <c r="I656" s="1"/>
      <c r="J656" s="1"/>
      <c r="K656" s="109"/>
      <c r="L656" s="1"/>
      <c r="M656" s="1"/>
      <c r="N656" s="1"/>
      <c r="O656" s="1"/>
      <c r="P656" s="12"/>
      <c r="Q656" s="12"/>
      <c r="R656" s="12"/>
    </row>
    <row r="657" spans="1:18" s="13" customFormat="1" ht="30" customHeight="1">
      <c r="A657" s="127"/>
      <c r="B657" s="180"/>
      <c r="C657" s="210"/>
      <c r="D657" s="180"/>
      <c r="E657" s="107"/>
      <c r="F657" s="179"/>
      <c r="G657" s="179"/>
      <c r="H657" s="1"/>
      <c r="I657" s="1"/>
      <c r="J657" s="1"/>
      <c r="K657" s="109"/>
      <c r="L657" s="1"/>
      <c r="M657" s="1"/>
      <c r="N657" s="1"/>
      <c r="O657" s="1"/>
      <c r="P657" s="12"/>
      <c r="Q657" s="12"/>
      <c r="R657" s="12"/>
    </row>
    <row r="658" spans="1:18" s="13" customFormat="1" ht="30" customHeight="1">
      <c r="A658" s="127"/>
      <c r="B658" s="180"/>
      <c r="C658" s="210"/>
      <c r="D658" s="180"/>
      <c r="E658" s="107"/>
      <c r="F658" s="179"/>
      <c r="G658" s="179"/>
      <c r="H658" s="1"/>
      <c r="I658" s="1"/>
      <c r="J658" s="1"/>
      <c r="K658" s="109"/>
      <c r="L658" s="1"/>
      <c r="M658" s="1"/>
      <c r="N658" s="1"/>
      <c r="O658" s="1"/>
      <c r="P658" s="12"/>
      <c r="Q658" s="12"/>
      <c r="R658" s="12"/>
    </row>
    <row r="659" spans="1:18" s="13" customFormat="1" ht="30" customHeight="1">
      <c r="A659" s="127"/>
      <c r="B659" s="180"/>
      <c r="C659" s="210"/>
      <c r="D659" s="180"/>
      <c r="E659" s="107"/>
      <c r="F659" s="179"/>
      <c r="G659" s="179"/>
      <c r="H659" s="1"/>
      <c r="I659" s="1"/>
      <c r="J659" s="1"/>
      <c r="K659" s="109"/>
      <c r="L659" s="1"/>
      <c r="M659" s="1"/>
      <c r="N659" s="1"/>
      <c r="O659" s="1"/>
      <c r="P659" s="12"/>
      <c r="Q659" s="12"/>
      <c r="R659" s="12"/>
    </row>
    <row r="660" spans="1:18" s="13" customFormat="1" ht="30" customHeight="1">
      <c r="A660" s="127"/>
      <c r="B660" s="180"/>
      <c r="C660" s="210"/>
      <c r="D660" s="180"/>
      <c r="E660" s="107"/>
      <c r="F660" s="179"/>
      <c r="G660" s="179"/>
      <c r="H660" s="1"/>
      <c r="I660" s="1"/>
      <c r="J660" s="1"/>
      <c r="K660" s="109"/>
      <c r="L660" s="1"/>
      <c r="M660" s="1"/>
      <c r="N660" s="1"/>
      <c r="O660" s="1"/>
      <c r="P660" s="12"/>
      <c r="Q660" s="12"/>
      <c r="R660" s="12"/>
    </row>
    <row r="661" spans="1:18" s="13" customFormat="1" ht="30" customHeight="1">
      <c r="A661" s="127"/>
      <c r="B661" s="180"/>
      <c r="C661" s="210"/>
      <c r="D661" s="180"/>
      <c r="E661" s="107"/>
      <c r="F661" s="179"/>
      <c r="G661" s="179"/>
      <c r="H661" s="1"/>
      <c r="I661" s="1"/>
      <c r="J661" s="1"/>
      <c r="K661" s="109"/>
      <c r="L661" s="1"/>
      <c r="M661" s="1"/>
      <c r="N661" s="1"/>
      <c r="O661" s="1"/>
      <c r="P661" s="12"/>
      <c r="Q661" s="12"/>
      <c r="R661" s="12"/>
    </row>
    <row r="662" spans="1:18" s="13" customFormat="1" ht="30" customHeight="1">
      <c r="A662" s="127"/>
      <c r="B662" s="180"/>
      <c r="C662" s="210"/>
      <c r="D662" s="180"/>
      <c r="E662" s="107"/>
      <c r="F662" s="179"/>
      <c r="G662" s="179"/>
      <c r="H662" s="1"/>
      <c r="I662" s="1"/>
      <c r="J662" s="1"/>
      <c r="K662" s="109"/>
      <c r="L662" s="1"/>
      <c r="M662" s="1"/>
      <c r="N662" s="1"/>
      <c r="O662" s="1"/>
      <c r="P662" s="12"/>
      <c r="Q662" s="12"/>
      <c r="R662" s="12"/>
    </row>
    <row r="663" spans="1:18" s="13" customFormat="1" ht="30" customHeight="1">
      <c r="A663" s="127"/>
      <c r="B663" s="180"/>
      <c r="C663" s="210"/>
      <c r="D663" s="180"/>
      <c r="E663" s="107"/>
      <c r="F663" s="179"/>
      <c r="G663" s="179"/>
      <c r="H663" s="1"/>
      <c r="I663" s="1"/>
      <c r="J663" s="1"/>
      <c r="K663" s="109"/>
      <c r="L663" s="1"/>
      <c r="M663" s="1"/>
      <c r="N663" s="1"/>
      <c r="O663" s="1"/>
      <c r="P663" s="12"/>
      <c r="Q663" s="12"/>
      <c r="R663" s="12"/>
    </row>
    <row r="664" spans="1:18" s="13" customFormat="1" ht="30" customHeight="1">
      <c r="A664" s="127"/>
      <c r="B664" s="180"/>
      <c r="C664" s="210"/>
      <c r="D664" s="180"/>
      <c r="E664" s="107"/>
      <c r="F664" s="179"/>
      <c r="G664" s="179"/>
      <c r="H664" s="1"/>
      <c r="I664" s="1"/>
      <c r="J664" s="1"/>
      <c r="K664" s="109"/>
      <c r="L664" s="1"/>
      <c r="M664" s="1"/>
      <c r="N664" s="1"/>
      <c r="O664" s="1"/>
      <c r="P664" s="12"/>
      <c r="Q664" s="12"/>
      <c r="R664" s="12"/>
    </row>
    <row r="665" spans="1:18" s="13" customFormat="1" ht="30" customHeight="1">
      <c r="A665" s="127"/>
      <c r="B665" s="180"/>
      <c r="C665" s="210"/>
      <c r="D665" s="180"/>
      <c r="E665" s="107"/>
      <c r="F665" s="179"/>
      <c r="G665" s="179"/>
      <c r="H665" s="1"/>
      <c r="I665" s="1"/>
      <c r="J665" s="1"/>
      <c r="K665" s="109"/>
      <c r="L665" s="1"/>
      <c r="M665" s="1"/>
      <c r="N665" s="1"/>
      <c r="O665" s="1"/>
      <c r="P665" s="12"/>
      <c r="Q665" s="12"/>
      <c r="R665" s="12"/>
    </row>
    <row r="666" spans="1:18" s="13" customFormat="1" ht="30" customHeight="1">
      <c r="A666" s="127"/>
      <c r="B666" s="180"/>
      <c r="C666" s="210"/>
      <c r="D666" s="180"/>
      <c r="E666" s="107"/>
      <c r="F666" s="179"/>
      <c r="G666" s="179"/>
      <c r="H666" s="1"/>
      <c r="I666" s="1"/>
      <c r="J666" s="1"/>
      <c r="K666" s="109"/>
      <c r="L666" s="1"/>
      <c r="M666" s="1"/>
      <c r="N666" s="1"/>
      <c r="O666" s="1"/>
      <c r="P666" s="12"/>
      <c r="Q666" s="12"/>
      <c r="R666" s="12"/>
    </row>
    <row r="667" spans="1:18" s="13" customFormat="1" ht="30" customHeight="1">
      <c r="A667" s="127"/>
      <c r="B667" s="180"/>
      <c r="C667" s="210"/>
      <c r="D667" s="180"/>
      <c r="E667" s="107"/>
      <c r="F667" s="179"/>
      <c r="G667" s="179"/>
      <c r="H667" s="1"/>
      <c r="I667" s="1"/>
      <c r="J667" s="1"/>
      <c r="K667" s="109"/>
      <c r="L667" s="1"/>
      <c r="M667" s="1"/>
      <c r="N667" s="1"/>
      <c r="O667" s="1"/>
      <c r="P667" s="12"/>
      <c r="Q667" s="12"/>
      <c r="R667" s="12"/>
    </row>
    <row r="668" spans="1:18" s="13" customFormat="1" ht="30" customHeight="1">
      <c r="A668" s="127"/>
      <c r="B668" s="180"/>
      <c r="C668" s="210"/>
      <c r="D668" s="180"/>
      <c r="E668" s="107"/>
      <c r="F668" s="179"/>
      <c r="G668" s="179"/>
      <c r="H668" s="1"/>
      <c r="I668" s="1"/>
      <c r="J668" s="1"/>
      <c r="K668" s="109"/>
      <c r="L668" s="1"/>
      <c r="M668" s="1"/>
      <c r="N668" s="1"/>
      <c r="O668" s="1"/>
      <c r="P668" s="12"/>
      <c r="Q668" s="12"/>
      <c r="R668" s="12"/>
    </row>
    <row r="669" spans="1:18" s="13" customFormat="1" ht="30" customHeight="1">
      <c r="A669" s="127"/>
      <c r="B669" s="180"/>
      <c r="C669" s="210"/>
      <c r="D669" s="180"/>
      <c r="E669" s="107"/>
      <c r="F669" s="179"/>
      <c r="G669" s="179"/>
      <c r="H669" s="1"/>
      <c r="I669" s="1"/>
      <c r="J669" s="1"/>
      <c r="K669" s="109"/>
      <c r="L669" s="1"/>
      <c r="M669" s="1"/>
      <c r="N669" s="1"/>
      <c r="O669" s="1"/>
      <c r="P669" s="12"/>
      <c r="Q669" s="12"/>
      <c r="R669" s="12"/>
    </row>
    <row r="670" spans="1:18" s="13" customFormat="1" ht="30" customHeight="1">
      <c r="A670" s="127"/>
      <c r="B670" s="180"/>
      <c r="C670" s="210"/>
      <c r="D670" s="180"/>
      <c r="E670" s="107"/>
      <c r="F670" s="179"/>
      <c r="G670" s="179"/>
      <c r="H670" s="1"/>
      <c r="I670" s="1"/>
      <c r="J670" s="1"/>
      <c r="K670" s="109"/>
      <c r="L670" s="1"/>
      <c r="M670" s="1"/>
      <c r="N670" s="1"/>
      <c r="O670" s="1"/>
      <c r="P670" s="12"/>
      <c r="Q670" s="12"/>
      <c r="R670" s="12"/>
    </row>
    <row r="671" spans="1:18" s="13" customFormat="1" ht="30" customHeight="1">
      <c r="A671" s="127"/>
      <c r="B671" s="180"/>
      <c r="C671" s="210"/>
      <c r="D671" s="180"/>
      <c r="E671" s="107"/>
      <c r="F671" s="179"/>
      <c r="G671" s="179"/>
      <c r="H671" s="1"/>
      <c r="I671" s="1"/>
      <c r="J671" s="1"/>
      <c r="K671" s="109"/>
      <c r="L671" s="1"/>
      <c r="M671" s="1"/>
      <c r="N671" s="1"/>
      <c r="O671" s="1"/>
      <c r="P671" s="12"/>
      <c r="Q671" s="12"/>
      <c r="R671" s="12"/>
    </row>
    <row r="672" spans="1:18" s="13" customFormat="1" ht="30" customHeight="1">
      <c r="A672" s="127"/>
      <c r="B672" s="180"/>
      <c r="C672" s="210"/>
      <c r="D672" s="180"/>
      <c r="E672" s="107"/>
      <c r="F672" s="179"/>
      <c r="G672" s="179"/>
      <c r="H672" s="1"/>
      <c r="I672" s="1"/>
      <c r="J672" s="1"/>
      <c r="K672" s="109"/>
      <c r="L672" s="1"/>
      <c r="M672" s="1"/>
      <c r="N672" s="1"/>
      <c r="O672" s="1"/>
      <c r="P672" s="12"/>
      <c r="Q672" s="12"/>
      <c r="R672" s="12"/>
    </row>
    <row r="673" spans="1:18" s="13" customFormat="1" ht="30" customHeight="1">
      <c r="A673" s="127"/>
      <c r="B673" s="180"/>
      <c r="C673" s="210"/>
      <c r="D673" s="180"/>
      <c r="E673" s="107"/>
      <c r="F673" s="179"/>
      <c r="G673" s="179"/>
      <c r="H673" s="1"/>
      <c r="I673" s="1"/>
      <c r="J673" s="1"/>
      <c r="K673" s="109"/>
      <c r="L673" s="1"/>
      <c r="M673" s="1"/>
      <c r="N673" s="1"/>
      <c r="O673" s="1"/>
      <c r="P673" s="12"/>
      <c r="Q673" s="12"/>
      <c r="R673" s="12"/>
    </row>
    <row r="674" spans="1:18" s="13" customFormat="1" ht="30" customHeight="1">
      <c r="A674" s="127"/>
      <c r="B674" s="180"/>
      <c r="C674" s="210"/>
      <c r="D674" s="180"/>
      <c r="E674" s="107"/>
      <c r="F674" s="179"/>
      <c r="G674" s="179"/>
      <c r="H674" s="1"/>
      <c r="I674" s="1"/>
      <c r="J674" s="1"/>
      <c r="K674" s="109"/>
      <c r="L674" s="1"/>
      <c r="M674" s="1"/>
      <c r="N674" s="1"/>
      <c r="O674" s="1"/>
      <c r="P674" s="12"/>
      <c r="Q674" s="12"/>
      <c r="R674" s="12"/>
    </row>
    <row r="675" spans="1:18" s="13" customFormat="1" ht="30" customHeight="1">
      <c r="A675" s="127"/>
      <c r="B675" s="180"/>
      <c r="C675" s="210"/>
      <c r="D675" s="180"/>
      <c r="E675" s="107"/>
      <c r="F675" s="179"/>
      <c r="G675" s="179"/>
      <c r="H675" s="1"/>
      <c r="I675" s="1"/>
      <c r="J675" s="1"/>
      <c r="K675" s="109"/>
      <c r="L675" s="1"/>
      <c r="M675" s="1"/>
      <c r="N675" s="1"/>
      <c r="O675" s="1"/>
      <c r="P675" s="12"/>
      <c r="Q675" s="12"/>
      <c r="R675" s="12"/>
    </row>
    <row r="676" spans="1:18" s="13" customFormat="1" ht="30" customHeight="1">
      <c r="A676" s="127"/>
      <c r="B676" s="180"/>
      <c r="C676" s="210"/>
      <c r="D676" s="180"/>
      <c r="E676" s="107"/>
      <c r="F676" s="179"/>
      <c r="G676" s="179"/>
      <c r="H676" s="1"/>
      <c r="I676" s="1"/>
      <c r="J676" s="1"/>
      <c r="K676" s="109"/>
      <c r="L676" s="1"/>
      <c r="M676" s="1"/>
      <c r="N676" s="1"/>
      <c r="O676" s="1"/>
      <c r="P676" s="12"/>
      <c r="Q676" s="12"/>
      <c r="R676" s="12"/>
    </row>
    <row r="677" spans="1:18" s="13" customFormat="1" ht="30" customHeight="1">
      <c r="A677" s="127"/>
      <c r="B677" s="180"/>
      <c r="C677" s="210"/>
      <c r="D677" s="180"/>
      <c r="E677" s="107"/>
      <c r="F677" s="179"/>
      <c r="G677" s="179"/>
      <c r="H677" s="1"/>
      <c r="I677" s="1"/>
      <c r="J677" s="1"/>
      <c r="K677" s="109"/>
      <c r="L677" s="1"/>
      <c r="M677" s="1"/>
      <c r="N677" s="1"/>
      <c r="O677" s="1"/>
      <c r="P677" s="12"/>
      <c r="Q677" s="12"/>
      <c r="R677" s="12"/>
    </row>
    <row r="678" spans="1:18" s="13" customFormat="1" ht="30" customHeight="1">
      <c r="A678" s="127"/>
      <c r="B678" s="180"/>
      <c r="C678" s="210"/>
      <c r="D678" s="180"/>
      <c r="E678" s="107"/>
      <c r="F678" s="179"/>
      <c r="G678" s="179"/>
      <c r="H678" s="1"/>
      <c r="I678" s="1"/>
      <c r="J678" s="1"/>
      <c r="K678" s="109"/>
      <c r="L678" s="1"/>
      <c r="M678" s="1"/>
      <c r="N678" s="1"/>
      <c r="O678" s="1"/>
      <c r="P678" s="12"/>
      <c r="Q678" s="12"/>
      <c r="R678" s="12"/>
    </row>
    <row r="679" spans="1:18" s="13" customFormat="1" ht="30" customHeight="1">
      <c r="A679" s="127"/>
      <c r="B679" s="180"/>
      <c r="C679" s="210"/>
      <c r="D679" s="180"/>
      <c r="E679" s="107"/>
      <c r="F679" s="179"/>
      <c r="G679" s="179"/>
      <c r="H679" s="1"/>
      <c r="I679" s="1"/>
      <c r="J679" s="1"/>
      <c r="K679" s="109"/>
      <c r="L679" s="1"/>
      <c r="M679" s="1"/>
      <c r="N679" s="1"/>
      <c r="O679" s="1"/>
      <c r="P679" s="12"/>
      <c r="Q679" s="12"/>
      <c r="R679" s="12"/>
    </row>
    <row r="680" spans="1:18" s="13" customFormat="1" ht="30" customHeight="1">
      <c r="A680" s="127"/>
      <c r="B680" s="180"/>
      <c r="C680" s="210"/>
      <c r="D680" s="180"/>
      <c r="E680" s="107"/>
      <c r="F680" s="179"/>
      <c r="G680" s="179"/>
      <c r="H680" s="1"/>
      <c r="I680" s="1"/>
      <c r="J680" s="1"/>
      <c r="K680" s="109"/>
      <c r="L680" s="1"/>
      <c r="M680" s="1"/>
      <c r="N680" s="1"/>
      <c r="O680" s="1"/>
      <c r="P680" s="12"/>
      <c r="Q680" s="12"/>
      <c r="R680" s="12"/>
    </row>
    <row r="681" spans="1:18" s="13" customFormat="1" ht="30" customHeight="1">
      <c r="A681" s="127"/>
      <c r="B681" s="180"/>
      <c r="C681" s="210"/>
      <c r="D681" s="180"/>
      <c r="E681" s="107"/>
      <c r="F681" s="179"/>
      <c r="G681" s="179"/>
      <c r="H681" s="1"/>
      <c r="I681" s="1"/>
      <c r="J681" s="1"/>
      <c r="K681" s="109"/>
      <c r="L681" s="1"/>
      <c r="M681" s="1"/>
      <c r="N681" s="1"/>
      <c r="O681" s="1"/>
      <c r="P681" s="12"/>
      <c r="Q681" s="12"/>
      <c r="R681" s="12"/>
    </row>
    <row r="682" spans="1:18" s="13" customFormat="1" ht="30" customHeight="1">
      <c r="A682" s="127"/>
      <c r="B682" s="180"/>
      <c r="C682" s="210"/>
      <c r="D682" s="180"/>
      <c r="E682" s="107"/>
      <c r="F682" s="179"/>
      <c r="G682" s="179"/>
      <c r="H682" s="1"/>
      <c r="I682" s="1"/>
      <c r="J682" s="1"/>
      <c r="K682" s="109"/>
      <c r="L682" s="1"/>
      <c r="M682" s="1"/>
      <c r="N682" s="1"/>
      <c r="O682" s="1"/>
      <c r="P682" s="12"/>
      <c r="Q682" s="12"/>
      <c r="R682" s="12"/>
    </row>
    <row r="683" spans="1:18" s="13" customFormat="1" ht="30" customHeight="1">
      <c r="A683" s="127"/>
      <c r="B683" s="180"/>
      <c r="C683" s="210"/>
      <c r="D683" s="180"/>
      <c r="E683" s="107"/>
      <c r="F683" s="179"/>
      <c r="G683" s="179"/>
      <c r="H683" s="1"/>
      <c r="I683" s="1"/>
      <c r="J683" s="1"/>
      <c r="K683" s="109"/>
      <c r="L683" s="1"/>
      <c r="M683" s="1"/>
      <c r="N683" s="1"/>
      <c r="O683" s="1"/>
      <c r="P683" s="12"/>
      <c r="Q683" s="12"/>
      <c r="R683" s="12"/>
    </row>
    <row r="684" spans="1:18" s="13" customFormat="1" ht="30" customHeight="1">
      <c r="A684" s="127"/>
      <c r="B684" s="180"/>
      <c r="C684" s="210"/>
      <c r="D684" s="180"/>
      <c r="E684" s="107"/>
      <c r="F684" s="179"/>
      <c r="G684" s="179"/>
      <c r="H684" s="1"/>
      <c r="I684" s="1"/>
      <c r="J684" s="1"/>
      <c r="K684" s="109"/>
      <c r="L684" s="1"/>
      <c r="M684" s="1"/>
      <c r="N684" s="1"/>
      <c r="O684" s="1"/>
      <c r="P684" s="12"/>
      <c r="Q684" s="12"/>
      <c r="R684" s="12"/>
    </row>
    <row r="685" spans="1:18" s="13" customFormat="1" ht="30" customHeight="1">
      <c r="A685" s="127"/>
      <c r="B685" s="180"/>
      <c r="C685" s="210"/>
      <c r="D685" s="180"/>
      <c r="E685" s="107"/>
      <c r="F685" s="179"/>
      <c r="G685" s="179"/>
      <c r="H685" s="1"/>
      <c r="I685" s="1"/>
      <c r="J685" s="1"/>
      <c r="K685" s="109"/>
      <c r="L685" s="1"/>
      <c r="M685" s="1"/>
      <c r="N685" s="1"/>
      <c r="O685" s="1"/>
      <c r="P685" s="12"/>
      <c r="Q685" s="12"/>
      <c r="R685" s="12"/>
    </row>
    <row r="686" spans="1:18" s="13" customFormat="1" ht="30" customHeight="1">
      <c r="A686" s="127"/>
      <c r="B686" s="180"/>
      <c r="C686" s="210"/>
      <c r="D686" s="180"/>
      <c r="E686" s="107"/>
      <c r="F686" s="179"/>
      <c r="G686" s="179"/>
      <c r="H686" s="1"/>
      <c r="I686" s="1"/>
      <c r="J686" s="1"/>
      <c r="K686" s="109"/>
      <c r="L686" s="1"/>
      <c r="M686" s="1"/>
      <c r="N686" s="1"/>
      <c r="O686" s="1"/>
      <c r="P686" s="12"/>
      <c r="Q686" s="12"/>
      <c r="R686" s="12"/>
    </row>
    <row r="687" spans="1:18" s="13" customFormat="1" ht="30" customHeight="1">
      <c r="A687" s="127"/>
      <c r="B687" s="180"/>
      <c r="C687" s="210"/>
      <c r="D687" s="180"/>
      <c r="E687" s="107"/>
      <c r="F687" s="179"/>
      <c r="G687" s="179"/>
      <c r="H687" s="1"/>
      <c r="I687" s="1"/>
      <c r="J687" s="1"/>
      <c r="K687" s="109"/>
      <c r="L687" s="1"/>
      <c r="M687" s="1"/>
      <c r="N687" s="1"/>
      <c r="O687" s="1"/>
      <c r="P687" s="12"/>
      <c r="Q687" s="12"/>
      <c r="R687" s="12"/>
    </row>
    <row r="688" spans="1:18" s="13" customFormat="1" ht="30" customHeight="1">
      <c r="A688" s="127"/>
      <c r="B688" s="180"/>
      <c r="C688" s="210"/>
      <c r="D688" s="180"/>
      <c r="E688" s="107"/>
      <c r="F688" s="179"/>
      <c r="G688" s="179"/>
      <c r="H688" s="1"/>
      <c r="I688" s="1"/>
      <c r="J688" s="1"/>
      <c r="K688" s="109"/>
      <c r="L688" s="1"/>
      <c r="M688" s="1"/>
      <c r="N688" s="1"/>
      <c r="O688" s="1"/>
      <c r="P688" s="12"/>
      <c r="Q688" s="12"/>
      <c r="R688" s="12"/>
    </row>
    <row r="689" spans="1:18" s="13" customFormat="1" ht="30" customHeight="1">
      <c r="A689" s="127"/>
      <c r="B689" s="180"/>
      <c r="C689" s="210"/>
      <c r="D689" s="180"/>
      <c r="E689" s="107"/>
      <c r="F689" s="179"/>
      <c r="G689" s="179"/>
      <c r="H689" s="1"/>
      <c r="I689" s="1"/>
      <c r="J689" s="1"/>
      <c r="K689" s="109"/>
      <c r="L689" s="1"/>
      <c r="M689" s="1"/>
      <c r="N689" s="1"/>
      <c r="O689" s="1"/>
      <c r="P689" s="12"/>
      <c r="Q689" s="12"/>
      <c r="R689" s="12"/>
    </row>
    <row r="690" spans="1:18" s="13" customFormat="1" ht="30" customHeight="1">
      <c r="A690" s="127"/>
      <c r="B690" s="180"/>
      <c r="C690" s="210"/>
      <c r="D690" s="180"/>
      <c r="E690" s="107"/>
      <c r="F690" s="179"/>
      <c r="G690" s="179"/>
      <c r="H690" s="1"/>
      <c r="I690" s="1"/>
      <c r="J690" s="1"/>
      <c r="K690" s="109"/>
      <c r="L690" s="1"/>
      <c r="M690" s="1"/>
      <c r="N690" s="1"/>
      <c r="O690" s="1"/>
      <c r="P690" s="12"/>
      <c r="Q690" s="12"/>
      <c r="R690" s="12"/>
    </row>
    <row r="691" spans="1:18" s="13" customFormat="1" ht="30" customHeight="1">
      <c r="A691" s="127"/>
      <c r="B691" s="180"/>
      <c r="C691" s="210"/>
      <c r="D691" s="180"/>
      <c r="E691" s="107"/>
      <c r="F691" s="179"/>
      <c r="G691" s="179"/>
      <c r="H691" s="1"/>
      <c r="I691" s="1"/>
      <c r="J691" s="1"/>
      <c r="K691" s="109"/>
      <c r="L691" s="1"/>
      <c r="M691" s="1"/>
      <c r="N691" s="1"/>
      <c r="O691" s="1"/>
      <c r="P691" s="12"/>
      <c r="Q691" s="12"/>
      <c r="R691" s="12"/>
    </row>
    <row r="692" spans="1:18" s="13" customFormat="1" ht="30" customHeight="1">
      <c r="A692" s="127"/>
      <c r="B692" s="180"/>
      <c r="C692" s="210"/>
      <c r="D692" s="180"/>
      <c r="E692" s="107"/>
      <c r="F692" s="179"/>
      <c r="G692" s="179"/>
      <c r="H692" s="1"/>
      <c r="I692" s="1"/>
      <c r="J692" s="1"/>
      <c r="K692" s="109"/>
      <c r="L692" s="1"/>
      <c r="M692" s="1"/>
      <c r="N692" s="1"/>
      <c r="O692" s="1"/>
      <c r="P692" s="12"/>
      <c r="Q692" s="12"/>
      <c r="R692" s="12"/>
    </row>
    <row r="693" spans="1:18" s="13" customFormat="1" ht="30" customHeight="1">
      <c r="A693" s="127"/>
      <c r="B693" s="180"/>
      <c r="C693" s="210"/>
      <c r="D693" s="180"/>
      <c r="E693" s="107"/>
      <c r="F693" s="179"/>
      <c r="G693" s="179"/>
      <c r="H693" s="1"/>
      <c r="I693" s="1"/>
      <c r="J693" s="1"/>
      <c r="K693" s="109"/>
      <c r="L693" s="1"/>
      <c r="M693" s="1"/>
      <c r="N693" s="1"/>
      <c r="O693" s="1"/>
      <c r="P693" s="12"/>
      <c r="Q693" s="12"/>
      <c r="R693" s="12"/>
    </row>
    <row r="694" spans="1:18" s="13" customFormat="1" ht="30" customHeight="1">
      <c r="A694" s="127"/>
      <c r="B694" s="180"/>
      <c r="C694" s="210"/>
      <c r="D694" s="180"/>
      <c r="E694" s="107"/>
      <c r="F694" s="179"/>
      <c r="G694" s="179"/>
      <c r="H694" s="1"/>
      <c r="I694" s="1"/>
      <c r="J694" s="1"/>
      <c r="K694" s="109"/>
      <c r="L694" s="1"/>
      <c r="M694" s="1"/>
      <c r="N694" s="1"/>
      <c r="O694" s="1"/>
      <c r="P694" s="12"/>
      <c r="Q694" s="12"/>
      <c r="R694" s="12"/>
    </row>
    <row r="695" spans="1:18" s="13" customFormat="1" ht="30" customHeight="1">
      <c r="A695" s="127"/>
      <c r="B695" s="180"/>
      <c r="C695" s="210"/>
      <c r="D695" s="180"/>
      <c r="E695" s="107"/>
      <c r="F695" s="179"/>
      <c r="G695" s="179"/>
      <c r="H695" s="1"/>
      <c r="I695" s="1"/>
      <c r="J695" s="1"/>
      <c r="K695" s="109"/>
      <c r="L695" s="1"/>
      <c r="M695" s="1"/>
      <c r="N695" s="1"/>
      <c r="O695" s="1"/>
      <c r="P695" s="12"/>
      <c r="Q695" s="12"/>
      <c r="R695" s="12"/>
    </row>
    <row r="696" spans="1:18" s="13" customFormat="1" ht="30" customHeight="1">
      <c r="A696" s="127"/>
      <c r="B696" s="180"/>
      <c r="C696" s="210"/>
      <c r="D696" s="180"/>
      <c r="E696" s="107"/>
      <c r="F696" s="179"/>
      <c r="G696" s="179"/>
      <c r="H696" s="1"/>
      <c r="I696" s="1"/>
      <c r="J696" s="1"/>
      <c r="K696" s="109"/>
      <c r="L696" s="1"/>
      <c r="M696" s="1"/>
      <c r="N696" s="1"/>
      <c r="O696" s="1"/>
      <c r="P696" s="12"/>
      <c r="Q696" s="12"/>
      <c r="R696" s="12"/>
    </row>
    <row r="697" spans="1:18" s="13" customFormat="1" ht="30" customHeight="1">
      <c r="A697" s="127"/>
      <c r="B697" s="180"/>
      <c r="C697" s="210"/>
      <c r="D697" s="180"/>
      <c r="E697" s="107"/>
      <c r="F697" s="179"/>
      <c r="G697" s="179"/>
      <c r="H697" s="1"/>
      <c r="I697" s="1"/>
      <c r="J697" s="1"/>
      <c r="K697" s="109"/>
      <c r="L697" s="1"/>
      <c r="M697" s="1"/>
      <c r="N697" s="1"/>
      <c r="O697" s="1"/>
      <c r="P697" s="12"/>
      <c r="Q697" s="12"/>
      <c r="R697" s="12"/>
    </row>
    <row r="698" spans="1:18" s="13" customFormat="1" ht="30" customHeight="1">
      <c r="A698" s="127"/>
      <c r="B698" s="180"/>
      <c r="C698" s="210"/>
      <c r="D698" s="180"/>
      <c r="E698" s="107"/>
      <c r="F698" s="179"/>
      <c r="G698" s="179"/>
      <c r="H698" s="1"/>
      <c r="I698" s="1"/>
      <c r="J698" s="1"/>
      <c r="K698" s="109"/>
      <c r="L698" s="1"/>
      <c r="M698" s="1"/>
      <c r="N698" s="1"/>
      <c r="O698" s="1"/>
      <c r="P698" s="12"/>
      <c r="Q698" s="12"/>
      <c r="R698" s="12"/>
    </row>
    <row r="699" spans="1:18" s="13" customFormat="1" ht="30" customHeight="1">
      <c r="A699" s="127"/>
      <c r="B699" s="180"/>
      <c r="C699" s="210"/>
      <c r="D699" s="180"/>
      <c r="E699" s="107"/>
      <c r="F699" s="179"/>
      <c r="G699" s="179"/>
      <c r="H699" s="1"/>
      <c r="I699" s="1"/>
      <c r="J699" s="1"/>
      <c r="K699" s="109"/>
      <c r="L699" s="1"/>
      <c r="M699" s="1"/>
      <c r="N699" s="1"/>
      <c r="O699" s="1"/>
      <c r="P699" s="12"/>
      <c r="Q699" s="12"/>
      <c r="R699" s="12"/>
    </row>
    <row r="700" spans="1:18" s="13" customFormat="1" ht="30" customHeight="1">
      <c r="A700" s="127"/>
      <c r="B700" s="180"/>
      <c r="C700" s="210"/>
      <c r="D700" s="180"/>
      <c r="E700" s="107"/>
      <c r="F700" s="179"/>
      <c r="G700" s="179"/>
      <c r="H700" s="1"/>
      <c r="I700" s="1"/>
      <c r="J700" s="1"/>
      <c r="K700" s="109"/>
      <c r="L700" s="1"/>
      <c r="M700" s="1"/>
      <c r="N700" s="1"/>
      <c r="O700" s="1"/>
      <c r="P700" s="12"/>
      <c r="Q700" s="12"/>
      <c r="R700" s="12"/>
    </row>
    <row r="701" spans="1:18" s="13" customFormat="1" ht="30" customHeight="1">
      <c r="A701" s="127"/>
      <c r="B701" s="180"/>
      <c r="C701" s="210"/>
      <c r="D701" s="180"/>
      <c r="E701" s="107"/>
      <c r="F701" s="179"/>
      <c r="G701" s="179"/>
      <c r="H701" s="1"/>
      <c r="I701" s="1"/>
      <c r="J701" s="1"/>
      <c r="K701" s="109"/>
      <c r="L701" s="1"/>
      <c r="M701" s="1"/>
      <c r="N701" s="1"/>
      <c r="O701" s="1"/>
      <c r="P701" s="12"/>
      <c r="Q701" s="12"/>
      <c r="R701" s="12"/>
    </row>
    <row r="702" spans="1:18" s="13" customFormat="1" ht="30" customHeight="1">
      <c r="A702" s="127"/>
      <c r="B702" s="180"/>
      <c r="C702" s="210"/>
      <c r="D702" s="180"/>
      <c r="E702" s="107"/>
      <c r="F702" s="179"/>
      <c r="G702" s="179"/>
      <c r="H702" s="1"/>
      <c r="I702" s="1"/>
      <c r="J702" s="1"/>
      <c r="K702" s="109"/>
      <c r="L702" s="1"/>
      <c r="M702" s="1"/>
      <c r="N702" s="1"/>
      <c r="O702" s="1"/>
      <c r="P702" s="12"/>
      <c r="Q702" s="12"/>
      <c r="R702" s="12"/>
    </row>
    <row r="703" spans="1:18" s="13" customFormat="1" ht="30" customHeight="1">
      <c r="A703" s="127"/>
      <c r="B703" s="180"/>
      <c r="C703" s="210"/>
      <c r="D703" s="180"/>
      <c r="E703" s="107"/>
      <c r="F703" s="179"/>
      <c r="G703" s="179"/>
      <c r="H703" s="1"/>
      <c r="I703" s="1"/>
      <c r="J703" s="1"/>
      <c r="K703" s="109"/>
      <c r="L703" s="1"/>
      <c r="M703" s="1"/>
      <c r="N703" s="1"/>
      <c r="O703" s="1"/>
      <c r="P703" s="12"/>
      <c r="Q703" s="12"/>
      <c r="R703" s="12"/>
    </row>
    <row r="704" spans="1:18" s="13" customFormat="1" ht="30" customHeight="1">
      <c r="A704" s="127"/>
      <c r="B704" s="180"/>
      <c r="C704" s="210"/>
      <c r="D704" s="180"/>
      <c r="E704" s="107"/>
      <c r="F704" s="179"/>
      <c r="G704" s="179"/>
      <c r="H704" s="1"/>
      <c r="I704" s="1"/>
      <c r="J704" s="1"/>
      <c r="K704" s="109"/>
      <c r="L704" s="1"/>
      <c r="M704" s="1"/>
      <c r="N704" s="1"/>
      <c r="O704" s="1"/>
      <c r="P704" s="12"/>
      <c r="Q704" s="12"/>
      <c r="R704" s="12"/>
    </row>
    <row r="705" spans="1:18" s="13" customFormat="1" ht="30" customHeight="1">
      <c r="A705" s="127"/>
      <c r="B705" s="180"/>
      <c r="C705" s="210"/>
      <c r="D705" s="180"/>
      <c r="E705" s="107"/>
      <c r="F705" s="179"/>
      <c r="G705" s="179"/>
      <c r="H705" s="1"/>
      <c r="I705" s="1"/>
      <c r="J705" s="1"/>
      <c r="K705" s="109"/>
      <c r="L705" s="1"/>
      <c r="M705" s="1"/>
      <c r="N705" s="1"/>
      <c r="O705" s="1"/>
      <c r="P705" s="12"/>
      <c r="Q705" s="12"/>
      <c r="R705" s="12"/>
    </row>
    <row r="706" spans="1:18" s="13" customFormat="1" ht="30" customHeight="1">
      <c r="A706" s="127"/>
      <c r="B706" s="180"/>
      <c r="C706" s="210"/>
      <c r="D706" s="180"/>
      <c r="E706" s="107"/>
      <c r="F706" s="179"/>
      <c r="G706" s="179"/>
      <c r="H706" s="1"/>
      <c r="I706" s="1"/>
      <c r="J706" s="1"/>
      <c r="K706" s="109"/>
      <c r="L706" s="1"/>
      <c r="M706" s="1"/>
      <c r="N706" s="1"/>
      <c r="O706" s="1"/>
      <c r="P706" s="12"/>
      <c r="Q706" s="12"/>
      <c r="R706" s="12"/>
    </row>
    <row r="707" spans="1:18" s="13" customFormat="1" ht="30" customHeight="1">
      <c r="A707" s="127"/>
      <c r="B707" s="180"/>
      <c r="C707" s="210"/>
      <c r="D707" s="180"/>
      <c r="E707" s="107"/>
      <c r="F707" s="179"/>
      <c r="G707" s="179"/>
      <c r="H707" s="1"/>
      <c r="I707" s="1"/>
      <c r="J707" s="1"/>
      <c r="K707" s="109"/>
      <c r="L707" s="1"/>
      <c r="M707" s="1"/>
      <c r="N707" s="1"/>
      <c r="O707" s="1"/>
      <c r="P707" s="12"/>
      <c r="Q707" s="12"/>
      <c r="R707" s="12"/>
    </row>
    <row r="708" spans="1:18" s="13" customFormat="1" ht="30" customHeight="1">
      <c r="A708" s="127"/>
      <c r="B708" s="180"/>
      <c r="C708" s="210"/>
      <c r="D708" s="180"/>
      <c r="E708" s="107"/>
      <c r="F708" s="179"/>
      <c r="G708" s="179"/>
      <c r="H708" s="1"/>
      <c r="I708" s="1"/>
      <c r="J708" s="1"/>
      <c r="K708" s="109"/>
      <c r="L708" s="1"/>
      <c r="M708" s="1"/>
      <c r="N708" s="1"/>
      <c r="O708" s="1"/>
      <c r="P708" s="12"/>
      <c r="Q708" s="12"/>
      <c r="R708" s="12"/>
    </row>
    <row r="709" spans="1:18" s="13" customFormat="1" ht="30" customHeight="1">
      <c r="A709" s="127"/>
      <c r="B709" s="180"/>
      <c r="C709" s="210"/>
      <c r="D709" s="180"/>
      <c r="E709" s="107"/>
      <c r="F709" s="179"/>
      <c r="G709" s="179"/>
      <c r="H709" s="1"/>
      <c r="I709" s="1"/>
      <c r="J709" s="1"/>
      <c r="K709" s="109"/>
      <c r="L709" s="1"/>
      <c r="M709" s="1"/>
      <c r="N709" s="1"/>
      <c r="O709" s="1"/>
      <c r="P709" s="12"/>
      <c r="Q709" s="12"/>
      <c r="R709" s="12"/>
    </row>
    <row r="710" spans="1:18" s="13" customFormat="1" ht="30" customHeight="1">
      <c r="A710" s="127"/>
      <c r="B710" s="180"/>
      <c r="C710" s="210"/>
      <c r="D710" s="180"/>
      <c r="E710" s="107"/>
      <c r="F710" s="179"/>
      <c r="G710" s="179"/>
      <c r="H710" s="1"/>
      <c r="I710" s="1"/>
      <c r="J710" s="1"/>
      <c r="K710" s="109"/>
      <c r="L710" s="1"/>
      <c r="M710" s="1"/>
      <c r="N710" s="1"/>
      <c r="O710" s="1"/>
      <c r="P710" s="12"/>
      <c r="Q710" s="12"/>
      <c r="R710" s="12"/>
    </row>
    <row r="711" spans="1:18" s="13" customFormat="1" ht="30" customHeight="1">
      <c r="A711" s="127"/>
      <c r="B711" s="180"/>
      <c r="C711" s="210"/>
      <c r="D711" s="180"/>
      <c r="E711" s="107"/>
      <c r="F711" s="179"/>
      <c r="G711" s="179"/>
      <c r="H711" s="1"/>
      <c r="I711" s="1"/>
      <c r="J711" s="1"/>
      <c r="K711" s="109"/>
      <c r="L711" s="1"/>
      <c r="M711" s="1"/>
      <c r="N711" s="1"/>
      <c r="O711" s="1"/>
      <c r="P711" s="12"/>
      <c r="Q711" s="12"/>
      <c r="R711" s="12"/>
    </row>
    <row r="712" spans="1:18" s="13" customFormat="1" ht="30" customHeight="1">
      <c r="A712" s="127"/>
      <c r="B712" s="180"/>
      <c r="C712" s="210"/>
      <c r="D712" s="180"/>
      <c r="E712" s="107"/>
      <c r="F712" s="179"/>
      <c r="G712" s="179"/>
      <c r="H712" s="1"/>
      <c r="I712" s="1"/>
      <c r="J712" s="1"/>
      <c r="K712" s="109"/>
      <c r="L712" s="1"/>
      <c r="M712" s="1"/>
      <c r="N712" s="1"/>
      <c r="O712" s="1"/>
      <c r="P712" s="12"/>
      <c r="Q712" s="12"/>
      <c r="R712" s="12"/>
    </row>
    <row r="713" spans="1:18" s="13" customFormat="1" ht="30" customHeight="1">
      <c r="A713" s="127"/>
      <c r="B713" s="180"/>
      <c r="C713" s="210"/>
      <c r="D713" s="180"/>
      <c r="E713" s="107"/>
      <c r="F713" s="179"/>
      <c r="G713" s="179"/>
      <c r="H713" s="1"/>
      <c r="I713" s="1"/>
      <c r="J713" s="1"/>
      <c r="K713" s="109"/>
      <c r="L713" s="1"/>
      <c r="M713" s="1"/>
      <c r="N713" s="1"/>
      <c r="O713" s="1"/>
      <c r="P713" s="12"/>
      <c r="Q713" s="12"/>
      <c r="R713" s="12"/>
    </row>
    <row r="714" spans="1:18" s="13" customFormat="1" ht="30" customHeight="1">
      <c r="A714" s="127"/>
      <c r="B714" s="180"/>
      <c r="C714" s="210"/>
      <c r="D714" s="180"/>
      <c r="E714" s="107"/>
      <c r="F714" s="179"/>
      <c r="G714" s="179"/>
      <c r="H714" s="1"/>
      <c r="I714" s="1"/>
      <c r="J714" s="1"/>
      <c r="K714" s="109"/>
      <c r="L714" s="1"/>
      <c r="M714" s="1"/>
      <c r="N714" s="1"/>
      <c r="O714" s="1"/>
      <c r="P714" s="12"/>
      <c r="Q714" s="12"/>
      <c r="R714" s="12"/>
    </row>
    <row r="715" spans="1:18" s="13" customFormat="1" ht="30" customHeight="1">
      <c r="A715" s="127"/>
      <c r="B715" s="180"/>
      <c r="C715" s="210"/>
      <c r="D715" s="180"/>
      <c r="E715" s="107"/>
      <c r="F715" s="179"/>
      <c r="G715" s="179"/>
      <c r="H715" s="1"/>
      <c r="I715" s="1"/>
      <c r="J715" s="1"/>
      <c r="K715" s="109"/>
      <c r="L715" s="1"/>
      <c r="M715" s="1"/>
      <c r="N715" s="1"/>
      <c r="O715" s="1"/>
      <c r="P715" s="12"/>
      <c r="Q715" s="12"/>
      <c r="R715" s="12"/>
    </row>
    <row r="716" spans="1:18" s="13" customFormat="1" ht="30" customHeight="1">
      <c r="A716" s="127"/>
      <c r="B716" s="180"/>
      <c r="C716" s="210"/>
      <c r="D716" s="180"/>
      <c r="E716" s="107"/>
      <c r="F716" s="179"/>
      <c r="G716" s="179"/>
      <c r="H716" s="1"/>
      <c r="I716" s="1"/>
      <c r="J716" s="1"/>
      <c r="K716" s="109"/>
      <c r="L716" s="1"/>
      <c r="M716" s="1"/>
      <c r="N716" s="1"/>
      <c r="O716" s="1"/>
      <c r="P716" s="12"/>
      <c r="Q716" s="12"/>
      <c r="R716" s="12"/>
    </row>
    <row r="717" spans="1:18" s="13" customFormat="1" ht="30" customHeight="1">
      <c r="A717" s="127"/>
      <c r="B717" s="180"/>
      <c r="C717" s="210"/>
      <c r="D717" s="180"/>
      <c r="E717" s="107"/>
      <c r="F717" s="179"/>
      <c r="G717" s="179"/>
      <c r="H717" s="1"/>
      <c r="I717" s="1"/>
      <c r="J717" s="1"/>
      <c r="K717" s="109"/>
      <c r="L717" s="1"/>
      <c r="M717" s="1"/>
      <c r="N717" s="1"/>
      <c r="O717" s="1"/>
      <c r="P717" s="12"/>
      <c r="Q717" s="12"/>
      <c r="R717" s="12"/>
    </row>
    <row r="718" spans="1:18" s="13" customFormat="1" ht="30" customHeight="1">
      <c r="A718" s="127"/>
      <c r="B718" s="180"/>
      <c r="C718" s="210"/>
      <c r="D718" s="180"/>
      <c r="E718" s="107"/>
      <c r="F718" s="179"/>
      <c r="G718" s="179"/>
      <c r="H718" s="1"/>
      <c r="I718" s="1"/>
      <c r="J718" s="1"/>
      <c r="K718" s="109"/>
      <c r="L718" s="1"/>
      <c r="M718" s="1"/>
      <c r="N718" s="1"/>
      <c r="O718" s="1"/>
      <c r="P718" s="12"/>
      <c r="Q718" s="12"/>
      <c r="R718" s="12"/>
    </row>
    <row r="719" spans="1:18" s="13" customFormat="1" ht="30" customHeight="1">
      <c r="A719" s="127"/>
      <c r="B719" s="180"/>
      <c r="C719" s="210"/>
      <c r="D719" s="180"/>
      <c r="E719" s="107"/>
      <c r="F719" s="179"/>
      <c r="G719" s="179"/>
      <c r="H719" s="1"/>
      <c r="I719" s="1"/>
      <c r="J719" s="1"/>
      <c r="K719" s="109"/>
      <c r="L719" s="1"/>
      <c r="M719" s="1"/>
      <c r="N719" s="1"/>
      <c r="O719" s="1"/>
      <c r="P719" s="12"/>
      <c r="Q719" s="12"/>
      <c r="R719" s="12"/>
    </row>
    <row r="720" spans="1:18" s="13" customFormat="1" ht="30" customHeight="1">
      <c r="A720" s="127"/>
      <c r="B720" s="180"/>
      <c r="C720" s="210"/>
      <c r="D720" s="180"/>
      <c r="E720" s="107"/>
      <c r="F720" s="179"/>
      <c r="G720" s="179"/>
      <c r="H720" s="1"/>
      <c r="I720" s="1"/>
      <c r="J720" s="1"/>
      <c r="K720" s="109"/>
      <c r="L720" s="1"/>
      <c r="M720" s="1"/>
      <c r="N720" s="1"/>
      <c r="O720" s="1"/>
      <c r="P720" s="12"/>
      <c r="Q720" s="12"/>
      <c r="R720" s="12"/>
    </row>
    <row r="721" spans="1:18" s="13" customFormat="1" ht="30" customHeight="1">
      <c r="A721" s="127"/>
      <c r="B721" s="180"/>
      <c r="C721" s="210"/>
      <c r="D721" s="180"/>
      <c r="E721" s="107"/>
      <c r="F721" s="179"/>
      <c r="G721" s="179"/>
      <c r="H721" s="1"/>
      <c r="I721" s="1"/>
      <c r="J721" s="1"/>
      <c r="K721" s="109"/>
      <c r="L721" s="1"/>
      <c r="M721" s="1"/>
      <c r="N721" s="1"/>
      <c r="O721" s="1"/>
      <c r="P721" s="12"/>
      <c r="Q721" s="12"/>
      <c r="R721" s="12"/>
    </row>
    <row r="722" spans="1:18" s="13" customFormat="1" ht="30" customHeight="1">
      <c r="A722" s="127"/>
      <c r="B722" s="180"/>
      <c r="C722" s="210"/>
      <c r="D722" s="180"/>
      <c r="E722" s="107"/>
      <c r="F722" s="179"/>
      <c r="G722" s="179"/>
      <c r="H722" s="1"/>
      <c r="I722" s="1"/>
      <c r="J722" s="1"/>
      <c r="K722" s="109"/>
      <c r="L722" s="1"/>
      <c r="M722" s="1"/>
      <c r="N722" s="1"/>
      <c r="O722" s="1"/>
      <c r="P722" s="12"/>
      <c r="Q722" s="12"/>
      <c r="R722" s="12"/>
    </row>
    <row r="723" spans="1:18" s="13" customFormat="1" ht="30" customHeight="1">
      <c r="A723" s="127"/>
      <c r="B723" s="180"/>
      <c r="C723" s="210"/>
      <c r="D723" s="180"/>
      <c r="E723" s="107"/>
      <c r="F723" s="179"/>
      <c r="G723" s="179"/>
      <c r="H723" s="1"/>
      <c r="I723" s="1"/>
      <c r="J723" s="1"/>
      <c r="K723" s="109"/>
      <c r="L723" s="1"/>
      <c r="M723" s="1"/>
      <c r="N723" s="1"/>
      <c r="O723" s="1"/>
      <c r="P723" s="12"/>
      <c r="Q723" s="12"/>
      <c r="R723" s="12"/>
    </row>
    <row r="724" spans="1:18" s="13" customFormat="1" ht="30" customHeight="1">
      <c r="A724" s="127"/>
      <c r="B724" s="180"/>
      <c r="C724" s="210"/>
      <c r="D724" s="180"/>
      <c r="E724" s="107"/>
      <c r="F724" s="179"/>
      <c r="G724" s="179"/>
      <c r="H724" s="1"/>
      <c r="I724" s="1"/>
      <c r="J724" s="1"/>
      <c r="K724" s="109"/>
      <c r="L724" s="1"/>
      <c r="M724" s="1"/>
      <c r="N724" s="1"/>
      <c r="O724" s="1"/>
      <c r="P724" s="12"/>
      <c r="Q724" s="12"/>
      <c r="R724" s="12"/>
    </row>
    <row r="725" spans="1:18" s="13" customFormat="1" ht="30" customHeight="1">
      <c r="A725" s="127"/>
      <c r="B725" s="180"/>
      <c r="C725" s="210"/>
      <c r="D725" s="180"/>
      <c r="E725" s="107"/>
      <c r="F725" s="179"/>
      <c r="G725" s="179"/>
      <c r="H725" s="1"/>
      <c r="I725" s="1"/>
      <c r="J725" s="1"/>
      <c r="K725" s="109"/>
      <c r="L725" s="1"/>
      <c r="M725" s="1"/>
      <c r="N725" s="1"/>
      <c r="O725" s="1"/>
      <c r="P725" s="12"/>
      <c r="Q725" s="12"/>
      <c r="R725" s="12"/>
    </row>
    <row r="726" spans="1:18" s="13" customFormat="1" ht="30" customHeight="1">
      <c r="A726" s="127"/>
      <c r="B726" s="180"/>
      <c r="C726" s="210"/>
      <c r="D726" s="180"/>
      <c r="E726" s="107"/>
      <c r="F726" s="179"/>
      <c r="G726" s="179"/>
      <c r="H726" s="1"/>
      <c r="I726" s="1"/>
      <c r="J726" s="1"/>
      <c r="K726" s="109"/>
      <c r="L726" s="1"/>
      <c r="M726" s="1"/>
      <c r="N726" s="1"/>
      <c r="O726" s="1"/>
      <c r="P726" s="12"/>
      <c r="Q726" s="12"/>
      <c r="R726" s="12"/>
    </row>
    <row r="727" spans="1:18" s="13" customFormat="1" ht="30" customHeight="1">
      <c r="A727" s="127"/>
      <c r="B727" s="180"/>
      <c r="C727" s="210"/>
      <c r="D727" s="180"/>
      <c r="E727" s="107"/>
      <c r="F727" s="179"/>
      <c r="G727" s="179"/>
      <c r="H727" s="1"/>
      <c r="I727" s="1"/>
      <c r="J727" s="1"/>
      <c r="K727" s="109"/>
      <c r="L727" s="1"/>
      <c r="M727" s="1"/>
      <c r="N727" s="1"/>
      <c r="O727" s="1"/>
      <c r="P727" s="12"/>
      <c r="Q727" s="12"/>
      <c r="R727" s="12"/>
    </row>
    <row r="728" spans="1:18" s="13" customFormat="1" ht="30" customHeight="1">
      <c r="A728" s="127"/>
      <c r="B728" s="180"/>
      <c r="C728" s="210"/>
      <c r="D728" s="180"/>
      <c r="E728" s="107"/>
      <c r="F728" s="179"/>
      <c r="G728" s="179"/>
      <c r="H728" s="1"/>
      <c r="I728" s="1"/>
      <c r="J728" s="1"/>
      <c r="K728" s="109"/>
      <c r="L728" s="1"/>
      <c r="M728" s="1"/>
      <c r="N728" s="1"/>
      <c r="O728" s="1"/>
      <c r="P728" s="12"/>
      <c r="Q728" s="12"/>
      <c r="R728" s="12"/>
    </row>
    <row r="729" spans="1:18" s="13" customFormat="1" ht="30" customHeight="1">
      <c r="A729" s="127"/>
      <c r="B729" s="180"/>
      <c r="C729" s="210"/>
      <c r="D729" s="180"/>
      <c r="E729" s="107"/>
      <c r="F729" s="179"/>
      <c r="G729" s="179"/>
      <c r="H729" s="1"/>
      <c r="I729" s="1"/>
      <c r="J729" s="1"/>
      <c r="K729" s="109"/>
      <c r="L729" s="1"/>
      <c r="M729" s="1"/>
      <c r="N729" s="1"/>
      <c r="O729" s="1"/>
      <c r="P729" s="12"/>
      <c r="Q729" s="12"/>
      <c r="R729" s="12"/>
    </row>
    <row r="730" spans="1:18" s="13" customFormat="1" ht="30" customHeight="1">
      <c r="A730" s="127"/>
      <c r="B730" s="180"/>
      <c r="C730" s="210"/>
      <c r="D730" s="180"/>
      <c r="E730" s="107"/>
      <c r="F730" s="179"/>
      <c r="G730" s="179"/>
      <c r="H730" s="1"/>
      <c r="I730" s="1"/>
      <c r="J730" s="1"/>
      <c r="K730" s="109"/>
      <c r="L730" s="1"/>
      <c r="M730" s="1"/>
      <c r="N730" s="1"/>
      <c r="O730" s="1"/>
      <c r="P730" s="12"/>
      <c r="Q730" s="12"/>
      <c r="R730" s="12"/>
    </row>
    <row r="731" spans="1:18" s="13" customFormat="1" ht="30" customHeight="1">
      <c r="A731" s="127"/>
      <c r="B731" s="180"/>
      <c r="C731" s="210"/>
      <c r="D731" s="180"/>
      <c r="E731" s="107"/>
      <c r="F731" s="179"/>
      <c r="G731" s="179"/>
      <c r="H731" s="1"/>
      <c r="I731" s="1"/>
      <c r="J731" s="1"/>
      <c r="K731" s="109"/>
      <c r="L731" s="1"/>
      <c r="M731" s="1"/>
      <c r="N731" s="1"/>
      <c r="O731" s="1"/>
      <c r="P731" s="12"/>
      <c r="Q731" s="12"/>
      <c r="R731" s="12"/>
    </row>
    <row r="732" spans="1:18" s="13" customFormat="1" ht="30" customHeight="1">
      <c r="A732" s="127"/>
      <c r="B732" s="180"/>
      <c r="C732" s="210"/>
      <c r="D732" s="180"/>
      <c r="E732" s="107"/>
      <c r="F732" s="179"/>
      <c r="G732" s="179"/>
      <c r="H732" s="1"/>
      <c r="I732" s="1"/>
      <c r="J732" s="1"/>
      <c r="K732" s="109"/>
      <c r="L732" s="1"/>
      <c r="M732" s="1"/>
      <c r="N732" s="1"/>
      <c r="O732" s="1"/>
      <c r="P732" s="12"/>
      <c r="Q732" s="12"/>
      <c r="R732" s="12"/>
    </row>
    <row r="733" spans="1:18" s="13" customFormat="1" ht="30" customHeight="1">
      <c r="A733" s="127"/>
      <c r="B733" s="180"/>
      <c r="C733" s="210"/>
      <c r="D733" s="180"/>
      <c r="E733" s="107"/>
      <c r="F733" s="179"/>
      <c r="G733" s="179"/>
      <c r="H733" s="1"/>
      <c r="I733" s="1"/>
      <c r="J733" s="1"/>
      <c r="K733" s="109"/>
      <c r="L733" s="1"/>
      <c r="M733" s="1"/>
      <c r="N733" s="1"/>
      <c r="O733" s="1"/>
      <c r="P733" s="12"/>
      <c r="Q733" s="12"/>
      <c r="R733" s="12"/>
    </row>
    <row r="734" spans="1:18" s="13" customFormat="1" ht="30" customHeight="1">
      <c r="A734" s="127"/>
      <c r="B734" s="180"/>
      <c r="C734" s="210"/>
      <c r="D734" s="180"/>
      <c r="E734" s="107"/>
      <c r="F734" s="179"/>
      <c r="G734" s="179"/>
      <c r="H734" s="1"/>
      <c r="I734" s="1"/>
      <c r="J734" s="1"/>
      <c r="K734" s="109"/>
      <c r="L734" s="1"/>
      <c r="M734" s="1"/>
      <c r="N734" s="1"/>
      <c r="O734" s="1"/>
      <c r="P734" s="12"/>
      <c r="Q734" s="12"/>
      <c r="R734" s="12"/>
    </row>
    <row r="735" spans="1:18" s="13" customFormat="1" ht="30" customHeight="1">
      <c r="A735" s="127"/>
      <c r="B735" s="180"/>
      <c r="C735" s="210"/>
      <c r="D735" s="180"/>
      <c r="E735" s="107"/>
      <c r="F735" s="179"/>
      <c r="G735" s="179"/>
      <c r="H735" s="1"/>
      <c r="I735" s="1"/>
      <c r="J735" s="1"/>
      <c r="K735" s="109"/>
      <c r="L735" s="1"/>
      <c r="M735" s="1"/>
      <c r="N735" s="1"/>
      <c r="O735" s="1"/>
      <c r="P735" s="12"/>
      <c r="Q735" s="12"/>
      <c r="R735" s="12"/>
    </row>
    <row r="736" spans="1:18" s="13" customFormat="1" ht="30" customHeight="1">
      <c r="A736" s="127"/>
      <c r="B736" s="180"/>
      <c r="C736" s="210"/>
      <c r="D736" s="180"/>
      <c r="E736" s="107"/>
      <c r="F736" s="179"/>
      <c r="G736" s="179"/>
      <c r="H736" s="1"/>
      <c r="I736" s="1"/>
      <c r="J736" s="1"/>
      <c r="K736" s="109"/>
      <c r="L736" s="1"/>
      <c r="M736" s="1"/>
      <c r="N736" s="1"/>
      <c r="O736" s="1"/>
      <c r="P736" s="12"/>
      <c r="Q736" s="12"/>
      <c r="R736" s="12"/>
    </row>
    <row r="737" spans="1:18" s="13" customFormat="1" ht="30" customHeight="1">
      <c r="A737" s="127"/>
      <c r="B737" s="180"/>
      <c r="C737" s="210"/>
      <c r="D737" s="180"/>
      <c r="E737" s="107"/>
      <c r="F737" s="179"/>
      <c r="G737" s="179"/>
      <c r="H737" s="1"/>
      <c r="I737" s="1"/>
      <c r="J737" s="1"/>
      <c r="K737" s="109"/>
      <c r="L737" s="1"/>
      <c r="M737" s="1"/>
      <c r="N737" s="1"/>
      <c r="O737" s="1"/>
      <c r="P737" s="12"/>
      <c r="Q737" s="12"/>
      <c r="R737" s="12"/>
    </row>
    <row r="738" spans="1:18" s="13" customFormat="1" ht="30" customHeight="1">
      <c r="A738" s="127"/>
      <c r="B738" s="180"/>
      <c r="C738" s="210"/>
      <c r="D738" s="180"/>
      <c r="E738" s="107"/>
      <c r="F738" s="179"/>
      <c r="G738" s="179"/>
      <c r="H738" s="1"/>
      <c r="I738" s="1"/>
      <c r="J738" s="1"/>
      <c r="K738" s="109"/>
      <c r="L738" s="1"/>
      <c r="M738" s="1"/>
      <c r="N738" s="1"/>
      <c r="O738" s="1"/>
      <c r="P738" s="12"/>
      <c r="Q738" s="12"/>
      <c r="R738" s="12"/>
    </row>
    <row r="739" spans="1:18" s="13" customFormat="1" ht="30" customHeight="1">
      <c r="A739" s="127"/>
      <c r="B739" s="180"/>
      <c r="C739" s="210"/>
      <c r="D739" s="180"/>
      <c r="E739" s="107"/>
      <c r="F739" s="179"/>
      <c r="G739" s="179"/>
      <c r="H739" s="1"/>
      <c r="I739" s="1"/>
      <c r="J739" s="1"/>
      <c r="K739" s="109"/>
      <c r="L739" s="1"/>
      <c r="M739" s="1"/>
      <c r="N739" s="1"/>
      <c r="O739" s="1"/>
      <c r="P739" s="12"/>
      <c r="Q739" s="12"/>
      <c r="R739" s="12"/>
    </row>
    <row r="740" spans="1:18" s="13" customFormat="1" ht="30" customHeight="1">
      <c r="A740" s="127"/>
      <c r="B740" s="180"/>
      <c r="C740" s="210"/>
      <c r="D740" s="180"/>
      <c r="E740" s="107"/>
      <c r="F740" s="179"/>
      <c r="G740" s="179"/>
      <c r="H740" s="1"/>
      <c r="I740" s="1"/>
      <c r="J740" s="1"/>
      <c r="K740" s="109"/>
      <c r="L740" s="1"/>
      <c r="M740" s="1"/>
      <c r="N740" s="1"/>
      <c r="O740" s="1"/>
      <c r="P740" s="12"/>
      <c r="Q740" s="12"/>
      <c r="R740" s="12"/>
    </row>
    <row r="741" spans="1:18" s="13" customFormat="1" ht="30" customHeight="1">
      <c r="A741" s="127"/>
      <c r="B741" s="180"/>
      <c r="C741" s="210"/>
      <c r="D741" s="180"/>
      <c r="E741" s="107"/>
      <c r="F741" s="179"/>
      <c r="G741" s="179"/>
      <c r="H741" s="1"/>
      <c r="I741" s="1"/>
      <c r="J741" s="1"/>
      <c r="K741" s="109"/>
      <c r="L741" s="1"/>
      <c r="M741" s="1"/>
      <c r="N741" s="1"/>
      <c r="O741" s="1"/>
      <c r="P741" s="12"/>
      <c r="Q741" s="12"/>
      <c r="R741" s="12"/>
    </row>
    <row r="742" spans="1:18" s="13" customFormat="1" ht="30" customHeight="1">
      <c r="A742" s="127"/>
      <c r="B742" s="180"/>
      <c r="C742" s="210"/>
      <c r="D742" s="180"/>
      <c r="E742" s="107"/>
      <c r="F742" s="179"/>
      <c r="G742" s="179"/>
      <c r="H742" s="1"/>
      <c r="I742" s="1"/>
      <c r="J742" s="1"/>
      <c r="K742" s="109"/>
      <c r="L742" s="1"/>
      <c r="M742" s="1"/>
      <c r="N742" s="1"/>
      <c r="O742" s="1"/>
      <c r="P742" s="12"/>
      <c r="Q742" s="12"/>
      <c r="R742" s="12"/>
    </row>
    <row r="743" spans="1:18" s="13" customFormat="1" ht="30" customHeight="1">
      <c r="A743" s="127"/>
      <c r="B743" s="180"/>
      <c r="C743" s="210"/>
      <c r="D743" s="180"/>
      <c r="E743" s="107"/>
      <c r="F743" s="179"/>
      <c r="G743" s="179"/>
      <c r="H743" s="1"/>
      <c r="I743" s="1"/>
      <c r="J743" s="1"/>
      <c r="K743" s="109"/>
      <c r="L743" s="1"/>
      <c r="M743" s="1"/>
      <c r="N743" s="1"/>
      <c r="O743" s="1"/>
      <c r="P743" s="12"/>
      <c r="Q743" s="12"/>
      <c r="R743" s="12"/>
    </row>
    <row r="744" spans="1:18" s="13" customFormat="1" ht="30" customHeight="1">
      <c r="A744" s="127"/>
      <c r="B744" s="180"/>
      <c r="C744" s="210"/>
      <c r="D744" s="180"/>
      <c r="E744" s="107"/>
      <c r="F744" s="179"/>
      <c r="G744" s="179"/>
      <c r="H744" s="1"/>
      <c r="I744" s="1"/>
      <c r="J744" s="1"/>
      <c r="K744" s="109"/>
      <c r="L744" s="1"/>
      <c r="M744" s="1"/>
      <c r="N744" s="1"/>
      <c r="O744" s="1"/>
      <c r="P744" s="12"/>
      <c r="Q744" s="12"/>
      <c r="R744" s="12"/>
    </row>
    <row r="745" spans="1:18" s="13" customFormat="1" ht="30" customHeight="1">
      <c r="A745" s="127"/>
      <c r="B745" s="180"/>
      <c r="C745" s="210"/>
      <c r="D745" s="180"/>
      <c r="E745" s="107"/>
      <c r="F745" s="179"/>
      <c r="G745" s="179"/>
      <c r="H745" s="1"/>
      <c r="I745" s="1"/>
      <c r="J745" s="1"/>
      <c r="K745" s="109"/>
      <c r="L745" s="1"/>
      <c r="M745" s="1"/>
      <c r="N745" s="1"/>
      <c r="O745" s="1"/>
      <c r="P745" s="12"/>
      <c r="Q745" s="12"/>
      <c r="R745" s="12"/>
    </row>
    <row r="746" spans="1:18" s="13" customFormat="1" ht="30" customHeight="1">
      <c r="A746" s="127"/>
      <c r="B746" s="180"/>
      <c r="C746" s="210"/>
      <c r="D746" s="180"/>
      <c r="E746" s="107"/>
      <c r="F746" s="179"/>
      <c r="G746" s="179"/>
      <c r="H746" s="1"/>
      <c r="I746" s="1"/>
      <c r="J746" s="1"/>
      <c r="K746" s="109"/>
      <c r="L746" s="1"/>
      <c r="M746" s="1"/>
      <c r="N746" s="1"/>
      <c r="O746" s="1"/>
      <c r="P746" s="12"/>
      <c r="Q746" s="12"/>
      <c r="R746" s="12"/>
    </row>
    <row r="747" spans="1:18" s="13" customFormat="1" ht="30" customHeight="1">
      <c r="A747" s="127"/>
      <c r="B747" s="180"/>
      <c r="C747" s="210"/>
      <c r="D747" s="180"/>
      <c r="E747" s="107"/>
      <c r="F747" s="179"/>
      <c r="G747" s="179"/>
      <c r="H747" s="1"/>
      <c r="I747" s="1"/>
      <c r="J747" s="1"/>
      <c r="K747" s="109"/>
      <c r="L747" s="1"/>
      <c r="M747" s="1"/>
      <c r="N747" s="1"/>
      <c r="O747" s="1"/>
      <c r="P747" s="12"/>
      <c r="Q747" s="12"/>
      <c r="R747" s="12"/>
    </row>
    <row r="748" spans="1:18" s="13" customFormat="1" ht="30" customHeight="1">
      <c r="A748" s="127"/>
      <c r="B748" s="180"/>
      <c r="C748" s="210"/>
      <c r="D748" s="180"/>
      <c r="E748" s="107"/>
      <c r="F748" s="179"/>
      <c r="G748" s="179"/>
      <c r="H748" s="1"/>
      <c r="I748" s="1"/>
      <c r="J748" s="1"/>
      <c r="K748" s="109"/>
      <c r="L748" s="1"/>
      <c r="M748" s="1"/>
      <c r="N748" s="1"/>
      <c r="O748" s="1"/>
      <c r="P748" s="12"/>
      <c r="Q748" s="12"/>
      <c r="R748" s="12"/>
    </row>
    <row r="749" spans="1:18" s="13" customFormat="1" ht="30" customHeight="1">
      <c r="A749" s="127"/>
      <c r="B749" s="180"/>
      <c r="C749" s="210"/>
      <c r="D749" s="180"/>
      <c r="E749" s="107"/>
      <c r="F749" s="179"/>
      <c r="G749" s="179"/>
      <c r="H749" s="1"/>
      <c r="I749" s="1"/>
      <c r="J749" s="1"/>
      <c r="K749" s="109"/>
      <c r="L749" s="1"/>
      <c r="M749" s="1"/>
      <c r="N749" s="1"/>
      <c r="O749" s="1"/>
      <c r="P749" s="12"/>
      <c r="Q749" s="12"/>
      <c r="R749" s="12"/>
    </row>
    <row r="750" spans="1:18" s="13" customFormat="1" ht="30" customHeight="1">
      <c r="A750" s="127"/>
      <c r="B750" s="180"/>
      <c r="C750" s="210"/>
      <c r="D750" s="180"/>
      <c r="E750" s="107"/>
      <c r="F750" s="179"/>
      <c r="G750" s="179"/>
      <c r="H750" s="1"/>
      <c r="I750" s="1"/>
      <c r="J750" s="1"/>
      <c r="K750" s="109"/>
      <c r="L750" s="1"/>
      <c r="M750" s="1"/>
      <c r="N750" s="1"/>
      <c r="O750" s="1"/>
      <c r="P750" s="12"/>
      <c r="Q750" s="12"/>
      <c r="R750" s="12"/>
    </row>
    <row r="751" spans="1:18" s="13" customFormat="1" ht="30" customHeight="1">
      <c r="A751" s="127"/>
      <c r="B751" s="180"/>
      <c r="C751" s="210"/>
      <c r="D751" s="180"/>
      <c r="E751" s="107"/>
      <c r="F751" s="179"/>
      <c r="G751" s="179"/>
      <c r="H751" s="1"/>
      <c r="I751" s="1"/>
      <c r="J751" s="1"/>
      <c r="K751" s="109"/>
      <c r="L751" s="1"/>
      <c r="M751" s="1"/>
      <c r="N751" s="1"/>
      <c r="O751" s="1"/>
      <c r="P751" s="12"/>
      <c r="Q751" s="12"/>
      <c r="R751" s="12"/>
    </row>
    <row r="752" spans="1:18" s="13" customFormat="1" ht="30" customHeight="1">
      <c r="A752" s="127"/>
      <c r="B752" s="180"/>
      <c r="C752" s="210"/>
      <c r="D752" s="180"/>
      <c r="E752" s="107"/>
      <c r="F752" s="179"/>
      <c r="G752" s="179"/>
      <c r="H752" s="1"/>
      <c r="I752" s="1"/>
      <c r="J752" s="1"/>
      <c r="K752" s="109"/>
      <c r="L752" s="1"/>
      <c r="M752" s="1"/>
      <c r="N752" s="1"/>
      <c r="O752" s="1"/>
      <c r="P752" s="12"/>
      <c r="Q752" s="12"/>
      <c r="R752" s="12"/>
    </row>
    <row r="753" spans="1:18" s="13" customFormat="1" ht="30" customHeight="1">
      <c r="A753" s="127"/>
      <c r="B753" s="180"/>
      <c r="C753" s="210"/>
      <c r="D753" s="180"/>
      <c r="E753" s="107"/>
      <c r="F753" s="179"/>
      <c r="G753" s="179"/>
      <c r="H753" s="1"/>
      <c r="I753" s="1"/>
      <c r="J753" s="1"/>
      <c r="K753" s="109"/>
      <c r="L753" s="1"/>
      <c r="M753" s="1"/>
      <c r="N753" s="1"/>
      <c r="O753" s="1"/>
      <c r="P753" s="12"/>
      <c r="Q753" s="12"/>
      <c r="R753" s="12"/>
    </row>
    <row r="754" spans="1:18" s="13" customFormat="1" ht="30" customHeight="1">
      <c r="A754" s="127"/>
      <c r="B754" s="180"/>
      <c r="C754" s="210"/>
      <c r="D754" s="180"/>
      <c r="E754" s="107"/>
      <c r="F754" s="179"/>
      <c r="G754" s="179"/>
      <c r="H754" s="1"/>
      <c r="I754" s="1"/>
      <c r="J754" s="1"/>
      <c r="K754" s="109"/>
      <c r="L754" s="1"/>
      <c r="M754" s="1"/>
      <c r="N754" s="1"/>
      <c r="O754" s="1"/>
      <c r="P754" s="12"/>
      <c r="Q754" s="12"/>
      <c r="R754" s="12"/>
    </row>
    <row r="755" spans="1:18" s="13" customFormat="1" ht="30" customHeight="1">
      <c r="A755" s="127"/>
      <c r="B755" s="180"/>
      <c r="C755" s="210"/>
      <c r="D755" s="180"/>
      <c r="E755" s="107"/>
      <c r="F755" s="179"/>
      <c r="G755" s="179"/>
      <c r="H755" s="1"/>
      <c r="I755" s="1"/>
      <c r="J755" s="1"/>
      <c r="K755" s="109"/>
      <c r="L755" s="1"/>
      <c r="M755" s="1"/>
      <c r="N755" s="1"/>
      <c r="O755" s="1"/>
      <c r="P755" s="12"/>
      <c r="Q755" s="12"/>
      <c r="R755" s="12"/>
    </row>
    <row r="756" spans="1:18" s="13" customFormat="1" ht="30" customHeight="1">
      <c r="A756" s="127"/>
      <c r="B756" s="180"/>
      <c r="C756" s="210"/>
      <c r="D756" s="180"/>
      <c r="E756" s="107"/>
      <c r="F756" s="179"/>
      <c r="G756" s="179"/>
      <c r="H756" s="1"/>
      <c r="I756" s="1"/>
      <c r="J756" s="1"/>
      <c r="K756" s="109"/>
      <c r="L756" s="1"/>
      <c r="M756" s="1"/>
      <c r="N756" s="1"/>
      <c r="O756" s="1"/>
      <c r="P756" s="12"/>
      <c r="Q756" s="12"/>
      <c r="R756" s="12"/>
    </row>
    <row r="757" spans="1:18" s="13" customFormat="1" ht="30" customHeight="1">
      <c r="A757" s="127"/>
      <c r="B757" s="180"/>
      <c r="C757" s="210"/>
      <c r="D757" s="180"/>
      <c r="E757" s="107"/>
      <c r="F757" s="179"/>
      <c r="G757" s="179"/>
      <c r="H757" s="1"/>
      <c r="I757" s="1"/>
      <c r="J757" s="1"/>
      <c r="K757" s="109"/>
      <c r="L757" s="1"/>
      <c r="M757" s="1"/>
      <c r="N757" s="1"/>
      <c r="O757" s="1"/>
      <c r="P757" s="12"/>
      <c r="Q757" s="12"/>
      <c r="R757" s="12"/>
    </row>
    <row r="758" spans="1:18" s="13" customFormat="1" ht="30" customHeight="1">
      <c r="A758" s="127"/>
      <c r="B758" s="180"/>
      <c r="C758" s="210"/>
      <c r="D758" s="180"/>
      <c r="E758" s="107"/>
      <c r="F758" s="179"/>
      <c r="G758" s="179"/>
      <c r="H758" s="1"/>
      <c r="I758" s="1"/>
      <c r="J758" s="1"/>
      <c r="K758" s="109"/>
      <c r="L758" s="1"/>
      <c r="M758" s="1"/>
      <c r="N758" s="1"/>
      <c r="O758" s="1"/>
      <c r="P758" s="12"/>
      <c r="Q758" s="12"/>
      <c r="R758" s="12"/>
    </row>
    <row r="759" spans="1:18" s="13" customFormat="1" ht="30" customHeight="1">
      <c r="A759" s="127"/>
      <c r="B759" s="180"/>
      <c r="C759" s="210"/>
      <c r="D759" s="180"/>
      <c r="E759" s="107"/>
      <c r="F759" s="179"/>
      <c r="G759" s="179"/>
      <c r="H759" s="1"/>
      <c r="I759" s="1"/>
      <c r="J759" s="1"/>
      <c r="K759" s="109"/>
      <c r="L759" s="1"/>
      <c r="M759" s="1"/>
      <c r="N759" s="1"/>
      <c r="O759" s="1"/>
      <c r="P759" s="12"/>
      <c r="Q759" s="12"/>
      <c r="R759" s="12"/>
    </row>
    <row r="760" spans="1:18" s="13" customFormat="1" ht="30" customHeight="1">
      <c r="A760" s="127"/>
      <c r="B760" s="180"/>
      <c r="C760" s="210"/>
      <c r="D760" s="180"/>
      <c r="E760" s="107"/>
      <c r="F760" s="179"/>
      <c r="G760" s="179"/>
      <c r="H760" s="1"/>
      <c r="I760" s="1"/>
      <c r="J760" s="1"/>
      <c r="K760" s="109"/>
      <c r="L760" s="1"/>
      <c r="M760" s="1"/>
      <c r="N760" s="1"/>
      <c r="O760" s="1"/>
      <c r="P760" s="12"/>
      <c r="Q760" s="12"/>
      <c r="R760" s="12"/>
    </row>
    <row r="761" spans="1:18" s="13" customFormat="1" ht="30" customHeight="1">
      <c r="A761" s="127"/>
      <c r="B761" s="180"/>
      <c r="C761" s="210"/>
      <c r="D761" s="180"/>
      <c r="E761" s="107"/>
      <c r="F761" s="179"/>
      <c r="G761" s="179"/>
      <c r="H761" s="1"/>
      <c r="I761" s="1"/>
      <c r="J761" s="1"/>
      <c r="K761" s="109"/>
      <c r="L761" s="1"/>
      <c r="M761" s="1"/>
      <c r="N761" s="1"/>
      <c r="O761" s="1"/>
      <c r="P761" s="12"/>
      <c r="Q761" s="12"/>
      <c r="R761" s="12"/>
    </row>
    <row r="762" spans="1:18" s="13" customFormat="1" ht="30" customHeight="1">
      <c r="A762" s="127"/>
      <c r="B762" s="180"/>
      <c r="C762" s="210"/>
      <c r="D762" s="180"/>
      <c r="E762" s="107"/>
      <c r="F762" s="179"/>
      <c r="G762" s="179"/>
      <c r="H762" s="1"/>
      <c r="I762" s="1"/>
      <c r="J762" s="1"/>
      <c r="K762" s="109"/>
      <c r="L762" s="1"/>
      <c r="M762" s="1"/>
      <c r="N762" s="1"/>
      <c r="O762" s="1"/>
      <c r="P762" s="12"/>
      <c r="Q762" s="12"/>
      <c r="R762" s="12"/>
    </row>
    <row r="763" spans="1:18" s="13" customFormat="1" ht="30" customHeight="1">
      <c r="A763" s="127"/>
      <c r="B763" s="180"/>
      <c r="C763" s="210"/>
      <c r="D763" s="180"/>
      <c r="E763" s="107"/>
      <c r="F763" s="179"/>
      <c r="G763" s="179"/>
      <c r="H763" s="1"/>
      <c r="I763" s="1"/>
      <c r="J763" s="1"/>
      <c r="K763" s="109"/>
      <c r="L763" s="1"/>
      <c r="M763" s="1"/>
      <c r="N763" s="1"/>
      <c r="O763" s="1"/>
      <c r="P763" s="12"/>
      <c r="Q763" s="12"/>
      <c r="R763" s="12"/>
    </row>
    <row r="764" spans="1:18" s="13" customFormat="1" ht="30" customHeight="1">
      <c r="A764" s="127"/>
      <c r="B764" s="180"/>
      <c r="C764" s="210"/>
      <c r="D764" s="180"/>
      <c r="E764" s="107"/>
      <c r="F764" s="179"/>
      <c r="G764" s="179"/>
      <c r="H764" s="1"/>
      <c r="I764" s="1"/>
      <c r="J764" s="1"/>
      <c r="K764" s="109"/>
      <c r="L764" s="1"/>
      <c r="M764" s="1"/>
      <c r="N764" s="1"/>
      <c r="O764" s="1"/>
      <c r="P764" s="12"/>
      <c r="Q764" s="12"/>
      <c r="R764" s="12"/>
    </row>
    <row r="765" spans="1:18" s="13" customFormat="1" ht="30" customHeight="1">
      <c r="A765" s="127"/>
      <c r="B765" s="180"/>
      <c r="C765" s="210"/>
      <c r="D765" s="180"/>
      <c r="E765" s="107"/>
      <c r="F765" s="179"/>
      <c r="G765" s="179"/>
      <c r="H765" s="1"/>
      <c r="I765" s="1"/>
      <c r="J765" s="1"/>
      <c r="K765" s="109"/>
      <c r="L765" s="1"/>
      <c r="M765" s="1"/>
      <c r="N765" s="1"/>
      <c r="O765" s="1"/>
      <c r="P765" s="12"/>
      <c r="Q765" s="12"/>
      <c r="R765" s="12"/>
    </row>
    <row r="766" spans="1:18" s="13" customFormat="1" ht="30" customHeight="1">
      <c r="A766" s="127"/>
      <c r="B766" s="180"/>
      <c r="C766" s="210"/>
      <c r="D766" s="180"/>
      <c r="E766" s="107"/>
      <c r="F766" s="179"/>
      <c r="G766" s="179"/>
      <c r="H766" s="1"/>
      <c r="I766" s="1"/>
      <c r="J766" s="1"/>
      <c r="K766" s="109"/>
      <c r="L766" s="1"/>
      <c r="M766" s="1"/>
      <c r="N766" s="1"/>
      <c r="O766" s="1"/>
      <c r="P766" s="12"/>
      <c r="Q766" s="12"/>
      <c r="R766" s="12"/>
    </row>
    <row r="767" spans="1:18" s="13" customFormat="1" ht="30" customHeight="1">
      <c r="A767" s="127"/>
      <c r="B767" s="180"/>
      <c r="C767" s="210"/>
      <c r="D767" s="180"/>
      <c r="E767" s="107"/>
      <c r="F767" s="179"/>
      <c r="G767" s="179"/>
      <c r="H767" s="1"/>
      <c r="I767" s="1"/>
      <c r="J767" s="1"/>
      <c r="K767" s="109"/>
      <c r="L767" s="1"/>
      <c r="M767" s="1"/>
      <c r="N767" s="1"/>
      <c r="O767" s="1"/>
      <c r="P767" s="12"/>
      <c r="Q767" s="12"/>
      <c r="R767" s="12"/>
    </row>
    <row r="768" spans="1:18" s="13" customFormat="1" ht="30" customHeight="1">
      <c r="A768" s="127"/>
      <c r="B768" s="180"/>
      <c r="C768" s="210"/>
      <c r="D768" s="180"/>
      <c r="E768" s="107"/>
      <c r="F768" s="179"/>
      <c r="G768" s="179"/>
      <c r="H768" s="1"/>
      <c r="I768" s="1"/>
      <c r="J768" s="1"/>
      <c r="K768" s="109"/>
      <c r="L768" s="1"/>
      <c r="M768" s="1"/>
      <c r="N768" s="1"/>
      <c r="O768" s="1"/>
      <c r="P768" s="12"/>
      <c r="Q768" s="12"/>
      <c r="R768" s="12"/>
    </row>
    <row r="769" spans="1:18" s="13" customFormat="1" ht="30" customHeight="1">
      <c r="A769" s="127"/>
      <c r="B769" s="180"/>
      <c r="C769" s="210"/>
      <c r="D769" s="180"/>
      <c r="E769" s="107"/>
      <c r="F769" s="179"/>
      <c r="G769" s="179"/>
      <c r="H769" s="1"/>
      <c r="I769" s="1"/>
      <c r="J769" s="1"/>
      <c r="K769" s="109"/>
      <c r="L769" s="1"/>
      <c r="M769" s="1"/>
      <c r="N769" s="1"/>
      <c r="O769" s="1"/>
      <c r="P769" s="12"/>
      <c r="Q769" s="12"/>
      <c r="R769" s="12"/>
    </row>
    <row r="770" spans="1:18" s="13" customFormat="1" ht="30" customHeight="1">
      <c r="A770" s="127"/>
      <c r="B770" s="180"/>
      <c r="C770" s="210"/>
      <c r="D770" s="180"/>
      <c r="E770" s="107"/>
      <c r="F770" s="179"/>
      <c r="G770" s="179"/>
      <c r="H770" s="1"/>
      <c r="I770" s="1"/>
      <c r="J770" s="1"/>
      <c r="K770" s="109"/>
      <c r="L770" s="1"/>
      <c r="M770" s="1"/>
      <c r="N770" s="1"/>
      <c r="O770" s="1"/>
      <c r="P770" s="12"/>
      <c r="Q770" s="12"/>
      <c r="R770" s="12"/>
    </row>
    <row r="771" spans="1:18" s="13" customFormat="1" ht="30" customHeight="1">
      <c r="A771" s="127"/>
      <c r="B771" s="180"/>
      <c r="C771" s="210"/>
      <c r="D771" s="180"/>
      <c r="E771" s="107"/>
      <c r="F771" s="179"/>
      <c r="G771" s="179"/>
      <c r="H771" s="1"/>
      <c r="I771" s="1"/>
      <c r="J771" s="1"/>
      <c r="K771" s="109"/>
      <c r="L771" s="1"/>
      <c r="M771" s="1"/>
      <c r="N771" s="1"/>
      <c r="O771" s="1"/>
      <c r="P771" s="12"/>
      <c r="Q771" s="12"/>
      <c r="R771" s="12"/>
    </row>
    <row r="772" spans="1:18" s="13" customFormat="1" ht="30" customHeight="1">
      <c r="A772" s="127"/>
      <c r="B772" s="180"/>
      <c r="C772" s="210"/>
      <c r="D772" s="180"/>
      <c r="E772" s="107"/>
      <c r="F772" s="179"/>
      <c r="G772" s="179"/>
      <c r="H772" s="1"/>
      <c r="I772" s="1"/>
      <c r="J772" s="1"/>
      <c r="K772" s="109"/>
      <c r="L772" s="1"/>
      <c r="M772" s="1"/>
      <c r="N772" s="1"/>
      <c r="O772" s="1"/>
      <c r="P772" s="12"/>
      <c r="Q772" s="12"/>
      <c r="R772" s="12"/>
    </row>
    <row r="773" spans="1:18" s="13" customFormat="1" ht="30" customHeight="1">
      <c r="A773" s="127"/>
      <c r="B773" s="180"/>
      <c r="C773" s="210"/>
      <c r="D773" s="180"/>
      <c r="E773" s="107"/>
      <c r="F773" s="179"/>
      <c r="G773" s="179"/>
      <c r="H773" s="1"/>
      <c r="I773" s="1"/>
      <c r="J773" s="1"/>
      <c r="K773" s="109"/>
      <c r="L773" s="1"/>
      <c r="M773" s="1"/>
      <c r="N773" s="1"/>
      <c r="O773" s="1"/>
      <c r="P773" s="12"/>
      <c r="Q773" s="12"/>
      <c r="R773" s="12"/>
    </row>
    <row r="774" spans="1:18" s="13" customFormat="1" ht="30" customHeight="1">
      <c r="A774" s="127"/>
      <c r="B774" s="180"/>
      <c r="C774" s="210"/>
      <c r="D774" s="180"/>
      <c r="E774" s="107"/>
      <c r="F774" s="179"/>
      <c r="G774" s="179"/>
      <c r="H774" s="1"/>
      <c r="I774" s="1"/>
      <c r="J774" s="1"/>
      <c r="K774" s="109"/>
      <c r="L774" s="1"/>
      <c r="M774" s="1"/>
      <c r="N774" s="1"/>
      <c r="O774" s="1"/>
      <c r="P774" s="12"/>
      <c r="Q774" s="12"/>
      <c r="R774" s="12"/>
    </row>
    <row r="775" spans="1:18" s="13" customFormat="1" ht="30" customHeight="1">
      <c r="A775" s="127"/>
      <c r="B775" s="180"/>
      <c r="C775" s="210"/>
      <c r="D775" s="180"/>
      <c r="E775" s="107"/>
      <c r="F775" s="179"/>
      <c r="G775" s="179"/>
      <c r="H775" s="1"/>
      <c r="I775" s="1"/>
      <c r="J775" s="1"/>
      <c r="K775" s="109"/>
      <c r="L775" s="1"/>
      <c r="M775" s="1"/>
      <c r="N775" s="1"/>
      <c r="O775" s="1"/>
      <c r="P775" s="12"/>
      <c r="Q775" s="12"/>
      <c r="R775" s="12"/>
    </row>
    <row r="776" spans="1:18" s="13" customFormat="1" ht="30" customHeight="1">
      <c r="A776" s="127"/>
      <c r="B776" s="180"/>
      <c r="C776" s="210"/>
      <c r="D776" s="180"/>
      <c r="E776" s="107"/>
      <c r="F776" s="179"/>
      <c r="G776" s="179"/>
      <c r="H776" s="1"/>
      <c r="I776" s="1"/>
      <c r="J776" s="1"/>
      <c r="K776" s="109"/>
      <c r="L776" s="1"/>
      <c r="M776" s="1"/>
      <c r="N776" s="1"/>
      <c r="O776" s="1"/>
      <c r="P776" s="12"/>
      <c r="Q776" s="12"/>
      <c r="R776" s="12"/>
    </row>
    <row r="777" spans="1:18" s="13" customFormat="1" ht="30" customHeight="1">
      <c r="A777" s="127"/>
      <c r="B777" s="180"/>
      <c r="C777" s="210"/>
      <c r="D777" s="180"/>
      <c r="E777" s="107"/>
      <c r="F777" s="179"/>
      <c r="G777" s="179"/>
      <c r="H777" s="1"/>
      <c r="I777" s="1"/>
      <c r="J777" s="1"/>
      <c r="K777" s="109"/>
      <c r="L777" s="1"/>
      <c r="M777" s="1"/>
      <c r="N777" s="1"/>
      <c r="O777" s="1"/>
      <c r="P777" s="12"/>
      <c r="Q777" s="12"/>
      <c r="R777" s="12"/>
    </row>
    <row r="778" spans="1:18" s="13" customFormat="1" ht="30" customHeight="1">
      <c r="A778" s="127"/>
      <c r="B778" s="180"/>
      <c r="C778" s="210"/>
      <c r="D778" s="180"/>
      <c r="E778" s="107"/>
      <c r="F778" s="179"/>
      <c r="G778" s="179"/>
      <c r="H778" s="1"/>
      <c r="I778" s="1"/>
      <c r="J778" s="1"/>
      <c r="K778" s="109"/>
      <c r="L778" s="1"/>
      <c r="M778" s="1"/>
      <c r="N778" s="1"/>
      <c r="O778" s="1"/>
      <c r="P778" s="12"/>
      <c r="Q778" s="12"/>
      <c r="R778" s="12"/>
    </row>
    <row r="779" spans="1:18" s="13" customFormat="1" ht="30" customHeight="1">
      <c r="A779" s="127"/>
      <c r="B779" s="180"/>
      <c r="C779" s="210"/>
      <c r="D779" s="180"/>
      <c r="E779" s="107"/>
      <c r="F779" s="179"/>
      <c r="G779" s="179"/>
      <c r="H779" s="1"/>
      <c r="I779" s="1"/>
      <c r="J779" s="1"/>
      <c r="K779" s="109"/>
      <c r="L779" s="1"/>
      <c r="M779" s="1"/>
      <c r="N779" s="1"/>
      <c r="O779" s="1"/>
      <c r="P779" s="12"/>
      <c r="Q779" s="12"/>
      <c r="R779" s="12"/>
    </row>
    <row r="780" spans="1:18" s="13" customFormat="1" ht="30" customHeight="1">
      <c r="A780" s="127"/>
      <c r="B780" s="180"/>
      <c r="C780" s="210"/>
      <c r="D780" s="180"/>
      <c r="E780" s="107"/>
      <c r="F780" s="179"/>
      <c r="G780" s="179"/>
      <c r="H780" s="1"/>
      <c r="I780" s="1"/>
      <c r="J780" s="1"/>
      <c r="K780" s="109"/>
      <c r="L780" s="1"/>
      <c r="M780" s="1"/>
      <c r="N780" s="1"/>
      <c r="O780" s="1"/>
      <c r="P780" s="12"/>
      <c r="Q780" s="12"/>
      <c r="R780" s="12"/>
    </row>
    <row r="781" spans="1:18" s="13" customFormat="1" ht="30" customHeight="1">
      <c r="A781" s="127"/>
      <c r="B781" s="180"/>
      <c r="C781" s="210"/>
      <c r="D781" s="180"/>
      <c r="E781" s="107"/>
      <c r="F781" s="179"/>
      <c r="G781" s="179"/>
      <c r="H781" s="1"/>
      <c r="I781" s="1"/>
      <c r="J781" s="1"/>
      <c r="K781" s="109"/>
      <c r="L781" s="1"/>
      <c r="M781" s="1"/>
      <c r="N781" s="1"/>
      <c r="O781" s="1"/>
      <c r="P781" s="12"/>
      <c r="Q781" s="12"/>
      <c r="R781" s="12"/>
    </row>
    <row r="782" spans="1:18" s="13" customFormat="1" ht="30" customHeight="1">
      <c r="A782" s="127"/>
      <c r="B782" s="180"/>
      <c r="C782" s="210"/>
      <c r="D782" s="180"/>
      <c r="E782" s="107"/>
      <c r="F782" s="179"/>
      <c r="G782" s="179"/>
      <c r="H782" s="1"/>
      <c r="I782" s="1"/>
      <c r="J782" s="1"/>
      <c r="K782" s="109"/>
      <c r="L782" s="1"/>
      <c r="M782" s="1"/>
      <c r="N782" s="1"/>
      <c r="O782" s="1"/>
      <c r="P782" s="12"/>
      <c r="Q782" s="12"/>
      <c r="R782" s="12"/>
    </row>
    <row r="783" spans="1:18" s="13" customFormat="1" ht="30" customHeight="1">
      <c r="A783" s="127"/>
      <c r="B783" s="180"/>
      <c r="C783" s="210"/>
      <c r="D783" s="180"/>
      <c r="E783" s="107"/>
      <c r="F783" s="179"/>
      <c r="G783" s="179"/>
      <c r="H783" s="1"/>
      <c r="I783" s="1"/>
      <c r="J783" s="1"/>
      <c r="K783" s="109"/>
      <c r="L783" s="1"/>
      <c r="M783" s="1"/>
      <c r="N783" s="1"/>
      <c r="O783" s="1"/>
      <c r="P783" s="12"/>
      <c r="Q783" s="12"/>
      <c r="R783" s="12"/>
    </row>
    <row r="784" spans="1:18" s="13" customFormat="1" ht="30" customHeight="1">
      <c r="A784" s="127"/>
      <c r="B784" s="180"/>
      <c r="C784" s="210"/>
      <c r="D784" s="180"/>
      <c r="E784" s="107"/>
      <c r="F784" s="179"/>
      <c r="G784" s="179"/>
      <c r="H784" s="1"/>
      <c r="I784" s="1"/>
      <c r="J784" s="1"/>
      <c r="K784" s="109"/>
      <c r="L784" s="1"/>
      <c r="M784" s="1"/>
      <c r="N784" s="1"/>
      <c r="O784" s="1"/>
      <c r="P784" s="12"/>
      <c r="Q784" s="12"/>
      <c r="R784" s="12"/>
    </row>
    <row r="785" spans="1:18" s="13" customFormat="1" ht="30" customHeight="1">
      <c r="A785" s="127"/>
      <c r="B785" s="180"/>
      <c r="C785" s="210"/>
      <c r="D785" s="180"/>
      <c r="E785" s="107"/>
      <c r="F785" s="179"/>
      <c r="G785" s="179"/>
      <c r="H785" s="1"/>
      <c r="I785" s="1"/>
      <c r="J785" s="1"/>
      <c r="K785" s="109"/>
      <c r="L785" s="1"/>
      <c r="M785" s="1"/>
      <c r="N785" s="1"/>
      <c r="O785" s="1"/>
      <c r="P785" s="12"/>
      <c r="Q785" s="12"/>
      <c r="R785" s="12"/>
    </row>
    <row r="786" spans="1:18" s="13" customFormat="1" ht="30" customHeight="1">
      <c r="A786" s="127"/>
      <c r="B786" s="180"/>
      <c r="C786" s="210"/>
      <c r="D786" s="180"/>
      <c r="E786" s="107"/>
      <c r="F786" s="179"/>
      <c r="G786" s="179"/>
      <c r="H786" s="1"/>
      <c r="I786" s="1"/>
      <c r="J786" s="1"/>
      <c r="K786" s="109"/>
      <c r="L786" s="1"/>
      <c r="M786" s="1"/>
      <c r="N786" s="1"/>
      <c r="O786" s="1"/>
      <c r="P786" s="12"/>
      <c r="Q786" s="12"/>
      <c r="R786" s="12"/>
    </row>
    <row r="787" spans="1:18" s="13" customFormat="1" ht="30" customHeight="1">
      <c r="A787" s="127"/>
      <c r="B787" s="180"/>
      <c r="C787" s="210"/>
      <c r="D787" s="180"/>
      <c r="E787" s="107"/>
      <c r="F787" s="179"/>
      <c r="G787" s="179"/>
      <c r="H787" s="1"/>
      <c r="I787" s="1"/>
      <c r="J787" s="1"/>
      <c r="K787" s="109"/>
      <c r="L787" s="1"/>
      <c r="M787" s="1"/>
      <c r="N787" s="1"/>
      <c r="O787" s="1"/>
      <c r="P787" s="12"/>
      <c r="Q787" s="12"/>
      <c r="R787" s="12"/>
    </row>
    <row r="788" spans="1:18" s="13" customFormat="1" ht="30" customHeight="1">
      <c r="A788" s="127"/>
      <c r="B788" s="180"/>
      <c r="C788" s="210"/>
      <c r="D788" s="180"/>
      <c r="E788" s="107"/>
      <c r="F788" s="179"/>
      <c r="G788" s="179"/>
      <c r="H788" s="1"/>
      <c r="I788" s="1"/>
      <c r="J788" s="1"/>
      <c r="K788" s="109"/>
      <c r="L788" s="1"/>
      <c r="M788" s="1"/>
      <c r="N788" s="1"/>
      <c r="O788" s="1"/>
      <c r="P788" s="12"/>
      <c r="Q788" s="12"/>
      <c r="R788" s="12"/>
    </row>
    <row r="789" spans="1:18" s="13" customFormat="1" ht="30" customHeight="1">
      <c r="A789" s="127"/>
      <c r="B789" s="180"/>
      <c r="C789" s="210"/>
      <c r="D789" s="180"/>
      <c r="E789" s="107"/>
      <c r="F789" s="179"/>
      <c r="G789" s="179"/>
      <c r="H789" s="1"/>
      <c r="I789" s="1"/>
      <c r="J789" s="1"/>
      <c r="K789" s="109"/>
      <c r="L789" s="1"/>
      <c r="M789" s="1"/>
      <c r="N789" s="1"/>
      <c r="O789" s="1"/>
      <c r="P789" s="12"/>
      <c r="Q789" s="12"/>
      <c r="R789" s="12"/>
    </row>
    <row r="790" spans="1:18" s="13" customFormat="1" ht="30" customHeight="1">
      <c r="A790" s="127"/>
      <c r="B790" s="180"/>
      <c r="C790" s="210"/>
      <c r="D790" s="180"/>
      <c r="E790" s="107"/>
      <c r="F790" s="179"/>
      <c r="G790" s="179"/>
      <c r="H790" s="1"/>
      <c r="I790" s="1"/>
      <c r="J790" s="1"/>
      <c r="K790" s="109"/>
      <c r="L790" s="1"/>
      <c r="M790" s="1"/>
      <c r="N790" s="1"/>
      <c r="O790" s="1"/>
      <c r="P790" s="12"/>
      <c r="Q790" s="12"/>
      <c r="R790" s="12"/>
    </row>
    <row r="791" spans="1:18" s="13" customFormat="1" ht="30" customHeight="1">
      <c r="A791" s="127"/>
      <c r="B791" s="180"/>
      <c r="C791" s="210"/>
      <c r="D791" s="180"/>
      <c r="E791" s="107"/>
      <c r="F791" s="179"/>
      <c r="G791" s="179"/>
      <c r="H791" s="1"/>
      <c r="I791" s="1"/>
      <c r="J791" s="1"/>
      <c r="K791" s="109"/>
      <c r="L791" s="1"/>
      <c r="M791" s="1"/>
      <c r="N791" s="1"/>
      <c r="O791" s="1"/>
      <c r="P791" s="12"/>
      <c r="Q791" s="12"/>
      <c r="R791" s="12"/>
    </row>
    <row r="792" spans="1:18" s="13" customFormat="1" ht="30" customHeight="1">
      <c r="A792" s="127"/>
      <c r="B792" s="180"/>
      <c r="C792" s="210"/>
      <c r="D792" s="180"/>
      <c r="E792" s="107"/>
      <c r="F792" s="179"/>
      <c r="G792" s="179"/>
      <c r="H792" s="1"/>
      <c r="I792" s="1"/>
      <c r="J792" s="1"/>
      <c r="K792" s="109"/>
      <c r="L792" s="1"/>
      <c r="M792" s="1"/>
      <c r="N792" s="1"/>
      <c r="O792" s="1"/>
      <c r="P792" s="12"/>
      <c r="Q792" s="12"/>
      <c r="R792" s="12"/>
    </row>
    <row r="793" spans="1:18" s="13" customFormat="1" ht="30" customHeight="1">
      <c r="A793" s="127"/>
      <c r="B793" s="180"/>
      <c r="C793" s="210"/>
      <c r="D793" s="180"/>
      <c r="E793" s="107"/>
      <c r="F793" s="179"/>
      <c r="G793" s="179"/>
      <c r="H793" s="1"/>
      <c r="I793" s="1"/>
      <c r="J793" s="1"/>
      <c r="K793" s="109"/>
      <c r="L793" s="1"/>
      <c r="M793" s="1"/>
      <c r="N793" s="1"/>
      <c r="O793" s="1"/>
      <c r="P793" s="12"/>
      <c r="Q793" s="12"/>
      <c r="R793" s="12"/>
    </row>
    <row r="794" spans="1:18" s="13" customFormat="1" ht="30" customHeight="1">
      <c r="A794" s="127"/>
      <c r="B794" s="180"/>
      <c r="C794" s="210"/>
      <c r="D794" s="180"/>
      <c r="E794" s="107"/>
      <c r="F794" s="179"/>
      <c r="G794" s="179"/>
      <c r="H794" s="1"/>
      <c r="I794" s="1"/>
      <c r="J794" s="1"/>
      <c r="K794" s="109"/>
      <c r="L794" s="1"/>
      <c r="M794" s="1"/>
      <c r="N794" s="1"/>
      <c r="O794" s="1"/>
      <c r="P794" s="12"/>
      <c r="Q794" s="12"/>
      <c r="R794" s="12"/>
    </row>
    <row r="795" spans="1:18" s="13" customFormat="1" ht="30" customHeight="1">
      <c r="A795" s="127"/>
      <c r="B795" s="180"/>
      <c r="C795" s="210"/>
      <c r="D795" s="180"/>
      <c r="E795" s="107"/>
      <c r="F795" s="179"/>
      <c r="G795" s="179"/>
      <c r="H795" s="1"/>
      <c r="I795" s="1"/>
      <c r="J795" s="1"/>
      <c r="K795" s="109"/>
      <c r="L795" s="1"/>
      <c r="M795" s="1"/>
      <c r="N795" s="1"/>
      <c r="O795" s="1"/>
      <c r="P795" s="12"/>
      <c r="Q795" s="12"/>
      <c r="R795" s="12"/>
    </row>
    <row r="796" spans="1:18" s="13" customFormat="1" ht="30" customHeight="1">
      <c r="A796" s="127"/>
      <c r="B796" s="180"/>
      <c r="C796" s="210"/>
      <c r="D796" s="180"/>
      <c r="E796" s="107"/>
      <c r="F796" s="179"/>
      <c r="G796" s="179"/>
      <c r="H796" s="1"/>
      <c r="I796" s="1"/>
      <c r="J796" s="1"/>
      <c r="K796" s="109"/>
      <c r="L796" s="1"/>
      <c r="M796" s="1"/>
      <c r="N796" s="1"/>
      <c r="O796" s="1"/>
      <c r="P796" s="12"/>
      <c r="Q796" s="12"/>
      <c r="R796" s="12"/>
    </row>
    <row r="797" spans="1:18" s="13" customFormat="1" ht="30" customHeight="1">
      <c r="A797" s="127"/>
      <c r="B797" s="180"/>
      <c r="C797" s="210"/>
      <c r="D797" s="180"/>
      <c r="E797" s="107"/>
      <c r="F797" s="179"/>
      <c r="G797" s="179"/>
      <c r="H797" s="1"/>
      <c r="I797" s="1"/>
      <c r="J797" s="1"/>
      <c r="K797" s="109"/>
      <c r="L797" s="1"/>
      <c r="M797" s="1"/>
      <c r="N797" s="1"/>
      <c r="O797" s="1"/>
      <c r="P797" s="12"/>
      <c r="Q797" s="12"/>
      <c r="R797" s="12"/>
    </row>
    <row r="798" spans="1:18" s="13" customFormat="1" ht="30" customHeight="1">
      <c r="A798" s="127"/>
      <c r="B798" s="180"/>
      <c r="C798" s="210"/>
      <c r="D798" s="180"/>
      <c r="E798" s="107"/>
      <c r="F798" s="179"/>
      <c r="G798" s="179"/>
      <c r="H798" s="1"/>
      <c r="I798" s="1"/>
      <c r="J798" s="1"/>
      <c r="K798" s="109"/>
      <c r="L798" s="1"/>
      <c r="M798" s="1"/>
      <c r="N798" s="1"/>
      <c r="O798" s="1"/>
      <c r="P798" s="12"/>
      <c r="Q798" s="12"/>
      <c r="R798" s="12"/>
    </row>
    <row r="799" spans="1:18" s="13" customFormat="1" ht="30" customHeight="1">
      <c r="A799" s="127"/>
      <c r="B799" s="180"/>
      <c r="C799" s="210"/>
      <c r="D799" s="180"/>
      <c r="E799" s="107"/>
      <c r="F799" s="179"/>
      <c r="G799" s="179"/>
      <c r="H799" s="1"/>
      <c r="I799" s="1"/>
      <c r="J799" s="1"/>
      <c r="K799" s="109"/>
      <c r="L799" s="1"/>
      <c r="M799" s="1"/>
      <c r="N799" s="1"/>
      <c r="O799" s="1"/>
      <c r="P799" s="12"/>
      <c r="Q799" s="12"/>
      <c r="R799" s="12"/>
    </row>
    <row r="800" spans="1:18" s="13" customFormat="1" ht="30" customHeight="1">
      <c r="A800" s="127"/>
      <c r="B800" s="180"/>
      <c r="C800" s="210"/>
      <c r="D800" s="180"/>
      <c r="E800" s="107"/>
      <c r="F800" s="179"/>
      <c r="G800" s="179"/>
      <c r="H800" s="1"/>
      <c r="I800" s="1"/>
      <c r="J800" s="1"/>
      <c r="K800" s="109"/>
      <c r="L800" s="1"/>
      <c r="M800" s="1"/>
      <c r="N800" s="1"/>
      <c r="O800" s="1"/>
      <c r="P800" s="12"/>
      <c r="Q800" s="12"/>
      <c r="R800" s="12"/>
    </row>
    <row r="801" spans="1:18" s="13" customFormat="1" ht="30" customHeight="1">
      <c r="A801" s="127"/>
      <c r="B801" s="180"/>
      <c r="C801" s="210"/>
      <c r="D801" s="180"/>
      <c r="E801" s="107"/>
      <c r="F801" s="179"/>
      <c r="G801" s="179"/>
      <c r="H801" s="1"/>
      <c r="I801" s="1"/>
      <c r="J801" s="1"/>
      <c r="K801" s="109"/>
      <c r="L801" s="1"/>
      <c r="M801" s="1"/>
      <c r="N801" s="1"/>
      <c r="O801" s="1"/>
      <c r="P801" s="12"/>
      <c r="Q801" s="12"/>
      <c r="R801" s="12"/>
    </row>
    <row r="802" spans="1:18" s="13" customFormat="1" ht="30" customHeight="1">
      <c r="A802" s="127"/>
      <c r="B802" s="180"/>
      <c r="C802" s="210"/>
      <c r="D802" s="180"/>
      <c r="E802" s="107"/>
      <c r="F802" s="179"/>
      <c r="G802" s="179"/>
      <c r="H802" s="1"/>
      <c r="I802" s="1"/>
      <c r="J802" s="1"/>
      <c r="K802" s="109"/>
      <c r="L802" s="1"/>
      <c r="M802" s="1"/>
      <c r="N802" s="1"/>
      <c r="O802" s="1"/>
      <c r="P802" s="12"/>
      <c r="Q802" s="12"/>
      <c r="R802" s="12"/>
    </row>
    <row r="803" spans="1:18" s="13" customFormat="1" ht="30" customHeight="1">
      <c r="A803" s="127"/>
      <c r="B803" s="180"/>
      <c r="C803" s="210"/>
      <c r="D803" s="180"/>
      <c r="E803" s="107"/>
      <c r="F803" s="179"/>
      <c r="G803" s="179"/>
      <c r="H803" s="1"/>
      <c r="I803" s="1"/>
      <c r="J803" s="1"/>
      <c r="K803" s="109"/>
      <c r="L803" s="1"/>
      <c r="M803" s="1"/>
      <c r="N803" s="1"/>
      <c r="O803" s="1"/>
      <c r="P803" s="12"/>
      <c r="Q803" s="12"/>
      <c r="R803" s="12"/>
    </row>
    <row r="804" spans="1:18" s="13" customFormat="1" ht="30" customHeight="1">
      <c r="A804" s="127"/>
      <c r="B804" s="180"/>
      <c r="C804" s="210"/>
      <c r="D804" s="180"/>
      <c r="E804" s="107"/>
      <c r="F804" s="179"/>
      <c r="G804" s="179"/>
      <c r="H804" s="1"/>
      <c r="I804" s="1"/>
      <c r="J804" s="1"/>
      <c r="K804" s="109"/>
      <c r="L804" s="1"/>
      <c r="M804" s="1"/>
      <c r="N804" s="1"/>
      <c r="O804" s="1"/>
      <c r="P804" s="12"/>
      <c r="Q804" s="12"/>
      <c r="R804" s="12"/>
    </row>
    <row r="805" spans="1:18" s="13" customFormat="1" ht="30" customHeight="1">
      <c r="A805" s="127"/>
      <c r="B805" s="180"/>
      <c r="C805" s="210"/>
      <c r="D805" s="180"/>
      <c r="E805" s="107"/>
      <c r="F805" s="179"/>
      <c r="G805" s="179"/>
      <c r="H805" s="1"/>
      <c r="I805" s="1"/>
      <c r="J805" s="1"/>
      <c r="K805" s="109"/>
      <c r="L805" s="1"/>
      <c r="M805" s="1"/>
      <c r="N805" s="1"/>
      <c r="O805" s="1"/>
      <c r="P805" s="12"/>
      <c r="Q805" s="12"/>
      <c r="R805" s="12"/>
    </row>
    <row r="806" spans="1:18" s="13" customFormat="1" ht="30" customHeight="1">
      <c r="A806" s="127"/>
      <c r="B806" s="180"/>
      <c r="C806" s="210"/>
      <c r="D806" s="180"/>
      <c r="E806" s="107"/>
      <c r="F806" s="179"/>
      <c r="G806" s="179"/>
      <c r="H806" s="1"/>
      <c r="I806" s="1"/>
      <c r="J806" s="1"/>
      <c r="K806" s="109"/>
      <c r="L806" s="1"/>
      <c r="M806" s="1"/>
      <c r="N806" s="1"/>
      <c r="O806" s="1"/>
      <c r="P806" s="12"/>
      <c r="Q806" s="12"/>
      <c r="R806" s="12"/>
    </row>
    <row r="807" spans="1:18" s="13" customFormat="1" ht="30" customHeight="1">
      <c r="A807" s="127"/>
      <c r="B807" s="180"/>
      <c r="C807" s="210"/>
      <c r="D807" s="180"/>
      <c r="E807" s="107"/>
      <c r="F807" s="179"/>
      <c r="G807" s="179"/>
      <c r="H807" s="1"/>
      <c r="I807" s="1"/>
      <c r="J807" s="1"/>
      <c r="K807" s="109"/>
      <c r="L807" s="1"/>
      <c r="M807" s="1"/>
      <c r="N807" s="1"/>
      <c r="O807" s="1"/>
      <c r="P807" s="12"/>
      <c r="Q807" s="12"/>
      <c r="R807" s="12"/>
    </row>
    <row r="808" spans="1:18" s="13" customFormat="1" ht="30" customHeight="1">
      <c r="A808" s="127"/>
      <c r="B808" s="180"/>
      <c r="C808" s="210"/>
      <c r="D808" s="180"/>
      <c r="E808" s="107"/>
      <c r="F808" s="179"/>
      <c r="G808" s="179"/>
      <c r="H808" s="1"/>
      <c r="I808" s="1"/>
      <c r="J808" s="1"/>
      <c r="K808" s="109"/>
      <c r="L808" s="1"/>
      <c r="M808" s="1"/>
      <c r="N808" s="1"/>
      <c r="O808" s="1"/>
      <c r="P808" s="12"/>
      <c r="Q808" s="12"/>
      <c r="R808" s="12"/>
    </row>
    <row r="809" spans="1:18" s="13" customFormat="1" ht="30" customHeight="1">
      <c r="A809" s="127"/>
      <c r="B809" s="180"/>
      <c r="C809" s="210"/>
      <c r="D809" s="180"/>
      <c r="E809" s="107"/>
      <c r="F809" s="179"/>
      <c r="G809" s="179"/>
      <c r="H809" s="1"/>
      <c r="I809" s="1"/>
      <c r="J809" s="1"/>
      <c r="K809" s="109"/>
      <c r="L809" s="1"/>
      <c r="M809" s="1"/>
      <c r="N809" s="1"/>
      <c r="O809" s="1"/>
      <c r="P809" s="12"/>
      <c r="Q809" s="12"/>
      <c r="R809" s="12"/>
    </row>
    <row r="810" spans="1:18" s="13" customFormat="1" ht="30" customHeight="1">
      <c r="A810" s="127"/>
      <c r="B810" s="180"/>
      <c r="C810" s="210"/>
      <c r="D810" s="180"/>
      <c r="E810" s="107"/>
      <c r="F810" s="179"/>
      <c r="G810" s="179"/>
      <c r="H810" s="1"/>
      <c r="I810" s="1"/>
      <c r="J810" s="1"/>
      <c r="K810" s="109"/>
      <c r="L810" s="1"/>
      <c r="M810" s="1"/>
      <c r="N810" s="1"/>
      <c r="O810" s="1"/>
      <c r="P810" s="12"/>
      <c r="Q810" s="12"/>
      <c r="R810" s="12"/>
    </row>
    <row r="811" spans="1:18" s="13" customFormat="1" ht="30" customHeight="1">
      <c r="A811" s="127"/>
      <c r="B811" s="180"/>
      <c r="C811" s="210"/>
      <c r="D811" s="180"/>
      <c r="E811" s="107"/>
      <c r="F811" s="179"/>
      <c r="G811" s="179"/>
      <c r="H811" s="1"/>
      <c r="I811" s="1"/>
      <c r="J811" s="1"/>
      <c r="K811" s="109"/>
      <c r="L811" s="1"/>
      <c r="M811" s="1"/>
      <c r="N811" s="1"/>
      <c r="O811" s="1"/>
      <c r="P811" s="12"/>
      <c r="Q811" s="12"/>
      <c r="R811" s="12"/>
    </row>
    <row r="812" spans="1:18" s="13" customFormat="1" ht="30" customHeight="1">
      <c r="A812" s="127"/>
      <c r="B812" s="180"/>
      <c r="C812" s="210"/>
      <c r="D812" s="180"/>
      <c r="E812" s="107"/>
      <c r="F812" s="179"/>
      <c r="G812" s="179"/>
      <c r="H812" s="1"/>
      <c r="I812" s="1"/>
      <c r="J812" s="1"/>
      <c r="K812" s="109"/>
      <c r="L812" s="1"/>
      <c r="M812" s="1"/>
      <c r="N812" s="1"/>
      <c r="O812" s="1"/>
      <c r="P812" s="12"/>
      <c r="Q812" s="12"/>
      <c r="R812" s="12"/>
    </row>
    <row r="813" spans="1:18" s="13" customFormat="1" ht="30" customHeight="1">
      <c r="A813" s="127"/>
      <c r="B813" s="180"/>
      <c r="C813" s="210"/>
      <c r="D813" s="180"/>
      <c r="E813" s="107"/>
      <c r="F813" s="179"/>
      <c r="G813" s="179"/>
      <c r="H813" s="1"/>
      <c r="I813" s="1"/>
      <c r="J813" s="1"/>
      <c r="K813" s="109"/>
      <c r="L813" s="1"/>
      <c r="M813" s="1"/>
      <c r="N813" s="1"/>
      <c r="O813" s="1"/>
      <c r="P813" s="12"/>
      <c r="Q813" s="12"/>
      <c r="R813" s="12"/>
    </row>
    <row r="814" spans="1:18" s="13" customFormat="1" ht="30" customHeight="1">
      <c r="A814" s="127"/>
      <c r="B814" s="180"/>
      <c r="C814" s="210"/>
      <c r="D814" s="180"/>
      <c r="E814" s="107"/>
      <c r="F814" s="179"/>
      <c r="G814" s="179"/>
      <c r="H814" s="1"/>
      <c r="I814" s="1"/>
      <c r="J814" s="1"/>
      <c r="K814" s="109"/>
      <c r="L814" s="1"/>
      <c r="M814" s="1"/>
      <c r="N814" s="1"/>
      <c r="O814" s="1"/>
      <c r="P814" s="12"/>
      <c r="Q814" s="12"/>
      <c r="R814" s="12"/>
    </row>
    <row r="815" spans="1:18" s="13" customFormat="1" ht="30" customHeight="1">
      <c r="A815" s="127"/>
      <c r="B815" s="180"/>
      <c r="C815" s="210"/>
      <c r="D815" s="180"/>
      <c r="E815" s="107"/>
      <c r="F815" s="179"/>
      <c r="G815" s="179"/>
      <c r="H815" s="1"/>
      <c r="I815" s="1"/>
      <c r="J815" s="1"/>
      <c r="K815" s="109"/>
      <c r="L815" s="1"/>
      <c r="M815" s="1"/>
      <c r="N815" s="1"/>
      <c r="O815" s="1"/>
      <c r="P815" s="12"/>
      <c r="Q815" s="12"/>
      <c r="R815" s="12"/>
    </row>
    <row r="816" spans="1:18" s="13" customFormat="1" ht="30" customHeight="1">
      <c r="A816" s="127"/>
      <c r="B816" s="180"/>
      <c r="C816" s="210"/>
      <c r="D816" s="180"/>
      <c r="E816" s="107"/>
      <c r="F816" s="179"/>
      <c r="G816" s="179"/>
      <c r="H816" s="1"/>
      <c r="I816" s="1"/>
      <c r="J816" s="1"/>
      <c r="K816" s="109"/>
      <c r="L816" s="1"/>
      <c r="M816" s="1"/>
      <c r="N816" s="1"/>
      <c r="O816" s="1"/>
      <c r="P816" s="12"/>
      <c r="Q816" s="12"/>
      <c r="R816" s="12"/>
    </row>
    <row r="817" spans="1:18" s="13" customFormat="1" ht="30" customHeight="1">
      <c r="A817" s="127"/>
      <c r="B817" s="180"/>
      <c r="C817" s="210"/>
      <c r="D817" s="180"/>
      <c r="E817" s="107"/>
      <c r="F817" s="179"/>
      <c r="G817" s="179"/>
      <c r="H817" s="1"/>
      <c r="I817" s="1"/>
      <c r="J817" s="1"/>
      <c r="K817" s="109"/>
      <c r="L817" s="1"/>
      <c r="M817" s="1"/>
      <c r="N817" s="1"/>
      <c r="O817" s="1"/>
      <c r="P817" s="12"/>
      <c r="Q817" s="12"/>
      <c r="R817" s="12"/>
    </row>
    <row r="818" spans="1:18" s="13" customFormat="1" ht="30" customHeight="1">
      <c r="A818" s="127"/>
      <c r="B818" s="180"/>
      <c r="C818" s="210"/>
      <c r="D818" s="180"/>
      <c r="E818" s="107"/>
      <c r="F818" s="179"/>
      <c r="G818" s="179"/>
      <c r="H818" s="1"/>
      <c r="I818" s="1"/>
      <c r="J818" s="1"/>
      <c r="K818" s="109"/>
      <c r="L818" s="1"/>
      <c r="M818" s="1"/>
      <c r="N818" s="1"/>
      <c r="O818" s="1"/>
      <c r="P818" s="12"/>
      <c r="Q818" s="12"/>
      <c r="R818" s="12"/>
    </row>
    <row r="819" spans="1:18" s="13" customFormat="1" ht="30" customHeight="1">
      <c r="A819" s="127"/>
      <c r="B819" s="180"/>
      <c r="C819" s="210"/>
      <c r="D819" s="180"/>
      <c r="E819" s="107"/>
      <c r="F819" s="179"/>
      <c r="G819" s="179"/>
      <c r="H819" s="1"/>
      <c r="I819" s="1"/>
      <c r="J819" s="1"/>
      <c r="K819" s="109"/>
      <c r="L819" s="1"/>
      <c r="M819" s="1"/>
      <c r="N819" s="1"/>
      <c r="O819" s="1"/>
      <c r="P819" s="12"/>
      <c r="Q819" s="12"/>
      <c r="R819" s="12"/>
    </row>
    <row r="820" spans="1:18" s="13" customFormat="1" ht="30" customHeight="1">
      <c r="A820" s="127"/>
      <c r="B820" s="180"/>
      <c r="C820" s="210"/>
      <c r="D820" s="180"/>
      <c r="E820" s="107"/>
      <c r="F820" s="179"/>
      <c r="G820" s="179"/>
      <c r="H820" s="1"/>
      <c r="I820" s="1"/>
      <c r="J820" s="1"/>
      <c r="K820" s="109"/>
      <c r="L820" s="1"/>
      <c r="M820" s="1"/>
      <c r="N820" s="1"/>
      <c r="O820" s="1"/>
      <c r="P820" s="12"/>
      <c r="Q820" s="12"/>
      <c r="R820" s="12"/>
    </row>
    <row r="821" spans="1:18" s="13" customFormat="1" ht="30" customHeight="1">
      <c r="A821" s="127"/>
      <c r="B821" s="180"/>
      <c r="C821" s="210"/>
      <c r="D821" s="180"/>
      <c r="E821" s="107"/>
      <c r="F821" s="179"/>
      <c r="G821" s="179"/>
      <c r="H821" s="1"/>
      <c r="I821" s="1"/>
      <c r="J821" s="1"/>
      <c r="K821" s="109"/>
      <c r="L821" s="1"/>
      <c r="M821" s="1"/>
      <c r="N821" s="1"/>
      <c r="O821" s="1"/>
      <c r="P821" s="12"/>
      <c r="Q821" s="12"/>
      <c r="R821" s="12"/>
    </row>
    <row r="822" spans="1:18" s="13" customFormat="1" ht="30" customHeight="1">
      <c r="A822" s="127"/>
      <c r="B822" s="180"/>
      <c r="C822" s="210"/>
      <c r="D822" s="180"/>
      <c r="E822" s="107"/>
      <c r="F822" s="179"/>
      <c r="G822" s="179"/>
      <c r="H822" s="1"/>
      <c r="I822" s="1"/>
      <c r="J822" s="1"/>
      <c r="K822" s="109"/>
      <c r="L822" s="1"/>
      <c r="M822" s="1"/>
      <c r="N822" s="1"/>
      <c r="O822" s="1"/>
      <c r="P822" s="12"/>
      <c r="Q822" s="12"/>
      <c r="R822" s="12"/>
    </row>
    <row r="823" spans="1:18" s="13" customFormat="1" ht="30" customHeight="1">
      <c r="A823" s="127"/>
      <c r="B823" s="180"/>
      <c r="C823" s="210"/>
      <c r="D823" s="180"/>
      <c r="E823" s="107"/>
      <c r="F823" s="179"/>
      <c r="G823" s="179"/>
      <c r="H823" s="1"/>
      <c r="I823" s="1"/>
      <c r="J823" s="1"/>
      <c r="K823" s="109"/>
      <c r="L823" s="1"/>
      <c r="M823" s="1"/>
      <c r="N823" s="1"/>
      <c r="O823" s="1"/>
      <c r="P823" s="12"/>
      <c r="Q823" s="12"/>
      <c r="R823" s="12"/>
    </row>
    <row r="824" spans="1:18" s="13" customFormat="1" ht="30" customHeight="1">
      <c r="A824" s="127"/>
      <c r="B824" s="180"/>
      <c r="C824" s="210"/>
      <c r="D824" s="180"/>
      <c r="E824" s="107"/>
      <c r="F824" s="179"/>
      <c r="G824" s="179"/>
      <c r="H824" s="1"/>
      <c r="I824" s="1"/>
      <c r="J824" s="1"/>
      <c r="K824" s="109"/>
      <c r="L824" s="1"/>
      <c r="M824" s="1"/>
      <c r="N824" s="1"/>
      <c r="O824" s="1"/>
      <c r="P824" s="12"/>
      <c r="Q824" s="12"/>
      <c r="R824" s="12"/>
    </row>
    <row r="825" spans="1:18" s="13" customFormat="1" ht="30" customHeight="1">
      <c r="A825" s="127"/>
      <c r="B825" s="180"/>
      <c r="C825" s="210"/>
      <c r="D825" s="180"/>
      <c r="E825" s="107"/>
      <c r="F825" s="179"/>
      <c r="G825" s="179"/>
      <c r="H825" s="1"/>
      <c r="I825" s="1"/>
      <c r="J825" s="1"/>
      <c r="K825" s="109"/>
      <c r="L825" s="1"/>
      <c r="M825" s="1"/>
      <c r="N825" s="1"/>
      <c r="O825" s="1"/>
      <c r="P825" s="12"/>
      <c r="Q825" s="12"/>
      <c r="R825" s="12"/>
    </row>
    <row r="826" spans="1:18" s="13" customFormat="1" ht="30" customHeight="1">
      <c r="A826" s="127"/>
      <c r="B826" s="180"/>
      <c r="C826" s="210"/>
      <c r="D826" s="180"/>
      <c r="E826" s="107"/>
      <c r="F826" s="179"/>
      <c r="G826" s="179"/>
      <c r="H826" s="1"/>
      <c r="I826" s="1"/>
      <c r="J826" s="1"/>
      <c r="K826" s="109"/>
      <c r="L826" s="1"/>
      <c r="M826" s="1"/>
      <c r="N826" s="1"/>
      <c r="O826" s="1"/>
      <c r="P826" s="12"/>
      <c r="Q826" s="12"/>
      <c r="R826" s="12"/>
    </row>
    <row r="827" spans="1:18" s="13" customFormat="1" ht="30" customHeight="1">
      <c r="A827" s="127"/>
      <c r="B827" s="180"/>
      <c r="C827" s="210"/>
      <c r="D827" s="180"/>
      <c r="E827" s="107"/>
      <c r="F827" s="179"/>
      <c r="G827" s="179"/>
      <c r="H827" s="1"/>
      <c r="I827" s="1"/>
      <c r="J827" s="1"/>
      <c r="K827" s="109"/>
      <c r="L827" s="1"/>
      <c r="M827" s="1"/>
      <c r="N827" s="1"/>
      <c r="O827" s="1"/>
      <c r="P827" s="12"/>
      <c r="Q827" s="12"/>
      <c r="R827" s="12"/>
    </row>
    <row r="828" spans="1:18" s="13" customFormat="1" ht="30" customHeight="1">
      <c r="A828" s="127"/>
      <c r="B828" s="180"/>
      <c r="C828" s="210"/>
      <c r="D828" s="180"/>
      <c r="E828" s="107"/>
      <c r="F828" s="179"/>
      <c r="G828" s="179"/>
      <c r="H828" s="1"/>
      <c r="I828" s="1"/>
      <c r="J828" s="1"/>
      <c r="K828" s="109"/>
      <c r="L828" s="1"/>
      <c r="M828" s="1"/>
      <c r="N828" s="1"/>
      <c r="O828" s="1"/>
      <c r="P828" s="12"/>
      <c r="Q828" s="12"/>
      <c r="R828" s="12"/>
    </row>
    <row r="829" spans="1:18" s="13" customFormat="1" ht="30" customHeight="1">
      <c r="A829" s="127"/>
      <c r="B829" s="180"/>
      <c r="C829" s="210"/>
      <c r="D829" s="180"/>
      <c r="E829" s="107"/>
      <c r="F829" s="179"/>
      <c r="G829" s="179"/>
      <c r="H829" s="1"/>
      <c r="I829" s="1"/>
      <c r="J829" s="1"/>
      <c r="K829" s="109"/>
      <c r="L829" s="1"/>
      <c r="M829" s="1"/>
      <c r="N829" s="1"/>
      <c r="O829" s="1"/>
      <c r="P829" s="12"/>
      <c r="Q829" s="12"/>
      <c r="R829" s="12"/>
    </row>
    <row r="830" spans="1:18" s="13" customFormat="1" ht="30" customHeight="1">
      <c r="A830" s="127"/>
      <c r="B830" s="180"/>
      <c r="C830" s="210"/>
      <c r="D830" s="180"/>
      <c r="E830" s="107"/>
      <c r="F830" s="179"/>
      <c r="G830" s="179"/>
      <c r="H830" s="1"/>
      <c r="I830" s="1"/>
      <c r="J830" s="1"/>
      <c r="K830" s="109"/>
      <c r="L830" s="1"/>
      <c r="M830" s="1"/>
      <c r="N830" s="1"/>
      <c r="O830" s="1"/>
      <c r="P830" s="12"/>
      <c r="Q830" s="12"/>
      <c r="R830" s="12"/>
    </row>
    <row r="831" spans="1:18" s="13" customFormat="1" ht="30" customHeight="1">
      <c r="A831" s="127"/>
      <c r="B831" s="180"/>
      <c r="C831" s="210"/>
      <c r="D831" s="180"/>
      <c r="E831" s="107"/>
      <c r="F831" s="179"/>
      <c r="G831" s="179"/>
      <c r="H831" s="1"/>
      <c r="I831" s="1"/>
      <c r="J831" s="1"/>
      <c r="K831" s="109"/>
      <c r="L831" s="1"/>
      <c r="M831" s="1"/>
      <c r="N831" s="1"/>
      <c r="O831" s="1"/>
      <c r="P831" s="12"/>
      <c r="Q831" s="12"/>
      <c r="R831" s="12"/>
    </row>
    <row r="832" spans="1:18" s="13" customFormat="1" ht="30" customHeight="1">
      <c r="A832" s="127"/>
      <c r="B832" s="180"/>
      <c r="C832" s="210"/>
      <c r="D832" s="180"/>
      <c r="E832" s="107"/>
      <c r="F832" s="179"/>
      <c r="G832" s="179"/>
      <c r="H832" s="1"/>
      <c r="I832" s="1"/>
      <c r="J832" s="1"/>
      <c r="K832" s="109"/>
      <c r="L832" s="1"/>
      <c r="M832" s="1"/>
      <c r="N832" s="1"/>
      <c r="O832" s="1"/>
      <c r="P832" s="12"/>
      <c r="Q832" s="12"/>
      <c r="R832" s="12"/>
    </row>
    <row r="833" spans="1:18" s="13" customFormat="1" ht="30" customHeight="1">
      <c r="A833" s="127"/>
      <c r="B833" s="180"/>
      <c r="C833" s="210"/>
      <c r="D833" s="180"/>
      <c r="E833" s="107"/>
      <c r="F833" s="179"/>
      <c r="G833" s="179"/>
      <c r="H833" s="1"/>
      <c r="I833" s="1"/>
      <c r="J833" s="1"/>
      <c r="K833" s="109"/>
      <c r="L833" s="1"/>
      <c r="M833" s="1"/>
      <c r="N833" s="1"/>
      <c r="O833" s="1"/>
      <c r="P833" s="12"/>
      <c r="Q833" s="12"/>
      <c r="R833" s="12"/>
    </row>
    <row r="834" spans="1:18" s="13" customFormat="1" ht="30" customHeight="1">
      <c r="A834" s="127"/>
      <c r="B834" s="180"/>
      <c r="C834" s="210"/>
      <c r="D834" s="180"/>
      <c r="E834" s="107"/>
      <c r="F834" s="179"/>
      <c r="G834" s="179"/>
      <c r="H834" s="1"/>
      <c r="I834" s="1"/>
      <c r="J834" s="1"/>
      <c r="K834" s="109"/>
      <c r="L834" s="1"/>
      <c r="M834" s="1"/>
      <c r="N834" s="1"/>
      <c r="O834" s="1"/>
      <c r="P834" s="12"/>
      <c r="Q834" s="12"/>
      <c r="R834" s="12"/>
    </row>
    <row r="835" spans="1:18" s="13" customFormat="1" ht="30" customHeight="1">
      <c r="A835" s="127"/>
      <c r="B835" s="180"/>
      <c r="C835" s="210"/>
      <c r="D835" s="180"/>
      <c r="E835" s="107"/>
      <c r="F835" s="179"/>
      <c r="G835" s="179"/>
      <c r="H835" s="1"/>
      <c r="I835" s="1"/>
      <c r="J835" s="1"/>
      <c r="K835" s="109"/>
      <c r="L835" s="1"/>
      <c r="M835" s="1"/>
      <c r="N835" s="1"/>
      <c r="O835" s="1"/>
      <c r="P835" s="12"/>
      <c r="Q835" s="12"/>
      <c r="R835" s="12"/>
    </row>
    <row r="836" spans="1:18" s="13" customFormat="1" ht="30" customHeight="1">
      <c r="A836" s="127"/>
      <c r="B836" s="180"/>
      <c r="C836" s="210"/>
      <c r="D836" s="180"/>
      <c r="E836" s="107"/>
      <c r="F836" s="179"/>
      <c r="G836" s="179"/>
      <c r="H836" s="1"/>
      <c r="I836" s="1"/>
      <c r="J836" s="1"/>
      <c r="K836" s="109"/>
      <c r="L836" s="1"/>
      <c r="M836" s="1"/>
      <c r="N836" s="1"/>
      <c r="O836" s="1"/>
      <c r="P836" s="12"/>
      <c r="Q836" s="12"/>
      <c r="R836" s="12"/>
    </row>
    <row r="837" spans="1:18" s="13" customFormat="1" ht="30" customHeight="1">
      <c r="A837" s="127"/>
      <c r="B837" s="180"/>
      <c r="C837" s="210"/>
      <c r="D837" s="180"/>
      <c r="E837" s="107"/>
      <c r="F837" s="179"/>
      <c r="G837" s="179"/>
      <c r="H837" s="1"/>
      <c r="I837" s="1"/>
      <c r="J837" s="1"/>
      <c r="K837" s="109"/>
      <c r="L837" s="1"/>
      <c r="M837" s="1"/>
      <c r="N837" s="1"/>
      <c r="O837" s="1"/>
      <c r="P837" s="12"/>
      <c r="Q837" s="12"/>
      <c r="R837" s="12"/>
    </row>
    <row r="838" spans="1:18" s="13" customFormat="1" ht="30" customHeight="1">
      <c r="A838" s="127"/>
      <c r="B838" s="180"/>
      <c r="C838" s="210"/>
      <c r="D838" s="180"/>
      <c r="E838" s="107"/>
      <c r="F838" s="179"/>
      <c r="G838" s="179"/>
      <c r="H838" s="1"/>
      <c r="I838" s="1"/>
      <c r="J838" s="1"/>
      <c r="K838" s="109"/>
      <c r="L838" s="1"/>
      <c r="M838" s="1"/>
      <c r="N838" s="1"/>
      <c r="O838" s="1"/>
      <c r="P838" s="12"/>
      <c r="Q838" s="12"/>
      <c r="R838" s="12"/>
    </row>
    <row r="839" spans="1:18" s="13" customFormat="1" ht="30" customHeight="1">
      <c r="A839" s="127"/>
      <c r="B839" s="180"/>
      <c r="C839" s="210"/>
      <c r="D839" s="180"/>
      <c r="E839" s="107"/>
      <c r="F839" s="179"/>
      <c r="G839" s="179"/>
      <c r="H839" s="1"/>
      <c r="I839" s="1"/>
      <c r="J839" s="1"/>
      <c r="K839" s="109"/>
      <c r="L839" s="1"/>
      <c r="M839" s="1"/>
      <c r="N839" s="1"/>
      <c r="O839" s="1"/>
      <c r="P839" s="12"/>
      <c r="Q839" s="12"/>
      <c r="R839" s="12"/>
    </row>
    <row r="840" spans="1:18" s="13" customFormat="1" ht="30" customHeight="1">
      <c r="A840" s="127"/>
      <c r="B840" s="180"/>
      <c r="C840" s="210"/>
      <c r="D840" s="180"/>
      <c r="E840" s="107"/>
      <c r="F840" s="179"/>
      <c r="G840" s="179"/>
      <c r="H840" s="1"/>
      <c r="I840" s="1"/>
      <c r="J840" s="1"/>
      <c r="K840" s="109"/>
      <c r="L840" s="1"/>
      <c r="M840" s="1"/>
      <c r="N840" s="1"/>
      <c r="O840" s="1"/>
      <c r="P840" s="12"/>
      <c r="Q840" s="12"/>
      <c r="R840" s="12"/>
    </row>
    <row r="841" spans="1:18" s="13" customFormat="1" ht="30" customHeight="1">
      <c r="A841" s="127"/>
      <c r="B841" s="180"/>
      <c r="C841" s="210"/>
      <c r="D841" s="180"/>
      <c r="E841" s="107"/>
      <c r="F841" s="179"/>
      <c r="G841" s="179"/>
      <c r="H841" s="1"/>
      <c r="I841" s="1"/>
      <c r="J841" s="1"/>
      <c r="K841" s="109"/>
      <c r="L841" s="1"/>
      <c r="M841" s="1"/>
      <c r="N841" s="1"/>
      <c r="O841" s="1"/>
      <c r="P841" s="12"/>
      <c r="Q841" s="12"/>
      <c r="R841" s="12"/>
    </row>
    <row r="842" spans="1:18" s="13" customFormat="1" ht="30" customHeight="1">
      <c r="A842" s="127"/>
      <c r="B842" s="180"/>
      <c r="C842" s="210"/>
      <c r="D842" s="180"/>
      <c r="E842" s="107"/>
      <c r="F842" s="179"/>
      <c r="G842" s="179"/>
      <c r="H842" s="1"/>
      <c r="I842" s="1"/>
      <c r="J842" s="1"/>
      <c r="K842" s="109"/>
      <c r="L842" s="1"/>
      <c r="M842" s="1"/>
      <c r="N842" s="1"/>
      <c r="O842" s="1"/>
      <c r="P842" s="12"/>
      <c r="Q842" s="12"/>
      <c r="R842" s="12"/>
    </row>
    <row r="843" spans="1:18" s="13" customFormat="1" ht="30" customHeight="1">
      <c r="A843" s="127"/>
      <c r="B843" s="180"/>
      <c r="C843" s="210"/>
      <c r="D843" s="180"/>
      <c r="E843" s="107"/>
      <c r="F843" s="179"/>
      <c r="G843" s="179"/>
      <c r="H843" s="1"/>
      <c r="I843" s="1"/>
      <c r="J843" s="1"/>
      <c r="K843" s="109"/>
      <c r="L843" s="1"/>
      <c r="M843" s="1"/>
      <c r="N843" s="1"/>
      <c r="O843" s="1"/>
      <c r="P843" s="12"/>
      <c r="Q843" s="12"/>
      <c r="R843" s="12"/>
    </row>
    <row r="844" spans="1:18" s="13" customFormat="1" ht="30" customHeight="1">
      <c r="A844" s="127"/>
      <c r="B844" s="180"/>
      <c r="C844" s="210"/>
      <c r="D844" s="180"/>
      <c r="E844" s="107"/>
      <c r="F844" s="179"/>
      <c r="G844" s="179"/>
      <c r="H844" s="1"/>
      <c r="I844" s="1"/>
      <c r="J844" s="1"/>
      <c r="K844" s="109"/>
      <c r="L844" s="1"/>
      <c r="M844" s="1"/>
      <c r="N844" s="1"/>
      <c r="O844" s="1"/>
      <c r="P844" s="12"/>
      <c r="Q844" s="12"/>
      <c r="R844" s="12"/>
    </row>
    <row r="845" spans="1:18" s="13" customFormat="1" ht="30" customHeight="1">
      <c r="A845" s="127"/>
      <c r="B845" s="180"/>
      <c r="C845" s="210"/>
      <c r="D845" s="180"/>
      <c r="E845" s="107"/>
      <c r="F845" s="179"/>
      <c r="G845" s="179"/>
      <c r="H845" s="1"/>
      <c r="I845" s="1"/>
      <c r="J845" s="1"/>
      <c r="K845" s="109"/>
      <c r="L845" s="1"/>
      <c r="M845" s="1"/>
      <c r="N845" s="1"/>
      <c r="O845" s="1"/>
      <c r="P845" s="12"/>
      <c r="Q845" s="12"/>
      <c r="R845" s="12"/>
    </row>
    <row r="846" spans="1:18" s="13" customFormat="1" ht="30" customHeight="1">
      <c r="A846" s="127"/>
      <c r="B846" s="180"/>
      <c r="C846" s="210"/>
      <c r="D846" s="180"/>
      <c r="E846" s="107"/>
      <c r="F846" s="179"/>
      <c r="G846" s="179"/>
      <c r="H846" s="1"/>
      <c r="I846" s="1"/>
      <c r="J846" s="1"/>
      <c r="K846" s="109"/>
      <c r="L846" s="1"/>
      <c r="M846" s="1"/>
      <c r="N846" s="1"/>
      <c r="O846" s="1"/>
      <c r="P846" s="12"/>
      <c r="Q846" s="12"/>
      <c r="R846" s="12"/>
    </row>
    <row r="847" spans="1:18" s="13" customFormat="1" ht="30" customHeight="1">
      <c r="A847" s="127"/>
      <c r="B847" s="180"/>
      <c r="C847" s="210"/>
      <c r="D847" s="180"/>
      <c r="E847" s="107"/>
      <c r="F847" s="179"/>
      <c r="G847" s="179"/>
      <c r="H847" s="1"/>
      <c r="I847" s="1"/>
      <c r="J847" s="1"/>
      <c r="K847" s="109"/>
      <c r="L847" s="1"/>
      <c r="M847" s="1"/>
      <c r="N847" s="1"/>
      <c r="O847" s="1"/>
      <c r="P847" s="12"/>
      <c r="Q847" s="12"/>
      <c r="R847" s="12"/>
    </row>
    <row r="848" spans="1:18" s="13" customFormat="1" ht="30" customHeight="1">
      <c r="A848" s="127"/>
      <c r="B848" s="180"/>
      <c r="C848" s="210"/>
      <c r="D848" s="180"/>
      <c r="E848" s="107"/>
      <c r="F848" s="179"/>
      <c r="G848" s="179"/>
      <c r="H848" s="1"/>
      <c r="I848" s="1"/>
      <c r="J848" s="1"/>
      <c r="K848" s="109"/>
      <c r="L848" s="1"/>
      <c r="M848" s="1"/>
      <c r="N848" s="1"/>
      <c r="O848" s="1"/>
      <c r="P848" s="12"/>
      <c r="Q848" s="12"/>
      <c r="R848" s="12"/>
    </row>
    <row r="849" spans="1:18" s="13" customFormat="1" ht="30" customHeight="1">
      <c r="A849" s="127"/>
      <c r="B849" s="180"/>
      <c r="C849" s="210"/>
      <c r="D849" s="180"/>
      <c r="E849" s="107"/>
      <c r="F849" s="179"/>
      <c r="G849" s="179"/>
      <c r="H849" s="1"/>
      <c r="I849" s="1"/>
      <c r="J849" s="1"/>
      <c r="K849" s="109"/>
      <c r="L849" s="1"/>
      <c r="M849" s="1"/>
      <c r="N849" s="1"/>
      <c r="O849" s="1"/>
      <c r="P849" s="12"/>
      <c r="Q849" s="12"/>
      <c r="R849" s="12"/>
    </row>
    <row r="850" spans="1:18" s="13" customFormat="1" ht="30" customHeight="1">
      <c r="A850" s="127"/>
      <c r="B850" s="180"/>
      <c r="C850" s="210"/>
      <c r="D850" s="180"/>
      <c r="E850" s="107"/>
      <c r="F850" s="179"/>
      <c r="G850" s="179"/>
      <c r="H850" s="1"/>
      <c r="I850" s="1"/>
      <c r="J850" s="1"/>
      <c r="K850" s="109"/>
      <c r="L850" s="1"/>
      <c r="M850" s="1"/>
      <c r="N850" s="1"/>
      <c r="O850" s="1"/>
      <c r="P850" s="12"/>
      <c r="Q850" s="12"/>
      <c r="R850" s="12"/>
    </row>
    <row r="851" spans="1:18" s="13" customFormat="1" ht="30" customHeight="1">
      <c r="A851" s="127"/>
      <c r="B851" s="180"/>
      <c r="C851" s="210"/>
      <c r="D851" s="180"/>
      <c r="E851" s="107"/>
      <c r="F851" s="179"/>
      <c r="G851" s="179"/>
      <c r="H851" s="1"/>
      <c r="I851" s="1"/>
      <c r="J851" s="1"/>
      <c r="K851" s="109"/>
      <c r="L851" s="1"/>
      <c r="M851" s="1"/>
      <c r="N851" s="1"/>
      <c r="O851" s="1"/>
      <c r="P851" s="12"/>
      <c r="Q851" s="12"/>
      <c r="R851" s="12"/>
    </row>
    <row r="852" spans="1:18" s="13" customFormat="1" ht="30" customHeight="1">
      <c r="A852" s="127"/>
      <c r="B852" s="180"/>
      <c r="C852" s="210"/>
      <c r="D852" s="180"/>
      <c r="E852" s="107"/>
      <c r="F852" s="179"/>
      <c r="G852" s="179"/>
      <c r="H852" s="1"/>
      <c r="I852" s="1"/>
      <c r="J852" s="1"/>
      <c r="K852" s="109"/>
      <c r="L852" s="1"/>
      <c r="M852" s="1"/>
      <c r="N852" s="1"/>
      <c r="O852" s="1"/>
      <c r="P852" s="12"/>
      <c r="Q852" s="12"/>
      <c r="R852" s="12"/>
    </row>
    <row r="853" spans="1:18" s="13" customFormat="1" ht="30" customHeight="1">
      <c r="A853" s="127"/>
      <c r="B853" s="180"/>
      <c r="C853" s="210"/>
      <c r="D853" s="180"/>
      <c r="E853" s="107"/>
      <c r="F853" s="179"/>
      <c r="G853" s="179"/>
      <c r="H853" s="1"/>
      <c r="I853" s="1"/>
      <c r="J853" s="1"/>
      <c r="K853" s="109"/>
      <c r="L853" s="1"/>
      <c r="M853" s="1"/>
      <c r="N853" s="1"/>
      <c r="O853" s="1"/>
      <c r="P853" s="12"/>
      <c r="Q853" s="12"/>
      <c r="R853" s="12"/>
    </row>
    <row r="854" spans="1:18" s="13" customFormat="1" ht="30" customHeight="1">
      <c r="A854" s="127"/>
      <c r="B854" s="180"/>
      <c r="C854" s="210"/>
      <c r="D854" s="180"/>
      <c r="E854" s="107"/>
      <c r="F854" s="179"/>
      <c r="G854" s="179"/>
      <c r="H854" s="1"/>
      <c r="I854" s="1"/>
      <c r="J854" s="1"/>
      <c r="K854" s="109"/>
      <c r="L854" s="1"/>
      <c r="M854" s="1"/>
      <c r="N854" s="1"/>
      <c r="O854" s="1"/>
      <c r="P854" s="12"/>
      <c r="Q854" s="12"/>
      <c r="R854" s="12"/>
    </row>
    <row r="855" spans="1:18" s="13" customFormat="1" ht="30" customHeight="1">
      <c r="A855" s="127"/>
      <c r="B855" s="180"/>
      <c r="C855" s="210"/>
      <c r="D855" s="180"/>
      <c r="E855" s="107"/>
      <c r="F855" s="179"/>
      <c r="G855" s="179"/>
      <c r="H855" s="1"/>
      <c r="I855" s="1"/>
      <c r="J855" s="1"/>
      <c r="K855" s="109"/>
      <c r="L855" s="1"/>
      <c r="M855" s="1"/>
      <c r="N855" s="1"/>
      <c r="O855" s="1"/>
      <c r="P855" s="12"/>
      <c r="Q855" s="12"/>
      <c r="R855" s="12"/>
    </row>
    <row r="856" spans="1:18" s="13" customFormat="1" ht="30" customHeight="1">
      <c r="A856" s="127"/>
      <c r="B856" s="180"/>
      <c r="C856" s="210"/>
      <c r="D856" s="180"/>
      <c r="E856" s="107"/>
      <c r="F856" s="179"/>
      <c r="G856" s="179"/>
      <c r="H856" s="1"/>
      <c r="I856" s="1"/>
      <c r="J856" s="1"/>
      <c r="K856" s="109"/>
      <c r="L856" s="1"/>
      <c r="M856" s="1"/>
      <c r="N856" s="1"/>
      <c r="O856" s="1"/>
      <c r="P856" s="12"/>
      <c r="Q856" s="12"/>
      <c r="R856" s="12"/>
    </row>
    <row r="857" spans="1:18" s="13" customFormat="1" ht="30" customHeight="1">
      <c r="A857" s="127"/>
      <c r="B857" s="180"/>
      <c r="C857" s="210"/>
      <c r="D857" s="180"/>
      <c r="E857" s="107"/>
      <c r="F857" s="179"/>
      <c r="G857" s="179"/>
      <c r="H857" s="1"/>
      <c r="I857" s="1"/>
      <c r="J857" s="1"/>
      <c r="K857" s="109"/>
      <c r="L857" s="1"/>
      <c r="M857" s="1"/>
      <c r="N857" s="1"/>
      <c r="O857" s="1"/>
      <c r="P857" s="12"/>
      <c r="Q857" s="12"/>
      <c r="R857" s="12"/>
    </row>
    <row r="858" spans="1:18" s="13" customFormat="1" ht="30" customHeight="1">
      <c r="A858" s="127"/>
      <c r="B858" s="180"/>
      <c r="C858" s="210"/>
      <c r="D858" s="180"/>
      <c r="E858" s="107"/>
      <c r="F858" s="179"/>
      <c r="G858" s="179"/>
      <c r="H858" s="1"/>
      <c r="I858" s="1"/>
      <c r="J858" s="1"/>
      <c r="K858" s="109"/>
      <c r="L858" s="1"/>
      <c r="M858" s="1"/>
      <c r="N858" s="1"/>
      <c r="O858" s="1"/>
      <c r="P858" s="12"/>
      <c r="Q858" s="12"/>
      <c r="R858" s="12"/>
    </row>
    <row r="859" spans="1:18" s="13" customFormat="1" ht="30" customHeight="1">
      <c r="A859" s="127"/>
      <c r="B859" s="180"/>
      <c r="C859" s="210"/>
      <c r="D859" s="180"/>
      <c r="E859" s="107"/>
      <c r="F859" s="179"/>
      <c r="G859" s="179"/>
      <c r="H859" s="1"/>
      <c r="I859" s="1"/>
      <c r="J859" s="1"/>
      <c r="K859" s="109"/>
      <c r="L859" s="1"/>
      <c r="M859" s="1"/>
      <c r="N859" s="1"/>
      <c r="O859" s="1"/>
      <c r="P859" s="12"/>
      <c r="Q859" s="12"/>
      <c r="R859" s="12"/>
    </row>
    <row r="860" spans="1:18" s="13" customFormat="1" ht="30" customHeight="1">
      <c r="A860" s="127"/>
      <c r="B860" s="180"/>
      <c r="C860" s="210"/>
      <c r="D860" s="180"/>
      <c r="E860" s="107"/>
      <c r="F860" s="179"/>
      <c r="G860" s="179"/>
      <c r="H860" s="1"/>
      <c r="I860" s="1"/>
      <c r="J860" s="1"/>
      <c r="K860" s="109"/>
      <c r="L860" s="1"/>
      <c r="M860" s="1"/>
      <c r="N860" s="1"/>
      <c r="O860" s="1"/>
      <c r="P860" s="12"/>
      <c r="Q860" s="12"/>
      <c r="R860" s="12"/>
    </row>
    <row r="861" spans="1:18" s="13" customFormat="1" ht="30" customHeight="1">
      <c r="A861" s="127"/>
      <c r="B861" s="180"/>
      <c r="C861" s="210"/>
      <c r="D861" s="180"/>
      <c r="E861" s="107"/>
      <c r="F861" s="179"/>
      <c r="G861" s="179"/>
      <c r="H861" s="1"/>
      <c r="I861" s="1"/>
      <c r="J861" s="1"/>
      <c r="K861" s="109"/>
      <c r="L861" s="1"/>
      <c r="M861" s="1"/>
      <c r="N861" s="1"/>
      <c r="O861" s="1"/>
      <c r="P861" s="12"/>
      <c r="Q861" s="12"/>
      <c r="R861" s="12"/>
    </row>
    <row r="862" spans="1:18" s="13" customFormat="1" ht="30" customHeight="1">
      <c r="A862" s="127"/>
      <c r="B862" s="180"/>
      <c r="C862" s="210"/>
      <c r="D862" s="180"/>
      <c r="E862" s="107"/>
      <c r="F862" s="179"/>
      <c r="G862" s="179"/>
      <c r="H862" s="1"/>
      <c r="I862" s="1"/>
      <c r="J862" s="1"/>
      <c r="K862" s="109"/>
      <c r="L862" s="1"/>
      <c r="M862" s="1"/>
      <c r="N862" s="1"/>
      <c r="O862" s="1"/>
      <c r="P862" s="12"/>
      <c r="Q862" s="12"/>
      <c r="R862" s="12"/>
    </row>
    <row r="863" spans="1:18" s="13" customFormat="1" ht="30" customHeight="1">
      <c r="A863" s="127"/>
      <c r="B863" s="180"/>
      <c r="C863" s="210"/>
      <c r="D863" s="180"/>
      <c r="E863" s="107"/>
      <c r="F863" s="179"/>
      <c r="G863" s="179"/>
      <c r="H863" s="1"/>
      <c r="I863" s="1"/>
      <c r="J863" s="1"/>
      <c r="K863" s="109"/>
      <c r="L863" s="1"/>
      <c r="M863" s="1"/>
      <c r="N863" s="1"/>
      <c r="O863" s="1"/>
      <c r="P863" s="12"/>
      <c r="Q863" s="12"/>
      <c r="R863" s="12"/>
    </row>
    <row r="864" spans="1:18" s="13" customFormat="1" ht="30" customHeight="1">
      <c r="A864" s="127"/>
      <c r="B864" s="180"/>
      <c r="C864" s="210"/>
      <c r="D864" s="180"/>
      <c r="E864" s="107"/>
      <c r="F864" s="179"/>
      <c r="G864" s="179"/>
      <c r="H864" s="1"/>
      <c r="I864" s="1"/>
      <c r="J864" s="1"/>
      <c r="K864" s="109"/>
      <c r="L864" s="1"/>
      <c r="M864" s="1"/>
      <c r="N864" s="1"/>
      <c r="O864" s="1"/>
      <c r="P864" s="12"/>
      <c r="Q864" s="12"/>
      <c r="R864" s="12"/>
    </row>
    <row r="865" spans="1:18" s="13" customFormat="1" ht="30" customHeight="1">
      <c r="A865" s="127"/>
      <c r="B865" s="180"/>
      <c r="C865" s="210"/>
      <c r="D865" s="180"/>
      <c r="E865" s="107"/>
      <c r="F865" s="179"/>
      <c r="G865" s="179"/>
      <c r="H865" s="1"/>
      <c r="I865" s="1"/>
      <c r="J865" s="1"/>
      <c r="K865" s="109"/>
      <c r="L865" s="1"/>
      <c r="M865" s="1"/>
      <c r="N865" s="1"/>
      <c r="O865" s="1"/>
      <c r="P865" s="12"/>
      <c r="Q865" s="12"/>
      <c r="R865" s="12"/>
    </row>
    <row r="866" spans="1:18" s="13" customFormat="1" ht="30" customHeight="1">
      <c r="A866" s="127"/>
      <c r="B866" s="180"/>
      <c r="C866" s="210"/>
      <c r="D866" s="180"/>
      <c r="E866" s="107"/>
      <c r="F866" s="179"/>
      <c r="G866" s="179"/>
      <c r="H866" s="1"/>
      <c r="I866" s="1"/>
      <c r="J866" s="1"/>
      <c r="K866" s="109"/>
      <c r="L866" s="1"/>
      <c r="M866" s="1"/>
      <c r="N866" s="1"/>
      <c r="O866" s="1"/>
      <c r="P866" s="12"/>
      <c r="Q866" s="12"/>
      <c r="R866" s="12"/>
    </row>
    <row r="867" spans="1:18" s="13" customFormat="1" ht="30" customHeight="1">
      <c r="A867" s="127"/>
      <c r="B867" s="180"/>
      <c r="C867" s="210"/>
      <c r="D867" s="180"/>
      <c r="E867" s="107"/>
      <c r="F867" s="179"/>
      <c r="G867" s="179"/>
      <c r="H867" s="1"/>
      <c r="I867" s="1"/>
      <c r="J867" s="1"/>
      <c r="K867" s="109"/>
      <c r="L867" s="1"/>
      <c r="M867" s="1"/>
      <c r="N867" s="1"/>
      <c r="O867" s="1"/>
      <c r="P867" s="12"/>
      <c r="Q867" s="12"/>
      <c r="R867" s="12"/>
    </row>
    <row r="868" spans="1:18" s="13" customFormat="1" ht="30" customHeight="1">
      <c r="A868" s="127"/>
      <c r="B868" s="180"/>
      <c r="C868" s="210"/>
      <c r="D868" s="180"/>
      <c r="E868" s="107"/>
      <c r="F868" s="179"/>
      <c r="G868" s="179"/>
      <c r="H868" s="1"/>
      <c r="I868" s="1"/>
      <c r="J868" s="1"/>
      <c r="K868" s="109"/>
      <c r="L868" s="1"/>
      <c r="M868" s="1"/>
      <c r="N868" s="1"/>
      <c r="O868" s="1"/>
      <c r="P868" s="12"/>
      <c r="Q868" s="12"/>
      <c r="R868" s="12"/>
    </row>
    <row r="869" spans="1:18" s="13" customFormat="1" ht="30" customHeight="1">
      <c r="A869" s="127"/>
      <c r="B869" s="180"/>
      <c r="C869" s="210"/>
      <c r="D869" s="180"/>
      <c r="E869" s="107"/>
      <c r="F869" s="179"/>
      <c r="G869" s="179"/>
      <c r="H869" s="1"/>
      <c r="I869" s="1"/>
      <c r="J869" s="1"/>
      <c r="K869" s="109"/>
      <c r="L869" s="1"/>
      <c r="M869" s="1"/>
      <c r="N869" s="1"/>
      <c r="O869" s="1"/>
      <c r="P869" s="12"/>
      <c r="Q869" s="12"/>
      <c r="R869" s="12"/>
    </row>
    <row r="870" spans="1:18" s="13" customFormat="1" ht="30" customHeight="1">
      <c r="A870" s="127"/>
      <c r="B870" s="180"/>
      <c r="C870" s="210"/>
      <c r="D870" s="180"/>
      <c r="E870" s="107"/>
      <c r="F870" s="179"/>
      <c r="G870" s="179"/>
      <c r="H870" s="1"/>
      <c r="I870" s="1"/>
      <c r="J870" s="1"/>
      <c r="K870" s="109"/>
      <c r="L870" s="1"/>
      <c r="M870" s="1"/>
      <c r="N870" s="1"/>
      <c r="O870" s="1"/>
      <c r="P870" s="12"/>
      <c r="Q870" s="12"/>
      <c r="R870" s="12"/>
    </row>
    <row r="871" spans="1:18" s="13" customFormat="1" ht="30" customHeight="1">
      <c r="A871" s="127"/>
      <c r="B871" s="180"/>
      <c r="C871" s="210"/>
      <c r="D871" s="180"/>
      <c r="E871" s="107"/>
      <c r="F871" s="179"/>
      <c r="G871" s="179"/>
      <c r="H871" s="1"/>
      <c r="I871" s="1"/>
      <c r="J871" s="1"/>
      <c r="K871" s="109"/>
      <c r="L871" s="1"/>
      <c r="M871" s="1"/>
      <c r="N871" s="1"/>
      <c r="O871" s="1"/>
      <c r="P871" s="12"/>
      <c r="Q871" s="12"/>
      <c r="R871" s="12"/>
    </row>
    <row r="872" spans="1:18" s="13" customFormat="1" ht="30" customHeight="1">
      <c r="A872" s="127"/>
      <c r="B872" s="180"/>
      <c r="C872" s="210"/>
      <c r="D872" s="180"/>
      <c r="E872" s="107"/>
      <c r="F872" s="179"/>
      <c r="G872" s="179"/>
      <c r="H872" s="1"/>
      <c r="I872" s="1"/>
      <c r="J872" s="1"/>
      <c r="K872" s="109"/>
      <c r="L872" s="1"/>
      <c r="M872" s="1"/>
      <c r="N872" s="1"/>
      <c r="O872" s="1"/>
      <c r="P872" s="12"/>
      <c r="Q872" s="12"/>
      <c r="R872" s="12"/>
    </row>
    <row r="873" spans="1:18" s="13" customFormat="1" ht="30" customHeight="1">
      <c r="A873" s="127"/>
      <c r="B873" s="180"/>
      <c r="C873" s="210"/>
      <c r="D873" s="180"/>
      <c r="E873" s="107"/>
      <c r="F873" s="179"/>
      <c r="G873" s="179"/>
      <c r="H873" s="1"/>
      <c r="I873" s="1"/>
      <c r="J873" s="1"/>
      <c r="K873" s="109"/>
      <c r="L873" s="1"/>
      <c r="M873" s="1"/>
      <c r="N873" s="1"/>
      <c r="O873" s="1"/>
      <c r="P873" s="12"/>
      <c r="Q873" s="12"/>
      <c r="R873" s="12"/>
    </row>
    <row r="874" spans="1:18" s="13" customFormat="1" ht="30" customHeight="1">
      <c r="A874" s="127"/>
      <c r="B874" s="180"/>
      <c r="C874" s="210"/>
      <c r="D874" s="180"/>
      <c r="E874" s="107"/>
      <c r="F874" s="179"/>
      <c r="G874" s="179"/>
      <c r="H874" s="1"/>
      <c r="I874" s="1"/>
      <c r="J874" s="1"/>
      <c r="K874" s="109"/>
      <c r="L874" s="1"/>
      <c r="M874" s="1"/>
      <c r="N874" s="1"/>
      <c r="O874" s="1"/>
      <c r="P874" s="12"/>
      <c r="Q874" s="12"/>
      <c r="R874" s="12"/>
    </row>
    <row r="875" spans="1:18" s="13" customFormat="1" ht="30" customHeight="1">
      <c r="A875" s="127"/>
      <c r="B875" s="180"/>
      <c r="C875" s="210"/>
      <c r="D875" s="180"/>
      <c r="E875" s="107"/>
      <c r="F875" s="179"/>
      <c r="G875" s="179"/>
      <c r="H875" s="1"/>
      <c r="I875" s="1"/>
      <c r="J875" s="1"/>
      <c r="K875" s="109"/>
      <c r="L875" s="1"/>
      <c r="M875" s="1"/>
      <c r="N875" s="1"/>
      <c r="O875" s="1"/>
      <c r="P875" s="12"/>
      <c r="Q875" s="12"/>
      <c r="R875" s="12"/>
    </row>
    <row r="876" spans="1:18" s="13" customFormat="1" ht="30" customHeight="1">
      <c r="A876" s="127"/>
      <c r="B876" s="180"/>
      <c r="C876" s="210"/>
      <c r="D876" s="180"/>
      <c r="E876" s="107"/>
      <c r="F876" s="179"/>
      <c r="G876" s="179"/>
      <c r="H876" s="1"/>
      <c r="I876" s="1"/>
      <c r="J876" s="1"/>
      <c r="K876" s="109"/>
      <c r="L876" s="1"/>
      <c r="M876" s="1"/>
      <c r="N876" s="1"/>
      <c r="O876" s="1"/>
      <c r="P876" s="12"/>
      <c r="Q876" s="12"/>
      <c r="R876" s="12"/>
    </row>
    <row r="877" spans="1:18" s="13" customFormat="1" ht="30" customHeight="1">
      <c r="A877" s="127"/>
      <c r="B877" s="180"/>
      <c r="C877" s="210"/>
      <c r="D877" s="180"/>
      <c r="E877" s="107"/>
      <c r="F877" s="179"/>
      <c r="G877" s="179"/>
      <c r="H877" s="1"/>
      <c r="I877" s="1"/>
      <c r="J877" s="1"/>
      <c r="K877" s="109"/>
      <c r="L877" s="1"/>
      <c r="M877" s="1"/>
      <c r="N877" s="1"/>
      <c r="O877" s="1"/>
      <c r="P877" s="12"/>
      <c r="Q877" s="12"/>
      <c r="R877" s="12"/>
    </row>
    <row r="878" spans="1:18" s="13" customFormat="1" ht="30" customHeight="1">
      <c r="A878" s="127"/>
      <c r="B878" s="180"/>
      <c r="C878" s="210"/>
      <c r="D878" s="180"/>
      <c r="E878" s="107"/>
      <c r="F878" s="179"/>
      <c r="G878" s="179"/>
      <c r="H878" s="1"/>
      <c r="I878" s="1"/>
      <c r="J878" s="1"/>
      <c r="K878" s="109"/>
      <c r="L878" s="1"/>
      <c r="M878" s="1"/>
      <c r="N878" s="1"/>
      <c r="O878" s="1"/>
      <c r="P878" s="12"/>
      <c r="Q878" s="12"/>
      <c r="R878" s="12"/>
    </row>
    <row r="879" spans="1:18" s="13" customFormat="1" ht="30" customHeight="1">
      <c r="A879" s="127"/>
      <c r="B879" s="180"/>
      <c r="C879" s="210"/>
      <c r="D879" s="180"/>
      <c r="E879" s="107"/>
      <c r="F879" s="179"/>
      <c r="G879" s="179"/>
      <c r="H879" s="1"/>
      <c r="I879" s="1"/>
      <c r="J879" s="1"/>
      <c r="K879" s="109"/>
      <c r="L879" s="1"/>
      <c r="M879" s="1"/>
      <c r="N879" s="1"/>
      <c r="O879" s="1"/>
      <c r="P879" s="12"/>
      <c r="Q879" s="12"/>
      <c r="R879" s="12"/>
    </row>
    <row r="880" spans="1:18" s="13" customFormat="1" ht="30" customHeight="1">
      <c r="A880" s="127"/>
      <c r="B880" s="180"/>
      <c r="C880" s="210"/>
      <c r="D880" s="180"/>
      <c r="E880" s="107"/>
      <c r="F880" s="179"/>
      <c r="G880" s="179"/>
      <c r="H880" s="1"/>
      <c r="I880" s="1"/>
      <c r="J880" s="1"/>
      <c r="K880" s="109"/>
      <c r="L880" s="1"/>
      <c r="M880" s="1"/>
      <c r="N880" s="1"/>
      <c r="O880" s="1"/>
      <c r="P880" s="12"/>
      <c r="Q880" s="12"/>
      <c r="R880" s="12"/>
    </row>
    <row r="881" spans="1:18" s="13" customFormat="1" ht="30" customHeight="1">
      <c r="A881" s="127"/>
      <c r="B881" s="180"/>
      <c r="C881" s="210"/>
      <c r="D881" s="180"/>
      <c r="E881" s="107"/>
      <c r="F881" s="179"/>
      <c r="G881" s="179"/>
      <c r="H881" s="1"/>
      <c r="I881" s="1"/>
      <c r="J881" s="1"/>
      <c r="K881" s="109"/>
      <c r="L881" s="1"/>
      <c r="M881" s="1"/>
      <c r="N881" s="1"/>
      <c r="O881" s="1"/>
      <c r="P881" s="12"/>
      <c r="Q881" s="12"/>
      <c r="R881" s="12"/>
    </row>
    <row r="882" spans="1:18" s="13" customFormat="1" ht="30" customHeight="1">
      <c r="A882" s="127"/>
      <c r="B882" s="180"/>
      <c r="C882" s="210"/>
      <c r="D882" s="180"/>
      <c r="E882" s="107"/>
      <c r="F882" s="179"/>
      <c r="G882" s="179"/>
      <c r="H882" s="1"/>
      <c r="I882" s="1"/>
      <c r="J882" s="1"/>
      <c r="K882" s="109"/>
      <c r="L882" s="1"/>
      <c r="M882" s="1"/>
      <c r="N882" s="1"/>
      <c r="O882" s="1"/>
      <c r="P882" s="12"/>
      <c r="Q882" s="12"/>
      <c r="R882" s="12"/>
    </row>
    <row r="883" spans="1:18" s="13" customFormat="1" ht="30" customHeight="1">
      <c r="A883" s="127"/>
      <c r="B883" s="180"/>
      <c r="C883" s="210"/>
      <c r="D883" s="180"/>
      <c r="E883" s="107"/>
      <c r="F883" s="179"/>
      <c r="G883" s="179"/>
      <c r="H883" s="1"/>
      <c r="I883" s="1"/>
      <c r="J883" s="1"/>
      <c r="K883" s="109"/>
      <c r="L883" s="1"/>
      <c r="M883" s="1"/>
      <c r="N883" s="1"/>
      <c r="O883" s="1"/>
      <c r="P883" s="12"/>
      <c r="Q883" s="12"/>
      <c r="R883" s="12"/>
    </row>
    <row r="884" spans="1:18" s="13" customFormat="1" ht="30" customHeight="1">
      <c r="A884" s="127"/>
      <c r="B884" s="180"/>
      <c r="C884" s="210"/>
      <c r="D884" s="180"/>
      <c r="E884" s="107"/>
      <c r="F884" s="179"/>
      <c r="G884" s="179"/>
      <c r="H884" s="1"/>
      <c r="I884" s="1"/>
      <c r="J884" s="1"/>
      <c r="K884" s="109"/>
      <c r="L884" s="1"/>
      <c r="M884" s="1"/>
      <c r="N884" s="1"/>
      <c r="O884" s="1"/>
      <c r="P884" s="12"/>
      <c r="Q884" s="12"/>
      <c r="R884" s="12"/>
    </row>
    <row r="885" spans="1:18" s="13" customFormat="1" ht="30" customHeight="1">
      <c r="A885" s="127"/>
      <c r="B885" s="180"/>
      <c r="C885" s="210"/>
      <c r="D885" s="180"/>
      <c r="E885" s="107"/>
      <c r="F885" s="179"/>
      <c r="G885" s="179"/>
      <c r="H885" s="1"/>
      <c r="I885" s="1"/>
      <c r="J885" s="1"/>
      <c r="K885" s="109"/>
      <c r="L885" s="1"/>
      <c r="M885" s="1"/>
      <c r="N885" s="1"/>
      <c r="O885" s="1"/>
      <c r="P885" s="12"/>
      <c r="Q885" s="12"/>
      <c r="R885" s="12"/>
    </row>
    <row r="886" spans="1:18" s="13" customFormat="1" ht="30" customHeight="1">
      <c r="A886" s="127"/>
      <c r="B886" s="180"/>
      <c r="C886" s="210"/>
      <c r="D886" s="180"/>
      <c r="E886" s="107"/>
      <c r="F886" s="179"/>
      <c r="G886" s="179"/>
      <c r="H886" s="1"/>
      <c r="I886" s="1"/>
      <c r="J886" s="1"/>
      <c r="K886" s="109"/>
      <c r="L886" s="1"/>
      <c r="M886" s="1"/>
      <c r="N886" s="1"/>
      <c r="O886" s="1"/>
      <c r="P886" s="12"/>
      <c r="Q886" s="12"/>
      <c r="R886" s="12"/>
    </row>
    <row r="887" spans="1:18" s="13" customFormat="1" ht="30" customHeight="1">
      <c r="A887" s="127"/>
      <c r="B887" s="180"/>
      <c r="C887" s="210"/>
      <c r="D887" s="180"/>
      <c r="E887" s="107"/>
      <c r="F887" s="179"/>
      <c r="G887" s="179"/>
      <c r="H887" s="1"/>
      <c r="I887" s="1"/>
      <c r="J887" s="1"/>
      <c r="K887" s="109"/>
      <c r="L887" s="1"/>
      <c r="M887" s="1"/>
      <c r="N887" s="1"/>
      <c r="O887" s="1"/>
      <c r="P887" s="12"/>
      <c r="Q887" s="12"/>
      <c r="R887" s="12"/>
    </row>
    <row r="888" spans="1:18" s="13" customFormat="1" ht="30" customHeight="1">
      <c r="A888" s="127"/>
      <c r="B888" s="180"/>
      <c r="C888" s="210"/>
      <c r="D888" s="180"/>
      <c r="E888" s="107"/>
      <c r="F888" s="179"/>
      <c r="G888" s="179"/>
      <c r="H888" s="1"/>
      <c r="I888" s="1"/>
      <c r="J888" s="1"/>
      <c r="K888" s="109"/>
      <c r="L888" s="1"/>
      <c r="M888" s="1"/>
      <c r="N888" s="1"/>
      <c r="O888" s="1"/>
      <c r="P888" s="12"/>
      <c r="Q888" s="12"/>
      <c r="R888" s="12"/>
    </row>
    <row r="889" spans="1:18" s="13" customFormat="1" ht="30" customHeight="1">
      <c r="A889" s="127"/>
      <c r="B889" s="180"/>
      <c r="C889" s="210"/>
      <c r="D889" s="180"/>
      <c r="E889" s="107"/>
      <c r="F889" s="179"/>
      <c r="G889" s="179"/>
      <c r="H889" s="1"/>
      <c r="I889" s="1"/>
      <c r="J889" s="1"/>
      <c r="K889" s="109"/>
      <c r="L889" s="1"/>
      <c r="M889" s="1"/>
      <c r="N889" s="1"/>
      <c r="O889" s="1"/>
      <c r="P889" s="12"/>
      <c r="Q889" s="12"/>
      <c r="R889" s="12"/>
    </row>
    <row r="890" spans="1:18" s="13" customFormat="1" ht="30" customHeight="1">
      <c r="A890" s="127"/>
      <c r="B890" s="180"/>
      <c r="C890" s="210"/>
      <c r="D890" s="180"/>
      <c r="E890" s="107"/>
      <c r="F890" s="179"/>
      <c r="G890" s="179"/>
      <c r="H890" s="1"/>
      <c r="I890" s="1"/>
      <c r="J890" s="1"/>
      <c r="K890" s="109"/>
      <c r="L890" s="1"/>
      <c r="M890" s="1"/>
      <c r="N890" s="1"/>
      <c r="O890" s="1"/>
      <c r="P890" s="12"/>
      <c r="Q890" s="12"/>
      <c r="R890" s="12"/>
    </row>
    <row r="891" spans="1:18" s="13" customFormat="1" ht="30" customHeight="1">
      <c r="A891" s="127"/>
      <c r="B891" s="180"/>
      <c r="C891" s="210"/>
      <c r="D891" s="180"/>
      <c r="E891" s="107"/>
      <c r="F891" s="179"/>
      <c r="G891" s="179"/>
      <c r="H891" s="1"/>
      <c r="I891" s="1"/>
      <c r="J891" s="1"/>
      <c r="K891" s="109"/>
      <c r="L891" s="1"/>
      <c r="M891" s="1"/>
      <c r="N891" s="1"/>
      <c r="O891" s="1"/>
      <c r="P891" s="12"/>
      <c r="Q891" s="12"/>
      <c r="R891" s="12"/>
    </row>
    <row r="892" spans="1:18" s="13" customFormat="1" ht="30" customHeight="1">
      <c r="A892" s="127"/>
      <c r="B892" s="180"/>
      <c r="C892" s="210"/>
      <c r="D892" s="180"/>
      <c r="E892" s="107"/>
      <c r="F892" s="179"/>
      <c r="G892" s="179"/>
      <c r="H892" s="1"/>
      <c r="I892" s="1"/>
      <c r="J892" s="1"/>
      <c r="K892" s="109"/>
      <c r="L892" s="1"/>
      <c r="M892" s="1"/>
      <c r="N892" s="1"/>
      <c r="O892" s="1"/>
      <c r="P892" s="12"/>
      <c r="Q892" s="12"/>
      <c r="R892" s="12"/>
    </row>
    <row r="893" spans="1:18" s="13" customFormat="1" ht="30" customHeight="1">
      <c r="A893" s="127"/>
      <c r="B893" s="180"/>
      <c r="C893" s="210"/>
      <c r="D893" s="180"/>
      <c r="E893" s="107"/>
      <c r="F893" s="179"/>
      <c r="G893" s="179"/>
      <c r="H893" s="1"/>
      <c r="I893" s="1"/>
      <c r="J893" s="1"/>
      <c r="K893" s="109"/>
      <c r="L893" s="1"/>
      <c r="M893" s="1"/>
      <c r="N893" s="1"/>
      <c r="O893" s="1"/>
      <c r="P893" s="12"/>
      <c r="Q893" s="12"/>
      <c r="R893" s="12"/>
    </row>
    <row r="894" spans="1:18" s="13" customFormat="1" ht="30" customHeight="1">
      <c r="A894" s="127"/>
      <c r="B894" s="180"/>
      <c r="C894" s="210"/>
      <c r="D894" s="180"/>
      <c r="E894" s="107"/>
      <c r="F894" s="179"/>
      <c r="G894" s="179"/>
      <c r="H894" s="1"/>
      <c r="I894" s="1"/>
      <c r="J894" s="1"/>
      <c r="K894" s="109"/>
      <c r="L894" s="1"/>
      <c r="M894" s="1"/>
      <c r="N894" s="1"/>
      <c r="O894" s="1"/>
      <c r="P894" s="12"/>
      <c r="Q894" s="12"/>
      <c r="R894" s="12"/>
    </row>
    <row r="895" spans="1:18" s="13" customFormat="1" ht="30" customHeight="1">
      <c r="A895" s="127"/>
      <c r="B895" s="180"/>
      <c r="C895" s="210"/>
      <c r="D895" s="180"/>
      <c r="E895" s="107"/>
      <c r="F895" s="179"/>
      <c r="G895" s="179"/>
      <c r="H895" s="1"/>
      <c r="I895" s="1"/>
      <c r="J895" s="1"/>
      <c r="K895" s="109"/>
      <c r="L895" s="1"/>
      <c r="M895" s="1"/>
      <c r="N895" s="1"/>
      <c r="O895" s="1"/>
      <c r="P895" s="12"/>
      <c r="Q895" s="12"/>
      <c r="R895" s="12"/>
    </row>
    <row r="896" spans="1:18" s="13" customFormat="1" ht="30" customHeight="1">
      <c r="A896" s="127"/>
      <c r="B896" s="180"/>
      <c r="C896" s="210"/>
      <c r="D896" s="180"/>
      <c r="E896" s="107"/>
      <c r="F896" s="179"/>
      <c r="G896" s="179"/>
      <c r="H896" s="1"/>
      <c r="I896" s="1"/>
      <c r="J896" s="1"/>
      <c r="K896" s="109"/>
      <c r="L896" s="1"/>
      <c r="M896" s="1"/>
      <c r="N896" s="1"/>
      <c r="O896" s="1"/>
      <c r="P896" s="12"/>
      <c r="Q896" s="12"/>
      <c r="R896" s="12"/>
    </row>
    <row r="897" spans="1:18" s="13" customFormat="1" ht="30" customHeight="1">
      <c r="A897" s="127"/>
      <c r="B897" s="180"/>
      <c r="C897" s="210"/>
      <c r="D897" s="180"/>
      <c r="E897" s="107"/>
      <c r="F897" s="179"/>
      <c r="G897" s="179"/>
      <c r="H897" s="1"/>
      <c r="I897" s="1"/>
      <c r="J897" s="1"/>
      <c r="K897" s="109"/>
      <c r="L897" s="1"/>
      <c r="M897" s="1"/>
      <c r="N897" s="1"/>
      <c r="O897" s="1"/>
      <c r="P897" s="12"/>
      <c r="Q897" s="12"/>
      <c r="R897" s="12"/>
    </row>
    <row r="898" spans="1:18" s="13" customFormat="1" ht="30" customHeight="1">
      <c r="A898" s="127"/>
      <c r="B898" s="180"/>
      <c r="C898" s="210"/>
      <c r="D898" s="180"/>
      <c r="E898" s="107"/>
      <c r="F898" s="179"/>
      <c r="G898" s="179"/>
      <c r="H898" s="1"/>
      <c r="I898" s="1"/>
      <c r="J898" s="1"/>
      <c r="K898" s="109"/>
      <c r="L898" s="1"/>
      <c r="M898" s="1"/>
      <c r="N898" s="1"/>
      <c r="O898" s="1"/>
      <c r="P898" s="12"/>
      <c r="Q898" s="12"/>
      <c r="R898" s="12"/>
    </row>
    <row r="899" spans="1:18" s="13" customFormat="1" ht="30" customHeight="1">
      <c r="A899" s="127"/>
      <c r="B899" s="180"/>
      <c r="C899" s="210"/>
      <c r="D899" s="180"/>
      <c r="E899" s="107"/>
      <c r="F899" s="179"/>
      <c r="G899" s="179"/>
      <c r="H899" s="1"/>
      <c r="I899" s="1"/>
      <c r="J899" s="1"/>
      <c r="K899" s="109"/>
      <c r="L899" s="1"/>
      <c r="M899" s="1"/>
      <c r="N899" s="1"/>
      <c r="O899" s="1"/>
      <c r="P899" s="12"/>
      <c r="Q899" s="12"/>
      <c r="R899" s="12"/>
    </row>
    <row r="900" spans="1:18" s="13" customFormat="1" ht="30" customHeight="1">
      <c r="A900" s="127"/>
      <c r="B900" s="180"/>
      <c r="C900" s="210"/>
      <c r="D900" s="180"/>
      <c r="E900" s="107"/>
      <c r="F900" s="179"/>
      <c r="G900" s="179"/>
      <c r="H900" s="1"/>
      <c r="I900" s="1"/>
      <c r="J900" s="1"/>
      <c r="K900" s="109"/>
      <c r="L900" s="1"/>
      <c r="M900" s="1"/>
      <c r="N900" s="1"/>
      <c r="O900" s="1"/>
      <c r="P900" s="12"/>
      <c r="Q900" s="12"/>
      <c r="R900" s="12"/>
    </row>
    <row r="901" spans="1:18" s="13" customFormat="1" ht="30" customHeight="1">
      <c r="A901" s="127"/>
      <c r="B901" s="180"/>
      <c r="C901" s="210"/>
      <c r="D901" s="180"/>
      <c r="E901" s="107"/>
      <c r="F901" s="179"/>
      <c r="G901" s="179"/>
      <c r="H901" s="1"/>
      <c r="I901" s="1"/>
      <c r="J901" s="1"/>
      <c r="K901" s="109"/>
      <c r="L901" s="1"/>
      <c r="M901" s="1"/>
      <c r="N901" s="1"/>
      <c r="O901" s="1"/>
      <c r="P901" s="12"/>
      <c r="Q901" s="12"/>
      <c r="R901" s="12"/>
    </row>
    <row r="902" spans="1:18" s="13" customFormat="1" ht="30" customHeight="1">
      <c r="A902" s="127"/>
      <c r="B902" s="180"/>
      <c r="C902" s="210"/>
      <c r="D902" s="180"/>
      <c r="E902" s="107"/>
      <c r="F902" s="179"/>
      <c r="G902" s="179"/>
      <c r="H902" s="1"/>
      <c r="I902" s="1"/>
      <c r="J902" s="1"/>
      <c r="K902" s="109"/>
      <c r="L902" s="1"/>
      <c r="M902" s="1"/>
      <c r="N902" s="1"/>
      <c r="O902" s="1"/>
      <c r="P902" s="12"/>
      <c r="Q902" s="12"/>
      <c r="R902" s="12"/>
    </row>
    <row r="903" spans="1:18" s="13" customFormat="1" ht="30" customHeight="1">
      <c r="A903" s="127"/>
      <c r="B903" s="180"/>
      <c r="C903" s="210"/>
      <c r="D903" s="180"/>
      <c r="E903" s="107"/>
      <c r="F903" s="179"/>
      <c r="G903" s="179"/>
      <c r="H903" s="1"/>
      <c r="I903" s="1"/>
      <c r="J903" s="1"/>
      <c r="K903" s="109"/>
      <c r="L903" s="1"/>
      <c r="M903" s="1"/>
      <c r="N903" s="1"/>
      <c r="O903" s="1"/>
      <c r="P903" s="12"/>
      <c r="Q903" s="12"/>
      <c r="R903" s="12"/>
    </row>
    <row r="904" spans="1:18" s="13" customFormat="1" ht="30" customHeight="1">
      <c r="A904" s="127"/>
      <c r="B904" s="180"/>
      <c r="C904" s="210"/>
      <c r="D904" s="180"/>
      <c r="E904" s="107"/>
      <c r="F904" s="179"/>
      <c r="G904" s="179"/>
      <c r="H904" s="1"/>
      <c r="I904" s="1"/>
      <c r="J904" s="1"/>
      <c r="K904" s="109"/>
      <c r="L904" s="1"/>
      <c r="M904" s="1"/>
      <c r="N904" s="1"/>
      <c r="O904" s="1"/>
      <c r="P904" s="12"/>
      <c r="Q904" s="12"/>
      <c r="R904" s="12"/>
    </row>
    <row r="905" spans="1:18" s="13" customFormat="1" ht="30" customHeight="1">
      <c r="A905" s="127"/>
      <c r="B905" s="180"/>
      <c r="C905" s="210"/>
      <c r="D905" s="180"/>
      <c r="E905" s="107"/>
      <c r="F905" s="179"/>
      <c r="G905" s="179"/>
      <c r="H905" s="1"/>
      <c r="I905" s="1"/>
      <c r="J905" s="1"/>
      <c r="K905" s="109"/>
      <c r="L905" s="1"/>
      <c r="M905" s="1"/>
      <c r="N905" s="1"/>
      <c r="O905" s="1"/>
      <c r="P905" s="12"/>
      <c r="Q905" s="12"/>
      <c r="R905" s="12"/>
    </row>
    <row r="906" spans="1:18" s="13" customFormat="1" ht="30" customHeight="1">
      <c r="A906" s="127"/>
      <c r="B906" s="180"/>
      <c r="C906" s="210"/>
      <c r="D906" s="180"/>
      <c r="E906" s="107"/>
      <c r="F906" s="179"/>
      <c r="G906" s="179"/>
      <c r="H906" s="1"/>
      <c r="I906" s="1"/>
      <c r="J906" s="1"/>
      <c r="K906" s="109"/>
      <c r="L906" s="1"/>
      <c r="M906" s="1"/>
      <c r="N906" s="1"/>
      <c r="O906" s="1"/>
      <c r="P906" s="12"/>
      <c r="Q906" s="12"/>
      <c r="R906" s="12"/>
    </row>
    <row r="907" spans="1:18" s="13" customFormat="1" ht="30" customHeight="1">
      <c r="A907" s="127"/>
      <c r="B907" s="180"/>
      <c r="C907" s="210"/>
      <c r="D907" s="180"/>
      <c r="E907" s="107"/>
      <c r="F907" s="179"/>
      <c r="G907" s="179"/>
      <c r="H907" s="1"/>
      <c r="I907" s="1"/>
      <c r="J907" s="1"/>
      <c r="K907" s="109"/>
      <c r="L907" s="1"/>
      <c r="M907" s="1"/>
      <c r="N907" s="1"/>
      <c r="O907" s="1"/>
      <c r="P907" s="12"/>
      <c r="Q907" s="12"/>
      <c r="R907" s="12"/>
    </row>
    <row r="908" spans="1:18" s="13" customFormat="1" ht="30" customHeight="1">
      <c r="A908" s="127"/>
      <c r="B908" s="180"/>
      <c r="C908" s="210"/>
      <c r="D908" s="180"/>
      <c r="E908" s="107"/>
      <c r="F908" s="179"/>
      <c r="G908" s="179"/>
      <c r="H908" s="1"/>
      <c r="I908" s="1"/>
      <c r="J908" s="1"/>
      <c r="K908" s="109"/>
      <c r="L908" s="1"/>
      <c r="M908" s="1"/>
      <c r="N908" s="1"/>
      <c r="O908" s="1"/>
      <c r="P908" s="12"/>
      <c r="Q908" s="12"/>
      <c r="R908" s="12"/>
    </row>
    <row r="909" spans="1:18" s="13" customFormat="1" ht="30" customHeight="1">
      <c r="A909" s="127"/>
      <c r="B909" s="180"/>
      <c r="C909" s="210"/>
      <c r="D909" s="180"/>
      <c r="E909" s="107"/>
      <c r="F909" s="179"/>
      <c r="G909" s="179"/>
      <c r="H909" s="1"/>
      <c r="I909" s="1"/>
      <c r="J909" s="1"/>
      <c r="K909" s="109"/>
      <c r="L909" s="1"/>
      <c r="M909" s="1"/>
      <c r="N909" s="1"/>
      <c r="O909" s="1"/>
      <c r="P909" s="12"/>
      <c r="Q909" s="12"/>
      <c r="R909" s="12"/>
    </row>
    <row r="910" spans="1:18" s="13" customFormat="1" ht="30" customHeight="1">
      <c r="A910" s="127"/>
      <c r="B910" s="180"/>
      <c r="C910" s="210"/>
      <c r="D910" s="180"/>
      <c r="E910" s="107"/>
      <c r="F910" s="179"/>
      <c r="G910" s="179"/>
      <c r="H910" s="1"/>
      <c r="I910" s="1"/>
      <c r="J910" s="1"/>
      <c r="K910" s="109"/>
      <c r="L910" s="1"/>
      <c r="M910" s="1"/>
      <c r="N910" s="1"/>
      <c r="O910" s="1"/>
      <c r="P910" s="12"/>
      <c r="Q910" s="12"/>
      <c r="R910" s="12"/>
    </row>
    <row r="911" spans="1:18" s="13" customFormat="1" ht="30" customHeight="1">
      <c r="A911" s="127"/>
      <c r="B911" s="180"/>
      <c r="C911" s="210"/>
      <c r="D911" s="180"/>
      <c r="E911" s="107"/>
      <c r="F911" s="179"/>
      <c r="G911" s="179"/>
      <c r="H911" s="1"/>
      <c r="I911" s="1"/>
      <c r="J911" s="1"/>
      <c r="K911" s="109"/>
      <c r="L911" s="1"/>
      <c r="M911" s="1"/>
      <c r="N911" s="1"/>
      <c r="O911" s="1"/>
      <c r="P911" s="12"/>
      <c r="Q911" s="12"/>
      <c r="R911" s="12"/>
    </row>
    <row r="912" spans="1:18" s="13" customFormat="1" ht="30" customHeight="1">
      <c r="A912" s="127"/>
      <c r="B912" s="180"/>
      <c r="C912" s="210"/>
      <c r="D912" s="180"/>
      <c r="E912" s="107"/>
      <c r="F912" s="179"/>
      <c r="G912" s="179"/>
      <c r="H912" s="1"/>
      <c r="I912" s="1"/>
      <c r="J912" s="1"/>
      <c r="K912" s="109"/>
      <c r="L912" s="1"/>
      <c r="M912" s="1"/>
      <c r="N912" s="1"/>
      <c r="O912" s="1"/>
      <c r="P912" s="12"/>
      <c r="Q912" s="12"/>
      <c r="R912" s="12"/>
    </row>
    <row r="913" spans="1:18" s="13" customFormat="1" ht="30" customHeight="1">
      <c r="A913" s="127"/>
      <c r="B913" s="180"/>
      <c r="C913" s="210"/>
      <c r="D913" s="180"/>
      <c r="E913" s="107"/>
      <c r="F913" s="179"/>
      <c r="G913" s="179"/>
      <c r="H913" s="1"/>
      <c r="I913" s="1"/>
      <c r="J913" s="1"/>
      <c r="K913" s="109"/>
      <c r="L913" s="1"/>
      <c r="M913" s="1"/>
      <c r="N913" s="1"/>
      <c r="O913" s="1"/>
      <c r="P913" s="12"/>
      <c r="Q913" s="12"/>
      <c r="R913" s="12"/>
    </row>
    <row r="914" spans="1:18" s="13" customFormat="1" ht="30" customHeight="1">
      <c r="A914" s="127"/>
      <c r="B914" s="180"/>
      <c r="C914" s="210"/>
      <c r="D914" s="180"/>
      <c r="E914" s="107"/>
      <c r="F914" s="179"/>
      <c r="G914" s="179"/>
      <c r="H914" s="1"/>
      <c r="I914" s="1"/>
      <c r="J914" s="1"/>
      <c r="K914" s="109"/>
      <c r="L914" s="1"/>
      <c r="M914" s="1"/>
      <c r="N914" s="1"/>
      <c r="O914" s="1"/>
      <c r="P914" s="12"/>
      <c r="Q914" s="12"/>
      <c r="R914" s="12"/>
    </row>
    <row r="915" spans="1:18" s="13" customFormat="1" ht="30" customHeight="1">
      <c r="A915" s="127"/>
      <c r="B915" s="180"/>
      <c r="C915" s="210"/>
      <c r="D915" s="180"/>
      <c r="E915" s="107"/>
      <c r="F915" s="179"/>
      <c r="G915" s="179"/>
      <c r="H915" s="1"/>
      <c r="I915" s="1"/>
      <c r="J915" s="1"/>
      <c r="K915" s="109"/>
      <c r="L915" s="1"/>
      <c r="M915" s="1"/>
      <c r="N915" s="1"/>
      <c r="O915" s="1"/>
      <c r="P915" s="12"/>
      <c r="Q915" s="12"/>
      <c r="R915" s="12"/>
    </row>
    <row r="916" spans="1:18" s="13" customFormat="1" ht="30" customHeight="1">
      <c r="A916" s="127"/>
      <c r="B916" s="180"/>
      <c r="C916" s="210"/>
      <c r="D916" s="180"/>
      <c r="E916" s="107"/>
      <c r="F916" s="179"/>
      <c r="G916" s="179"/>
      <c r="H916" s="1"/>
      <c r="I916" s="1"/>
      <c r="J916" s="1"/>
      <c r="K916" s="109"/>
      <c r="L916" s="1"/>
      <c r="M916" s="1"/>
      <c r="N916" s="1"/>
      <c r="O916" s="1"/>
      <c r="P916" s="12"/>
      <c r="Q916" s="12"/>
      <c r="R916" s="12"/>
    </row>
    <row r="917" spans="1:18" s="13" customFormat="1" ht="30" customHeight="1">
      <c r="A917" s="127"/>
      <c r="B917" s="180"/>
      <c r="C917" s="210"/>
      <c r="D917" s="180"/>
      <c r="E917" s="107"/>
      <c r="F917" s="179"/>
      <c r="G917" s="179"/>
      <c r="H917" s="1"/>
      <c r="I917" s="1"/>
      <c r="J917" s="1"/>
      <c r="K917" s="109"/>
      <c r="L917" s="1"/>
      <c r="M917" s="1"/>
      <c r="N917" s="1"/>
      <c r="O917" s="1"/>
      <c r="P917" s="12"/>
      <c r="Q917" s="12"/>
      <c r="R917" s="12"/>
    </row>
    <row r="918" spans="1:18" s="13" customFormat="1" ht="30" customHeight="1">
      <c r="A918" s="127"/>
      <c r="B918" s="180"/>
      <c r="C918" s="210"/>
      <c r="D918" s="180"/>
      <c r="E918" s="107"/>
      <c r="F918" s="179"/>
      <c r="G918" s="179"/>
      <c r="H918" s="1"/>
      <c r="I918" s="1"/>
      <c r="J918" s="1"/>
      <c r="K918" s="109"/>
      <c r="L918" s="1"/>
      <c r="M918" s="1"/>
      <c r="N918" s="1"/>
      <c r="O918" s="1"/>
      <c r="P918" s="12"/>
      <c r="Q918" s="12"/>
      <c r="R918" s="12"/>
    </row>
    <row r="919" spans="1:18" s="13" customFormat="1" ht="30" customHeight="1">
      <c r="A919" s="127"/>
      <c r="B919" s="180"/>
      <c r="C919" s="210"/>
      <c r="D919" s="180"/>
      <c r="E919" s="107"/>
      <c r="F919" s="179"/>
      <c r="G919" s="179"/>
      <c r="H919" s="1"/>
      <c r="I919" s="1"/>
      <c r="J919" s="1"/>
      <c r="K919" s="109"/>
      <c r="L919" s="1"/>
      <c r="M919" s="1"/>
      <c r="N919" s="1"/>
      <c r="O919" s="1"/>
      <c r="P919" s="12"/>
      <c r="Q919" s="12"/>
      <c r="R919" s="12"/>
    </row>
    <row r="920" spans="1:18" s="13" customFormat="1" ht="30" customHeight="1">
      <c r="A920" s="127"/>
      <c r="B920" s="180"/>
      <c r="C920" s="210"/>
      <c r="D920" s="180"/>
      <c r="E920" s="107"/>
      <c r="F920" s="179"/>
      <c r="G920" s="179"/>
      <c r="H920" s="1"/>
      <c r="I920" s="1"/>
      <c r="J920" s="1"/>
      <c r="K920" s="109"/>
      <c r="L920" s="1"/>
      <c r="M920" s="1"/>
      <c r="N920" s="1"/>
      <c r="O920" s="1"/>
      <c r="P920" s="12"/>
      <c r="Q920" s="12"/>
      <c r="R920" s="12"/>
    </row>
    <row r="921" spans="1:18" s="13" customFormat="1" ht="30" customHeight="1">
      <c r="A921" s="127"/>
      <c r="B921" s="180"/>
      <c r="C921" s="210"/>
      <c r="D921" s="180"/>
      <c r="E921" s="107"/>
      <c r="F921" s="179"/>
      <c r="G921" s="179"/>
      <c r="H921" s="1"/>
      <c r="I921" s="1"/>
      <c r="J921" s="1"/>
      <c r="K921" s="109"/>
      <c r="L921" s="1"/>
      <c r="M921" s="1"/>
      <c r="N921" s="1"/>
      <c r="O921" s="1"/>
      <c r="P921" s="12"/>
      <c r="Q921" s="12"/>
      <c r="R921" s="12"/>
    </row>
    <row r="922" spans="1:18" s="13" customFormat="1" ht="30" customHeight="1">
      <c r="A922" s="127"/>
      <c r="B922" s="180"/>
      <c r="C922" s="210"/>
      <c r="D922" s="180"/>
      <c r="E922" s="107"/>
      <c r="F922" s="179"/>
      <c r="G922" s="179"/>
      <c r="H922" s="1"/>
      <c r="I922" s="1"/>
      <c r="J922" s="1"/>
      <c r="K922" s="109"/>
      <c r="L922" s="1"/>
      <c r="M922" s="1"/>
      <c r="N922" s="1"/>
      <c r="O922" s="1"/>
      <c r="P922" s="12"/>
      <c r="Q922" s="12"/>
      <c r="R922" s="12"/>
    </row>
    <row r="923" spans="1:18" s="13" customFormat="1" ht="30" customHeight="1">
      <c r="A923" s="127"/>
      <c r="B923" s="180"/>
      <c r="C923" s="210"/>
      <c r="D923" s="180"/>
      <c r="E923" s="107"/>
      <c r="F923" s="179"/>
      <c r="G923" s="179"/>
      <c r="H923" s="1"/>
      <c r="I923" s="1"/>
      <c r="J923" s="1"/>
      <c r="K923" s="109"/>
      <c r="L923" s="1"/>
      <c r="M923" s="1"/>
      <c r="N923" s="1"/>
      <c r="O923" s="1"/>
      <c r="P923" s="12"/>
      <c r="Q923" s="12"/>
      <c r="R923" s="12"/>
    </row>
    <row r="924" spans="1:18" s="13" customFormat="1" ht="30" customHeight="1">
      <c r="A924" s="127"/>
      <c r="B924" s="180"/>
      <c r="C924" s="210"/>
      <c r="D924" s="180"/>
      <c r="E924" s="107"/>
      <c r="F924" s="179"/>
      <c r="G924" s="179"/>
      <c r="H924" s="1"/>
      <c r="I924" s="1"/>
      <c r="J924" s="1"/>
      <c r="K924" s="109"/>
      <c r="L924" s="1"/>
      <c r="M924" s="1"/>
      <c r="N924" s="1"/>
      <c r="O924" s="1"/>
      <c r="P924" s="12"/>
      <c r="Q924" s="12"/>
      <c r="R924" s="12"/>
    </row>
    <row r="925" spans="1:18" s="13" customFormat="1" ht="30" customHeight="1">
      <c r="A925" s="127"/>
      <c r="B925" s="180"/>
      <c r="C925" s="210"/>
      <c r="D925" s="180"/>
      <c r="E925" s="107"/>
      <c r="F925" s="179"/>
      <c r="G925" s="179"/>
      <c r="H925" s="1"/>
      <c r="I925" s="1"/>
      <c r="J925" s="1"/>
      <c r="K925" s="109"/>
      <c r="L925" s="1"/>
      <c r="M925" s="1"/>
      <c r="N925" s="1"/>
      <c r="O925" s="1"/>
      <c r="P925" s="12"/>
      <c r="Q925" s="12"/>
      <c r="R925" s="12"/>
    </row>
    <row r="926" spans="1:18" s="13" customFormat="1" ht="30" customHeight="1">
      <c r="A926" s="127"/>
      <c r="B926" s="180"/>
      <c r="C926" s="210"/>
      <c r="D926" s="180"/>
      <c r="E926" s="107"/>
      <c r="F926" s="179"/>
      <c r="G926" s="179"/>
      <c r="H926" s="1"/>
      <c r="I926" s="1"/>
      <c r="J926" s="1"/>
      <c r="K926" s="109"/>
      <c r="L926" s="1"/>
      <c r="M926" s="1"/>
      <c r="N926" s="1"/>
      <c r="O926" s="1"/>
      <c r="P926" s="12"/>
      <c r="Q926" s="12"/>
      <c r="R926" s="12"/>
    </row>
    <row r="927" spans="1:18" s="13" customFormat="1" ht="30" customHeight="1">
      <c r="A927" s="127"/>
      <c r="B927" s="180"/>
      <c r="C927" s="210"/>
      <c r="D927" s="180"/>
      <c r="E927" s="107"/>
      <c r="F927" s="179"/>
      <c r="G927" s="179"/>
      <c r="H927" s="1"/>
      <c r="I927" s="1"/>
      <c r="J927" s="1"/>
      <c r="K927" s="109"/>
      <c r="L927" s="1"/>
      <c r="M927" s="1"/>
      <c r="N927" s="1"/>
      <c r="O927" s="1"/>
      <c r="P927" s="12"/>
      <c r="Q927" s="12"/>
      <c r="R927" s="12"/>
    </row>
    <row r="928" spans="1:18" s="13" customFormat="1" ht="30" customHeight="1">
      <c r="A928" s="127"/>
      <c r="B928" s="180"/>
      <c r="C928" s="210"/>
      <c r="D928" s="180"/>
      <c r="E928" s="107"/>
      <c r="F928" s="179"/>
      <c r="G928" s="179"/>
      <c r="H928" s="1"/>
      <c r="I928" s="1"/>
      <c r="J928" s="1"/>
      <c r="K928" s="109"/>
      <c r="L928" s="1"/>
      <c r="M928" s="1"/>
      <c r="N928" s="1"/>
      <c r="O928" s="1"/>
      <c r="P928" s="12"/>
      <c r="Q928" s="12"/>
      <c r="R928" s="12"/>
    </row>
    <row r="929" spans="1:18" s="13" customFormat="1" ht="30" customHeight="1">
      <c r="A929" s="127"/>
      <c r="B929" s="180"/>
      <c r="C929" s="210"/>
      <c r="D929" s="180"/>
      <c r="E929" s="107"/>
      <c r="F929" s="179"/>
      <c r="G929" s="179"/>
      <c r="H929" s="1"/>
      <c r="I929" s="1"/>
      <c r="J929" s="1"/>
      <c r="K929" s="109"/>
      <c r="L929" s="1"/>
      <c r="M929" s="1"/>
      <c r="N929" s="1"/>
      <c r="O929" s="1"/>
      <c r="P929" s="12"/>
      <c r="Q929" s="12"/>
      <c r="R929" s="12"/>
    </row>
    <row r="930" spans="1:18" s="13" customFormat="1" ht="30" customHeight="1">
      <c r="A930" s="127"/>
      <c r="B930" s="180"/>
      <c r="C930" s="210"/>
      <c r="D930" s="180"/>
      <c r="E930" s="107"/>
      <c r="F930" s="179"/>
      <c r="G930" s="179"/>
      <c r="H930" s="1"/>
      <c r="I930" s="1"/>
      <c r="J930" s="1"/>
      <c r="K930" s="109"/>
      <c r="L930" s="1"/>
      <c r="M930" s="1"/>
      <c r="N930" s="1"/>
      <c r="O930" s="1"/>
      <c r="P930" s="12"/>
      <c r="Q930" s="12"/>
      <c r="R930" s="12"/>
    </row>
    <row r="931" spans="1:18" s="13" customFormat="1" ht="30" customHeight="1">
      <c r="A931" s="127"/>
      <c r="B931" s="180"/>
      <c r="C931" s="210"/>
      <c r="D931" s="180"/>
      <c r="E931" s="107"/>
      <c r="F931" s="179"/>
      <c r="G931" s="179"/>
      <c r="H931" s="1"/>
      <c r="I931" s="1"/>
      <c r="J931" s="1"/>
      <c r="K931" s="109"/>
      <c r="L931" s="1"/>
      <c r="M931" s="1"/>
      <c r="N931" s="1"/>
      <c r="O931" s="1"/>
      <c r="P931" s="12"/>
      <c r="Q931" s="12"/>
      <c r="R931" s="12"/>
    </row>
    <row r="932" spans="1:18" s="13" customFormat="1" ht="30" customHeight="1">
      <c r="A932" s="127"/>
      <c r="B932" s="180"/>
      <c r="C932" s="210"/>
      <c r="D932" s="180"/>
      <c r="E932" s="107"/>
      <c r="F932" s="179"/>
      <c r="G932" s="179"/>
      <c r="H932" s="1"/>
      <c r="I932" s="1"/>
      <c r="J932" s="1"/>
      <c r="K932" s="109"/>
      <c r="L932" s="1"/>
      <c r="M932" s="1"/>
      <c r="N932" s="1"/>
      <c r="O932" s="1"/>
      <c r="P932" s="12"/>
      <c r="Q932" s="12"/>
      <c r="R932" s="12"/>
    </row>
    <row r="933" spans="1:18" s="13" customFormat="1" ht="30" customHeight="1">
      <c r="A933" s="127"/>
      <c r="B933" s="180"/>
      <c r="C933" s="210"/>
      <c r="D933" s="180"/>
      <c r="E933" s="107"/>
      <c r="F933" s="179"/>
      <c r="G933" s="179"/>
      <c r="H933" s="1"/>
      <c r="I933" s="1"/>
      <c r="J933" s="1"/>
      <c r="K933" s="109"/>
      <c r="L933" s="1"/>
      <c r="M933" s="1"/>
      <c r="N933" s="1"/>
      <c r="O933" s="1"/>
      <c r="P933" s="12"/>
      <c r="Q933" s="12"/>
      <c r="R933" s="12"/>
    </row>
    <row r="934" spans="1:18" s="13" customFormat="1" ht="30" customHeight="1">
      <c r="A934" s="127"/>
      <c r="B934" s="180"/>
      <c r="C934" s="210"/>
      <c r="D934" s="180"/>
      <c r="E934" s="107"/>
      <c r="F934" s="179"/>
      <c r="G934" s="179"/>
      <c r="H934" s="1"/>
      <c r="I934" s="1"/>
      <c r="J934" s="1"/>
      <c r="K934" s="109"/>
      <c r="L934" s="1"/>
      <c r="M934" s="1"/>
      <c r="N934" s="1"/>
      <c r="O934" s="1"/>
      <c r="P934" s="12"/>
      <c r="Q934" s="12"/>
      <c r="R934" s="12"/>
    </row>
    <row r="935" spans="1:18" s="13" customFormat="1" ht="30" customHeight="1">
      <c r="A935" s="127"/>
      <c r="B935" s="180"/>
      <c r="C935" s="210"/>
      <c r="D935" s="180"/>
      <c r="E935" s="107"/>
      <c r="F935" s="179"/>
      <c r="G935" s="179"/>
      <c r="H935" s="1"/>
      <c r="I935" s="1"/>
      <c r="J935" s="1"/>
      <c r="K935" s="109"/>
      <c r="L935" s="1"/>
      <c r="M935" s="1"/>
      <c r="N935" s="1"/>
      <c r="O935" s="1"/>
      <c r="P935" s="12"/>
      <c r="Q935" s="12"/>
      <c r="R935" s="12"/>
    </row>
    <row r="936" spans="1:18" s="13" customFormat="1" ht="30" customHeight="1">
      <c r="A936" s="127"/>
      <c r="B936" s="180"/>
      <c r="C936" s="210"/>
      <c r="D936" s="180"/>
      <c r="E936" s="107"/>
      <c r="F936" s="179"/>
      <c r="G936" s="179"/>
      <c r="H936" s="1"/>
      <c r="I936" s="1"/>
      <c r="J936" s="1"/>
      <c r="K936" s="109"/>
      <c r="L936" s="1"/>
      <c r="M936" s="1"/>
      <c r="N936" s="1"/>
      <c r="O936" s="1"/>
      <c r="P936" s="12"/>
      <c r="Q936" s="12"/>
      <c r="R936" s="12"/>
    </row>
    <row r="937" spans="1:18" s="13" customFormat="1" ht="30" customHeight="1">
      <c r="A937" s="127"/>
      <c r="B937" s="180"/>
      <c r="C937" s="210"/>
      <c r="D937" s="180"/>
      <c r="E937" s="107"/>
      <c r="F937" s="179"/>
      <c r="G937" s="179"/>
      <c r="H937" s="1"/>
      <c r="I937" s="1"/>
      <c r="J937" s="1"/>
      <c r="K937" s="109"/>
      <c r="L937" s="1"/>
      <c r="M937" s="1"/>
      <c r="N937" s="1"/>
      <c r="O937" s="1"/>
      <c r="P937" s="12"/>
      <c r="Q937" s="12"/>
      <c r="R937" s="12"/>
    </row>
    <row r="938" spans="1:18" s="13" customFormat="1" ht="30" customHeight="1">
      <c r="A938" s="127"/>
      <c r="B938" s="180"/>
      <c r="C938" s="210"/>
      <c r="D938" s="180"/>
      <c r="E938" s="107"/>
      <c r="F938" s="179"/>
      <c r="G938" s="179"/>
      <c r="H938" s="1"/>
      <c r="I938" s="1"/>
      <c r="J938" s="1"/>
      <c r="K938" s="109"/>
      <c r="L938" s="1"/>
      <c r="M938" s="1"/>
      <c r="N938" s="1"/>
      <c r="O938" s="1"/>
      <c r="P938" s="12"/>
      <c r="Q938" s="12"/>
      <c r="R938" s="12"/>
    </row>
    <row r="939" spans="1:18" s="13" customFormat="1" ht="30" customHeight="1">
      <c r="A939" s="127"/>
      <c r="B939" s="180"/>
      <c r="C939" s="210"/>
      <c r="D939" s="180"/>
      <c r="E939" s="107"/>
      <c r="F939" s="179"/>
      <c r="G939" s="179"/>
      <c r="H939" s="1"/>
      <c r="I939" s="1"/>
      <c r="J939" s="1"/>
      <c r="K939" s="109"/>
      <c r="L939" s="1"/>
      <c r="M939" s="1"/>
      <c r="N939" s="1"/>
      <c r="O939" s="1"/>
      <c r="P939" s="12"/>
      <c r="Q939" s="12"/>
      <c r="R939" s="12"/>
    </row>
    <row r="940" spans="1:18" s="13" customFormat="1" ht="30" customHeight="1">
      <c r="A940" s="127"/>
      <c r="B940" s="180"/>
      <c r="C940" s="210"/>
      <c r="D940" s="180"/>
      <c r="E940" s="107"/>
      <c r="F940" s="179"/>
      <c r="G940" s="179"/>
      <c r="H940" s="1"/>
      <c r="I940" s="1"/>
      <c r="J940" s="1"/>
      <c r="K940" s="109"/>
      <c r="L940" s="1"/>
      <c r="M940" s="1"/>
      <c r="N940" s="1"/>
      <c r="O940" s="1"/>
      <c r="P940" s="12"/>
      <c r="Q940" s="12"/>
      <c r="R940" s="12"/>
    </row>
    <row r="941" spans="1:18" s="13" customFormat="1" ht="30" customHeight="1">
      <c r="A941" s="127"/>
      <c r="B941" s="180"/>
      <c r="C941" s="210"/>
      <c r="D941" s="180"/>
      <c r="E941" s="107"/>
      <c r="F941" s="179"/>
      <c r="G941" s="179"/>
      <c r="H941" s="1"/>
      <c r="I941" s="1"/>
      <c r="J941" s="1"/>
      <c r="K941" s="109"/>
      <c r="L941" s="1"/>
      <c r="M941" s="1"/>
      <c r="N941" s="1"/>
      <c r="O941" s="1"/>
      <c r="P941" s="12"/>
      <c r="Q941" s="12"/>
      <c r="R941" s="12"/>
    </row>
    <row r="942" spans="1:18" s="13" customFormat="1" ht="30" customHeight="1">
      <c r="A942" s="127"/>
      <c r="B942" s="180"/>
      <c r="C942" s="210"/>
      <c r="D942" s="180"/>
      <c r="E942" s="107"/>
      <c r="F942" s="179"/>
      <c r="G942" s="179"/>
      <c r="H942" s="1"/>
      <c r="I942" s="1"/>
      <c r="J942" s="1"/>
      <c r="K942" s="109"/>
      <c r="L942" s="1"/>
      <c r="M942" s="1"/>
      <c r="N942" s="1"/>
      <c r="O942" s="1"/>
      <c r="P942" s="12"/>
      <c r="Q942" s="12"/>
      <c r="R942" s="12"/>
    </row>
    <row r="943" spans="1:18" s="13" customFormat="1" ht="30" customHeight="1">
      <c r="A943" s="127"/>
      <c r="B943" s="180"/>
      <c r="C943" s="210"/>
      <c r="D943" s="180"/>
      <c r="E943" s="107"/>
      <c r="F943" s="179"/>
      <c r="G943" s="179"/>
      <c r="H943" s="1"/>
      <c r="I943" s="1"/>
      <c r="J943" s="1"/>
      <c r="K943" s="109"/>
      <c r="L943" s="1"/>
      <c r="M943" s="1"/>
      <c r="N943" s="1"/>
      <c r="O943" s="1"/>
      <c r="P943" s="12"/>
      <c r="Q943" s="12"/>
      <c r="R943" s="12"/>
    </row>
    <row r="944" spans="1:18" s="13" customFormat="1" ht="30" customHeight="1">
      <c r="A944" s="127"/>
      <c r="B944" s="180"/>
      <c r="C944" s="210"/>
      <c r="D944" s="180"/>
      <c r="E944" s="107"/>
      <c r="F944" s="179"/>
      <c r="G944" s="179"/>
      <c r="H944" s="1"/>
      <c r="I944" s="1"/>
      <c r="J944" s="1"/>
      <c r="K944" s="109"/>
      <c r="L944" s="1"/>
      <c r="M944" s="1"/>
      <c r="N944" s="1"/>
      <c r="O944" s="1"/>
      <c r="P944" s="12"/>
      <c r="Q944" s="12"/>
      <c r="R944" s="12"/>
    </row>
    <row r="945" spans="1:18" s="13" customFormat="1" ht="30" customHeight="1">
      <c r="A945" s="127"/>
      <c r="B945" s="180"/>
      <c r="C945" s="210"/>
      <c r="D945" s="180"/>
      <c r="E945" s="107"/>
      <c r="F945" s="179"/>
      <c r="G945" s="179"/>
      <c r="H945" s="1"/>
      <c r="I945" s="1"/>
      <c r="J945" s="1"/>
      <c r="K945" s="109"/>
      <c r="L945" s="1"/>
      <c r="M945" s="1"/>
      <c r="N945" s="1"/>
      <c r="O945" s="1"/>
      <c r="P945" s="12"/>
      <c r="Q945" s="12"/>
      <c r="R945" s="12"/>
    </row>
    <row r="946" spans="1:18" s="13" customFormat="1" ht="30" customHeight="1">
      <c r="A946" s="127"/>
      <c r="B946" s="180"/>
      <c r="C946" s="210"/>
      <c r="D946" s="180"/>
      <c r="E946" s="107"/>
      <c r="F946" s="179"/>
      <c r="G946" s="179"/>
      <c r="H946" s="1"/>
      <c r="I946" s="1"/>
      <c r="J946" s="1"/>
      <c r="K946" s="109"/>
      <c r="L946" s="1"/>
      <c r="M946" s="1"/>
      <c r="N946" s="1"/>
      <c r="O946" s="1"/>
      <c r="P946" s="12"/>
      <c r="Q946" s="12"/>
      <c r="R946" s="12"/>
    </row>
    <row r="947" spans="1:18" s="13" customFormat="1" ht="30" customHeight="1">
      <c r="A947" s="127"/>
      <c r="B947" s="180"/>
      <c r="C947" s="210"/>
      <c r="D947" s="180"/>
      <c r="E947" s="107"/>
      <c r="F947" s="179"/>
      <c r="G947" s="179"/>
      <c r="H947" s="1"/>
      <c r="I947" s="1"/>
      <c r="J947" s="1"/>
      <c r="K947" s="109"/>
      <c r="L947" s="1"/>
      <c r="M947" s="1"/>
      <c r="N947" s="1"/>
      <c r="O947" s="1"/>
      <c r="P947" s="12"/>
      <c r="Q947" s="12"/>
      <c r="R947" s="12"/>
    </row>
    <row r="948" spans="1:18" s="13" customFormat="1" ht="30" customHeight="1">
      <c r="A948" s="127"/>
      <c r="B948" s="180"/>
      <c r="C948" s="210"/>
      <c r="D948" s="180"/>
      <c r="E948" s="107"/>
      <c r="F948" s="179"/>
      <c r="G948" s="179"/>
      <c r="H948" s="1"/>
      <c r="I948" s="1"/>
      <c r="J948" s="1"/>
      <c r="K948" s="109"/>
      <c r="L948" s="1"/>
      <c r="M948" s="1"/>
      <c r="N948" s="1"/>
      <c r="O948" s="1"/>
      <c r="P948" s="12"/>
      <c r="Q948" s="12"/>
      <c r="R948" s="12"/>
    </row>
    <row r="949" spans="1:18" s="13" customFormat="1" ht="30" customHeight="1">
      <c r="A949" s="127"/>
      <c r="B949" s="180"/>
      <c r="C949" s="210"/>
      <c r="D949" s="180"/>
      <c r="E949" s="107"/>
      <c r="F949" s="179"/>
      <c r="G949" s="179"/>
      <c r="H949" s="1"/>
      <c r="I949" s="1"/>
      <c r="J949" s="1"/>
      <c r="K949" s="109"/>
      <c r="L949" s="1"/>
      <c r="M949" s="1"/>
      <c r="N949" s="1"/>
      <c r="O949" s="1"/>
      <c r="P949" s="12"/>
      <c r="Q949" s="12"/>
      <c r="R949" s="12"/>
    </row>
    <row r="950" spans="1:18" s="13" customFormat="1" ht="30" customHeight="1">
      <c r="A950" s="127"/>
      <c r="B950" s="180"/>
      <c r="C950" s="210"/>
      <c r="D950" s="180"/>
      <c r="E950" s="107"/>
      <c r="F950" s="179"/>
      <c r="G950" s="179"/>
      <c r="H950" s="1"/>
      <c r="I950" s="1"/>
      <c r="J950" s="1"/>
      <c r="K950" s="109"/>
      <c r="L950" s="1"/>
      <c r="M950" s="1"/>
      <c r="N950" s="1"/>
      <c r="O950" s="1"/>
      <c r="P950" s="12"/>
      <c r="Q950" s="12"/>
      <c r="R950" s="12"/>
    </row>
    <row r="951" spans="1:18" s="13" customFormat="1" ht="30" customHeight="1">
      <c r="A951" s="127"/>
      <c r="B951" s="180"/>
      <c r="C951" s="210"/>
      <c r="D951" s="180"/>
      <c r="E951" s="107"/>
      <c r="F951" s="179"/>
      <c r="G951" s="179"/>
      <c r="H951" s="1"/>
      <c r="I951" s="1"/>
      <c r="J951" s="1"/>
      <c r="K951" s="109"/>
      <c r="L951" s="1"/>
      <c r="M951" s="1"/>
      <c r="N951" s="1"/>
      <c r="O951" s="1"/>
      <c r="P951" s="12"/>
      <c r="Q951" s="12"/>
      <c r="R951" s="12"/>
    </row>
    <row r="952" spans="1:18" s="13" customFormat="1" ht="30" customHeight="1">
      <c r="A952" s="127"/>
      <c r="B952" s="180"/>
      <c r="C952" s="210"/>
      <c r="D952" s="180"/>
      <c r="E952" s="107"/>
      <c r="F952" s="179"/>
      <c r="G952" s="179"/>
      <c r="H952" s="1"/>
      <c r="I952" s="1"/>
      <c r="J952" s="1"/>
      <c r="K952" s="109"/>
      <c r="L952" s="1"/>
      <c r="M952" s="1"/>
      <c r="N952" s="1"/>
      <c r="O952" s="1"/>
      <c r="P952" s="12"/>
      <c r="Q952" s="12"/>
      <c r="R952" s="12"/>
    </row>
    <row r="953" spans="1:18" s="13" customFormat="1" ht="30" customHeight="1">
      <c r="A953" s="127"/>
      <c r="B953" s="180"/>
      <c r="C953" s="210"/>
      <c r="D953" s="180"/>
      <c r="E953" s="107"/>
      <c r="F953" s="179"/>
      <c r="G953" s="179"/>
      <c r="H953" s="1"/>
      <c r="I953" s="1"/>
      <c r="J953" s="1"/>
      <c r="K953" s="109"/>
      <c r="L953" s="1"/>
      <c r="M953" s="1"/>
      <c r="N953" s="1"/>
      <c r="O953" s="1"/>
      <c r="P953" s="12"/>
      <c r="Q953" s="12"/>
      <c r="R953" s="12"/>
    </row>
    <row r="954" spans="1:18" s="13" customFormat="1" ht="30" customHeight="1">
      <c r="A954" s="127"/>
      <c r="B954" s="180"/>
      <c r="C954" s="210"/>
      <c r="D954" s="180"/>
      <c r="E954" s="107"/>
      <c r="F954" s="179"/>
      <c r="G954" s="179"/>
      <c r="H954" s="1"/>
      <c r="I954" s="1"/>
      <c r="J954" s="1"/>
      <c r="K954" s="109"/>
      <c r="L954" s="1"/>
      <c r="M954" s="1"/>
      <c r="N954" s="1"/>
      <c r="O954" s="1"/>
      <c r="P954" s="12"/>
      <c r="Q954" s="12"/>
      <c r="R954" s="12"/>
    </row>
    <row r="955" spans="1:18" s="13" customFormat="1" ht="30" customHeight="1">
      <c r="A955" s="127"/>
      <c r="B955" s="180"/>
      <c r="C955" s="210"/>
      <c r="D955" s="180"/>
      <c r="E955" s="107"/>
      <c r="F955" s="179"/>
      <c r="G955" s="179"/>
      <c r="H955" s="1"/>
      <c r="I955" s="1"/>
      <c r="J955" s="1"/>
      <c r="K955" s="109"/>
      <c r="L955" s="1"/>
      <c r="M955" s="1"/>
      <c r="N955" s="1"/>
      <c r="O955" s="1"/>
      <c r="P955" s="12"/>
      <c r="Q955" s="12"/>
      <c r="R955" s="12"/>
    </row>
    <row r="956" spans="1:18" s="13" customFormat="1" ht="30" customHeight="1">
      <c r="A956" s="127"/>
      <c r="B956" s="180"/>
      <c r="C956" s="210"/>
      <c r="D956" s="180"/>
      <c r="E956" s="107"/>
      <c r="F956" s="179"/>
      <c r="G956" s="179"/>
      <c r="H956" s="1"/>
      <c r="I956" s="1"/>
      <c r="J956" s="1"/>
      <c r="K956" s="109"/>
      <c r="L956" s="1"/>
      <c r="M956" s="1"/>
      <c r="N956" s="1"/>
      <c r="O956" s="1"/>
      <c r="P956" s="12"/>
      <c r="Q956" s="12"/>
      <c r="R956" s="12"/>
    </row>
    <row r="957" spans="1:18" s="13" customFormat="1" ht="30" customHeight="1">
      <c r="A957" s="127"/>
      <c r="B957" s="180"/>
      <c r="C957" s="210"/>
      <c r="D957" s="180"/>
      <c r="E957" s="107"/>
      <c r="F957" s="179"/>
      <c r="G957" s="179"/>
      <c r="H957" s="1"/>
      <c r="I957" s="1"/>
      <c r="J957" s="1"/>
      <c r="K957" s="109"/>
      <c r="L957" s="1"/>
      <c r="M957" s="1"/>
      <c r="N957" s="1"/>
      <c r="O957" s="1"/>
      <c r="P957" s="12"/>
      <c r="Q957" s="12"/>
      <c r="R957" s="12"/>
    </row>
    <row r="958" spans="1:18" s="13" customFormat="1" ht="30" customHeight="1">
      <c r="A958" s="127"/>
      <c r="B958" s="180"/>
      <c r="C958" s="210"/>
      <c r="D958" s="180"/>
      <c r="E958" s="107"/>
      <c r="F958" s="179"/>
      <c r="G958" s="179"/>
      <c r="H958" s="1"/>
      <c r="I958" s="1"/>
      <c r="J958" s="1"/>
      <c r="K958" s="109"/>
      <c r="L958" s="1"/>
      <c r="M958" s="1"/>
      <c r="N958" s="1"/>
      <c r="O958" s="1"/>
      <c r="P958" s="12"/>
      <c r="Q958" s="12"/>
      <c r="R958" s="12"/>
    </row>
    <row r="959" spans="1:18" s="13" customFormat="1" ht="30" customHeight="1">
      <c r="A959" s="127"/>
      <c r="B959" s="180"/>
      <c r="C959" s="210"/>
      <c r="D959" s="180"/>
      <c r="E959" s="107"/>
      <c r="F959" s="179"/>
      <c r="G959" s="179"/>
      <c r="H959" s="1"/>
      <c r="I959" s="1"/>
      <c r="J959" s="1"/>
      <c r="K959" s="109"/>
      <c r="L959" s="1"/>
      <c r="M959" s="1"/>
      <c r="N959" s="1"/>
      <c r="O959" s="1"/>
      <c r="P959" s="12"/>
      <c r="Q959" s="12"/>
      <c r="R959" s="12"/>
    </row>
    <row r="960" spans="1:18" s="13" customFormat="1" ht="30" customHeight="1">
      <c r="A960" s="127"/>
      <c r="B960" s="180"/>
      <c r="C960" s="210"/>
      <c r="D960" s="180"/>
      <c r="E960" s="107"/>
      <c r="F960" s="179"/>
      <c r="G960" s="179"/>
      <c r="H960" s="1"/>
      <c r="I960" s="1"/>
      <c r="J960" s="1"/>
      <c r="K960" s="109"/>
      <c r="L960" s="1"/>
      <c r="M960" s="1"/>
      <c r="N960" s="1"/>
      <c r="O960" s="1"/>
      <c r="P960" s="12"/>
      <c r="Q960" s="12"/>
      <c r="R960" s="12"/>
    </row>
    <row r="961" spans="1:18" s="13" customFormat="1" ht="30" customHeight="1">
      <c r="A961" s="127"/>
      <c r="B961" s="180"/>
      <c r="C961" s="210"/>
      <c r="D961" s="180"/>
      <c r="E961" s="107"/>
      <c r="F961" s="179"/>
      <c r="G961" s="179"/>
      <c r="H961" s="1"/>
      <c r="I961" s="1"/>
      <c r="J961" s="1"/>
      <c r="K961" s="109"/>
      <c r="L961" s="1"/>
      <c r="M961" s="1"/>
      <c r="N961" s="1"/>
      <c r="O961" s="1"/>
      <c r="P961" s="12"/>
      <c r="Q961" s="12"/>
      <c r="R961" s="12"/>
    </row>
    <row r="962" spans="1:18" s="13" customFormat="1" ht="30" customHeight="1">
      <c r="A962" s="127"/>
      <c r="B962" s="180"/>
      <c r="C962" s="210"/>
      <c r="D962" s="180"/>
      <c r="E962" s="107"/>
      <c r="F962" s="179"/>
      <c r="G962" s="179"/>
      <c r="H962" s="1"/>
      <c r="I962" s="1"/>
      <c r="J962" s="1"/>
      <c r="K962" s="109"/>
      <c r="L962" s="1"/>
      <c r="M962" s="1"/>
      <c r="N962" s="1"/>
      <c r="O962" s="1"/>
      <c r="P962" s="12"/>
      <c r="Q962" s="12"/>
      <c r="R962" s="12"/>
    </row>
    <row r="963" spans="1:18" s="13" customFormat="1" ht="30" customHeight="1">
      <c r="A963" s="127"/>
      <c r="B963" s="180"/>
      <c r="C963" s="210"/>
      <c r="D963" s="180"/>
      <c r="E963" s="107"/>
      <c r="F963" s="179"/>
      <c r="G963" s="179"/>
      <c r="H963" s="1"/>
      <c r="I963" s="1"/>
      <c r="J963" s="1"/>
      <c r="K963" s="109"/>
      <c r="L963" s="1"/>
      <c r="M963" s="1"/>
      <c r="N963" s="1"/>
      <c r="O963" s="1"/>
      <c r="P963" s="12"/>
      <c r="Q963" s="12"/>
      <c r="R963" s="12"/>
    </row>
    <row r="964" spans="1:18" s="13" customFormat="1" ht="30" customHeight="1">
      <c r="A964" s="127"/>
      <c r="B964" s="180"/>
      <c r="C964" s="210"/>
      <c r="D964" s="180"/>
      <c r="E964" s="107"/>
      <c r="F964" s="179"/>
      <c r="G964" s="179"/>
      <c r="H964" s="1"/>
      <c r="I964" s="1"/>
      <c r="J964" s="1"/>
      <c r="K964" s="109"/>
      <c r="L964" s="1"/>
      <c r="M964" s="1"/>
      <c r="N964" s="1"/>
      <c r="O964" s="1"/>
      <c r="P964" s="12"/>
      <c r="Q964" s="12"/>
      <c r="R964" s="12"/>
    </row>
    <row r="965" spans="1:18" s="13" customFormat="1" ht="30" customHeight="1">
      <c r="A965" s="127"/>
      <c r="B965" s="180"/>
      <c r="C965" s="210"/>
      <c r="D965" s="180"/>
      <c r="E965" s="107"/>
      <c r="F965" s="179"/>
      <c r="G965" s="179"/>
      <c r="H965" s="1"/>
      <c r="I965" s="1"/>
      <c r="J965" s="1"/>
      <c r="K965" s="109"/>
      <c r="L965" s="1"/>
      <c r="M965" s="1"/>
      <c r="N965" s="1"/>
      <c r="O965" s="1"/>
      <c r="P965" s="12"/>
      <c r="Q965" s="12"/>
      <c r="R965" s="12"/>
    </row>
    <row r="966" spans="1:18" s="13" customFormat="1" ht="30" customHeight="1">
      <c r="A966" s="127"/>
      <c r="B966" s="180"/>
      <c r="C966" s="210"/>
      <c r="D966" s="180"/>
      <c r="E966" s="107"/>
      <c r="F966" s="179"/>
      <c r="G966" s="179"/>
      <c r="H966" s="1"/>
      <c r="I966" s="1"/>
      <c r="J966" s="1"/>
      <c r="K966" s="109"/>
      <c r="L966" s="1"/>
      <c r="M966" s="1"/>
      <c r="N966" s="1"/>
      <c r="O966" s="1"/>
      <c r="P966" s="12"/>
      <c r="Q966" s="12"/>
      <c r="R966" s="12"/>
    </row>
    <row r="967" spans="1:18" s="13" customFormat="1" ht="30" customHeight="1">
      <c r="A967" s="127"/>
      <c r="B967" s="180"/>
      <c r="C967" s="210"/>
      <c r="D967" s="180"/>
      <c r="E967" s="107"/>
      <c r="F967" s="179"/>
      <c r="G967" s="179"/>
      <c r="H967" s="1"/>
      <c r="I967" s="1"/>
      <c r="J967" s="1"/>
      <c r="K967" s="109"/>
      <c r="L967" s="1"/>
      <c r="M967" s="1"/>
      <c r="N967" s="1"/>
      <c r="O967" s="1"/>
      <c r="P967" s="12"/>
      <c r="Q967" s="12"/>
      <c r="R967" s="12"/>
    </row>
    <row r="968" spans="1:18" s="13" customFormat="1" ht="30" customHeight="1">
      <c r="A968" s="127"/>
      <c r="B968" s="180"/>
      <c r="C968" s="210"/>
      <c r="D968" s="180"/>
      <c r="E968" s="107"/>
      <c r="F968" s="179"/>
      <c r="G968" s="179"/>
      <c r="H968" s="1"/>
      <c r="I968" s="1"/>
      <c r="J968" s="1"/>
      <c r="K968" s="109"/>
      <c r="L968" s="1"/>
      <c r="M968" s="1"/>
      <c r="N968" s="1"/>
      <c r="O968" s="1"/>
      <c r="P968" s="12"/>
      <c r="Q968" s="12"/>
      <c r="R968" s="12"/>
    </row>
    <row r="969" spans="1:18" s="13" customFormat="1" ht="30" customHeight="1">
      <c r="A969" s="127"/>
      <c r="B969" s="180"/>
      <c r="C969" s="210"/>
      <c r="D969" s="180"/>
      <c r="E969" s="107"/>
      <c r="F969" s="179"/>
      <c r="G969" s="179"/>
      <c r="H969" s="1"/>
      <c r="I969" s="1"/>
      <c r="J969" s="1"/>
      <c r="K969" s="109"/>
      <c r="L969" s="1"/>
      <c r="M969" s="1"/>
      <c r="N969" s="1"/>
      <c r="O969" s="1"/>
      <c r="P969" s="12"/>
      <c r="Q969" s="12"/>
      <c r="R969" s="12"/>
    </row>
    <row r="970" spans="1:18" s="13" customFormat="1" ht="30" customHeight="1">
      <c r="A970" s="127"/>
      <c r="B970" s="180"/>
      <c r="C970" s="210"/>
      <c r="D970" s="180"/>
      <c r="E970" s="107"/>
      <c r="F970" s="179"/>
      <c r="G970" s="179"/>
      <c r="H970" s="1"/>
      <c r="I970" s="1"/>
      <c r="J970" s="1"/>
      <c r="K970" s="109"/>
      <c r="L970" s="1"/>
      <c r="M970" s="1"/>
      <c r="N970" s="1"/>
      <c r="O970" s="1"/>
      <c r="P970" s="12"/>
      <c r="Q970" s="12"/>
      <c r="R970" s="12"/>
    </row>
    <row r="971" spans="1:18" s="13" customFormat="1" ht="30" customHeight="1">
      <c r="A971" s="127"/>
      <c r="B971" s="180"/>
      <c r="C971" s="210"/>
      <c r="D971" s="180"/>
      <c r="E971" s="107"/>
      <c r="F971" s="179"/>
      <c r="G971" s="179"/>
      <c r="H971" s="1"/>
      <c r="I971" s="1"/>
      <c r="J971" s="1"/>
      <c r="K971" s="109"/>
      <c r="L971" s="1"/>
      <c r="M971" s="1"/>
      <c r="N971" s="1"/>
      <c r="O971" s="1"/>
      <c r="P971" s="12"/>
      <c r="Q971" s="12"/>
      <c r="R971" s="12"/>
    </row>
    <row r="972" spans="1:18" s="13" customFormat="1" ht="30" customHeight="1">
      <c r="A972" s="127"/>
      <c r="B972" s="180"/>
      <c r="C972" s="210"/>
      <c r="D972" s="180"/>
      <c r="E972" s="107"/>
      <c r="F972" s="179"/>
      <c r="G972" s="179"/>
      <c r="H972" s="1"/>
      <c r="I972" s="1"/>
      <c r="J972" s="1"/>
      <c r="K972" s="109"/>
      <c r="L972" s="1"/>
      <c r="M972" s="1"/>
      <c r="N972" s="1"/>
      <c r="O972" s="1"/>
      <c r="P972" s="12"/>
      <c r="Q972" s="12"/>
      <c r="R972" s="12"/>
    </row>
    <row r="973" spans="1:18" s="13" customFormat="1" ht="30" customHeight="1">
      <c r="A973" s="127"/>
      <c r="B973" s="180"/>
      <c r="C973" s="210"/>
      <c r="D973" s="180"/>
      <c r="E973" s="107"/>
      <c r="F973" s="179"/>
      <c r="G973" s="179"/>
      <c r="H973" s="1"/>
      <c r="I973" s="1"/>
      <c r="J973" s="1"/>
      <c r="K973" s="109"/>
      <c r="L973" s="1"/>
      <c r="M973" s="1"/>
      <c r="N973" s="1"/>
      <c r="O973" s="1"/>
      <c r="P973" s="12"/>
      <c r="Q973" s="12"/>
      <c r="R973" s="12"/>
    </row>
    <row r="974" spans="1:18" s="13" customFormat="1" ht="30" customHeight="1">
      <c r="A974" s="127"/>
      <c r="B974" s="180"/>
      <c r="C974" s="210"/>
      <c r="D974" s="180"/>
      <c r="E974" s="107"/>
      <c r="F974" s="179"/>
      <c r="G974" s="179"/>
      <c r="H974" s="1"/>
      <c r="I974" s="1"/>
      <c r="J974" s="1"/>
      <c r="K974" s="109"/>
      <c r="L974" s="1"/>
      <c r="M974" s="1"/>
      <c r="N974" s="1"/>
      <c r="O974" s="1"/>
      <c r="P974" s="12"/>
      <c r="Q974" s="12"/>
      <c r="R974" s="12"/>
    </row>
    <row r="975" spans="1:18" s="13" customFormat="1" ht="30" customHeight="1">
      <c r="A975" s="127"/>
      <c r="B975" s="180"/>
      <c r="C975" s="210"/>
      <c r="D975" s="180"/>
      <c r="E975" s="107"/>
      <c r="F975" s="179"/>
      <c r="G975" s="179"/>
      <c r="H975" s="1"/>
      <c r="I975" s="1"/>
      <c r="J975" s="1"/>
      <c r="K975" s="109"/>
      <c r="L975" s="1"/>
      <c r="M975" s="1"/>
      <c r="N975" s="1"/>
      <c r="O975" s="1"/>
      <c r="P975" s="12"/>
      <c r="Q975" s="12"/>
      <c r="R975" s="12"/>
    </row>
    <row r="976" spans="1:18" s="13" customFormat="1" ht="30" customHeight="1">
      <c r="A976" s="127"/>
      <c r="B976" s="180"/>
      <c r="C976" s="210"/>
      <c r="D976" s="180"/>
      <c r="E976" s="107"/>
      <c r="F976" s="179"/>
      <c r="G976" s="179"/>
      <c r="H976" s="1"/>
      <c r="I976" s="1"/>
      <c r="J976" s="1"/>
      <c r="K976" s="109"/>
      <c r="L976" s="1"/>
      <c r="M976" s="1"/>
      <c r="N976" s="1"/>
      <c r="O976" s="1"/>
      <c r="P976" s="12"/>
      <c r="Q976" s="12"/>
      <c r="R976" s="12"/>
    </row>
    <row r="977" spans="1:18" s="13" customFormat="1" ht="30" customHeight="1">
      <c r="A977" s="127"/>
      <c r="B977" s="180"/>
      <c r="C977" s="210"/>
      <c r="D977" s="180"/>
      <c r="E977" s="107"/>
      <c r="F977" s="179"/>
      <c r="G977" s="179"/>
      <c r="H977" s="1"/>
      <c r="I977" s="1"/>
      <c r="J977" s="1"/>
      <c r="K977" s="109"/>
      <c r="L977" s="1"/>
      <c r="M977" s="1"/>
      <c r="N977" s="1"/>
      <c r="O977" s="1"/>
      <c r="P977" s="12"/>
      <c r="Q977" s="12"/>
      <c r="R977" s="12"/>
    </row>
    <row r="978" spans="1:18" s="13" customFormat="1" ht="30" customHeight="1">
      <c r="A978" s="127"/>
      <c r="B978" s="180"/>
      <c r="C978" s="210"/>
      <c r="D978" s="180"/>
      <c r="E978" s="107"/>
      <c r="F978" s="179"/>
      <c r="G978" s="179"/>
      <c r="H978" s="1"/>
      <c r="I978" s="1"/>
      <c r="J978" s="1"/>
      <c r="K978" s="109"/>
      <c r="L978" s="1"/>
      <c r="M978" s="1"/>
      <c r="N978" s="1"/>
      <c r="O978" s="1"/>
      <c r="P978" s="12"/>
      <c r="Q978" s="12"/>
      <c r="R978" s="12"/>
    </row>
    <row r="979" spans="1:18" s="13" customFormat="1" ht="30" customHeight="1">
      <c r="A979" s="127"/>
      <c r="B979" s="180"/>
      <c r="C979" s="210"/>
      <c r="D979" s="180"/>
      <c r="E979" s="107"/>
      <c r="F979" s="179"/>
      <c r="G979" s="179"/>
      <c r="H979" s="1"/>
      <c r="I979" s="1"/>
      <c r="J979" s="1"/>
      <c r="K979" s="109"/>
      <c r="L979" s="1"/>
      <c r="M979" s="1"/>
      <c r="N979" s="1"/>
      <c r="O979" s="1"/>
      <c r="P979" s="12"/>
      <c r="Q979" s="12"/>
      <c r="R979" s="12"/>
    </row>
    <row r="980" spans="1:18" s="13" customFormat="1" ht="30" customHeight="1">
      <c r="A980" s="127"/>
      <c r="B980" s="180"/>
      <c r="C980" s="210"/>
      <c r="D980" s="180"/>
      <c r="E980" s="107"/>
      <c r="F980" s="179"/>
      <c r="G980" s="179"/>
      <c r="H980" s="1"/>
      <c r="I980" s="1"/>
      <c r="J980" s="1"/>
      <c r="K980" s="109"/>
      <c r="L980" s="1"/>
      <c r="M980" s="1"/>
      <c r="N980" s="1"/>
      <c r="O980" s="1"/>
      <c r="P980" s="12"/>
      <c r="Q980" s="12"/>
      <c r="R980" s="12"/>
    </row>
    <row r="981" spans="1:18" s="13" customFormat="1" ht="30" customHeight="1">
      <c r="A981" s="127"/>
      <c r="B981" s="180"/>
      <c r="C981" s="210"/>
      <c r="D981" s="180"/>
      <c r="E981" s="107"/>
      <c r="F981" s="179"/>
      <c r="G981" s="179"/>
      <c r="H981" s="1"/>
      <c r="I981" s="1"/>
      <c r="J981" s="1"/>
      <c r="K981" s="109"/>
      <c r="L981" s="1"/>
      <c r="M981" s="1"/>
      <c r="N981" s="1"/>
      <c r="O981" s="1"/>
      <c r="P981" s="12"/>
      <c r="Q981" s="12"/>
      <c r="R981" s="12"/>
    </row>
    <row r="982" spans="1:18" s="13" customFormat="1" ht="30" customHeight="1">
      <c r="A982" s="127"/>
      <c r="B982" s="180"/>
      <c r="C982" s="210"/>
      <c r="D982" s="180"/>
      <c r="E982" s="107"/>
      <c r="F982" s="179"/>
      <c r="G982" s="179"/>
      <c r="H982" s="1"/>
      <c r="I982" s="1"/>
      <c r="J982" s="1"/>
      <c r="K982" s="109"/>
      <c r="L982" s="1"/>
      <c r="M982" s="1"/>
      <c r="N982" s="1"/>
      <c r="O982" s="1"/>
      <c r="P982" s="12"/>
      <c r="Q982" s="12"/>
      <c r="R982" s="12"/>
    </row>
    <row r="983" spans="1:18" s="13" customFormat="1" ht="30" customHeight="1">
      <c r="A983" s="127"/>
      <c r="B983" s="180"/>
      <c r="C983" s="210"/>
      <c r="D983" s="180"/>
      <c r="E983" s="107"/>
      <c r="F983" s="179"/>
      <c r="G983" s="179"/>
      <c r="H983" s="1"/>
      <c r="I983" s="1"/>
      <c r="J983" s="1"/>
      <c r="K983" s="109"/>
      <c r="L983" s="1"/>
      <c r="M983" s="1"/>
      <c r="N983" s="1"/>
      <c r="O983" s="1"/>
      <c r="P983" s="12"/>
      <c r="Q983" s="12"/>
      <c r="R983" s="12"/>
    </row>
    <row r="984" spans="1:18" s="13" customFormat="1" ht="30" customHeight="1">
      <c r="A984" s="127"/>
      <c r="B984" s="180"/>
      <c r="C984" s="210"/>
      <c r="D984" s="180"/>
      <c r="E984" s="107"/>
      <c r="F984" s="179"/>
      <c r="G984" s="179"/>
      <c r="H984" s="1"/>
      <c r="I984" s="1"/>
      <c r="J984" s="1"/>
      <c r="K984" s="109"/>
      <c r="L984" s="1"/>
      <c r="M984" s="1"/>
      <c r="N984" s="1"/>
      <c r="O984" s="1"/>
      <c r="P984" s="12"/>
      <c r="Q984" s="12"/>
      <c r="R984" s="12"/>
    </row>
    <row r="985" spans="1:18" s="13" customFormat="1" ht="30" customHeight="1">
      <c r="A985" s="127"/>
      <c r="B985" s="180"/>
      <c r="C985" s="210"/>
      <c r="D985" s="180"/>
      <c r="E985" s="107"/>
      <c r="F985" s="179"/>
      <c r="G985" s="179"/>
      <c r="H985" s="1"/>
      <c r="I985" s="1"/>
      <c r="J985" s="1"/>
      <c r="K985" s="109"/>
      <c r="L985" s="1"/>
      <c r="M985" s="1"/>
      <c r="N985" s="1"/>
      <c r="O985" s="1"/>
      <c r="P985" s="12"/>
      <c r="Q985" s="12"/>
      <c r="R985" s="12"/>
    </row>
    <row r="986" spans="1:18" s="13" customFormat="1" ht="30" customHeight="1">
      <c r="A986" s="127"/>
      <c r="B986" s="180"/>
      <c r="C986" s="210"/>
      <c r="D986" s="180"/>
      <c r="E986" s="107"/>
      <c r="F986" s="179"/>
      <c r="G986" s="179"/>
      <c r="H986" s="1"/>
      <c r="I986" s="1"/>
      <c r="J986" s="1"/>
      <c r="K986" s="109"/>
      <c r="L986" s="1"/>
      <c r="M986" s="1"/>
      <c r="N986" s="1"/>
      <c r="O986" s="1"/>
      <c r="P986" s="12"/>
      <c r="Q986" s="12"/>
      <c r="R986" s="12"/>
    </row>
    <row r="987" spans="1:18" s="13" customFormat="1" ht="30" customHeight="1">
      <c r="A987" s="127"/>
      <c r="B987" s="180"/>
      <c r="C987" s="210"/>
      <c r="D987" s="180"/>
      <c r="E987" s="107"/>
      <c r="F987" s="179"/>
      <c r="G987" s="179"/>
      <c r="H987" s="1"/>
      <c r="I987" s="1"/>
      <c r="J987" s="1"/>
      <c r="K987" s="109"/>
      <c r="L987" s="1"/>
      <c r="M987" s="1"/>
      <c r="N987" s="1"/>
      <c r="O987" s="1"/>
      <c r="P987" s="12"/>
      <c r="Q987" s="12"/>
      <c r="R987" s="12"/>
    </row>
    <row r="988" spans="1:18" s="13" customFormat="1" ht="30" customHeight="1">
      <c r="A988" s="127"/>
      <c r="B988" s="180"/>
      <c r="C988" s="210"/>
      <c r="D988" s="180"/>
      <c r="E988" s="107"/>
      <c r="F988" s="179"/>
      <c r="G988" s="179"/>
      <c r="H988" s="1"/>
      <c r="I988" s="1"/>
      <c r="J988" s="1"/>
      <c r="K988" s="109"/>
      <c r="L988" s="1"/>
      <c r="M988" s="1"/>
      <c r="N988" s="1"/>
      <c r="O988" s="1"/>
      <c r="P988" s="12"/>
      <c r="Q988" s="12"/>
      <c r="R988" s="12"/>
    </row>
    <row r="989" spans="1:18" s="13" customFormat="1" ht="30" customHeight="1">
      <c r="A989" s="127"/>
      <c r="B989" s="180"/>
      <c r="C989" s="210"/>
      <c r="D989" s="180"/>
      <c r="E989" s="107"/>
      <c r="F989" s="179"/>
      <c r="G989" s="179"/>
      <c r="H989" s="1"/>
      <c r="I989" s="1"/>
      <c r="J989" s="1"/>
      <c r="K989" s="109"/>
      <c r="L989" s="1"/>
      <c r="M989" s="1"/>
      <c r="N989" s="1"/>
      <c r="O989" s="1"/>
      <c r="P989" s="12"/>
      <c r="Q989" s="12"/>
      <c r="R989" s="12"/>
    </row>
    <row r="990" spans="1:18" s="13" customFormat="1" ht="30" customHeight="1">
      <c r="A990" s="127"/>
      <c r="B990" s="180"/>
      <c r="C990" s="210"/>
      <c r="D990" s="180"/>
      <c r="E990" s="107"/>
      <c r="F990" s="179"/>
      <c r="G990" s="179"/>
      <c r="H990" s="1"/>
      <c r="I990" s="1"/>
      <c r="J990" s="1"/>
      <c r="K990" s="109"/>
      <c r="L990" s="1"/>
      <c r="M990" s="1"/>
      <c r="N990" s="1"/>
      <c r="O990" s="1"/>
      <c r="P990" s="12"/>
      <c r="Q990" s="12"/>
      <c r="R990" s="12"/>
    </row>
    <row r="991" spans="1:18" s="13" customFormat="1" ht="30" customHeight="1">
      <c r="A991" s="127"/>
      <c r="B991" s="180"/>
      <c r="C991" s="210"/>
      <c r="D991" s="180"/>
      <c r="E991" s="107"/>
      <c r="F991" s="179"/>
      <c r="G991" s="179"/>
      <c r="H991" s="1"/>
      <c r="I991" s="1"/>
      <c r="J991" s="1"/>
      <c r="K991" s="109"/>
      <c r="L991" s="1"/>
      <c r="M991" s="1"/>
      <c r="N991" s="1"/>
      <c r="O991" s="1"/>
      <c r="P991" s="12"/>
      <c r="Q991" s="12"/>
      <c r="R991" s="12"/>
    </row>
    <row r="992" spans="1:18" s="13" customFormat="1" ht="30" customHeight="1">
      <c r="A992" s="127"/>
      <c r="B992" s="180"/>
      <c r="C992" s="210"/>
      <c r="D992" s="180"/>
      <c r="E992" s="107"/>
      <c r="F992" s="179"/>
      <c r="G992" s="179"/>
      <c r="H992" s="1"/>
      <c r="I992" s="1"/>
      <c r="J992" s="1"/>
      <c r="K992" s="109"/>
      <c r="L992" s="1"/>
      <c r="M992" s="1"/>
      <c r="N992" s="1"/>
      <c r="O992" s="1"/>
      <c r="P992" s="12"/>
      <c r="Q992" s="12"/>
      <c r="R992" s="12"/>
    </row>
    <row r="993" spans="1:18" s="13" customFormat="1" ht="30" customHeight="1">
      <c r="A993" s="127"/>
      <c r="B993" s="180"/>
      <c r="C993" s="210"/>
      <c r="D993" s="180"/>
      <c r="E993" s="107"/>
      <c r="F993" s="179"/>
      <c r="G993" s="179"/>
      <c r="H993" s="1"/>
      <c r="I993" s="1"/>
      <c r="J993" s="1"/>
      <c r="K993" s="109"/>
      <c r="L993" s="1"/>
      <c r="M993" s="1"/>
      <c r="N993" s="1"/>
      <c r="O993" s="1"/>
      <c r="P993" s="12"/>
      <c r="Q993" s="12"/>
      <c r="R993" s="12"/>
    </row>
    <row r="994" spans="1:18" s="13" customFormat="1" ht="30" customHeight="1">
      <c r="A994" s="127"/>
      <c r="B994" s="180"/>
      <c r="C994" s="210"/>
      <c r="D994" s="180"/>
      <c r="E994" s="107"/>
      <c r="F994" s="179"/>
      <c r="G994" s="179"/>
      <c r="H994" s="1"/>
      <c r="I994" s="1"/>
      <c r="J994" s="1"/>
      <c r="K994" s="109"/>
      <c r="L994" s="1"/>
      <c r="M994" s="1"/>
      <c r="N994" s="1"/>
      <c r="O994" s="1"/>
      <c r="P994" s="12"/>
      <c r="Q994" s="12"/>
      <c r="R994" s="12"/>
    </row>
    <row r="995" spans="1:18" s="13" customFormat="1" ht="30" customHeight="1">
      <c r="A995" s="127"/>
      <c r="B995" s="180"/>
      <c r="C995" s="210"/>
      <c r="D995" s="180"/>
      <c r="E995" s="107"/>
      <c r="F995" s="179"/>
      <c r="G995" s="179"/>
      <c r="H995" s="1"/>
      <c r="I995" s="1"/>
      <c r="J995" s="1"/>
      <c r="K995" s="109"/>
      <c r="L995" s="1"/>
      <c r="M995" s="1"/>
      <c r="N995" s="1"/>
      <c r="O995" s="1"/>
      <c r="P995" s="12"/>
      <c r="Q995" s="12"/>
      <c r="R995" s="12"/>
    </row>
    <row r="996" spans="1:18" s="13" customFormat="1" ht="30" customHeight="1">
      <c r="A996" s="127"/>
      <c r="B996" s="180"/>
      <c r="C996" s="210"/>
      <c r="D996" s="180"/>
      <c r="E996" s="107"/>
      <c r="F996" s="179"/>
      <c r="G996" s="179"/>
      <c r="H996" s="1"/>
      <c r="I996" s="1"/>
      <c r="J996" s="1"/>
      <c r="K996" s="109"/>
      <c r="L996" s="1"/>
      <c r="M996" s="1"/>
      <c r="N996" s="1"/>
      <c r="O996" s="1"/>
      <c r="P996" s="12"/>
      <c r="Q996" s="12"/>
      <c r="R996" s="12"/>
    </row>
    <row r="997" spans="1:18" s="13" customFormat="1" ht="30" customHeight="1">
      <c r="A997" s="127"/>
      <c r="B997" s="180"/>
      <c r="C997" s="210"/>
      <c r="D997" s="180"/>
      <c r="E997" s="107"/>
      <c r="F997" s="179"/>
      <c r="G997" s="179"/>
      <c r="H997" s="1"/>
      <c r="I997" s="1"/>
      <c r="J997" s="1"/>
      <c r="K997" s="109"/>
      <c r="L997" s="1"/>
      <c r="M997" s="1"/>
      <c r="N997" s="1"/>
      <c r="O997" s="1"/>
      <c r="P997" s="12"/>
      <c r="Q997" s="12"/>
      <c r="R997" s="12"/>
    </row>
    <row r="998" spans="1:18" s="13" customFormat="1" ht="30" customHeight="1">
      <c r="A998" s="127"/>
      <c r="B998" s="180"/>
      <c r="C998" s="210"/>
      <c r="D998" s="180"/>
      <c r="E998" s="107"/>
      <c r="F998" s="179"/>
      <c r="G998" s="179"/>
      <c r="H998" s="1"/>
      <c r="I998" s="1"/>
      <c r="J998" s="1"/>
      <c r="K998" s="109"/>
      <c r="L998" s="1"/>
      <c r="M998" s="1"/>
      <c r="N998" s="1"/>
      <c r="O998" s="1"/>
      <c r="P998" s="12"/>
      <c r="Q998" s="12"/>
      <c r="R998" s="12"/>
    </row>
    <row r="999" spans="1:18" s="13" customFormat="1" ht="30" customHeight="1">
      <c r="A999" s="127"/>
      <c r="B999" s="180"/>
      <c r="C999" s="210"/>
      <c r="D999" s="180"/>
      <c r="E999" s="107"/>
      <c r="F999" s="179"/>
      <c r="G999" s="179"/>
      <c r="H999" s="1"/>
      <c r="I999" s="1"/>
      <c r="J999" s="1"/>
      <c r="K999" s="109"/>
      <c r="L999" s="1"/>
      <c r="M999" s="1"/>
      <c r="N999" s="1"/>
      <c r="O999" s="1"/>
      <c r="P999" s="12"/>
      <c r="Q999" s="12"/>
      <c r="R999" s="12"/>
    </row>
    <row r="1000" spans="1:18" s="13" customFormat="1" ht="30" customHeight="1">
      <c r="A1000" s="127"/>
      <c r="B1000" s="180"/>
      <c r="C1000" s="210"/>
      <c r="D1000" s="180"/>
      <c r="E1000" s="107"/>
      <c r="F1000" s="179"/>
      <c r="G1000" s="179"/>
      <c r="H1000" s="1"/>
      <c r="I1000" s="1"/>
      <c r="J1000" s="1"/>
      <c r="K1000" s="109"/>
      <c r="L1000" s="1"/>
      <c r="M1000" s="1"/>
      <c r="N1000" s="1"/>
      <c r="O1000" s="1"/>
      <c r="P1000" s="12"/>
      <c r="Q1000" s="12"/>
      <c r="R1000" s="12"/>
    </row>
    <row r="1001" spans="1:18" s="13" customFormat="1" ht="30" customHeight="1">
      <c r="A1001" s="127"/>
      <c r="B1001" s="180"/>
      <c r="C1001" s="210"/>
      <c r="D1001" s="180"/>
      <c r="E1001" s="107"/>
      <c r="F1001" s="179"/>
      <c r="G1001" s="179"/>
      <c r="H1001" s="1"/>
      <c r="I1001" s="1"/>
      <c r="J1001" s="1"/>
      <c r="K1001" s="109"/>
      <c r="L1001" s="1"/>
      <c r="M1001" s="1"/>
      <c r="N1001" s="1"/>
      <c r="O1001" s="1"/>
      <c r="P1001" s="12"/>
      <c r="Q1001" s="12"/>
      <c r="R1001" s="12"/>
    </row>
    <row r="1002" spans="1:18" s="13" customFormat="1" ht="30" customHeight="1">
      <c r="A1002" s="127"/>
      <c r="B1002" s="180"/>
      <c r="C1002" s="210"/>
      <c r="D1002" s="180"/>
      <c r="E1002" s="107"/>
      <c r="F1002" s="179"/>
      <c r="G1002" s="179"/>
      <c r="H1002" s="1"/>
      <c r="I1002" s="1"/>
      <c r="J1002" s="1"/>
      <c r="K1002" s="109"/>
      <c r="L1002" s="1"/>
      <c r="M1002" s="1"/>
      <c r="N1002" s="1"/>
      <c r="O1002" s="1"/>
      <c r="P1002" s="12"/>
      <c r="Q1002" s="12"/>
      <c r="R1002" s="12"/>
    </row>
    <row r="1003" spans="1:18" s="13" customFormat="1" ht="30" customHeight="1">
      <c r="A1003" s="127"/>
      <c r="B1003" s="180"/>
      <c r="C1003" s="210"/>
      <c r="D1003" s="180"/>
      <c r="E1003" s="107"/>
      <c r="F1003" s="179"/>
      <c r="G1003" s="179"/>
      <c r="H1003" s="1"/>
      <c r="I1003" s="1"/>
      <c r="J1003" s="1"/>
      <c r="K1003" s="109"/>
      <c r="L1003" s="1"/>
      <c r="M1003" s="1"/>
      <c r="N1003" s="1"/>
      <c r="O1003" s="1"/>
      <c r="P1003" s="12"/>
      <c r="Q1003" s="12"/>
      <c r="R1003" s="12"/>
    </row>
    <row r="1004" spans="1:18" s="13" customFormat="1" ht="30" customHeight="1">
      <c r="A1004" s="127"/>
      <c r="B1004" s="180"/>
      <c r="C1004" s="210"/>
      <c r="D1004" s="180"/>
      <c r="E1004" s="107"/>
      <c r="F1004" s="179"/>
      <c r="G1004" s="179"/>
      <c r="H1004" s="1"/>
      <c r="I1004" s="1"/>
      <c r="J1004" s="1"/>
      <c r="K1004" s="109"/>
      <c r="L1004" s="1"/>
      <c r="M1004" s="1"/>
      <c r="N1004" s="1"/>
      <c r="O1004" s="1"/>
      <c r="P1004" s="12"/>
      <c r="Q1004" s="12"/>
      <c r="R1004" s="12"/>
    </row>
    <row r="1005" spans="1:18" s="13" customFormat="1" ht="30" customHeight="1">
      <c r="A1005" s="127"/>
      <c r="B1005" s="180"/>
      <c r="C1005" s="210"/>
      <c r="D1005" s="180"/>
      <c r="E1005" s="107"/>
      <c r="F1005" s="179"/>
      <c r="G1005" s="179"/>
      <c r="H1005" s="1"/>
      <c r="I1005" s="1"/>
      <c r="J1005" s="1"/>
      <c r="K1005" s="109"/>
      <c r="L1005" s="1"/>
      <c r="M1005" s="1"/>
      <c r="N1005" s="1"/>
      <c r="O1005" s="1"/>
      <c r="P1005" s="12"/>
      <c r="Q1005" s="12"/>
      <c r="R1005" s="12"/>
    </row>
    <row r="1006" spans="1:18" s="13" customFormat="1" ht="30" customHeight="1">
      <c r="A1006" s="127"/>
      <c r="B1006" s="180"/>
      <c r="C1006" s="210"/>
      <c r="D1006" s="180"/>
      <c r="E1006" s="107"/>
      <c r="F1006" s="179"/>
      <c r="G1006" s="179"/>
      <c r="H1006" s="1"/>
      <c r="I1006" s="1"/>
      <c r="J1006" s="1"/>
      <c r="K1006" s="109"/>
      <c r="L1006" s="1"/>
      <c r="M1006" s="1"/>
      <c r="N1006" s="1"/>
      <c r="O1006" s="1"/>
      <c r="P1006" s="12"/>
      <c r="Q1006" s="12"/>
      <c r="R1006" s="12"/>
    </row>
    <row r="1007" spans="1:18" s="13" customFormat="1" ht="30" customHeight="1">
      <c r="A1007" s="127"/>
      <c r="B1007" s="180"/>
      <c r="C1007" s="210"/>
      <c r="D1007" s="180"/>
      <c r="E1007" s="107"/>
      <c r="F1007" s="179"/>
      <c r="G1007" s="179"/>
      <c r="H1007" s="1"/>
      <c r="I1007" s="1"/>
      <c r="J1007" s="1"/>
      <c r="K1007" s="109"/>
      <c r="L1007" s="1"/>
      <c r="M1007" s="1"/>
      <c r="N1007" s="1"/>
      <c r="O1007" s="1"/>
      <c r="P1007" s="12"/>
      <c r="Q1007" s="12"/>
      <c r="R1007" s="12"/>
    </row>
    <row r="1008" spans="1:18" s="13" customFormat="1" ht="30" customHeight="1">
      <c r="A1008" s="127"/>
      <c r="B1008" s="180"/>
      <c r="C1008" s="210"/>
      <c r="D1008" s="180"/>
      <c r="E1008" s="107"/>
      <c r="F1008" s="179"/>
      <c r="G1008" s="179"/>
      <c r="H1008" s="1"/>
      <c r="I1008" s="1"/>
      <c r="J1008" s="1"/>
      <c r="K1008" s="109"/>
      <c r="L1008" s="1"/>
      <c r="M1008" s="1"/>
      <c r="N1008" s="1"/>
      <c r="O1008" s="1"/>
      <c r="P1008" s="12"/>
      <c r="Q1008" s="12"/>
      <c r="R1008" s="12"/>
    </row>
    <row r="1009" spans="1:18" s="13" customFormat="1" ht="30" customHeight="1">
      <c r="A1009" s="127"/>
      <c r="B1009" s="180"/>
      <c r="C1009" s="210"/>
      <c r="D1009" s="180"/>
      <c r="E1009" s="107"/>
      <c r="F1009" s="179"/>
      <c r="G1009" s="179"/>
      <c r="H1009" s="1"/>
      <c r="I1009" s="1"/>
      <c r="J1009" s="1"/>
      <c r="K1009" s="109"/>
      <c r="L1009" s="1"/>
      <c r="M1009" s="1"/>
      <c r="N1009" s="1"/>
      <c r="O1009" s="1"/>
      <c r="P1009" s="12"/>
      <c r="Q1009" s="12"/>
      <c r="R1009" s="12"/>
    </row>
    <row r="1010" spans="1:18" s="13" customFormat="1" ht="30" customHeight="1">
      <c r="A1010" s="127"/>
      <c r="B1010" s="180"/>
      <c r="C1010" s="210"/>
      <c r="D1010" s="180"/>
      <c r="E1010" s="107"/>
      <c r="F1010" s="179"/>
      <c r="G1010" s="179"/>
      <c r="H1010" s="1"/>
      <c r="I1010" s="1"/>
      <c r="J1010" s="1"/>
      <c r="K1010" s="109"/>
      <c r="L1010" s="1"/>
      <c r="M1010" s="1"/>
      <c r="N1010" s="1"/>
      <c r="O1010" s="1"/>
      <c r="P1010" s="12"/>
      <c r="Q1010" s="12"/>
      <c r="R1010" s="12"/>
    </row>
    <row r="1011" spans="1:18" s="13" customFormat="1" ht="30" customHeight="1">
      <c r="A1011" s="127"/>
      <c r="B1011" s="180"/>
      <c r="C1011" s="210"/>
      <c r="D1011" s="180"/>
      <c r="E1011" s="107"/>
      <c r="F1011" s="179"/>
      <c r="G1011" s="179"/>
      <c r="H1011" s="1"/>
      <c r="I1011" s="1"/>
      <c r="J1011" s="1"/>
      <c r="K1011" s="109"/>
      <c r="L1011" s="1"/>
      <c r="M1011" s="1"/>
      <c r="N1011" s="1"/>
      <c r="O1011" s="1"/>
      <c r="P1011" s="12"/>
      <c r="Q1011" s="12"/>
      <c r="R1011" s="12"/>
    </row>
    <row r="1012" spans="1:18" s="13" customFormat="1" ht="30" customHeight="1">
      <c r="A1012" s="127"/>
      <c r="B1012" s="180"/>
      <c r="C1012" s="210"/>
      <c r="D1012" s="180"/>
      <c r="E1012" s="107"/>
      <c r="F1012" s="179"/>
      <c r="G1012" s="179"/>
      <c r="H1012" s="1"/>
      <c r="I1012" s="1"/>
      <c r="J1012" s="1"/>
      <c r="K1012" s="109"/>
      <c r="L1012" s="1"/>
      <c r="M1012" s="1"/>
      <c r="N1012" s="1"/>
      <c r="O1012" s="1"/>
      <c r="P1012" s="12"/>
      <c r="Q1012" s="12"/>
      <c r="R1012" s="12"/>
    </row>
    <row r="1013" spans="1:18" s="13" customFormat="1" ht="30" customHeight="1">
      <c r="A1013" s="127"/>
      <c r="B1013" s="180"/>
      <c r="C1013" s="210"/>
      <c r="D1013" s="180"/>
      <c r="E1013" s="107"/>
      <c r="F1013" s="179"/>
      <c r="G1013" s="179"/>
      <c r="H1013" s="1"/>
      <c r="I1013" s="1"/>
      <c r="J1013" s="1"/>
      <c r="K1013" s="109"/>
      <c r="L1013" s="1"/>
      <c r="M1013" s="1"/>
      <c r="N1013" s="1"/>
      <c r="O1013" s="1"/>
      <c r="P1013" s="12"/>
      <c r="Q1013" s="12"/>
      <c r="R1013" s="12"/>
    </row>
    <row r="1014" spans="1:18" s="13" customFormat="1" ht="30" customHeight="1">
      <c r="A1014" s="127"/>
      <c r="B1014" s="180"/>
      <c r="C1014" s="210"/>
      <c r="D1014" s="180"/>
      <c r="E1014" s="107"/>
      <c r="F1014" s="179"/>
      <c r="G1014" s="179"/>
      <c r="H1014" s="1"/>
      <c r="I1014" s="1"/>
      <c r="J1014" s="1"/>
      <c r="K1014" s="109"/>
      <c r="L1014" s="1"/>
      <c r="M1014" s="1"/>
      <c r="N1014" s="1"/>
      <c r="O1014" s="1"/>
      <c r="P1014" s="12"/>
      <c r="Q1014" s="12"/>
      <c r="R1014" s="12"/>
    </row>
    <row r="1015" spans="1:18" s="13" customFormat="1" ht="30" customHeight="1">
      <c r="A1015" s="127"/>
      <c r="B1015" s="180"/>
      <c r="C1015" s="210"/>
      <c r="D1015" s="180"/>
      <c r="E1015" s="107"/>
      <c r="F1015" s="179"/>
      <c r="G1015" s="179"/>
      <c r="H1015" s="1"/>
      <c r="I1015" s="1"/>
      <c r="J1015" s="1"/>
      <c r="K1015" s="109"/>
      <c r="L1015" s="1"/>
      <c r="M1015" s="1"/>
      <c r="N1015" s="1"/>
      <c r="O1015" s="1"/>
      <c r="P1015" s="12"/>
      <c r="Q1015" s="12"/>
      <c r="R1015" s="12"/>
    </row>
    <row r="1016" spans="1:18" s="13" customFormat="1" ht="30" customHeight="1">
      <c r="A1016" s="127"/>
      <c r="B1016" s="180"/>
      <c r="C1016" s="210"/>
      <c r="D1016" s="180"/>
      <c r="E1016" s="107"/>
      <c r="F1016" s="179"/>
      <c r="G1016" s="179"/>
      <c r="H1016" s="1"/>
      <c r="I1016" s="1"/>
      <c r="J1016" s="1"/>
      <c r="K1016" s="109"/>
      <c r="L1016" s="1"/>
      <c r="M1016" s="1"/>
      <c r="N1016" s="1"/>
      <c r="O1016" s="1"/>
      <c r="P1016" s="12"/>
      <c r="Q1016" s="12"/>
      <c r="R1016" s="12"/>
    </row>
    <row r="1017" spans="1:18" s="13" customFormat="1" ht="30" customHeight="1">
      <c r="A1017" s="127"/>
      <c r="B1017" s="180"/>
      <c r="C1017" s="210"/>
      <c r="D1017" s="180"/>
      <c r="E1017" s="107"/>
      <c r="F1017" s="179"/>
      <c r="G1017" s="179"/>
      <c r="H1017" s="1"/>
      <c r="I1017" s="1"/>
      <c r="J1017" s="1"/>
      <c r="K1017" s="109"/>
      <c r="L1017" s="1"/>
      <c r="M1017" s="1"/>
      <c r="N1017" s="1"/>
      <c r="O1017" s="1"/>
      <c r="P1017" s="12"/>
      <c r="Q1017" s="12"/>
      <c r="R1017" s="12"/>
    </row>
    <row r="1018" spans="1:18" s="13" customFormat="1" ht="30" customHeight="1">
      <c r="A1018" s="127"/>
      <c r="B1018" s="180"/>
      <c r="C1018" s="210"/>
      <c r="D1018" s="180"/>
      <c r="E1018" s="107"/>
      <c r="F1018" s="179"/>
      <c r="G1018" s="179"/>
      <c r="H1018" s="1"/>
      <c r="I1018" s="1"/>
      <c r="J1018" s="1"/>
      <c r="K1018" s="109"/>
      <c r="L1018" s="1"/>
      <c r="M1018" s="1"/>
      <c r="N1018" s="1"/>
      <c r="O1018" s="1"/>
      <c r="P1018" s="12"/>
      <c r="Q1018" s="12"/>
      <c r="R1018" s="12"/>
    </row>
    <row r="1019" spans="1:18" s="13" customFormat="1" ht="30" customHeight="1">
      <c r="A1019" s="127"/>
      <c r="B1019" s="180"/>
      <c r="C1019" s="210"/>
      <c r="D1019" s="180"/>
      <c r="E1019" s="107"/>
      <c r="F1019" s="179"/>
      <c r="G1019" s="179"/>
      <c r="H1019" s="1"/>
      <c r="I1019" s="1"/>
      <c r="J1019" s="1"/>
      <c r="K1019" s="109"/>
      <c r="L1019" s="1"/>
      <c r="M1019" s="1"/>
      <c r="N1019" s="1"/>
      <c r="O1019" s="1"/>
      <c r="P1019" s="12"/>
      <c r="Q1019" s="12"/>
      <c r="R1019" s="12"/>
    </row>
    <row r="1020" spans="1:18" s="13" customFormat="1" ht="30" customHeight="1">
      <c r="A1020" s="127"/>
      <c r="B1020" s="180"/>
      <c r="C1020" s="210"/>
      <c r="D1020" s="180"/>
      <c r="E1020" s="107"/>
      <c r="F1020" s="179"/>
      <c r="G1020" s="179"/>
      <c r="H1020" s="1"/>
      <c r="I1020" s="1"/>
      <c r="J1020" s="1"/>
      <c r="K1020" s="109"/>
      <c r="L1020" s="1"/>
      <c r="M1020" s="1"/>
      <c r="N1020" s="1"/>
      <c r="O1020" s="1"/>
      <c r="P1020" s="12"/>
      <c r="Q1020" s="12"/>
      <c r="R1020" s="12"/>
    </row>
    <row r="1021" spans="1:18" s="13" customFormat="1" ht="30" customHeight="1">
      <c r="A1021" s="127"/>
      <c r="B1021" s="180"/>
      <c r="C1021" s="210"/>
      <c r="D1021" s="180"/>
      <c r="E1021" s="107"/>
      <c r="F1021" s="179"/>
      <c r="G1021" s="179"/>
      <c r="H1021" s="1"/>
      <c r="I1021" s="1"/>
      <c r="J1021" s="1"/>
      <c r="K1021" s="109"/>
      <c r="L1021" s="1"/>
      <c r="M1021" s="1"/>
      <c r="N1021" s="1"/>
      <c r="O1021" s="1"/>
      <c r="P1021" s="12"/>
      <c r="Q1021" s="12"/>
      <c r="R1021" s="12"/>
    </row>
    <row r="1022" spans="1:18" s="13" customFormat="1" ht="30" customHeight="1">
      <c r="A1022" s="127"/>
      <c r="B1022" s="180"/>
      <c r="C1022" s="210"/>
      <c r="D1022" s="180"/>
      <c r="E1022" s="107"/>
      <c r="F1022" s="179"/>
      <c r="G1022" s="179"/>
      <c r="H1022" s="1"/>
      <c r="I1022" s="1"/>
      <c r="J1022" s="1"/>
      <c r="K1022" s="109"/>
      <c r="L1022" s="1"/>
      <c r="M1022" s="1"/>
      <c r="N1022" s="1"/>
      <c r="O1022" s="1"/>
      <c r="P1022" s="12"/>
      <c r="Q1022" s="12"/>
      <c r="R1022" s="12"/>
    </row>
    <row r="1023" spans="1:18" s="13" customFormat="1" ht="30" customHeight="1">
      <c r="A1023" s="127"/>
      <c r="B1023" s="180"/>
      <c r="C1023" s="210"/>
      <c r="D1023" s="180"/>
      <c r="E1023" s="107"/>
      <c r="F1023" s="179"/>
      <c r="G1023" s="179"/>
      <c r="H1023" s="1"/>
      <c r="I1023" s="1"/>
      <c r="J1023" s="1"/>
      <c r="K1023" s="109"/>
      <c r="L1023" s="1"/>
      <c r="M1023" s="1"/>
      <c r="N1023" s="1"/>
      <c r="O1023" s="1"/>
      <c r="P1023" s="12"/>
      <c r="Q1023" s="12"/>
      <c r="R1023" s="12"/>
    </row>
    <row r="1024" spans="1:18" s="13" customFormat="1" ht="30" customHeight="1">
      <c r="A1024" s="127"/>
      <c r="B1024" s="180"/>
      <c r="C1024" s="210"/>
      <c r="D1024" s="180"/>
      <c r="E1024" s="107"/>
      <c r="F1024" s="179"/>
      <c r="G1024" s="179"/>
      <c r="H1024" s="1"/>
      <c r="I1024" s="1"/>
      <c r="J1024" s="1"/>
      <c r="K1024" s="109"/>
      <c r="L1024" s="1"/>
      <c r="M1024" s="1"/>
      <c r="N1024" s="1"/>
      <c r="O1024" s="1"/>
      <c r="P1024" s="12"/>
      <c r="Q1024" s="12"/>
      <c r="R1024" s="12"/>
    </row>
    <row r="1025" spans="1:18" s="13" customFormat="1" ht="30" customHeight="1">
      <c r="A1025" s="127"/>
      <c r="B1025" s="180"/>
      <c r="C1025" s="210"/>
      <c r="D1025" s="180"/>
      <c r="E1025" s="107"/>
      <c r="F1025" s="179"/>
      <c r="G1025" s="179"/>
      <c r="H1025" s="1"/>
      <c r="I1025" s="1"/>
      <c r="J1025" s="1"/>
      <c r="K1025" s="109"/>
      <c r="L1025" s="1"/>
      <c r="M1025" s="1"/>
      <c r="N1025" s="1"/>
      <c r="O1025" s="1"/>
      <c r="P1025" s="12"/>
      <c r="Q1025" s="12"/>
      <c r="R1025" s="12"/>
    </row>
    <row r="1026" spans="1:18" s="13" customFormat="1" ht="30" customHeight="1">
      <c r="A1026" s="127"/>
      <c r="B1026" s="180"/>
      <c r="C1026" s="210"/>
      <c r="D1026" s="180"/>
      <c r="E1026" s="107"/>
      <c r="F1026" s="179"/>
      <c r="G1026" s="179"/>
      <c r="H1026" s="1"/>
      <c r="I1026" s="1"/>
      <c r="J1026" s="1"/>
      <c r="K1026" s="109"/>
      <c r="L1026" s="1"/>
      <c r="M1026" s="1"/>
      <c r="N1026" s="1"/>
      <c r="O1026" s="1"/>
      <c r="P1026" s="12"/>
      <c r="Q1026" s="12"/>
      <c r="R1026" s="12"/>
    </row>
    <row r="1027" spans="1:18" s="13" customFormat="1" ht="30" customHeight="1">
      <c r="A1027" s="127"/>
      <c r="B1027" s="180"/>
      <c r="C1027" s="210"/>
      <c r="D1027" s="180"/>
      <c r="E1027" s="107"/>
      <c r="F1027" s="179"/>
      <c r="G1027" s="179"/>
      <c r="H1027" s="1"/>
      <c r="I1027" s="1"/>
      <c r="J1027" s="1"/>
      <c r="K1027" s="109"/>
      <c r="L1027" s="1"/>
      <c r="M1027" s="1"/>
      <c r="N1027" s="1"/>
      <c r="O1027" s="1"/>
      <c r="P1027" s="12"/>
      <c r="Q1027" s="12"/>
      <c r="R1027" s="12"/>
    </row>
    <row r="1028" spans="1:18" s="13" customFormat="1" ht="30" customHeight="1">
      <c r="A1028" s="127"/>
      <c r="B1028" s="180"/>
      <c r="C1028" s="210"/>
      <c r="D1028" s="180"/>
      <c r="E1028" s="107"/>
      <c r="F1028" s="179"/>
      <c r="G1028" s="179"/>
      <c r="H1028" s="1"/>
      <c r="I1028" s="1"/>
      <c r="J1028" s="1"/>
      <c r="K1028" s="109"/>
      <c r="L1028" s="1"/>
      <c r="M1028" s="1"/>
      <c r="N1028" s="1"/>
      <c r="O1028" s="1"/>
      <c r="P1028" s="12"/>
      <c r="Q1028" s="12"/>
      <c r="R1028" s="12"/>
    </row>
    <row r="1029" spans="1:18" s="13" customFormat="1" ht="30" customHeight="1">
      <c r="A1029" s="127"/>
      <c r="B1029" s="180"/>
      <c r="C1029" s="210"/>
      <c r="D1029" s="180"/>
      <c r="E1029" s="107"/>
      <c r="F1029" s="179"/>
      <c r="G1029" s="179"/>
      <c r="H1029" s="1"/>
      <c r="I1029" s="1"/>
      <c r="J1029" s="1"/>
      <c r="K1029" s="109"/>
      <c r="L1029" s="1"/>
      <c r="M1029" s="1"/>
      <c r="N1029" s="1"/>
      <c r="O1029" s="1"/>
      <c r="P1029" s="12"/>
      <c r="Q1029" s="12"/>
      <c r="R1029" s="12"/>
    </row>
    <row r="1030" spans="1:18" s="13" customFormat="1" ht="30" customHeight="1">
      <c r="A1030" s="127"/>
      <c r="B1030" s="180"/>
      <c r="C1030" s="210"/>
      <c r="D1030" s="180"/>
      <c r="E1030" s="107"/>
      <c r="F1030" s="179"/>
      <c r="G1030" s="179"/>
      <c r="H1030" s="1"/>
      <c r="I1030" s="1"/>
      <c r="J1030" s="1"/>
      <c r="K1030" s="109"/>
      <c r="L1030" s="1"/>
      <c r="M1030" s="1"/>
      <c r="N1030" s="1"/>
      <c r="O1030" s="1"/>
      <c r="P1030" s="12"/>
      <c r="Q1030" s="12"/>
      <c r="R1030" s="12"/>
    </row>
    <row r="1031" spans="1:18" s="13" customFormat="1" ht="30" customHeight="1">
      <c r="A1031" s="127"/>
      <c r="B1031" s="180"/>
      <c r="C1031" s="210"/>
      <c r="D1031" s="180"/>
      <c r="E1031" s="107"/>
      <c r="F1031" s="179"/>
      <c r="G1031" s="179"/>
      <c r="H1031" s="1"/>
      <c r="I1031" s="1"/>
      <c r="J1031" s="1"/>
      <c r="K1031" s="109"/>
      <c r="L1031" s="1"/>
      <c r="M1031" s="1"/>
      <c r="N1031" s="1"/>
      <c r="O1031" s="1"/>
      <c r="P1031" s="12"/>
      <c r="Q1031" s="12"/>
      <c r="R1031" s="12"/>
    </row>
    <row r="1032" spans="1:18" s="13" customFormat="1" ht="30" customHeight="1">
      <c r="A1032" s="127"/>
      <c r="B1032" s="180"/>
      <c r="C1032" s="210"/>
      <c r="D1032" s="180"/>
      <c r="E1032" s="107"/>
      <c r="F1032" s="179"/>
      <c r="G1032" s="179"/>
      <c r="H1032" s="1"/>
      <c r="I1032" s="1"/>
      <c r="J1032" s="1"/>
      <c r="K1032" s="109"/>
      <c r="L1032" s="1"/>
      <c r="M1032" s="1"/>
      <c r="N1032" s="1"/>
      <c r="O1032" s="1"/>
      <c r="P1032" s="12"/>
      <c r="Q1032" s="12"/>
      <c r="R1032" s="12"/>
    </row>
    <row r="1033" spans="1:18" s="13" customFormat="1" ht="30" customHeight="1">
      <c r="A1033" s="127"/>
      <c r="B1033" s="180"/>
      <c r="C1033" s="210"/>
      <c r="D1033" s="180"/>
      <c r="E1033" s="107"/>
      <c r="F1033" s="179"/>
      <c r="G1033" s="179"/>
      <c r="H1033" s="1"/>
      <c r="I1033" s="1"/>
      <c r="J1033" s="1"/>
      <c r="K1033" s="109"/>
      <c r="L1033" s="1"/>
      <c r="M1033" s="1"/>
      <c r="N1033" s="1"/>
      <c r="O1033" s="1"/>
      <c r="P1033" s="12"/>
      <c r="Q1033" s="12"/>
      <c r="R1033" s="12"/>
    </row>
    <row r="1034" spans="1:18" s="13" customFormat="1" ht="30" customHeight="1">
      <c r="A1034" s="127"/>
      <c r="B1034" s="180"/>
      <c r="C1034" s="210"/>
      <c r="D1034" s="180"/>
      <c r="E1034" s="107"/>
      <c r="F1034" s="179"/>
      <c r="G1034" s="179"/>
      <c r="H1034" s="1"/>
      <c r="I1034" s="1"/>
      <c r="J1034" s="1"/>
      <c r="K1034" s="109"/>
      <c r="L1034" s="1"/>
      <c r="M1034" s="1"/>
      <c r="N1034" s="1"/>
      <c r="O1034" s="1"/>
      <c r="P1034" s="12"/>
      <c r="Q1034" s="12"/>
      <c r="R1034" s="12"/>
    </row>
    <row r="1035" spans="1:18" s="13" customFormat="1" ht="30" customHeight="1">
      <c r="A1035" s="127"/>
      <c r="B1035" s="180"/>
      <c r="C1035" s="210"/>
      <c r="D1035" s="180"/>
      <c r="E1035" s="107"/>
      <c r="F1035" s="179"/>
      <c r="G1035" s="179"/>
      <c r="H1035" s="1"/>
      <c r="I1035" s="1"/>
      <c r="J1035" s="1"/>
      <c r="K1035" s="109"/>
      <c r="L1035" s="1"/>
      <c r="M1035" s="1"/>
      <c r="N1035" s="1"/>
      <c r="O1035" s="1"/>
      <c r="P1035" s="12"/>
      <c r="Q1035" s="12"/>
      <c r="R1035" s="12"/>
    </row>
    <row r="1036" spans="1:18" s="13" customFormat="1" ht="30" customHeight="1">
      <c r="A1036" s="127"/>
      <c r="B1036" s="180"/>
      <c r="C1036" s="210"/>
      <c r="D1036" s="180"/>
      <c r="E1036" s="107"/>
      <c r="F1036" s="179"/>
      <c r="G1036" s="179"/>
      <c r="H1036" s="1"/>
      <c r="I1036" s="1"/>
      <c r="J1036" s="1"/>
      <c r="K1036" s="109"/>
      <c r="L1036" s="1"/>
      <c r="M1036" s="1"/>
      <c r="N1036" s="1"/>
      <c r="O1036" s="1"/>
      <c r="P1036" s="12"/>
      <c r="Q1036" s="12"/>
      <c r="R1036" s="12"/>
    </row>
    <row r="1037" spans="1:18" s="13" customFormat="1" ht="30" customHeight="1">
      <c r="A1037" s="127"/>
      <c r="B1037" s="180"/>
      <c r="C1037" s="210"/>
      <c r="D1037" s="180"/>
      <c r="E1037" s="107"/>
      <c r="F1037" s="179"/>
      <c r="G1037" s="179"/>
      <c r="H1037" s="1"/>
      <c r="I1037" s="1"/>
      <c r="J1037" s="1"/>
      <c r="K1037" s="109"/>
      <c r="L1037" s="1"/>
      <c r="M1037" s="1"/>
      <c r="N1037" s="1"/>
      <c r="O1037" s="1"/>
      <c r="P1037" s="12"/>
      <c r="Q1037" s="12"/>
      <c r="R1037" s="12"/>
    </row>
    <row r="1038" spans="1:18" s="13" customFormat="1" ht="30" customHeight="1">
      <c r="A1038" s="127"/>
      <c r="B1038" s="180"/>
      <c r="C1038" s="210"/>
      <c r="D1038" s="180"/>
      <c r="E1038" s="107"/>
      <c r="F1038" s="179"/>
      <c r="G1038" s="179"/>
      <c r="H1038" s="1"/>
      <c r="I1038" s="1"/>
      <c r="J1038" s="1"/>
      <c r="K1038" s="109"/>
      <c r="L1038" s="1"/>
      <c r="M1038" s="1"/>
      <c r="N1038" s="1"/>
      <c r="O1038" s="1"/>
      <c r="P1038" s="12"/>
      <c r="Q1038" s="12"/>
      <c r="R1038" s="12"/>
    </row>
    <row r="1039" spans="1:18" s="13" customFormat="1" ht="30" customHeight="1">
      <c r="A1039" s="127"/>
      <c r="B1039" s="180"/>
      <c r="C1039" s="210"/>
      <c r="D1039" s="180"/>
      <c r="E1039" s="107"/>
      <c r="F1039" s="179"/>
      <c r="G1039" s="179"/>
      <c r="H1039" s="1"/>
      <c r="I1039" s="1"/>
      <c r="J1039" s="1"/>
      <c r="K1039" s="109"/>
      <c r="L1039" s="1"/>
      <c r="M1039" s="1"/>
      <c r="N1039" s="1"/>
      <c r="O1039" s="1"/>
      <c r="P1039" s="12"/>
      <c r="Q1039" s="12"/>
      <c r="R1039" s="12"/>
    </row>
    <row r="1040" spans="1:18" s="13" customFormat="1" ht="30" customHeight="1">
      <c r="A1040" s="127"/>
      <c r="B1040" s="180"/>
      <c r="C1040" s="210"/>
      <c r="D1040" s="180"/>
      <c r="E1040" s="107"/>
      <c r="F1040" s="179"/>
      <c r="G1040" s="179"/>
      <c r="H1040" s="1"/>
      <c r="I1040" s="1"/>
      <c r="J1040" s="1"/>
      <c r="K1040" s="109"/>
      <c r="L1040" s="1"/>
      <c r="M1040" s="1"/>
      <c r="N1040" s="1"/>
      <c r="O1040" s="1"/>
      <c r="P1040" s="12"/>
      <c r="Q1040" s="12"/>
      <c r="R1040" s="12"/>
    </row>
    <row r="1041" spans="1:18" s="13" customFormat="1" ht="30" customHeight="1">
      <c r="A1041" s="127"/>
      <c r="B1041" s="180"/>
      <c r="C1041" s="210"/>
      <c r="D1041" s="180"/>
      <c r="E1041" s="107"/>
      <c r="F1041" s="179"/>
      <c r="G1041" s="179"/>
      <c r="H1041" s="1"/>
      <c r="I1041" s="1"/>
      <c r="J1041" s="1"/>
      <c r="K1041" s="109"/>
      <c r="L1041" s="1"/>
      <c r="M1041" s="1"/>
      <c r="N1041" s="1"/>
      <c r="O1041" s="1"/>
      <c r="P1041" s="12"/>
      <c r="Q1041" s="12"/>
      <c r="R1041" s="12"/>
    </row>
    <row r="1042" spans="1:18" s="13" customFormat="1" ht="30" customHeight="1">
      <c r="A1042" s="127"/>
      <c r="B1042" s="180"/>
      <c r="C1042" s="210"/>
      <c r="D1042" s="180"/>
      <c r="E1042" s="107"/>
      <c r="F1042" s="179"/>
      <c r="G1042" s="179"/>
      <c r="H1042" s="1"/>
      <c r="I1042" s="1"/>
      <c r="J1042" s="1"/>
      <c r="K1042" s="109"/>
      <c r="L1042" s="1"/>
      <c r="M1042" s="1"/>
      <c r="N1042" s="1"/>
      <c r="O1042" s="1"/>
      <c r="P1042" s="12"/>
      <c r="Q1042" s="12"/>
      <c r="R1042" s="12"/>
    </row>
    <row r="1043" spans="1:18" s="13" customFormat="1" ht="30" customHeight="1">
      <c r="A1043" s="127"/>
      <c r="B1043" s="180"/>
      <c r="C1043" s="210"/>
      <c r="D1043" s="180"/>
      <c r="E1043" s="107"/>
      <c r="F1043" s="179"/>
      <c r="G1043" s="179"/>
      <c r="H1043" s="1"/>
      <c r="I1043" s="1"/>
      <c r="J1043" s="1"/>
      <c r="K1043" s="109"/>
      <c r="L1043" s="1"/>
      <c r="M1043" s="1"/>
      <c r="N1043" s="1"/>
      <c r="O1043" s="1"/>
      <c r="P1043" s="12"/>
      <c r="Q1043" s="12"/>
      <c r="R1043" s="12"/>
    </row>
    <row r="1044" spans="1:18" s="13" customFormat="1" ht="30" customHeight="1">
      <c r="A1044" s="127"/>
      <c r="B1044" s="180"/>
      <c r="C1044" s="210"/>
      <c r="D1044" s="180"/>
      <c r="E1044" s="107"/>
      <c r="F1044" s="179"/>
      <c r="G1044" s="179"/>
      <c r="H1044" s="1"/>
      <c r="I1044" s="1"/>
      <c r="J1044" s="1"/>
      <c r="K1044" s="109"/>
      <c r="L1044" s="1"/>
      <c r="M1044" s="1"/>
      <c r="N1044" s="1"/>
      <c r="O1044" s="1"/>
      <c r="P1044" s="12"/>
      <c r="Q1044" s="12"/>
      <c r="R1044" s="12"/>
    </row>
    <row r="1045" spans="1:18" s="13" customFormat="1" ht="30" customHeight="1">
      <c r="A1045" s="127"/>
      <c r="B1045" s="180"/>
      <c r="C1045" s="210"/>
      <c r="D1045" s="180"/>
      <c r="E1045" s="107"/>
      <c r="F1045" s="179"/>
      <c r="G1045" s="179"/>
      <c r="H1045" s="1"/>
      <c r="I1045" s="1"/>
      <c r="J1045" s="1"/>
      <c r="K1045" s="109"/>
      <c r="L1045" s="1"/>
      <c r="M1045" s="1"/>
      <c r="N1045" s="1"/>
      <c r="O1045" s="1"/>
      <c r="P1045" s="12"/>
      <c r="Q1045" s="12"/>
      <c r="R1045" s="12"/>
    </row>
    <row r="1046" spans="1:18" s="13" customFormat="1" ht="30" customHeight="1">
      <c r="A1046" s="127"/>
      <c r="B1046" s="180"/>
      <c r="C1046" s="210"/>
      <c r="D1046" s="180"/>
      <c r="E1046" s="107"/>
      <c r="F1046" s="179"/>
      <c r="G1046" s="179"/>
      <c r="H1046" s="1"/>
      <c r="I1046" s="1"/>
      <c r="J1046" s="1"/>
      <c r="K1046" s="109"/>
      <c r="L1046" s="1"/>
      <c r="M1046" s="1"/>
      <c r="N1046" s="1"/>
      <c r="O1046" s="1"/>
      <c r="P1046" s="12"/>
      <c r="Q1046" s="12"/>
      <c r="R1046" s="12"/>
    </row>
    <row r="1047" spans="1:18" s="13" customFormat="1" ht="30" customHeight="1">
      <c r="A1047" s="127"/>
      <c r="B1047" s="180"/>
      <c r="C1047" s="210"/>
      <c r="D1047" s="180"/>
      <c r="E1047" s="107"/>
      <c r="F1047" s="179"/>
      <c r="G1047" s="179"/>
      <c r="H1047" s="1"/>
      <c r="I1047" s="1"/>
      <c r="J1047" s="1"/>
      <c r="K1047" s="109"/>
      <c r="L1047" s="1"/>
      <c r="M1047" s="1"/>
      <c r="N1047" s="1"/>
      <c r="O1047" s="1"/>
      <c r="P1047" s="12"/>
      <c r="Q1047" s="12"/>
      <c r="R1047" s="12"/>
    </row>
    <row r="1048" spans="1:18" s="13" customFormat="1" ht="30" customHeight="1">
      <c r="A1048" s="127"/>
      <c r="B1048" s="180"/>
      <c r="C1048" s="210"/>
      <c r="D1048" s="180"/>
      <c r="E1048" s="107"/>
      <c r="F1048" s="179"/>
      <c r="G1048" s="179"/>
      <c r="H1048" s="1"/>
      <c r="I1048" s="1"/>
      <c r="J1048" s="1"/>
      <c r="K1048" s="109"/>
      <c r="L1048" s="1"/>
      <c r="M1048" s="1"/>
      <c r="N1048" s="1"/>
      <c r="O1048" s="1"/>
      <c r="P1048" s="12"/>
      <c r="Q1048" s="12"/>
      <c r="R1048" s="12"/>
    </row>
    <row r="1049" spans="1:18" s="13" customFormat="1" ht="30" customHeight="1">
      <c r="A1049" s="127"/>
      <c r="B1049" s="180"/>
      <c r="C1049" s="210"/>
      <c r="D1049" s="180"/>
      <c r="E1049" s="107"/>
      <c r="F1049" s="179"/>
      <c r="G1049" s="179"/>
      <c r="H1049" s="1"/>
      <c r="I1049" s="1"/>
      <c r="J1049" s="1"/>
      <c r="K1049" s="109"/>
      <c r="L1049" s="1"/>
      <c r="M1049" s="1"/>
      <c r="N1049" s="1"/>
      <c r="O1049" s="1"/>
      <c r="P1049" s="12"/>
      <c r="Q1049" s="12"/>
      <c r="R1049" s="12"/>
    </row>
    <row r="1050" spans="1:18" s="13" customFormat="1" ht="30" customHeight="1">
      <c r="A1050" s="127"/>
      <c r="B1050" s="180"/>
      <c r="C1050" s="210"/>
      <c r="D1050" s="180"/>
      <c r="E1050" s="107"/>
      <c r="F1050" s="179"/>
      <c r="G1050" s="179"/>
      <c r="H1050" s="1"/>
      <c r="I1050" s="1"/>
      <c r="J1050" s="1"/>
      <c r="K1050" s="109"/>
      <c r="L1050" s="1"/>
      <c r="M1050" s="1"/>
      <c r="N1050" s="1"/>
      <c r="O1050" s="1"/>
      <c r="P1050" s="12"/>
      <c r="Q1050" s="12"/>
      <c r="R1050" s="12"/>
    </row>
    <row r="1051" spans="1:18" s="13" customFormat="1" ht="30" customHeight="1">
      <c r="A1051" s="127"/>
      <c r="B1051" s="180"/>
      <c r="C1051" s="210"/>
      <c r="D1051" s="180"/>
      <c r="E1051" s="107"/>
      <c r="F1051" s="179"/>
      <c r="G1051" s="179"/>
      <c r="H1051" s="1"/>
      <c r="I1051" s="1"/>
      <c r="J1051" s="1"/>
      <c r="K1051" s="109"/>
      <c r="L1051" s="1"/>
      <c r="M1051" s="1"/>
      <c r="N1051" s="1"/>
      <c r="O1051" s="1"/>
      <c r="P1051" s="12"/>
      <c r="Q1051" s="12"/>
      <c r="R1051" s="12"/>
    </row>
    <row r="1052" spans="1:18" s="13" customFormat="1" ht="30" customHeight="1">
      <c r="A1052" s="127"/>
      <c r="B1052" s="180"/>
      <c r="C1052" s="210"/>
      <c r="D1052" s="180"/>
      <c r="E1052" s="107"/>
      <c r="F1052" s="179"/>
      <c r="G1052" s="179"/>
      <c r="H1052" s="1"/>
      <c r="I1052" s="1"/>
      <c r="J1052" s="1"/>
      <c r="K1052" s="109"/>
      <c r="L1052" s="1"/>
      <c r="M1052" s="1"/>
      <c r="N1052" s="1"/>
      <c r="O1052" s="1"/>
      <c r="P1052" s="12"/>
      <c r="Q1052" s="12"/>
      <c r="R1052" s="12"/>
    </row>
    <row r="1053" spans="1:18" s="13" customFormat="1" ht="30" customHeight="1">
      <c r="A1053" s="127"/>
      <c r="B1053" s="180"/>
      <c r="C1053" s="210"/>
      <c r="D1053" s="180"/>
      <c r="E1053" s="107"/>
      <c r="F1053" s="179"/>
      <c r="G1053" s="179"/>
      <c r="H1053" s="1"/>
      <c r="I1053" s="1"/>
      <c r="J1053" s="1"/>
      <c r="K1053" s="109"/>
      <c r="L1053" s="1"/>
      <c r="M1053" s="1"/>
      <c r="N1053" s="1"/>
      <c r="O1053" s="1"/>
      <c r="P1053" s="12"/>
      <c r="Q1053" s="12"/>
      <c r="R1053" s="12"/>
    </row>
    <row r="1054" spans="1:18" s="13" customFormat="1" ht="30" customHeight="1">
      <c r="A1054" s="127"/>
      <c r="B1054" s="180"/>
      <c r="C1054" s="210"/>
      <c r="D1054" s="180"/>
      <c r="E1054" s="107"/>
      <c r="F1054" s="179"/>
      <c r="G1054" s="179"/>
      <c r="H1054" s="1"/>
      <c r="I1054" s="1"/>
      <c r="J1054" s="1"/>
      <c r="K1054" s="109"/>
      <c r="L1054" s="1"/>
      <c r="M1054" s="1"/>
      <c r="N1054" s="1"/>
      <c r="O1054" s="1"/>
      <c r="P1054" s="12"/>
      <c r="Q1054" s="12"/>
      <c r="R1054" s="12"/>
    </row>
    <row r="1055" spans="1:18" s="13" customFormat="1" ht="30" customHeight="1">
      <c r="A1055" s="127"/>
      <c r="B1055" s="180"/>
      <c r="C1055" s="210"/>
      <c r="D1055" s="180"/>
      <c r="E1055" s="107"/>
      <c r="F1055" s="179"/>
      <c r="G1055" s="179"/>
      <c r="H1055" s="1"/>
      <c r="I1055" s="1"/>
      <c r="J1055" s="1"/>
      <c r="K1055" s="109"/>
      <c r="L1055" s="1"/>
      <c r="M1055" s="1"/>
      <c r="N1055" s="1"/>
      <c r="O1055" s="1"/>
      <c r="P1055" s="12"/>
      <c r="Q1055" s="12"/>
      <c r="R1055" s="12"/>
    </row>
    <row r="1056" spans="1:18" s="13" customFormat="1" ht="30" customHeight="1">
      <c r="A1056" s="127"/>
      <c r="B1056" s="180"/>
      <c r="C1056" s="210"/>
      <c r="D1056" s="180"/>
      <c r="E1056" s="107"/>
      <c r="F1056" s="179"/>
      <c r="G1056" s="179"/>
      <c r="H1056" s="1"/>
      <c r="I1056" s="1"/>
      <c r="J1056" s="1"/>
      <c r="K1056" s="109"/>
      <c r="L1056" s="1"/>
      <c r="M1056" s="1"/>
      <c r="N1056" s="1"/>
      <c r="O1056" s="1"/>
      <c r="P1056" s="12"/>
      <c r="Q1056" s="12"/>
      <c r="R1056" s="12"/>
    </row>
    <row r="1057" spans="1:18" s="13" customFormat="1" ht="30" customHeight="1">
      <c r="A1057" s="127"/>
      <c r="B1057" s="180"/>
      <c r="C1057" s="210"/>
      <c r="D1057" s="180"/>
      <c r="E1057" s="107"/>
      <c r="F1057" s="179"/>
      <c r="G1057" s="179"/>
      <c r="H1057" s="1"/>
      <c r="I1057" s="1"/>
      <c r="J1057" s="1"/>
      <c r="K1057" s="109"/>
      <c r="L1057" s="1"/>
      <c r="M1057" s="1"/>
      <c r="N1057" s="1"/>
      <c r="O1057" s="1"/>
      <c r="P1057" s="12"/>
      <c r="Q1057" s="12"/>
      <c r="R1057" s="12"/>
    </row>
    <row r="1058" spans="1:18" s="13" customFormat="1" ht="30" customHeight="1">
      <c r="A1058" s="127"/>
      <c r="B1058" s="180"/>
      <c r="C1058" s="210"/>
      <c r="D1058" s="180"/>
      <c r="E1058" s="107"/>
      <c r="F1058" s="179"/>
      <c r="G1058" s="179"/>
      <c r="H1058" s="1"/>
      <c r="I1058" s="1"/>
      <c r="J1058" s="1"/>
      <c r="K1058" s="109"/>
      <c r="L1058" s="1"/>
      <c r="M1058" s="1"/>
      <c r="N1058" s="1"/>
      <c r="O1058" s="1"/>
      <c r="P1058" s="12"/>
      <c r="Q1058" s="12"/>
      <c r="R1058" s="12"/>
    </row>
    <row r="1059" spans="1:18" s="13" customFormat="1" ht="30" customHeight="1">
      <c r="A1059" s="127"/>
      <c r="B1059" s="180"/>
      <c r="C1059" s="210"/>
      <c r="D1059" s="180"/>
      <c r="E1059" s="107"/>
      <c r="F1059" s="179"/>
      <c r="G1059" s="179"/>
      <c r="H1059" s="1"/>
      <c r="I1059" s="1"/>
      <c r="J1059" s="1"/>
      <c r="K1059" s="109"/>
      <c r="L1059" s="1"/>
      <c r="M1059" s="1"/>
      <c r="N1059" s="1"/>
      <c r="O1059" s="1"/>
      <c r="P1059" s="12"/>
      <c r="Q1059" s="12"/>
      <c r="R1059" s="12"/>
    </row>
    <row r="1060" spans="1:18" s="13" customFormat="1" ht="30" customHeight="1">
      <c r="A1060" s="127"/>
      <c r="B1060" s="180"/>
      <c r="C1060" s="210"/>
      <c r="D1060" s="180"/>
      <c r="E1060" s="107"/>
      <c r="F1060" s="179"/>
      <c r="G1060" s="179"/>
      <c r="H1060" s="1"/>
      <c r="I1060" s="1"/>
      <c r="J1060" s="1"/>
      <c r="K1060" s="109"/>
      <c r="L1060" s="1"/>
      <c r="M1060" s="1"/>
      <c r="N1060" s="1"/>
      <c r="O1060" s="1"/>
      <c r="P1060" s="12"/>
      <c r="Q1060" s="12"/>
      <c r="R1060" s="12"/>
    </row>
    <row r="1061" spans="1:18" s="13" customFormat="1" ht="30" customHeight="1">
      <c r="A1061" s="127"/>
      <c r="B1061" s="180"/>
      <c r="C1061" s="210"/>
      <c r="D1061" s="180"/>
      <c r="E1061" s="107"/>
      <c r="F1061" s="179"/>
      <c r="G1061" s="179"/>
      <c r="H1061" s="1"/>
      <c r="I1061" s="1"/>
      <c r="J1061" s="1"/>
      <c r="K1061" s="109"/>
      <c r="L1061" s="1"/>
      <c r="M1061" s="1"/>
      <c r="N1061" s="1"/>
      <c r="O1061" s="1"/>
      <c r="P1061" s="12"/>
      <c r="Q1061" s="12"/>
      <c r="R1061" s="12"/>
    </row>
    <row r="1062" spans="1:18" s="13" customFormat="1" ht="30" customHeight="1">
      <c r="A1062" s="127"/>
      <c r="B1062" s="180"/>
      <c r="C1062" s="210"/>
      <c r="D1062" s="180"/>
      <c r="E1062" s="107"/>
      <c r="F1062" s="179"/>
      <c r="G1062" s="179"/>
      <c r="H1062" s="1"/>
      <c r="I1062" s="1"/>
      <c r="J1062" s="1"/>
      <c r="K1062" s="109"/>
      <c r="L1062" s="1"/>
      <c r="M1062" s="1"/>
      <c r="N1062" s="1"/>
      <c r="O1062" s="1"/>
      <c r="P1062" s="12"/>
      <c r="Q1062" s="12"/>
      <c r="R1062" s="12"/>
    </row>
    <row r="1063" spans="1:18" s="13" customFormat="1" ht="30" customHeight="1">
      <c r="A1063" s="127"/>
      <c r="B1063" s="180"/>
      <c r="C1063" s="210"/>
      <c r="D1063" s="180"/>
      <c r="E1063" s="107"/>
      <c r="F1063" s="179"/>
      <c r="G1063" s="179"/>
      <c r="H1063" s="1"/>
      <c r="I1063" s="1"/>
      <c r="J1063" s="1"/>
      <c r="K1063" s="109"/>
      <c r="L1063" s="1"/>
      <c r="M1063" s="1"/>
      <c r="N1063" s="1"/>
      <c r="O1063" s="1"/>
      <c r="P1063" s="12"/>
      <c r="Q1063" s="12"/>
      <c r="R1063" s="12"/>
    </row>
    <row r="1064" spans="1:18" s="13" customFormat="1" ht="30" customHeight="1">
      <c r="A1064" s="127"/>
      <c r="B1064" s="180"/>
      <c r="C1064" s="210"/>
      <c r="D1064" s="180"/>
      <c r="E1064" s="107"/>
      <c r="F1064" s="179"/>
      <c r="G1064" s="179"/>
      <c r="H1064" s="1"/>
      <c r="I1064" s="1"/>
      <c r="J1064" s="1"/>
      <c r="K1064" s="109"/>
      <c r="L1064" s="1"/>
      <c r="M1064" s="1"/>
      <c r="N1064" s="1"/>
      <c r="O1064" s="1"/>
      <c r="P1064" s="12"/>
      <c r="Q1064" s="12"/>
      <c r="R1064" s="12"/>
    </row>
    <row r="1065" spans="1:18" s="13" customFormat="1" ht="30" customHeight="1">
      <c r="A1065" s="127"/>
      <c r="B1065" s="180"/>
      <c r="C1065" s="210"/>
      <c r="D1065" s="180"/>
      <c r="E1065" s="107"/>
      <c r="F1065" s="179"/>
      <c r="G1065" s="179"/>
      <c r="H1065" s="1"/>
      <c r="I1065" s="1"/>
      <c r="J1065" s="1"/>
      <c r="K1065" s="109"/>
      <c r="L1065" s="1"/>
      <c r="M1065" s="1"/>
      <c r="N1065" s="1"/>
      <c r="O1065" s="1"/>
      <c r="P1065" s="12"/>
      <c r="Q1065" s="12"/>
      <c r="R1065" s="12"/>
    </row>
    <row r="1066" spans="1:18" s="13" customFormat="1" ht="30" customHeight="1">
      <c r="A1066" s="127"/>
      <c r="B1066" s="180"/>
      <c r="C1066" s="210"/>
      <c r="D1066" s="180"/>
      <c r="E1066" s="107"/>
      <c r="F1066" s="179"/>
      <c r="G1066" s="179"/>
      <c r="H1066" s="1"/>
      <c r="I1066" s="1"/>
      <c r="J1066" s="1"/>
      <c r="K1066" s="109"/>
      <c r="L1066" s="1"/>
      <c r="M1066" s="1"/>
      <c r="N1066" s="1"/>
      <c r="O1066" s="1"/>
      <c r="P1066" s="12"/>
      <c r="Q1066" s="12"/>
      <c r="R1066" s="12"/>
    </row>
    <row r="1067" spans="1:18" s="13" customFormat="1" ht="30" customHeight="1">
      <c r="A1067" s="127"/>
      <c r="B1067" s="180"/>
      <c r="C1067" s="210"/>
      <c r="D1067" s="180"/>
      <c r="E1067" s="107"/>
      <c r="F1067" s="179"/>
      <c r="G1067" s="179"/>
      <c r="H1067" s="1"/>
      <c r="I1067" s="1"/>
      <c r="J1067" s="1"/>
      <c r="K1067" s="109"/>
      <c r="L1067" s="1"/>
      <c r="M1067" s="1"/>
      <c r="N1067" s="1"/>
      <c r="O1067" s="1"/>
      <c r="P1067" s="12"/>
      <c r="Q1067" s="12"/>
      <c r="R1067" s="12"/>
    </row>
    <row r="1068" spans="1:18" s="13" customFormat="1" ht="30" customHeight="1">
      <c r="A1068" s="127"/>
      <c r="B1068" s="180"/>
      <c r="C1068" s="210"/>
      <c r="D1068" s="180"/>
      <c r="E1068" s="107"/>
      <c r="F1068" s="179"/>
      <c r="G1068" s="179"/>
      <c r="H1068" s="1"/>
      <c r="I1068" s="1"/>
      <c r="J1068" s="1"/>
      <c r="K1068" s="109"/>
      <c r="L1068" s="1"/>
      <c r="M1068" s="1"/>
      <c r="N1068" s="1"/>
      <c r="O1068" s="1"/>
      <c r="P1068" s="12"/>
      <c r="Q1068" s="12"/>
      <c r="R1068" s="12"/>
    </row>
    <row r="1069" spans="1:18" s="13" customFormat="1" ht="30" customHeight="1">
      <c r="A1069" s="127"/>
      <c r="B1069" s="180"/>
      <c r="C1069" s="210"/>
      <c r="D1069" s="180"/>
      <c r="E1069" s="107"/>
      <c r="F1069" s="179"/>
      <c r="G1069" s="179"/>
      <c r="H1069" s="1"/>
      <c r="I1069" s="1"/>
      <c r="J1069" s="1"/>
      <c r="K1069" s="109"/>
      <c r="L1069" s="1"/>
      <c r="M1069" s="1"/>
      <c r="N1069" s="1"/>
      <c r="O1069" s="1"/>
      <c r="P1069" s="12"/>
      <c r="Q1069" s="12"/>
      <c r="R1069" s="12"/>
    </row>
    <row r="1070" spans="1:18" s="13" customFormat="1" ht="30" customHeight="1">
      <c r="A1070" s="127"/>
      <c r="B1070" s="180"/>
      <c r="C1070" s="210"/>
      <c r="D1070" s="180"/>
      <c r="E1070" s="107"/>
      <c r="F1070" s="179"/>
      <c r="G1070" s="179"/>
      <c r="H1070" s="1"/>
      <c r="I1070" s="1"/>
      <c r="J1070" s="1"/>
      <c r="K1070" s="109"/>
      <c r="L1070" s="1"/>
      <c r="M1070" s="1"/>
      <c r="N1070" s="1"/>
      <c r="O1070" s="1"/>
      <c r="P1070" s="12"/>
      <c r="Q1070" s="12"/>
      <c r="R1070" s="12"/>
    </row>
    <row r="1071" spans="1:18" s="13" customFormat="1" ht="30" customHeight="1">
      <c r="A1071" s="127"/>
      <c r="B1071" s="180"/>
      <c r="C1071" s="210"/>
      <c r="D1071" s="180"/>
      <c r="E1071" s="107"/>
      <c r="F1071" s="179"/>
      <c r="G1071" s="179"/>
      <c r="H1071" s="1"/>
      <c r="I1071" s="1"/>
      <c r="J1071" s="1"/>
      <c r="K1071" s="109"/>
      <c r="L1071" s="1"/>
      <c r="M1071" s="1"/>
      <c r="N1071" s="1"/>
      <c r="O1071" s="1"/>
      <c r="P1071" s="12"/>
      <c r="Q1071" s="12"/>
      <c r="R1071" s="12"/>
    </row>
    <row r="1072" spans="1:18" s="13" customFormat="1" ht="30" customHeight="1">
      <c r="A1072" s="127"/>
      <c r="B1072" s="180"/>
      <c r="C1072" s="210"/>
      <c r="D1072" s="180"/>
      <c r="E1072" s="107"/>
      <c r="F1072" s="179"/>
      <c r="G1072" s="179"/>
      <c r="H1072" s="1"/>
      <c r="I1072" s="1"/>
      <c r="J1072" s="1"/>
      <c r="K1072" s="109"/>
      <c r="L1072" s="1"/>
      <c r="M1072" s="1"/>
      <c r="N1072" s="1"/>
      <c r="O1072" s="1"/>
      <c r="P1072" s="12"/>
      <c r="Q1072" s="12"/>
      <c r="R1072" s="12"/>
    </row>
    <row r="1073" spans="1:18" s="13" customFormat="1" ht="30" customHeight="1">
      <c r="A1073" s="127"/>
      <c r="B1073" s="180"/>
      <c r="C1073" s="210"/>
      <c r="D1073" s="180"/>
      <c r="E1073" s="107"/>
      <c r="F1073" s="179"/>
      <c r="G1073" s="179"/>
      <c r="H1073" s="1"/>
      <c r="I1073" s="1"/>
      <c r="J1073" s="1"/>
      <c r="K1073" s="109"/>
      <c r="L1073" s="1"/>
      <c r="M1073" s="1"/>
      <c r="N1073" s="1"/>
      <c r="O1073" s="1"/>
      <c r="P1073" s="12"/>
      <c r="Q1073" s="12"/>
      <c r="R1073" s="12"/>
    </row>
    <row r="1074" spans="1:18" s="13" customFormat="1" ht="30" customHeight="1">
      <c r="A1074" s="127"/>
      <c r="B1074" s="180"/>
      <c r="C1074" s="210"/>
      <c r="D1074" s="180"/>
      <c r="E1074" s="107"/>
      <c r="F1074" s="179"/>
      <c r="G1074" s="179"/>
      <c r="H1074" s="1"/>
      <c r="I1074" s="1"/>
      <c r="J1074" s="1"/>
      <c r="K1074" s="109"/>
      <c r="L1074" s="1"/>
      <c r="M1074" s="1"/>
      <c r="N1074" s="1"/>
      <c r="O1074" s="1"/>
      <c r="P1074" s="12"/>
      <c r="Q1074" s="12"/>
      <c r="R1074" s="12"/>
    </row>
    <row r="1075" spans="1:18" s="13" customFormat="1" ht="30" customHeight="1">
      <c r="A1075" s="127"/>
      <c r="B1075" s="180"/>
      <c r="C1075" s="210"/>
      <c r="D1075" s="180"/>
      <c r="E1075" s="107"/>
      <c r="F1075" s="179"/>
      <c r="G1075" s="179"/>
      <c r="H1075" s="1"/>
      <c r="I1075" s="1"/>
      <c r="J1075" s="1"/>
      <c r="K1075" s="109"/>
      <c r="L1075" s="1"/>
      <c r="M1075" s="1"/>
      <c r="N1075" s="1"/>
      <c r="O1075" s="1"/>
      <c r="P1075" s="12"/>
      <c r="Q1075" s="12"/>
      <c r="R1075" s="12"/>
    </row>
    <row r="1076" spans="1:18" s="13" customFormat="1" ht="30" customHeight="1">
      <c r="A1076" s="127"/>
      <c r="B1076" s="180"/>
      <c r="C1076" s="210"/>
      <c r="D1076" s="180"/>
      <c r="E1076" s="107"/>
      <c r="F1076" s="179"/>
      <c r="G1076" s="179"/>
      <c r="H1076" s="1"/>
      <c r="I1076" s="1"/>
      <c r="J1076" s="1"/>
      <c r="K1076" s="109"/>
      <c r="L1076" s="1"/>
      <c r="M1076" s="1"/>
      <c r="N1076" s="1"/>
      <c r="O1076" s="1"/>
      <c r="P1076" s="12"/>
      <c r="Q1076" s="12"/>
      <c r="R1076" s="12"/>
    </row>
    <row r="1077" spans="1:18" s="13" customFormat="1" ht="30" customHeight="1">
      <c r="A1077" s="127"/>
      <c r="B1077" s="180"/>
      <c r="C1077" s="210"/>
      <c r="D1077" s="180"/>
      <c r="E1077" s="107"/>
      <c r="F1077" s="179"/>
      <c r="G1077" s="179"/>
      <c r="H1077" s="1"/>
      <c r="I1077" s="1"/>
      <c r="J1077" s="1"/>
      <c r="K1077" s="109"/>
      <c r="L1077" s="1"/>
      <c r="M1077" s="1"/>
      <c r="N1077" s="1"/>
      <c r="O1077" s="1"/>
      <c r="P1077" s="12"/>
      <c r="Q1077" s="12"/>
      <c r="R1077" s="12"/>
    </row>
    <row r="1078" spans="1:18" s="13" customFormat="1" ht="30" customHeight="1">
      <c r="A1078" s="127"/>
      <c r="B1078" s="180"/>
      <c r="C1078" s="210"/>
      <c r="D1078" s="180"/>
      <c r="E1078" s="107"/>
      <c r="F1078" s="179"/>
      <c r="G1078" s="179"/>
      <c r="H1078" s="1"/>
      <c r="I1078" s="1"/>
      <c r="J1078" s="1"/>
      <c r="K1078" s="109"/>
      <c r="L1078" s="1"/>
      <c r="M1078" s="1"/>
      <c r="N1078" s="1"/>
      <c r="O1078" s="1"/>
      <c r="P1078" s="12"/>
      <c r="Q1078" s="12"/>
      <c r="R1078" s="12"/>
    </row>
    <row r="1079" spans="1:18" s="13" customFormat="1" ht="30" customHeight="1">
      <c r="A1079" s="127"/>
      <c r="B1079" s="180"/>
      <c r="C1079" s="210"/>
      <c r="D1079" s="180"/>
      <c r="E1079" s="107"/>
      <c r="F1079" s="179"/>
      <c r="G1079" s="179"/>
      <c r="H1079" s="1"/>
      <c r="I1079" s="1"/>
      <c r="J1079" s="1"/>
      <c r="K1079" s="109"/>
      <c r="L1079" s="1"/>
      <c r="M1079" s="1"/>
      <c r="N1079" s="1"/>
      <c r="O1079" s="1"/>
      <c r="P1079" s="12"/>
      <c r="Q1079" s="12"/>
      <c r="R1079" s="12"/>
    </row>
    <row r="1080" spans="1:18" s="13" customFormat="1" ht="30" customHeight="1">
      <c r="A1080" s="127"/>
      <c r="B1080" s="180"/>
      <c r="C1080" s="210"/>
      <c r="D1080" s="180"/>
      <c r="E1080" s="107"/>
      <c r="F1080" s="179"/>
      <c r="G1080" s="179"/>
      <c r="H1080" s="1"/>
      <c r="I1080" s="1"/>
      <c r="J1080" s="1"/>
      <c r="K1080" s="109"/>
      <c r="L1080" s="1"/>
      <c r="M1080" s="1"/>
      <c r="N1080" s="1"/>
      <c r="O1080" s="1"/>
      <c r="P1080" s="12"/>
      <c r="Q1080" s="12"/>
      <c r="R1080" s="12"/>
    </row>
    <row r="1081" spans="1:18" s="13" customFormat="1" ht="30" customHeight="1">
      <c r="A1081" s="127"/>
      <c r="B1081" s="180"/>
      <c r="C1081" s="210"/>
      <c r="D1081" s="180"/>
      <c r="E1081" s="107"/>
      <c r="F1081" s="179"/>
      <c r="G1081" s="179"/>
      <c r="H1081" s="1"/>
      <c r="I1081" s="1"/>
      <c r="J1081" s="1"/>
      <c r="K1081" s="109"/>
      <c r="L1081" s="1"/>
      <c r="M1081" s="1"/>
      <c r="N1081" s="1"/>
      <c r="O1081" s="1"/>
      <c r="P1081" s="12"/>
      <c r="Q1081" s="12"/>
      <c r="R1081" s="12"/>
    </row>
    <row r="1082" spans="1:18" s="13" customFormat="1" ht="30" customHeight="1">
      <c r="A1082" s="127"/>
      <c r="B1082" s="180"/>
      <c r="C1082" s="210"/>
      <c r="D1082" s="180"/>
      <c r="E1082" s="107"/>
      <c r="F1082" s="179"/>
      <c r="G1082" s="179"/>
      <c r="H1082" s="1"/>
      <c r="I1082" s="1"/>
      <c r="J1082" s="1"/>
      <c r="K1082" s="109"/>
      <c r="L1082" s="1"/>
      <c r="M1082" s="1"/>
      <c r="N1082" s="1"/>
      <c r="O1082" s="1"/>
      <c r="P1082" s="12"/>
      <c r="Q1082" s="12"/>
      <c r="R1082" s="12"/>
    </row>
    <row r="1083" spans="1:18" s="13" customFormat="1" ht="30" customHeight="1">
      <c r="A1083" s="127"/>
      <c r="B1083" s="180"/>
      <c r="C1083" s="210"/>
      <c r="D1083" s="180"/>
      <c r="E1083" s="107"/>
      <c r="F1083" s="179"/>
      <c r="G1083" s="179"/>
      <c r="H1083" s="1"/>
      <c r="I1083" s="1"/>
      <c r="J1083" s="1"/>
      <c r="K1083" s="109"/>
      <c r="L1083" s="1"/>
      <c r="M1083" s="1"/>
      <c r="N1083" s="1"/>
      <c r="O1083" s="1"/>
      <c r="P1083" s="12"/>
      <c r="Q1083" s="12"/>
      <c r="R1083" s="12"/>
    </row>
    <row r="1084" spans="1:18" s="13" customFormat="1" ht="30" customHeight="1">
      <c r="A1084" s="127"/>
      <c r="B1084" s="180"/>
      <c r="C1084" s="210"/>
      <c r="D1084" s="180"/>
      <c r="E1084" s="107"/>
      <c r="F1084" s="179"/>
      <c r="G1084" s="179"/>
      <c r="H1084" s="1"/>
      <c r="I1084" s="1"/>
      <c r="J1084" s="1"/>
      <c r="K1084" s="109"/>
      <c r="L1084" s="1"/>
      <c r="M1084" s="1"/>
      <c r="N1084" s="1"/>
      <c r="O1084" s="1"/>
      <c r="P1084" s="12"/>
      <c r="Q1084" s="12"/>
      <c r="R1084" s="12"/>
    </row>
    <row r="1085" spans="1:18" s="13" customFormat="1" ht="30" customHeight="1">
      <c r="A1085" s="127"/>
      <c r="B1085" s="180"/>
      <c r="C1085" s="210"/>
      <c r="D1085" s="180"/>
      <c r="E1085" s="107"/>
      <c r="F1085" s="179"/>
      <c r="G1085" s="179"/>
      <c r="H1085" s="1"/>
      <c r="I1085" s="1"/>
      <c r="J1085" s="1"/>
      <c r="K1085" s="109"/>
      <c r="L1085" s="1"/>
      <c r="M1085" s="1"/>
      <c r="N1085" s="1"/>
      <c r="O1085" s="1"/>
      <c r="P1085" s="12"/>
      <c r="Q1085" s="12"/>
      <c r="R1085" s="12"/>
    </row>
    <row r="1086" spans="1:18" s="13" customFormat="1" ht="30" customHeight="1">
      <c r="A1086" s="127"/>
      <c r="B1086" s="180"/>
      <c r="C1086" s="210"/>
      <c r="D1086" s="180"/>
      <c r="E1086" s="107"/>
      <c r="F1086" s="179"/>
      <c r="G1086" s="179"/>
      <c r="H1086" s="1"/>
      <c r="I1086" s="1"/>
      <c r="J1086" s="1"/>
      <c r="K1086" s="109"/>
      <c r="L1086" s="1"/>
      <c r="M1086" s="1"/>
      <c r="N1086" s="1"/>
      <c r="O1086" s="1"/>
      <c r="P1086" s="12"/>
      <c r="Q1086" s="12"/>
      <c r="R1086" s="12"/>
    </row>
    <row r="1087" spans="1:18" s="13" customFormat="1" ht="30" customHeight="1">
      <c r="A1087" s="127"/>
      <c r="B1087" s="180"/>
      <c r="C1087" s="210"/>
      <c r="D1087" s="180"/>
      <c r="E1087" s="107"/>
      <c r="F1087" s="179"/>
      <c r="G1087" s="179"/>
      <c r="H1087" s="1"/>
      <c r="I1087" s="1"/>
      <c r="J1087" s="1"/>
      <c r="K1087" s="109"/>
      <c r="L1087" s="1"/>
      <c r="M1087" s="1"/>
      <c r="N1087" s="1"/>
      <c r="O1087" s="1"/>
      <c r="P1087" s="12"/>
      <c r="Q1087" s="12"/>
      <c r="R1087" s="12"/>
    </row>
    <row r="1088" spans="1:18" s="13" customFormat="1" ht="30" customHeight="1">
      <c r="A1088" s="127"/>
      <c r="B1088" s="180"/>
      <c r="C1088" s="210"/>
      <c r="D1088" s="180"/>
      <c r="E1088" s="107"/>
      <c r="F1088" s="179"/>
      <c r="G1088" s="179"/>
      <c r="H1088" s="1"/>
      <c r="I1088" s="1"/>
      <c r="J1088" s="1"/>
      <c r="K1088" s="109"/>
      <c r="L1088" s="1"/>
      <c r="M1088" s="1"/>
      <c r="N1088" s="1"/>
      <c r="O1088" s="1"/>
      <c r="P1088" s="12"/>
      <c r="Q1088" s="12"/>
      <c r="R1088" s="12"/>
    </row>
    <row r="1089" spans="1:18" s="13" customFormat="1" ht="30" customHeight="1">
      <c r="A1089" s="127"/>
      <c r="B1089" s="180"/>
      <c r="C1089" s="210"/>
      <c r="D1089" s="180"/>
      <c r="E1089" s="107"/>
      <c r="F1089" s="179"/>
      <c r="G1089" s="179"/>
      <c r="H1089" s="1"/>
      <c r="I1089" s="1"/>
      <c r="J1089" s="1"/>
      <c r="K1089" s="109"/>
      <c r="L1089" s="1"/>
      <c r="M1089" s="1"/>
      <c r="N1089" s="1"/>
      <c r="O1089" s="1"/>
      <c r="P1089" s="12"/>
      <c r="Q1089" s="12"/>
      <c r="R1089" s="12"/>
    </row>
    <row r="1090" spans="1:18" s="13" customFormat="1" ht="30" customHeight="1">
      <c r="A1090" s="127"/>
      <c r="B1090" s="180"/>
      <c r="C1090" s="210"/>
      <c r="D1090" s="180"/>
      <c r="E1090" s="107"/>
      <c r="F1090" s="179"/>
      <c r="G1090" s="179"/>
      <c r="H1090" s="1"/>
      <c r="I1090" s="1"/>
      <c r="J1090" s="1"/>
      <c r="K1090" s="109"/>
      <c r="L1090" s="1"/>
      <c r="M1090" s="1"/>
      <c r="N1090" s="1"/>
      <c r="O1090" s="1"/>
      <c r="P1090" s="12"/>
      <c r="Q1090" s="12"/>
      <c r="R1090" s="12"/>
    </row>
    <row r="1091" spans="1:18" s="13" customFormat="1" ht="30" customHeight="1">
      <c r="A1091" s="127"/>
      <c r="B1091" s="180"/>
      <c r="C1091" s="210"/>
      <c r="D1091" s="180"/>
      <c r="E1091" s="107"/>
      <c r="F1091" s="179"/>
      <c r="G1091" s="179"/>
      <c r="H1091" s="1"/>
      <c r="I1091" s="1"/>
      <c r="J1091" s="1"/>
      <c r="K1091" s="109"/>
      <c r="L1091" s="1"/>
      <c r="M1091" s="1"/>
      <c r="N1091" s="1"/>
      <c r="O1091" s="1"/>
      <c r="P1091" s="12"/>
      <c r="Q1091" s="12"/>
      <c r="R1091" s="12"/>
    </row>
    <row r="1092" spans="1:18" s="13" customFormat="1" ht="30" customHeight="1">
      <c r="A1092" s="127"/>
      <c r="B1092" s="180"/>
      <c r="C1092" s="210"/>
      <c r="D1092" s="180"/>
      <c r="E1092" s="107"/>
      <c r="F1092" s="179"/>
      <c r="G1092" s="179"/>
      <c r="H1092" s="1"/>
      <c r="I1092" s="1"/>
      <c r="J1092" s="1"/>
      <c r="K1092" s="109"/>
      <c r="L1092" s="1"/>
      <c r="M1092" s="1"/>
      <c r="N1092" s="1"/>
      <c r="O1092" s="1"/>
      <c r="P1092" s="12"/>
      <c r="Q1092" s="12"/>
      <c r="R1092" s="12"/>
    </row>
    <row r="1093" spans="1:18" s="13" customFormat="1" ht="30" customHeight="1">
      <c r="A1093" s="127"/>
      <c r="B1093" s="180"/>
      <c r="C1093" s="210"/>
      <c r="D1093" s="180"/>
      <c r="E1093" s="107"/>
      <c r="F1093" s="179"/>
      <c r="G1093" s="179"/>
      <c r="H1093" s="1"/>
      <c r="I1093" s="1"/>
      <c r="J1093" s="1"/>
      <c r="K1093" s="109"/>
      <c r="L1093" s="1"/>
      <c r="M1093" s="1"/>
      <c r="N1093" s="1"/>
      <c r="O1093" s="1"/>
      <c r="P1093" s="12"/>
      <c r="Q1093" s="12"/>
      <c r="R1093" s="12"/>
    </row>
    <row r="1094" spans="1:18" s="13" customFormat="1" ht="30" customHeight="1">
      <c r="A1094" s="127"/>
      <c r="B1094" s="180"/>
      <c r="C1094" s="210"/>
      <c r="D1094" s="180"/>
      <c r="E1094" s="107"/>
      <c r="F1094" s="179"/>
      <c r="G1094" s="179"/>
      <c r="H1094" s="1"/>
      <c r="I1094" s="1"/>
      <c r="J1094" s="1"/>
      <c r="K1094" s="109"/>
      <c r="L1094" s="1"/>
      <c r="M1094" s="1"/>
      <c r="N1094" s="1"/>
      <c r="O1094" s="1"/>
      <c r="P1094" s="12"/>
      <c r="Q1094" s="12"/>
      <c r="R1094" s="12"/>
    </row>
    <row r="1095" spans="1:18" s="13" customFormat="1" ht="30" customHeight="1">
      <c r="A1095" s="127"/>
      <c r="B1095" s="180"/>
      <c r="C1095" s="210"/>
      <c r="D1095" s="180"/>
      <c r="E1095" s="107"/>
      <c r="F1095" s="179"/>
      <c r="G1095" s="179"/>
      <c r="H1095" s="1"/>
      <c r="I1095" s="1"/>
      <c r="J1095" s="1"/>
      <c r="K1095" s="109"/>
      <c r="L1095" s="1"/>
      <c r="M1095" s="1"/>
      <c r="N1095" s="1"/>
      <c r="O1095" s="1"/>
      <c r="P1095" s="12"/>
      <c r="Q1095" s="12"/>
      <c r="R1095" s="12"/>
    </row>
    <row r="1096" spans="1:18" s="13" customFormat="1" ht="30" customHeight="1">
      <c r="A1096" s="127"/>
      <c r="B1096" s="180"/>
      <c r="C1096" s="210"/>
      <c r="D1096" s="180"/>
      <c r="E1096" s="107"/>
      <c r="F1096" s="179"/>
      <c r="G1096" s="179"/>
      <c r="H1096" s="1"/>
      <c r="I1096" s="1"/>
      <c r="J1096" s="1"/>
      <c r="K1096" s="109"/>
      <c r="L1096" s="1"/>
      <c r="M1096" s="1"/>
      <c r="N1096" s="1"/>
      <c r="O1096" s="1"/>
      <c r="P1096" s="12"/>
      <c r="Q1096" s="12"/>
      <c r="R1096" s="12"/>
    </row>
    <row r="1097" spans="1:18" s="13" customFormat="1" ht="30" customHeight="1">
      <c r="A1097" s="127"/>
      <c r="B1097" s="180"/>
      <c r="C1097" s="210"/>
      <c r="D1097" s="180"/>
      <c r="E1097" s="107"/>
      <c r="F1097" s="179"/>
      <c r="G1097" s="179"/>
      <c r="H1097" s="1"/>
      <c r="I1097" s="1"/>
      <c r="J1097" s="1"/>
      <c r="K1097" s="109"/>
      <c r="L1097" s="1"/>
      <c r="M1097" s="1"/>
      <c r="N1097" s="1"/>
      <c r="O1097" s="1"/>
      <c r="P1097" s="12"/>
      <c r="Q1097" s="12"/>
      <c r="R1097" s="12"/>
    </row>
    <row r="1098" spans="1:18" s="13" customFormat="1" ht="30" customHeight="1">
      <c r="A1098" s="127"/>
      <c r="B1098" s="180"/>
      <c r="C1098" s="210"/>
      <c r="D1098" s="180"/>
      <c r="E1098" s="107"/>
      <c r="F1098" s="179"/>
      <c r="G1098" s="179"/>
      <c r="H1098" s="1"/>
      <c r="I1098" s="1"/>
      <c r="J1098" s="1"/>
      <c r="K1098" s="109"/>
      <c r="L1098" s="1"/>
      <c r="M1098" s="1"/>
      <c r="N1098" s="1"/>
      <c r="O1098" s="1"/>
      <c r="P1098" s="12"/>
      <c r="Q1098" s="12"/>
      <c r="R1098" s="12"/>
    </row>
    <row r="1099" spans="1:18" s="13" customFormat="1" ht="30" customHeight="1">
      <c r="A1099" s="127"/>
      <c r="B1099" s="180"/>
      <c r="C1099" s="210"/>
      <c r="D1099" s="180"/>
      <c r="E1099" s="107"/>
      <c r="F1099" s="179"/>
      <c r="G1099" s="179"/>
      <c r="H1099" s="1"/>
      <c r="I1099" s="1"/>
      <c r="J1099" s="1"/>
      <c r="K1099" s="109"/>
      <c r="L1099" s="1"/>
      <c r="M1099" s="1"/>
      <c r="N1099" s="1"/>
      <c r="O1099" s="1"/>
      <c r="P1099" s="12"/>
      <c r="Q1099" s="12"/>
      <c r="R1099" s="12"/>
    </row>
    <row r="1100" spans="1:18" s="13" customFormat="1" ht="30" customHeight="1">
      <c r="A1100" s="127"/>
      <c r="B1100" s="180"/>
      <c r="C1100" s="210"/>
      <c r="D1100" s="180"/>
      <c r="E1100" s="107"/>
      <c r="F1100" s="179"/>
      <c r="G1100" s="179"/>
      <c r="H1100" s="1"/>
      <c r="I1100" s="1"/>
      <c r="J1100" s="1"/>
      <c r="K1100" s="109"/>
      <c r="L1100" s="1"/>
      <c r="M1100" s="1"/>
      <c r="N1100" s="1"/>
      <c r="O1100" s="1"/>
      <c r="P1100" s="12"/>
      <c r="Q1100" s="12"/>
      <c r="R1100" s="12"/>
    </row>
    <row r="1101" spans="1:18" s="13" customFormat="1" ht="30" customHeight="1">
      <c r="A1101" s="127"/>
      <c r="B1101" s="180"/>
      <c r="C1101" s="210"/>
      <c r="D1101" s="180"/>
      <c r="E1101" s="107"/>
      <c r="F1101" s="179"/>
      <c r="G1101" s="179"/>
      <c r="H1101" s="1"/>
      <c r="I1101" s="1"/>
      <c r="J1101" s="1"/>
      <c r="K1101" s="109"/>
      <c r="L1101" s="1"/>
      <c r="M1101" s="1"/>
      <c r="N1101" s="1"/>
      <c r="O1101" s="1"/>
      <c r="P1101" s="12"/>
      <c r="Q1101" s="12"/>
      <c r="R1101" s="12"/>
    </row>
    <row r="1102" spans="1:18" s="13" customFormat="1" ht="30" customHeight="1">
      <c r="A1102" s="127"/>
      <c r="B1102" s="180"/>
      <c r="C1102" s="210"/>
      <c r="D1102" s="180"/>
      <c r="E1102" s="107"/>
      <c r="F1102" s="179"/>
      <c r="G1102" s="179"/>
      <c r="H1102" s="1"/>
      <c r="I1102" s="1"/>
      <c r="J1102" s="1"/>
      <c r="K1102" s="109"/>
      <c r="L1102" s="1"/>
      <c r="M1102" s="1"/>
      <c r="N1102" s="1"/>
      <c r="O1102" s="1"/>
      <c r="P1102" s="12"/>
      <c r="Q1102" s="12"/>
      <c r="R1102" s="12"/>
    </row>
    <row r="1103" spans="1:18" s="13" customFormat="1" ht="30" customHeight="1">
      <c r="A1103" s="127"/>
      <c r="B1103" s="180"/>
      <c r="C1103" s="210"/>
      <c r="D1103" s="180"/>
      <c r="E1103" s="107"/>
      <c r="F1103" s="179"/>
      <c r="G1103" s="179"/>
      <c r="H1103" s="1"/>
      <c r="I1103" s="1"/>
      <c r="J1103" s="1"/>
      <c r="K1103" s="109"/>
      <c r="L1103" s="1"/>
      <c r="M1103" s="1"/>
      <c r="N1103" s="1"/>
      <c r="O1103" s="1"/>
      <c r="P1103" s="12"/>
      <c r="Q1103" s="12"/>
      <c r="R1103" s="12"/>
    </row>
    <row r="1104" spans="1:18" s="13" customFormat="1" ht="30" customHeight="1">
      <c r="A1104" s="127"/>
      <c r="B1104" s="180"/>
      <c r="C1104" s="210"/>
      <c r="D1104" s="180"/>
      <c r="E1104" s="107"/>
      <c r="F1104" s="179"/>
      <c r="G1104" s="179"/>
      <c r="H1104" s="1"/>
      <c r="I1104" s="1"/>
      <c r="J1104" s="1"/>
      <c r="K1104" s="109"/>
      <c r="L1104" s="1"/>
      <c r="M1104" s="1"/>
      <c r="N1104" s="1"/>
      <c r="O1104" s="1"/>
      <c r="P1104" s="12"/>
      <c r="Q1104" s="12"/>
      <c r="R1104" s="12"/>
    </row>
    <row r="1105" spans="1:18" s="13" customFormat="1" ht="30" customHeight="1">
      <c r="A1105" s="127"/>
      <c r="B1105" s="180"/>
      <c r="C1105" s="210"/>
      <c r="D1105" s="180"/>
      <c r="E1105" s="107"/>
      <c r="F1105" s="179"/>
      <c r="G1105" s="179"/>
      <c r="H1105" s="1"/>
      <c r="I1105" s="1"/>
      <c r="J1105" s="1"/>
      <c r="K1105" s="109"/>
      <c r="L1105" s="1"/>
      <c r="M1105" s="1"/>
      <c r="N1105" s="1"/>
      <c r="O1105" s="1"/>
      <c r="P1105" s="12"/>
      <c r="Q1105" s="12"/>
      <c r="R1105" s="12"/>
    </row>
    <row r="1106" spans="1:18" s="13" customFormat="1" ht="30" customHeight="1">
      <c r="A1106" s="127"/>
      <c r="B1106" s="180"/>
      <c r="C1106" s="210"/>
      <c r="D1106" s="180"/>
      <c r="E1106" s="107"/>
      <c r="F1106" s="179"/>
      <c r="G1106" s="179"/>
      <c r="H1106" s="1"/>
      <c r="I1106" s="1"/>
      <c r="J1106" s="1"/>
      <c r="K1106" s="109"/>
      <c r="L1106" s="1"/>
      <c r="M1106" s="1"/>
      <c r="N1106" s="1"/>
      <c r="O1106" s="1"/>
      <c r="P1106" s="12"/>
      <c r="Q1106" s="12"/>
      <c r="R1106" s="12"/>
    </row>
    <row r="1107" spans="1:18" s="13" customFormat="1" ht="30" customHeight="1">
      <c r="A1107" s="127"/>
      <c r="B1107" s="180"/>
      <c r="C1107" s="210"/>
      <c r="D1107" s="180"/>
      <c r="E1107" s="107"/>
      <c r="F1107" s="179"/>
      <c r="G1107" s="179"/>
      <c r="H1107" s="1"/>
      <c r="I1107" s="1"/>
      <c r="J1107" s="1"/>
      <c r="K1107" s="109"/>
      <c r="L1107" s="1"/>
      <c r="M1107" s="1"/>
      <c r="N1107" s="1"/>
      <c r="O1107" s="1"/>
      <c r="P1107" s="12"/>
      <c r="Q1107" s="12"/>
      <c r="R1107" s="12"/>
    </row>
    <row r="1108" spans="1:18" s="13" customFormat="1" ht="30" customHeight="1">
      <c r="A1108" s="127"/>
      <c r="B1108" s="180"/>
      <c r="C1108" s="210"/>
      <c r="D1108" s="180"/>
      <c r="E1108" s="107"/>
      <c r="F1108" s="179"/>
      <c r="G1108" s="179"/>
      <c r="H1108" s="1"/>
      <c r="I1108" s="1"/>
      <c r="J1108" s="1"/>
      <c r="K1108" s="109"/>
      <c r="L1108" s="1"/>
      <c r="M1108" s="1"/>
      <c r="N1108" s="1"/>
      <c r="O1108" s="1"/>
      <c r="P1108" s="12"/>
      <c r="Q1108" s="12"/>
      <c r="R1108" s="12"/>
    </row>
    <row r="1109" spans="1:18" s="13" customFormat="1" ht="30" customHeight="1">
      <c r="A1109" s="127"/>
      <c r="B1109" s="180"/>
      <c r="C1109" s="210"/>
      <c r="D1109" s="180"/>
      <c r="E1109" s="107"/>
      <c r="F1109" s="179"/>
      <c r="G1109" s="179"/>
      <c r="H1109" s="1"/>
      <c r="I1109" s="1"/>
      <c r="J1109" s="1"/>
      <c r="K1109" s="109"/>
      <c r="L1109" s="1"/>
      <c r="M1109" s="1"/>
      <c r="N1109" s="1"/>
      <c r="O1109" s="1"/>
      <c r="P1109" s="12"/>
      <c r="Q1109" s="12"/>
      <c r="R1109" s="12"/>
    </row>
    <row r="1110" spans="1:18" s="13" customFormat="1" ht="30" customHeight="1">
      <c r="A1110" s="127"/>
      <c r="B1110" s="180"/>
      <c r="C1110" s="210"/>
      <c r="D1110" s="180"/>
      <c r="E1110" s="107"/>
      <c r="F1110" s="179"/>
      <c r="G1110" s="179"/>
      <c r="H1110" s="1"/>
      <c r="I1110" s="1"/>
      <c r="J1110" s="1"/>
      <c r="K1110" s="109"/>
      <c r="L1110" s="1"/>
      <c r="M1110" s="1"/>
      <c r="N1110" s="1"/>
      <c r="O1110" s="1"/>
      <c r="P1110" s="12"/>
      <c r="Q1110" s="12"/>
      <c r="R1110" s="12"/>
    </row>
    <row r="1111" spans="1:18" s="13" customFormat="1" ht="30" customHeight="1">
      <c r="A1111" s="127"/>
      <c r="B1111" s="180"/>
      <c r="C1111" s="210"/>
      <c r="D1111" s="180"/>
      <c r="E1111" s="107"/>
      <c r="F1111" s="179"/>
      <c r="G1111" s="179"/>
      <c r="H1111" s="1"/>
      <c r="I1111" s="1"/>
      <c r="J1111" s="1"/>
      <c r="K1111" s="109"/>
      <c r="L1111" s="1"/>
      <c r="M1111" s="1"/>
      <c r="N1111" s="1"/>
      <c r="O1111" s="1"/>
      <c r="P1111" s="12"/>
      <c r="Q1111" s="12"/>
      <c r="R1111" s="12"/>
    </row>
    <row r="1112" spans="1:18" s="13" customFormat="1" ht="30" customHeight="1">
      <c r="A1112" s="127"/>
      <c r="B1112" s="180"/>
      <c r="C1112" s="210"/>
      <c r="D1112" s="180"/>
      <c r="E1112" s="107"/>
      <c r="F1112" s="179"/>
      <c r="G1112" s="179"/>
      <c r="H1112" s="1"/>
      <c r="I1112" s="1"/>
      <c r="J1112" s="1"/>
      <c r="K1112" s="109"/>
      <c r="L1112" s="1"/>
      <c r="M1112" s="1"/>
      <c r="N1112" s="1"/>
      <c r="O1112" s="1"/>
      <c r="P1112" s="12"/>
      <c r="Q1112" s="12"/>
      <c r="R1112" s="12"/>
    </row>
    <row r="1113" spans="1:18" s="13" customFormat="1" ht="30" customHeight="1">
      <c r="A1113" s="127"/>
      <c r="B1113" s="180"/>
      <c r="C1113" s="210"/>
      <c r="D1113" s="180"/>
      <c r="E1113" s="107"/>
      <c r="F1113" s="179"/>
      <c r="G1113" s="179"/>
      <c r="H1113" s="1"/>
      <c r="I1113" s="1"/>
      <c r="J1113" s="1"/>
      <c r="K1113" s="109"/>
      <c r="L1113" s="1"/>
      <c r="M1113" s="1"/>
      <c r="N1113" s="1"/>
      <c r="O1113" s="1"/>
      <c r="P1113" s="12"/>
      <c r="Q1113" s="12"/>
      <c r="R1113" s="12"/>
    </row>
    <row r="1114" spans="1:18" s="13" customFormat="1" ht="30" customHeight="1">
      <c r="A1114" s="127"/>
      <c r="B1114" s="180"/>
      <c r="C1114" s="210"/>
      <c r="D1114" s="180"/>
      <c r="E1114" s="107"/>
      <c r="F1114" s="179"/>
      <c r="G1114" s="179"/>
      <c r="H1114" s="1"/>
      <c r="I1114" s="1"/>
      <c r="J1114" s="1"/>
      <c r="K1114" s="109"/>
      <c r="L1114" s="1"/>
      <c r="M1114" s="1"/>
      <c r="N1114" s="1"/>
      <c r="O1114" s="1"/>
      <c r="P1114" s="12"/>
      <c r="Q1114" s="12"/>
      <c r="R1114" s="12"/>
    </row>
    <row r="1115" spans="1:18" s="13" customFormat="1" ht="30" customHeight="1">
      <c r="A1115" s="127"/>
      <c r="B1115" s="180"/>
      <c r="C1115" s="210"/>
      <c r="D1115" s="180"/>
      <c r="E1115" s="107"/>
      <c r="F1115" s="179"/>
      <c r="G1115" s="179"/>
      <c r="H1115" s="1"/>
      <c r="I1115" s="1"/>
      <c r="J1115" s="1"/>
      <c r="K1115" s="109"/>
      <c r="L1115" s="1"/>
      <c r="M1115" s="1"/>
      <c r="N1115" s="1"/>
      <c r="O1115" s="1"/>
      <c r="P1115" s="12"/>
      <c r="Q1115" s="12"/>
      <c r="R1115" s="12"/>
    </row>
    <row r="1116" spans="1:18" s="13" customFormat="1" ht="30" customHeight="1">
      <c r="A1116" s="127"/>
      <c r="B1116" s="180"/>
      <c r="C1116" s="210"/>
      <c r="D1116" s="180"/>
      <c r="E1116" s="107"/>
      <c r="F1116" s="179"/>
      <c r="G1116" s="179"/>
      <c r="H1116" s="1"/>
      <c r="I1116" s="1"/>
      <c r="J1116" s="1"/>
      <c r="K1116" s="109"/>
      <c r="L1116" s="1"/>
      <c r="M1116" s="1"/>
      <c r="N1116" s="1"/>
      <c r="O1116" s="1"/>
      <c r="P1116" s="12"/>
      <c r="Q1116" s="12"/>
      <c r="R1116" s="12"/>
    </row>
    <row r="1117" spans="1:18" s="13" customFormat="1" ht="30" customHeight="1">
      <c r="A1117" s="127"/>
      <c r="B1117" s="180"/>
      <c r="C1117" s="210"/>
      <c r="D1117" s="180"/>
      <c r="E1117" s="107"/>
      <c r="F1117" s="179"/>
      <c r="G1117" s="179"/>
      <c r="H1117" s="1"/>
      <c r="I1117" s="1"/>
      <c r="J1117" s="1"/>
      <c r="K1117" s="109"/>
      <c r="L1117" s="1"/>
      <c r="M1117" s="1"/>
      <c r="N1117" s="1"/>
      <c r="O1117" s="1"/>
      <c r="P1117" s="12"/>
      <c r="Q1117" s="12"/>
      <c r="R1117" s="12"/>
    </row>
    <row r="1118" spans="1:18" s="13" customFormat="1" ht="30" customHeight="1">
      <c r="A1118" s="127"/>
      <c r="B1118" s="180"/>
      <c r="C1118" s="210"/>
      <c r="D1118" s="180"/>
      <c r="E1118" s="107"/>
      <c r="F1118" s="179"/>
      <c r="G1118" s="179"/>
      <c r="H1118" s="1"/>
      <c r="I1118" s="1"/>
      <c r="J1118" s="1"/>
      <c r="K1118" s="109"/>
      <c r="L1118" s="1"/>
      <c r="M1118" s="1"/>
      <c r="N1118" s="1"/>
      <c r="O1118" s="1"/>
      <c r="P1118" s="12"/>
      <c r="Q1118" s="12"/>
      <c r="R1118" s="12"/>
    </row>
    <row r="1119" spans="1:18" s="13" customFormat="1" ht="30" customHeight="1">
      <c r="A1119" s="127"/>
      <c r="B1119" s="180"/>
      <c r="C1119" s="210"/>
      <c r="D1119" s="180"/>
      <c r="E1119" s="107"/>
      <c r="F1119" s="179"/>
      <c r="G1119" s="179"/>
      <c r="H1119" s="1"/>
      <c r="I1119" s="1"/>
      <c r="J1119" s="1"/>
      <c r="K1119" s="109"/>
      <c r="L1119" s="1"/>
      <c r="M1119" s="1"/>
      <c r="N1119" s="1"/>
      <c r="O1119" s="1"/>
      <c r="P1119" s="12"/>
      <c r="Q1119" s="12"/>
      <c r="R1119" s="12"/>
    </row>
    <row r="1120" spans="1:18" s="13" customFormat="1" ht="30" customHeight="1">
      <c r="A1120" s="127"/>
      <c r="B1120" s="180"/>
      <c r="C1120" s="210"/>
      <c r="D1120" s="180"/>
      <c r="E1120" s="107"/>
      <c r="F1120" s="179"/>
      <c r="G1120" s="179"/>
      <c r="H1120" s="1"/>
      <c r="I1120" s="1"/>
      <c r="J1120" s="1"/>
      <c r="K1120" s="109"/>
      <c r="L1120" s="1"/>
      <c r="M1120" s="1"/>
      <c r="N1120" s="1"/>
      <c r="O1120" s="1"/>
      <c r="P1120" s="12"/>
      <c r="Q1120" s="12"/>
      <c r="R1120" s="12"/>
    </row>
    <row r="1121" spans="1:18" s="13" customFormat="1" ht="30" customHeight="1">
      <c r="A1121" s="127"/>
      <c r="B1121" s="180"/>
      <c r="C1121" s="210"/>
      <c r="D1121" s="180"/>
      <c r="E1121" s="107"/>
      <c r="F1121" s="179"/>
      <c r="G1121" s="179"/>
      <c r="H1121" s="1"/>
      <c r="I1121" s="1"/>
      <c r="J1121" s="1"/>
      <c r="K1121" s="109"/>
      <c r="L1121" s="1"/>
      <c r="M1121" s="1"/>
      <c r="N1121" s="1"/>
      <c r="O1121" s="1"/>
      <c r="P1121" s="12"/>
      <c r="Q1121" s="12"/>
      <c r="R1121" s="12"/>
    </row>
    <row r="1122" spans="1:18" s="13" customFormat="1" ht="30" customHeight="1">
      <c r="A1122" s="127"/>
      <c r="B1122" s="180"/>
      <c r="C1122" s="210"/>
      <c r="D1122" s="180"/>
      <c r="E1122" s="107"/>
      <c r="F1122" s="179"/>
      <c r="G1122" s="179"/>
      <c r="H1122" s="1"/>
      <c r="I1122" s="1"/>
      <c r="J1122" s="1"/>
      <c r="K1122" s="109"/>
      <c r="L1122" s="1"/>
      <c r="M1122" s="1"/>
      <c r="N1122" s="1"/>
      <c r="O1122" s="1"/>
      <c r="P1122" s="12"/>
      <c r="Q1122" s="12"/>
      <c r="R1122" s="12"/>
    </row>
    <row r="1123" spans="1:18" s="13" customFormat="1" ht="30" customHeight="1">
      <c r="A1123" s="127"/>
      <c r="B1123" s="180"/>
      <c r="C1123" s="210"/>
      <c r="D1123" s="180"/>
      <c r="E1123" s="107"/>
      <c r="F1123" s="179"/>
      <c r="G1123" s="179"/>
      <c r="H1123" s="1"/>
      <c r="I1123" s="1"/>
      <c r="J1123" s="1"/>
      <c r="K1123" s="109"/>
      <c r="L1123" s="1"/>
      <c r="M1123" s="1"/>
      <c r="N1123" s="1"/>
      <c r="O1123" s="1"/>
      <c r="P1123" s="12"/>
      <c r="Q1123" s="12"/>
      <c r="R1123" s="12"/>
    </row>
    <row r="1124" spans="1:18" s="13" customFormat="1" ht="30" customHeight="1">
      <c r="A1124" s="127"/>
      <c r="B1124" s="180"/>
      <c r="C1124" s="210"/>
      <c r="D1124" s="180"/>
      <c r="E1124" s="107"/>
      <c r="F1124" s="179"/>
      <c r="G1124" s="179"/>
      <c r="H1124" s="1"/>
      <c r="I1124" s="1"/>
      <c r="J1124" s="1"/>
      <c r="K1124" s="109"/>
      <c r="L1124" s="1"/>
      <c r="M1124" s="1"/>
      <c r="N1124" s="1"/>
      <c r="O1124" s="1"/>
      <c r="P1124" s="12"/>
      <c r="Q1124" s="12"/>
      <c r="R1124" s="12"/>
    </row>
    <row r="1125" spans="1:18" s="13" customFormat="1" ht="30" customHeight="1">
      <c r="A1125" s="127"/>
      <c r="B1125" s="180"/>
      <c r="C1125" s="210"/>
      <c r="D1125" s="180"/>
      <c r="E1125" s="107"/>
      <c r="F1125" s="179"/>
      <c r="G1125" s="179"/>
      <c r="H1125" s="1"/>
      <c r="I1125" s="1"/>
      <c r="J1125" s="1"/>
      <c r="K1125" s="109"/>
      <c r="L1125" s="1"/>
      <c r="M1125" s="1"/>
      <c r="N1125" s="1"/>
      <c r="O1125" s="1"/>
      <c r="P1125" s="12"/>
      <c r="Q1125" s="12"/>
      <c r="R1125" s="12"/>
    </row>
    <row r="1126" spans="1:18" s="13" customFormat="1" ht="30" customHeight="1">
      <c r="A1126" s="127"/>
      <c r="B1126" s="180"/>
      <c r="C1126" s="210"/>
      <c r="D1126" s="180"/>
      <c r="E1126" s="107"/>
      <c r="F1126" s="179"/>
      <c r="G1126" s="179"/>
      <c r="H1126" s="1"/>
      <c r="I1126" s="1"/>
      <c r="J1126" s="1"/>
      <c r="K1126" s="109"/>
      <c r="L1126" s="1"/>
      <c r="M1126" s="1"/>
      <c r="N1126" s="1"/>
      <c r="O1126" s="1"/>
      <c r="P1126" s="12"/>
      <c r="Q1126" s="12"/>
      <c r="R1126" s="12"/>
    </row>
    <row r="1127" spans="1:18" s="13" customFormat="1" ht="30" customHeight="1">
      <c r="A1127" s="127"/>
      <c r="B1127" s="180"/>
      <c r="C1127" s="210"/>
      <c r="D1127" s="180"/>
      <c r="E1127" s="107"/>
      <c r="F1127" s="179"/>
      <c r="G1127" s="179"/>
      <c r="H1127" s="1"/>
      <c r="I1127" s="1"/>
      <c r="J1127" s="1"/>
      <c r="K1127" s="109"/>
      <c r="L1127" s="1"/>
      <c r="M1127" s="1"/>
      <c r="N1127" s="1"/>
      <c r="O1127" s="1"/>
      <c r="P1127" s="12"/>
      <c r="Q1127" s="12"/>
      <c r="R1127" s="12"/>
    </row>
    <row r="1128" spans="1:18" s="13" customFormat="1" ht="30" customHeight="1">
      <c r="A1128" s="127"/>
      <c r="B1128" s="180"/>
      <c r="C1128" s="210"/>
      <c r="D1128" s="180"/>
      <c r="E1128" s="107"/>
      <c r="F1128" s="179"/>
      <c r="G1128" s="179"/>
      <c r="H1128" s="1"/>
      <c r="I1128" s="1"/>
      <c r="J1128" s="1"/>
      <c r="K1128" s="109"/>
      <c r="L1128" s="1"/>
      <c r="M1128" s="1"/>
      <c r="N1128" s="1"/>
      <c r="O1128" s="1"/>
      <c r="P1128" s="12"/>
      <c r="Q1128" s="12"/>
      <c r="R1128" s="12"/>
    </row>
    <row r="1129" spans="1:18" s="13" customFormat="1" ht="30" customHeight="1">
      <c r="A1129" s="127"/>
      <c r="B1129" s="180"/>
      <c r="C1129" s="210"/>
      <c r="D1129" s="180"/>
      <c r="E1129" s="107"/>
      <c r="F1129" s="179"/>
      <c r="G1129" s="179"/>
      <c r="H1129" s="1"/>
      <c r="I1129" s="1"/>
      <c r="J1129" s="1"/>
      <c r="K1129" s="109"/>
      <c r="L1129" s="1"/>
      <c r="M1129" s="1"/>
      <c r="N1129" s="1"/>
      <c r="O1129" s="1"/>
      <c r="P1129" s="12"/>
      <c r="Q1129" s="12"/>
      <c r="R1129" s="12"/>
    </row>
    <row r="1130" spans="1:18" s="13" customFormat="1" ht="30" customHeight="1">
      <c r="A1130" s="127"/>
      <c r="B1130" s="180"/>
      <c r="C1130" s="210"/>
      <c r="D1130" s="180"/>
      <c r="E1130" s="107"/>
      <c r="F1130" s="179"/>
      <c r="G1130" s="179"/>
      <c r="H1130" s="1"/>
      <c r="I1130" s="1"/>
      <c r="J1130" s="1"/>
      <c r="K1130" s="109"/>
      <c r="L1130" s="1"/>
      <c r="M1130" s="1"/>
      <c r="N1130" s="1"/>
      <c r="O1130" s="1"/>
      <c r="P1130" s="12"/>
      <c r="Q1130" s="12"/>
      <c r="R1130" s="12"/>
    </row>
    <row r="1131" spans="1:18" s="13" customFormat="1" ht="30" customHeight="1">
      <c r="A1131" s="127"/>
      <c r="B1131" s="180"/>
      <c r="C1131" s="210"/>
      <c r="D1131" s="180"/>
      <c r="E1131" s="107"/>
      <c r="F1131" s="179"/>
      <c r="G1131" s="179"/>
      <c r="H1131" s="1"/>
      <c r="I1131" s="1"/>
      <c r="J1131" s="1"/>
      <c r="K1131" s="109"/>
      <c r="L1131" s="1"/>
      <c r="M1131" s="1"/>
      <c r="N1131" s="1"/>
      <c r="O1131" s="1"/>
      <c r="P1131" s="12"/>
      <c r="Q1131" s="12"/>
      <c r="R1131" s="12"/>
    </row>
    <row r="1132" spans="1:18" s="13" customFormat="1" ht="30" customHeight="1">
      <c r="A1132" s="127"/>
      <c r="B1132" s="180"/>
      <c r="C1132" s="210"/>
      <c r="D1132" s="180"/>
      <c r="E1132" s="107"/>
      <c r="F1132" s="179"/>
      <c r="G1132" s="179"/>
      <c r="H1132" s="1"/>
      <c r="I1132" s="1"/>
      <c r="J1132" s="1"/>
      <c r="K1132" s="109"/>
      <c r="L1132" s="1"/>
      <c r="M1132" s="1"/>
      <c r="N1132" s="1"/>
      <c r="O1132" s="1"/>
      <c r="P1132" s="12"/>
      <c r="Q1132" s="12"/>
      <c r="R1132" s="12"/>
    </row>
    <row r="1133" spans="1:18" s="13" customFormat="1" ht="30" customHeight="1">
      <c r="A1133" s="127"/>
      <c r="B1133" s="180"/>
      <c r="C1133" s="210"/>
      <c r="D1133" s="180"/>
      <c r="E1133" s="107"/>
      <c r="F1133" s="179"/>
      <c r="G1133" s="179"/>
      <c r="H1133" s="1"/>
      <c r="I1133" s="1"/>
      <c r="J1133" s="1"/>
      <c r="K1133" s="109"/>
      <c r="L1133" s="1"/>
      <c r="M1133" s="1"/>
      <c r="N1133" s="1"/>
      <c r="O1133" s="1"/>
      <c r="P1133" s="12"/>
      <c r="Q1133" s="12"/>
      <c r="R1133" s="12"/>
    </row>
    <row r="1134" spans="1:18" s="13" customFormat="1" ht="30" customHeight="1">
      <c r="A1134" s="127"/>
      <c r="B1134" s="180"/>
      <c r="C1134" s="210"/>
      <c r="D1134" s="180"/>
      <c r="E1134" s="107"/>
      <c r="F1134" s="179"/>
      <c r="G1134" s="179"/>
      <c r="H1134" s="1"/>
      <c r="I1134" s="1"/>
      <c r="J1134" s="1"/>
      <c r="K1134" s="109"/>
      <c r="L1134" s="1"/>
      <c r="M1134" s="1"/>
      <c r="N1134" s="1"/>
      <c r="O1134" s="1"/>
      <c r="P1134" s="12"/>
      <c r="Q1134" s="12"/>
      <c r="R1134" s="12"/>
    </row>
    <row r="1135" spans="1:18" s="13" customFormat="1" ht="30" customHeight="1">
      <c r="A1135" s="127"/>
      <c r="B1135" s="180"/>
      <c r="C1135" s="210"/>
      <c r="D1135" s="180"/>
      <c r="E1135" s="107"/>
      <c r="F1135" s="179"/>
      <c r="G1135" s="179"/>
      <c r="H1135" s="1"/>
      <c r="I1135" s="1"/>
      <c r="J1135" s="1"/>
      <c r="K1135" s="109"/>
      <c r="L1135" s="1"/>
      <c r="M1135" s="1"/>
      <c r="N1135" s="1"/>
      <c r="O1135" s="1"/>
      <c r="P1135" s="12"/>
      <c r="Q1135" s="12"/>
      <c r="R1135" s="12"/>
    </row>
    <row r="1136" spans="1:18" s="13" customFormat="1" ht="30" customHeight="1">
      <c r="A1136" s="127"/>
      <c r="B1136" s="180"/>
      <c r="C1136" s="210"/>
      <c r="D1136" s="180"/>
      <c r="E1136" s="107"/>
      <c r="F1136" s="179"/>
      <c r="G1136" s="179"/>
      <c r="H1136" s="1"/>
      <c r="I1136" s="1"/>
      <c r="J1136" s="1"/>
      <c r="K1136" s="109"/>
      <c r="L1136" s="1"/>
      <c r="M1136" s="1"/>
      <c r="N1136" s="1"/>
      <c r="O1136" s="1"/>
      <c r="P1136" s="12"/>
      <c r="Q1136" s="12"/>
      <c r="R1136" s="12"/>
    </row>
    <row r="1137" spans="1:18" s="13" customFormat="1" ht="30" customHeight="1">
      <c r="A1137" s="127"/>
      <c r="B1137" s="180"/>
      <c r="C1137" s="210"/>
      <c r="D1137" s="180"/>
      <c r="E1137" s="107"/>
      <c r="F1137" s="179"/>
      <c r="G1137" s="179"/>
      <c r="H1137" s="1"/>
      <c r="I1137" s="1"/>
      <c r="J1137" s="1"/>
      <c r="K1137" s="109"/>
      <c r="L1137" s="1"/>
      <c r="M1137" s="1"/>
      <c r="N1137" s="1"/>
      <c r="O1137" s="1"/>
      <c r="P1137" s="12"/>
      <c r="Q1137" s="12"/>
      <c r="R1137" s="12"/>
    </row>
    <row r="1138" spans="1:18" s="13" customFormat="1" ht="30" customHeight="1">
      <c r="A1138" s="127"/>
      <c r="B1138" s="180"/>
      <c r="C1138" s="210"/>
      <c r="D1138" s="180"/>
      <c r="E1138" s="107"/>
      <c r="F1138" s="179"/>
      <c r="G1138" s="179"/>
      <c r="H1138" s="1"/>
      <c r="I1138" s="1"/>
      <c r="J1138" s="1"/>
      <c r="K1138" s="109"/>
      <c r="L1138" s="1"/>
      <c r="M1138" s="1"/>
      <c r="N1138" s="1"/>
      <c r="O1138" s="1"/>
      <c r="P1138" s="12"/>
      <c r="Q1138" s="12"/>
      <c r="R1138" s="12"/>
    </row>
    <row r="1139" spans="1:18" s="13" customFormat="1" ht="30" customHeight="1">
      <c r="A1139" s="127"/>
      <c r="B1139" s="180"/>
      <c r="C1139" s="210"/>
      <c r="D1139" s="180"/>
      <c r="E1139" s="107"/>
      <c r="F1139" s="179"/>
      <c r="G1139" s="179"/>
      <c r="H1139" s="1"/>
      <c r="I1139" s="1"/>
      <c r="J1139" s="1"/>
      <c r="K1139" s="109"/>
      <c r="L1139" s="1"/>
      <c r="M1139" s="1"/>
      <c r="N1139" s="1"/>
      <c r="O1139" s="1"/>
      <c r="P1139" s="12"/>
      <c r="Q1139" s="12"/>
      <c r="R1139" s="12"/>
    </row>
    <row r="1140" spans="1:18" s="13" customFormat="1" ht="30" customHeight="1">
      <c r="A1140" s="127"/>
      <c r="B1140" s="180"/>
      <c r="C1140" s="210"/>
      <c r="D1140" s="180"/>
      <c r="E1140" s="107"/>
      <c r="F1140" s="179"/>
      <c r="G1140" s="179"/>
      <c r="H1140" s="1"/>
      <c r="I1140" s="1"/>
      <c r="J1140" s="1"/>
      <c r="K1140" s="109"/>
      <c r="L1140" s="1"/>
      <c r="M1140" s="1"/>
      <c r="N1140" s="1"/>
      <c r="O1140" s="1"/>
      <c r="P1140" s="12"/>
      <c r="Q1140" s="12"/>
      <c r="R1140" s="12"/>
    </row>
    <row r="1141" spans="1:18" s="13" customFormat="1" ht="30" customHeight="1">
      <c r="A1141" s="127"/>
      <c r="B1141" s="180"/>
      <c r="C1141" s="210"/>
      <c r="D1141" s="180"/>
      <c r="E1141" s="107"/>
      <c r="F1141" s="179"/>
      <c r="G1141" s="179"/>
      <c r="H1141" s="1"/>
      <c r="I1141" s="1"/>
      <c r="J1141" s="1"/>
      <c r="K1141" s="109"/>
      <c r="L1141" s="1"/>
      <c r="M1141" s="1"/>
      <c r="N1141" s="1"/>
      <c r="O1141" s="1"/>
      <c r="P1141" s="12"/>
      <c r="Q1141" s="12"/>
      <c r="R1141" s="12"/>
    </row>
    <row r="1142" spans="1:18" s="13" customFormat="1" ht="30" customHeight="1">
      <c r="A1142" s="127"/>
      <c r="B1142" s="180"/>
      <c r="C1142" s="210"/>
      <c r="D1142" s="180"/>
      <c r="E1142" s="107"/>
      <c r="F1142" s="179"/>
      <c r="G1142" s="179"/>
      <c r="H1142" s="1"/>
      <c r="I1142" s="1"/>
      <c r="J1142" s="1"/>
      <c r="K1142" s="109"/>
      <c r="L1142" s="1"/>
      <c r="M1142" s="1"/>
      <c r="N1142" s="1"/>
      <c r="O1142" s="1"/>
      <c r="P1142" s="12"/>
      <c r="Q1142" s="12"/>
      <c r="R1142" s="12"/>
    </row>
    <row r="1143" spans="1:18" s="13" customFormat="1" ht="30" customHeight="1">
      <c r="A1143" s="127"/>
      <c r="B1143" s="180"/>
      <c r="C1143" s="210"/>
      <c r="D1143" s="180"/>
      <c r="E1143" s="107"/>
      <c r="F1143" s="179"/>
      <c r="G1143" s="179"/>
      <c r="H1143" s="1"/>
      <c r="I1143" s="1"/>
      <c r="J1143" s="1"/>
      <c r="K1143" s="109"/>
      <c r="L1143" s="1"/>
      <c r="M1143" s="1"/>
      <c r="N1143" s="1"/>
      <c r="O1143" s="1"/>
      <c r="P1143" s="12"/>
      <c r="Q1143" s="12"/>
      <c r="R1143" s="12"/>
    </row>
    <row r="1144" spans="1:18" s="13" customFormat="1" ht="30" customHeight="1">
      <c r="A1144" s="127"/>
      <c r="B1144" s="180"/>
      <c r="C1144" s="210"/>
      <c r="D1144" s="180"/>
      <c r="E1144" s="107"/>
      <c r="F1144" s="179"/>
      <c r="G1144" s="179"/>
      <c r="H1144" s="1"/>
      <c r="I1144" s="1"/>
      <c r="J1144" s="1"/>
      <c r="K1144" s="109"/>
      <c r="L1144" s="1"/>
      <c r="M1144" s="1"/>
      <c r="N1144" s="1"/>
      <c r="O1144" s="1"/>
      <c r="P1144" s="12"/>
      <c r="Q1144" s="12"/>
      <c r="R1144" s="12"/>
    </row>
    <row r="1145" spans="1:18" s="13" customFormat="1" ht="30" customHeight="1">
      <c r="A1145" s="127"/>
      <c r="B1145" s="180"/>
      <c r="C1145" s="210"/>
      <c r="D1145" s="180"/>
      <c r="E1145" s="107"/>
      <c r="F1145" s="179"/>
      <c r="G1145" s="179"/>
      <c r="H1145" s="1"/>
      <c r="I1145" s="1"/>
      <c r="J1145" s="1"/>
      <c r="K1145" s="109"/>
      <c r="L1145" s="1"/>
      <c r="M1145" s="1"/>
      <c r="N1145" s="1"/>
      <c r="O1145" s="1"/>
      <c r="P1145" s="12"/>
      <c r="Q1145" s="12"/>
      <c r="R1145" s="12"/>
    </row>
    <row r="1146" spans="1:18" s="13" customFormat="1" ht="30" customHeight="1">
      <c r="A1146" s="127"/>
      <c r="B1146" s="180"/>
      <c r="C1146" s="210"/>
      <c r="D1146" s="180"/>
      <c r="E1146" s="107"/>
      <c r="F1146" s="179"/>
      <c r="G1146" s="179"/>
      <c r="H1146" s="1"/>
      <c r="I1146" s="1"/>
      <c r="J1146" s="1"/>
      <c r="K1146" s="109"/>
      <c r="L1146" s="1"/>
      <c r="M1146" s="1"/>
      <c r="N1146" s="1"/>
      <c r="O1146" s="1"/>
      <c r="P1146" s="12"/>
      <c r="Q1146" s="12"/>
      <c r="R1146" s="12"/>
    </row>
    <row r="1147" spans="1:18" s="13" customFormat="1" ht="30" customHeight="1">
      <c r="A1147" s="127"/>
      <c r="B1147" s="180"/>
      <c r="C1147" s="210"/>
      <c r="D1147" s="180"/>
      <c r="E1147" s="107"/>
      <c r="F1147" s="179"/>
      <c r="G1147" s="179"/>
      <c r="H1147" s="1"/>
      <c r="I1147" s="1"/>
      <c r="J1147" s="1"/>
      <c r="K1147" s="109"/>
      <c r="L1147" s="1"/>
      <c r="M1147" s="1"/>
      <c r="N1147" s="1"/>
      <c r="O1147" s="1"/>
      <c r="P1147" s="12"/>
      <c r="Q1147" s="12"/>
      <c r="R1147" s="12"/>
    </row>
    <row r="1148" spans="1:18" s="13" customFormat="1" ht="30" customHeight="1">
      <c r="A1148" s="127"/>
      <c r="B1148" s="180"/>
      <c r="C1148" s="210"/>
      <c r="D1148" s="180"/>
      <c r="E1148" s="107"/>
      <c r="F1148" s="179"/>
      <c r="G1148" s="179"/>
      <c r="H1148" s="1"/>
      <c r="I1148" s="1"/>
      <c r="J1148" s="1"/>
      <c r="K1148" s="109"/>
      <c r="L1148" s="1"/>
      <c r="M1148" s="1"/>
      <c r="N1148" s="1"/>
      <c r="O1148" s="1"/>
      <c r="P1148" s="12"/>
      <c r="Q1148" s="12"/>
      <c r="R1148" s="12"/>
    </row>
    <row r="1149" spans="1:18" s="13" customFormat="1" ht="30" customHeight="1">
      <c r="A1149" s="127"/>
      <c r="B1149" s="180"/>
      <c r="C1149" s="210"/>
      <c r="D1149" s="180"/>
      <c r="E1149" s="107"/>
      <c r="F1149" s="179"/>
      <c r="G1149" s="179"/>
      <c r="H1149" s="1"/>
      <c r="I1149" s="1"/>
      <c r="J1149" s="1"/>
      <c r="K1149" s="109"/>
      <c r="L1149" s="1"/>
      <c r="M1149" s="1"/>
      <c r="N1149" s="1"/>
      <c r="O1149" s="1"/>
      <c r="P1149" s="12"/>
      <c r="Q1149" s="12"/>
      <c r="R1149" s="12"/>
    </row>
    <row r="1150" spans="1:18" s="13" customFormat="1" ht="30" customHeight="1">
      <c r="A1150" s="127"/>
      <c r="B1150" s="180"/>
      <c r="C1150" s="210"/>
      <c r="D1150" s="180"/>
      <c r="E1150" s="107"/>
      <c r="F1150" s="179"/>
      <c r="G1150" s="179"/>
      <c r="H1150" s="1"/>
      <c r="I1150" s="1"/>
      <c r="J1150" s="1"/>
      <c r="K1150" s="109"/>
      <c r="L1150" s="1"/>
      <c r="M1150" s="1"/>
      <c r="N1150" s="1"/>
      <c r="O1150" s="1"/>
      <c r="P1150" s="12"/>
      <c r="Q1150" s="12"/>
      <c r="R1150" s="12"/>
    </row>
    <row r="1151" spans="1:18" s="13" customFormat="1" ht="30" customHeight="1">
      <c r="A1151" s="127"/>
      <c r="B1151" s="180"/>
      <c r="C1151" s="210"/>
      <c r="D1151" s="180"/>
      <c r="E1151" s="107"/>
      <c r="F1151" s="179"/>
      <c r="G1151" s="179"/>
      <c r="H1151" s="1"/>
      <c r="I1151" s="1"/>
      <c r="J1151" s="1"/>
      <c r="K1151" s="109"/>
      <c r="L1151" s="1"/>
      <c r="M1151" s="1"/>
      <c r="N1151" s="1"/>
      <c r="O1151" s="1"/>
      <c r="P1151" s="12"/>
      <c r="Q1151" s="12"/>
      <c r="R1151" s="12"/>
    </row>
    <row r="1152" spans="1:18" s="13" customFormat="1" ht="30" customHeight="1">
      <c r="A1152" s="127"/>
      <c r="B1152" s="180"/>
      <c r="C1152" s="210"/>
      <c r="D1152" s="180"/>
      <c r="E1152" s="107"/>
      <c r="F1152" s="179"/>
      <c r="G1152" s="179"/>
      <c r="H1152" s="1"/>
      <c r="I1152" s="1"/>
      <c r="J1152" s="1"/>
      <c r="K1152" s="109"/>
      <c r="L1152" s="1"/>
      <c r="M1152" s="1"/>
      <c r="N1152" s="1"/>
      <c r="O1152" s="1"/>
      <c r="P1152" s="12"/>
      <c r="Q1152" s="12"/>
      <c r="R1152" s="12"/>
    </row>
    <row r="1153" spans="1:18" s="13" customFormat="1" ht="30" customHeight="1">
      <c r="A1153" s="127"/>
      <c r="B1153" s="180"/>
      <c r="C1153" s="210"/>
      <c r="D1153" s="180"/>
      <c r="E1153" s="107"/>
      <c r="F1153" s="179"/>
      <c r="G1153" s="179"/>
      <c r="H1153" s="1"/>
      <c r="I1153" s="1"/>
      <c r="J1153" s="1"/>
      <c r="K1153" s="109"/>
      <c r="L1153" s="1"/>
      <c r="M1153" s="1"/>
      <c r="N1153" s="1"/>
      <c r="O1153" s="1"/>
      <c r="P1153" s="12"/>
      <c r="Q1153" s="12"/>
      <c r="R1153" s="12"/>
    </row>
    <row r="1154" spans="1:18" s="13" customFormat="1" ht="30" customHeight="1">
      <c r="A1154" s="127"/>
      <c r="B1154" s="180"/>
      <c r="C1154" s="210"/>
      <c r="D1154" s="180"/>
      <c r="E1154" s="107"/>
      <c r="F1154" s="179"/>
      <c r="G1154" s="179"/>
      <c r="H1154" s="1"/>
      <c r="I1154" s="1"/>
      <c r="J1154" s="1"/>
      <c r="K1154" s="109"/>
      <c r="L1154" s="1"/>
      <c r="M1154" s="1"/>
      <c r="N1154" s="1"/>
      <c r="O1154" s="1"/>
      <c r="P1154" s="12"/>
      <c r="Q1154" s="12"/>
      <c r="R1154" s="12"/>
    </row>
    <row r="1155" spans="1:18" s="13" customFormat="1" ht="30" customHeight="1">
      <c r="A1155" s="127"/>
      <c r="B1155" s="180"/>
      <c r="C1155" s="210"/>
      <c r="D1155" s="180"/>
      <c r="E1155" s="107"/>
      <c r="F1155" s="179"/>
      <c r="G1155" s="179"/>
      <c r="H1155" s="1"/>
      <c r="I1155" s="1"/>
      <c r="J1155" s="1"/>
      <c r="K1155" s="109"/>
      <c r="L1155" s="1"/>
      <c r="M1155" s="1"/>
      <c r="N1155" s="1"/>
      <c r="O1155" s="1"/>
      <c r="P1155" s="12"/>
      <c r="Q1155" s="12"/>
      <c r="R1155" s="12"/>
    </row>
    <row r="1156" spans="1:18" s="13" customFormat="1" ht="30" customHeight="1">
      <c r="A1156" s="127"/>
      <c r="B1156" s="180"/>
      <c r="C1156" s="210"/>
      <c r="D1156" s="180"/>
      <c r="E1156" s="107"/>
      <c r="F1156" s="179"/>
      <c r="G1156" s="179"/>
      <c r="H1156" s="1"/>
      <c r="I1156" s="1"/>
      <c r="J1156" s="1"/>
      <c r="K1156" s="109"/>
      <c r="L1156" s="1"/>
      <c r="M1156" s="1"/>
      <c r="N1156" s="1"/>
      <c r="O1156" s="1"/>
      <c r="P1156" s="12"/>
      <c r="Q1156" s="12"/>
      <c r="R1156" s="12"/>
    </row>
    <row r="1157" spans="1:18" s="13" customFormat="1" ht="30" customHeight="1">
      <c r="A1157" s="127"/>
      <c r="B1157" s="180"/>
      <c r="C1157" s="210"/>
      <c r="D1157" s="180"/>
      <c r="E1157" s="107"/>
      <c r="F1157" s="179"/>
      <c r="G1157" s="179"/>
      <c r="H1157" s="1"/>
      <c r="I1157" s="1"/>
      <c r="J1157" s="1"/>
      <c r="K1157" s="109"/>
      <c r="L1157" s="1"/>
      <c r="M1157" s="1"/>
      <c r="N1157" s="1"/>
      <c r="O1157" s="1"/>
      <c r="P1157" s="12"/>
      <c r="Q1157" s="12"/>
      <c r="R1157" s="12"/>
    </row>
    <row r="1158" spans="1:18" s="13" customFormat="1" ht="30" customHeight="1">
      <c r="A1158" s="127"/>
      <c r="B1158" s="180"/>
      <c r="C1158" s="210"/>
      <c r="D1158" s="180"/>
      <c r="E1158" s="107"/>
      <c r="F1158" s="179"/>
      <c r="G1158" s="179"/>
      <c r="H1158" s="1"/>
      <c r="I1158" s="1"/>
      <c r="J1158" s="1"/>
      <c r="K1158" s="109"/>
      <c r="L1158" s="1"/>
      <c r="M1158" s="1"/>
      <c r="N1158" s="1"/>
      <c r="O1158" s="1"/>
      <c r="P1158" s="12"/>
      <c r="Q1158" s="12"/>
      <c r="R1158" s="12"/>
    </row>
    <row r="1159" spans="1:18" s="13" customFormat="1" ht="30" customHeight="1">
      <c r="A1159" s="127"/>
      <c r="B1159" s="180"/>
      <c r="C1159" s="210"/>
      <c r="D1159" s="180"/>
      <c r="E1159" s="107"/>
      <c r="F1159" s="179"/>
      <c r="G1159" s="179"/>
      <c r="H1159" s="1"/>
      <c r="I1159" s="1"/>
      <c r="J1159" s="1"/>
      <c r="K1159" s="109"/>
      <c r="L1159" s="1"/>
      <c r="M1159" s="1"/>
      <c r="N1159" s="1"/>
      <c r="O1159" s="1"/>
      <c r="P1159" s="12"/>
      <c r="Q1159" s="12"/>
      <c r="R1159" s="12"/>
    </row>
    <row r="1160" spans="1:18" s="13" customFormat="1" ht="30" customHeight="1">
      <c r="A1160" s="127"/>
      <c r="B1160" s="180"/>
      <c r="C1160" s="210"/>
      <c r="D1160" s="180"/>
      <c r="E1160" s="107"/>
      <c r="F1160" s="179"/>
      <c r="G1160" s="179"/>
      <c r="H1160" s="1"/>
      <c r="I1160" s="1"/>
      <c r="J1160" s="1"/>
      <c r="K1160" s="109"/>
      <c r="L1160" s="1"/>
      <c r="M1160" s="1"/>
      <c r="N1160" s="1"/>
      <c r="O1160" s="1"/>
      <c r="P1160" s="12"/>
      <c r="Q1160" s="12"/>
      <c r="R1160" s="12"/>
    </row>
    <row r="1161" spans="1:18" s="13" customFormat="1" ht="30" customHeight="1">
      <c r="A1161" s="127"/>
      <c r="B1161" s="180"/>
      <c r="C1161" s="210"/>
      <c r="D1161" s="180"/>
      <c r="E1161" s="107"/>
      <c r="F1161" s="179"/>
      <c r="G1161" s="179"/>
      <c r="H1161" s="1"/>
      <c r="I1161" s="1"/>
      <c r="J1161" s="1"/>
      <c r="K1161" s="109"/>
      <c r="L1161" s="1"/>
      <c r="M1161" s="1"/>
      <c r="N1161" s="1"/>
      <c r="O1161" s="1"/>
      <c r="P1161" s="12"/>
      <c r="Q1161" s="12"/>
      <c r="R1161" s="12"/>
    </row>
    <row r="1162" spans="1:18" s="13" customFormat="1" ht="30" customHeight="1">
      <c r="A1162" s="127"/>
      <c r="B1162" s="180"/>
      <c r="C1162" s="210"/>
      <c r="D1162" s="180"/>
      <c r="E1162" s="107"/>
      <c r="F1162" s="179"/>
      <c r="G1162" s="179"/>
      <c r="H1162" s="1"/>
      <c r="I1162" s="1"/>
      <c r="J1162" s="1"/>
      <c r="K1162" s="109"/>
      <c r="L1162" s="1"/>
      <c r="M1162" s="1"/>
      <c r="N1162" s="1"/>
      <c r="O1162" s="1"/>
      <c r="P1162" s="12"/>
      <c r="Q1162" s="12"/>
      <c r="R1162" s="12"/>
    </row>
    <row r="1163" spans="1:18" s="13" customFormat="1" ht="30" customHeight="1">
      <c r="A1163" s="127"/>
      <c r="B1163" s="180"/>
      <c r="C1163" s="210"/>
      <c r="D1163" s="180"/>
      <c r="E1163" s="107"/>
      <c r="F1163" s="179"/>
      <c r="G1163" s="179"/>
      <c r="H1163" s="1"/>
      <c r="I1163" s="1"/>
      <c r="J1163" s="1"/>
      <c r="K1163" s="109"/>
      <c r="L1163" s="1"/>
      <c r="M1163" s="1"/>
      <c r="N1163" s="1"/>
      <c r="O1163" s="1"/>
      <c r="P1163" s="12"/>
      <c r="Q1163" s="12"/>
      <c r="R1163" s="12"/>
    </row>
    <row r="1164" spans="1:18" s="13" customFormat="1" ht="30" customHeight="1">
      <c r="A1164" s="127"/>
      <c r="B1164" s="180"/>
      <c r="C1164" s="210"/>
      <c r="D1164" s="180"/>
      <c r="E1164" s="107"/>
      <c r="F1164" s="179"/>
      <c r="G1164" s="179"/>
      <c r="H1164" s="1"/>
      <c r="I1164" s="1"/>
      <c r="J1164" s="1"/>
      <c r="K1164" s="109"/>
      <c r="L1164" s="1"/>
      <c r="M1164" s="1"/>
      <c r="N1164" s="1"/>
      <c r="O1164" s="1"/>
      <c r="P1164" s="12"/>
      <c r="Q1164" s="12"/>
      <c r="R1164" s="12"/>
    </row>
    <row r="1165" spans="1:18" s="13" customFormat="1" ht="30" customHeight="1">
      <c r="A1165" s="127"/>
      <c r="B1165" s="180"/>
      <c r="C1165" s="210"/>
      <c r="D1165" s="180"/>
      <c r="E1165" s="107"/>
      <c r="F1165" s="179"/>
      <c r="G1165" s="179"/>
      <c r="H1165" s="1"/>
      <c r="I1165" s="1"/>
      <c r="J1165" s="1"/>
      <c r="K1165" s="109"/>
      <c r="L1165" s="1"/>
      <c r="M1165" s="1"/>
      <c r="N1165" s="1"/>
      <c r="O1165" s="1"/>
      <c r="P1165" s="12"/>
      <c r="Q1165" s="12"/>
      <c r="R1165" s="12"/>
    </row>
    <row r="1166" spans="1:18" s="13" customFormat="1" ht="30" customHeight="1">
      <c r="A1166" s="127"/>
      <c r="B1166" s="180"/>
      <c r="C1166" s="210"/>
      <c r="D1166" s="180"/>
      <c r="E1166" s="107"/>
      <c r="F1166" s="179"/>
      <c r="G1166" s="179"/>
      <c r="H1166" s="1"/>
      <c r="I1166" s="1"/>
      <c r="J1166" s="1"/>
      <c r="K1166" s="109"/>
      <c r="L1166" s="1"/>
      <c r="M1166" s="1"/>
      <c r="N1166" s="1"/>
      <c r="O1166" s="1"/>
      <c r="P1166" s="12"/>
      <c r="Q1166" s="12"/>
      <c r="R1166" s="12"/>
    </row>
    <row r="1167" spans="1:18" s="13" customFormat="1" ht="30" customHeight="1">
      <c r="A1167" s="127"/>
      <c r="B1167" s="180"/>
      <c r="C1167" s="210"/>
      <c r="D1167" s="180"/>
      <c r="E1167" s="107"/>
      <c r="F1167" s="179"/>
      <c r="G1167" s="179"/>
      <c r="H1167" s="1"/>
      <c r="I1167" s="1"/>
      <c r="J1167" s="1"/>
      <c r="K1167" s="109"/>
      <c r="L1167" s="1"/>
      <c r="M1167" s="1"/>
      <c r="N1167" s="1"/>
      <c r="O1167" s="1"/>
      <c r="P1167" s="12"/>
      <c r="Q1167" s="12"/>
      <c r="R1167" s="12"/>
    </row>
    <row r="1168" spans="1:18" s="13" customFormat="1" ht="30" customHeight="1">
      <c r="A1168" s="127"/>
      <c r="B1168" s="180"/>
      <c r="C1168" s="210"/>
      <c r="D1168" s="180"/>
      <c r="E1168" s="107"/>
      <c r="F1168" s="179"/>
      <c r="G1168" s="179"/>
      <c r="H1168" s="1"/>
      <c r="I1168" s="1"/>
      <c r="J1168" s="1"/>
      <c r="K1168" s="109"/>
      <c r="L1168" s="1"/>
      <c r="M1168" s="1"/>
      <c r="N1168" s="1"/>
      <c r="O1168" s="1"/>
      <c r="P1168" s="12"/>
      <c r="Q1168" s="12"/>
      <c r="R1168" s="12"/>
    </row>
    <row r="1169" spans="1:18" s="13" customFormat="1" ht="30" customHeight="1">
      <c r="A1169" s="127"/>
      <c r="B1169" s="180"/>
      <c r="C1169" s="210"/>
      <c r="D1169" s="180"/>
      <c r="E1169" s="107"/>
      <c r="F1169" s="179"/>
      <c r="G1169" s="179"/>
      <c r="H1169" s="1"/>
      <c r="I1169" s="1"/>
      <c r="J1169" s="1"/>
      <c r="K1169" s="109"/>
      <c r="L1169" s="1"/>
      <c r="M1169" s="1"/>
      <c r="N1169" s="1"/>
      <c r="O1169" s="1"/>
      <c r="P1169" s="12"/>
      <c r="Q1169" s="12"/>
      <c r="R1169" s="12"/>
    </row>
    <row r="1170" spans="1:18" s="13" customFormat="1" ht="30" customHeight="1">
      <c r="A1170" s="127"/>
      <c r="B1170" s="180"/>
      <c r="C1170" s="210"/>
      <c r="D1170" s="180"/>
      <c r="E1170" s="107"/>
      <c r="F1170" s="179"/>
      <c r="G1170" s="179"/>
      <c r="H1170" s="1"/>
      <c r="I1170" s="1"/>
      <c r="J1170" s="1"/>
      <c r="K1170" s="109"/>
      <c r="L1170" s="1"/>
      <c r="M1170" s="1"/>
      <c r="N1170" s="1"/>
      <c r="O1170" s="1"/>
      <c r="P1170" s="12"/>
      <c r="Q1170" s="12"/>
      <c r="R1170" s="12"/>
    </row>
    <row r="1171" spans="1:18" s="13" customFormat="1" ht="30" customHeight="1">
      <c r="A1171" s="127"/>
      <c r="B1171" s="180"/>
      <c r="C1171" s="210"/>
      <c r="D1171" s="180"/>
      <c r="E1171" s="107"/>
      <c r="F1171" s="179"/>
      <c r="G1171" s="179"/>
      <c r="H1171" s="1"/>
      <c r="I1171" s="1"/>
      <c r="J1171" s="1"/>
      <c r="K1171" s="109"/>
      <c r="L1171" s="1"/>
      <c r="M1171" s="1"/>
      <c r="N1171" s="1"/>
      <c r="O1171" s="1"/>
      <c r="P1171" s="12"/>
      <c r="Q1171" s="12"/>
      <c r="R1171" s="12"/>
    </row>
    <row r="1172" spans="1:18" s="13" customFormat="1" ht="30" customHeight="1">
      <c r="A1172" s="127"/>
      <c r="B1172" s="180"/>
      <c r="C1172" s="210"/>
      <c r="D1172" s="180"/>
      <c r="E1172" s="107"/>
      <c r="F1172" s="179"/>
      <c r="G1172" s="179"/>
      <c r="H1172" s="1"/>
      <c r="I1172" s="1"/>
      <c r="J1172" s="1"/>
      <c r="K1172" s="109"/>
      <c r="L1172" s="1"/>
      <c r="M1172" s="1"/>
      <c r="N1172" s="1"/>
      <c r="O1172" s="1"/>
      <c r="P1172" s="12"/>
      <c r="Q1172" s="12"/>
      <c r="R1172" s="12"/>
    </row>
    <row r="1173" spans="1:18" s="13" customFormat="1" ht="30" customHeight="1">
      <c r="A1173" s="127"/>
      <c r="B1173" s="180"/>
      <c r="C1173" s="210"/>
      <c r="D1173" s="180"/>
      <c r="E1173" s="107"/>
      <c r="F1173" s="179"/>
      <c r="G1173" s="179"/>
      <c r="H1173" s="1"/>
      <c r="I1173" s="1"/>
      <c r="J1173" s="1"/>
      <c r="K1173" s="109"/>
      <c r="L1173" s="1"/>
      <c r="M1173" s="1"/>
      <c r="N1173" s="1"/>
      <c r="O1173" s="1"/>
      <c r="P1173" s="12"/>
      <c r="Q1173" s="12"/>
      <c r="R1173" s="12"/>
    </row>
    <row r="1174" spans="1:18" s="13" customFormat="1" ht="30" customHeight="1">
      <c r="A1174" s="127"/>
      <c r="B1174" s="180"/>
      <c r="C1174" s="210"/>
      <c r="D1174" s="180"/>
      <c r="E1174" s="107"/>
      <c r="F1174" s="179"/>
      <c r="G1174" s="179"/>
      <c r="H1174" s="1"/>
      <c r="I1174" s="1"/>
      <c r="J1174" s="1"/>
      <c r="K1174" s="109"/>
      <c r="L1174" s="1"/>
      <c r="M1174" s="1"/>
      <c r="N1174" s="1"/>
      <c r="O1174" s="1"/>
      <c r="P1174" s="12"/>
      <c r="Q1174" s="12"/>
      <c r="R1174" s="12"/>
    </row>
    <row r="1175" spans="1:18" s="13" customFormat="1" ht="30" customHeight="1">
      <c r="A1175" s="127"/>
      <c r="B1175" s="180"/>
      <c r="C1175" s="210"/>
      <c r="D1175" s="180"/>
      <c r="E1175" s="107"/>
      <c r="F1175" s="179"/>
      <c r="G1175" s="179"/>
      <c r="H1175" s="1"/>
      <c r="I1175" s="1"/>
      <c r="J1175" s="1"/>
      <c r="K1175" s="109"/>
      <c r="L1175" s="1"/>
      <c r="M1175" s="1"/>
      <c r="N1175" s="1"/>
      <c r="O1175" s="1"/>
      <c r="P1175" s="12"/>
      <c r="Q1175" s="12"/>
      <c r="R1175" s="12"/>
    </row>
    <row r="1176" spans="1:18" s="13" customFormat="1" ht="30" customHeight="1">
      <c r="A1176" s="127"/>
      <c r="B1176" s="180"/>
      <c r="C1176" s="210"/>
      <c r="D1176" s="180"/>
      <c r="E1176" s="107"/>
      <c r="F1176" s="179"/>
      <c r="G1176" s="179"/>
      <c r="H1176" s="1"/>
      <c r="I1176" s="1"/>
      <c r="J1176" s="1"/>
      <c r="K1176" s="109"/>
      <c r="L1176" s="1"/>
      <c r="M1176" s="1"/>
      <c r="N1176" s="1"/>
      <c r="O1176" s="1"/>
      <c r="P1176" s="12"/>
      <c r="Q1176" s="12"/>
      <c r="R1176" s="12"/>
    </row>
    <row r="1177" spans="1:18" s="13" customFormat="1" ht="30" customHeight="1">
      <c r="A1177" s="127"/>
      <c r="B1177" s="180"/>
      <c r="C1177" s="210"/>
      <c r="D1177" s="180"/>
      <c r="E1177" s="107"/>
      <c r="F1177" s="179"/>
      <c r="G1177" s="179"/>
      <c r="H1177" s="1"/>
      <c r="I1177" s="1"/>
      <c r="J1177" s="1"/>
      <c r="K1177" s="109"/>
      <c r="L1177" s="1"/>
      <c r="M1177" s="1"/>
      <c r="N1177" s="1"/>
      <c r="O1177" s="1"/>
      <c r="P1177" s="12"/>
      <c r="Q1177" s="12"/>
      <c r="R1177" s="12"/>
    </row>
    <row r="1178" spans="1:18" s="13" customFormat="1" ht="30" customHeight="1">
      <c r="A1178" s="127"/>
      <c r="B1178" s="180"/>
      <c r="C1178" s="210"/>
      <c r="D1178" s="180"/>
      <c r="E1178" s="107"/>
      <c r="F1178" s="179"/>
      <c r="G1178" s="179"/>
      <c r="H1178" s="1"/>
      <c r="I1178" s="1"/>
      <c r="J1178" s="1"/>
      <c r="K1178" s="109"/>
      <c r="L1178" s="1"/>
      <c r="M1178" s="1"/>
      <c r="N1178" s="1"/>
      <c r="O1178" s="1"/>
      <c r="P1178" s="12"/>
      <c r="Q1178" s="12"/>
      <c r="R1178" s="12"/>
    </row>
    <row r="1179" spans="1:18" s="13" customFormat="1" ht="30" customHeight="1">
      <c r="A1179" s="127"/>
      <c r="B1179" s="180"/>
      <c r="C1179" s="210"/>
      <c r="D1179" s="180"/>
      <c r="E1179" s="107"/>
      <c r="F1179" s="179"/>
      <c r="G1179" s="179"/>
      <c r="H1179" s="1"/>
      <c r="I1179" s="1"/>
      <c r="J1179" s="1"/>
      <c r="K1179" s="109"/>
      <c r="L1179" s="1"/>
      <c r="M1179" s="1"/>
      <c r="N1179" s="1"/>
      <c r="O1179" s="1"/>
      <c r="P1179" s="12"/>
      <c r="Q1179" s="12"/>
      <c r="R1179" s="12"/>
    </row>
    <row r="1180" spans="1:18" s="13" customFormat="1" ht="30" customHeight="1">
      <c r="A1180" s="127"/>
      <c r="B1180" s="180"/>
      <c r="C1180" s="210"/>
      <c r="D1180" s="180"/>
      <c r="E1180" s="107"/>
      <c r="F1180" s="179"/>
      <c r="G1180" s="179"/>
      <c r="H1180" s="1"/>
      <c r="I1180" s="1"/>
      <c r="J1180" s="1"/>
      <c r="K1180" s="109"/>
      <c r="L1180" s="1"/>
      <c r="M1180" s="1"/>
      <c r="N1180" s="1"/>
      <c r="O1180" s="1"/>
      <c r="P1180" s="12"/>
      <c r="Q1180" s="12"/>
      <c r="R1180" s="12"/>
    </row>
    <row r="1181" spans="1:18" s="13" customFormat="1" ht="30" customHeight="1">
      <c r="A1181" s="127"/>
      <c r="B1181" s="180"/>
      <c r="C1181" s="210"/>
      <c r="D1181" s="180"/>
      <c r="E1181" s="107"/>
      <c r="F1181" s="179"/>
      <c r="G1181" s="179"/>
      <c r="H1181" s="1"/>
      <c r="I1181" s="1"/>
      <c r="J1181" s="1"/>
      <c r="K1181" s="109"/>
      <c r="L1181" s="1"/>
      <c r="M1181" s="1"/>
      <c r="N1181" s="1"/>
      <c r="O1181" s="1"/>
      <c r="P1181" s="12"/>
      <c r="Q1181" s="12"/>
      <c r="R1181" s="12"/>
    </row>
    <row r="1182" spans="1:18" s="13" customFormat="1" ht="30" customHeight="1">
      <c r="A1182" s="127"/>
      <c r="B1182" s="180"/>
      <c r="C1182" s="210"/>
      <c r="D1182" s="180"/>
      <c r="E1182" s="107"/>
      <c r="F1182" s="179"/>
      <c r="G1182" s="179"/>
      <c r="H1182" s="1"/>
      <c r="I1182" s="1"/>
      <c r="J1182" s="1"/>
      <c r="K1182" s="109"/>
      <c r="L1182" s="1"/>
      <c r="M1182" s="1"/>
      <c r="N1182" s="1"/>
      <c r="O1182" s="1"/>
      <c r="P1182" s="12"/>
      <c r="Q1182" s="12"/>
      <c r="R1182" s="12"/>
    </row>
    <row r="1183" spans="1:18" s="13" customFormat="1" ht="30" customHeight="1">
      <c r="A1183" s="127"/>
      <c r="B1183" s="180"/>
      <c r="C1183" s="210"/>
      <c r="D1183" s="180"/>
      <c r="E1183" s="107"/>
      <c r="F1183" s="179"/>
      <c r="G1183" s="179"/>
      <c r="H1183" s="1"/>
      <c r="I1183" s="1"/>
      <c r="J1183" s="1"/>
      <c r="K1183" s="109"/>
      <c r="L1183" s="1"/>
      <c r="M1183" s="1"/>
      <c r="N1183" s="1"/>
      <c r="O1183" s="1"/>
      <c r="P1183" s="12"/>
      <c r="Q1183" s="12"/>
      <c r="R1183" s="12"/>
    </row>
    <row r="1184" spans="1:18" s="13" customFormat="1" ht="30" customHeight="1">
      <c r="A1184" s="127"/>
      <c r="B1184" s="180"/>
      <c r="C1184" s="210"/>
      <c r="D1184" s="180"/>
      <c r="E1184" s="107"/>
      <c r="F1184" s="179"/>
      <c r="G1184" s="179"/>
      <c r="H1184" s="1"/>
      <c r="I1184" s="1"/>
      <c r="J1184" s="1"/>
      <c r="K1184" s="109"/>
      <c r="L1184" s="1"/>
      <c r="M1184" s="1"/>
      <c r="N1184" s="1"/>
      <c r="O1184" s="1"/>
      <c r="P1184" s="12"/>
      <c r="Q1184" s="12"/>
      <c r="R1184" s="12"/>
    </row>
    <row r="1185" spans="1:21" s="13" customFormat="1" ht="30" customHeight="1">
      <c r="A1185" s="127"/>
      <c r="B1185" s="180"/>
      <c r="C1185" s="210"/>
      <c r="D1185" s="180"/>
      <c r="E1185" s="107"/>
      <c r="F1185" s="179"/>
      <c r="G1185" s="179"/>
      <c r="H1185" s="1"/>
      <c r="I1185" s="1"/>
      <c r="J1185" s="1"/>
      <c r="K1185" s="109"/>
      <c r="L1185" s="1"/>
      <c r="M1185" s="1"/>
      <c r="N1185" s="1"/>
      <c r="O1185" s="1"/>
      <c r="P1185" s="12"/>
      <c r="Q1185" s="12"/>
      <c r="R1185" s="12"/>
    </row>
    <row r="1196" spans="1:21" s="127" customFormat="1" ht="30" customHeight="1">
      <c r="B1196" s="180"/>
      <c r="C1196" s="210"/>
      <c r="D1196" s="180"/>
      <c r="E1196" s="107"/>
      <c r="F1196" s="179"/>
      <c r="G1196" s="179"/>
      <c r="H1196" s="1"/>
      <c r="I1196" s="1"/>
      <c r="J1196" s="1"/>
      <c r="K1196" s="109"/>
      <c r="L1196" s="1"/>
      <c r="M1196" s="1"/>
      <c r="N1196" s="1"/>
      <c r="O1196" s="1"/>
      <c r="P1196" s="12"/>
      <c r="Q1196" s="12"/>
      <c r="R1196" s="12"/>
      <c r="S1196" s="12"/>
      <c r="T1196" s="12"/>
      <c r="U1196" s="12"/>
    </row>
    <row r="1197" spans="1:21" s="127" customFormat="1" ht="30" customHeight="1">
      <c r="B1197" s="180"/>
      <c r="C1197" s="210"/>
      <c r="D1197" s="180"/>
      <c r="E1197" s="107"/>
      <c r="F1197" s="179"/>
      <c r="G1197" s="179"/>
      <c r="H1197" s="1"/>
      <c r="I1197" s="1"/>
      <c r="J1197" s="1"/>
      <c r="K1197" s="109"/>
      <c r="L1197" s="1"/>
      <c r="M1197" s="1"/>
      <c r="N1197" s="1"/>
      <c r="O1197" s="1"/>
      <c r="P1197" s="12"/>
      <c r="Q1197" s="12"/>
      <c r="R1197" s="12"/>
      <c r="S1197" s="12"/>
      <c r="T1197" s="12"/>
      <c r="U1197" s="12"/>
    </row>
    <row r="1198" spans="1:21" s="127" customFormat="1" ht="30" customHeight="1">
      <c r="B1198" s="180"/>
      <c r="C1198" s="210"/>
      <c r="D1198" s="180"/>
      <c r="E1198" s="107"/>
      <c r="F1198" s="179"/>
      <c r="G1198" s="179"/>
      <c r="H1198" s="1"/>
      <c r="I1198" s="1"/>
      <c r="J1198" s="1"/>
      <c r="K1198" s="109"/>
      <c r="L1198" s="1"/>
      <c r="M1198" s="1"/>
      <c r="N1198" s="1"/>
      <c r="O1198" s="1"/>
      <c r="P1198" s="12"/>
      <c r="Q1198" s="12"/>
      <c r="R1198" s="12"/>
      <c r="S1198" s="12"/>
      <c r="T1198" s="12"/>
      <c r="U1198" s="12"/>
    </row>
    <row r="1199" spans="1:21" s="127" customFormat="1" ht="30" customHeight="1">
      <c r="B1199" s="180"/>
      <c r="C1199" s="210"/>
      <c r="D1199" s="180"/>
      <c r="E1199" s="107"/>
      <c r="F1199" s="179"/>
      <c r="G1199" s="179"/>
      <c r="H1199" s="1"/>
      <c r="I1199" s="1"/>
      <c r="J1199" s="1"/>
      <c r="K1199" s="109"/>
      <c r="L1199" s="1"/>
      <c r="M1199" s="1"/>
      <c r="N1199" s="1"/>
      <c r="O1199" s="1"/>
      <c r="P1199" s="12"/>
      <c r="Q1199" s="12"/>
      <c r="R1199" s="12"/>
      <c r="S1199" s="12"/>
      <c r="T1199" s="12"/>
      <c r="U1199" s="12"/>
    </row>
    <row r="1200" spans="1:21" s="127" customFormat="1" ht="30" customHeight="1">
      <c r="B1200" s="180"/>
      <c r="C1200" s="210"/>
      <c r="D1200" s="180"/>
      <c r="E1200" s="107"/>
      <c r="F1200" s="179"/>
      <c r="G1200" s="179"/>
      <c r="H1200" s="1"/>
      <c r="I1200" s="1"/>
      <c r="J1200" s="1"/>
      <c r="K1200" s="109"/>
      <c r="L1200" s="1"/>
      <c r="M1200" s="1"/>
      <c r="N1200" s="1"/>
      <c r="O1200" s="1"/>
      <c r="P1200" s="12"/>
      <c r="Q1200" s="12"/>
      <c r="R1200" s="12"/>
      <c r="S1200" s="12"/>
      <c r="T1200" s="12"/>
      <c r="U1200" s="12"/>
    </row>
    <row r="1201" spans="2:21" s="127" customFormat="1" ht="30" customHeight="1">
      <c r="B1201" s="180"/>
      <c r="C1201" s="210"/>
      <c r="D1201" s="180"/>
      <c r="E1201" s="107"/>
      <c r="F1201" s="179"/>
      <c r="G1201" s="179"/>
      <c r="H1201" s="1"/>
      <c r="I1201" s="1"/>
      <c r="J1201" s="1"/>
      <c r="K1201" s="109"/>
      <c r="L1201" s="1"/>
      <c r="M1201" s="1"/>
      <c r="N1201" s="1"/>
      <c r="O1201" s="1"/>
      <c r="P1201" s="12"/>
      <c r="Q1201" s="12"/>
      <c r="R1201" s="12"/>
      <c r="S1201" s="12"/>
      <c r="T1201" s="12"/>
      <c r="U1201" s="12"/>
    </row>
    <row r="1202" spans="2:21" s="127" customFormat="1" ht="30" customHeight="1">
      <c r="B1202" s="180"/>
      <c r="C1202" s="210"/>
      <c r="D1202" s="180"/>
      <c r="E1202" s="107"/>
      <c r="F1202" s="179"/>
      <c r="G1202" s="179"/>
      <c r="H1202" s="1"/>
      <c r="I1202" s="1"/>
      <c r="J1202" s="1"/>
      <c r="K1202" s="109"/>
      <c r="L1202" s="1"/>
      <c r="M1202" s="1"/>
      <c r="N1202" s="1"/>
      <c r="O1202" s="1"/>
      <c r="P1202" s="12"/>
      <c r="Q1202" s="12"/>
      <c r="R1202" s="12"/>
      <c r="S1202" s="12"/>
      <c r="T1202" s="12"/>
      <c r="U1202" s="12"/>
    </row>
    <row r="1203" spans="2:21" s="127" customFormat="1" ht="30" customHeight="1">
      <c r="B1203" s="180"/>
      <c r="C1203" s="210"/>
      <c r="D1203" s="180"/>
      <c r="E1203" s="107"/>
      <c r="F1203" s="179"/>
      <c r="G1203" s="179"/>
      <c r="H1203" s="1"/>
      <c r="I1203" s="1"/>
      <c r="J1203" s="1"/>
      <c r="K1203" s="109"/>
      <c r="L1203" s="1"/>
      <c r="M1203" s="1"/>
      <c r="N1203" s="1"/>
      <c r="O1203" s="1"/>
      <c r="P1203" s="12"/>
      <c r="Q1203" s="12"/>
      <c r="R1203" s="12"/>
      <c r="S1203" s="12"/>
      <c r="T1203" s="12"/>
      <c r="U1203" s="12"/>
    </row>
    <row r="1204" spans="2:21" s="127" customFormat="1" ht="30" customHeight="1">
      <c r="B1204" s="180"/>
      <c r="C1204" s="210"/>
      <c r="D1204" s="180"/>
      <c r="E1204" s="107"/>
      <c r="F1204" s="179"/>
      <c r="G1204" s="179"/>
      <c r="H1204" s="1"/>
      <c r="I1204" s="1"/>
      <c r="J1204" s="1"/>
      <c r="K1204" s="109"/>
      <c r="L1204" s="1"/>
      <c r="M1204" s="1"/>
      <c r="N1204" s="1"/>
      <c r="O1204" s="1"/>
      <c r="P1204" s="12"/>
      <c r="Q1204" s="12"/>
      <c r="R1204" s="12"/>
      <c r="S1204" s="12"/>
      <c r="T1204" s="12"/>
      <c r="U1204" s="12"/>
    </row>
    <row r="1205" spans="2:21" s="127" customFormat="1" ht="30" customHeight="1">
      <c r="B1205" s="180"/>
      <c r="C1205" s="210"/>
      <c r="D1205" s="180"/>
      <c r="E1205" s="107"/>
      <c r="F1205" s="179"/>
      <c r="G1205" s="179"/>
      <c r="H1205" s="1"/>
      <c r="I1205" s="1"/>
      <c r="J1205" s="1"/>
      <c r="K1205" s="109"/>
      <c r="L1205" s="1"/>
      <c r="M1205" s="1"/>
      <c r="N1205" s="1"/>
      <c r="O1205" s="1"/>
      <c r="P1205" s="12"/>
      <c r="Q1205" s="12"/>
      <c r="R1205" s="12"/>
      <c r="S1205" s="12"/>
      <c r="T1205" s="12"/>
      <c r="U1205" s="12"/>
    </row>
    <row r="1206" spans="2:21" s="127" customFormat="1" ht="30" customHeight="1">
      <c r="B1206" s="180"/>
      <c r="C1206" s="210"/>
      <c r="D1206" s="180"/>
      <c r="E1206" s="107"/>
      <c r="F1206" s="179"/>
      <c r="G1206" s="179"/>
      <c r="H1206" s="1"/>
      <c r="I1206" s="1"/>
      <c r="J1206" s="1"/>
      <c r="K1206" s="109"/>
      <c r="L1206" s="1"/>
      <c r="M1206" s="1"/>
      <c r="N1206" s="1"/>
      <c r="O1206" s="1"/>
      <c r="P1206" s="12"/>
      <c r="Q1206" s="12"/>
      <c r="R1206" s="12"/>
      <c r="S1206" s="12"/>
      <c r="T1206" s="12"/>
      <c r="U1206" s="12"/>
    </row>
    <row r="1207" spans="2:21" s="127" customFormat="1" ht="30" customHeight="1">
      <c r="B1207" s="180"/>
      <c r="C1207" s="210"/>
      <c r="D1207" s="180"/>
      <c r="E1207" s="107"/>
      <c r="F1207" s="179"/>
      <c r="G1207" s="179"/>
      <c r="H1207" s="1"/>
      <c r="I1207" s="1"/>
      <c r="J1207" s="1"/>
      <c r="K1207" s="109"/>
      <c r="L1207" s="1"/>
      <c r="M1207" s="1"/>
      <c r="N1207" s="1"/>
      <c r="O1207" s="1"/>
      <c r="P1207" s="12"/>
      <c r="Q1207" s="12"/>
      <c r="R1207" s="12"/>
      <c r="S1207" s="12"/>
      <c r="T1207" s="12"/>
      <c r="U1207" s="12"/>
    </row>
    <row r="1208" spans="2:21" s="127" customFormat="1" ht="30" customHeight="1">
      <c r="B1208" s="180"/>
      <c r="C1208" s="210"/>
      <c r="D1208" s="180"/>
      <c r="E1208" s="107"/>
      <c r="F1208" s="179"/>
      <c r="G1208" s="179"/>
      <c r="H1208" s="1"/>
      <c r="I1208" s="1"/>
      <c r="J1208" s="1"/>
      <c r="K1208" s="109"/>
      <c r="L1208" s="1"/>
      <c r="M1208" s="1"/>
      <c r="N1208" s="1"/>
      <c r="O1208" s="1"/>
      <c r="P1208" s="12"/>
      <c r="Q1208" s="12"/>
      <c r="R1208" s="12"/>
      <c r="S1208" s="12"/>
      <c r="T1208" s="12"/>
      <c r="U1208" s="12"/>
    </row>
    <row r="1209" spans="2:21" s="127" customFormat="1" ht="30" customHeight="1">
      <c r="B1209" s="180"/>
      <c r="C1209" s="210"/>
      <c r="D1209" s="180"/>
      <c r="E1209" s="107"/>
      <c r="F1209" s="179"/>
      <c r="G1209" s="179"/>
      <c r="H1209" s="1"/>
      <c r="I1209" s="1"/>
      <c r="J1209" s="1"/>
      <c r="K1209" s="109"/>
      <c r="L1209" s="1"/>
      <c r="M1209" s="1"/>
      <c r="N1209" s="1"/>
      <c r="O1209" s="1"/>
      <c r="P1209" s="12"/>
      <c r="Q1209" s="12"/>
      <c r="R1209" s="12"/>
      <c r="S1209" s="12"/>
      <c r="T1209" s="12"/>
      <c r="U1209" s="12"/>
    </row>
    <row r="1210" spans="2:21" s="127" customFormat="1" ht="30" customHeight="1">
      <c r="B1210" s="180"/>
      <c r="C1210" s="210"/>
      <c r="D1210" s="180"/>
      <c r="E1210" s="107"/>
      <c r="F1210" s="179"/>
      <c r="G1210" s="179"/>
      <c r="H1210" s="1"/>
      <c r="I1210" s="1"/>
      <c r="J1210" s="1"/>
      <c r="K1210" s="109"/>
      <c r="L1210" s="1"/>
      <c r="M1210" s="1"/>
      <c r="N1210" s="1"/>
      <c r="O1210" s="1"/>
      <c r="P1210" s="12"/>
      <c r="Q1210" s="12"/>
      <c r="R1210" s="12"/>
      <c r="S1210" s="12"/>
      <c r="T1210" s="12"/>
      <c r="U1210" s="12"/>
    </row>
    <row r="1211" spans="2:21" s="127" customFormat="1" ht="30" customHeight="1">
      <c r="B1211" s="180"/>
      <c r="C1211" s="210"/>
      <c r="D1211" s="180"/>
      <c r="E1211" s="107"/>
      <c r="F1211" s="179"/>
      <c r="G1211" s="179"/>
      <c r="H1211" s="1"/>
      <c r="I1211" s="1"/>
      <c r="J1211" s="1"/>
      <c r="K1211" s="109"/>
      <c r="L1211" s="1"/>
      <c r="M1211" s="1"/>
      <c r="N1211" s="1"/>
      <c r="O1211" s="1"/>
      <c r="P1211" s="12"/>
      <c r="Q1211" s="12"/>
      <c r="R1211" s="12"/>
      <c r="S1211" s="12"/>
      <c r="T1211" s="12"/>
      <c r="U1211" s="12"/>
    </row>
    <row r="1212" spans="2:21" s="127" customFormat="1" ht="30" customHeight="1">
      <c r="B1212" s="180"/>
      <c r="C1212" s="210"/>
      <c r="D1212" s="180"/>
      <c r="E1212" s="107"/>
      <c r="F1212" s="179"/>
      <c r="G1212" s="179"/>
      <c r="H1212" s="1"/>
      <c r="I1212" s="1"/>
      <c r="J1212" s="1"/>
      <c r="K1212" s="109"/>
      <c r="L1212" s="1"/>
      <c r="M1212" s="1"/>
      <c r="N1212" s="1"/>
      <c r="O1212" s="1"/>
      <c r="P1212" s="12"/>
      <c r="Q1212" s="12"/>
      <c r="R1212" s="12"/>
      <c r="S1212" s="12"/>
      <c r="T1212" s="12"/>
      <c r="U1212" s="12"/>
    </row>
    <row r="1213" spans="2:21" s="127" customFormat="1" ht="30" customHeight="1">
      <c r="B1213" s="180"/>
      <c r="C1213" s="210"/>
      <c r="D1213" s="180"/>
      <c r="E1213" s="107"/>
      <c r="F1213" s="179"/>
      <c r="G1213" s="179"/>
      <c r="H1213" s="1"/>
      <c r="I1213" s="1"/>
      <c r="J1213" s="1"/>
      <c r="K1213" s="109"/>
      <c r="L1213" s="1"/>
      <c r="M1213" s="1"/>
      <c r="N1213" s="1"/>
      <c r="O1213" s="1"/>
      <c r="P1213" s="12"/>
      <c r="Q1213" s="12"/>
      <c r="R1213" s="12"/>
      <c r="S1213" s="12"/>
      <c r="T1213" s="12"/>
      <c r="U1213" s="12"/>
    </row>
    <row r="1214" spans="2:21" s="127" customFormat="1" ht="30" customHeight="1">
      <c r="B1214" s="180"/>
      <c r="C1214" s="210"/>
      <c r="D1214" s="180"/>
      <c r="E1214" s="107"/>
      <c r="F1214" s="179"/>
      <c r="G1214" s="179"/>
      <c r="H1214" s="1"/>
      <c r="I1214" s="1"/>
      <c r="J1214" s="1"/>
      <c r="K1214" s="109"/>
      <c r="L1214" s="1"/>
      <c r="M1214" s="1"/>
      <c r="N1214" s="1"/>
      <c r="O1214" s="1"/>
      <c r="P1214" s="12"/>
      <c r="Q1214" s="12"/>
      <c r="R1214" s="12"/>
      <c r="S1214" s="12"/>
      <c r="T1214" s="12"/>
      <c r="U1214" s="12"/>
    </row>
    <row r="1215" spans="2:21" s="127" customFormat="1" ht="30" customHeight="1">
      <c r="B1215" s="180"/>
      <c r="C1215" s="210"/>
      <c r="D1215" s="180"/>
      <c r="E1215" s="107"/>
      <c r="F1215" s="179"/>
      <c r="G1215" s="179"/>
      <c r="H1215" s="1"/>
      <c r="I1215" s="1"/>
      <c r="J1215" s="1"/>
      <c r="K1215" s="109"/>
      <c r="L1215" s="1"/>
      <c r="M1215" s="1"/>
      <c r="N1215" s="1"/>
      <c r="O1215" s="1"/>
      <c r="P1215" s="12"/>
      <c r="Q1215" s="12"/>
      <c r="R1215" s="12"/>
      <c r="S1215" s="12"/>
      <c r="T1215" s="12"/>
      <c r="U1215" s="12"/>
    </row>
    <row r="1216" spans="2:21" s="127" customFormat="1" ht="30" customHeight="1">
      <c r="B1216" s="180"/>
      <c r="C1216" s="210"/>
      <c r="D1216" s="180"/>
      <c r="E1216" s="107"/>
      <c r="F1216" s="179"/>
      <c r="G1216" s="179"/>
      <c r="H1216" s="1"/>
      <c r="I1216" s="1"/>
      <c r="J1216" s="1"/>
      <c r="K1216" s="109"/>
      <c r="L1216" s="1"/>
      <c r="M1216" s="1"/>
      <c r="N1216" s="1"/>
      <c r="O1216" s="1"/>
      <c r="P1216" s="12"/>
      <c r="Q1216" s="12"/>
      <c r="R1216" s="12"/>
      <c r="S1216" s="12"/>
      <c r="T1216" s="12"/>
      <c r="U1216" s="12"/>
    </row>
    <row r="1217" spans="2:21" s="127" customFormat="1" ht="30" customHeight="1">
      <c r="B1217" s="180"/>
      <c r="C1217" s="210"/>
      <c r="D1217" s="180"/>
      <c r="E1217" s="107"/>
      <c r="F1217" s="179"/>
      <c r="G1217" s="179"/>
      <c r="H1217" s="1"/>
      <c r="I1217" s="1"/>
      <c r="J1217" s="1"/>
      <c r="K1217" s="109"/>
      <c r="L1217" s="1"/>
      <c r="M1217" s="1"/>
      <c r="N1217" s="1"/>
      <c r="O1217" s="1"/>
      <c r="P1217" s="12"/>
      <c r="Q1217" s="12"/>
      <c r="R1217" s="12"/>
      <c r="S1217" s="12"/>
      <c r="T1217" s="12"/>
      <c r="U1217" s="12"/>
    </row>
    <row r="1218" spans="2:21" s="127" customFormat="1" ht="30" customHeight="1">
      <c r="B1218" s="180"/>
      <c r="C1218" s="210"/>
      <c r="D1218" s="180"/>
      <c r="E1218" s="107"/>
      <c r="F1218" s="179"/>
      <c r="G1218" s="179"/>
      <c r="H1218" s="1"/>
      <c r="I1218" s="1"/>
      <c r="J1218" s="1"/>
      <c r="K1218" s="109"/>
      <c r="L1218" s="1"/>
      <c r="M1218" s="1"/>
      <c r="N1218" s="1"/>
      <c r="O1218" s="1"/>
      <c r="P1218" s="12"/>
      <c r="Q1218" s="12"/>
      <c r="R1218" s="12"/>
      <c r="S1218" s="12"/>
      <c r="T1218" s="12"/>
      <c r="U1218" s="12"/>
    </row>
    <row r="1219" spans="2:21" s="127" customFormat="1" ht="30" customHeight="1">
      <c r="B1219" s="180"/>
      <c r="C1219" s="210"/>
      <c r="D1219" s="180"/>
      <c r="E1219" s="107"/>
      <c r="F1219" s="179"/>
      <c r="G1219" s="179"/>
      <c r="H1219" s="1"/>
      <c r="I1219" s="1"/>
      <c r="J1219" s="1"/>
      <c r="K1219" s="109"/>
      <c r="L1219" s="1"/>
      <c r="M1219" s="1"/>
      <c r="N1219" s="1"/>
      <c r="O1219" s="1"/>
      <c r="P1219" s="12"/>
      <c r="Q1219" s="12"/>
      <c r="R1219" s="12"/>
      <c r="S1219" s="12"/>
      <c r="T1219" s="12"/>
      <c r="U1219" s="12"/>
    </row>
    <row r="1220" spans="2:21" s="127" customFormat="1" ht="30" customHeight="1">
      <c r="B1220" s="180"/>
      <c r="C1220" s="210"/>
      <c r="D1220" s="180"/>
      <c r="E1220" s="107"/>
      <c r="F1220" s="179"/>
      <c r="G1220" s="179"/>
      <c r="H1220" s="1"/>
      <c r="I1220" s="1"/>
      <c r="J1220" s="1"/>
      <c r="K1220" s="109"/>
      <c r="L1220" s="1"/>
      <c r="M1220" s="1"/>
      <c r="N1220" s="1"/>
      <c r="O1220" s="1"/>
      <c r="P1220" s="12"/>
      <c r="Q1220" s="12"/>
      <c r="R1220" s="12"/>
      <c r="S1220" s="12"/>
      <c r="T1220" s="12"/>
      <c r="U1220" s="12"/>
    </row>
    <row r="1221" spans="2:21" s="127" customFormat="1" ht="30" customHeight="1">
      <c r="B1221" s="180"/>
      <c r="C1221" s="210"/>
      <c r="D1221" s="180"/>
      <c r="E1221" s="107"/>
      <c r="F1221" s="179"/>
      <c r="G1221" s="179"/>
      <c r="H1221" s="1"/>
      <c r="I1221" s="1"/>
      <c r="J1221" s="1"/>
      <c r="K1221" s="109"/>
      <c r="L1221" s="1"/>
      <c r="M1221" s="1"/>
      <c r="N1221" s="1"/>
      <c r="O1221" s="1"/>
      <c r="P1221" s="12"/>
      <c r="Q1221" s="12"/>
      <c r="R1221" s="12"/>
      <c r="S1221" s="12"/>
      <c r="T1221" s="12"/>
      <c r="U1221" s="12"/>
    </row>
    <row r="1222" spans="2:21" s="127" customFormat="1" ht="30" customHeight="1">
      <c r="B1222" s="180"/>
      <c r="C1222" s="210"/>
      <c r="D1222" s="180"/>
      <c r="E1222" s="107"/>
      <c r="F1222" s="179"/>
      <c r="G1222" s="179"/>
      <c r="H1222" s="1"/>
      <c r="I1222" s="1"/>
      <c r="J1222" s="1"/>
      <c r="K1222" s="109"/>
      <c r="L1222" s="1"/>
      <c r="M1222" s="1"/>
      <c r="N1222" s="1"/>
      <c r="O1222" s="1"/>
      <c r="P1222" s="12"/>
      <c r="Q1222" s="12"/>
      <c r="R1222" s="12"/>
      <c r="S1222" s="12"/>
      <c r="T1222" s="12"/>
      <c r="U1222" s="12"/>
    </row>
    <row r="1223" spans="2:21" s="127" customFormat="1" ht="30" customHeight="1">
      <c r="B1223" s="180"/>
      <c r="C1223" s="210"/>
      <c r="D1223" s="180"/>
      <c r="E1223" s="107"/>
      <c r="F1223" s="179"/>
      <c r="G1223" s="179"/>
      <c r="H1223" s="1"/>
      <c r="I1223" s="1"/>
      <c r="J1223" s="1"/>
      <c r="K1223" s="109"/>
      <c r="L1223" s="1"/>
      <c r="M1223" s="1"/>
      <c r="N1223" s="1"/>
      <c r="O1223" s="1"/>
      <c r="P1223" s="12"/>
      <c r="Q1223" s="12"/>
      <c r="R1223" s="12"/>
      <c r="S1223" s="12"/>
      <c r="T1223" s="12"/>
      <c r="U1223" s="12"/>
    </row>
    <row r="1224" spans="2:21" s="127" customFormat="1" ht="30" customHeight="1">
      <c r="B1224" s="180"/>
      <c r="C1224" s="210"/>
      <c r="D1224" s="180"/>
      <c r="E1224" s="107"/>
      <c r="F1224" s="179"/>
      <c r="G1224" s="179"/>
      <c r="H1224" s="1"/>
      <c r="I1224" s="1"/>
      <c r="J1224" s="1"/>
      <c r="K1224" s="109"/>
      <c r="L1224" s="1"/>
      <c r="M1224" s="1"/>
      <c r="N1224" s="1"/>
      <c r="O1224" s="1"/>
      <c r="P1224" s="12"/>
      <c r="Q1224" s="12"/>
      <c r="R1224" s="12"/>
      <c r="S1224" s="12"/>
      <c r="T1224" s="12"/>
      <c r="U1224" s="12"/>
    </row>
    <row r="1225" spans="2:21" s="127" customFormat="1" ht="30" customHeight="1">
      <c r="B1225" s="180"/>
      <c r="C1225" s="210"/>
      <c r="D1225" s="180"/>
      <c r="E1225" s="107"/>
      <c r="F1225" s="179"/>
      <c r="G1225" s="179"/>
      <c r="H1225" s="1"/>
      <c r="I1225" s="1"/>
      <c r="J1225" s="1"/>
      <c r="K1225" s="109"/>
      <c r="L1225" s="1"/>
      <c r="M1225" s="1"/>
      <c r="N1225" s="1"/>
      <c r="O1225" s="1"/>
      <c r="P1225" s="12"/>
      <c r="Q1225" s="12"/>
      <c r="R1225" s="12"/>
      <c r="S1225" s="12"/>
      <c r="T1225" s="12"/>
      <c r="U1225" s="12"/>
    </row>
    <row r="1226" spans="2:21" s="127" customFormat="1" ht="30" customHeight="1">
      <c r="B1226" s="180"/>
      <c r="C1226" s="210"/>
      <c r="D1226" s="180"/>
      <c r="E1226" s="107"/>
      <c r="F1226" s="179"/>
      <c r="G1226" s="179"/>
      <c r="H1226" s="1"/>
      <c r="I1226" s="1"/>
      <c r="J1226" s="1"/>
      <c r="K1226" s="109"/>
      <c r="L1226" s="1"/>
      <c r="M1226" s="1"/>
      <c r="N1226" s="1"/>
      <c r="O1226" s="1"/>
      <c r="P1226" s="12"/>
      <c r="Q1226" s="12"/>
      <c r="R1226" s="12"/>
      <c r="S1226" s="12"/>
      <c r="T1226" s="12"/>
      <c r="U1226" s="12"/>
    </row>
    <row r="1227" spans="2:21" s="127" customFormat="1" ht="30" customHeight="1">
      <c r="B1227" s="180"/>
      <c r="C1227" s="210"/>
      <c r="D1227" s="180"/>
      <c r="E1227" s="107"/>
      <c r="F1227" s="179"/>
      <c r="G1227" s="179"/>
      <c r="H1227" s="1"/>
      <c r="I1227" s="1"/>
      <c r="J1227" s="1"/>
      <c r="K1227" s="109"/>
      <c r="L1227" s="1"/>
      <c r="M1227" s="1"/>
      <c r="N1227" s="1"/>
      <c r="O1227" s="1"/>
      <c r="P1227" s="12"/>
      <c r="Q1227" s="12"/>
      <c r="R1227" s="12"/>
      <c r="S1227" s="12"/>
      <c r="T1227" s="12"/>
      <c r="U1227" s="12"/>
    </row>
    <row r="1228" spans="2:21" s="127" customFormat="1" ht="30" customHeight="1">
      <c r="B1228" s="180"/>
      <c r="C1228" s="210"/>
      <c r="D1228" s="180"/>
      <c r="E1228" s="107"/>
      <c r="F1228" s="179"/>
      <c r="G1228" s="179"/>
      <c r="H1228" s="1"/>
      <c r="I1228" s="1"/>
      <c r="J1228" s="1"/>
      <c r="K1228" s="109"/>
      <c r="L1228" s="1"/>
      <c r="M1228" s="1"/>
      <c r="N1228" s="1"/>
      <c r="O1228" s="1"/>
      <c r="P1228" s="12"/>
      <c r="Q1228" s="12"/>
      <c r="R1228" s="12"/>
      <c r="S1228" s="12"/>
      <c r="T1228" s="12"/>
      <c r="U1228" s="12"/>
    </row>
    <row r="1229" spans="2:21" s="127" customFormat="1" ht="30" customHeight="1">
      <c r="B1229" s="180"/>
      <c r="C1229" s="210"/>
      <c r="D1229" s="180"/>
      <c r="E1229" s="107"/>
      <c r="F1229" s="179"/>
      <c r="G1229" s="179"/>
      <c r="H1229" s="1"/>
      <c r="I1229" s="1"/>
      <c r="J1229" s="1"/>
      <c r="K1229" s="109"/>
      <c r="L1229" s="1"/>
      <c r="M1229" s="1"/>
      <c r="N1229" s="1"/>
      <c r="O1229" s="1"/>
      <c r="P1229" s="12"/>
      <c r="Q1229" s="12"/>
      <c r="R1229" s="12"/>
      <c r="S1229" s="12"/>
      <c r="T1229" s="12"/>
      <c r="U1229" s="12"/>
    </row>
    <row r="1230" spans="2:21" s="127" customFormat="1" ht="30" customHeight="1">
      <c r="B1230" s="180"/>
      <c r="C1230" s="210"/>
      <c r="D1230" s="180"/>
      <c r="E1230" s="107"/>
      <c r="F1230" s="179"/>
      <c r="G1230" s="179"/>
      <c r="H1230" s="1"/>
      <c r="I1230" s="1"/>
      <c r="J1230" s="1"/>
      <c r="K1230" s="109"/>
      <c r="L1230" s="1"/>
      <c r="M1230" s="1"/>
      <c r="N1230" s="1"/>
      <c r="O1230" s="1"/>
      <c r="P1230" s="12"/>
      <c r="Q1230" s="12"/>
      <c r="R1230" s="12"/>
      <c r="S1230" s="12"/>
      <c r="T1230" s="12"/>
      <c r="U1230" s="12"/>
    </row>
    <row r="1231" spans="2:21" s="127" customFormat="1" ht="30" customHeight="1">
      <c r="B1231" s="180"/>
      <c r="C1231" s="210"/>
      <c r="D1231" s="180"/>
      <c r="E1231" s="107"/>
      <c r="F1231" s="179"/>
      <c r="G1231" s="179"/>
      <c r="H1231" s="1"/>
      <c r="I1231" s="1"/>
      <c r="J1231" s="1"/>
      <c r="K1231" s="109"/>
      <c r="L1231" s="1"/>
      <c r="M1231" s="1"/>
      <c r="N1231" s="1"/>
      <c r="O1231" s="1"/>
      <c r="P1231" s="12"/>
      <c r="Q1231" s="12"/>
      <c r="R1231" s="12"/>
      <c r="S1231" s="12"/>
      <c r="T1231" s="12"/>
      <c r="U1231" s="12"/>
    </row>
    <row r="1232" spans="2:21" s="127" customFormat="1" ht="30" customHeight="1">
      <c r="B1232" s="180"/>
      <c r="C1232" s="210"/>
      <c r="D1232" s="180"/>
      <c r="E1232" s="107"/>
      <c r="F1232" s="179"/>
      <c r="G1232" s="179"/>
      <c r="H1232" s="1"/>
      <c r="I1232" s="1"/>
      <c r="J1232" s="1"/>
      <c r="K1232" s="109"/>
      <c r="L1232" s="1"/>
      <c r="M1232" s="1"/>
      <c r="N1232" s="1"/>
      <c r="O1232" s="1"/>
      <c r="P1232" s="12"/>
      <c r="Q1232" s="12"/>
      <c r="R1232" s="12"/>
      <c r="S1232" s="12"/>
      <c r="T1232" s="12"/>
      <c r="U1232" s="12"/>
    </row>
    <row r="1233" spans="2:21" s="127" customFormat="1" ht="30" customHeight="1">
      <c r="B1233" s="180"/>
      <c r="C1233" s="210"/>
      <c r="D1233" s="180"/>
      <c r="E1233" s="107"/>
      <c r="F1233" s="179"/>
      <c r="G1233" s="179"/>
      <c r="H1233" s="1"/>
      <c r="I1233" s="1"/>
      <c r="J1233" s="1"/>
      <c r="K1233" s="109"/>
      <c r="L1233" s="1"/>
      <c r="M1233" s="1"/>
      <c r="N1233" s="1"/>
      <c r="O1233" s="1"/>
      <c r="P1233" s="12"/>
      <c r="Q1233" s="12"/>
      <c r="R1233" s="12"/>
      <c r="S1233" s="12"/>
      <c r="T1233" s="12"/>
      <c r="U1233" s="12"/>
    </row>
    <row r="1234" spans="2:21" s="127" customFormat="1" ht="30" customHeight="1">
      <c r="B1234" s="180"/>
      <c r="C1234" s="210"/>
      <c r="D1234" s="180"/>
      <c r="E1234" s="107"/>
      <c r="F1234" s="179"/>
      <c r="G1234" s="179"/>
      <c r="H1234" s="1"/>
      <c r="I1234" s="1"/>
      <c r="J1234" s="1"/>
      <c r="K1234" s="109"/>
      <c r="L1234" s="1"/>
      <c r="M1234" s="1"/>
      <c r="N1234" s="1"/>
      <c r="O1234" s="1"/>
      <c r="P1234" s="12"/>
      <c r="Q1234" s="12"/>
      <c r="R1234" s="12"/>
      <c r="S1234" s="12"/>
      <c r="T1234" s="12"/>
      <c r="U1234" s="12"/>
    </row>
    <row r="1235" spans="2:21" s="127" customFormat="1" ht="30" customHeight="1">
      <c r="B1235" s="180"/>
      <c r="C1235" s="210"/>
      <c r="D1235" s="180"/>
      <c r="E1235" s="107"/>
      <c r="F1235" s="179"/>
      <c r="G1235" s="179"/>
      <c r="H1235" s="1"/>
      <c r="I1235" s="1"/>
      <c r="J1235" s="1"/>
      <c r="K1235" s="109"/>
      <c r="L1235" s="1"/>
      <c r="M1235" s="1"/>
      <c r="N1235" s="1"/>
      <c r="O1235" s="1"/>
      <c r="P1235" s="12"/>
      <c r="Q1235" s="12"/>
      <c r="R1235" s="12"/>
      <c r="S1235" s="12"/>
      <c r="T1235" s="12"/>
      <c r="U1235" s="12"/>
    </row>
    <row r="1236" spans="2:21" s="127" customFormat="1" ht="30" customHeight="1">
      <c r="B1236" s="180"/>
      <c r="C1236" s="210"/>
      <c r="D1236" s="180"/>
      <c r="E1236" s="107"/>
      <c r="F1236" s="179"/>
      <c r="G1236" s="179"/>
      <c r="H1236" s="1"/>
      <c r="I1236" s="1"/>
      <c r="J1236" s="1"/>
      <c r="K1236" s="109"/>
      <c r="L1236" s="1"/>
      <c r="M1236" s="1"/>
      <c r="N1236" s="1"/>
      <c r="O1236" s="1"/>
      <c r="P1236" s="12"/>
      <c r="Q1236" s="12"/>
      <c r="R1236" s="12"/>
      <c r="S1236" s="12"/>
      <c r="T1236" s="12"/>
      <c r="U1236" s="12"/>
    </row>
    <row r="1237" spans="2:21" s="127" customFormat="1" ht="30" customHeight="1">
      <c r="B1237" s="180"/>
      <c r="C1237" s="210"/>
      <c r="D1237" s="180"/>
      <c r="E1237" s="107"/>
      <c r="F1237" s="179"/>
      <c r="G1237" s="179"/>
      <c r="H1237" s="1"/>
      <c r="I1237" s="1"/>
      <c r="J1237" s="1"/>
      <c r="K1237" s="109"/>
      <c r="L1237" s="1"/>
      <c r="M1237" s="1"/>
      <c r="N1237" s="1"/>
      <c r="O1237" s="1"/>
      <c r="P1237" s="12"/>
      <c r="Q1237" s="12"/>
      <c r="R1237" s="12"/>
      <c r="S1237" s="12"/>
      <c r="T1237" s="12"/>
      <c r="U1237" s="12"/>
    </row>
    <row r="1238" spans="2:21" s="127" customFormat="1" ht="30" customHeight="1">
      <c r="B1238" s="180"/>
      <c r="C1238" s="210"/>
      <c r="D1238" s="180"/>
      <c r="E1238" s="107"/>
      <c r="F1238" s="179"/>
      <c r="G1238" s="179"/>
      <c r="H1238" s="1"/>
      <c r="I1238" s="1"/>
      <c r="J1238" s="1"/>
      <c r="K1238" s="109"/>
      <c r="L1238" s="1"/>
      <c r="M1238" s="1"/>
      <c r="N1238" s="1"/>
      <c r="O1238" s="1"/>
      <c r="P1238" s="12"/>
      <c r="Q1238" s="12"/>
      <c r="R1238" s="12"/>
      <c r="S1238" s="12"/>
      <c r="T1238" s="12"/>
      <c r="U1238" s="12"/>
    </row>
    <row r="1239" spans="2:21" s="127" customFormat="1" ht="30" customHeight="1">
      <c r="B1239" s="180"/>
      <c r="C1239" s="210"/>
      <c r="D1239" s="180"/>
      <c r="E1239" s="107"/>
      <c r="F1239" s="179"/>
      <c r="G1239" s="179"/>
      <c r="H1239" s="1"/>
      <c r="I1239" s="1"/>
      <c r="J1239" s="1"/>
      <c r="K1239" s="109"/>
      <c r="L1239" s="1"/>
      <c r="M1239" s="1"/>
      <c r="N1239" s="1"/>
      <c r="O1239" s="1"/>
      <c r="P1239" s="12"/>
      <c r="Q1239" s="12"/>
      <c r="R1239" s="12"/>
      <c r="S1239" s="12"/>
      <c r="T1239" s="12"/>
      <c r="U1239" s="12"/>
    </row>
    <row r="1240" spans="2:21" s="127" customFormat="1" ht="30" customHeight="1">
      <c r="B1240" s="180"/>
      <c r="C1240" s="210"/>
      <c r="D1240" s="180"/>
      <c r="E1240" s="107"/>
      <c r="F1240" s="179"/>
      <c r="G1240" s="179"/>
      <c r="H1240" s="1"/>
      <c r="I1240" s="1"/>
      <c r="J1240" s="1"/>
      <c r="K1240" s="109"/>
      <c r="L1240" s="1"/>
      <c r="M1240" s="1"/>
      <c r="N1240" s="1"/>
      <c r="O1240" s="1"/>
      <c r="P1240" s="12"/>
      <c r="Q1240" s="12"/>
      <c r="R1240" s="12"/>
      <c r="S1240" s="12"/>
      <c r="T1240" s="12"/>
      <c r="U1240" s="12"/>
    </row>
    <row r="1241" spans="2:21" s="127" customFormat="1" ht="30" customHeight="1">
      <c r="B1241" s="180"/>
      <c r="C1241" s="210"/>
      <c r="D1241" s="180"/>
      <c r="E1241" s="107"/>
      <c r="F1241" s="179"/>
      <c r="G1241" s="179"/>
      <c r="H1241" s="1"/>
      <c r="I1241" s="1"/>
      <c r="J1241" s="1"/>
      <c r="K1241" s="109"/>
      <c r="L1241" s="1"/>
      <c r="M1241" s="1"/>
      <c r="N1241" s="1"/>
      <c r="O1241" s="1"/>
      <c r="P1241" s="12"/>
      <c r="Q1241" s="12"/>
      <c r="R1241" s="12"/>
      <c r="S1241" s="12"/>
      <c r="T1241" s="12"/>
      <c r="U1241" s="12"/>
    </row>
    <row r="1242" spans="2:21" s="127" customFormat="1" ht="30" customHeight="1">
      <c r="B1242" s="180"/>
      <c r="C1242" s="210"/>
      <c r="D1242" s="180"/>
      <c r="E1242" s="107"/>
      <c r="F1242" s="179"/>
      <c r="G1242" s="179"/>
      <c r="H1242" s="1"/>
      <c r="I1242" s="1"/>
      <c r="J1242" s="1"/>
      <c r="K1242" s="109"/>
      <c r="L1242" s="1"/>
      <c r="M1242" s="1"/>
      <c r="N1242" s="1"/>
      <c r="O1242" s="1"/>
      <c r="P1242" s="12"/>
      <c r="Q1242" s="12"/>
      <c r="R1242" s="12"/>
      <c r="S1242" s="12"/>
      <c r="T1242" s="12"/>
      <c r="U1242" s="12"/>
    </row>
    <row r="1243" spans="2:21" s="127" customFormat="1" ht="30" customHeight="1">
      <c r="B1243" s="180"/>
      <c r="C1243" s="210"/>
      <c r="D1243" s="180"/>
      <c r="E1243" s="107"/>
      <c r="F1243" s="179"/>
      <c r="G1243" s="179"/>
      <c r="H1243" s="1"/>
      <c r="I1243" s="1"/>
      <c r="J1243" s="1"/>
      <c r="K1243" s="109"/>
      <c r="L1243" s="1"/>
      <c r="M1243" s="1"/>
      <c r="N1243" s="1"/>
      <c r="O1243" s="1"/>
      <c r="P1243" s="12"/>
      <c r="Q1243" s="12"/>
      <c r="R1243" s="12"/>
      <c r="S1243" s="12"/>
      <c r="T1243" s="12"/>
      <c r="U1243" s="12"/>
    </row>
    <row r="1244" spans="2:21" s="127" customFormat="1" ht="30" customHeight="1">
      <c r="B1244" s="180"/>
      <c r="C1244" s="210"/>
      <c r="D1244" s="180"/>
      <c r="E1244" s="107"/>
      <c r="F1244" s="179"/>
      <c r="G1244" s="179"/>
      <c r="H1244" s="1"/>
      <c r="I1244" s="1"/>
      <c r="J1244" s="1"/>
      <c r="K1244" s="109"/>
      <c r="L1244" s="1"/>
      <c r="M1244" s="1"/>
      <c r="N1244" s="1"/>
      <c r="O1244" s="1"/>
      <c r="P1244" s="12"/>
      <c r="Q1244" s="12"/>
      <c r="R1244" s="12"/>
      <c r="S1244" s="12"/>
      <c r="T1244" s="12"/>
      <c r="U1244" s="12"/>
    </row>
    <row r="1245" spans="2:21" s="127" customFormat="1" ht="30" customHeight="1">
      <c r="B1245" s="180"/>
      <c r="C1245" s="210"/>
      <c r="D1245" s="180"/>
      <c r="E1245" s="107"/>
      <c r="F1245" s="179"/>
      <c r="G1245" s="179"/>
      <c r="H1245" s="1"/>
      <c r="I1245" s="1"/>
      <c r="J1245" s="1"/>
      <c r="K1245" s="109"/>
      <c r="L1245" s="1"/>
      <c r="M1245" s="1"/>
      <c r="N1245" s="1"/>
      <c r="O1245" s="1"/>
      <c r="P1245" s="12"/>
      <c r="Q1245" s="12"/>
      <c r="R1245" s="12"/>
      <c r="S1245" s="12"/>
      <c r="T1245" s="12"/>
      <c r="U1245" s="12"/>
    </row>
    <row r="1246" spans="2:21" s="127" customFormat="1" ht="30" customHeight="1">
      <c r="B1246" s="180"/>
      <c r="C1246" s="210"/>
      <c r="D1246" s="180"/>
      <c r="E1246" s="107"/>
      <c r="F1246" s="179"/>
      <c r="G1246" s="179"/>
      <c r="H1246" s="1"/>
      <c r="I1246" s="1"/>
      <c r="J1246" s="1"/>
      <c r="K1246" s="109"/>
      <c r="L1246" s="1"/>
      <c r="M1246" s="1"/>
      <c r="N1246" s="1"/>
      <c r="O1246" s="1"/>
      <c r="P1246" s="12"/>
      <c r="Q1246" s="12"/>
      <c r="R1246" s="12"/>
      <c r="S1246" s="12"/>
      <c r="T1246" s="12"/>
      <c r="U1246" s="12"/>
    </row>
    <row r="1247" spans="2:21" s="127" customFormat="1" ht="30" customHeight="1">
      <c r="B1247" s="180"/>
      <c r="C1247" s="210"/>
      <c r="D1247" s="180"/>
      <c r="E1247" s="107"/>
      <c r="F1247" s="179"/>
      <c r="G1247" s="179"/>
      <c r="H1247" s="1"/>
      <c r="I1247" s="1"/>
      <c r="J1247" s="1"/>
      <c r="K1247" s="109"/>
      <c r="L1247" s="1"/>
      <c r="M1247" s="1"/>
      <c r="N1247" s="1"/>
      <c r="O1247" s="1"/>
      <c r="P1247" s="12"/>
      <c r="Q1247" s="12"/>
      <c r="R1247" s="12"/>
      <c r="S1247" s="12"/>
      <c r="T1247" s="12"/>
      <c r="U1247" s="12"/>
    </row>
    <row r="1248" spans="2:21" s="127" customFormat="1" ht="30" customHeight="1">
      <c r="B1248" s="180"/>
      <c r="C1248" s="210"/>
      <c r="D1248" s="180"/>
      <c r="E1248" s="107"/>
      <c r="F1248" s="179"/>
      <c r="G1248" s="179"/>
      <c r="H1248" s="1"/>
      <c r="I1248" s="1"/>
      <c r="J1248" s="1"/>
      <c r="K1248" s="109"/>
      <c r="L1248" s="1"/>
      <c r="M1248" s="1"/>
      <c r="N1248" s="1"/>
      <c r="O1248" s="1"/>
      <c r="P1248" s="12"/>
      <c r="Q1248" s="12"/>
      <c r="R1248" s="12"/>
      <c r="S1248" s="12"/>
      <c r="T1248" s="12"/>
      <c r="U1248" s="12"/>
    </row>
    <row r="1249" spans="2:21" s="127" customFormat="1" ht="30" customHeight="1">
      <c r="B1249" s="180"/>
      <c r="C1249" s="210"/>
      <c r="D1249" s="180"/>
      <c r="E1249" s="107"/>
      <c r="F1249" s="179"/>
      <c r="G1249" s="179"/>
      <c r="H1249" s="1"/>
      <c r="I1249" s="1"/>
      <c r="J1249" s="1"/>
      <c r="K1249" s="109"/>
      <c r="L1249" s="1"/>
      <c r="M1249" s="1"/>
      <c r="N1249" s="1"/>
      <c r="O1249" s="1"/>
      <c r="P1249" s="12"/>
      <c r="Q1249" s="12"/>
      <c r="R1249" s="12"/>
      <c r="S1249" s="12"/>
      <c r="T1249" s="12"/>
      <c r="U1249" s="12"/>
    </row>
    <row r="1250" spans="2:21" s="127" customFormat="1" ht="30" customHeight="1">
      <c r="B1250" s="180"/>
      <c r="C1250" s="210"/>
      <c r="D1250" s="180"/>
      <c r="E1250" s="107"/>
      <c r="F1250" s="179"/>
      <c r="G1250" s="179"/>
      <c r="H1250" s="1"/>
      <c r="I1250" s="1"/>
      <c r="J1250" s="1"/>
      <c r="K1250" s="109"/>
      <c r="L1250" s="1"/>
      <c r="M1250" s="1"/>
      <c r="N1250" s="1"/>
      <c r="O1250" s="1"/>
      <c r="P1250" s="12"/>
      <c r="Q1250" s="12"/>
      <c r="R1250" s="12"/>
      <c r="S1250" s="12"/>
      <c r="T1250" s="12"/>
      <c r="U1250" s="12"/>
    </row>
    <row r="1251" spans="2:21" s="127" customFormat="1" ht="30" customHeight="1">
      <c r="B1251" s="180"/>
      <c r="C1251" s="210"/>
      <c r="D1251" s="180"/>
      <c r="E1251" s="107"/>
      <c r="F1251" s="179"/>
      <c r="G1251" s="179"/>
      <c r="H1251" s="1"/>
      <c r="I1251" s="1"/>
      <c r="J1251" s="1"/>
      <c r="K1251" s="109"/>
      <c r="L1251" s="1"/>
      <c r="M1251" s="1"/>
      <c r="N1251" s="1"/>
      <c r="O1251" s="1"/>
      <c r="P1251" s="12"/>
      <c r="Q1251" s="12"/>
      <c r="R1251" s="12"/>
      <c r="S1251" s="12"/>
      <c r="T1251" s="12"/>
      <c r="U1251" s="12"/>
    </row>
    <row r="1252" spans="2:21" s="127" customFormat="1" ht="30" customHeight="1">
      <c r="B1252" s="180"/>
      <c r="C1252" s="210"/>
      <c r="D1252" s="180"/>
      <c r="E1252" s="107"/>
      <c r="F1252" s="179"/>
      <c r="G1252" s="179"/>
      <c r="H1252" s="1"/>
      <c r="I1252" s="1"/>
      <c r="J1252" s="1"/>
      <c r="K1252" s="109"/>
      <c r="L1252" s="1"/>
      <c r="M1252" s="1"/>
      <c r="N1252" s="1"/>
      <c r="O1252" s="1"/>
      <c r="P1252" s="12"/>
      <c r="Q1252" s="12"/>
      <c r="R1252" s="12"/>
      <c r="S1252" s="12"/>
      <c r="T1252" s="12"/>
      <c r="U1252" s="12"/>
    </row>
    <row r="1253" spans="2:21" s="127" customFormat="1" ht="30" customHeight="1">
      <c r="B1253" s="180"/>
      <c r="C1253" s="210"/>
      <c r="D1253" s="180"/>
      <c r="E1253" s="107"/>
      <c r="F1253" s="179"/>
      <c r="G1253" s="179"/>
      <c r="H1253" s="1"/>
      <c r="I1253" s="1"/>
      <c r="J1253" s="1"/>
      <c r="K1253" s="109"/>
      <c r="L1253" s="1"/>
      <c r="M1253" s="1"/>
      <c r="N1253" s="1"/>
      <c r="O1253" s="1"/>
      <c r="P1253" s="12"/>
      <c r="Q1253" s="12"/>
      <c r="R1253" s="12"/>
      <c r="S1253" s="12"/>
      <c r="T1253" s="12"/>
      <c r="U1253" s="12"/>
    </row>
    <row r="1254" spans="2:21" s="127" customFormat="1" ht="30" customHeight="1">
      <c r="B1254" s="180"/>
      <c r="C1254" s="210"/>
      <c r="D1254" s="180"/>
      <c r="E1254" s="107"/>
      <c r="F1254" s="179"/>
      <c r="G1254" s="179"/>
      <c r="H1254" s="1"/>
      <c r="I1254" s="1"/>
      <c r="J1254" s="1"/>
      <c r="K1254" s="109"/>
      <c r="L1254" s="1"/>
      <c r="M1254" s="1"/>
      <c r="N1254" s="1"/>
      <c r="O1254" s="1"/>
      <c r="P1254" s="12"/>
      <c r="Q1254" s="12"/>
      <c r="R1254" s="12"/>
      <c r="S1254" s="12"/>
      <c r="T1254" s="12"/>
      <c r="U1254" s="12"/>
    </row>
    <row r="1255" spans="2:21" s="127" customFormat="1" ht="30" customHeight="1">
      <c r="B1255" s="180"/>
      <c r="C1255" s="210"/>
      <c r="D1255" s="180"/>
      <c r="E1255" s="107"/>
      <c r="F1255" s="179"/>
      <c r="G1255" s="179"/>
      <c r="H1255" s="1"/>
      <c r="I1255" s="1"/>
      <c r="J1255" s="1"/>
      <c r="K1255" s="109"/>
      <c r="L1255" s="1"/>
      <c r="M1255" s="1"/>
      <c r="N1255" s="1"/>
      <c r="O1255" s="1"/>
      <c r="P1255" s="12"/>
      <c r="Q1255" s="12"/>
      <c r="R1255" s="12"/>
      <c r="S1255" s="12"/>
      <c r="T1255" s="12"/>
      <c r="U1255" s="12"/>
    </row>
    <row r="1256" spans="2:21" s="127" customFormat="1" ht="30" customHeight="1">
      <c r="B1256" s="180"/>
      <c r="C1256" s="210"/>
      <c r="D1256" s="180"/>
      <c r="E1256" s="107"/>
      <c r="F1256" s="179"/>
      <c r="G1256" s="179"/>
      <c r="H1256" s="1"/>
      <c r="I1256" s="1"/>
      <c r="J1256" s="1"/>
      <c r="K1256" s="109"/>
      <c r="L1256" s="1"/>
      <c r="M1256" s="1"/>
      <c r="N1256" s="1"/>
      <c r="O1256" s="1"/>
      <c r="P1256" s="12"/>
      <c r="Q1256" s="12"/>
      <c r="R1256" s="12"/>
      <c r="S1256" s="12"/>
      <c r="T1256" s="12"/>
      <c r="U1256" s="12"/>
    </row>
    <row r="1257" spans="2:21" s="127" customFormat="1" ht="30" customHeight="1">
      <c r="B1257" s="180"/>
      <c r="C1257" s="210"/>
      <c r="D1257" s="180"/>
      <c r="E1257" s="107"/>
      <c r="F1257" s="179"/>
      <c r="G1257" s="179"/>
      <c r="H1257" s="1"/>
      <c r="I1257" s="1"/>
      <c r="J1257" s="1"/>
      <c r="K1257" s="109"/>
      <c r="L1257" s="1"/>
      <c r="M1257" s="1"/>
      <c r="N1257" s="1"/>
      <c r="O1257" s="1"/>
      <c r="P1257" s="12"/>
      <c r="Q1257" s="12"/>
      <c r="R1257" s="12"/>
      <c r="S1257" s="12"/>
      <c r="T1257" s="12"/>
      <c r="U1257" s="12"/>
    </row>
    <row r="1258" spans="2:21" s="127" customFormat="1" ht="30" customHeight="1">
      <c r="B1258" s="180"/>
      <c r="C1258" s="210"/>
      <c r="D1258" s="180"/>
      <c r="E1258" s="107"/>
      <c r="F1258" s="179"/>
      <c r="G1258" s="179"/>
      <c r="H1258" s="1"/>
      <c r="I1258" s="1"/>
      <c r="J1258" s="1"/>
      <c r="K1258" s="109"/>
      <c r="L1258" s="1"/>
      <c r="M1258" s="1"/>
      <c r="N1258" s="1"/>
      <c r="O1258" s="1"/>
      <c r="P1258" s="12"/>
      <c r="Q1258" s="12"/>
      <c r="R1258" s="12"/>
      <c r="S1258" s="12"/>
      <c r="T1258" s="12"/>
      <c r="U1258" s="12"/>
    </row>
    <row r="1259" spans="2:21" s="127" customFormat="1" ht="30" customHeight="1">
      <c r="B1259" s="180"/>
      <c r="C1259" s="210"/>
      <c r="D1259" s="180"/>
      <c r="E1259" s="107"/>
      <c r="F1259" s="179"/>
      <c r="G1259" s="179"/>
      <c r="H1259" s="1"/>
      <c r="I1259" s="1"/>
      <c r="J1259" s="1"/>
      <c r="K1259" s="109"/>
      <c r="L1259" s="1"/>
      <c r="M1259" s="1"/>
      <c r="N1259" s="1"/>
      <c r="O1259" s="1"/>
      <c r="P1259" s="12"/>
      <c r="Q1259" s="12"/>
      <c r="R1259" s="12"/>
      <c r="S1259" s="12"/>
      <c r="T1259" s="12"/>
      <c r="U1259" s="12"/>
    </row>
    <row r="1260" spans="2:21" s="127" customFormat="1" ht="30" customHeight="1">
      <c r="B1260" s="180"/>
      <c r="C1260" s="210"/>
      <c r="D1260" s="180"/>
      <c r="E1260" s="107"/>
      <c r="F1260" s="179"/>
      <c r="G1260" s="179"/>
      <c r="H1260" s="1"/>
      <c r="I1260" s="1"/>
      <c r="J1260" s="1"/>
      <c r="K1260" s="109"/>
      <c r="L1260" s="1"/>
      <c r="M1260" s="1"/>
      <c r="N1260" s="1"/>
      <c r="O1260" s="1"/>
      <c r="P1260" s="12"/>
      <c r="Q1260" s="12"/>
      <c r="R1260" s="12"/>
      <c r="S1260" s="12"/>
      <c r="T1260" s="12"/>
      <c r="U1260" s="12"/>
    </row>
    <row r="1261" spans="2:21" s="127" customFormat="1" ht="30" customHeight="1">
      <c r="B1261" s="180"/>
      <c r="C1261" s="210"/>
      <c r="D1261" s="180"/>
      <c r="E1261" s="107"/>
      <c r="F1261" s="179"/>
      <c r="G1261" s="179"/>
      <c r="H1261" s="1"/>
      <c r="I1261" s="1"/>
      <c r="J1261" s="1"/>
      <c r="K1261" s="109"/>
      <c r="L1261" s="1"/>
      <c r="M1261" s="1"/>
      <c r="N1261" s="1"/>
      <c r="O1261" s="1"/>
      <c r="P1261" s="12"/>
      <c r="Q1261" s="12"/>
      <c r="R1261" s="12"/>
      <c r="S1261" s="12"/>
      <c r="T1261" s="12"/>
      <c r="U1261" s="12"/>
    </row>
    <row r="1262" spans="2:21" s="127" customFormat="1" ht="30" customHeight="1">
      <c r="B1262" s="180"/>
      <c r="C1262" s="210"/>
      <c r="D1262" s="180"/>
      <c r="E1262" s="107"/>
      <c r="F1262" s="179"/>
      <c r="G1262" s="179"/>
      <c r="H1262" s="1"/>
      <c r="I1262" s="1"/>
      <c r="J1262" s="1"/>
      <c r="K1262" s="109"/>
      <c r="L1262" s="1"/>
      <c r="M1262" s="1"/>
      <c r="N1262" s="1"/>
      <c r="O1262" s="1"/>
      <c r="P1262" s="12"/>
      <c r="Q1262" s="12"/>
      <c r="R1262" s="12"/>
      <c r="S1262" s="12"/>
      <c r="T1262" s="12"/>
      <c r="U1262" s="12"/>
    </row>
    <row r="1263" spans="2:21" s="127" customFormat="1" ht="30" customHeight="1">
      <c r="B1263" s="180"/>
      <c r="C1263" s="210"/>
      <c r="D1263" s="180"/>
      <c r="E1263" s="107"/>
      <c r="F1263" s="179"/>
      <c r="G1263" s="179"/>
      <c r="H1263" s="1"/>
      <c r="I1263" s="1"/>
      <c r="J1263" s="1"/>
      <c r="K1263" s="109"/>
      <c r="L1263" s="1"/>
      <c r="M1263" s="1"/>
      <c r="N1263" s="1"/>
      <c r="O1263" s="1"/>
      <c r="P1263" s="12"/>
      <c r="Q1263" s="12"/>
      <c r="R1263" s="12"/>
      <c r="S1263" s="12"/>
      <c r="T1263" s="12"/>
      <c r="U1263" s="12"/>
    </row>
    <row r="1264" spans="2:21" s="127" customFormat="1" ht="30" customHeight="1">
      <c r="B1264" s="180"/>
      <c r="C1264" s="210"/>
      <c r="D1264" s="180"/>
      <c r="E1264" s="107"/>
      <c r="F1264" s="179"/>
      <c r="G1264" s="179"/>
      <c r="H1264" s="1"/>
      <c r="I1264" s="1"/>
      <c r="J1264" s="1"/>
      <c r="K1264" s="109"/>
      <c r="L1264" s="1"/>
      <c r="M1264" s="1"/>
      <c r="N1264" s="1"/>
      <c r="O1264" s="1"/>
      <c r="P1264" s="12"/>
      <c r="Q1264" s="12"/>
      <c r="R1264" s="12"/>
      <c r="S1264" s="12"/>
      <c r="T1264" s="12"/>
      <c r="U1264" s="12"/>
    </row>
    <row r="1265" spans="2:21" s="127" customFormat="1" ht="30" customHeight="1">
      <c r="B1265" s="180"/>
      <c r="C1265" s="210"/>
      <c r="D1265" s="180"/>
      <c r="E1265" s="107"/>
      <c r="F1265" s="179"/>
      <c r="G1265" s="179"/>
      <c r="H1265" s="1"/>
      <c r="I1265" s="1"/>
      <c r="J1265" s="1"/>
      <c r="K1265" s="109"/>
      <c r="L1265" s="1"/>
      <c r="M1265" s="1"/>
      <c r="N1265" s="1"/>
      <c r="O1265" s="1"/>
      <c r="P1265" s="12"/>
      <c r="Q1265" s="12"/>
      <c r="R1265" s="12"/>
      <c r="S1265" s="12"/>
      <c r="T1265" s="12"/>
      <c r="U1265" s="12"/>
    </row>
    <row r="1266" spans="2:21" s="127" customFormat="1" ht="30" customHeight="1">
      <c r="B1266" s="180"/>
      <c r="C1266" s="210"/>
      <c r="D1266" s="180"/>
      <c r="E1266" s="107"/>
      <c r="F1266" s="179"/>
      <c r="G1266" s="179"/>
      <c r="H1266" s="1"/>
      <c r="I1266" s="1"/>
      <c r="J1266" s="1"/>
      <c r="K1266" s="109"/>
      <c r="L1266" s="1"/>
      <c r="M1266" s="1"/>
      <c r="N1266" s="1"/>
      <c r="O1266" s="1"/>
      <c r="P1266" s="12"/>
      <c r="Q1266" s="12"/>
      <c r="R1266" s="12"/>
      <c r="S1266" s="12"/>
      <c r="T1266" s="12"/>
      <c r="U1266" s="12"/>
    </row>
    <row r="1267" spans="2:21" s="127" customFormat="1" ht="30" customHeight="1">
      <c r="B1267" s="180"/>
      <c r="C1267" s="210"/>
      <c r="D1267" s="180"/>
      <c r="E1267" s="107"/>
      <c r="F1267" s="179"/>
      <c r="G1267" s="179"/>
      <c r="H1267" s="1"/>
      <c r="I1267" s="1"/>
      <c r="J1267" s="1"/>
      <c r="K1267" s="109"/>
      <c r="L1267" s="1"/>
      <c r="M1267" s="1"/>
      <c r="N1267" s="1"/>
      <c r="O1267" s="1"/>
      <c r="P1267" s="12"/>
      <c r="Q1267" s="12"/>
      <c r="R1267" s="12"/>
      <c r="S1267" s="12"/>
      <c r="T1267" s="12"/>
      <c r="U1267" s="12"/>
    </row>
    <row r="1268" spans="2:21" s="127" customFormat="1" ht="30" customHeight="1">
      <c r="B1268" s="180"/>
      <c r="C1268" s="210"/>
      <c r="D1268" s="180"/>
      <c r="E1268" s="107"/>
      <c r="F1268" s="179"/>
      <c r="G1268" s="179"/>
      <c r="H1268" s="1"/>
      <c r="I1268" s="1"/>
      <c r="J1268" s="1"/>
      <c r="K1268" s="109"/>
      <c r="L1268" s="1"/>
      <c r="M1268" s="1"/>
      <c r="N1268" s="1"/>
      <c r="O1268" s="1"/>
      <c r="P1268" s="12"/>
      <c r="Q1268" s="12"/>
      <c r="R1268" s="12"/>
      <c r="S1268" s="12"/>
      <c r="T1268" s="12"/>
      <c r="U1268" s="12"/>
    </row>
    <row r="1269" spans="2:21" s="127" customFormat="1" ht="30" customHeight="1">
      <c r="B1269" s="180"/>
      <c r="C1269" s="210"/>
      <c r="D1269" s="180"/>
      <c r="E1269" s="107"/>
      <c r="F1269" s="179"/>
      <c r="G1269" s="179"/>
      <c r="H1269" s="1"/>
      <c r="I1269" s="1"/>
      <c r="J1269" s="1"/>
      <c r="K1269" s="109"/>
      <c r="L1269" s="1"/>
      <c r="M1269" s="1"/>
      <c r="N1269" s="1"/>
      <c r="O1269" s="1"/>
      <c r="P1269" s="12"/>
      <c r="Q1269" s="12"/>
      <c r="R1269" s="12"/>
      <c r="S1269" s="12"/>
      <c r="T1269" s="12"/>
      <c r="U1269" s="12"/>
    </row>
    <row r="1270" spans="2:21" s="127" customFormat="1" ht="30" customHeight="1">
      <c r="B1270" s="180"/>
      <c r="C1270" s="210"/>
      <c r="D1270" s="180"/>
      <c r="E1270" s="107"/>
      <c r="F1270" s="179"/>
      <c r="G1270" s="179"/>
      <c r="H1270" s="1"/>
      <c r="I1270" s="1"/>
      <c r="J1270" s="1"/>
      <c r="K1270" s="109"/>
      <c r="L1270" s="1"/>
      <c r="M1270" s="1"/>
      <c r="N1270" s="1"/>
      <c r="O1270" s="1"/>
      <c r="P1270" s="12"/>
      <c r="Q1270" s="12"/>
      <c r="R1270" s="12"/>
      <c r="S1270" s="12"/>
      <c r="T1270" s="12"/>
      <c r="U1270" s="12"/>
    </row>
    <row r="1271" spans="2:21" s="127" customFormat="1" ht="30" customHeight="1">
      <c r="B1271" s="180"/>
      <c r="C1271" s="210"/>
      <c r="D1271" s="180"/>
      <c r="E1271" s="107"/>
      <c r="F1271" s="179"/>
      <c r="G1271" s="179"/>
      <c r="H1271" s="1"/>
      <c r="I1271" s="1"/>
      <c r="J1271" s="1"/>
      <c r="K1271" s="109"/>
      <c r="L1271" s="1"/>
      <c r="M1271" s="1"/>
      <c r="N1271" s="1"/>
      <c r="O1271" s="1"/>
      <c r="P1271" s="12"/>
      <c r="Q1271" s="12"/>
      <c r="R1271" s="12"/>
      <c r="S1271" s="12"/>
      <c r="T1271" s="12"/>
      <c r="U1271" s="12"/>
    </row>
    <row r="1272" spans="2:21" s="127" customFormat="1" ht="30" customHeight="1">
      <c r="B1272" s="180"/>
      <c r="C1272" s="210"/>
      <c r="D1272" s="180"/>
      <c r="E1272" s="107"/>
      <c r="F1272" s="179"/>
      <c r="G1272" s="179"/>
      <c r="H1272" s="1"/>
      <c r="I1272" s="1"/>
      <c r="J1272" s="1"/>
      <c r="K1272" s="109"/>
      <c r="L1272" s="1"/>
      <c r="M1272" s="1"/>
      <c r="N1272" s="1"/>
      <c r="O1272" s="1"/>
      <c r="P1272" s="12"/>
      <c r="Q1272" s="12"/>
      <c r="R1272" s="12"/>
      <c r="S1272" s="12"/>
      <c r="T1272" s="12"/>
      <c r="U1272" s="12"/>
    </row>
    <row r="1273" spans="2:21" s="127" customFormat="1" ht="30" customHeight="1">
      <c r="B1273" s="180"/>
      <c r="C1273" s="210"/>
      <c r="D1273" s="180"/>
      <c r="E1273" s="107"/>
      <c r="F1273" s="179"/>
      <c r="G1273" s="179"/>
      <c r="H1273" s="1"/>
      <c r="I1273" s="1"/>
      <c r="J1273" s="1"/>
      <c r="K1273" s="109"/>
      <c r="L1273" s="1"/>
      <c r="M1273" s="1"/>
      <c r="N1273" s="1"/>
      <c r="O1273" s="1"/>
      <c r="P1273" s="12"/>
      <c r="Q1273" s="12"/>
      <c r="R1273" s="12"/>
      <c r="S1273" s="12"/>
      <c r="T1273" s="12"/>
      <c r="U1273" s="12"/>
    </row>
    <row r="1274" spans="2:21" s="127" customFormat="1" ht="30" customHeight="1">
      <c r="B1274" s="180"/>
      <c r="C1274" s="210"/>
      <c r="D1274" s="180"/>
      <c r="E1274" s="107"/>
      <c r="F1274" s="179"/>
      <c r="G1274" s="179"/>
      <c r="H1274" s="1"/>
      <c r="I1274" s="1"/>
      <c r="J1274" s="1"/>
      <c r="K1274" s="109"/>
      <c r="L1274" s="1"/>
      <c r="M1274" s="1"/>
      <c r="N1274" s="1"/>
      <c r="O1274" s="1"/>
      <c r="P1274" s="12"/>
      <c r="Q1274" s="12"/>
      <c r="R1274" s="12"/>
      <c r="S1274" s="12"/>
      <c r="T1274" s="12"/>
      <c r="U1274" s="12"/>
    </row>
    <row r="1275" spans="2:21" s="127" customFormat="1" ht="30" customHeight="1">
      <c r="B1275" s="180"/>
      <c r="C1275" s="210"/>
      <c r="D1275" s="180"/>
      <c r="E1275" s="107"/>
      <c r="F1275" s="179"/>
      <c r="G1275" s="179"/>
      <c r="H1275" s="1"/>
      <c r="I1275" s="1"/>
      <c r="J1275" s="1"/>
      <c r="K1275" s="109"/>
      <c r="L1275" s="1"/>
      <c r="M1275" s="1"/>
      <c r="N1275" s="1"/>
      <c r="O1275" s="1"/>
      <c r="P1275" s="12"/>
      <c r="Q1275" s="12"/>
      <c r="R1275" s="12"/>
      <c r="S1275" s="12"/>
      <c r="T1275" s="12"/>
      <c r="U1275" s="12"/>
    </row>
    <row r="1276" spans="2:21" s="127" customFormat="1" ht="30" customHeight="1">
      <c r="B1276" s="180"/>
      <c r="C1276" s="210"/>
      <c r="D1276" s="180"/>
      <c r="E1276" s="107"/>
      <c r="F1276" s="179"/>
      <c r="G1276" s="179"/>
      <c r="H1276" s="1"/>
      <c r="I1276" s="1"/>
      <c r="J1276" s="1"/>
      <c r="K1276" s="109"/>
      <c r="L1276" s="1"/>
      <c r="M1276" s="1"/>
      <c r="N1276" s="1"/>
      <c r="O1276" s="1"/>
      <c r="P1276" s="12"/>
      <c r="Q1276" s="12"/>
      <c r="R1276" s="12"/>
      <c r="S1276" s="12"/>
      <c r="T1276" s="12"/>
      <c r="U1276" s="12"/>
    </row>
    <row r="1277" spans="2:21" s="127" customFormat="1" ht="30" customHeight="1">
      <c r="B1277" s="180"/>
      <c r="C1277" s="210"/>
      <c r="D1277" s="180"/>
      <c r="E1277" s="107"/>
      <c r="F1277" s="179"/>
      <c r="G1277" s="179"/>
      <c r="H1277" s="1"/>
      <c r="I1277" s="1"/>
      <c r="J1277" s="1"/>
      <c r="K1277" s="109"/>
      <c r="L1277" s="1"/>
      <c r="M1277" s="1"/>
      <c r="N1277" s="1"/>
      <c r="O1277" s="1"/>
      <c r="P1277" s="12"/>
      <c r="Q1277" s="12"/>
      <c r="R1277" s="12"/>
      <c r="S1277" s="12"/>
      <c r="T1277" s="12"/>
      <c r="U1277" s="12"/>
    </row>
    <row r="1278" spans="2:21" s="127" customFormat="1" ht="30" customHeight="1">
      <c r="B1278" s="180"/>
      <c r="C1278" s="210"/>
      <c r="D1278" s="180"/>
      <c r="E1278" s="107"/>
      <c r="F1278" s="179"/>
      <c r="G1278" s="179"/>
      <c r="H1278" s="1"/>
      <c r="I1278" s="1"/>
      <c r="J1278" s="1"/>
      <c r="K1278" s="109"/>
      <c r="L1278" s="1"/>
      <c r="M1278" s="1"/>
      <c r="N1278" s="1"/>
      <c r="O1278" s="1"/>
      <c r="P1278" s="12"/>
      <c r="Q1278" s="12"/>
      <c r="R1278" s="12"/>
      <c r="S1278" s="12"/>
      <c r="T1278" s="12"/>
      <c r="U1278" s="12"/>
    </row>
    <row r="1279" spans="2:21" s="127" customFormat="1" ht="30" customHeight="1">
      <c r="B1279" s="180"/>
      <c r="C1279" s="210"/>
      <c r="D1279" s="180"/>
      <c r="E1279" s="107"/>
      <c r="F1279" s="179"/>
      <c r="G1279" s="179"/>
      <c r="H1279" s="1"/>
      <c r="I1279" s="1"/>
      <c r="J1279" s="1"/>
      <c r="K1279" s="109"/>
      <c r="L1279" s="1"/>
      <c r="M1279" s="1"/>
      <c r="N1279" s="1"/>
      <c r="O1279" s="1"/>
      <c r="P1279" s="12"/>
      <c r="Q1279" s="12"/>
      <c r="R1279" s="12"/>
      <c r="S1279" s="12"/>
      <c r="T1279" s="12"/>
      <c r="U1279" s="12"/>
    </row>
    <row r="1280" spans="2:21" s="127" customFormat="1" ht="30" customHeight="1">
      <c r="B1280" s="180"/>
      <c r="C1280" s="210"/>
      <c r="D1280" s="180"/>
      <c r="E1280" s="107"/>
      <c r="F1280" s="179"/>
      <c r="G1280" s="179"/>
      <c r="H1280" s="1"/>
      <c r="I1280" s="1"/>
      <c r="J1280" s="1"/>
      <c r="K1280" s="109"/>
      <c r="L1280" s="1"/>
      <c r="M1280" s="1"/>
      <c r="N1280" s="1"/>
      <c r="O1280" s="1"/>
      <c r="P1280" s="12"/>
      <c r="Q1280" s="12"/>
      <c r="R1280" s="12"/>
      <c r="S1280" s="12"/>
      <c r="T1280" s="12"/>
      <c r="U1280" s="12"/>
    </row>
    <row r="1281" spans="2:21" s="127" customFormat="1" ht="30" customHeight="1">
      <c r="B1281" s="180"/>
      <c r="C1281" s="210"/>
      <c r="D1281" s="180"/>
      <c r="E1281" s="107"/>
      <c r="F1281" s="179"/>
      <c r="G1281" s="179"/>
      <c r="H1281" s="1"/>
      <c r="I1281" s="1"/>
      <c r="J1281" s="1"/>
      <c r="K1281" s="109"/>
      <c r="L1281" s="1"/>
      <c r="M1281" s="1"/>
      <c r="N1281" s="1"/>
      <c r="O1281" s="1"/>
      <c r="P1281" s="12"/>
      <c r="Q1281" s="12"/>
      <c r="R1281" s="12"/>
      <c r="S1281" s="12"/>
      <c r="T1281" s="12"/>
      <c r="U1281" s="12"/>
    </row>
    <row r="1282" spans="2:21" s="127" customFormat="1" ht="30" customHeight="1">
      <c r="B1282" s="180"/>
      <c r="C1282" s="210"/>
      <c r="D1282" s="180"/>
      <c r="E1282" s="107"/>
      <c r="F1282" s="179"/>
      <c r="G1282" s="179"/>
      <c r="H1282" s="1"/>
      <c r="I1282" s="1"/>
      <c r="J1282" s="1"/>
      <c r="K1282" s="109"/>
      <c r="L1282" s="1"/>
      <c r="M1282" s="1"/>
      <c r="N1282" s="1"/>
      <c r="O1282" s="1"/>
      <c r="P1282" s="12"/>
      <c r="Q1282" s="12"/>
      <c r="R1282" s="12"/>
      <c r="S1282" s="12"/>
      <c r="T1282" s="12"/>
      <c r="U1282" s="12"/>
    </row>
    <row r="1283" spans="2:21" s="127" customFormat="1" ht="30" customHeight="1">
      <c r="B1283" s="180"/>
      <c r="C1283" s="210"/>
      <c r="D1283" s="180"/>
      <c r="E1283" s="107"/>
      <c r="F1283" s="179"/>
      <c r="G1283" s="179"/>
      <c r="H1283" s="1"/>
      <c r="I1283" s="1"/>
      <c r="J1283" s="1"/>
      <c r="K1283" s="109"/>
      <c r="L1283" s="1"/>
      <c r="M1283" s="1"/>
      <c r="N1283" s="1"/>
      <c r="O1283" s="1"/>
      <c r="P1283" s="12"/>
      <c r="Q1283" s="12"/>
      <c r="R1283" s="12"/>
      <c r="S1283" s="12"/>
      <c r="T1283" s="12"/>
      <c r="U1283" s="12"/>
    </row>
    <row r="1284" spans="2:21" s="127" customFormat="1" ht="30" customHeight="1">
      <c r="B1284" s="180"/>
      <c r="C1284" s="210"/>
      <c r="D1284" s="180"/>
      <c r="E1284" s="107"/>
      <c r="F1284" s="179"/>
      <c r="G1284" s="179"/>
      <c r="H1284" s="1"/>
      <c r="I1284" s="1"/>
      <c r="J1284" s="1"/>
      <c r="K1284" s="109"/>
      <c r="L1284" s="1"/>
      <c r="M1284" s="1"/>
      <c r="N1284" s="1"/>
      <c r="O1284" s="1"/>
      <c r="P1284" s="12"/>
      <c r="Q1284" s="12"/>
      <c r="R1284" s="12"/>
      <c r="S1284" s="12"/>
      <c r="T1284" s="12"/>
      <c r="U1284" s="12"/>
    </row>
    <row r="1285" spans="2:21" s="127" customFormat="1" ht="30" customHeight="1">
      <c r="B1285" s="180"/>
      <c r="C1285" s="210"/>
      <c r="D1285" s="180"/>
      <c r="E1285" s="107"/>
      <c r="F1285" s="179"/>
      <c r="G1285" s="179"/>
      <c r="H1285" s="1"/>
      <c r="I1285" s="1"/>
      <c r="J1285" s="1"/>
      <c r="K1285" s="109"/>
      <c r="L1285" s="1"/>
      <c r="M1285" s="1"/>
      <c r="N1285" s="1"/>
      <c r="O1285" s="1"/>
      <c r="P1285" s="12"/>
      <c r="Q1285" s="12"/>
      <c r="R1285" s="12"/>
      <c r="S1285" s="12"/>
      <c r="T1285" s="12"/>
      <c r="U1285" s="12"/>
    </row>
    <row r="1286" spans="2:21" s="127" customFormat="1" ht="30" customHeight="1">
      <c r="B1286" s="180"/>
      <c r="C1286" s="210"/>
      <c r="D1286" s="180"/>
      <c r="E1286" s="107"/>
      <c r="F1286" s="179"/>
      <c r="G1286" s="179"/>
      <c r="H1286" s="1"/>
      <c r="I1286" s="1"/>
      <c r="J1286" s="1"/>
      <c r="K1286" s="109"/>
      <c r="L1286" s="1"/>
      <c r="M1286" s="1"/>
      <c r="N1286" s="1"/>
      <c r="O1286" s="1"/>
      <c r="P1286" s="12"/>
      <c r="Q1286" s="12"/>
      <c r="R1286" s="12"/>
      <c r="S1286" s="12"/>
      <c r="T1286" s="12"/>
      <c r="U1286" s="12"/>
    </row>
    <row r="1287" spans="2:21" s="127" customFormat="1" ht="30" customHeight="1">
      <c r="B1287" s="180"/>
      <c r="C1287" s="210"/>
      <c r="D1287" s="180"/>
      <c r="E1287" s="107"/>
      <c r="F1287" s="179"/>
      <c r="G1287" s="179"/>
      <c r="H1287" s="1"/>
      <c r="I1287" s="1"/>
      <c r="J1287" s="1"/>
      <c r="K1287" s="109"/>
      <c r="L1287" s="1"/>
      <c r="M1287" s="1"/>
      <c r="N1287" s="1"/>
      <c r="O1287" s="1"/>
      <c r="P1287" s="12"/>
      <c r="Q1287" s="12"/>
      <c r="R1287" s="12"/>
      <c r="S1287" s="12"/>
      <c r="T1287" s="12"/>
      <c r="U1287" s="12"/>
    </row>
    <row r="1288" spans="2:21" s="127" customFormat="1" ht="30" customHeight="1">
      <c r="B1288" s="180"/>
      <c r="C1288" s="210"/>
      <c r="D1288" s="180"/>
      <c r="E1288" s="107"/>
      <c r="F1288" s="179"/>
      <c r="G1288" s="179"/>
      <c r="H1288" s="1"/>
      <c r="I1288" s="1"/>
      <c r="J1288" s="1"/>
      <c r="K1288" s="109"/>
      <c r="L1288" s="1"/>
      <c r="M1288" s="1"/>
      <c r="N1288" s="1"/>
      <c r="O1288" s="1"/>
      <c r="P1288" s="12"/>
      <c r="Q1288" s="12"/>
      <c r="R1288" s="12"/>
      <c r="S1288" s="12"/>
      <c r="T1288" s="12"/>
      <c r="U1288" s="12"/>
    </row>
    <row r="1289" spans="2:21" s="127" customFormat="1" ht="30" customHeight="1">
      <c r="B1289" s="180"/>
      <c r="C1289" s="210"/>
      <c r="D1289" s="180"/>
      <c r="E1289" s="107"/>
      <c r="F1289" s="179"/>
      <c r="G1289" s="179"/>
      <c r="H1289" s="1"/>
      <c r="I1289" s="1"/>
      <c r="J1289" s="1"/>
      <c r="K1289" s="109"/>
      <c r="L1289" s="1"/>
      <c r="M1289" s="1"/>
      <c r="N1289" s="1"/>
      <c r="O1289" s="1"/>
      <c r="P1289" s="12"/>
      <c r="Q1289" s="12"/>
      <c r="R1289" s="12"/>
      <c r="S1289" s="12"/>
      <c r="T1289" s="12"/>
      <c r="U1289" s="12"/>
    </row>
    <row r="1290" spans="2:21" s="127" customFormat="1" ht="30" customHeight="1">
      <c r="B1290" s="180"/>
      <c r="C1290" s="210"/>
      <c r="D1290" s="180"/>
      <c r="E1290" s="107"/>
      <c r="F1290" s="179"/>
      <c r="G1290" s="179"/>
      <c r="H1290" s="1"/>
      <c r="I1290" s="1"/>
      <c r="J1290" s="1"/>
      <c r="K1290" s="109"/>
      <c r="L1290" s="1"/>
      <c r="M1290" s="1"/>
      <c r="N1290" s="1"/>
      <c r="O1290" s="1"/>
      <c r="P1290" s="12"/>
      <c r="Q1290" s="12"/>
      <c r="R1290" s="12"/>
      <c r="S1290" s="12"/>
      <c r="T1290" s="12"/>
      <c r="U1290" s="12"/>
    </row>
    <row r="1291" spans="2:21" s="127" customFormat="1" ht="30" customHeight="1">
      <c r="B1291" s="180"/>
      <c r="C1291" s="210"/>
      <c r="D1291" s="180"/>
      <c r="E1291" s="107"/>
      <c r="F1291" s="179"/>
      <c r="G1291" s="179"/>
      <c r="H1291" s="1"/>
      <c r="I1291" s="1"/>
      <c r="J1291" s="1"/>
      <c r="K1291" s="109"/>
      <c r="L1291" s="1"/>
      <c r="M1291" s="1"/>
      <c r="N1291" s="1"/>
      <c r="O1291" s="1"/>
      <c r="P1291" s="12"/>
      <c r="Q1291" s="12"/>
      <c r="R1291" s="12"/>
      <c r="S1291" s="12"/>
      <c r="T1291" s="12"/>
      <c r="U1291" s="12"/>
    </row>
    <row r="1292" spans="2:21" s="127" customFormat="1" ht="30" customHeight="1">
      <c r="B1292" s="180"/>
      <c r="C1292" s="210"/>
      <c r="D1292" s="180"/>
      <c r="E1292" s="107"/>
      <c r="F1292" s="179"/>
      <c r="G1292" s="179"/>
      <c r="H1292" s="1"/>
      <c r="I1292" s="1"/>
      <c r="J1292" s="1"/>
      <c r="K1292" s="109"/>
      <c r="L1292" s="1"/>
      <c r="M1292" s="1"/>
      <c r="N1292" s="1"/>
      <c r="O1292" s="1"/>
      <c r="P1292" s="12"/>
      <c r="Q1292" s="12"/>
      <c r="R1292" s="12"/>
      <c r="S1292" s="12"/>
      <c r="T1292" s="12"/>
      <c r="U1292" s="12"/>
    </row>
    <row r="1293" spans="2:21" s="127" customFormat="1" ht="30" customHeight="1">
      <c r="B1293" s="180"/>
      <c r="C1293" s="210"/>
      <c r="D1293" s="180"/>
      <c r="E1293" s="107"/>
      <c r="F1293" s="179"/>
      <c r="G1293" s="179"/>
      <c r="H1293" s="1"/>
      <c r="I1293" s="1"/>
      <c r="J1293" s="1"/>
      <c r="K1293" s="109"/>
      <c r="L1293" s="1"/>
      <c r="M1293" s="1"/>
      <c r="N1293" s="1"/>
      <c r="O1293" s="1"/>
      <c r="P1293" s="12"/>
      <c r="Q1293" s="12"/>
      <c r="R1293" s="12"/>
      <c r="S1293" s="12"/>
      <c r="T1293" s="12"/>
      <c r="U1293" s="12"/>
    </row>
    <row r="1294" spans="2:21" s="127" customFormat="1" ht="30" customHeight="1">
      <c r="B1294" s="180"/>
      <c r="C1294" s="210"/>
      <c r="D1294" s="180"/>
      <c r="E1294" s="107"/>
      <c r="F1294" s="179"/>
      <c r="G1294" s="179"/>
      <c r="H1294" s="1"/>
      <c r="I1294" s="1"/>
      <c r="J1294" s="1"/>
      <c r="K1294" s="109"/>
      <c r="L1294" s="1"/>
      <c r="M1294" s="1"/>
      <c r="N1294" s="1"/>
      <c r="O1294" s="1"/>
      <c r="P1294" s="12"/>
      <c r="Q1294" s="12"/>
      <c r="R1294" s="12"/>
      <c r="S1294" s="12"/>
      <c r="T1294" s="12"/>
      <c r="U1294" s="12"/>
    </row>
    <row r="1295" spans="2:21" s="127" customFormat="1" ht="30" customHeight="1">
      <c r="B1295" s="180"/>
      <c r="C1295" s="210"/>
      <c r="D1295" s="180"/>
      <c r="E1295" s="107"/>
      <c r="F1295" s="179"/>
      <c r="G1295" s="179"/>
      <c r="H1295" s="1"/>
      <c r="I1295" s="1"/>
      <c r="J1295" s="1"/>
      <c r="K1295" s="109"/>
      <c r="L1295" s="1"/>
      <c r="M1295" s="1"/>
      <c r="N1295" s="1"/>
      <c r="O1295" s="1"/>
      <c r="P1295" s="12"/>
      <c r="Q1295" s="12"/>
      <c r="R1295" s="12"/>
      <c r="S1295" s="12"/>
      <c r="T1295" s="12"/>
      <c r="U1295" s="12"/>
    </row>
    <row r="1296" spans="2:21" s="127" customFormat="1" ht="30" customHeight="1">
      <c r="B1296" s="180"/>
      <c r="C1296" s="210"/>
      <c r="D1296" s="180"/>
      <c r="E1296" s="107"/>
      <c r="F1296" s="179"/>
      <c r="G1296" s="179"/>
      <c r="H1296" s="1"/>
      <c r="I1296" s="1"/>
      <c r="J1296" s="1"/>
      <c r="K1296" s="109"/>
      <c r="L1296" s="1"/>
      <c r="M1296" s="1"/>
      <c r="N1296" s="1"/>
      <c r="O1296" s="1"/>
      <c r="P1296" s="12"/>
      <c r="Q1296" s="12"/>
      <c r="R1296" s="12"/>
      <c r="S1296" s="12"/>
      <c r="T1296" s="12"/>
      <c r="U1296" s="12"/>
    </row>
    <row r="1297" spans="2:21" s="127" customFormat="1" ht="30" customHeight="1">
      <c r="B1297" s="180"/>
      <c r="C1297" s="210"/>
      <c r="D1297" s="180"/>
      <c r="E1297" s="107"/>
      <c r="F1297" s="179"/>
      <c r="G1297" s="179"/>
      <c r="H1297" s="1"/>
      <c r="I1297" s="1"/>
      <c r="J1297" s="1"/>
      <c r="K1297" s="109"/>
      <c r="L1297" s="1"/>
      <c r="M1297" s="1"/>
      <c r="N1297" s="1"/>
      <c r="O1297" s="1"/>
      <c r="P1297" s="12"/>
      <c r="Q1297" s="12"/>
      <c r="R1297" s="12"/>
      <c r="S1297" s="12"/>
      <c r="T1297" s="12"/>
      <c r="U1297" s="12"/>
    </row>
    <row r="1298" spans="2:21" s="127" customFormat="1" ht="30" customHeight="1">
      <c r="B1298" s="180"/>
      <c r="C1298" s="210"/>
      <c r="D1298" s="180"/>
      <c r="E1298" s="107"/>
      <c r="F1298" s="179"/>
      <c r="G1298" s="179"/>
      <c r="H1298" s="1"/>
      <c r="I1298" s="1"/>
      <c r="J1298" s="1"/>
      <c r="K1298" s="109"/>
      <c r="L1298" s="1"/>
      <c r="M1298" s="1"/>
      <c r="N1298" s="1"/>
      <c r="O1298" s="1"/>
      <c r="P1298" s="12"/>
      <c r="Q1298" s="12"/>
      <c r="R1298" s="12"/>
      <c r="S1298" s="12"/>
      <c r="T1298" s="12"/>
      <c r="U1298" s="12"/>
    </row>
    <row r="1299" spans="2:21" s="127" customFormat="1" ht="30" customHeight="1">
      <c r="B1299" s="180"/>
      <c r="C1299" s="210"/>
      <c r="D1299" s="180"/>
      <c r="E1299" s="107"/>
      <c r="F1299" s="179"/>
      <c r="G1299" s="179"/>
      <c r="H1299" s="1"/>
      <c r="I1299" s="1"/>
      <c r="J1299" s="1"/>
      <c r="K1299" s="109"/>
      <c r="L1299" s="1"/>
      <c r="M1299" s="1"/>
      <c r="N1299" s="1"/>
      <c r="O1299" s="1"/>
      <c r="P1299" s="12"/>
      <c r="Q1299" s="12"/>
      <c r="R1299" s="12"/>
      <c r="S1299" s="12"/>
      <c r="T1299" s="12"/>
      <c r="U1299" s="12"/>
    </row>
    <row r="1300" spans="2:21" s="127" customFormat="1" ht="30" customHeight="1">
      <c r="B1300" s="180"/>
      <c r="C1300" s="210"/>
      <c r="D1300" s="180"/>
      <c r="E1300" s="107"/>
      <c r="F1300" s="179"/>
      <c r="G1300" s="179"/>
      <c r="H1300" s="1"/>
      <c r="I1300" s="1"/>
      <c r="J1300" s="1"/>
      <c r="K1300" s="109"/>
      <c r="L1300" s="1"/>
      <c r="M1300" s="1"/>
      <c r="N1300" s="1"/>
      <c r="O1300" s="1"/>
      <c r="P1300" s="12"/>
      <c r="Q1300" s="12"/>
      <c r="R1300" s="12"/>
      <c r="S1300" s="12"/>
      <c r="T1300" s="12"/>
      <c r="U1300" s="12"/>
    </row>
    <row r="1301" spans="2:21" s="127" customFormat="1" ht="30" customHeight="1">
      <c r="B1301" s="180"/>
      <c r="C1301" s="210"/>
      <c r="D1301" s="180"/>
      <c r="E1301" s="107"/>
      <c r="F1301" s="179"/>
      <c r="G1301" s="179"/>
      <c r="H1301" s="1"/>
      <c r="I1301" s="1"/>
      <c r="J1301" s="1"/>
      <c r="K1301" s="109"/>
      <c r="L1301" s="1"/>
      <c r="M1301" s="1"/>
      <c r="N1301" s="1"/>
      <c r="O1301" s="1"/>
      <c r="P1301" s="12"/>
      <c r="Q1301" s="12"/>
      <c r="R1301" s="12"/>
      <c r="S1301" s="12"/>
      <c r="T1301" s="12"/>
      <c r="U1301" s="12"/>
    </row>
    <row r="1302" spans="2:21" s="127" customFormat="1" ht="30" customHeight="1">
      <c r="B1302" s="180"/>
      <c r="C1302" s="210"/>
      <c r="D1302" s="180"/>
      <c r="E1302" s="107"/>
      <c r="F1302" s="179"/>
      <c r="G1302" s="179"/>
      <c r="H1302" s="1"/>
      <c r="I1302" s="1"/>
      <c r="J1302" s="1"/>
      <c r="K1302" s="109"/>
      <c r="L1302" s="1"/>
      <c r="M1302" s="1"/>
      <c r="N1302" s="1"/>
      <c r="O1302" s="1"/>
      <c r="P1302" s="12"/>
      <c r="Q1302" s="12"/>
      <c r="R1302" s="12"/>
      <c r="S1302" s="12"/>
      <c r="T1302" s="12"/>
      <c r="U1302" s="12"/>
    </row>
    <row r="1303" spans="2:21" s="127" customFormat="1" ht="30" customHeight="1">
      <c r="B1303" s="180"/>
      <c r="C1303" s="210"/>
      <c r="D1303" s="180"/>
      <c r="E1303" s="107"/>
      <c r="F1303" s="179"/>
      <c r="G1303" s="179"/>
      <c r="H1303" s="1"/>
      <c r="I1303" s="1"/>
      <c r="J1303" s="1"/>
      <c r="K1303" s="109"/>
      <c r="L1303" s="1"/>
      <c r="M1303" s="1"/>
      <c r="N1303" s="1"/>
      <c r="O1303" s="1"/>
      <c r="P1303" s="12"/>
      <c r="Q1303" s="12"/>
      <c r="R1303" s="12"/>
      <c r="S1303" s="12"/>
      <c r="T1303" s="12"/>
      <c r="U1303" s="12"/>
    </row>
    <row r="1304" spans="2:21" s="127" customFormat="1" ht="30" customHeight="1">
      <c r="B1304" s="180"/>
      <c r="C1304" s="210"/>
      <c r="D1304" s="180"/>
      <c r="E1304" s="107"/>
      <c r="F1304" s="179"/>
      <c r="G1304" s="179"/>
      <c r="H1304" s="1"/>
      <c r="I1304" s="1"/>
      <c r="J1304" s="1"/>
      <c r="K1304" s="109"/>
      <c r="L1304" s="1"/>
      <c r="M1304" s="1"/>
      <c r="N1304" s="1"/>
      <c r="O1304" s="1"/>
      <c r="P1304" s="12"/>
      <c r="Q1304" s="12"/>
      <c r="R1304" s="12"/>
      <c r="S1304" s="12"/>
      <c r="T1304" s="12"/>
      <c r="U1304" s="12"/>
    </row>
    <row r="1305" spans="2:21" s="127" customFormat="1" ht="30" customHeight="1">
      <c r="B1305" s="180"/>
      <c r="C1305" s="210"/>
      <c r="D1305" s="180"/>
      <c r="E1305" s="107"/>
      <c r="F1305" s="179"/>
      <c r="G1305" s="179"/>
      <c r="H1305" s="1"/>
      <c r="I1305" s="1"/>
      <c r="J1305" s="1"/>
      <c r="K1305" s="109"/>
      <c r="L1305" s="1"/>
      <c r="M1305" s="1"/>
      <c r="N1305" s="1"/>
      <c r="O1305" s="1"/>
      <c r="P1305" s="12"/>
      <c r="Q1305" s="12"/>
      <c r="R1305" s="12"/>
      <c r="S1305" s="12"/>
      <c r="T1305" s="12"/>
      <c r="U1305" s="12"/>
    </row>
    <row r="1306" spans="2:21" s="127" customFormat="1" ht="30" customHeight="1">
      <c r="B1306" s="180"/>
      <c r="C1306" s="210"/>
      <c r="D1306" s="180"/>
      <c r="E1306" s="107"/>
      <c r="F1306" s="179"/>
      <c r="G1306" s="179"/>
      <c r="H1306" s="1"/>
      <c r="I1306" s="1"/>
      <c r="J1306" s="1"/>
      <c r="K1306" s="109"/>
      <c r="L1306" s="1"/>
      <c r="M1306" s="1"/>
      <c r="N1306" s="1"/>
      <c r="O1306" s="1"/>
      <c r="P1306" s="12"/>
      <c r="Q1306" s="12"/>
      <c r="R1306" s="12"/>
      <c r="S1306" s="12"/>
      <c r="T1306" s="12"/>
      <c r="U1306" s="12"/>
    </row>
    <row r="1307" spans="2:21" s="127" customFormat="1" ht="30" customHeight="1">
      <c r="B1307" s="180"/>
      <c r="C1307" s="210"/>
      <c r="D1307" s="180"/>
      <c r="E1307" s="107"/>
      <c r="F1307" s="179"/>
      <c r="G1307" s="179"/>
      <c r="H1307" s="1"/>
      <c r="I1307" s="1"/>
      <c r="J1307" s="1"/>
      <c r="K1307" s="109"/>
      <c r="L1307" s="1"/>
      <c r="M1307" s="1"/>
      <c r="N1307" s="1"/>
      <c r="O1307" s="1"/>
      <c r="P1307" s="12"/>
      <c r="Q1307" s="12"/>
      <c r="R1307" s="12"/>
      <c r="S1307" s="12"/>
      <c r="T1307" s="12"/>
      <c r="U1307" s="12"/>
    </row>
    <row r="1308" spans="2:21" s="127" customFormat="1" ht="30" customHeight="1">
      <c r="B1308" s="180"/>
      <c r="C1308" s="210"/>
      <c r="D1308" s="180"/>
      <c r="E1308" s="107"/>
      <c r="F1308" s="179"/>
      <c r="G1308" s="179"/>
      <c r="H1308" s="1"/>
      <c r="I1308" s="1"/>
      <c r="J1308" s="1"/>
      <c r="K1308" s="109"/>
      <c r="L1308" s="1"/>
      <c r="M1308" s="1"/>
      <c r="N1308" s="1"/>
      <c r="O1308" s="1"/>
      <c r="P1308" s="12"/>
      <c r="Q1308" s="12"/>
      <c r="R1308" s="12"/>
      <c r="S1308" s="12"/>
      <c r="T1308" s="12"/>
      <c r="U1308" s="12"/>
    </row>
    <row r="1309" spans="2:21" s="127" customFormat="1" ht="30" customHeight="1">
      <c r="B1309" s="180"/>
      <c r="C1309" s="210"/>
      <c r="D1309" s="180"/>
      <c r="E1309" s="107"/>
      <c r="F1309" s="179"/>
      <c r="G1309" s="179"/>
      <c r="H1309" s="1"/>
      <c r="I1309" s="1"/>
      <c r="J1309" s="1"/>
      <c r="K1309" s="109"/>
      <c r="L1309" s="1"/>
      <c r="M1309" s="1"/>
      <c r="N1309" s="1"/>
      <c r="O1309" s="1"/>
      <c r="P1309" s="12"/>
      <c r="Q1309" s="12"/>
      <c r="R1309" s="12"/>
      <c r="S1309" s="12"/>
      <c r="T1309" s="12"/>
      <c r="U1309" s="12"/>
    </row>
    <row r="1310" spans="2:21" s="127" customFormat="1" ht="30" customHeight="1">
      <c r="B1310" s="180"/>
      <c r="C1310" s="210"/>
      <c r="D1310" s="180"/>
      <c r="E1310" s="107"/>
      <c r="F1310" s="179"/>
      <c r="G1310" s="179"/>
      <c r="H1310" s="1"/>
      <c r="I1310" s="1"/>
      <c r="J1310" s="1"/>
      <c r="K1310" s="109"/>
      <c r="L1310" s="1"/>
      <c r="M1310" s="1"/>
      <c r="N1310" s="1"/>
      <c r="O1310" s="1"/>
      <c r="P1310" s="12"/>
      <c r="Q1310" s="12"/>
      <c r="R1310" s="12"/>
      <c r="S1310" s="12"/>
      <c r="T1310" s="12"/>
      <c r="U1310" s="12"/>
    </row>
    <row r="1311" spans="2:21" s="127" customFormat="1" ht="30" customHeight="1">
      <c r="B1311" s="180"/>
      <c r="C1311" s="210"/>
      <c r="D1311" s="180"/>
      <c r="E1311" s="107"/>
      <c r="F1311" s="179"/>
      <c r="G1311" s="179"/>
      <c r="H1311" s="1"/>
      <c r="I1311" s="1"/>
      <c r="J1311" s="1"/>
      <c r="K1311" s="109"/>
      <c r="L1311" s="1"/>
      <c r="M1311" s="1"/>
      <c r="N1311" s="1"/>
      <c r="O1311" s="1"/>
      <c r="P1311" s="12"/>
      <c r="Q1311" s="12"/>
      <c r="R1311" s="12"/>
      <c r="S1311" s="12"/>
      <c r="T1311" s="12"/>
      <c r="U1311" s="12"/>
    </row>
    <row r="1312" spans="2:21" s="127" customFormat="1" ht="30" customHeight="1">
      <c r="B1312" s="180"/>
      <c r="C1312" s="210"/>
      <c r="D1312" s="180"/>
      <c r="E1312" s="107"/>
      <c r="F1312" s="179"/>
      <c r="G1312" s="179"/>
      <c r="H1312" s="1"/>
      <c r="I1312" s="1"/>
      <c r="J1312" s="1"/>
      <c r="K1312" s="109"/>
      <c r="L1312" s="1"/>
      <c r="M1312" s="1"/>
      <c r="N1312" s="1"/>
      <c r="O1312" s="1"/>
      <c r="P1312" s="12"/>
      <c r="Q1312" s="12"/>
      <c r="R1312" s="12"/>
      <c r="S1312" s="12"/>
      <c r="T1312" s="12"/>
      <c r="U1312" s="12"/>
    </row>
    <row r="1313" spans="2:21" s="127" customFormat="1" ht="30" customHeight="1">
      <c r="B1313" s="180"/>
      <c r="C1313" s="210"/>
      <c r="D1313" s="180"/>
      <c r="E1313" s="107"/>
      <c r="F1313" s="179"/>
      <c r="G1313" s="179"/>
      <c r="H1313" s="1"/>
      <c r="I1313" s="1"/>
      <c r="J1313" s="1"/>
      <c r="K1313" s="109"/>
      <c r="L1313" s="1"/>
      <c r="M1313" s="1"/>
      <c r="N1313" s="1"/>
      <c r="O1313" s="1"/>
      <c r="P1313" s="12"/>
      <c r="Q1313" s="12"/>
      <c r="R1313" s="12"/>
      <c r="S1313" s="12"/>
      <c r="T1313" s="12"/>
      <c r="U1313" s="12"/>
    </row>
    <row r="1314" spans="2:21" s="127" customFormat="1" ht="30" customHeight="1">
      <c r="B1314" s="180"/>
      <c r="C1314" s="210"/>
      <c r="D1314" s="180"/>
      <c r="E1314" s="107"/>
      <c r="F1314" s="179"/>
      <c r="G1314" s="179"/>
      <c r="H1314" s="1"/>
      <c r="I1314" s="1"/>
      <c r="J1314" s="1"/>
      <c r="K1314" s="109"/>
      <c r="L1314" s="1"/>
      <c r="M1314" s="1"/>
      <c r="N1314" s="1"/>
      <c r="O1314" s="1"/>
      <c r="P1314" s="12"/>
      <c r="Q1314" s="12"/>
      <c r="R1314" s="12"/>
      <c r="S1314" s="12"/>
      <c r="T1314" s="12"/>
      <c r="U1314" s="12"/>
    </row>
    <row r="1315" spans="2:21" s="127" customFormat="1" ht="30" customHeight="1">
      <c r="B1315" s="180"/>
      <c r="C1315" s="210"/>
      <c r="D1315" s="180"/>
      <c r="E1315" s="107"/>
      <c r="F1315" s="179"/>
      <c r="G1315" s="179"/>
      <c r="H1315" s="1"/>
      <c r="I1315" s="1"/>
      <c r="J1315" s="1"/>
      <c r="K1315" s="109"/>
      <c r="L1315" s="1"/>
      <c r="M1315" s="1"/>
      <c r="N1315" s="1"/>
      <c r="O1315" s="1"/>
      <c r="P1315" s="12"/>
      <c r="Q1315" s="12"/>
      <c r="R1315" s="12"/>
      <c r="S1315" s="12"/>
      <c r="T1315" s="12"/>
      <c r="U1315" s="12"/>
    </row>
    <row r="1316" spans="2:21" s="127" customFormat="1" ht="30" customHeight="1">
      <c r="B1316" s="180"/>
      <c r="C1316" s="210"/>
      <c r="D1316" s="180"/>
      <c r="E1316" s="107"/>
      <c r="F1316" s="179"/>
      <c r="G1316" s="179"/>
      <c r="H1316" s="1"/>
      <c r="I1316" s="1"/>
      <c r="J1316" s="1"/>
      <c r="K1316" s="109"/>
      <c r="L1316" s="1"/>
      <c r="M1316" s="1"/>
      <c r="N1316" s="1"/>
      <c r="O1316" s="1"/>
      <c r="P1316" s="12"/>
      <c r="Q1316" s="12"/>
      <c r="R1316" s="12"/>
      <c r="S1316" s="12"/>
      <c r="T1316" s="12"/>
      <c r="U1316" s="12"/>
    </row>
    <row r="1317" spans="2:21" s="127" customFormat="1" ht="30" customHeight="1">
      <c r="B1317" s="180"/>
      <c r="C1317" s="210"/>
      <c r="D1317" s="180"/>
      <c r="E1317" s="107"/>
      <c r="F1317" s="179"/>
      <c r="G1317" s="179"/>
      <c r="H1317" s="1"/>
      <c r="I1317" s="1"/>
      <c r="J1317" s="1"/>
      <c r="K1317" s="109"/>
      <c r="L1317" s="1"/>
      <c r="M1317" s="1"/>
      <c r="N1317" s="1"/>
      <c r="O1317" s="1"/>
      <c r="P1317" s="12"/>
      <c r="Q1317" s="12"/>
      <c r="R1317" s="12"/>
      <c r="S1317" s="12"/>
      <c r="T1317" s="12"/>
      <c r="U1317" s="12"/>
    </row>
    <row r="1318" spans="2:21" s="127" customFormat="1" ht="30" customHeight="1">
      <c r="B1318" s="180"/>
      <c r="C1318" s="210"/>
      <c r="D1318" s="180"/>
      <c r="E1318" s="107"/>
      <c r="F1318" s="179"/>
      <c r="G1318" s="179"/>
      <c r="H1318" s="1"/>
      <c r="I1318" s="1"/>
      <c r="J1318" s="1"/>
      <c r="K1318" s="109"/>
      <c r="L1318" s="1"/>
      <c r="M1318" s="1"/>
      <c r="N1318" s="1"/>
      <c r="O1318" s="1"/>
      <c r="P1318" s="12"/>
      <c r="Q1318" s="12"/>
      <c r="R1318" s="12"/>
      <c r="S1318" s="12"/>
      <c r="T1318" s="12"/>
      <c r="U1318" s="12"/>
    </row>
    <row r="1319" spans="2:21" s="127" customFormat="1" ht="30" customHeight="1">
      <c r="B1319" s="180"/>
      <c r="C1319" s="210"/>
      <c r="D1319" s="180"/>
      <c r="E1319" s="107"/>
      <c r="F1319" s="179"/>
      <c r="G1319" s="179"/>
      <c r="H1319" s="1"/>
      <c r="I1319" s="1"/>
      <c r="J1319" s="1"/>
      <c r="K1319" s="109"/>
      <c r="L1319" s="1"/>
      <c r="M1319" s="1"/>
      <c r="N1319" s="1"/>
      <c r="O1319" s="1"/>
      <c r="P1319" s="12"/>
      <c r="Q1319" s="12"/>
      <c r="R1319" s="12"/>
      <c r="S1319" s="12"/>
      <c r="T1319" s="12"/>
      <c r="U1319" s="12"/>
    </row>
    <row r="1320" spans="2:21" s="127" customFormat="1" ht="30" customHeight="1">
      <c r="B1320" s="180"/>
      <c r="C1320" s="210"/>
      <c r="D1320" s="180"/>
      <c r="E1320" s="107"/>
      <c r="F1320" s="179"/>
      <c r="G1320" s="179"/>
      <c r="H1320" s="1"/>
      <c r="I1320" s="1"/>
      <c r="J1320" s="1"/>
      <c r="K1320" s="109"/>
      <c r="L1320" s="1"/>
      <c r="M1320" s="1"/>
      <c r="N1320" s="1"/>
      <c r="O1320" s="1"/>
      <c r="P1320" s="12"/>
      <c r="Q1320" s="12"/>
      <c r="R1320" s="12"/>
      <c r="S1320" s="12"/>
      <c r="T1320" s="12"/>
      <c r="U1320" s="12"/>
    </row>
    <row r="1321" spans="2:21" s="127" customFormat="1" ht="30" customHeight="1">
      <c r="B1321" s="180"/>
      <c r="C1321" s="210"/>
      <c r="D1321" s="180"/>
      <c r="E1321" s="107"/>
      <c r="F1321" s="179"/>
      <c r="G1321" s="179"/>
      <c r="H1321" s="1"/>
      <c r="I1321" s="1"/>
      <c r="J1321" s="1"/>
      <c r="K1321" s="109"/>
      <c r="L1321" s="1"/>
      <c r="M1321" s="1"/>
      <c r="N1321" s="1"/>
      <c r="O1321" s="1"/>
      <c r="P1321" s="12"/>
      <c r="Q1321" s="12"/>
      <c r="R1321" s="12"/>
      <c r="S1321" s="12"/>
      <c r="T1321" s="12"/>
      <c r="U1321" s="12"/>
    </row>
    <row r="1322" spans="2:21" s="127" customFormat="1" ht="30" customHeight="1">
      <c r="B1322" s="180"/>
      <c r="C1322" s="210"/>
      <c r="D1322" s="180"/>
      <c r="E1322" s="107"/>
      <c r="F1322" s="179"/>
      <c r="G1322" s="179"/>
      <c r="H1322" s="1"/>
      <c r="I1322" s="1"/>
      <c r="J1322" s="1"/>
      <c r="K1322" s="109"/>
      <c r="L1322" s="1"/>
      <c r="M1322" s="1"/>
      <c r="N1322" s="1"/>
      <c r="O1322" s="1"/>
      <c r="P1322" s="12"/>
      <c r="Q1322" s="12"/>
      <c r="R1322" s="12"/>
      <c r="S1322" s="12"/>
      <c r="T1322" s="12"/>
      <c r="U1322" s="12"/>
    </row>
    <row r="1323" spans="2:21" s="127" customFormat="1" ht="30" customHeight="1">
      <c r="B1323" s="180"/>
      <c r="C1323" s="210"/>
      <c r="D1323" s="180"/>
      <c r="E1323" s="107"/>
      <c r="F1323" s="179"/>
      <c r="G1323" s="179"/>
      <c r="H1323" s="1"/>
      <c r="I1323" s="1"/>
      <c r="J1323" s="1"/>
      <c r="K1323" s="109"/>
      <c r="L1323" s="1"/>
      <c r="M1323" s="1"/>
      <c r="N1323" s="1"/>
      <c r="O1323" s="1"/>
      <c r="P1323" s="12"/>
      <c r="Q1323" s="12"/>
      <c r="R1323" s="12"/>
      <c r="S1323" s="12"/>
      <c r="T1323" s="12"/>
      <c r="U1323" s="12"/>
    </row>
    <row r="1324" spans="2:21" s="127" customFormat="1" ht="30" customHeight="1">
      <c r="B1324" s="180"/>
      <c r="C1324" s="210"/>
      <c r="D1324" s="180"/>
      <c r="E1324" s="107"/>
      <c r="F1324" s="179"/>
      <c r="G1324" s="179"/>
      <c r="H1324" s="1"/>
      <c r="I1324" s="1"/>
      <c r="J1324" s="1"/>
      <c r="K1324" s="109"/>
      <c r="L1324" s="1"/>
      <c r="M1324" s="1"/>
      <c r="N1324" s="1"/>
      <c r="O1324" s="1"/>
      <c r="P1324" s="12"/>
      <c r="Q1324" s="12"/>
      <c r="R1324" s="12"/>
      <c r="S1324" s="12"/>
      <c r="T1324" s="12"/>
      <c r="U1324" s="12"/>
    </row>
    <row r="1325" spans="2:21" s="127" customFormat="1" ht="30" customHeight="1">
      <c r="B1325" s="180"/>
      <c r="C1325" s="210"/>
      <c r="D1325" s="180"/>
      <c r="E1325" s="107"/>
      <c r="F1325" s="179"/>
      <c r="G1325" s="179"/>
      <c r="H1325" s="1"/>
      <c r="I1325" s="1"/>
      <c r="J1325" s="1"/>
      <c r="K1325" s="109"/>
      <c r="L1325" s="1"/>
      <c r="M1325" s="1"/>
      <c r="N1325" s="1"/>
      <c r="O1325" s="1"/>
      <c r="P1325" s="12"/>
      <c r="Q1325" s="12"/>
      <c r="R1325" s="12"/>
      <c r="S1325" s="12"/>
      <c r="T1325" s="12"/>
      <c r="U1325" s="12"/>
    </row>
    <row r="1326" spans="2:21" s="127" customFormat="1" ht="30" customHeight="1">
      <c r="B1326" s="180"/>
      <c r="C1326" s="210"/>
      <c r="D1326" s="180"/>
      <c r="E1326" s="107"/>
      <c r="F1326" s="179"/>
      <c r="G1326" s="179"/>
      <c r="H1326" s="1"/>
      <c r="I1326" s="1"/>
      <c r="J1326" s="1"/>
      <c r="K1326" s="109"/>
      <c r="L1326" s="1"/>
      <c r="M1326" s="1"/>
      <c r="N1326" s="1"/>
      <c r="O1326" s="1"/>
      <c r="P1326" s="12"/>
      <c r="Q1326" s="12"/>
      <c r="R1326" s="12"/>
      <c r="S1326" s="12"/>
      <c r="T1326" s="12"/>
      <c r="U1326" s="12"/>
    </row>
    <row r="1327" spans="2:21" s="127" customFormat="1" ht="30" customHeight="1">
      <c r="B1327" s="180"/>
      <c r="C1327" s="210"/>
      <c r="D1327" s="180"/>
      <c r="E1327" s="107"/>
      <c r="F1327" s="179"/>
      <c r="G1327" s="179"/>
      <c r="H1327" s="1"/>
      <c r="I1327" s="1"/>
      <c r="J1327" s="1"/>
      <c r="K1327" s="109"/>
      <c r="L1327" s="1"/>
      <c r="M1327" s="1"/>
      <c r="N1327" s="1"/>
      <c r="O1327" s="1"/>
      <c r="P1327" s="12"/>
      <c r="Q1327" s="12"/>
      <c r="R1327" s="12"/>
      <c r="S1327" s="12"/>
      <c r="T1327" s="12"/>
      <c r="U1327" s="12"/>
    </row>
    <row r="1328" spans="2:21" s="127" customFormat="1" ht="30" customHeight="1">
      <c r="B1328" s="180"/>
      <c r="C1328" s="210"/>
      <c r="D1328" s="180"/>
      <c r="E1328" s="107"/>
      <c r="F1328" s="179"/>
      <c r="G1328" s="179"/>
      <c r="H1328" s="1"/>
      <c r="I1328" s="1"/>
      <c r="J1328" s="1"/>
      <c r="K1328" s="109"/>
      <c r="L1328" s="1"/>
      <c r="M1328" s="1"/>
      <c r="N1328" s="1"/>
      <c r="O1328" s="1"/>
      <c r="P1328" s="12"/>
      <c r="Q1328" s="12"/>
      <c r="R1328" s="12"/>
      <c r="S1328" s="12"/>
      <c r="T1328" s="12"/>
      <c r="U1328" s="12"/>
    </row>
    <row r="1329" spans="2:21" s="127" customFormat="1" ht="30" customHeight="1">
      <c r="B1329" s="180"/>
      <c r="C1329" s="210"/>
      <c r="D1329" s="180"/>
      <c r="E1329" s="107"/>
      <c r="F1329" s="179"/>
      <c r="G1329" s="179"/>
      <c r="H1329" s="1"/>
      <c r="I1329" s="1"/>
      <c r="J1329" s="1"/>
      <c r="K1329" s="109"/>
      <c r="L1329" s="1"/>
      <c r="M1329" s="1"/>
      <c r="N1329" s="1"/>
      <c r="O1329" s="1"/>
      <c r="P1329" s="12"/>
      <c r="Q1329" s="12"/>
      <c r="R1329" s="12"/>
      <c r="S1329" s="12"/>
      <c r="T1329" s="12"/>
      <c r="U1329" s="12"/>
    </row>
    <row r="1330" spans="2:21" s="127" customFormat="1" ht="30" customHeight="1">
      <c r="B1330" s="180"/>
      <c r="C1330" s="210"/>
      <c r="D1330" s="180"/>
      <c r="E1330" s="107"/>
      <c r="F1330" s="179"/>
      <c r="G1330" s="179"/>
      <c r="H1330" s="1"/>
      <c r="I1330" s="1"/>
      <c r="J1330" s="1"/>
      <c r="K1330" s="109"/>
      <c r="L1330" s="1"/>
      <c r="M1330" s="1"/>
      <c r="N1330" s="1"/>
      <c r="O1330" s="1"/>
      <c r="P1330" s="12"/>
      <c r="Q1330" s="12"/>
      <c r="R1330" s="12"/>
      <c r="S1330" s="12"/>
      <c r="T1330" s="12"/>
      <c r="U1330" s="12"/>
    </row>
    <row r="1331" spans="2:21" s="127" customFormat="1" ht="30" customHeight="1">
      <c r="B1331" s="180"/>
      <c r="C1331" s="210"/>
      <c r="D1331" s="180"/>
      <c r="E1331" s="107"/>
      <c r="F1331" s="179"/>
      <c r="G1331" s="179"/>
      <c r="H1331" s="1"/>
      <c r="I1331" s="1"/>
      <c r="J1331" s="1"/>
      <c r="K1331" s="109"/>
      <c r="L1331" s="1"/>
      <c r="M1331" s="1"/>
      <c r="N1331" s="1"/>
      <c r="O1331" s="1"/>
      <c r="P1331" s="12"/>
      <c r="Q1331" s="12"/>
      <c r="R1331" s="12"/>
      <c r="S1331" s="12"/>
      <c r="T1331" s="12"/>
      <c r="U1331" s="12"/>
    </row>
    <row r="1332" spans="2:21" s="127" customFormat="1" ht="30" customHeight="1">
      <c r="B1332" s="180"/>
      <c r="C1332" s="210"/>
      <c r="D1332" s="180"/>
      <c r="E1332" s="107"/>
      <c r="F1332" s="179"/>
      <c r="G1332" s="179"/>
      <c r="H1332" s="1"/>
      <c r="I1332" s="1"/>
      <c r="J1332" s="1"/>
      <c r="K1332" s="109"/>
      <c r="L1332" s="1"/>
      <c r="M1332" s="1"/>
      <c r="N1332" s="1"/>
      <c r="O1332" s="1"/>
      <c r="P1332" s="12"/>
      <c r="Q1332" s="12"/>
      <c r="R1332" s="12"/>
      <c r="S1332" s="12"/>
      <c r="T1332" s="12"/>
      <c r="U1332" s="12"/>
    </row>
    <row r="1333" spans="2:21" s="127" customFormat="1" ht="30" customHeight="1">
      <c r="B1333" s="180"/>
      <c r="C1333" s="210"/>
      <c r="D1333" s="180"/>
      <c r="E1333" s="107"/>
      <c r="F1333" s="179"/>
      <c r="G1333" s="179"/>
      <c r="H1333" s="1"/>
      <c r="I1333" s="1"/>
      <c r="J1333" s="1"/>
      <c r="K1333" s="109"/>
      <c r="L1333" s="1"/>
      <c r="M1333" s="1"/>
      <c r="N1333" s="1"/>
      <c r="O1333" s="1"/>
      <c r="P1333" s="12"/>
      <c r="Q1333" s="12"/>
      <c r="R1333" s="12"/>
      <c r="S1333" s="12"/>
      <c r="T1333" s="12"/>
      <c r="U1333" s="12"/>
    </row>
    <row r="1334" spans="2:21" s="127" customFormat="1" ht="30" customHeight="1">
      <c r="B1334" s="180"/>
      <c r="C1334" s="210"/>
      <c r="D1334" s="180"/>
      <c r="E1334" s="107"/>
      <c r="F1334" s="179"/>
      <c r="G1334" s="179"/>
      <c r="H1334" s="1"/>
      <c r="I1334" s="1"/>
      <c r="J1334" s="1"/>
      <c r="K1334" s="109"/>
      <c r="L1334" s="1"/>
      <c r="M1334" s="1"/>
      <c r="N1334" s="1"/>
      <c r="O1334" s="1"/>
      <c r="P1334" s="12"/>
      <c r="Q1334" s="12"/>
      <c r="R1334" s="12"/>
      <c r="S1334" s="12"/>
      <c r="T1334" s="12"/>
      <c r="U1334" s="12"/>
    </row>
    <row r="1335" spans="2:21" s="127" customFormat="1" ht="30" customHeight="1">
      <c r="B1335" s="180"/>
      <c r="C1335" s="210"/>
      <c r="D1335" s="180"/>
      <c r="E1335" s="107"/>
      <c r="F1335" s="179"/>
      <c r="G1335" s="179"/>
      <c r="H1335" s="1"/>
      <c r="I1335" s="1"/>
      <c r="J1335" s="1"/>
      <c r="K1335" s="109"/>
      <c r="L1335" s="1"/>
      <c r="M1335" s="1"/>
      <c r="N1335" s="1"/>
      <c r="O1335" s="1"/>
      <c r="P1335" s="12"/>
      <c r="Q1335" s="12"/>
      <c r="R1335" s="12"/>
      <c r="S1335" s="12"/>
      <c r="T1335" s="12"/>
      <c r="U1335" s="12"/>
    </row>
    <row r="1336" spans="2:21" s="127" customFormat="1" ht="30" customHeight="1">
      <c r="B1336" s="180"/>
      <c r="C1336" s="210"/>
      <c r="D1336" s="180"/>
      <c r="E1336" s="107"/>
      <c r="F1336" s="179"/>
      <c r="G1336" s="179"/>
      <c r="H1336" s="1"/>
      <c r="I1336" s="1"/>
      <c r="J1336" s="1"/>
      <c r="K1336" s="109"/>
      <c r="L1336" s="1"/>
      <c r="M1336" s="1"/>
      <c r="N1336" s="1"/>
      <c r="O1336" s="1"/>
      <c r="P1336" s="12"/>
      <c r="Q1336" s="12"/>
      <c r="R1336" s="12"/>
      <c r="S1336" s="12"/>
      <c r="T1336" s="12"/>
      <c r="U1336" s="12"/>
    </row>
    <row r="1337" spans="2:21" s="127" customFormat="1" ht="30" customHeight="1">
      <c r="B1337" s="180"/>
      <c r="C1337" s="210"/>
      <c r="D1337" s="180"/>
      <c r="E1337" s="107"/>
      <c r="F1337" s="179"/>
      <c r="G1337" s="179"/>
      <c r="H1337" s="1"/>
      <c r="I1337" s="1"/>
      <c r="J1337" s="1"/>
      <c r="K1337" s="109"/>
      <c r="L1337" s="1"/>
      <c r="M1337" s="1"/>
      <c r="N1337" s="1"/>
      <c r="O1337" s="1"/>
      <c r="P1337" s="12"/>
      <c r="Q1337" s="12"/>
      <c r="R1337" s="12"/>
      <c r="S1337" s="12"/>
      <c r="T1337" s="12"/>
      <c r="U1337" s="12"/>
    </row>
    <row r="1338" spans="2:21" s="127" customFormat="1" ht="30" customHeight="1">
      <c r="B1338" s="180"/>
      <c r="C1338" s="210"/>
      <c r="D1338" s="180"/>
      <c r="E1338" s="107"/>
      <c r="F1338" s="179"/>
      <c r="G1338" s="179"/>
      <c r="H1338" s="1"/>
      <c r="I1338" s="1"/>
      <c r="J1338" s="1"/>
      <c r="K1338" s="109"/>
      <c r="L1338" s="1"/>
      <c r="M1338" s="1"/>
      <c r="N1338" s="1"/>
      <c r="O1338" s="1"/>
      <c r="P1338" s="12"/>
      <c r="Q1338" s="12"/>
      <c r="R1338" s="12"/>
      <c r="S1338" s="12"/>
      <c r="T1338" s="12"/>
      <c r="U1338" s="12"/>
    </row>
    <row r="1339" spans="2:21" s="127" customFormat="1" ht="30" customHeight="1">
      <c r="B1339" s="180"/>
      <c r="C1339" s="210"/>
      <c r="D1339" s="180"/>
      <c r="E1339" s="107"/>
      <c r="F1339" s="179"/>
      <c r="G1339" s="179"/>
      <c r="H1339" s="1"/>
      <c r="I1339" s="1"/>
      <c r="J1339" s="1"/>
      <c r="K1339" s="109"/>
      <c r="L1339" s="1"/>
      <c r="M1339" s="1"/>
      <c r="N1339" s="1"/>
      <c r="O1339" s="1"/>
      <c r="P1339" s="12"/>
      <c r="Q1339" s="12"/>
      <c r="R1339" s="12"/>
      <c r="S1339" s="12"/>
      <c r="T1339" s="12"/>
      <c r="U1339" s="12"/>
    </row>
    <row r="1340" spans="2:21" s="127" customFormat="1" ht="30" customHeight="1">
      <c r="B1340" s="180"/>
      <c r="C1340" s="210"/>
      <c r="D1340" s="180"/>
      <c r="E1340" s="107"/>
      <c r="F1340" s="179"/>
      <c r="G1340" s="179"/>
      <c r="H1340" s="1"/>
      <c r="I1340" s="1"/>
      <c r="J1340" s="1"/>
      <c r="K1340" s="109"/>
      <c r="L1340" s="1"/>
      <c r="M1340" s="1"/>
      <c r="N1340" s="1"/>
      <c r="O1340" s="1"/>
      <c r="P1340" s="12"/>
      <c r="Q1340" s="12"/>
      <c r="R1340" s="12"/>
      <c r="S1340" s="12"/>
      <c r="T1340" s="12"/>
      <c r="U1340" s="12"/>
    </row>
    <row r="1341" spans="2:21" s="127" customFormat="1" ht="30" customHeight="1">
      <c r="B1341" s="180"/>
      <c r="C1341" s="210"/>
      <c r="D1341" s="180"/>
      <c r="E1341" s="107"/>
      <c r="F1341" s="179"/>
      <c r="G1341" s="179"/>
      <c r="H1341" s="1"/>
      <c r="I1341" s="1"/>
      <c r="J1341" s="1"/>
      <c r="K1341" s="109"/>
      <c r="L1341" s="1"/>
      <c r="M1341" s="1"/>
      <c r="N1341" s="1"/>
      <c r="O1341" s="1"/>
      <c r="P1341" s="12"/>
      <c r="Q1341" s="12"/>
      <c r="R1341" s="12"/>
      <c r="S1341" s="12"/>
      <c r="T1341" s="12"/>
      <c r="U1341" s="12"/>
    </row>
    <row r="1342" spans="2:21" s="127" customFormat="1" ht="30" customHeight="1">
      <c r="B1342" s="180"/>
      <c r="C1342" s="210"/>
      <c r="D1342" s="180"/>
      <c r="E1342" s="107"/>
      <c r="F1342" s="179"/>
      <c r="G1342" s="179"/>
      <c r="H1342" s="1"/>
      <c r="I1342" s="1"/>
      <c r="J1342" s="1"/>
      <c r="K1342" s="109"/>
      <c r="L1342" s="1"/>
      <c r="M1342" s="1"/>
      <c r="N1342" s="1"/>
      <c r="O1342" s="1"/>
      <c r="P1342" s="12"/>
      <c r="Q1342" s="12"/>
      <c r="R1342" s="12"/>
      <c r="S1342" s="12"/>
      <c r="T1342" s="12"/>
      <c r="U1342" s="12"/>
    </row>
    <row r="1343" spans="2:21" s="127" customFormat="1" ht="30" customHeight="1">
      <c r="B1343" s="180"/>
      <c r="C1343" s="210"/>
      <c r="D1343" s="180"/>
      <c r="E1343" s="107"/>
      <c r="F1343" s="179"/>
      <c r="G1343" s="179"/>
      <c r="H1343" s="1"/>
      <c r="I1343" s="1"/>
      <c r="J1343" s="1"/>
      <c r="K1343" s="109"/>
      <c r="L1343" s="1"/>
      <c r="M1343" s="1"/>
      <c r="N1343" s="1"/>
      <c r="O1343" s="1"/>
      <c r="P1343" s="12"/>
      <c r="Q1343" s="12"/>
      <c r="R1343" s="12"/>
      <c r="S1343" s="12"/>
      <c r="T1343" s="12"/>
      <c r="U1343" s="12"/>
    </row>
    <row r="1344" spans="2:21" s="127" customFormat="1" ht="30" customHeight="1">
      <c r="B1344" s="180"/>
      <c r="C1344" s="210"/>
      <c r="D1344" s="180"/>
      <c r="E1344" s="107"/>
      <c r="F1344" s="179"/>
      <c r="G1344" s="179"/>
      <c r="H1344" s="1"/>
      <c r="I1344" s="1"/>
      <c r="J1344" s="1"/>
      <c r="K1344" s="109"/>
      <c r="L1344" s="1"/>
      <c r="M1344" s="1"/>
      <c r="N1344" s="1"/>
      <c r="O1344" s="1"/>
      <c r="P1344" s="12"/>
      <c r="Q1344" s="12"/>
      <c r="R1344" s="12"/>
      <c r="S1344" s="12"/>
      <c r="T1344" s="12"/>
      <c r="U1344" s="12"/>
    </row>
    <row r="1345" spans="2:21" s="127" customFormat="1" ht="30" customHeight="1">
      <c r="B1345" s="180"/>
      <c r="C1345" s="210"/>
      <c r="D1345" s="180"/>
      <c r="E1345" s="107"/>
      <c r="F1345" s="179"/>
      <c r="G1345" s="179"/>
      <c r="H1345" s="1"/>
      <c r="I1345" s="1"/>
      <c r="J1345" s="1"/>
      <c r="K1345" s="109"/>
      <c r="L1345" s="1"/>
      <c r="M1345" s="1"/>
      <c r="N1345" s="1"/>
      <c r="O1345" s="1"/>
      <c r="P1345" s="12"/>
      <c r="Q1345" s="12"/>
      <c r="R1345" s="12"/>
      <c r="S1345" s="12"/>
      <c r="T1345" s="12"/>
      <c r="U1345" s="12"/>
    </row>
    <row r="1346" spans="2:21" s="127" customFormat="1" ht="30" customHeight="1">
      <c r="B1346" s="180"/>
      <c r="C1346" s="210"/>
      <c r="D1346" s="180"/>
      <c r="E1346" s="107"/>
      <c r="F1346" s="179"/>
      <c r="G1346" s="179"/>
      <c r="H1346" s="1"/>
      <c r="I1346" s="1"/>
      <c r="J1346" s="1"/>
      <c r="K1346" s="109"/>
      <c r="L1346" s="1"/>
      <c r="M1346" s="1"/>
      <c r="N1346" s="1"/>
      <c r="O1346" s="1"/>
      <c r="P1346" s="12"/>
      <c r="Q1346" s="12"/>
      <c r="R1346" s="12"/>
      <c r="S1346" s="12"/>
      <c r="T1346" s="12"/>
      <c r="U1346" s="12"/>
    </row>
    <row r="1347" spans="2:21" s="127" customFormat="1" ht="30" customHeight="1">
      <c r="B1347" s="180"/>
      <c r="C1347" s="210"/>
      <c r="D1347" s="180"/>
      <c r="E1347" s="107"/>
      <c r="F1347" s="179"/>
      <c r="G1347" s="179"/>
      <c r="H1347" s="1"/>
      <c r="I1347" s="1"/>
      <c r="J1347" s="1"/>
      <c r="K1347" s="109"/>
      <c r="L1347" s="1"/>
      <c r="M1347" s="1"/>
      <c r="N1347" s="1"/>
      <c r="O1347" s="1"/>
      <c r="P1347" s="12"/>
      <c r="Q1347" s="12"/>
      <c r="R1347" s="12"/>
      <c r="S1347" s="12"/>
      <c r="T1347" s="12"/>
      <c r="U1347" s="12"/>
    </row>
    <row r="1348" spans="2:21" s="127" customFormat="1" ht="30" customHeight="1">
      <c r="B1348" s="180"/>
      <c r="C1348" s="210"/>
      <c r="D1348" s="180"/>
      <c r="E1348" s="107"/>
      <c r="F1348" s="179"/>
      <c r="G1348" s="179"/>
      <c r="H1348" s="1"/>
      <c r="I1348" s="1"/>
      <c r="J1348" s="1"/>
      <c r="K1348" s="109"/>
      <c r="L1348" s="1"/>
      <c r="M1348" s="1"/>
      <c r="N1348" s="1"/>
      <c r="O1348" s="1"/>
      <c r="P1348" s="12"/>
      <c r="Q1348" s="12"/>
      <c r="R1348" s="12"/>
      <c r="S1348" s="12"/>
      <c r="T1348" s="12"/>
      <c r="U1348" s="12"/>
    </row>
    <row r="1349" spans="2:21" s="127" customFormat="1" ht="30" customHeight="1">
      <c r="B1349" s="180"/>
      <c r="C1349" s="210"/>
      <c r="D1349" s="180"/>
      <c r="E1349" s="107"/>
      <c r="F1349" s="179"/>
      <c r="G1349" s="179"/>
      <c r="H1349" s="1"/>
      <c r="I1349" s="1"/>
      <c r="J1349" s="1"/>
      <c r="K1349" s="109"/>
      <c r="L1349" s="1"/>
      <c r="M1349" s="1"/>
      <c r="N1349" s="1"/>
      <c r="O1349" s="1"/>
      <c r="P1349" s="12"/>
      <c r="Q1349" s="12"/>
      <c r="R1349" s="12"/>
      <c r="S1349" s="12"/>
      <c r="T1349" s="12"/>
      <c r="U1349" s="12"/>
    </row>
    <row r="1350" spans="2:21" s="127" customFormat="1" ht="30" customHeight="1">
      <c r="B1350" s="180"/>
      <c r="C1350" s="210"/>
      <c r="D1350" s="180"/>
      <c r="E1350" s="107"/>
      <c r="F1350" s="179"/>
      <c r="G1350" s="179"/>
      <c r="H1350" s="1"/>
      <c r="I1350" s="1"/>
      <c r="J1350" s="1"/>
      <c r="K1350" s="109"/>
      <c r="L1350" s="1"/>
      <c r="M1350" s="1"/>
      <c r="N1350" s="1"/>
      <c r="O1350" s="1"/>
      <c r="P1350" s="12"/>
      <c r="Q1350" s="12"/>
      <c r="R1350" s="12"/>
      <c r="S1350" s="12"/>
      <c r="T1350" s="12"/>
      <c r="U1350" s="12"/>
    </row>
    <row r="1351" spans="2:21" s="127" customFormat="1" ht="30" customHeight="1">
      <c r="B1351" s="180"/>
      <c r="C1351" s="210"/>
      <c r="D1351" s="180"/>
      <c r="E1351" s="107"/>
      <c r="F1351" s="179"/>
      <c r="G1351" s="179"/>
      <c r="H1351" s="1"/>
      <c r="I1351" s="1"/>
      <c r="J1351" s="1"/>
      <c r="K1351" s="109"/>
      <c r="L1351" s="1"/>
      <c r="M1351" s="1"/>
      <c r="N1351" s="1"/>
      <c r="O1351" s="1"/>
      <c r="P1351" s="12"/>
      <c r="Q1351" s="12"/>
      <c r="R1351" s="12"/>
      <c r="S1351" s="12"/>
      <c r="T1351" s="12"/>
      <c r="U1351" s="12"/>
    </row>
    <row r="1352" spans="2:21" s="127" customFormat="1" ht="30" customHeight="1">
      <c r="B1352" s="180"/>
      <c r="C1352" s="210"/>
      <c r="D1352" s="180"/>
      <c r="E1352" s="107"/>
      <c r="F1352" s="179"/>
      <c r="G1352" s="179"/>
      <c r="H1352" s="1"/>
      <c r="I1352" s="1"/>
      <c r="J1352" s="1"/>
      <c r="K1352" s="109"/>
      <c r="L1352" s="1"/>
      <c r="M1352" s="1"/>
      <c r="N1352" s="1"/>
      <c r="O1352" s="1"/>
      <c r="P1352" s="12"/>
      <c r="Q1352" s="12"/>
      <c r="R1352" s="12"/>
      <c r="S1352" s="12"/>
      <c r="T1352" s="12"/>
      <c r="U1352" s="12"/>
    </row>
    <row r="1353" spans="2:21" s="127" customFormat="1" ht="30" customHeight="1">
      <c r="B1353" s="180"/>
      <c r="C1353" s="210"/>
      <c r="D1353" s="180"/>
      <c r="E1353" s="107"/>
      <c r="F1353" s="179"/>
      <c r="G1353" s="179"/>
      <c r="H1353" s="1"/>
      <c r="I1353" s="1"/>
      <c r="J1353" s="1"/>
      <c r="K1353" s="109"/>
      <c r="L1353" s="1"/>
      <c r="M1353" s="1"/>
      <c r="N1353" s="1"/>
      <c r="O1353" s="1"/>
      <c r="P1353" s="12"/>
      <c r="Q1353" s="12"/>
      <c r="R1353" s="12"/>
      <c r="S1353" s="12"/>
      <c r="T1353" s="12"/>
      <c r="U1353" s="12"/>
    </row>
    <row r="1354" spans="2:21" s="127" customFormat="1" ht="30" customHeight="1">
      <c r="B1354" s="180"/>
      <c r="C1354" s="210"/>
      <c r="D1354" s="180"/>
      <c r="E1354" s="107"/>
      <c r="F1354" s="179"/>
      <c r="G1354" s="179"/>
      <c r="H1354" s="1"/>
      <c r="I1354" s="1"/>
      <c r="J1354" s="1"/>
      <c r="K1354" s="109"/>
      <c r="L1354" s="1"/>
      <c r="M1354" s="1"/>
      <c r="N1354" s="1"/>
      <c r="O1354" s="1"/>
      <c r="P1354" s="12"/>
      <c r="Q1354" s="12"/>
      <c r="R1354" s="12"/>
      <c r="S1354" s="12"/>
      <c r="T1354" s="12"/>
      <c r="U1354" s="12"/>
    </row>
    <row r="1355" spans="2:21" s="127" customFormat="1" ht="30" customHeight="1">
      <c r="B1355" s="180"/>
      <c r="C1355" s="210"/>
      <c r="D1355" s="180"/>
      <c r="E1355" s="107"/>
      <c r="F1355" s="179"/>
      <c r="G1355" s="179"/>
      <c r="H1355" s="1"/>
      <c r="I1355" s="1"/>
      <c r="J1355" s="1"/>
      <c r="K1355" s="109"/>
      <c r="L1355" s="1"/>
      <c r="M1355" s="1"/>
      <c r="N1355" s="1"/>
      <c r="O1355" s="1"/>
      <c r="P1355" s="12"/>
      <c r="Q1355" s="12"/>
      <c r="R1355" s="12"/>
      <c r="S1355" s="12"/>
      <c r="T1355" s="12"/>
      <c r="U1355" s="12"/>
    </row>
    <row r="1356" spans="2:21" s="127" customFormat="1" ht="30" customHeight="1">
      <c r="B1356" s="180"/>
      <c r="C1356" s="210"/>
      <c r="D1356" s="180"/>
      <c r="E1356" s="107"/>
      <c r="F1356" s="179"/>
      <c r="G1356" s="179"/>
      <c r="H1356" s="1"/>
      <c r="I1356" s="1"/>
      <c r="J1356" s="1"/>
      <c r="K1356" s="109"/>
      <c r="L1356" s="1"/>
      <c r="M1356" s="1"/>
      <c r="N1356" s="1"/>
      <c r="O1356" s="1"/>
      <c r="P1356" s="12"/>
      <c r="Q1356" s="12"/>
      <c r="R1356" s="12"/>
      <c r="S1356" s="12"/>
      <c r="T1356" s="12"/>
      <c r="U1356" s="12"/>
    </row>
    <row r="1357" spans="2:21" s="127" customFormat="1" ht="30" customHeight="1">
      <c r="B1357" s="180"/>
      <c r="C1357" s="210"/>
      <c r="D1357" s="180"/>
      <c r="E1357" s="107"/>
      <c r="F1357" s="179"/>
      <c r="G1357" s="179"/>
      <c r="H1357" s="1"/>
      <c r="I1357" s="1"/>
      <c r="J1357" s="1"/>
      <c r="K1357" s="109"/>
      <c r="L1357" s="1"/>
      <c r="M1357" s="1"/>
      <c r="N1357" s="1"/>
      <c r="O1357" s="1"/>
      <c r="P1357" s="12"/>
      <c r="Q1357" s="12"/>
      <c r="R1357" s="12"/>
      <c r="S1357" s="12"/>
      <c r="T1357" s="12"/>
      <c r="U1357" s="12"/>
    </row>
    <row r="1358" spans="2:21" s="127" customFormat="1" ht="30" customHeight="1">
      <c r="B1358" s="180"/>
      <c r="C1358" s="210"/>
      <c r="D1358" s="180"/>
      <c r="E1358" s="107"/>
      <c r="F1358" s="179"/>
      <c r="G1358" s="179"/>
      <c r="H1358" s="1"/>
      <c r="I1358" s="1"/>
      <c r="J1358" s="1"/>
      <c r="K1358" s="109"/>
      <c r="L1358" s="1"/>
      <c r="M1358" s="1"/>
      <c r="N1358" s="1"/>
      <c r="O1358" s="1"/>
      <c r="P1358" s="12"/>
      <c r="Q1358" s="12"/>
      <c r="R1358" s="12"/>
      <c r="S1358" s="12"/>
      <c r="T1358" s="12"/>
      <c r="U1358" s="12"/>
    </row>
    <row r="1359" spans="2:21" s="127" customFormat="1" ht="30" customHeight="1">
      <c r="B1359" s="180"/>
      <c r="C1359" s="210"/>
      <c r="D1359" s="180"/>
      <c r="E1359" s="107"/>
      <c r="F1359" s="179"/>
      <c r="G1359" s="179"/>
      <c r="H1359" s="1"/>
      <c r="I1359" s="1"/>
      <c r="J1359" s="1"/>
      <c r="K1359" s="109"/>
      <c r="L1359" s="1"/>
      <c r="M1359" s="1"/>
      <c r="N1359" s="1"/>
      <c r="O1359" s="1"/>
      <c r="P1359" s="12"/>
      <c r="Q1359" s="12"/>
      <c r="R1359" s="12"/>
      <c r="S1359" s="12"/>
      <c r="T1359" s="12"/>
      <c r="U1359" s="12"/>
    </row>
    <row r="1360" spans="2:21" s="127" customFormat="1" ht="30" customHeight="1">
      <c r="B1360" s="180"/>
      <c r="C1360" s="210"/>
      <c r="D1360" s="180"/>
      <c r="E1360" s="107"/>
      <c r="F1360" s="179"/>
      <c r="G1360" s="179"/>
      <c r="H1360" s="1"/>
      <c r="I1360" s="1"/>
      <c r="J1360" s="1"/>
      <c r="K1360" s="109"/>
      <c r="L1360" s="1"/>
      <c r="M1360" s="1"/>
      <c r="N1360" s="1"/>
      <c r="O1360" s="1"/>
      <c r="P1360" s="12"/>
      <c r="Q1360" s="12"/>
      <c r="R1360" s="12"/>
      <c r="S1360" s="12"/>
      <c r="T1360" s="12"/>
      <c r="U1360" s="12"/>
    </row>
    <row r="1361" spans="2:21" s="127" customFormat="1" ht="30" customHeight="1">
      <c r="B1361" s="180"/>
      <c r="C1361" s="210"/>
      <c r="D1361" s="180"/>
      <c r="E1361" s="107"/>
      <c r="F1361" s="179"/>
      <c r="G1361" s="179"/>
      <c r="H1361" s="1"/>
      <c r="I1361" s="1"/>
      <c r="J1361" s="1"/>
      <c r="K1361" s="109"/>
      <c r="L1361" s="1"/>
      <c r="M1361" s="1"/>
      <c r="N1361" s="1"/>
      <c r="O1361" s="1"/>
      <c r="P1361" s="12"/>
      <c r="Q1361" s="12"/>
      <c r="R1361" s="12"/>
      <c r="S1361" s="12"/>
      <c r="T1361" s="12"/>
      <c r="U1361" s="12"/>
    </row>
    <row r="1362" spans="2:21" s="127" customFormat="1" ht="30" customHeight="1">
      <c r="B1362" s="180"/>
      <c r="C1362" s="210"/>
      <c r="D1362" s="180"/>
      <c r="E1362" s="107"/>
      <c r="F1362" s="179"/>
      <c r="G1362" s="179"/>
      <c r="H1362" s="1"/>
      <c r="I1362" s="1"/>
      <c r="J1362" s="1"/>
      <c r="K1362" s="109"/>
      <c r="L1362" s="1"/>
      <c r="M1362" s="1"/>
      <c r="N1362" s="1"/>
      <c r="O1362" s="1"/>
      <c r="P1362" s="12"/>
      <c r="Q1362" s="12"/>
      <c r="R1362" s="12"/>
      <c r="S1362" s="12"/>
      <c r="T1362" s="12"/>
      <c r="U1362" s="12"/>
    </row>
    <row r="1363" spans="2:21" s="127" customFormat="1" ht="30" customHeight="1">
      <c r="B1363" s="180"/>
      <c r="C1363" s="210"/>
      <c r="D1363" s="180"/>
      <c r="E1363" s="107"/>
      <c r="F1363" s="179"/>
      <c r="G1363" s="179"/>
      <c r="H1363" s="1"/>
      <c r="I1363" s="1"/>
      <c r="J1363" s="1"/>
      <c r="K1363" s="109"/>
      <c r="L1363" s="1"/>
      <c r="M1363" s="1"/>
      <c r="N1363" s="1"/>
      <c r="O1363" s="1"/>
      <c r="P1363" s="12"/>
      <c r="Q1363" s="12"/>
      <c r="R1363" s="12"/>
      <c r="S1363" s="12"/>
      <c r="T1363" s="12"/>
      <c r="U1363" s="12"/>
    </row>
    <row r="1364" spans="2:21" s="127" customFormat="1" ht="30" customHeight="1">
      <c r="B1364" s="180"/>
      <c r="C1364" s="210"/>
      <c r="D1364" s="180"/>
      <c r="E1364" s="107"/>
      <c r="F1364" s="179"/>
      <c r="G1364" s="179"/>
      <c r="H1364" s="1"/>
      <c r="I1364" s="1"/>
      <c r="J1364" s="1"/>
      <c r="K1364" s="109"/>
      <c r="L1364" s="1"/>
      <c r="M1364" s="1"/>
      <c r="N1364" s="1"/>
      <c r="O1364" s="1"/>
      <c r="P1364" s="12"/>
      <c r="Q1364" s="12"/>
      <c r="R1364" s="12"/>
      <c r="S1364" s="12"/>
      <c r="T1364" s="12"/>
      <c r="U1364" s="12"/>
    </row>
    <row r="1365" spans="2:21" s="127" customFormat="1" ht="30" customHeight="1">
      <c r="B1365" s="180"/>
      <c r="C1365" s="210"/>
      <c r="D1365" s="180"/>
      <c r="E1365" s="107"/>
      <c r="F1365" s="179"/>
      <c r="G1365" s="179"/>
      <c r="H1365" s="1"/>
      <c r="I1365" s="1"/>
      <c r="J1365" s="1"/>
      <c r="K1365" s="109"/>
      <c r="L1365" s="1"/>
      <c r="M1365" s="1"/>
      <c r="N1365" s="1"/>
      <c r="O1365" s="1"/>
      <c r="P1365" s="12"/>
      <c r="Q1365" s="12"/>
      <c r="R1365" s="12"/>
      <c r="S1365" s="12"/>
      <c r="T1365" s="12"/>
      <c r="U1365" s="12"/>
    </row>
    <row r="1366" spans="2:21" s="127" customFormat="1" ht="30" customHeight="1">
      <c r="B1366" s="180"/>
      <c r="C1366" s="210"/>
      <c r="D1366" s="180"/>
      <c r="E1366" s="107"/>
      <c r="F1366" s="179"/>
      <c r="G1366" s="179"/>
      <c r="H1366" s="1"/>
      <c r="I1366" s="1"/>
      <c r="J1366" s="1"/>
      <c r="K1366" s="109"/>
      <c r="L1366" s="1"/>
      <c r="M1366" s="1"/>
      <c r="N1366" s="1"/>
      <c r="O1366" s="1"/>
      <c r="P1366" s="12"/>
      <c r="Q1366" s="12"/>
      <c r="R1366" s="12"/>
      <c r="S1366" s="12"/>
      <c r="T1366" s="12"/>
      <c r="U1366" s="12"/>
    </row>
    <row r="1367" spans="2:21" s="127" customFormat="1" ht="30" customHeight="1">
      <c r="B1367" s="180"/>
      <c r="C1367" s="210"/>
      <c r="D1367" s="180"/>
      <c r="E1367" s="107"/>
      <c r="F1367" s="179"/>
      <c r="G1367" s="179"/>
      <c r="H1367" s="1"/>
      <c r="I1367" s="1"/>
      <c r="J1367" s="1"/>
      <c r="K1367" s="109"/>
      <c r="L1367" s="1"/>
      <c r="M1367" s="1"/>
      <c r="N1367" s="1"/>
      <c r="O1367" s="1"/>
      <c r="P1367" s="12"/>
      <c r="Q1367" s="12"/>
      <c r="R1367" s="12"/>
      <c r="S1367" s="12"/>
      <c r="T1367" s="12"/>
      <c r="U1367" s="12"/>
    </row>
    <row r="1368" spans="2:21" s="127" customFormat="1" ht="30" customHeight="1">
      <c r="B1368" s="180"/>
      <c r="C1368" s="210"/>
      <c r="D1368" s="180"/>
      <c r="E1368" s="107"/>
      <c r="F1368" s="179"/>
      <c r="G1368" s="179"/>
      <c r="H1368" s="1"/>
      <c r="I1368" s="1"/>
      <c r="J1368" s="1"/>
      <c r="K1368" s="109"/>
      <c r="L1368" s="1"/>
      <c r="M1368" s="1"/>
      <c r="N1368" s="1"/>
      <c r="O1368" s="1"/>
      <c r="P1368" s="12"/>
      <c r="Q1368" s="12"/>
      <c r="R1368" s="12"/>
      <c r="S1368" s="12"/>
      <c r="T1368" s="12"/>
      <c r="U1368" s="12"/>
    </row>
    <row r="1369" spans="2:21" s="127" customFormat="1" ht="30" customHeight="1">
      <c r="B1369" s="180"/>
      <c r="C1369" s="210"/>
      <c r="D1369" s="180"/>
      <c r="E1369" s="107"/>
      <c r="F1369" s="179"/>
      <c r="G1369" s="179"/>
      <c r="H1369" s="1"/>
      <c r="I1369" s="1"/>
      <c r="J1369" s="1"/>
      <c r="K1369" s="109"/>
      <c r="L1369" s="1"/>
      <c r="M1369" s="1"/>
      <c r="N1369" s="1"/>
      <c r="O1369" s="1"/>
      <c r="P1369" s="12"/>
      <c r="Q1369" s="12"/>
      <c r="R1369" s="12"/>
      <c r="S1369" s="12"/>
      <c r="T1369" s="12"/>
      <c r="U1369" s="12"/>
    </row>
    <row r="1370" spans="2:21" s="127" customFormat="1" ht="30" customHeight="1">
      <c r="B1370" s="180"/>
      <c r="C1370" s="210"/>
      <c r="D1370" s="180"/>
      <c r="E1370" s="107"/>
      <c r="F1370" s="179"/>
      <c r="G1370" s="179"/>
      <c r="H1370" s="1"/>
      <c r="I1370" s="1"/>
      <c r="J1370" s="1"/>
      <c r="K1370" s="109"/>
      <c r="L1370" s="1"/>
      <c r="M1370" s="1"/>
      <c r="N1370" s="1"/>
      <c r="O1370" s="1"/>
      <c r="P1370" s="12"/>
      <c r="Q1370" s="12"/>
      <c r="R1370" s="12"/>
      <c r="S1370" s="12"/>
      <c r="T1370" s="12"/>
      <c r="U1370" s="12"/>
    </row>
    <row r="1371" spans="2:21" s="127" customFormat="1" ht="30" customHeight="1">
      <c r="B1371" s="180"/>
      <c r="C1371" s="210"/>
      <c r="D1371" s="180"/>
      <c r="E1371" s="107"/>
      <c r="F1371" s="179"/>
      <c r="G1371" s="179"/>
      <c r="H1371" s="1"/>
      <c r="I1371" s="1"/>
      <c r="J1371" s="1"/>
      <c r="K1371" s="109"/>
      <c r="L1371" s="1"/>
      <c r="M1371" s="1"/>
      <c r="N1371" s="1"/>
      <c r="O1371" s="1"/>
      <c r="P1371" s="12"/>
      <c r="Q1371" s="12"/>
      <c r="R1371" s="12"/>
      <c r="S1371" s="12"/>
      <c r="T1371" s="12"/>
      <c r="U1371" s="12"/>
    </row>
    <row r="1372" spans="2:21" s="127" customFormat="1" ht="30" customHeight="1">
      <c r="B1372" s="180"/>
      <c r="C1372" s="210"/>
      <c r="D1372" s="180"/>
      <c r="E1372" s="107"/>
      <c r="F1372" s="179"/>
      <c r="G1372" s="179"/>
      <c r="H1372" s="1"/>
      <c r="I1372" s="1"/>
      <c r="J1372" s="1"/>
      <c r="K1372" s="109"/>
      <c r="L1372" s="1"/>
      <c r="M1372" s="1"/>
      <c r="N1372" s="1"/>
      <c r="O1372" s="1"/>
      <c r="P1372" s="12"/>
      <c r="Q1372" s="12"/>
      <c r="R1372" s="12"/>
      <c r="S1372" s="12"/>
      <c r="T1372" s="12"/>
      <c r="U1372" s="12"/>
    </row>
    <row r="1373" spans="2:21" s="127" customFormat="1" ht="30" customHeight="1">
      <c r="B1373" s="180"/>
      <c r="C1373" s="210"/>
      <c r="D1373" s="180"/>
      <c r="E1373" s="107"/>
      <c r="F1373" s="179"/>
      <c r="G1373" s="179"/>
      <c r="H1373" s="1"/>
      <c r="I1373" s="1"/>
      <c r="J1373" s="1"/>
      <c r="K1373" s="109"/>
      <c r="L1373" s="1"/>
      <c r="M1373" s="1"/>
      <c r="N1373" s="1"/>
      <c r="O1373" s="1"/>
      <c r="P1373" s="12"/>
      <c r="Q1373" s="12"/>
      <c r="R1373" s="12"/>
      <c r="S1373" s="12"/>
      <c r="T1373" s="12"/>
      <c r="U1373" s="12"/>
    </row>
    <row r="1374" spans="2:21" s="127" customFormat="1" ht="30" customHeight="1">
      <c r="B1374" s="180"/>
      <c r="C1374" s="210"/>
      <c r="D1374" s="180"/>
      <c r="E1374" s="107"/>
      <c r="F1374" s="179"/>
      <c r="G1374" s="179"/>
      <c r="H1374" s="1"/>
      <c r="I1374" s="1"/>
      <c r="J1374" s="1"/>
      <c r="K1374" s="109"/>
      <c r="L1374" s="1"/>
      <c r="M1374" s="1"/>
      <c r="N1374" s="1"/>
      <c r="O1374" s="1"/>
      <c r="P1374" s="12"/>
      <c r="Q1374" s="12"/>
      <c r="R1374" s="12"/>
      <c r="S1374" s="12"/>
      <c r="T1374" s="12"/>
      <c r="U1374" s="12"/>
    </row>
    <row r="1375" spans="2:21" s="127" customFormat="1" ht="30" customHeight="1">
      <c r="B1375" s="180"/>
      <c r="C1375" s="210"/>
      <c r="D1375" s="180"/>
      <c r="E1375" s="107"/>
      <c r="F1375" s="179"/>
      <c r="G1375" s="179"/>
      <c r="H1375" s="1"/>
      <c r="I1375" s="1"/>
      <c r="J1375" s="1"/>
      <c r="K1375" s="109"/>
      <c r="L1375" s="1"/>
      <c r="M1375" s="1"/>
      <c r="N1375" s="1"/>
      <c r="O1375" s="1"/>
      <c r="P1375" s="12"/>
      <c r="Q1375" s="12"/>
      <c r="R1375" s="12"/>
      <c r="S1375" s="12"/>
      <c r="T1375" s="12"/>
      <c r="U1375" s="12"/>
    </row>
    <row r="1376" spans="2:21" s="127" customFormat="1" ht="30" customHeight="1">
      <c r="B1376" s="180"/>
      <c r="C1376" s="210"/>
      <c r="D1376" s="180"/>
      <c r="E1376" s="107"/>
      <c r="F1376" s="179"/>
      <c r="G1376" s="179"/>
      <c r="H1376" s="1"/>
      <c r="I1376" s="1"/>
      <c r="J1376" s="1"/>
      <c r="K1376" s="109"/>
      <c r="L1376" s="1"/>
      <c r="M1376" s="1"/>
      <c r="N1376" s="1"/>
      <c r="O1376" s="1"/>
      <c r="P1376" s="12"/>
      <c r="Q1376" s="12"/>
      <c r="R1376" s="12"/>
      <c r="S1376" s="12"/>
      <c r="T1376" s="12"/>
      <c r="U1376" s="12"/>
    </row>
    <row r="1377" spans="2:21" s="127" customFormat="1" ht="30" customHeight="1">
      <c r="B1377" s="180"/>
      <c r="C1377" s="210"/>
      <c r="D1377" s="180"/>
      <c r="E1377" s="107"/>
      <c r="F1377" s="179"/>
      <c r="G1377" s="179"/>
      <c r="H1377" s="1"/>
      <c r="I1377" s="1"/>
      <c r="J1377" s="1"/>
      <c r="K1377" s="109"/>
      <c r="L1377" s="1"/>
      <c r="M1377" s="1"/>
      <c r="N1377" s="1"/>
      <c r="O1377" s="1"/>
      <c r="P1377" s="12"/>
      <c r="Q1377" s="12"/>
      <c r="R1377" s="12"/>
      <c r="S1377" s="12"/>
      <c r="T1377" s="12"/>
      <c r="U1377" s="12"/>
    </row>
    <row r="1378" spans="2:21" s="127" customFormat="1" ht="30" customHeight="1">
      <c r="B1378" s="180"/>
      <c r="C1378" s="210"/>
      <c r="D1378" s="180"/>
      <c r="E1378" s="107"/>
      <c r="F1378" s="179"/>
      <c r="G1378" s="179"/>
      <c r="H1378" s="1"/>
      <c r="I1378" s="1"/>
      <c r="J1378" s="1"/>
      <c r="K1378" s="109"/>
      <c r="L1378" s="1"/>
      <c r="M1378" s="1"/>
      <c r="N1378" s="1"/>
      <c r="O1378" s="1"/>
      <c r="P1378" s="12"/>
      <c r="Q1378" s="12"/>
      <c r="R1378" s="12"/>
      <c r="S1378" s="12"/>
      <c r="T1378" s="12"/>
      <c r="U1378" s="12"/>
    </row>
    <row r="1379" spans="2:21" s="127" customFormat="1" ht="30" customHeight="1">
      <c r="B1379" s="180"/>
      <c r="C1379" s="210"/>
      <c r="D1379" s="180"/>
      <c r="E1379" s="107"/>
      <c r="F1379" s="179"/>
      <c r="G1379" s="179"/>
      <c r="H1379" s="1"/>
      <c r="I1379" s="1"/>
      <c r="J1379" s="1"/>
      <c r="K1379" s="109"/>
      <c r="L1379" s="1"/>
      <c r="M1379" s="1"/>
      <c r="N1379" s="1"/>
      <c r="O1379" s="1"/>
      <c r="P1379" s="12"/>
      <c r="Q1379" s="12"/>
      <c r="R1379" s="12"/>
      <c r="S1379" s="12"/>
      <c r="T1379" s="12"/>
      <c r="U1379" s="12"/>
    </row>
    <row r="1380" spans="2:21" s="127" customFormat="1" ht="30" customHeight="1">
      <c r="B1380" s="180"/>
      <c r="C1380" s="210"/>
      <c r="D1380" s="180"/>
      <c r="E1380" s="107"/>
      <c r="F1380" s="179"/>
      <c r="G1380" s="179"/>
      <c r="H1380" s="1"/>
      <c r="I1380" s="1"/>
      <c r="J1380" s="1"/>
      <c r="K1380" s="109"/>
      <c r="L1380" s="1"/>
      <c r="M1380" s="1"/>
      <c r="N1380" s="1"/>
      <c r="O1380" s="1"/>
      <c r="P1380" s="12"/>
      <c r="Q1380" s="12"/>
      <c r="R1380" s="12"/>
      <c r="S1380" s="12"/>
      <c r="T1380" s="12"/>
      <c r="U1380" s="12"/>
    </row>
    <row r="1381" spans="2:21" s="127" customFormat="1" ht="30" customHeight="1">
      <c r="B1381" s="180"/>
      <c r="C1381" s="210"/>
      <c r="D1381" s="180"/>
      <c r="E1381" s="107"/>
      <c r="F1381" s="179"/>
      <c r="G1381" s="179"/>
      <c r="H1381" s="1"/>
      <c r="I1381" s="1"/>
      <c r="J1381" s="1"/>
      <c r="K1381" s="109"/>
      <c r="L1381" s="1"/>
      <c r="M1381" s="1"/>
      <c r="N1381" s="1"/>
      <c r="O1381" s="1"/>
      <c r="P1381" s="12"/>
      <c r="Q1381" s="12"/>
      <c r="R1381" s="12"/>
      <c r="S1381" s="12"/>
      <c r="T1381" s="12"/>
      <c r="U1381" s="12"/>
    </row>
    <row r="1382" spans="2:21" s="127" customFormat="1" ht="30" customHeight="1">
      <c r="B1382" s="180"/>
      <c r="C1382" s="210"/>
      <c r="D1382" s="180"/>
      <c r="E1382" s="107"/>
      <c r="F1382" s="179"/>
      <c r="G1382" s="179"/>
      <c r="H1382" s="1"/>
      <c r="I1382" s="1"/>
      <c r="J1382" s="1"/>
      <c r="K1382" s="109"/>
      <c r="L1382" s="1"/>
      <c r="M1382" s="1"/>
      <c r="N1382" s="1"/>
      <c r="O1382" s="1"/>
      <c r="P1382" s="12"/>
      <c r="Q1382" s="12"/>
      <c r="R1382" s="12"/>
      <c r="S1382" s="12"/>
      <c r="T1382" s="12"/>
      <c r="U1382" s="12"/>
    </row>
    <row r="1383" spans="2:21" s="127" customFormat="1" ht="30" customHeight="1">
      <c r="B1383" s="180"/>
      <c r="C1383" s="210"/>
      <c r="D1383" s="180"/>
      <c r="E1383" s="107"/>
      <c r="F1383" s="179"/>
      <c r="G1383" s="179"/>
      <c r="H1383" s="1"/>
      <c r="I1383" s="1"/>
      <c r="J1383" s="1"/>
      <c r="K1383" s="109"/>
      <c r="L1383" s="1"/>
      <c r="M1383" s="1"/>
      <c r="N1383" s="1"/>
      <c r="O1383" s="1"/>
      <c r="P1383" s="12"/>
      <c r="Q1383" s="12"/>
      <c r="R1383" s="12"/>
      <c r="S1383" s="12"/>
      <c r="T1383" s="12"/>
      <c r="U1383" s="12"/>
    </row>
    <row r="1384" spans="2:21" s="127" customFormat="1" ht="30" customHeight="1">
      <c r="B1384" s="180"/>
      <c r="C1384" s="210"/>
      <c r="D1384" s="180"/>
      <c r="E1384" s="107"/>
      <c r="F1384" s="179"/>
      <c r="G1384" s="179"/>
      <c r="H1384" s="1"/>
      <c r="I1384" s="1"/>
      <c r="J1384" s="1"/>
      <c r="K1384" s="109"/>
      <c r="L1384" s="1"/>
      <c r="M1384" s="1"/>
      <c r="N1384" s="1"/>
      <c r="O1384" s="1"/>
      <c r="P1384" s="12"/>
      <c r="Q1384" s="12"/>
      <c r="R1384" s="12"/>
      <c r="S1384" s="12"/>
      <c r="T1384" s="12"/>
      <c r="U1384" s="12"/>
    </row>
    <row r="1385" spans="2:21" s="127" customFormat="1" ht="30" customHeight="1">
      <c r="B1385" s="180"/>
      <c r="C1385" s="210"/>
      <c r="D1385" s="180"/>
      <c r="E1385" s="107"/>
      <c r="F1385" s="179"/>
      <c r="G1385" s="179"/>
      <c r="H1385" s="1"/>
      <c r="I1385" s="1"/>
      <c r="J1385" s="1"/>
      <c r="K1385" s="109"/>
      <c r="L1385" s="1"/>
      <c r="M1385" s="1"/>
      <c r="N1385" s="1"/>
      <c r="O1385" s="1"/>
      <c r="P1385" s="12"/>
      <c r="Q1385" s="12"/>
      <c r="R1385" s="12"/>
      <c r="S1385" s="12"/>
      <c r="T1385" s="12"/>
      <c r="U1385" s="12"/>
    </row>
    <row r="1386" spans="2:21" s="127" customFormat="1" ht="30" customHeight="1">
      <c r="B1386" s="180"/>
      <c r="C1386" s="210"/>
      <c r="D1386" s="180"/>
      <c r="E1386" s="107"/>
      <c r="F1386" s="179"/>
      <c r="G1386" s="179"/>
      <c r="H1386" s="1"/>
      <c r="I1386" s="1"/>
      <c r="J1386" s="1"/>
      <c r="K1386" s="109"/>
      <c r="L1386" s="1"/>
      <c r="M1386" s="1"/>
      <c r="N1386" s="1"/>
      <c r="O1386" s="1"/>
      <c r="P1386" s="12"/>
      <c r="Q1386" s="12"/>
      <c r="R1386" s="12"/>
      <c r="S1386" s="12"/>
      <c r="T1386" s="12"/>
      <c r="U1386" s="12"/>
    </row>
    <row r="1387" spans="2:21" s="127" customFormat="1" ht="30" customHeight="1">
      <c r="B1387" s="180"/>
      <c r="C1387" s="210"/>
      <c r="D1387" s="180"/>
      <c r="E1387" s="107"/>
      <c r="F1387" s="179"/>
      <c r="G1387" s="179"/>
      <c r="H1387" s="1"/>
      <c r="I1387" s="1"/>
      <c r="J1387" s="1"/>
      <c r="K1387" s="109"/>
      <c r="L1387" s="1"/>
      <c r="M1387" s="1"/>
      <c r="N1387" s="1"/>
      <c r="O1387" s="1"/>
      <c r="P1387" s="12"/>
      <c r="Q1387" s="12"/>
      <c r="R1387" s="12"/>
      <c r="S1387" s="12"/>
      <c r="T1387" s="12"/>
      <c r="U1387" s="12"/>
    </row>
    <row r="1388" spans="2:21" s="127" customFormat="1" ht="30" customHeight="1">
      <c r="B1388" s="180"/>
      <c r="C1388" s="210"/>
      <c r="D1388" s="180"/>
      <c r="E1388" s="107"/>
      <c r="F1388" s="179"/>
      <c r="G1388" s="179"/>
      <c r="H1388" s="1"/>
      <c r="I1388" s="1"/>
      <c r="J1388" s="1"/>
      <c r="K1388" s="109"/>
      <c r="L1388" s="1"/>
      <c r="M1388" s="1"/>
      <c r="N1388" s="1"/>
      <c r="O1388" s="1"/>
      <c r="P1388" s="12"/>
      <c r="Q1388" s="12"/>
      <c r="R1388" s="12"/>
      <c r="S1388" s="12"/>
      <c r="T1388" s="12"/>
      <c r="U1388" s="12"/>
    </row>
    <row r="1389" spans="2:21" s="127" customFormat="1" ht="30" customHeight="1">
      <c r="B1389" s="180"/>
      <c r="C1389" s="210"/>
      <c r="D1389" s="180"/>
      <c r="E1389" s="107"/>
      <c r="F1389" s="179"/>
      <c r="G1389" s="179"/>
      <c r="H1389" s="1"/>
      <c r="I1389" s="1"/>
      <c r="J1389" s="1"/>
      <c r="K1389" s="109"/>
      <c r="L1389" s="1"/>
      <c r="M1389" s="1"/>
      <c r="N1389" s="1"/>
      <c r="O1389" s="1"/>
      <c r="P1389" s="12"/>
      <c r="Q1389" s="12"/>
      <c r="R1389" s="12"/>
      <c r="S1389" s="12"/>
      <c r="T1389" s="12"/>
      <c r="U1389" s="12"/>
    </row>
    <row r="1390" spans="2:21" s="127" customFormat="1" ht="30" customHeight="1">
      <c r="B1390" s="180"/>
      <c r="C1390" s="210"/>
      <c r="D1390" s="180"/>
      <c r="E1390" s="107"/>
      <c r="F1390" s="179"/>
      <c r="G1390" s="179"/>
      <c r="H1390" s="1"/>
      <c r="I1390" s="1"/>
      <c r="J1390" s="1"/>
      <c r="K1390" s="109"/>
      <c r="L1390" s="1"/>
      <c r="M1390" s="1"/>
      <c r="N1390" s="1"/>
      <c r="O1390" s="1"/>
      <c r="P1390" s="12"/>
      <c r="Q1390" s="12"/>
      <c r="R1390" s="12"/>
      <c r="S1390" s="12"/>
      <c r="T1390" s="12"/>
      <c r="U1390" s="12"/>
    </row>
    <row r="1391" spans="2:21" s="127" customFormat="1" ht="30" customHeight="1">
      <c r="B1391" s="180"/>
      <c r="C1391" s="210"/>
      <c r="D1391" s="180"/>
      <c r="E1391" s="107"/>
      <c r="F1391" s="179"/>
      <c r="G1391" s="179"/>
      <c r="H1391" s="1"/>
      <c r="I1391" s="1"/>
      <c r="J1391" s="1"/>
      <c r="K1391" s="109"/>
      <c r="L1391" s="1"/>
      <c r="M1391" s="1"/>
      <c r="N1391" s="1"/>
      <c r="O1391" s="1"/>
      <c r="P1391" s="12"/>
      <c r="Q1391" s="12"/>
      <c r="R1391" s="12"/>
      <c r="S1391" s="12"/>
      <c r="T1391" s="12"/>
      <c r="U1391" s="12"/>
    </row>
    <row r="1392" spans="2:21" s="127" customFormat="1" ht="30" customHeight="1">
      <c r="B1392" s="180"/>
      <c r="C1392" s="210"/>
      <c r="D1392" s="180"/>
      <c r="E1392" s="107"/>
      <c r="F1392" s="179"/>
      <c r="G1392" s="179"/>
      <c r="H1392" s="1"/>
      <c r="I1392" s="1"/>
      <c r="J1392" s="1"/>
      <c r="K1392" s="109"/>
      <c r="L1392" s="1"/>
      <c r="M1392" s="1"/>
      <c r="N1392" s="1"/>
      <c r="O1392" s="1"/>
      <c r="P1392" s="12"/>
      <c r="Q1392" s="12"/>
      <c r="R1392" s="12"/>
      <c r="S1392" s="12"/>
      <c r="T1392" s="12"/>
      <c r="U1392" s="12"/>
    </row>
    <row r="1393" spans="2:21" s="127" customFormat="1" ht="30" customHeight="1">
      <c r="B1393" s="180"/>
      <c r="C1393" s="210"/>
      <c r="D1393" s="180"/>
      <c r="E1393" s="107"/>
      <c r="F1393" s="179"/>
      <c r="G1393" s="179"/>
      <c r="H1393" s="1"/>
      <c r="I1393" s="1"/>
      <c r="J1393" s="1"/>
      <c r="K1393" s="109"/>
      <c r="L1393" s="1"/>
      <c r="M1393" s="1"/>
      <c r="N1393" s="1"/>
      <c r="O1393" s="1"/>
      <c r="P1393" s="12"/>
      <c r="Q1393" s="12"/>
      <c r="R1393" s="12"/>
      <c r="S1393" s="12"/>
      <c r="T1393" s="12"/>
      <c r="U1393" s="12"/>
    </row>
    <row r="1394" spans="2:21" s="127" customFormat="1" ht="30" customHeight="1">
      <c r="B1394" s="180"/>
      <c r="C1394" s="210"/>
      <c r="D1394" s="180"/>
      <c r="E1394" s="107"/>
      <c r="F1394" s="179"/>
      <c r="G1394" s="179"/>
      <c r="H1394" s="1"/>
      <c r="I1394" s="1"/>
      <c r="J1394" s="1"/>
      <c r="K1394" s="109"/>
      <c r="L1394" s="1"/>
      <c r="M1394" s="1"/>
      <c r="N1394" s="1"/>
      <c r="O1394" s="1"/>
      <c r="P1394" s="12"/>
      <c r="Q1394" s="12"/>
      <c r="R1394" s="12"/>
      <c r="S1394" s="12"/>
      <c r="T1394" s="12"/>
      <c r="U1394" s="12"/>
    </row>
    <row r="1395" spans="2:21" s="127" customFormat="1" ht="30" customHeight="1">
      <c r="B1395" s="180"/>
      <c r="C1395" s="210"/>
      <c r="D1395" s="180"/>
      <c r="E1395" s="107"/>
      <c r="F1395" s="179"/>
      <c r="G1395" s="179"/>
      <c r="H1395" s="1"/>
      <c r="I1395" s="1"/>
      <c r="J1395" s="1"/>
      <c r="K1395" s="109"/>
      <c r="L1395" s="1"/>
      <c r="M1395" s="1"/>
      <c r="N1395" s="1"/>
      <c r="O1395" s="1"/>
      <c r="P1395" s="12"/>
      <c r="Q1395" s="12"/>
      <c r="R1395" s="12"/>
      <c r="S1395" s="12"/>
      <c r="T1395" s="12"/>
      <c r="U1395" s="12"/>
    </row>
    <row r="1396" spans="2:21" s="127" customFormat="1" ht="30" customHeight="1">
      <c r="B1396" s="180"/>
      <c r="C1396" s="210"/>
      <c r="D1396" s="180"/>
      <c r="E1396" s="107"/>
      <c r="F1396" s="179"/>
      <c r="G1396" s="179"/>
      <c r="H1396" s="1"/>
      <c r="I1396" s="1"/>
      <c r="J1396" s="1"/>
      <c r="K1396" s="109"/>
      <c r="L1396" s="1"/>
      <c r="M1396" s="1"/>
      <c r="N1396" s="1"/>
      <c r="O1396" s="1"/>
      <c r="P1396" s="12"/>
      <c r="Q1396" s="12"/>
      <c r="R1396" s="12"/>
      <c r="S1396" s="12"/>
      <c r="T1396" s="12"/>
      <c r="U1396" s="12"/>
    </row>
    <row r="1397" spans="2:21" s="127" customFormat="1" ht="30" customHeight="1">
      <c r="B1397" s="180"/>
      <c r="C1397" s="210"/>
      <c r="D1397" s="180"/>
      <c r="E1397" s="107"/>
      <c r="F1397" s="179"/>
      <c r="G1397" s="179"/>
      <c r="H1397" s="1"/>
      <c r="I1397" s="1"/>
      <c r="J1397" s="1"/>
      <c r="K1397" s="109"/>
      <c r="L1397" s="1"/>
      <c r="M1397" s="1"/>
      <c r="N1397" s="1"/>
      <c r="O1397" s="1"/>
      <c r="P1397" s="12"/>
      <c r="Q1397" s="12"/>
      <c r="R1397" s="12"/>
      <c r="S1397" s="12"/>
      <c r="T1397" s="12"/>
      <c r="U1397" s="12"/>
    </row>
    <row r="1398" spans="2:21" s="127" customFormat="1" ht="30" customHeight="1">
      <c r="B1398" s="180"/>
      <c r="C1398" s="210"/>
      <c r="D1398" s="180"/>
      <c r="E1398" s="107"/>
      <c r="F1398" s="179"/>
      <c r="G1398" s="179"/>
      <c r="H1398" s="1"/>
      <c r="I1398" s="1"/>
      <c r="J1398" s="1"/>
      <c r="K1398" s="109"/>
      <c r="L1398" s="1"/>
      <c r="M1398" s="1"/>
      <c r="N1398" s="1"/>
      <c r="O1398" s="1"/>
      <c r="P1398" s="12"/>
      <c r="Q1398" s="12"/>
      <c r="R1398" s="12"/>
      <c r="S1398" s="12"/>
      <c r="T1398" s="12"/>
      <c r="U1398" s="12"/>
    </row>
    <row r="1399" spans="2:21" s="127" customFormat="1" ht="30" customHeight="1">
      <c r="B1399" s="180"/>
      <c r="C1399" s="210"/>
      <c r="D1399" s="180"/>
      <c r="E1399" s="107"/>
      <c r="F1399" s="179"/>
      <c r="G1399" s="179"/>
      <c r="H1399" s="1"/>
      <c r="I1399" s="1"/>
      <c r="J1399" s="1"/>
      <c r="K1399" s="109"/>
      <c r="L1399" s="1"/>
      <c r="M1399" s="1"/>
      <c r="N1399" s="1"/>
      <c r="O1399" s="1"/>
      <c r="P1399" s="12"/>
      <c r="Q1399" s="12"/>
      <c r="R1399" s="12"/>
      <c r="S1399" s="12"/>
      <c r="T1399" s="12"/>
      <c r="U1399" s="12"/>
    </row>
    <row r="1400" spans="2:21" s="127" customFormat="1" ht="30" customHeight="1">
      <c r="B1400" s="180"/>
      <c r="C1400" s="210"/>
      <c r="D1400" s="180"/>
      <c r="E1400" s="107"/>
      <c r="F1400" s="179"/>
      <c r="G1400" s="179"/>
      <c r="H1400" s="1"/>
      <c r="I1400" s="1"/>
      <c r="J1400" s="1"/>
      <c r="K1400" s="109"/>
      <c r="L1400" s="1"/>
      <c r="M1400" s="1"/>
      <c r="N1400" s="1"/>
      <c r="O1400" s="1"/>
      <c r="P1400" s="12"/>
      <c r="Q1400" s="12"/>
      <c r="R1400" s="12"/>
      <c r="S1400" s="12"/>
      <c r="T1400" s="12"/>
      <c r="U1400" s="12"/>
    </row>
    <row r="1401" spans="2:21" s="127" customFormat="1" ht="30" customHeight="1">
      <c r="B1401" s="180"/>
      <c r="C1401" s="210"/>
      <c r="D1401" s="180"/>
      <c r="E1401" s="107"/>
      <c r="F1401" s="179"/>
      <c r="G1401" s="179"/>
      <c r="H1401" s="1"/>
      <c r="I1401" s="1"/>
      <c r="J1401" s="1"/>
      <c r="K1401" s="109"/>
      <c r="L1401" s="1"/>
      <c r="M1401" s="1"/>
      <c r="N1401" s="1"/>
      <c r="O1401" s="1"/>
      <c r="P1401" s="12"/>
      <c r="Q1401" s="12"/>
      <c r="R1401" s="12"/>
      <c r="S1401" s="12"/>
      <c r="T1401" s="12"/>
      <c r="U1401" s="12"/>
    </row>
    <row r="1402" spans="2:21" s="127" customFormat="1" ht="30" customHeight="1">
      <c r="B1402" s="180"/>
      <c r="C1402" s="210"/>
      <c r="D1402" s="180"/>
      <c r="E1402" s="107"/>
      <c r="F1402" s="179"/>
      <c r="G1402" s="179"/>
      <c r="H1402" s="1"/>
      <c r="I1402" s="1"/>
      <c r="J1402" s="1"/>
      <c r="K1402" s="109"/>
      <c r="L1402" s="1"/>
      <c r="M1402" s="1"/>
      <c r="N1402" s="1"/>
      <c r="O1402" s="1"/>
      <c r="P1402" s="12"/>
      <c r="Q1402" s="12"/>
      <c r="R1402" s="12"/>
      <c r="S1402" s="12"/>
      <c r="T1402" s="12"/>
      <c r="U1402" s="12"/>
    </row>
    <row r="1403" spans="2:21" s="127" customFormat="1" ht="30" customHeight="1">
      <c r="B1403" s="180"/>
      <c r="C1403" s="210"/>
      <c r="D1403" s="180"/>
      <c r="E1403" s="107"/>
      <c r="F1403" s="179"/>
      <c r="G1403" s="179"/>
      <c r="H1403" s="1"/>
      <c r="I1403" s="1"/>
      <c r="J1403" s="1"/>
      <c r="K1403" s="109"/>
      <c r="L1403" s="1"/>
      <c r="M1403" s="1"/>
      <c r="N1403" s="1"/>
      <c r="O1403" s="1"/>
      <c r="P1403" s="12"/>
      <c r="Q1403" s="12"/>
      <c r="R1403" s="12"/>
      <c r="S1403" s="12"/>
      <c r="T1403" s="12"/>
      <c r="U1403" s="12"/>
    </row>
    <row r="1404" spans="2:21" s="127" customFormat="1" ht="30" customHeight="1">
      <c r="B1404" s="180"/>
      <c r="C1404" s="210"/>
      <c r="D1404" s="180"/>
      <c r="E1404" s="107"/>
      <c r="F1404" s="179"/>
      <c r="G1404" s="179"/>
      <c r="H1404" s="1"/>
      <c r="I1404" s="1"/>
      <c r="J1404" s="1"/>
      <c r="K1404" s="109"/>
      <c r="L1404" s="1"/>
      <c r="M1404" s="1"/>
      <c r="N1404" s="1"/>
      <c r="O1404" s="1"/>
      <c r="P1404" s="12"/>
      <c r="Q1404" s="12"/>
      <c r="R1404" s="12"/>
      <c r="S1404" s="12"/>
      <c r="T1404" s="12"/>
      <c r="U1404" s="12"/>
    </row>
    <row r="1405" spans="2:21" s="127" customFormat="1" ht="30" customHeight="1">
      <c r="B1405" s="180"/>
      <c r="C1405" s="210"/>
      <c r="D1405" s="180"/>
      <c r="E1405" s="107"/>
      <c r="F1405" s="179"/>
      <c r="G1405" s="179"/>
      <c r="H1405" s="1"/>
      <c r="I1405" s="1"/>
      <c r="J1405" s="1"/>
      <c r="K1405" s="109"/>
      <c r="L1405" s="1"/>
      <c r="M1405" s="1"/>
      <c r="N1405" s="1"/>
      <c r="O1405" s="1"/>
      <c r="P1405" s="12"/>
      <c r="Q1405" s="12"/>
      <c r="R1405" s="12"/>
      <c r="S1405" s="12"/>
      <c r="T1405" s="12"/>
      <c r="U1405" s="12"/>
    </row>
    <row r="1406" spans="2:21" s="127" customFormat="1" ht="30" customHeight="1">
      <c r="B1406" s="180"/>
      <c r="C1406" s="210"/>
      <c r="D1406" s="180"/>
      <c r="E1406" s="107"/>
      <c r="F1406" s="179"/>
      <c r="G1406" s="179"/>
      <c r="H1406" s="1"/>
      <c r="I1406" s="1"/>
      <c r="J1406" s="1"/>
      <c r="K1406" s="109"/>
      <c r="L1406" s="1"/>
      <c r="M1406" s="1"/>
      <c r="N1406" s="1"/>
      <c r="O1406" s="1"/>
      <c r="P1406" s="12"/>
      <c r="Q1406" s="12"/>
      <c r="R1406" s="12"/>
      <c r="S1406" s="12"/>
      <c r="T1406" s="12"/>
      <c r="U1406" s="12"/>
    </row>
    <row r="1407" spans="2:21" s="127" customFormat="1" ht="30" customHeight="1">
      <c r="B1407" s="180"/>
      <c r="C1407" s="210"/>
      <c r="D1407" s="180"/>
      <c r="E1407" s="107"/>
      <c r="F1407" s="179"/>
      <c r="G1407" s="179"/>
      <c r="H1407" s="1"/>
      <c r="I1407" s="1"/>
      <c r="J1407" s="1"/>
      <c r="K1407" s="109"/>
      <c r="L1407" s="1"/>
      <c r="M1407" s="1"/>
      <c r="N1407" s="1"/>
      <c r="O1407" s="1"/>
      <c r="P1407" s="12"/>
      <c r="Q1407" s="12"/>
      <c r="R1407" s="12"/>
      <c r="S1407" s="12"/>
      <c r="T1407" s="12"/>
      <c r="U1407" s="12"/>
    </row>
    <row r="1408" spans="2:21" s="127" customFormat="1" ht="30" customHeight="1">
      <c r="B1408" s="180"/>
      <c r="C1408" s="210"/>
      <c r="D1408" s="180"/>
      <c r="E1408" s="107"/>
      <c r="F1408" s="179"/>
      <c r="G1408" s="179"/>
      <c r="H1408" s="1"/>
      <c r="I1408" s="1"/>
      <c r="J1408" s="1"/>
      <c r="K1408" s="109"/>
      <c r="L1408" s="1"/>
      <c r="M1408" s="1"/>
      <c r="N1408" s="1"/>
      <c r="O1408" s="1"/>
      <c r="P1408" s="12"/>
      <c r="Q1408" s="12"/>
      <c r="R1408" s="12"/>
      <c r="S1408" s="12"/>
      <c r="T1408" s="12"/>
      <c r="U1408" s="12"/>
    </row>
    <row r="1409" spans="2:21" s="127" customFormat="1" ht="30" customHeight="1">
      <c r="B1409" s="180"/>
      <c r="C1409" s="210"/>
      <c r="D1409" s="180"/>
      <c r="E1409" s="107"/>
      <c r="F1409" s="179"/>
      <c r="G1409" s="179"/>
      <c r="H1409" s="1"/>
      <c r="I1409" s="1"/>
      <c r="J1409" s="1"/>
      <c r="K1409" s="109"/>
      <c r="L1409" s="1"/>
      <c r="M1409" s="1"/>
      <c r="N1409" s="1"/>
      <c r="O1409" s="1"/>
      <c r="P1409" s="12"/>
      <c r="Q1409" s="12"/>
      <c r="R1409" s="12"/>
      <c r="S1409" s="12"/>
      <c r="T1409" s="12"/>
      <c r="U1409" s="12"/>
    </row>
    <row r="1410" spans="2:21" s="127" customFormat="1" ht="30" customHeight="1">
      <c r="B1410" s="180"/>
      <c r="C1410" s="210"/>
      <c r="D1410" s="180"/>
      <c r="E1410" s="107"/>
      <c r="F1410" s="179"/>
      <c r="G1410" s="179"/>
      <c r="H1410" s="1"/>
      <c r="I1410" s="1"/>
      <c r="J1410" s="1"/>
      <c r="K1410" s="109"/>
      <c r="L1410" s="1"/>
      <c r="M1410" s="1"/>
      <c r="N1410" s="1"/>
      <c r="O1410" s="1"/>
      <c r="P1410" s="12"/>
      <c r="Q1410" s="12"/>
      <c r="R1410" s="12"/>
      <c r="S1410" s="12"/>
      <c r="T1410" s="12"/>
      <c r="U1410" s="12"/>
    </row>
    <row r="1411" spans="2:21" s="127" customFormat="1" ht="30" customHeight="1">
      <c r="B1411" s="180"/>
      <c r="C1411" s="210"/>
      <c r="D1411" s="180"/>
      <c r="E1411" s="107"/>
      <c r="F1411" s="179"/>
      <c r="G1411" s="179"/>
      <c r="H1411" s="1"/>
      <c r="I1411" s="1"/>
      <c r="J1411" s="1"/>
      <c r="K1411" s="109"/>
      <c r="L1411" s="1"/>
      <c r="M1411" s="1"/>
      <c r="N1411" s="1"/>
      <c r="O1411" s="1"/>
      <c r="P1411" s="12"/>
      <c r="Q1411" s="12"/>
      <c r="R1411" s="12"/>
      <c r="S1411" s="12"/>
      <c r="T1411" s="12"/>
      <c r="U1411" s="12"/>
    </row>
    <row r="1412" spans="2:21" s="127" customFormat="1" ht="30" customHeight="1">
      <c r="B1412" s="180"/>
      <c r="C1412" s="210"/>
      <c r="D1412" s="180"/>
      <c r="E1412" s="107"/>
      <c r="F1412" s="179"/>
      <c r="G1412" s="179"/>
      <c r="H1412" s="1"/>
      <c r="I1412" s="1"/>
      <c r="J1412" s="1"/>
      <c r="K1412" s="109"/>
      <c r="L1412" s="1"/>
      <c r="M1412" s="1"/>
      <c r="N1412" s="1"/>
      <c r="O1412" s="1"/>
      <c r="P1412" s="12"/>
      <c r="Q1412" s="12"/>
      <c r="R1412" s="12"/>
      <c r="S1412" s="12"/>
      <c r="T1412" s="12"/>
      <c r="U1412" s="12"/>
    </row>
    <row r="1413" spans="2:21" s="127" customFormat="1" ht="30" customHeight="1">
      <c r="B1413" s="180"/>
      <c r="C1413" s="210"/>
      <c r="D1413" s="180"/>
      <c r="E1413" s="107"/>
      <c r="F1413" s="179"/>
      <c r="G1413" s="179"/>
      <c r="H1413" s="1"/>
      <c r="I1413" s="1"/>
      <c r="J1413" s="1"/>
      <c r="K1413" s="109"/>
      <c r="L1413" s="1"/>
      <c r="M1413" s="1"/>
      <c r="N1413" s="1"/>
      <c r="O1413" s="1"/>
      <c r="P1413" s="12"/>
      <c r="Q1413" s="12"/>
      <c r="R1413" s="12"/>
      <c r="S1413" s="12"/>
      <c r="T1413" s="12"/>
      <c r="U1413" s="12"/>
    </row>
    <row r="1414" spans="2:21" s="127" customFormat="1" ht="30" customHeight="1">
      <c r="B1414" s="180"/>
      <c r="C1414" s="210"/>
      <c r="D1414" s="180"/>
      <c r="E1414" s="107"/>
      <c r="F1414" s="179"/>
      <c r="G1414" s="179"/>
      <c r="H1414" s="1"/>
      <c r="I1414" s="1"/>
      <c r="J1414" s="1"/>
      <c r="K1414" s="109"/>
      <c r="L1414" s="1"/>
      <c r="M1414" s="1"/>
      <c r="N1414" s="1"/>
      <c r="O1414" s="1"/>
      <c r="P1414" s="12"/>
      <c r="Q1414" s="12"/>
      <c r="R1414" s="12"/>
      <c r="S1414" s="12"/>
      <c r="T1414" s="12"/>
      <c r="U1414" s="12"/>
    </row>
    <row r="1415" spans="2:21" s="127" customFormat="1" ht="30" customHeight="1">
      <c r="B1415" s="180"/>
      <c r="C1415" s="210"/>
      <c r="D1415" s="180"/>
      <c r="E1415" s="107"/>
      <c r="F1415" s="179"/>
      <c r="G1415" s="179"/>
      <c r="H1415" s="1"/>
      <c r="I1415" s="1"/>
      <c r="J1415" s="1"/>
      <c r="K1415" s="109"/>
      <c r="L1415" s="1"/>
      <c r="M1415" s="1"/>
      <c r="N1415" s="1"/>
      <c r="O1415" s="1"/>
      <c r="P1415" s="12"/>
      <c r="Q1415" s="12"/>
      <c r="R1415" s="12"/>
      <c r="S1415" s="12"/>
      <c r="T1415" s="12"/>
      <c r="U1415" s="12"/>
    </row>
    <row r="1416" spans="2:21" s="127" customFormat="1" ht="30" customHeight="1">
      <c r="B1416" s="180"/>
      <c r="C1416" s="210"/>
      <c r="D1416" s="180"/>
      <c r="E1416" s="107"/>
      <c r="F1416" s="179"/>
      <c r="G1416" s="179"/>
      <c r="H1416" s="1"/>
      <c r="I1416" s="1"/>
      <c r="J1416" s="1"/>
      <c r="K1416" s="109"/>
      <c r="L1416" s="1"/>
      <c r="M1416" s="1"/>
      <c r="N1416" s="1"/>
      <c r="O1416" s="1"/>
      <c r="P1416" s="12"/>
      <c r="Q1416" s="12"/>
      <c r="R1416" s="12"/>
      <c r="S1416" s="12"/>
      <c r="T1416" s="12"/>
      <c r="U1416" s="12"/>
    </row>
    <row r="1417" spans="2:21" s="127" customFormat="1" ht="30" customHeight="1">
      <c r="B1417" s="180"/>
      <c r="C1417" s="210"/>
      <c r="D1417" s="180"/>
      <c r="E1417" s="107"/>
      <c r="F1417" s="179"/>
      <c r="G1417" s="179"/>
      <c r="H1417" s="1"/>
      <c r="I1417" s="1"/>
      <c r="J1417" s="1"/>
      <c r="K1417" s="109"/>
      <c r="L1417" s="1"/>
      <c r="M1417" s="1"/>
      <c r="N1417" s="1"/>
      <c r="O1417" s="1"/>
      <c r="P1417" s="12"/>
      <c r="Q1417" s="12"/>
      <c r="R1417" s="12"/>
      <c r="S1417" s="12"/>
      <c r="T1417" s="12"/>
      <c r="U1417" s="12"/>
    </row>
    <row r="1418" spans="2:21" s="127" customFormat="1" ht="30" customHeight="1">
      <c r="B1418" s="180"/>
      <c r="C1418" s="210"/>
      <c r="D1418" s="180"/>
      <c r="E1418" s="107"/>
      <c r="F1418" s="179"/>
      <c r="G1418" s="179"/>
      <c r="H1418" s="1"/>
      <c r="I1418" s="1"/>
      <c r="J1418" s="1"/>
      <c r="K1418" s="109"/>
      <c r="L1418" s="1"/>
      <c r="M1418" s="1"/>
      <c r="N1418" s="1"/>
      <c r="O1418" s="1"/>
      <c r="P1418" s="12"/>
      <c r="Q1418" s="12"/>
      <c r="R1418" s="12"/>
      <c r="S1418" s="12"/>
      <c r="T1418" s="12"/>
      <c r="U1418" s="12"/>
    </row>
    <row r="1419" spans="2:21" s="127" customFormat="1" ht="30" customHeight="1">
      <c r="B1419" s="180"/>
      <c r="C1419" s="210"/>
      <c r="D1419" s="180"/>
      <c r="E1419" s="107"/>
      <c r="F1419" s="179"/>
      <c r="G1419" s="179"/>
      <c r="H1419" s="1"/>
      <c r="I1419" s="1"/>
      <c r="J1419" s="1"/>
      <c r="K1419" s="109"/>
      <c r="L1419" s="1"/>
      <c r="M1419" s="1"/>
      <c r="N1419" s="1"/>
      <c r="O1419" s="1"/>
      <c r="P1419" s="12"/>
      <c r="Q1419" s="12"/>
      <c r="R1419" s="12"/>
      <c r="S1419" s="12"/>
      <c r="T1419" s="12"/>
      <c r="U1419" s="12"/>
    </row>
    <row r="1420" spans="2:21" s="127" customFormat="1" ht="30" customHeight="1">
      <c r="B1420" s="180"/>
      <c r="C1420" s="210"/>
      <c r="D1420" s="180"/>
      <c r="E1420" s="107"/>
      <c r="F1420" s="179"/>
      <c r="G1420" s="179"/>
      <c r="H1420" s="1"/>
      <c r="I1420" s="1"/>
      <c r="J1420" s="1"/>
      <c r="K1420" s="109"/>
      <c r="L1420" s="1"/>
      <c r="M1420" s="1"/>
      <c r="N1420" s="1"/>
      <c r="O1420" s="1"/>
      <c r="P1420" s="12"/>
      <c r="Q1420" s="12"/>
      <c r="R1420" s="12"/>
      <c r="S1420" s="12"/>
      <c r="T1420" s="12"/>
      <c r="U1420" s="12"/>
    </row>
    <row r="1421" spans="2:21" s="127" customFormat="1" ht="30" customHeight="1">
      <c r="B1421" s="180"/>
      <c r="C1421" s="210"/>
      <c r="D1421" s="180"/>
      <c r="E1421" s="107"/>
      <c r="F1421" s="179"/>
      <c r="G1421" s="179"/>
      <c r="H1421" s="1"/>
      <c r="I1421" s="1"/>
      <c r="J1421" s="1"/>
      <c r="K1421" s="109"/>
      <c r="L1421" s="1"/>
      <c r="M1421" s="1"/>
      <c r="N1421" s="1"/>
      <c r="O1421" s="1"/>
      <c r="P1421" s="12"/>
      <c r="Q1421" s="12"/>
      <c r="R1421" s="12"/>
      <c r="S1421" s="12"/>
      <c r="T1421" s="12"/>
      <c r="U1421" s="12"/>
    </row>
    <row r="1422" spans="2:21" s="127" customFormat="1" ht="30" customHeight="1">
      <c r="B1422" s="180"/>
      <c r="C1422" s="210"/>
      <c r="D1422" s="180"/>
      <c r="E1422" s="107"/>
      <c r="F1422" s="179"/>
      <c r="G1422" s="179"/>
      <c r="H1422" s="1"/>
      <c r="I1422" s="1"/>
      <c r="J1422" s="1"/>
      <c r="K1422" s="109"/>
      <c r="L1422" s="1"/>
      <c r="M1422" s="1"/>
      <c r="N1422" s="1"/>
      <c r="O1422" s="1"/>
      <c r="P1422" s="12"/>
      <c r="Q1422" s="12"/>
      <c r="R1422" s="12"/>
      <c r="S1422" s="12"/>
      <c r="T1422" s="12"/>
      <c r="U1422" s="12"/>
    </row>
    <row r="1423" spans="2:21" s="127" customFormat="1" ht="30" customHeight="1">
      <c r="B1423" s="180"/>
      <c r="C1423" s="210"/>
      <c r="D1423" s="180"/>
      <c r="E1423" s="107"/>
      <c r="F1423" s="179"/>
      <c r="G1423" s="179"/>
      <c r="H1423" s="1"/>
      <c r="I1423" s="1"/>
      <c r="J1423" s="1"/>
      <c r="K1423" s="109"/>
      <c r="L1423" s="1"/>
      <c r="M1423" s="1"/>
      <c r="N1423" s="1"/>
      <c r="O1423" s="1"/>
      <c r="P1423" s="12"/>
      <c r="Q1423" s="12"/>
      <c r="R1423" s="12"/>
      <c r="S1423" s="12"/>
      <c r="T1423" s="12"/>
      <c r="U1423" s="12"/>
    </row>
    <row r="1424" spans="2:21" s="127" customFormat="1" ht="30" customHeight="1">
      <c r="B1424" s="180"/>
      <c r="C1424" s="210"/>
      <c r="D1424" s="180"/>
      <c r="E1424" s="107"/>
      <c r="F1424" s="179"/>
      <c r="G1424" s="179"/>
      <c r="H1424" s="1"/>
      <c r="I1424" s="1"/>
      <c r="J1424" s="1"/>
      <c r="K1424" s="109"/>
      <c r="L1424" s="1"/>
      <c r="M1424" s="1"/>
      <c r="N1424" s="1"/>
      <c r="O1424" s="1"/>
      <c r="P1424" s="12"/>
      <c r="Q1424" s="12"/>
      <c r="R1424" s="12"/>
      <c r="S1424" s="12"/>
      <c r="T1424" s="12"/>
      <c r="U1424" s="12"/>
    </row>
    <row r="1425" spans="2:21" s="127" customFormat="1" ht="30" customHeight="1">
      <c r="B1425" s="180"/>
      <c r="C1425" s="210"/>
      <c r="D1425" s="180"/>
      <c r="E1425" s="107"/>
      <c r="F1425" s="179"/>
      <c r="G1425" s="179"/>
      <c r="H1425" s="1"/>
      <c r="I1425" s="1"/>
      <c r="J1425" s="1"/>
      <c r="K1425" s="109"/>
      <c r="L1425" s="1"/>
      <c r="M1425" s="1"/>
      <c r="N1425" s="1"/>
      <c r="O1425" s="1"/>
      <c r="P1425" s="12"/>
      <c r="Q1425" s="12"/>
      <c r="R1425" s="12"/>
      <c r="S1425" s="12"/>
      <c r="T1425" s="12"/>
      <c r="U1425" s="12"/>
    </row>
    <row r="1426" spans="2:21" s="127" customFormat="1" ht="30" customHeight="1">
      <c r="B1426" s="180"/>
      <c r="C1426" s="210"/>
      <c r="D1426" s="180"/>
      <c r="E1426" s="107"/>
      <c r="F1426" s="179"/>
      <c r="G1426" s="179"/>
      <c r="H1426" s="1"/>
      <c r="I1426" s="1"/>
      <c r="J1426" s="1"/>
      <c r="K1426" s="109"/>
      <c r="L1426" s="1"/>
      <c r="M1426" s="1"/>
      <c r="N1426" s="1"/>
      <c r="O1426" s="1"/>
      <c r="P1426" s="12"/>
      <c r="Q1426" s="12"/>
      <c r="R1426" s="12"/>
      <c r="S1426" s="12"/>
      <c r="T1426" s="12"/>
      <c r="U1426" s="12"/>
    </row>
    <row r="1427" spans="2:21" s="127" customFormat="1" ht="30" customHeight="1">
      <c r="B1427" s="180"/>
      <c r="C1427" s="210"/>
      <c r="D1427" s="180"/>
      <c r="E1427" s="107"/>
      <c r="F1427" s="179"/>
      <c r="G1427" s="179"/>
      <c r="H1427" s="1"/>
      <c r="I1427" s="1"/>
      <c r="J1427" s="1"/>
      <c r="K1427" s="109"/>
      <c r="L1427" s="1"/>
      <c r="M1427" s="1"/>
      <c r="N1427" s="1"/>
      <c r="O1427" s="1"/>
      <c r="P1427" s="12"/>
      <c r="Q1427" s="12"/>
      <c r="R1427" s="12"/>
      <c r="S1427" s="12"/>
      <c r="T1427" s="12"/>
      <c r="U1427" s="12"/>
    </row>
    <row r="1428" spans="2:21" s="127" customFormat="1" ht="30" customHeight="1">
      <c r="B1428" s="180"/>
      <c r="C1428" s="210"/>
      <c r="D1428" s="180"/>
      <c r="E1428" s="107"/>
      <c r="F1428" s="179"/>
      <c r="G1428" s="179"/>
      <c r="H1428" s="1"/>
      <c r="I1428" s="1"/>
      <c r="J1428" s="1"/>
      <c r="K1428" s="109"/>
      <c r="L1428" s="1"/>
      <c r="M1428" s="1"/>
      <c r="N1428" s="1"/>
      <c r="O1428" s="1"/>
      <c r="P1428" s="12"/>
      <c r="Q1428" s="12"/>
      <c r="R1428" s="12"/>
      <c r="S1428" s="12"/>
      <c r="T1428" s="12"/>
      <c r="U1428" s="12"/>
    </row>
    <row r="1429" spans="2:21" s="127" customFormat="1" ht="30" customHeight="1">
      <c r="B1429" s="180"/>
      <c r="C1429" s="210"/>
      <c r="D1429" s="180"/>
      <c r="E1429" s="107"/>
      <c r="F1429" s="179"/>
      <c r="G1429" s="179"/>
      <c r="H1429" s="1"/>
      <c r="I1429" s="1"/>
      <c r="J1429" s="1"/>
      <c r="K1429" s="109"/>
      <c r="L1429" s="1"/>
      <c r="M1429" s="1"/>
      <c r="N1429" s="1"/>
      <c r="O1429" s="1"/>
      <c r="P1429" s="12"/>
      <c r="Q1429" s="12"/>
      <c r="R1429" s="12"/>
      <c r="S1429" s="12"/>
      <c r="T1429" s="12"/>
      <c r="U1429" s="12"/>
    </row>
    <row r="1430" spans="2:21" s="127" customFormat="1" ht="30" customHeight="1">
      <c r="B1430" s="180"/>
      <c r="C1430" s="210"/>
      <c r="D1430" s="180"/>
      <c r="E1430" s="107"/>
      <c r="F1430" s="179"/>
      <c r="G1430" s="179"/>
      <c r="H1430" s="1"/>
      <c r="I1430" s="1"/>
      <c r="J1430" s="1"/>
      <c r="K1430" s="109"/>
      <c r="L1430" s="1"/>
      <c r="M1430" s="1"/>
      <c r="N1430" s="1"/>
      <c r="O1430" s="1"/>
      <c r="P1430" s="12"/>
      <c r="Q1430" s="12"/>
      <c r="R1430" s="12"/>
      <c r="S1430" s="12"/>
      <c r="T1430" s="12"/>
      <c r="U1430" s="12"/>
    </row>
    <row r="1431" spans="2:21" s="127" customFormat="1" ht="30" customHeight="1">
      <c r="B1431" s="180"/>
      <c r="C1431" s="210"/>
      <c r="D1431" s="180"/>
      <c r="E1431" s="107"/>
      <c r="F1431" s="179"/>
      <c r="G1431" s="179"/>
      <c r="H1431" s="1"/>
      <c r="I1431" s="1"/>
      <c r="J1431" s="1"/>
      <c r="K1431" s="109"/>
      <c r="L1431" s="1"/>
      <c r="M1431" s="1"/>
      <c r="N1431" s="1"/>
      <c r="O1431" s="1"/>
      <c r="P1431" s="12"/>
      <c r="Q1431" s="12"/>
      <c r="R1431" s="12"/>
      <c r="S1431" s="12"/>
      <c r="T1431" s="12"/>
      <c r="U1431" s="12"/>
    </row>
    <row r="1432" spans="2:21" s="127" customFormat="1" ht="30" customHeight="1">
      <c r="B1432" s="180"/>
      <c r="C1432" s="210"/>
      <c r="D1432" s="180"/>
      <c r="E1432" s="107"/>
      <c r="F1432" s="179"/>
      <c r="G1432" s="179"/>
      <c r="H1432" s="1"/>
      <c r="I1432" s="1"/>
      <c r="J1432" s="1"/>
      <c r="K1432" s="109"/>
      <c r="L1432" s="1"/>
      <c r="M1432" s="1"/>
      <c r="N1432" s="1"/>
      <c r="O1432" s="1"/>
      <c r="P1432" s="12"/>
      <c r="Q1432" s="12"/>
      <c r="R1432" s="12"/>
      <c r="S1432" s="12"/>
      <c r="T1432" s="12"/>
      <c r="U1432" s="12"/>
    </row>
    <row r="1433" spans="2:21" s="127" customFormat="1" ht="30" customHeight="1">
      <c r="B1433" s="180"/>
      <c r="C1433" s="210"/>
      <c r="D1433" s="180"/>
      <c r="E1433" s="107"/>
      <c r="F1433" s="179"/>
      <c r="G1433" s="179"/>
      <c r="H1433" s="1"/>
      <c r="I1433" s="1"/>
      <c r="J1433" s="1"/>
      <c r="K1433" s="109"/>
      <c r="L1433" s="1"/>
      <c r="M1433" s="1"/>
      <c r="N1433" s="1"/>
      <c r="O1433" s="1"/>
      <c r="P1433" s="12"/>
      <c r="Q1433" s="12"/>
      <c r="R1433" s="12"/>
      <c r="S1433" s="12"/>
      <c r="T1433" s="12"/>
      <c r="U1433" s="12"/>
    </row>
    <row r="1434" spans="2:21" s="127" customFormat="1" ht="30" customHeight="1">
      <c r="B1434" s="180"/>
      <c r="C1434" s="210"/>
      <c r="D1434" s="180"/>
      <c r="E1434" s="107"/>
      <c r="F1434" s="179"/>
      <c r="G1434" s="179"/>
      <c r="H1434" s="1"/>
      <c r="I1434" s="1"/>
      <c r="J1434" s="1"/>
      <c r="K1434" s="109"/>
      <c r="L1434" s="1"/>
      <c r="M1434" s="1"/>
      <c r="N1434" s="1"/>
      <c r="O1434" s="1"/>
      <c r="P1434" s="12"/>
      <c r="Q1434" s="12"/>
      <c r="R1434" s="12"/>
      <c r="S1434" s="12"/>
      <c r="T1434" s="12"/>
      <c r="U1434" s="12"/>
    </row>
    <row r="1435" spans="2:21" s="127" customFormat="1" ht="30" customHeight="1">
      <c r="B1435" s="180"/>
      <c r="C1435" s="210"/>
      <c r="D1435" s="180"/>
      <c r="E1435" s="107"/>
      <c r="F1435" s="179"/>
      <c r="G1435" s="179"/>
      <c r="H1435" s="1"/>
      <c r="I1435" s="1"/>
      <c r="J1435" s="1"/>
      <c r="K1435" s="109"/>
      <c r="L1435" s="1"/>
      <c r="M1435" s="1"/>
      <c r="N1435" s="1"/>
      <c r="O1435" s="1"/>
      <c r="P1435" s="12"/>
      <c r="Q1435" s="12"/>
      <c r="R1435" s="12"/>
      <c r="S1435" s="12"/>
      <c r="T1435" s="12"/>
      <c r="U1435" s="12"/>
    </row>
    <row r="1436" spans="2:21" s="127" customFormat="1" ht="30" customHeight="1">
      <c r="B1436" s="180"/>
      <c r="C1436" s="210"/>
      <c r="D1436" s="180"/>
      <c r="E1436" s="107"/>
      <c r="F1436" s="179"/>
      <c r="G1436" s="179"/>
      <c r="H1436" s="1"/>
      <c r="I1436" s="1"/>
      <c r="J1436" s="1"/>
      <c r="K1436" s="109"/>
      <c r="L1436" s="1"/>
      <c r="M1436" s="1"/>
      <c r="N1436" s="1"/>
      <c r="O1436" s="1"/>
      <c r="P1436" s="12"/>
      <c r="Q1436" s="12"/>
      <c r="R1436" s="12"/>
      <c r="S1436" s="12"/>
      <c r="T1436" s="12"/>
      <c r="U1436" s="12"/>
    </row>
    <row r="1437" spans="2:21" s="127" customFormat="1" ht="30" customHeight="1">
      <c r="B1437" s="180"/>
      <c r="C1437" s="210"/>
      <c r="D1437" s="180"/>
      <c r="E1437" s="107"/>
      <c r="F1437" s="179"/>
      <c r="G1437" s="179"/>
      <c r="H1437" s="1"/>
      <c r="I1437" s="1"/>
      <c r="J1437" s="1"/>
      <c r="K1437" s="109"/>
      <c r="L1437" s="1"/>
      <c r="M1437" s="1"/>
      <c r="N1437" s="1"/>
      <c r="O1437" s="1"/>
      <c r="P1437" s="12"/>
      <c r="Q1437" s="12"/>
      <c r="R1437" s="12"/>
      <c r="S1437" s="12"/>
      <c r="T1437" s="12"/>
      <c r="U1437" s="12"/>
    </row>
    <row r="1438" spans="2:21" s="127" customFormat="1" ht="30" customHeight="1">
      <c r="B1438" s="180"/>
      <c r="C1438" s="210"/>
      <c r="D1438" s="180"/>
      <c r="E1438" s="107"/>
      <c r="F1438" s="179"/>
      <c r="G1438" s="179"/>
      <c r="H1438" s="1"/>
      <c r="I1438" s="1"/>
      <c r="J1438" s="1"/>
      <c r="K1438" s="109"/>
      <c r="L1438" s="1"/>
      <c r="M1438" s="1"/>
      <c r="N1438" s="1"/>
      <c r="O1438" s="1"/>
      <c r="P1438" s="12"/>
      <c r="Q1438" s="12"/>
      <c r="R1438" s="12"/>
      <c r="S1438" s="12"/>
      <c r="T1438" s="12"/>
      <c r="U1438" s="12"/>
    </row>
    <row r="1439" spans="2:21" s="127" customFormat="1" ht="30" customHeight="1">
      <c r="B1439" s="180"/>
      <c r="C1439" s="210"/>
      <c r="D1439" s="180"/>
      <c r="E1439" s="107"/>
      <c r="F1439" s="179"/>
      <c r="G1439" s="179"/>
      <c r="H1439" s="1"/>
      <c r="I1439" s="1"/>
      <c r="J1439" s="1"/>
      <c r="K1439" s="109"/>
      <c r="L1439" s="1"/>
      <c r="M1439" s="1"/>
      <c r="N1439" s="1"/>
      <c r="O1439" s="1"/>
      <c r="P1439" s="12"/>
      <c r="Q1439" s="12"/>
      <c r="R1439" s="12"/>
      <c r="S1439" s="12"/>
      <c r="T1439" s="12"/>
      <c r="U1439" s="12"/>
    </row>
    <row r="1440" spans="2:21" s="127" customFormat="1" ht="30" customHeight="1">
      <c r="B1440" s="180"/>
      <c r="C1440" s="210"/>
      <c r="D1440" s="180"/>
      <c r="E1440" s="107"/>
      <c r="F1440" s="179"/>
      <c r="G1440" s="179"/>
      <c r="H1440" s="1"/>
      <c r="I1440" s="1"/>
      <c r="J1440" s="1"/>
      <c r="K1440" s="109"/>
      <c r="L1440" s="1"/>
      <c r="M1440" s="1"/>
      <c r="N1440" s="1"/>
      <c r="O1440" s="1"/>
      <c r="P1440" s="12"/>
      <c r="Q1440" s="12"/>
      <c r="R1440" s="12"/>
      <c r="S1440" s="12"/>
      <c r="T1440" s="12"/>
      <c r="U1440" s="12"/>
    </row>
    <row r="1441" spans="2:21" s="127" customFormat="1" ht="30" customHeight="1">
      <c r="B1441" s="180"/>
      <c r="C1441" s="210"/>
      <c r="D1441" s="180"/>
      <c r="E1441" s="107"/>
      <c r="F1441" s="179"/>
      <c r="G1441" s="179"/>
      <c r="H1441" s="1"/>
      <c r="I1441" s="1"/>
      <c r="J1441" s="1"/>
      <c r="K1441" s="109"/>
      <c r="L1441" s="1"/>
      <c r="M1441" s="1"/>
      <c r="N1441" s="1"/>
      <c r="O1441" s="1"/>
      <c r="P1441" s="12"/>
      <c r="Q1441" s="12"/>
      <c r="R1441" s="12"/>
      <c r="S1441" s="12"/>
      <c r="T1441" s="12"/>
      <c r="U1441" s="12"/>
    </row>
    <row r="1442" spans="2:21" s="127" customFormat="1" ht="30" customHeight="1">
      <c r="B1442" s="180"/>
      <c r="C1442" s="210"/>
      <c r="D1442" s="180"/>
      <c r="E1442" s="107"/>
      <c r="F1442" s="179"/>
      <c r="G1442" s="179"/>
      <c r="H1442" s="1"/>
      <c r="I1442" s="1"/>
      <c r="J1442" s="1"/>
      <c r="K1442" s="109"/>
      <c r="L1442" s="1"/>
      <c r="M1442" s="1"/>
      <c r="N1442" s="1"/>
      <c r="O1442" s="1"/>
      <c r="P1442" s="12"/>
      <c r="Q1442" s="12"/>
      <c r="R1442" s="12"/>
      <c r="S1442" s="12"/>
      <c r="T1442" s="12"/>
      <c r="U1442" s="12"/>
    </row>
    <row r="1443" spans="2:21" s="127" customFormat="1" ht="30" customHeight="1">
      <c r="B1443" s="180"/>
      <c r="C1443" s="210"/>
      <c r="D1443" s="180"/>
      <c r="E1443" s="107"/>
      <c r="F1443" s="179"/>
      <c r="G1443" s="179"/>
      <c r="H1443" s="1"/>
      <c r="I1443" s="1"/>
      <c r="J1443" s="1"/>
      <c r="K1443" s="109"/>
      <c r="L1443" s="1"/>
      <c r="M1443" s="1"/>
      <c r="N1443" s="1"/>
      <c r="O1443" s="1"/>
      <c r="P1443" s="12"/>
      <c r="Q1443" s="12"/>
      <c r="R1443" s="12"/>
      <c r="S1443" s="12"/>
      <c r="T1443" s="12"/>
      <c r="U1443" s="12"/>
    </row>
    <row r="1444" spans="2:21" s="127" customFormat="1" ht="30" customHeight="1">
      <c r="B1444" s="180"/>
      <c r="C1444" s="210"/>
      <c r="D1444" s="180"/>
      <c r="E1444" s="107"/>
      <c r="F1444" s="179"/>
      <c r="G1444" s="179"/>
      <c r="H1444" s="1"/>
      <c r="I1444" s="1"/>
      <c r="J1444" s="1"/>
      <c r="K1444" s="109"/>
      <c r="L1444" s="1"/>
      <c r="M1444" s="1"/>
      <c r="N1444" s="1"/>
      <c r="O1444" s="1"/>
      <c r="P1444" s="12"/>
      <c r="Q1444" s="12"/>
      <c r="R1444" s="12"/>
      <c r="S1444" s="12"/>
      <c r="T1444" s="12"/>
      <c r="U1444" s="12"/>
    </row>
    <row r="1445" spans="2:21" s="127" customFormat="1" ht="30" customHeight="1">
      <c r="B1445" s="180"/>
      <c r="C1445" s="210"/>
      <c r="D1445" s="180"/>
      <c r="E1445" s="107"/>
      <c r="F1445" s="179"/>
      <c r="G1445" s="179"/>
      <c r="H1445" s="1"/>
      <c r="I1445" s="1"/>
      <c r="J1445" s="1"/>
      <c r="K1445" s="109"/>
      <c r="L1445" s="1"/>
      <c r="M1445" s="1"/>
      <c r="N1445" s="1"/>
      <c r="O1445" s="1"/>
      <c r="P1445" s="12"/>
      <c r="Q1445" s="12"/>
      <c r="R1445" s="12"/>
      <c r="S1445" s="12"/>
      <c r="T1445" s="12"/>
      <c r="U1445" s="12"/>
    </row>
    <row r="1446" spans="2:21" s="127" customFormat="1" ht="30" customHeight="1">
      <c r="B1446" s="180"/>
      <c r="C1446" s="210"/>
      <c r="D1446" s="180"/>
      <c r="E1446" s="107"/>
      <c r="F1446" s="179"/>
      <c r="G1446" s="179"/>
      <c r="H1446" s="1"/>
      <c r="I1446" s="1"/>
      <c r="J1446" s="1"/>
      <c r="K1446" s="109"/>
      <c r="L1446" s="1"/>
      <c r="M1446" s="1"/>
      <c r="N1446" s="1"/>
      <c r="O1446" s="1"/>
      <c r="P1446" s="12"/>
      <c r="Q1446" s="12"/>
      <c r="R1446" s="12"/>
      <c r="S1446" s="12"/>
      <c r="T1446" s="12"/>
      <c r="U1446" s="12"/>
    </row>
    <row r="1447" spans="2:21" s="127" customFormat="1" ht="30" customHeight="1">
      <c r="B1447" s="180"/>
      <c r="C1447" s="210"/>
      <c r="D1447" s="180"/>
      <c r="E1447" s="107"/>
      <c r="F1447" s="179"/>
      <c r="G1447" s="179"/>
      <c r="H1447" s="1"/>
      <c r="I1447" s="1"/>
      <c r="J1447" s="1"/>
      <c r="K1447" s="109"/>
      <c r="L1447" s="1"/>
      <c r="M1447" s="1"/>
      <c r="N1447" s="1"/>
      <c r="O1447" s="1"/>
      <c r="P1447" s="12"/>
      <c r="Q1447" s="12"/>
      <c r="R1447" s="12"/>
      <c r="S1447" s="12"/>
      <c r="T1447" s="12"/>
      <c r="U1447" s="12"/>
    </row>
    <row r="1448" spans="2:21" s="127" customFormat="1" ht="30" customHeight="1">
      <c r="B1448" s="180"/>
      <c r="C1448" s="210"/>
      <c r="D1448" s="180"/>
      <c r="E1448" s="107"/>
      <c r="F1448" s="179"/>
      <c r="G1448" s="179"/>
      <c r="H1448" s="1"/>
      <c r="I1448" s="1"/>
      <c r="J1448" s="1"/>
      <c r="K1448" s="109"/>
      <c r="L1448" s="1"/>
      <c r="M1448" s="1"/>
      <c r="N1448" s="1"/>
      <c r="O1448" s="1"/>
      <c r="P1448" s="12"/>
      <c r="Q1448" s="12"/>
      <c r="R1448" s="12"/>
      <c r="S1448" s="12"/>
      <c r="T1448" s="12"/>
      <c r="U1448" s="12"/>
    </row>
    <row r="1449" spans="2:21" s="127" customFormat="1" ht="30" customHeight="1">
      <c r="B1449" s="180"/>
      <c r="C1449" s="210"/>
      <c r="D1449" s="180"/>
      <c r="E1449" s="107"/>
      <c r="F1449" s="179"/>
      <c r="G1449" s="179"/>
      <c r="H1449" s="1"/>
      <c r="I1449" s="1"/>
      <c r="J1449" s="1"/>
      <c r="K1449" s="109"/>
      <c r="L1449" s="1"/>
      <c r="M1449" s="1"/>
      <c r="N1449" s="1"/>
      <c r="O1449" s="1"/>
      <c r="P1449" s="12"/>
      <c r="Q1449" s="12"/>
      <c r="R1449" s="12"/>
      <c r="S1449" s="12"/>
      <c r="T1449" s="12"/>
      <c r="U1449" s="12"/>
    </row>
    <row r="1450" spans="2:21" s="127" customFormat="1" ht="30" customHeight="1">
      <c r="B1450" s="180"/>
      <c r="C1450" s="210"/>
      <c r="D1450" s="180"/>
      <c r="E1450" s="107"/>
      <c r="F1450" s="179"/>
      <c r="G1450" s="179"/>
      <c r="H1450" s="1"/>
      <c r="I1450" s="1"/>
      <c r="J1450" s="1"/>
      <c r="K1450" s="109"/>
      <c r="L1450" s="1"/>
      <c r="M1450" s="1"/>
      <c r="N1450" s="1"/>
      <c r="O1450" s="1"/>
      <c r="P1450" s="12"/>
      <c r="Q1450" s="12"/>
      <c r="R1450" s="12"/>
      <c r="S1450" s="12"/>
      <c r="T1450" s="12"/>
      <c r="U1450" s="12"/>
    </row>
    <row r="1451" spans="2:21" s="127" customFormat="1" ht="30" customHeight="1">
      <c r="B1451" s="180"/>
      <c r="C1451" s="210"/>
      <c r="D1451" s="180"/>
      <c r="E1451" s="107"/>
      <c r="F1451" s="179"/>
      <c r="G1451" s="179"/>
      <c r="H1451" s="1"/>
      <c r="I1451" s="1"/>
      <c r="J1451" s="1"/>
      <c r="K1451" s="109"/>
      <c r="L1451" s="1"/>
      <c r="M1451" s="1"/>
      <c r="N1451" s="1"/>
      <c r="O1451" s="1"/>
      <c r="P1451" s="12"/>
      <c r="Q1451" s="12"/>
      <c r="R1451" s="12"/>
      <c r="S1451" s="12"/>
      <c r="T1451" s="12"/>
      <c r="U1451" s="12"/>
    </row>
    <row r="1452" spans="2:21" s="127" customFormat="1" ht="30" customHeight="1">
      <c r="B1452" s="180"/>
      <c r="C1452" s="210"/>
      <c r="D1452" s="180"/>
      <c r="E1452" s="107"/>
      <c r="F1452" s="179"/>
      <c r="G1452" s="179"/>
      <c r="H1452" s="1"/>
      <c r="I1452" s="1"/>
      <c r="J1452" s="1"/>
      <c r="K1452" s="109"/>
      <c r="L1452" s="1"/>
      <c r="M1452" s="1"/>
      <c r="N1452" s="1"/>
      <c r="O1452" s="1"/>
      <c r="P1452" s="12"/>
      <c r="Q1452" s="12"/>
      <c r="R1452" s="12"/>
      <c r="S1452" s="12"/>
      <c r="T1452" s="12"/>
      <c r="U1452" s="12"/>
    </row>
    <row r="1453" spans="2:21" s="127" customFormat="1" ht="30" customHeight="1">
      <c r="B1453" s="180"/>
      <c r="C1453" s="210"/>
      <c r="D1453" s="180"/>
      <c r="E1453" s="107"/>
      <c r="F1453" s="179"/>
      <c r="G1453" s="179"/>
      <c r="H1453" s="1"/>
      <c r="I1453" s="1"/>
      <c r="J1453" s="1"/>
      <c r="K1453" s="109"/>
      <c r="L1453" s="1"/>
      <c r="M1453" s="1"/>
      <c r="N1453" s="1"/>
      <c r="O1453" s="1"/>
      <c r="P1453" s="12"/>
      <c r="Q1453" s="12"/>
      <c r="R1453" s="12"/>
      <c r="S1453" s="12"/>
      <c r="T1453" s="12"/>
      <c r="U1453" s="12"/>
    </row>
    <row r="1454" spans="2:21" s="127" customFormat="1" ht="30" customHeight="1">
      <c r="B1454" s="180"/>
      <c r="C1454" s="210"/>
      <c r="D1454" s="180"/>
      <c r="E1454" s="107"/>
      <c r="F1454" s="179"/>
      <c r="G1454" s="179"/>
      <c r="H1454" s="1"/>
      <c r="I1454" s="1"/>
      <c r="J1454" s="1"/>
      <c r="K1454" s="109"/>
      <c r="L1454" s="1"/>
      <c r="M1454" s="1"/>
      <c r="N1454" s="1"/>
      <c r="O1454" s="1"/>
      <c r="P1454" s="12"/>
      <c r="Q1454" s="12"/>
      <c r="R1454" s="12"/>
      <c r="S1454" s="12"/>
      <c r="T1454" s="12"/>
      <c r="U1454" s="12"/>
    </row>
    <row r="1455" spans="2:21" s="127" customFormat="1" ht="30" customHeight="1">
      <c r="B1455" s="180"/>
      <c r="C1455" s="210"/>
      <c r="D1455" s="180"/>
      <c r="E1455" s="107"/>
      <c r="F1455" s="179"/>
      <c r="G1455" s="179"/>
      <c r="H1455" s="1"/>
      <c r="I1455" s="1"/>
      <c r="J1455" s="1"/>
      <c r="K1455" s="109"/>
      <c r="L1455" s="1"/>
      <c r="M1455" s="1"/>
      <c r="N1455" s="1"/>
      <c r="O1455" s="1"/>
      <c r="P1455" s="12"/>
      <c r="Q1455" s="12"/>
      <c r="R1455" s="12"/>
      <c r="S1455" s="12"/>
      <c r="T1455" s="12"/>
      <c r="U1455" s="12"/>
    </row>
    <row r="1456" spans="2:21" s="127" customFormat="1" ht="30" customHeight="1">
      <c r="B1456" s="180"/>
      <c r="C1456" s="210"/>
      <c r="D1456" s="180"/>
      <c r="E1456" s="107"/>
      <c r="F1456" s="179"/>
      <c r="G1456" s="179"/>
      <c r="H1456" s="1"/>
      <c r="I1456" s="1"/>
      <c r="J1456" s="1"/>
      <c r="K1456" s="109"/>
      <c r="L1456" s="1"/>
      <c r="M1456" s="1"/>
      <c r="N1456" s="1"/>
      <c r="O1456" s="1"/>
      <c r="P1456" s="12"/>
      <c r="Q1456" s="12"/>
      <c r="R1456" s="12"/>
      <c r="S1456" s="12"/>
      <c r="T1456" s="12"/>
      <c r="U1456" s="12"/>
    </row>
    <row r="1457" spans="2:21" s="127" customFormat="1" ht="30" customHeight="1">
      <c r="B1457" s="180"/>
      <c r="C1457" s="210"/>
      <c r="D1457" s="180"/>
      <c r="E1457" s="107"/>
      <c r="F1457" s="179"/>
      <c r="G1457" s="179"/>
      <c r="H1457" s="1"/>
      <c r="I1457" s="1"/>
      <c r="J1457" s="1"/>
      <c r="K1457" s="109"/>
      <c r="L1457" s="1"/>
      <c r="M1457" s="1"/>
      <c r="N1457" s="1"/>
      <c r="O1457" s="1"/>
      <c r="P1457" s="12"/>
      <c r="Q1457" s="12"/>
      <c r="R1457" s="12"/>
      <c r="S1457" s="12"/>
      <c r="T1457" s="12"/>
      <c r="U1457" s="12"/>
    </row>
    <row r="1458" spans="2:21" s="127" customFormat="1" ht="30" customHeight="1">
      <c r="B1458" s="180"/>
      <c r="C1458" s="210"/>
      <c r="D1458" s="180"/>
      <c r="E1458" s="107"/>
      <c r="F1458" s="179"/>
      <c r="G1458" s="179"/>
      <c r="H1458" s="1"/>
      <c r="I1458" s="1"/>
      <c r="J1458" s="1"/>
      <c r="K1458" s="109"/>
      <c r="L1458" s="1"/>
      <c r="M1458" s="1"/>
      <c r="N1458" s="1"/>
      <c r="O1458" s="1"/>
      <c r="P1458" s="12"/>
      <c r="Q1458" s="12"/>
      <c r="R1458" s="12"/>
      <c r="S1458" s="12"/>
      <c r="T1458" s="12"/>
      <c r="U1458" s="12"/>
    </row>
    <row r="1459" spans="2:21" s="127" customFormat="1" ht="30" customHeight="1">
      <c r="B1459" s="180"/>
      <c r="C1459" s="210"/>
      <c r="D1459" s="180"/>
      <c r="E1459" s="107"/>
      <c r="F1459" s="179"/>
      <c r="G1459" s="179"/>
      <c r="H1459" s="1"/>
      <c r="I1459" s="1"/>
      <c r="J1459" s="1"/>
      <c r="K1459" s="109"/>
      <c r="L1459" s="1"/>
      <c r="M1459" s="1"/>
      <c r="N1459" s="1"/>
      <c r="O1459" s="1"/>
      <c r="P1459" s="12"/>
      <c r="Q1459" s="12"/>
      <c r="R1459" s="12"/>
      <c r="S1459" s="12"/>
      <c r="T1459" s="12"/>
      <c r="U1459" s="12"/>
    </row>
    <row r="1460" spans="2:21" s="127" customFormat="1" ht="30" customHeight="1">
      <c r="B1460" s="180"/>
      <c r="C1460" s="210"/>
      <c r="D1460" s="180"/>
      <c r="E1460" s="107"/>
      <c r="F1460" s="179"/>
      <c r="G1460" s="179"/>
      <c r="H1460" s="1"/>
      <c r="I1460" s="1"/>
      <c r="J1460" s="1"/>
      <c r="K1460" s="109"/>
      <c r="L1460" s="1"/>
      <c r="M1460" s="1"/>
      <c r="N1460" s="1"/>
      <c r="O1460" s="1"/>
      <c r="P1460" s="12"/>
      <c r="Q1460" s="12"/>
      <c r="R1460" s="12"/>
      <c r="S1460" s="12"/>
      <c r="T1460" s="12"/>
      <c r="U1460" s="12"/>
    </row>
    <row r="1461" spans="2:21" s="127" customFormat="1" ht="30" customHeight="1">
      <c r="B1461" s="180"/>
      <c r="C1461" s="210"/>
      <c r="D1461" s="180"/>
      <c r="E1461" s="107"/>
      <c r="F1461" s="179"/>
      <c r="G1461" s="179"/>
      <c r="H1461" s="1"/>
      <c r="I1461" s="1"/>
      <c r="J1461" s="1"/>
      <c r="K1461" s="109"/>
      <c r="L1461" s="1"/>
      <c r="M1461" s="1"/>
      <c r="N1461" s="1"/>
      <c r="O1461" s="1"/>
      <c r="P1461" s="12"/>
      <c r="Q1461" s="12"/>
      <c r="R1461" s="12"/>
      <c r="S1461" s="12"/>
      <c r="T1461" s="12"/>
      <c r="U1461" s="12"/>
    </row>
    <row r="1462" spans="2:21" s="127" customFormat="1" ht="30" customHeight="1">
      <c r="B1462" s="180"/>
      <c r="C1462" s="210"/>
      <c r="D1462" s="180"/>
      <c r="E1462" s="107"/>
      <c r="F1462" s="179"/>
      <c r="G1462" s="179"/>
      <c r="H1462" s="1"/>
      <c r="I1462" s="1"/>
      <c r="J1462" s="1"/>
      <c r="K1462" s="109"/>
      <c r="L1462" s="1"/>
      <c r="M1462" s="1"/>
      <c r="N1462" s="1"/>
      <c r="O1462" s="1"/>
      <c r="P1462" s="12"/>
      <c r="Q1462" s="12"/>
      <c r="R1462" s="12"/>
      <c r="S1462" s="12"/>
      <c r="T1462" s="12"/>
      <c r="U1462" s="12"/>
    </row>
    <row r="1463" spans="2:21" s="127" customFormat="1" ht="30" customHeight="1">
      <c r="B1463" s="180"/>
      <c r="C1463" s="210"/>
      <c r="D1463" s="180"/>
      <c r="E1463" s="107"/>
      <c r="F1463" s="179"/>
      <c r="G1463" s="179"/>
      <c r="H1463" s="1"/>
      <c r="I1463" s="1"/>
      <c r="J1463" s="1"/>
      <c r="K1463" s="109"/>
      <c r="L1463" s="1"/>
      <c r="M1463" s="1"/>
      <c r="N1463" s="1"/>
      <c r="O1463" s="1"/>
      <c r="P1463" s="12"/>
      <c r="Q1463" s="12"/>
      <c r="R1463" s="12"/>
      <c r="S1463" s="12"/>
      <c r="T1463" s="12"/>
      <c r="U1463" s="12"/>
    </row>
    <row r="1464" spans="2:21" s="127" customFormat="1" ht="30" customHeight="1">
      <c r="B1464" s="180"/>
      <c r="C1464" s="210"/>
      <c r="D1464" s="180"/>
      <c r="E1464" s="107"/>
      <c r="F1464" s="179"/>
      <c r="G1464" s="179"/>
      <c r="H1464" s="1"/>
      <c r="I1464" s="1"/>
      <c r="J1464" s="1"/>
      <c r="K1464" s="109"/>
      <c r="L1464" s="1"/>
      <c r="M1464" s="1"/>
      <c r="N1464" s="1"/>
      <c r="O1464" s="1"/>
      <c r="P1464" s="12"/>
      <c r="Q1464" s="12"/>
      <c r="R1464" s="12"/>
      <c r="S1464" s="12"/>
      <c r="T1464" s="12"/>
      <c r="U1464" s="12"/>
    </row>
    <row r="1465" spans="2:21" s="127" customFormat="1" ht="30" customHeight="1">
      <c r="B1465" s="180"/>
      <c r="C1465" s="210"/>
      <c r="D1465" s="180"/>
      <c r="E1465" s="107"/>
      <c r="F1465" s="179"/>
      <c r="G1465" s="179"/>
      <c r="H1465" s="1"/>
      <c r="I1465" s="1"/>
      <c r="J1465" s="1"/>
      <c r="K1465" s="109"/>
      <c r="L1465" s="1"/>
      <c r="M1465" s="1"/>
      <c r="N1465" s="1"/>
      <c r="O1465" s="1"/>
      <c r="P1465" s="12"/>
      <c r="Q1465" s="12"/>
      <c r="R1465" s="12"/>
      <c r="S1465" s="12"/>
      <c r="T1465" s="12"/>
      <c r="U1465" s="12"/>
    </row>
    <row r="1466" spans="2:21" s="127" customFormat="1" ht="30" customHeight="1">
      <c r="B1466" s="180"/>
      <c r="C1466" s="210"/>
      <c r="D1466" s="180"/>
      <c r="E1466" s="107"/>
      <c r="F1466" s="179"/>
      <c r="G1466" s="179"/>
      <c r="H1466" s="1"/>
      <c r="I1466" s="1"/>
      <c r="J1466" s="1"/>
      <c r="K1466" s="109"/>
      <c r="L1466" s="1"/>
      <c r="M1466" s="1"/>
      <c r="N1466" s="1"/>
      <c r="O1466" s="1"/>
      <c r="P1466" s="12"/>
      <c r="Q1466" s="12"/>
      <c r="R1466" s="12"/>
      <c r="S1466" s="12"/>
      <c r="T1466" s="12"/>
      <c r="U1466" s="12"/>
    </row>
    <row r="1467" spans="2:21" s="127" customFormat="1" ht="30" customHeight="1">
      <c r="B1467" s="180"/>
      <c r="C1467" s="210"/>
      <c r="D1467" s="180"/>
      <c r="E1467" s="107"/>
      <c r="F1467" s="179"/>
      <c r="G1467" s="179"/>
      <c r="H1467" s="1"/>
      <c r="I1467" s="1"/>
      <c r="J1467" s="1"/>
      <c r="K1467" s="109"/>
      <c r="L1467" s="1"/>
      <c r="M1467" s="1"/>
      <c r="N1467" s="1"/>
      <c r="O1467" s="1"/>
      <c r="P1467" s="12"/>
      <c r="Q1467" s="12"/>
      <c r="R1467" s="12"/>
      <c r="S1467" s="12"/>
      <c r="T1467" s="12"/>
      <c r="U1467" s="12"/>
    </row>
    <row r="1468" spans="2:21" s="127" customFormat="1" ht="30" customHeight="1">
      <c r="B1468" s="180"/>
      <c r="C1468" s="210"/>
      <c r="D1468" s="180"/>
      <c r="E1468" s="107"/>
      <c r="F1468" s="179"/>
      <c r="G1468" s="179"/>
      <c r="H1468" s="1"/>
      <c r="I1468" s="1"/>
      <c r="J1468" s="1"/>
      <c r="K1468" s="109"/>
      <c r="L1468" s="1"/>
      <c r="M1468" s="1"/>
      <c r="N1468" s="1"/>
      <c r="O1468" s="1"/>
      <c r="P1468" s="12"/>
      <c r="Q1468" s="12"/>
      <c r="R1468" s="12"/>
      <c r="S1468" s="12"/>
      <c r="T1468" s="12"/>
      <c r="U1468" s="12"/>
    </row>
    <row r="1469" spans="2:21" s="127" customFormat="1" ht="30" customHeight="1">
      <c r="B1469" s="180"/>
      <c r="C1469" s="210"/>
      <c r="D1469" s="180"/>
      <c r="E1469" s="107"/>
      <c r="F1469" s="179"/>
      <c r="G1469" s="179"/>
      <c r="H1469" s="1"/>
      <c r="I1469" s="1"/>
      <c r="J1469" s="1"/>
      <c r="K1469" s="109"/>
      <c r="L1469" s="1"/>
      <c r="M1469" s="1"/>
      <c r="N1469" s="1"/>
      <c r="O1469" s="1"/>
      <c r="P1469" s="12"/>
      <c r="Q1469" s="12"/>
      <c r="R1469" s="12"/>
      <c r="S1469" s="12"/>
      <c r="T1469" s="12"/>
      <c r="U1469" s="12"/>
    </row>
    <row r="1470" spans="2:21" s="127" customFormat="1" ht="30" customHeight="1">
      <c r="B1470" s="180"/>
      <c r="C1470" s="210"/>
      <c r="D1470" s="180"/>
      <c r="E1470" s="107"/>
      <c r="F1470" s="179"/>
      <c r="G1470" s="179"/>
      <c r="H1470" s="1"/>
      <c r="I1470" s="1"/>
      <c r="J1470" s="1"/>
      <c r="K1470" s="109"/>
      <c r="L1470" s="1"/>
      <c r="M1470" s="1"/>
      <c r="N1470" s="1"/>
      <c r="O1470" s="1"/>
      <c r="P1470" s="12"/>
      <c r="Q1470" s="12"/>
      <c r="R1470" s="12"/>
      <c r="S1470" s="12"/>
      <c r="T1470" s="12"/>
      <c r="U1470" s="12"/>
    </row>
    <row r="1471" spans="2:21" s="127" customFormat="1" ht="30" customHeight="1">
      <c r="B1471" s="180"/>
      <c r="C1471" s="210"/>
      <c r="D1471" s="180"/>
      <c r="E1471" s="107"/>
      <c r="F1471" s="179"/>
      <c r="G1471" s="179"/>
      <c r="H1471" s="1"/>
      <c r="I1471" s="1"/>
      <c r="J1471" s="1"/>
      <c r="K1471" s="109"/>
      <c r="L1471" s="1"/>
      <c r="M1471" s="1"/>
      <c r="N1471" s="1"/>
      <c r="O1471" s="1"/>
      <c r="P1471" s="12"/>
      <c r="Q1471" s="12"/>
      <c r="R1471" s="12"/>
      <c r="S1471" s="12"/>
      <c r="T1471" s="12"/>
      <c r="U1471" s="12"/>
    </row>
    <row r="1472" spans="2:21" s="127" customFormat="1" ht="30" customHeight="1">
      <c r="B1472" s="180"/>
      <c r="C1472" s="210"/>
      <c r="D1472" s="180"/>
      <c r="E1472" s="107"/>
      <c r="F1472" s="179"/>
      <c r="G1472" s="179"/>
      <c r="H1472" s="1"/>
      <c r="I1472" s="1"/>
      <c r="J1472" s="1"/>
      <c r="K1472" s="109"/>
      <c r="L1472" s="1"/>
      <c r="M1472" s="1"/>
      <c r="N1472" s="1"/>
      <c r="O1472" s="1"/>
      <c r="P1472" s="12"/>
      <c r="Q1472" s="12"/>
      <c r="R1472" s="12"/>
      <c r="S1472" s="12"/>
      <c r="T1472" s="12"/>
      <c r="U1472" s="12"/>
    </row>
    <row r="1473" spans="2:21" s="127" customFormat="1" ht="30" customHeight="1">
      <c r="B1473" s="180"/>
      <c r="C1473" s="210"/>
      <c r="D1473" s="180"/>
      <c r="E1473" s="107"/>
      <c r="F1473" s="179"/>
      <c r="G1473" s="179"/>
      <c r="H1473" s="1"/>
      <c r="I1473" s="1"/>
      <c r="J1473" s="1"/>
      <c r="K1473" s="109"/>
      <c r="L1473" s="1"/>
      <c r="M1473" s="1"/>
      <c r="N1473" s="1"/>
      <c r="O1473" s="1"/>
      <c r="P1473" s="12"/>
      <c r="Q1473" s="12"/>
      <c r="R1473" s="12"/>
      <c r="S1473" s="12"/>
      <c r="T1473" s="12"/>
      <c r="U1473" s="12"/>
    </row>
    <row r="1474" spans="2:21" s="127" customFormat="1" ht="30" customHeight="1">
      <c r="B1474" s="180"/>
      <c r="C1474" s="210"/>
      <c r="D1474" s="180"/>
      <c r="E1474" s="107"/>
      <c r="F1474" s="179"/>
      <c r="G1474" s="179"/>
      <c r="H1474" s="1"/>
      <c r="I1474" s="1"/>
      <c r="J1474" s="1"/>
      <c r="K1474" s="109"/>
      <c r="L1474" s="1"/>
      <c r="M1474" s="1"/>
      <c r="N1474" s="1"/>
      <c r="O1474" s="1"/>
      <c r="P1474" s="12"/>
      <c r="Q1474" s="12"/>
      <c r="R1474" s="12"/>
      <c r="S1474" s="12"/>
      <c r="T1474" s="12"/>
      <c r="U1474" s="12"/>
    </row>
    <row r="1475" spans="2:21" s="127" customFormat="1" ht="30" customHeight="1">
      <c r="B1475" s="180"/>
      <c r="C1475" s="210"/>
      <c r="D1475" s="180"/>
      <c r="E1475" s="107"/>
      <c r="F1475" s="179"/>
      <c r="G1475" s="179"/>
      <c r="H1475" s="1"/>
      <c r="I1475" s="1"/>
      <c r="J1475" s="1"/>
      <c r="K1475" s="109"/>
      <c r="L1475" s="1"/>
      <c r="M1475" s="1"/>
      <c r="N1475" s="1"/>
      <c r="O1475" s="1"/>
      <c r="P1475" s="12"/>
      <c r="Q1475" s="12"/>
      <c r="R1475" s="12"/>
      <c r="S1475" s="12"/>
      <c r="T1475" s="12"/>
      <c r="U1475" s="12"/>
    </row>
    <row r="1476" spans="2:21" s="127" customFormat="1" ht="30" customHeight="1">
      <c r="B1476" s="180"/>
      <c r="C1476" s="210"/>
      <c r="D1476" s="180"/>
      <c r="E1476" s="107"/>
      <c r="F1476" s="179"/>
      <c r="G1476" s="179"/>
      <c r="H1476" s="1"/>
      <c r="I1476" s="1"/>
      <c r="J1476" s="1"/>
      <c r="K1476" s="109"/>
      <c r="L1476" s="1"/>
      <c r="M1476" s="1"/>
      <c r="N1476" s="1"/>
      <c r="O1476" s="1"/>
      <c r="P1476" s="12"/>
      <c r="Q1476" s="12"/>
      <c r="R1476" s="12"/>
      <c r="S1476" s="12"/>
      <c r="T1476" s="12"/>
      <c r="U1476" s="12"/>
    </row>
    <row r="1477" spans="2:21" s="127" customFormat="1" ht="30" customHeight="1">
      <c r="B1477" s="180"/>
      <c r="C1477" s="210"/>
      <c r="D1477" s="180"/>
      <c r="E1477" s="107"/>
      <c r="F1477" s="179"/>
      <c r="G1477" s="179"/>
      <c r="H1477" s="1"/>
      <c r="I1477" s="1"/>
      <c r="J1477" s="1"/>
      <c r="K1477" s="109"/>
      <c r="L1477" s="1"/>
      <c r="M1477" s="1"/>
      <c r="N1477" s="1"/>
      <c r="O1477" s="1"/>
      <c r="P1477" s="12"/>
      <c r="Q1477" s="12"/>
      <c r="R1477" s="12"/>
      <c r="S1477" s="12"/>
      <c r="T1477" s="12"/>
      <c r="U1477" s="12"/>
    </row>
    <row r="1478" spans="2:21" s="127" customFormat="1" ht="30" customHeight="1">
      <c r="B1478" s="180"/>
      <c r="C1478" s="210"/>
      <c r="D1478" s="180"/>
      <c r="E1478" s="107"/>
      <c r="F1478" s="179"/>
      <c r="G1478" s="179"/>
      <c r="H1478" s="1"/>
      <c r="I1478" s="1"/>
      <c r="J1478" s="1"/>
      <c r="K1478" s="109"/>
      <c r="L1478" s="1"/>
      <c r="M1478" s="1"/>
      <c r="N1478" s="1"/>
      <c r="O1478" s="1"/>
      <c r="P1478" s="12"/>
      <c r="Q1478" s="12"/>
      <c r="R1478" s="12"/>
      <c r="S1478" s="12"/>
      <c r="T1478" s="12"/>
      <c r="U1478" s="12"/>
    </row>
    <row r="1479" spans="2:21" s="127" customFormat="1" ht="30" customHeight="1">
      <c r="B1479" s="180"/>
      <c r="C1479" s="210"/>
      <c r="D1479" s="180"/>
      <c r="E1479" s="107"/>
      <c r="F1479" s="179"/>
      <c r="G1479" s="179"/>
      <c r="H1479" s="1"/>
      <c r="I1479" s="1"/>
      <c r="J1479" s="1"/>
      <c r="K1479" s="109"/>
      <c r="L1479" s="1"/>
      <c r="M1479" s="1"/>
      <c r="N1479" s="1"/>
      <c r="O1479" s="1"/>
      <c r="P1479" s="12"/>
      <c r="Q1479" s="12"/>
      <c r="R1479" s="12"/>
      <c r="S1479" s="12"/>
      <c r="T1479" s="12"/>
      <c r="U1479" s="12"/>
    </row>
    <row r="1480" spans="2:21" s="127" customFormat="1" ht="30" customHeight="1">
      <c r="B1480" s="180"/>
      <c r="C1480" s="210"/>
      <c r="D1480" s="180"/>
      <c r="E1480" s="107"/>
      <c r="F1480" s="179"/>
      <c r="G1480" s="179"/>
      <c r="H1480" s="1"/>
      <c r="I1480" s="1"/>
      <c r="J1480" s="1"/>
      <c r="K1480" s="109"/>
      <c r="L1480" s="1"/>
      <c r="M1480" s="1"/>
      <c r="N1480" s="1"/>
      <c r="O1480" s="1"/>
      <c r="P1480" s="12"/>
      <c r="Q1480" s="12"/>
      <c r="R1480" s="12"/>
      <c r="S1480" s="12"/>
      <c r="T1480" s="12"/>
      <c r="U1480" s="12"/>
    </row>
    <row r="1481" spans="2:21" s="127" customFormat="1" ht="30" customHeight="1">
      <c r="B1481" s="180"/>
      <c r="C1481" s="210"/>
      <c r="D1481" s="180"/>
      <c r="E1481" s="107"/>
      <c r="F1481" s="179"/>
      <c r="G1481" s="179"/>
      <c r="H1481" s="1"/>
      <c r="I1481" s="1"/>
      <c r="J1481" s="1"/>
      <c r="K1481" s="109"/>
      <c r="L1481" s="1"/>
      <c r="M1481" s="1"/>
      <c r="N1481" s="1"/>
      <c r="O1481" s="1"/>
      <c r="P1481" s="12"/>
      <c r="Q1481" s="12"/>
      <c r="R1481" s="12"/>
      <c r="S1481" s="12"/>
      <c r="T1481" s="12"/>
      <c r="U1481" s="12"/>
    </row>
    <row r="1482" spans="2:21" s="127" customFormat="1" ht="30" customHeight="1">
      <c r="B1482" s="180"/>
      <c r="C1482" s="210"/>
      <c r="D1482" s="180"/>
      <c r="E1482" s="107"/>
      <c r="F1482" s="179"/>
      <c r="G1482" s="179"/>
      <c r="H1482" s="1"/>
      <c r="I1482" s="1"/>
      <c r="J1482" s="1"/>
      <c r="K1482" s="109"/>
      <c r="L1482" s="1"/>
      <c r="M1482" s="1"/>
      <c r="N1482" s="1"/>
      <c r="O1482" s="1"/>
      <c r="P1482" s="12"/>
      <c r="Q1482" s="12"/>
      <c r="R1482" s="12"/>
      <c r="S1482" s="12"/>
      <c r="T1482" s="12"/>
      <c r="U1482" s="12"/>
    </row>
    <row r="1483" spans="2:21" s="127" customFormat="1" ht="30" customHeight="1">
      <c r="B1483" s="180"/>
      <c r="C1483" s="210"/>
      <c r="D1483" s="180"/>
      <c r="E1483" s="107"/>
      <c r="F1483" s="179"/>
      <c r="G1483" s="179"/>
      <c r="H1483" s="1"/>
      <c r="I1483" s="1"/>
      <c r="J1483" s="1"/>
      <c r="K1483" s="109"/>
      <c r="L1483" s="1"/>
      <c r="M1483" s="1"/>
      <c r="N1483" s="1"/>
      <c r="O1483" s="1"/>
      <c r="P1483" s="12"/>
      <c r="Q1483" s="12"/>
      <c r="R1483" s="12"/>
      <c r="S1483" s="12"/>
      <c r="T1483" s="12"/>
      <c r="U1483" s="12"/>
    </row>
    <row r="1484" spans="2:21" s="127" customFormat="1" ht="30" customHeight="1">
      <c r="B1484" s="180"/>
      <c r="C1484" s="210"/>
      <c r="D1484" s="180"/>
      <c r="E1484" s="107"/>
      <c r="F1484" s="179"/>
      <c r="G1484" s="179"/>
      <c r="H1484" s="1"/>
      <c r="I1484" s="1"/>
      <c r="J1484" s="1"/>
      <c r="K1484" s="109"/>
      <c r="L1484" s="1"/>
      <c r="M1484" s="1"/>
      <c r="N1484" s="1"/>
      <c r="O1484" s="1"/>
      <c r="P1484" s="12"/>
      <c r="Q1484" s="12"/>
      <c r="R1484" s="12"/>
      <c r="S1484" s="12"/>
      <c r="T1484" s="12"/>
      <c r="U1484" s="12"/>
    </row>
    <row r="1485" spans="2:21" s="127" customFormat="1" ht="30" customHeight="1">
      <c r="B1485" s="180"/>
      <c r="C1485" s="210"/>
      <c r="D1485" s="180"/>
      <c r="E1485" s="107"/>
      <c r="F1485" s="179"/>
      <c r="G1485" s="179"/>
      <c r="H1485" s="1"/>
      <c r="I1485" s="1"/>
      <c r="J1485" s="1"/>
      <c r="K1485" s="109"/>
      <c r="L1485" s="1"/>
      <c r="M1485" s="1"/>
      <c r="N1485" s="1"/>
      <c r="O1485" s="1"/>
      <c r="P1485" s="12"/>
      <c r="Q1485" s="12"/>
      <c r="R1485" s="12"/>
      <c r="S1485" s="12"/>
      <c r="T1485" s="12"/>
      <c r="U1485" s="12"/>
    </row>
    <row r="1486" spans="2:21" s="127" customFormat="1" ht="30" customHeight="1">
      <c r="B1486" s="180"/>
      <c r="C1486" s="210"/>
      <c r="D1486" s="180"/>
      <c r="E1486" s="107"/>
      <c r="F1486" s="179"/>
      <c r="G1486" s="179"/>
      <c r="H1486" s="1"/>
      <c r="I1486" s="1"/>
      <c r="J1486" s="1"/>
      <c r="K1486" s="109"/>
      <c r="L1486" s="1"/>
      <c r="M1486" s="1"/>
      <c r="N1486" s="1"/>
      <c r="O1486" s="1"/>
      <c r="P1486" s="12"/>
      <c r="Q1486" s="12"/>
      <c r="R1486" s="12"/>
      <c r="S1486" s="12"/>
      <c r="T1486" s="12"/>
      <c r="U1486" s="12"/>
    </row>
    <row r="1487" spans="2:21" s="127" customFormat="1" ht="30" customHeight="1">
      <c r="B1487" s="180"/>
      <c r="C1487" s="210"/>
      <c r="D1487" s="180"/>
      <c r="E1487" s="107"/>
      <c r="F1487" s="179"/>
      <c r="G1487" s="179"/>
      <c r="H1487" s="1"/>
      <c r="I1487" s="1"/>
      <c r="J1487" s="1"/>
      <c r="K1487" s="109"/>
      <c r="L1487" s="1"/>
      <c r="M1487" s="1"/>
      <c r="N1487" s="1"/>
      <c r="O1487" s="1"/>
      <c r="P1487" s="12"/>
      <c r="Q1487" s="12"/>
      <c r="R1487" s="12"/>
      <c r="S1487" s="12"/>
      <c r="T1487" s="12"/>
      <c r="U1487" s="12"/>
    </row>
    <row r="1488" spans="2:21" s="127" customFormat="1" ht="30" customHeight="1">
      <c r="B1488" s="180"/>
      <c r="C1488" s="210"/>
      <c r="D1488" s="180"/>
      <c r="E1488" s="107"/>
      <c r="F1488" s="179"/>
      <c r="G1488" s="179"/>
      <c r="H1488" s="1"/>
      <c r="I1488" s="1"/>
      <c r="J1488" s="1"/>
      <c r="K1488" s="109"/>
      <c r="L1488" s="1"/>
      <c r="M1488" s="1"/>
      <c r="N1488" s="1"/>
      <c r="O1488" s="1"/>
      <c r="P1488" s="12"/>
      <c r="Q1488" s="12"/>
      <c r="R1488" s="12"/>
      <c r="S1488" s="12"/>
      <c r="T1488" s="12"/>
      <c r="U1488" s="12"/>
    </row>
    <row r="1489" spans="2:21" s="127" customFormat="1" ht="30" customHeight="1">
      <c r="B1489" s="180"/>
      <c r="C1489" s="210"/>
      <c r="D1489" s="180"/>
      <c r="E1489" s="107"/>
      <c r="F1489" s="179"/>
      <c r="G1489" s="179"/>
      <c r="H1489" s="1"/>
      <c r="I1489" s="1"/>
      <c r="J1489" s="1"/>
      <c r="K1489" s="109"/>
      <c r="L1489" s="1"/>
      <c r="M1489" s="1"/>
      <c r="N1489" s="1"/>
      <c r="O1489" s="1"/>
      <c r="P1489" s="12"/>
      <c r="Q1489" s="12"/>
      <c r="R1489" s="12"/>
      <c r="S1489" s="12"/>
      <c r="T1489" s="12"/>
      <c r="U1489" s="12"/>
    </row>
    <row r="1490" spans="2:21" s="127" customFormat="1" ht="30" customHeight="1">
      <c r="B1490" s="180"/>
      <c r="C1490" s="210"/>
      <c r="D1490" s="180"/>
      <c r="E1490" s="107"/>
      <c r="F1490" s="179"/>
      <c r="G1490" s="179"/>
      <c r="H1490" s="1"/>
      <c r="I1490" s="1"/>
      <c r="J1490" s="1"/>
      <c r="K1490" s="109"/>
      <c r="L1490" s="1"/>
      <c r="M1490" s="1"/>
      <c r="N1490" s="1"/>
      <c r="O1490" s="1"/>
      <c r="P1490" s="12"/>
      <c r="Q1490" s="12"/>
      <c r="R1490" s="12"/>
      <c r="S1490" s="12"/>
      <c r="T1490" s="12"/>
      <c r="U1490" s="12"/>
    </row>
    <row r="1491" spans="2:21" s="127" customFormat="1" ht="30" customHeight="1">
      <c r="B1491" s="180"/>
      <c r="C1491" s="210"/>
      <c r="D1491" s="180"/>
      <c r="E1491" s="107"/>
      <c r="F1491" s="179"/>
      <c r="G1491" s="179"/>
      <c r="H1491" s="1"/>
      <c r="I1491" s="1"/>
      <c r="J1491" s="1"/>
      <c r="K1491" s="109"/>
      <c r="L1491" s="1"/>
      <c r="M1491" s="1"/>
      <c r="N1491" s="1"/>
      <c r="O1491" s="1"/>
      <c r="P1491" s="12"/>
      <c r="Q1491" s="12"/>
      <c r="R1491" s="12"/>
      <c r="S1491" s="12"/>
      <c r="T1491" s="12"/>
      <c r="U1491" s="12"/>
    </row>
    <row r="1492" spans="2:21" s="127" customFormat="1" ht="30" customHeight="1">
      <c r="B1492" s="180"/>
      <c r="C1492" s="210"/>
      <c r="D1492" s="180"/>
      <c r="E1492" s="107"/>
      <c r="F1492" s="179"/>
      <c r="G1492" s="179"/>
      <c r="H1492" s="1"/>
      <c r="I1492" s="1"/>
      <c r="J1492" s="1"/>
      <c r="K1492" s="109"/>
      <c r="L1492" s="1"/>
      <c r="M1492" s="1"/>
      <c r="N1492" s="1"/>
      <c r="O1492" s="1"/>
      <c r="P1492" s="12"/>
      <c r="Q1492" s="12"/>
      <c r="R1492" s="12"/>
      <c r="S1492" s="12"/>
      <c r="T1492" s="12"/>
      <c r="U1492" s="12"/>
    </row>
    <row r="1493" spans="2:21" s="127" customFormat="1" ht="30" customHeight="1">
      <c r="B1493" s="180"/>
      <c r="C1493" s="210"/>
      <c r="D1493" s="180"/>
      <c r="E1493" s="107"/>
      <c r="F1493" s="179"/>
      <c r="G1493" s="179"/>
      <c r="H1493" s="1"/>
      <c r="I1493" s="1"/>
      <c r="J1493" s="1"/>
      <c r="K1493" s="109"/>
      <c r="L1493" s="1"/>
      <c r="M1493" s="1"/>
      <c r="N1493" s="1"/>
      <c r="O1493" s="1"/>
      <c r="P1493" s="12"/>
      <c r="Q1493" s="12"/>
      <c r="R1493" s="12"/>
      <c r="S1493" s="12"/>
      <c r="T1493" s="12"/>
      <c r="U1493" s="12"/>
    </row>
    <row r="1494" spans="2:21" s="127" customFormat="1" ht="30" customHeight="1">
      <c r="B1494" s="180"/>
      <c r="C1494" s="210"/>
      <c r="D1494" s="180"/>
      <c r="E1494" s="107"/>
      <c r="F1494" s="179"/>
      <c r="G1494" s="179"/>
      <c r="H1494" s="1"/>
      <c r="I1494" s="1"/>
      <c r="J1494" s="1"/>
      <c r="K1494" s="109"/>
      <c r="L1494" s="1"/>
      <c r="M1494" s="1"/>
      <c r="N1494" s="1"/>
      <c r="O1494" s="1"/>
      <c r="P1494" s="12"/>
      <c r="Q1494" s="12"/>
      <c r="R1494" s="12"/>
      <c r="S1494" s="12"/>
      <c r="T1494" s="12"/>
      <c r="U1494" s="12"/>
    </row>
    <row r="1495" spans="2:21" s="127" customFormat="1" ht="30" customHeight="1">
      <c r="B1495" s="180"/>
      <c r="C1495" s="210"/>
      <c r="D1495" s="180"/>
      <c r="E1495" s="107"/>
      <c r="F1495" s="179"/>
      <c r="G1495" s="179"/>
      <c r="H1495" s="1"/>
      <c r="I1495" s="1"/>
      <c r="J1495" s="1"/>
      <c r="K1495" s="109"/>
      <c r="L1495" s="1"/>
      <c r="M1495" s="1"/>
      <c r="N1495" s="1"/>
      <c r="O1495" s="1"/>
      <c r="P1495" s="12"/>
      <c r="Q1495" s="12"/>
      <c r="R1495" s="12"/>
      <c r="S1495" s="12"/>
      <c r="T1495" s="12"/>
      <c r="U1495" s="12"/>
    </row>
    <row r="1496" spans="2:21" s="127" customFormat="1" ht="30" customHeight="1">
      <c r="B1496" s="180"/>
      <c r="C1496" s="210"/>
      <c r="D1496" s="180"/>
      <c r="E1496" s="107"/>
      <c r="F1496" s="179"/>
      <c r="G1496" s="179"/>
      <c r="H1496" s="1"/>
      <c r="I1496" s="1"/>
      <c r="J1496" s="1"/>
      <c r="K1496" s="109"/>
      <c r="L1496" s="1"/>
      <c r="M1496" s="1"/>
      <c r="N1496" s="1"/>
      <c r="O1496" s="1"/>
      <c r="P1496" s="12"/>
      <c r="Q1496" s="12"/>
      <c r="R1496" s="12"/>
      <c r="S1496" s="12"/>
      <c r="T1496" s="12"/>
      <c r="U1496" s="12"/>
    </row>
    <row r="1497" spans="2:21" s="127" customFormat="1" ht="30" customHeight="1">
      <c r="B1497" s="180"/>
      <c r="C1497" s="210"/>
      <c r="D1497" s="180"/>
      <c r="E1497" s="107"/>
      <c r="F1497" s="179"/>
      <c r="G1497" s="179"/>
      <c r="H1497" s="1"/>
      <c r="I1497" s="1"/>
      <c r="J1497" s="1"/>
      <c r="K1497" s="109"/>
      <c r="L1497" s="1"/>
      <c r="M1497" s="1"/>
      <c r="N1497" s="1"/>
      <c r="O1497" s="1"/>
      <c r="P1497" s="12"/>
      <c r="Q1497" s="12"/>
      <c r="R1497" s="12"/>
      <c r="S1497" s="12"/>
      <c r="T1497" s="12"/>
      <c r="U1497" s="12"/>
    </row>
    <row r="1498" spans="2:21" s="127" customFormat="1" ht="30" customHeight="1">
      <c r="B1498" s="180"/>
      <c r="C1498" s="210"/>
      <c r="D1498" s="180"/>
      <c r="E1498" s="107"/>
      <c r="F1498" s="179"/>
      <c r="G1498" s="179"/>
      <c r="H1498" s="1"/>
      <c r="I1498" s="1"/>
      <c r="J1498" s="1"/>
      <c r="K1498" s="109"/>
      <c r="L1498" s="1"/>
      <c r="M1498" s="1"/>
      <c r="N1498" s="1"/>
      <c r="O1498" s="1"/>
      <c r="P1498" s="12"/>
      <c r="Q1498" s="12"/>
      <c r="R1498" s="12"/>
      <c r="S1498" s="12"/>
      <c r="T1498" s="12"/>
      <c r="U1498" s="12"/>
    </row>
    <row r="1499" spans="2:21" s="127" customFormat="1" ht="30" customHeight="1">
      <c r="B1499" s="180"/>
      <c r="C1499" s="210"/>
      <c r="D1499" s="180"/>
      <c r="E1499" s="107"/>
      <c r="F1499" s="179"/>
      <c r="G1499" s="179"/>
      <c r="H1499" s="1"/>
      <c r="I1499" s="1"/>
      <c r="J1499" s="1"/>
      <c r="K1499" s="109"/>
      <c r="L1499" s="1"/>
      <c r="M1499" s="1"/>
      <c r="N1499" s="1"/>
      <c r="O1499" s="1"/>
      <c r="P1499" s="12"/>
      <c r="Q1499" s="12"/>
      <c r="R1499" s="12"/>
      <c r="S1499" s="12"/>
      <c r="T1499" s="12"/>
      <c r="U1499" s="12"/>
    </row>
    <row r="1500" spans="2:21" s="127" customFormat="1" ht="30" customHeight="1">
      <c r="B1500" s="180"/>
      <c r="C1500" s="210"/>
      <c r="D1500" s="180"/>
      <c r="E1500" s="107"/>
      <c r="F1500" s="179"/>
      <c r="G1500" s="179"/>
      <c r="H1500" s="1"/>
      <c r="I1500" s="1"/>
      <c r="J1500" s="1"/>
      <c r="K1500" s="109"/>
      <c r="L1500" s="1"/>
      <c r="M1500" s="1"/>
      <c r="N1500" s="1"/>
      <c r="O1500" s="1"/>
      <c r="P1500" s="12"/>
      <c r="Q1500" s="12"/>
      <c r="R1500" s="12"/>
      <c r="S1500" s="12"/>
      <c r="T1500" s="12"/>
      <c r="U1500" s="12"/>
    </row>
    <row r="1501" spans="2:21" s="127" customFormat="1" ht="30" customHeight="1">
      <c r="B1501" s="180"/>
      <c r="C1501" s="210"/>
      <c r="D1501" s="180"/>
      <c r="E1501" s="107"/>
      <c r="F1501" s="179"/>
      <c r="G1501" s="179"/>
      <c r="H1501" s="1"/>
      <c r="I1501" s="1"/>
      <c r="J1501" s="1"/>
      <c r="K1501" s="109"/>
      <c r="L1501" s="1"/>
      <c r="M1501" s="1"/>
      <c r="N1501" s="1"/>
      <c r="O1501" s="1"/>
      <c r="P1501" s="12"/>
      <c r="Q1501" s="12"/>
      <c r="R1501" s="12"/>
      <c r="S1501" s="12"/>
      <c r="T1501" s="12"/>
      <c r="U1501" s="12"/>
    </row>
    <row r="1502" spans="2:21" s="127" customFormat="1" ht="30" customHeight="1">
      <c r="B1502" s="180"/>
      <c r="C1502" s="210"/>
      <c r="D1502" s="180"/>
      <c r="E1502" s="107"/>
      <c r="F1502" s="179"/>
      <c r="G1502" s="179"/>
      <c r="H1502" s="1"/>
      <c r="I1502" s="1"/>
      <c r="J1502" s="1"/>
      <c r="K1502" s="109"/>
      <c r="L1502" s="1"/>
      <c r="M1502" s="1"/>
      <c r="N1502" s="1"/>
      <c r="O1502" s="1"/>
      <c r="P1502" s="12"/>
      <c r="Q1502" s="12"/>
      <c r="R1502" s="12"/>
      <c r="S1502" s="12"/>
      <c r="T1502" s="12"/>
      <c r="U1502" s="12"/>
    </row>
    <row r="1503" spans="2:21" s="127" customFormat="1" ht="30" customHeight="1">
      <c r="B1503" s="180"/>
      <c r="C1503" s="210"/>
      <c r="D1503" s="180"/>
      <c r="E1503" s="107"/>
      <c r="F1503" s="179"/>
      <c r="G1503" s="179"/>
      <c r="H1503" s="1"/>
      <c r="I1503" s="1"/>
      <c r="J1503" s="1"/>
      <c r="K1503" s="109"/>
      <c r="L1503" s="1"/>
      <c r="M1503" s="1"/>
      <c r="N1503" s="1"/>
      <c r="O1503" s="1"/>
      <c r="P1503" s="12"/>
      <c r="Q1503" s="12"/>
      <c r="R1503" s="12"/>
      <c r="S1503" s="12"/>
      <c r="T1503" s="12"/>
      <c r="U1503" s="12"/>
    </row>
    <row r="1504" spans="2:21" s="127" customFormat="1" ht="30" customHeight="1">
      <c r="B1504" s="180"/>
      <c r="C1504" s="210"/>
      <c r="D1504" s="180"/>
      <c r="E1504" s="107"/>
      <c r="F1504" s="179"/>
      <c r="G1504" s="179"/>
      <c r="H1504" s="1"/>
      <c r="I1504" s="1"/>
      <c r="J1504" s="1"/>
      <c r="K1504" s="109"/>
      <c r="L1504" s="1"/>
      <c r="M1504" s="1"/>
      <c r="N1504" s="1"/>
      <c r="O1504" s="1"/>
      <c r="P1504" s="12"/>
      <c r="Q1504" s="12"/>
      <c r="R1504" s="12"/>
      <c r="S1504" s="12"/>
      <c r="T1504" s="12"/>
      <c r="U1504" s="12"/>
    </row>
    <row r="1505" spans="2:21" s="127" customFormat="1" ht="30" customHeight="1">
      <c r="B1505" s="180"/>
      <c r="C1505" s="210"/>
      <c r="D1505" s="180"/>
      <c r="E1505" s="107"/>
      <c r="F1505" s="179"/>
      <c r="G1505" s="179"/>
      <c r="H1505" s="1"/>
      <c r="I1505" s="1"/>
      <c r="J1505" s="1"/>
      <c r="K1505" s="109"/>
      <c r="L1505" s="1"/>
      <c r="M1505" s="1"/>
      <c r="N1505" s="1"/>
      <c r="O1505" s="1"/>
      <c r="P1505" s="12"/>
      <c r="Q1505" s="12"/>
      <c r="R1505" s="12"/>
      <c r="S1505" s="12"/>
      <c r="T1505" s="12"/>
      <c r="U1505" s="12"/>
    </row>
    <row r="1506" spans="2:21" s="127" customFormat="1" ht="30" customHeight="1">
      <c r="B1506" s="180"/>
      <c r="C1506" s="210"/>
      <c r="D1506" s="180"/>
      <c r="E1506" s="107"/>
      <c r="F1506" s="179"/>
      <c r="G1506" s="179"/>
      <c r="H1506" s="1"/>
      <c r="I1506" s="1"/>
      <c r="J1506" s="1"/>
      <c r="K1506" s="109"/>
      <c r="L1506" s="1"/>
      <c r="M1506" s="1"/>
      <c r="N1506" s="1"/>
      <c r="O1506" s="1"/>
      <c r="P1506" s="12"/>
      <c r="Q1506" s="12"/>
      <c r="R1506" s="12"/>
      <c r="S1506" s="12"/>
      <c r="T1506" s="12"/>
      <c r="U1506" s="12"/>
    </row>
    <row r="1507" spans="2:21" s="127" customFormat="1" ht="30" customHeight="1">
      <c r="B1507" s="180"/>
      <c r="C1507" s="210"/>
      <c r="D1507" s="180"/>
      <c r="E1507" s="107"/>
      <c r="F1507" s="179"/>
      <c r="G1507" s="179"/>
      <c r="H1507" s="1"/>
      <c r="I1507" s="1"/>
      <c r="J1507" s="1"/>
      <c r="K1507" s="109"/>
      <c r="L1507" s="1"/>
      <c r="M1507" s="1"/>
      <c r="N1507" s="1"/>
      <c r="O1507" s="1"/>
      <c r="P1507" s="12"/>
      <c r="Q1507" s="12"/>
      <c r="R1507" s="12"/>
      <c r="S1507" s="12"/>
      <c r="T1507" s="12"/>
      <c r="U1507" s="12"/>
    </row>
    <row r="1508" spans="2:21" s="127" customFormat="1" ht="30" customHeight="1">
      <c r="B1508" s="180"/>
      <c r="C1508" s="210"/>
      <c r="D1508" s="180"/>
      <c r="E1508" s="107"/>
      <c r="F1508" s="179"/>
      <c r="G1508" s="179"/>
      <c r="H1508" s="1"/>
      <c r="I1508" s="1"/>
      <c r="J1508" s="1"/>
      <c r="K1508" s="109"/>
      <c r="L1508" s="1"/>
      <c r="M1508" s="1"/>
      <c r="N1508" s="1"/>
      <c r="O1508" s="1"/>
      <c r="P1508" s="12"/>
      <c r="Q1508" s="12"/>
      <c r="R1508" s="12"/>
      <c r="S1508" s="12"/>
      <c r="T1508" s="12"/>
      <c r="U1508" s="12"/>
    </row>
    <row r="1509" spans="2:21" s="127" customFormat="1" ht="30" customHeight="1">
      <c r="B1509" s="180"/>
      <c r="C1509" s="210"/>
      <c r="D1509" s="180"/>
      <c r="E1509" s="107"/>
      <c r="F1509" s="179"/>
      <c r="G1509" s="179"/>
      <c r="H1509" s="1"/>
      <c r="I1509" s="1"/>
      <c r="J1509" s="1"/>
      <c r="K1509" s="109"/>
      <c r="L1509" s="1"/>
      <c r="M1509" s="1"/>
      <c r="N1509" s="1"/>
      <c r="O1509" s="1"/>
      <c r="P1509" s="12"/>
      <c r="Q1509" s="12"/>
      <c r="R1509" s="12"/>
      <c r="S1509" s="12"/>
      <c r="T1509" s="12"/>
      <c r="U1509" s="12"/>
    </row>
    <row r="1510" spans="2:21" s="127" customFormat="1" ht="30" customHeight="1">
      <c r="B1510" s="180"/>
      <c r="C1510" s="210"/>
      <c r="D1510" s="180"/>
      <c r="E1510" s="107"/>
      <c r="F1510" s="179"/>
      <c r="G1510" s="179"/>
      <c r="H1510" s="1"/>
      <c r="I1510" s="1"/>
      <c r="J1510" s="1"/>
      <c r="K1510" s="109"/>
      <c r="L1510" s="1"/>
      <c r="M1510" s="1"/>
      <c r="N1510" s="1"/>
      <c r="O1510" s="1"/>
      <c r="P1510" s="12"/>
      <c r="Q1510" s="12"/>
      <c r="R1510" s="12"/>
      <c r="S1510" s="12"/>
      <c r="T1510" s="12"/>
      <c r="U1510" s="12"/>
    </row>
    <row r="1511" spans="2:21" s="127" customFormat="1" ht="30" customHeight="1">
      <c r="B1511" s="180"/>
      <c r="C1511" s="210"/>
      <c r="D1511" s="180"/>
      <c r="E1511" s="107"/>
      <c r="F1511" s="179"/>
      <c r="G1511" s="179"/>
      <c r="H1511" s="1"/>
      <c r="I1511" s="1"/>
      <c r="J1511" s="1"/>
      <c r="K1511" s="109"/>
      <c r="L1511" s="1"/>
      <c r="M1511" s="1"/>
      <c r="N1511" s="1"/>
      <c r="O1511" s="1"/>
      <c r="P1511" s="12"/>
      <c r="Q1511" s="12"/>
      <c r="R1511" s="12"/>
      <c r="S1511" s="12"/>
      <c r="T1511" s="12"/>
      <c r="U1511" s="12"/>
    </row>
    <row r="1512" spans="2:21" s="127" customFormat="1" ht="30" customHeight="1">
      <c r="B1512" s="180"/>
      <c r="C1512" s="210"/>
      <c r="D1512" s="180"/>
      <c r="E1512" s="107"/>
      <c r="F1512" s="179"/>
      <c r="G1512" s="179"/>
      <c r="H1512" s="1"/>
      <c r="I1512" s="1"/>
      <c r="J1512" s="1"/>
      <c r="K1512" s="109"/>
      <c r="L1512" s="1"/>
      <c r="M1512" s="1"/>
      <c r="N1512" s="1"/>
      <c r="O1512" s="1"/>
      <c r="P1512" s="12"/>
      <c r="Q1512" s="12"/>
      <c r="R1512" s="12"/>
      <c r="S1512" s="12"/>
      <c r="T1512" s="12"/>
      <c r="U1512" s="12"/>
    </row>
    <row r="1513" spans="2:21" s="127" customFormat="1" ht="30" customHeight="1">
      <c r="B1513" s="180"/>
      <c r="C1513" s="210"/>
      <c r="D1513" s="180"/>
      <c r="E1513" s="107"/>
      <c r="F1513" s="179"/>
      <c r="G1513" s="179"/>
      <c r="H1513" s="1"/>
      <c r="I1513" s="1"/>
      <c r="J1513" s="1"/>
      <c r="K1513" s="109"/>
      <c r="L1513" s="1"/>
      <c r="M1513" s="1"/>
      <c r="N1513" s="1"/>
      <c r="O1513" s="1"/>
      <c r="P1513" s="12"/>
      <c r="Q1513" s="12"/>
      <c r="R1513" s="12"/>
      <c r="S1513" s="12"/>
      <c r="T1513" s="12"/>
      <c r="U1513" s="12"/>
    </row>
    <row r="1514" spans="2:21" s="127" customFormat="1" ht="30" customHeight="1">
      <c r="B1514" s="180"/>
      <c r="C1514" s="210"/>
      <c r="D1514" s="180"/>
      <c r="E1514" s="107"/>
      <c r="F1514" s="179"/>
      <c r="G1514" s="179"/>
      <c r="H1514" s="1"/>
      <c r="I1514" s="1"/>
      <c r="J1514" s="1"/>
      <c r="K1514" s="109"/>
      <c r="L1514" s="1"/>
      <c r="M1514" s="1"/>
      <c r="N1514" s="1"/>
      <c r="O1514" s="1"/>
      <c r="P1514" s="12"/>
      <c r="Q1514" s="12"/>
      <c r="R1514" s="12"/>
      <c r="S1514" s="12"/>
      <c r="T1514" s="12"/>
      <c r="U1514" s="12"/>
    </row>
    <row r="1515" spans="2:21" s="127" customFormat="1" ht="30" customHeight="1">
      <c r="B1515" s="180"/>
      <c r="C1515" s="210"/>
      <c r="D1515" s="180"/>
      <c r="E1515" s="107"/>
      <c r="F1515" s="179"/>
      <c r="G1515" s="179"/>
      <c r="H1515" s="1"/>
      <c r="I1515" s="1"/>
      <c r="J1515" s="1"/>
      <c r="K1515" s="109"/>
      <c r="L1515" s="1"/>
      <c r="M1515" s="1"/>
      <c r="N1515" s="1"/>
      <c r="O1515" s="1"/>
      <c r="P1515" s="12"/>
      <c r="Q1515" s="12"/>
      <c r="R1515" s="12"/>
      <c r="S1515" s="12"/>
      <c r="T1515" s="12"/>
      <c r="U1515" s="12"/>
    </row>
    <row r="1516" spans="2:21" s="127" customFormat="1" ht="30" customHeight="1">
      <c r="B1516" s="180"/>
      <c r="C1516" s="210"/>
      <c r="D1516" s="180"/>
      <c r="E1516" s="107"/>
      <c r="F1516" s="179"/>
      <c r="G1516" s="179"/>
      <c r="H1516" s="1"/>
      <c r="I1516" s="1"/>
      <c r="J1516" s="1"/>
      <c r="K1516" s="109"/>
      <c r="L1516" s="1"/>
      <c r="M1516" s="1"/>
      <c r="N1516" s="1"/>
      <c r="O1516" s="1"/>
      <c r="P1516" s="12"/>
      <c r="Q1516" s="12"/>
      <c r="R1516" s="12"/>
      <c r="S1516" s="12"/>
      <c r="T1516" s="12"/>
      <c r="U1516" s="12"/>
    </row>
    <row r="1517" spans="2:21" s="127" customFormat="1" ht="30" customHeight="1">
      <c r="B1517" s="180"/>
      <c r="C1517" s="210"/>
      <c r="D1517" s="180"/>
      <c r="E1517" s="107"/>
      <c r="F1517" s="179"/>
      <c r="G1517" s="179"/>
      <c r="H1517" s="1"/>
      <c r="I1517" s="1"/>
      <c r="J1517" s="1"/>
      <c r="K1517" s="109"/>
      <c r="L1517" s="1"/>
      <c r="M1517" s="1"/>
      <c r="N1517" s="1"/>
      <c r="O1517" s="1"/>
      <c r="P1517" s="12"/>
      <c r="Q1517" s="12"/>
      <c r="R1517" s="12"/>
      <c r="S1517" s="12"/>
      <c r="T1517" s="12"/>
      <c r="U1517" s="12"/>
    </row>
    <row r="1518" spans="2:21" s="127" customFormat="1" ht="30" customHeight="1">
      <c r="B1518" s="180"/>
      <c r="C1518" s="210"/>
      <c r="D1518" s="180"/>
      <c r="E1518" s="107"/>
      <c r="F1518" s="179"/>
      <c r="G1518" s="179"/>
      <c r="H1518" s="1"/>
      <c r="I1518" s="1"/>
      <c r="J1518" s="1"/>
      <c r="K1518" s="109"/>
      <c r="L1518" s="1"/>
      <c r="M1518" s="1"/>
      <c r="N1518" s="1"/>
      <c r="O1518" s="1"/>
      <c r="P1518" s="12"/>
      <c r="Q1518" s="12"/>
      <c r="R1518" s="12"/>
      <c r="S1518" s="12"/>
      <c r="T1518" s="12"/>
      <c r="U1518" s="12"/>
    </row>
    <row r="1519" spans="2:21" s="127" customFormat="1" ht="30" customHeight="1">
      <c r="B1519" s="180"/>
      <c r="C1519" s="210"/>
      <c r="D1519" s="180"/>
      <c r="E1519" s="107"/>
      <c r="F1519" s="179"/>
      <c r="G1519" s="179"/>
      <c r="H1519" s="1"/>
      <c r="I1519" s="1"/>
      <c r="J1519" s="1"/>
      <c r="K1519" s="109"/>
      <c r="L1519" s="1"/>
      <c r="M1519" s="1"/>
      <c r="N1519" s="1"/>
      <c r="O1519" s="1"/>
      <c r="P1519" s="12"/>
      <c r="Q1519" s="12"/>
      <c r="R1519" s="12"/>
      <c r="S1519" s="12"/>
      <c r="T1519" s="12"/>
      <c r="U1519" s="12"/>
    </row>
    <row r="1520" spans="2:21" s="127" customFormat="1" ht="30" customHeight="1">
      <c r="B1520" s="180"/>
      <c r="C1520" s="210"/>
      <c r="D1520" s="180"/>
      <c r="E1520" s="107"/>
      <c r="F1520" s="179"/>
      <c r="G1520" s="179"/>
      <c r="H1520" s="1"/>
      <c r="I1520" s="1"/>
      <c r="J1520" s="1"/>
      <c r="K1520" s="109"/>
      <c r="L1520" s="1"/>
      <c r="M1520" s="1"/>
      <c r="N1520" s="1"/>
      <c r="O1520" s="1"/>
      <c r="P1520" s="12"/>
      <c r="Q1520" s="12"/>
      <c r="R1520" s="12"/>
      <c r="S1520" s="12"/>
      <c r="T1520" s="12"/>
      <c r="U1520" s="12"/>
    </row>
    <row r="1521" spans="2:21" s="127" customFormat="1" ht="30" customHeight="1">
      <c r="B1521" s="180"/>
      <c r="C1521" s="210"/>
      <c r="D1521" s="180"/>
      <c r="E1521" s="107"/>
      <c r="F1521" s="179"/>
      <c r="G1521" s="179"/>
      <c r="H1521" s="1"/>
      <c r="I1521" s="1"/>
      <c r="J1521" s="1"/>
      <c r="K1521" s="109"/>
      <c r="L1521" s="1"/>
      <c r="M1521" s="1"/>
      <c r="N1521" s="1"/>
      <c r="O1521" s="1"/>
      <c r="P1521" s="12"/>
      <c r="Q1521" s="12"/>
      <c r="R1521" s="12"/>
      <c r="S1521" s="12"/>
      <c r="T1521" s="12"/>
      <c r="U1521" s="12"/>
    </row>
    <row r="1522" spans="2:21" s="127" customFormat="1" ht="30" customHeight="1">
      <c r="B1522" s="180"/>
      <c r="C1522" s="210"/>
      <c r="D1522" s="180"/>
      <c r="E1522" s="107"/>
      <c r="F1522" s="179"/>
      <c r="G1522" s="179"/>
      <c r="H1522" s="1"/>
      <c r="I1522" s="1"/>
      <c r="J1522" s="1"/>
      <c r="K1522" s="109"/>
      <c r="L1522" s="1"/>
      <c r="M1522" s="1"/>
      <c r="N1522" s="1"/>
      <c r="O1522" s="1"/>
      <c r="P1522" s="12"/>
      <c r="Q1522" s="12"/>
      <c r="R1522" s="12"/>
      <c r="S1522" s="12"/>
      <c r="T1522" s="12"/>
      <c r="U1522" s="12"/>
    </row>
    <row r="1523" spans="2:21" s="127" customFormat="1" ht="30" customHeight="1">
      <c r="B1523" s="180"/>
      <c r="C1523" s="210"/>
      <c r="D1523" s="180"/>
      <c r="E1523" s="107"/>
      <c r="F1523" s="179"/>
      <c r="G1523" s="179"/>
      <c r="H1523" s="1"/>
      <c r="I1523" s="1"/>
      <c r="J1523" s="1"/>
      <c r="K1523" s="109"/>
      <c r="L1523" s="1"/>
      <c r="M1523" s="1"/>
      <c r="N1523" s="1"/>
      <c r="O1523" s="1"/>
      <c r="P1523" s="12"/>
      <c r="Q1523" s="12"/>
      <c r="R1523" s="12"/>
      <c r="S1523" s="12"/>
      <c r="T1523" s="12"/>
      <c r="U1523" s="12"/>
    </row>
    <row r="1524" spans="2:21" s="127" customFormat="1" ht="30" customHeight="1">
      <c r="B1524" s="180"/>
      <c r="C1524" s="210"/>
      <c r="D1524" s="180"/>
      <c r="E1524" s="107"/>
      <c r="F1524" s="179"/>
      <c r="G1524" s="179"/>
      <c r="H1524" s="1"/>
      <c r="I1524" s="1"/>
      <c r="J1524" s="1"/>
      <c r="K1524" s="109"/>
      <c r="L1524" s="1"/>
      <c r="M1524" s="1"/>
      <c r="N1524" s="1"/>
      <c r="O1524" s="1"/>
      <c r="P1524" s="12"/>
      <c r="Q1524" s="12"/>
      <c r="R1524" s="12"/>
      <c r="S1524" s="12"/>
      <c r="T1524" s="12"/>
      <c r="U1524" s="12"/>
    </row>
    <row r="1525" spans="2:21" s="127" customFormat="1" ht="30" customHeight="1">
      <c r="B1525" s="180"/>
      <c r="C1525" s="210"/>
      <c r="D1525" s="180"/>
      <c r="E1525" s="107"/>
      <c r="F1525" s="179"/>
      <c r="G1525" s="179"/>
      <c r="H1525" s="1"/>
      <c r="I1525" s="1"/>
      <c r="J1525" s="1"/>
      <c r="K1525" s="109"/>
      <c r="L1525" s="1"/>
      <c r="M1525" s="1"/>
      <c r="N1525" s="1"/>
      <c r="O1525" s="1"/>
      <c r="P1525" s="12"/>
      <c r="Q1525" s="12"/>
      <c r="R1525" s="12"/>
      <c r="S1525" s="12"/>
      <c r="T1525" s="12"/>
      <c r="U1525" s="12"/>
    </row>
    <row r="1526" spans="2:21" s="127" customFormat="1" ht="30" customHeight="1">
      <c r="B1526" s="180"/>
      <c r="C1526" s="210"/>
      <c r="D1526" s="180"/>
      <c r="E1526" s="107"/>
      <c r="F1526" s="179"/>
      <c r="G1526" s="179"/>
      <c r="H1526" s="1"/>
      <c r="I1526" s="1"/>
      <c r="J1526" s="1"/>
      <c r="K1526" s="109"/>
      <c r="L1526" s="1"/>
      <c r="M1526" s="1"/>
      <c r="N1526" s="1"/>
      <c r="O1526" s="1"/>
      <c r="P1526" s="12"/>
      <c r="Q1526" s="12"/>
      <c r="R1526" s="12"/>
      <c r="S1526" s="12"/>
      <c r="T1526" s="12"/>
      <c r="U1526" s="12"/>
    </row>
    <row r="1527" spans="2:21" s="127" customFormat="1" ht="30" customHeight="1">
      <c r="B1527" s="180"/>
      <c r="C1527" s="210"/>
      <c r="D1527" s="180"/>
      <c r="E1527" s="107"/>
      <c r="F1527" s="179"/>
      <c r="G1527" s="179"/>
      <c r="H1527" s="1"/>
      <c r="I1527" s="1"/>
      <c r="J1527" s="1"/>
      <c r="K1527" s="109"/>
      <c r="L1527" s="1"/>
      <c r="M1527" s="1"/>
      <c r="N1527" s="1"/>
      <c r="O1527" s="1"/>
      <c r="P1527" s="12"/>
      <c r="Q1527" s="12"/>
      <c r="R1527" s="12"/>
      <c r="S1527" s="12"/>
      <c r="T1527" s="12"/>
      <c r="U1527" s="12"/>
    </row>
    <row r="1528" spans="2:21" s="127" customFormat="1" ht="30" customHeight="1">
      <c r="B1528" s="180"/>
      <c r="C1528" s="210"/>
      <c r="D1528" s="180"/>
      <c r="E1528" s="107"/>
      <c r="F1528" s="179"/>
      <c r="G1528" s="179"/>
      <c r="H1528" s="1"/>
      <c r="I1528" s="1"/>
      <c r="J1528" s="1"/>
      <c r="K1528" s="109"/>
      <c r="L1528" s="1"/>
      <c r="M1528" s="1"/>
      <c r="N1528" s="1"/>
      <c r="O1528" s="1"/>
      <c r="P1528" s="12"/>
      <c r="Q1528" s="12"/>
      <c r="R1528" s="12"/>
      <c r="S1528" s="12"/>
      <c r="T1528" s="12"/>
      <c r="U1528" s="12"/>
    </row>
    <row r="1529" spans="2:21" s="127" customFormat="1" ht="30" customHeight="1">
      <c r="B1529" s="180"/>
      <c r="C1529" s="210"/>
      <c r="D1529" s="180"/>
      <c r="E1529" s="107"/>
      <c r="F1529" s="179"/>
      <c r="G1529" s="179"/>
      <c r="H1529" s="1"/>
      <c r="I1529" s="1"/>
      <c r="J1529" s="1"/>
      <c r="K1529" s="109"/>
      <c r="L1529" s="1"/>
      <c r="M1529" s="1"/>
      <c r="N1529" s="1"/>
      <c r="O1529" s="1"/>
      <c r="P1529" s="12"/>
      <c r="Q1529" s="12"/>
      <c r="R1529" s="12"/>
      <c r="S1529" s="12"/>
      <c r="T1529" s="12"/>
      <c r="U1529" s="12"/>
    </row>
    <row r="1530" spans="2:21" s="127" customFormat="1" ht="30" customHeight="1">
      <c r="B1530" s="180"/>
      <c r="C1530" s="210"/>
      <c r="D1530" s="180"/>
      <c r="E1530" s="107"/>
      <c r="F1530" s="179"/>
      <c r="G1530" s="179"/>
      <c r="H1530" s="1"/>
      <c r="I1530" s="1"/>
      <c r="J1530" s="1"/>
      <c r="K1530" s="109"/>
      <c r="L1530" s="1"/>
      <c r="M1530" s="1"/>
      <c r="N1530" s="1"/>
      <c r="O1530" s="1"/>
      <c r="P1530" s="12"/>
      <c r="Q1530" s="12"/>
      <c r="R1530" s="12"/>
      <c r="S1530" s="12"/>
      <c r="T1530" s="12"/>
      <c r="U1530" s="12"/>
    </row>
    <row r="1531" spans="2:21" s="127" customFormat="1" ht="30" customHeight="1">
      <c r="B1531" s="180"/>
      <c r="C1531" s="210"/>
      <c r="D1531" s="180"/>
      <c r="E1531" s="107"/>
      <c r="F1531" s="179"/>
      <c r="G1531" s="179"/>
      <c r="H1531" s="1"/>
      <c r="I1531" s="1"/>
      <c r="J1531" s="1"/>
      <c r="K1531" s="109"/>
      <c r="L1531" s="1"/>
      <c r="M1531" s="1"/>
      <c r="N1531" s="1"/>
      <c r="O1531" s="1"/>
      <c r="P1531" s="12"/>
      <c r="Q1531" s="12"/>
      <c r="R1531" s="12"/>
      <c r="S1531" s="12"/>
      <c r="T1531" s="12"/>
      <c r="U1531" s="12"/>
    </row>
    <row r="1532" spans="2:21" s="127" customFormat="1" ht="30" customHeight="1">
      <c r="B1532" s="180"/>
      <c r="C1532" s="210"/>
      <c r="D1532" s="180"/>
      <c r="E1532" s="107"/>
      <c r="F1532" s="179"/>
      <c r="G1532" s="179"/>
      <c r="H1532" s="1"/>
      <c r="I1532" s="1"/>
      <c r="J1532" s="1"/>
      <c r="K1532" s="109"/>
      <c r="L1532" s="1"/>
      <c r="M1532" s="1"/>
      <c r="N1532" s="1"/>
      <c r="O1532" s="1"/>
      <c r="P1532" s="12"/>
      <c r="Q1532" s="12"/>
      <c r="R1532" s="12"/>
      <c r="S1532" s="12"/>
      <c r="T1532" s="12"/>
      <c r="U1532" s="12"/>
    </row>
    <row r="1533" spans="2:21" s="127" customFormat="1" ht="30" customHeight="1">
      <c r="B1533" s="180"/>
      <c r="C1533" s="210"/>
      <c r="D1533" s="180"/>
      <c r="E1533" s="107"/>
      <c r="F1533" s="179"/>
      <c r="G1533" s="179"/>
      <c r="H1533" s="1"/>
      <c r="I1533" s="1"/>
      <c r="J1533" s="1"/>
      <c r="K1533" s="109"/>
      <c r="L1533" s="1"/>
      <c r="M1533" s="1"/>
      <c r="N1533" s="1"/>
      <c r="O1533" s="1"/>
      <c r="P1533" s="12"/>
      <c r="Q1533" s="12"/>
      <c r="R1533" s="12"/>
      <c r="S1533" s="12"/>
      <c r="T1533" s="12"/>
      <c r="U1533" s="12"/>
    </row>
    <row r="1534" spans="2:21" s="127" customFormat="1" ht="30" customHeight="1">
      <c r="B1534" s="180"/>
      <c r="C1534" s="210"/>
      <c r="D1534" s="180"/>
      <c r="E1534" s="107"/>
      <c r="F1534" s="179"/>
      <c r="G1534" s="179"/>
      <c r="H1534" s="1"/>
      <c r="I1534" s="1"/>
      <c r="J1534" s="1"/>
      <c r="K1534" s="109"/>
      <c r="L1534" s="1"/>
      <c r="M1534" s="1"/>
      <c r="N1534" s="1"/>
      <c r="O1534" s="1"/>
      <c r="P1534" s="12"/>
      <c r="Q1534" s="12"/>
      <c r="R1534" s="12"/>
      <c r="S1534" s="12"/>
      <c r="T1534" s="12"/>
      <c r="U1534" s="12"/>
    </row>
    <row r="1535" spans="2:21" s="127" customFormat="1" ht="30" customHeight="1">
      <c r="B1535" s="180"/>
      <c r="C1535" s="210"/>
      <c r="D1535" s="180"/>
      <c r="E1535" s="107"/>
      <c r="F1535" s="179"/>
      <c r="G1535" s="179"/>
      <c r="H1535" s="1"/>
      <c r="I1535" s="1"/>
      <c r="J1535" s="1"/>
      <c r="K1535" s="109"/>
      <c r="L1535" s="1"/>
      <c r="M1535" s="1"/>
      <c r="N1535" s="1"/>
      <c r="O1535" s="1"/>
      <c r="P1535" s="12"/>
      <c r="Q1535" s="12"/>
      <c r="R1535" s="12"/>
      <c r="S1535" s="12"/>
      <c r="T1535" s="12"/>
      <c r="U1535" s="12"/>
    </row>
    <row r="1536" spans="2:21" s="127" customFormat="1" ht="30" customHeight="1">
      <c r="B1536" s="180"/>
      <c r="C1536" s="210"/>
      <c r="D1536" s="180"/>
      <c r="E1536" s="107"/>
      <c r="F1536" s="179"/>
      <c r="G1536" s="179"/>
      <c r="H1536" s="1"/>
      <c r="I1536" s="1"/>
      <c r="J1536" s="1"/>
      <c r="K1536" s="109"/>
      <c r="L1536" s="1"/>
      <c r="M1536" s="1"/>
      <c r="N1536" s="1"/>
      <c r="O1536" s="1"/>
      <c r="P1536" s="12"/>
      <c r="Q1536" s="12"/>
      <c r="R1536" s="12"/>
      <c r="S1536" s="12"/>
      <c r="T1536" s="12"/>
      <c r="U1536" s="12"/>
    </row>
    <row r="1537" spans="2:21" s="127" customFormat="1" ht="30" customHeight="1">
      <c r="B1537" s="180"/>
      <c r="C1537" s="210"/>
      <c r="D1537" s="180"/>
      <c r="E1537" s="107"/>
      <c r="F1537" s="179"/>
      <c r="G1537" s="179"/>
      <c r="H1537" s="1"/>
      <c r="I1537" s="1"/>
      <c r="J1537" s="1"/>
      <c r="K1537" s="109"/>
      <c r="L1537" s="1"/>
      <c r="M1537" s="1"/>
      <c r="N1537" s="1"/>
      <c r="O1537" s="1"/>
      <c r="P1537" s="12"/>
      <c r="Q1537" s="12"/>
      <c r="R1537" s="12"/>
      <c r="S1537" s="12"/>
      <c r="T1537" s="12"/>
      <c r="U1537" s="12"/>
    </row>
    <row r="1538" spans="2:21" s="127" customFormat="1" ht="30" customHeight="1">
      <c r="B1538" s="180"/>
      <c r="C1538" s="210"/>
      <c r="D1538" s="180"/>
      <c r="E1538" s="107"/>
      <c r="F1538" s="179"/>
      <c r="G1538" s="179"/>
      <c r="H1538" s="1"/>
      <c r="I1538" s="1"/>
      <c r="J1538" s="1"/>
      <c r="K1538" s="109"/>
      <c r="L1538" s="1"/>
      <c r="M1538" s="1"/>
      <c r="N1538" s="1"/>
      <c r="O1538" s="1"/>
      <c r="P1538" s="12"/>
      <c r="Q1538" s="12"/>
      <c r="R1538" s="12"/>
      <c r="S1538" s="12"/>
      <c r="T1538" s="12"/>
      <c r="U1538" s="12"/>
    </row>
    <row r="1539" spans="2:21" s="127" customFormat="1" ht="30" customHeight="1">
      <c r="B1539" s="180"/>
      <c r="C1539" s="210"/>
      <c r="D1539" s="180"/>
      <c r="E1539" s="107"/>
      <c r="F1539" s="179"/>
      <c r="G1539" s="179"/>
      <c r="H1539" s="1"/>
      <c r="I1539" s="1"/>
      <c r="J1539" s="1"/>
      <c r="K1539" s="109"/>
      <c r="L1539" s="1"/>
      <c r="M1539" s="1"/>
      <c r="N1539" s="1"/>
      <c r="O1539" s="1"/>
      <c r="P1539" s="12"/>
      <c r="Q1539" s="12"/>
      <c r="R1539" s="12"/>
      <c r="S1539" s="12"/>
      <c r="T1539" s="12"/>
      <c r="U1539" s="12"/>
    </row>
    <row r="1540" spans="2:21" s="127" customFormat="1" ht="30" customHeight="1">
      <c r="B1540" s="180"/>
      <c r="C1540" s="210"/>
      <c r="D1540" s="180"/>
      <c r="E1540" s="107"/>
      <c r="F1540" s="179"/>
      <c r="G1540" s="179"/>
      <c r="H1540" s="1"/>
      <c r="I1540" s="1"/>
      <c r="J1540" s="1"/>
      <c r="K1540" s="109"/>
      <c r="L1540" s="1"/>
      <c r="M1540" s="1"/>
      <c r="N1540" s="1"/>
      <c r="O1540" s="1"/>
      <c r="P1540" s="12"/>
      <c r="Q1540" s="12"/>
      <c r="R1540" s="12"/>
      <c r="S1540" s="12"/>
      <c r="T1540" s="12"/>
      <c r="U1540" s="12"/>
    </row>
    <row r="1541" spans="2:21" s="127" customFormat="1" ht="30" customHeight="1">
      <c r="B1541" s="180"/>
      <c r="C1541" s="210"/>
      <c r="D1541" s="180"/>
      <c r="E1541" s="107"/>
      <c r="F1541" s="179"/>
      <c r="G1541" s="179"/>
      <c r="H1541" s="1"/>
      <c r="I1541" s="1"/>
      <c r="J1541" s="1"/>
      <c r="K1541" s="109"/>
      <c r="L1541" s="1"/>
      <c r="M1541" s="1"/>
      <c r="N1541" s="1"/>
      <c r="O1541" s="1"/>
      <c r="P1541" s="12"/>
      <c r="Q1541" s="12"/>
      <c r="R1541" s="12"/>
      <c r="S1541" s="12"/>
      <c r="T1541" s="12"/>
      <c r="U1541" s="12"/>
    </row>
    <row r="1542" spans="2:21" s="127" customFormat="1" ht="30" customHeight="1">
      <c r="B1542" s="180"/>
      <c r="C1542" s="210"/>
      <c r="D1542" s="180"/>
      <c r="E1542" s="107"/>
      <c r="F1542" s="179"/>
      <c r="G1542" s="179"/>
      <c r="H1542" s="1"/>
      <c r="I1542" s="1"/>
      <c r="J1542" s="1"/>
      <c r="K1542" s="109"/>
      <c r="L1542" s="1"/>
      <c r="M1542" s="1"/>
      <c r="N1542" s="1"/>
      <c r="O1542" s="1"/>
      <c r="P1542" s="12"/>
      <c r="Q1542" s="12"/>
      <c r="R1542" s="12"/>
      <c r="S1542" s="12"/>
      <c r="T1542" s="12"/>
      <c r="U1542" s="12"/>
    </row>
    <row r="1543" spans="2:21" s="127" customFormat="1" ht="30" customHeight="1">
      <c r="B1543" s="180"/>
      <c r="C1543" s="210"/>
      <c r="D1543" s="180"/>
      <c r="E1543" s="107"/>
      <c r="F1543" s="179"/>
      <c r="G1543" s="179"/>
      <c r="H1543" s="1"/>
      <c r="I1543" s="1"/>
      <c r="J1543" s="1"/>
      <c r="K1543" s="109"/>
      <c r="L1543" s="1"/>
      <c r="M1543" s="1"/>
      <c r="N1543" s="1"/>
      <c r="O1543" s="1"/>
      <c r="P1543" s="12"/>
      <c r="Q1543" s="12"/>
      <c r="R1543" s="12"/>
      <c r="S1543" s="12"/>
      <c r="T1543" s="12"/>
      <c r="U1543" s="12"/>
    </row>
    <row r="1544" spans="2:21" s="127" customFormat="1" ht="30" customHeight="1">
      <c r="B1544" s="180"/>
      <c r="C1544" s="210"/>
      <c r="D1544" s="180"/>
      <c r="E1544" s="107"/>
      <c r="F1544" s="179"/>
      <c r="G1544" s="179"/>
      <c r="H1544" s="1"/>
      <c r="I1544" s="1"/>
      <c r="J1544" s="1"/>
      <c r="K1544" s="109"/>
      <c r="L1544" s="1"/>
      <c r="M1544" s="1"/>
      <c r="N1544" s="1"/>
      <c r="O1544" s="1"/>
      <c r="P1544" s="12"/>
      <c r="Q1544" s="12"/>
      <c r="R1544" s="12"/>
      <c r="S1544" s="12"/>
      <c r="T1544" s="12"/>
      <c r="U1544" s="12"/>
    </row>
    <row r="1545" spans="2:21" s="127" customFormat="1" ht="30" customHeight="1">
      <c r="B1545" s="180"/>
      <c r="C1545" s="210"/>
      <c r="D1545" s="180"/>
      <c r="E1545" s="107"/>
      <c r="F1545" s="179"/>
      <c r="G1545" s="179"/>
      <c r="H1545" s="1"/>
      <c r="I1545" s="1"/>
      <c r="J1545" s="1"/>
      <c r="K1545" s="109"/>
      <c r="L1545" s="1"/>
      <c r="M1545" s="1"/>
      <c r="N1545" s="1"/>
      <c r="O1545" s="1"/>
      <c r="P1545" s="12"/>
      <c r="Q1545" s="12"/>
      <c r="R1545" s="12"/>
      <c r="S1545" s="12"/>
      <c r="T1545" s="12"/>
      <c r="U1545" s="12"/>
    </row>
    <row r="1546" spans="2:21" s="127" customFormat="1" ht="30" customHeight="1">
      <c r="B1546" s="180"/>
      <c r="C1546" s="210"/>
      <c r="D1546" s="180"/>
      <c r="E1546" s="107"/>
      <c r="F1546" s="179"/>
      <c r="G1546" s="179"/>
      <c r="H1546" s="1"/>
      <c r="I1546" s="1"/>
      <c r="J1546" s="1"/>
      <c r="K1546" s="109"/>
      <c r="L1546" s="1"/>
      <c r="M1546" s="1"/>
      <c r="N1546" s="1"/>
      <c r="O1546" s="1"/>
      <c r="P1546" s="12"/>
      <c r="Q1546" s="12"/>
      <c r="R1546" s="12"/>
      <c r="S1546" s="12"/>
      <c r="T1546" s="12"/>
      <c r="U1546" s="12"/>
    </row>
    <row r="1547" spans="2:21" s="127" customFormat="1" ht="30" customHeight="1">
      <c r="B1547" s="180"/>
      <c r="C1547" s="210"/>
      <c r="D1547" s="180"/>
      <c r="E1547" s="107"/>
      <c r="F1547" s="179"/>
      <c r="G1547" s="179"/>
      <c r="H1547" s="1"/>
      <c r="I1547" s="1"/>
      <c r="J1547" s="1"/>
      <c r="K1547" s="109"/>
      <c r="L1547" s="1"/>
      <c r="M1547" s="1"/>
      <c r="N1547" s="1"/>
      <c r="O1547" s="1"/>
      <c r="P1547" s="12"/>
      <c r="Q1547" s="12"/>
      <c r="R1547" s="12"/>
      <c r="S1547" s="12"/>
      <c r="T1547" s="12"/>
      <c r="U1547" s="12"/>
    </row>
    <row r="1548" spans="2:21" s="127" customFormat="1" ht="30" customHeight="1">
      <c r="B1548" s="180"/>
      <c r="C1548" s="210"/>
      <c r="D1548" s="180"/>
      <c r="E1548" s="107"/>
      <c r="F1548" s="179"/>
      <c r="G1548" s="179"/>
      <c r="H1548" s="1"/>
      <c r="I1548" s="1"/>
      <c r="J1548" s="1"/>
      <c r="K1548" s="109"/>
      <c r="L1548" s="1"/>
      <c r="M1548" s="1"/>
      <c r="N1548" s="1"/>
      <c r="O1548" s="1"/>
      <c r="P1548" s="12"/>
      <c r="Q1548" s="12"/>
      <c r="R1548" s="12"/>
      <c r="S1548" s="12"/>
      <c r="T1548" s="12"/>
      <c r="U1548" s="12"/>
    </row>
    <row r="1549" spans="2:21" s="127" customFormat="1" ht="30" customHeight="1">
      <c r="B1549" s="180"/>
      <c r="C1549" s="210"/>
      <c r="D1549" s="180"/>
      <c r="E1549" s="107"/>
      <c r="F1549" s="179"/>
      <c r="G1549" s="179"/>
      <c r="H1549" s="1"/>
      <c r="I1549" s="1"/>
      <c r="J1549" s="1"/>
      <c r="K1549" s="109"/>
      <c r="L1549" s="1"/>
      <c r="M1549" s="1"/>
      <c r="N1549" s="1"/>
      <c r="O1549" s="1"/>
      <c r="P1549" s="12"/>
      <c r="Q1549" s="12"/>
      <c r="R1549" s="12"/>
      <c r="S1549" s="12"/>
      <c r="T1549" s="12"/>
      <c r="U1549" s="12"/>
    </row>
    <row r="1550" spans="2:21" s="127" customFormat="1" ht="30" customHeight="1">
      <c r="B1550" s="180"/>
      <c r="C1550" s="210"/>
      <c r="D1550" s="180"/>
      <c r="E1550" s="107"/>
      <c r="F1550" s="179"/>
      <c r="G1550" s="179"/>
      <c r="H1550" s="1"/>
      <c r="I1550" s="1"/>
      <c r="J1550" s="1"/>
      <c r="K1550" s="109"/>
      <c r="L1550" s="1"/>
      <c r="M1550" s="1"/>
      <c r="N1550" s="1"/>
      <c r="O1550" s="1"/>
      <c r="P1550" s="12"/>
      <c r="Q1550" s="12"/>
      <c r="R1550" s="12"/>
      <c r="S1550" s="12"/>
      <c r="T1550" s="12"/>
      <c r="U1550" s="12"/>
    </row>
    <row r="1551" spans="2:21" s="127" customFormat="1" ht="30" customHeight="1">
      <c r="B1551" s="180"/>
      <c r="C1551" s="210"/>
      <c r="D1551" s="180"/>
      <c r="E1551" s="107"/>
      <c r="F1551" s="179"/>
      <c r="G1551" s="179"/>
      <c r="H1551" s="1"/>
      <c r="I1551" s="1"/>
      <c r="J1551" s="1"/>
      <c r="K1551" s="109"/>
      <c r="L1551" s="1"/>
      <c r="M1551" s="1"/>
      <c r="N1551" s="1"/>
      <c r="O1551" s="1"/>
      <c r="P1551" s="12"/>
      <c r="Q1551" s="12"/>
      <c r="R1551" s="12"/>
      <c r="S1551" s="12"/>
      <c r="T1551" s="12"/>
      <c r="U1551" s="12"/>
    </row>
    <row r="1552" spans="2:21" s="127" customFormat="1" ht="30" customHeight="1">
      <c r="B1552" s="180"/>
      <c r="C1552" s="210"/>
      <c r="D1552" s="180"/>
      <c r="E1552" s="107"/>
      <c r="F1552" s="179"/>
      <c r="G1552" s="179"/>
      <c r="H1552" s="1"/>
      <c r="I1552" s="1"/>
      <c r="J1552" s="1"/>
      <c r="K1552" s="109"/>
      <c r="L1552" s="1"/>
      <c r="M1552" s="1"/>
      <c r="N1552" s="1"/>
      <c r="O1552" s="1"/>
      <c r="P1552" s="12"/>
      <c r="Q1552" s="12"/>
      <c r="R1552" s="12"/>
      <c r="S1552" s="12"/>
      <c r="T1552" s="12"/>
      <c r="U1552" s="12"/>
    </row>
    <row r="1553" spans="2:21" s="127" customFormat="1" ht="30" customHeight="1">
      <c r="B1553" s="180"/>
      <c r="C1553" s="210"/>
      <c r="D1553" s="180"/>
      <c r="E1553" s="107"/>
      <c r="F1553" s="179"/>
      <c r="G1553" s="179"/>
      <c r="H1553" s="1"/>
      <c r="I1553" s="1"/>
      <c r="J1553" s="1"/>
      <c r="K1553" s="109"/>
      <c r="L1553" s="1"/>
      <c r="M1553" s="1"/>
      <c r="N1553" s="1"/>
      <c r="O1553" s="1"/>
      <c r="P1553" s="12"/>
      <c r="Q1553" s="12"/>
      <c r="R1553" s="12"/>
      <c r="S1553" s="12"/>
      <c r="T1553" s="12"/>
      <c r="U1553" s="12"/>
    </row>
    <row r="1554" spans="2:21" s="127" customFormat="1" ht="30" customHeight="1">
      <c r="B1554" s="180"/>
      <c r="C1554" s="210"/>
      <c r="D1554" s="180"/>
      <c r="E1554" s="107"/>
      <c r="F1554" s="179"/>
      <c r="G1554" s="179"/>
      <c r="H1554" s="1"/>
      <c r="I1554" s="1"/>
      <c r="J1554" s="1"/>
      <c r="K1554" s="109"/>
      <c r="L1554" s="1"/>
      <c r="M1554" s="1"/>
      <c r="N1554" s="1"/>
      <c r="O1554" s="1"/>
      <c r="P1554" s="12"/>
      <c r="Q1554" s="12"/>
      <c r="R1554" s="12"/>
      <c r="S1554" s="12"/>
      <c r="T1554" s="12"/>
      <c r="U1554" s="12"/>
    </row>
    <row r="1555" spans="2:21" s="127" customFormat="1" ht="30" customHeight="1">
      <c r="B1555" s="180"/>
      <c r="C1555" s="210"/>
      <c r="D1555" s="180"/>
      <c r="E1555" s="107"/>
      <c r="F1555" s="179"/>
      <c r="G1555" s="179"/>
      <c r="H1555" s="1"/>
      <c r="I1555" s="1"/>
      <c r="J1555" s="1"/>
      <c r="K1555" s="109"/>
      <c r="L1555" s="1"/>
      <c r="M1555" s="1"/>
      <c r="N1555" s="1"/>
      <c r="O1555" s="1"/>
      <c r="P1555" s="12"/>
      <c r="Q1555" s="12"/>
      <c r="R1555" s="12"/>
      <c r="S1555" s="12"/>
      <c r="T1555" s="12"/>
      <c r="U1555" s="12"/>
    </row>
    <row r="1556" spans="2:21" s="127" customFormat="1" ht="30" customHeight="1">
      <c r="B1556" s="180"/>
      <c r="C1556" s="210"/>
      <c r="D1556" s="180"/>
      <c r="E1556" s="107"/>
      <c r="F1556" s="179"/>
      <c r="G1556" s="179"/>
      <c r="H1556" s="1"/>
      <c r="I1556" s="1"/>
      <c r="J1556" s="1"/>
      <c r="K1556" s="109"/>
      <c r="L1556" s="1"/>
      <c r="M1556" s="1"/>
      <c r="N1556" s="1"/>
      <c r="O1556" s="1"/>
      <c r="P1556" s="12"/>
      <c r="Q1556" s="12"/>
      <c r="R1556" s="12"/>
      <c r="S1556" s="12"/>
      <c r="T1556" s="12"/>
      <c r="U1556" s="12"/>
    </row>
    <row r="1557" spans="2:21" s="127" customFormat="1" ht="30" customHeight="1">
      <c r="B1557" s="180"/>
      <c r="C1557" s="210"/>
      <c r="D1557" s="180"/>
      <c r="E1557" s="107"/>
      <c r="F1557" s="179"/>
      <c r="G1557" s="179"/>
      <c r="H1557" s="1"/>
      <c r="I1557" s="1"/>
      <c r="J1557" s="1"/>
      <c r="K1557" s="109"/>
      <c r="L1557" s="1"/>
      <c r="M1557" s="1"/>
      <c r="N1557" s="1"/>
      <c r="O1557" s="1"/>
      <c r="P1557" s="12"/>
      <c r="Q1557" s="12"/>
      <c r="R1557" s="12"/>
      <c r="S1557" s="12"/>
      <c r="T1557" s="12"/>
      <c r="U1557" s="12"/>
    </row>
    <row r="1558" spans="2:21" s="127" customFormat="1" ht="30" customHeight="1">
      <c r="B1558" s="180"/>
      <c r="C1558" s="210"/>
      <c r="D1558" s="180"/>
      <c r="E1558" s="107"/>
      <c r="F1558" s="179"/>
      <c r="G1558" s="179"/>
      <c r="H1558" s="1"/>
      <c r="I1558" s="1"/>
      <c r="J1558" s="1"/>
      <c r="K1558" s="109"/>
      <c r="L1558" s="1"/>
      <c r="M1558" s="1"/>
      <c r="N1558" s="1"/>
      <c r="O1558" s="1"/>
      <c r="P1558" s="12"/>
      <c r="Q1558" s="12"/>
      <c r="R1558" s="12"/>
      <c r="S1558" s="12"/>
      <c r="T1558" s="12"/>
      <c r="U1558" s="12"/>
    </row>
    <row r="1559" spans="2:21" s="127" customFormat="1" ht="30" customHeight="1">
      <c r="B1559" s="180"/>
      <c r="C1559" s="210"/>
      <c r="D1559" s="180"/>
      <c r="E1559" s="107"/>
      <c r="F1559" s="179"/>
      <c r="G1559" s="179"/>
      <c r="H1559" s="1"/>
      <c r="I1559" s="1"/>
      <c r="J1559" s="1"/>
      <c r="K1559" s="109"/>
      <c r="L1559" s="1"/>
      <c r="M1559" s="1"/>
      <c r="N1559" s="1"/>
      <c r="O1559" s="1"/>
      <c r="P1559" s="12"/>
      <c r="Q1559" s="12"/>
      <c r="R1559" s="12"/>
      <c r="S1559" s="12"/>
      <c r="T1559" s="12"/>
      <c r="U1559" s="12"/>
    </row>
    <row r="1560" spans="2:21" s="127" customFormat="1" ht="30" customHeight="1">
      <c r="B1560" s="180"/>
      <c r="C1560" s="210"/>
      <c r="D1560" s="180"/>
      <c r="E1560" s="107"/>
      <c r="F1560" s="179"/>
      <c r="G1560" s="179"/>
      <c r="H1560" s="1"/>
      <c r="I1560" s="1"/>
      <c r="J1560" s="1"/>
      <c r="K1560" s="109"/>
      <c r="L1560" s="1"/>
      <c r="M1560" s="1"/>
      <c r="N1560" s="1"/>
      <c r="O1560" s="1"/>
      <c r="P1560" s="12"/>
      <c r="Q1560" s="12"/>
      <c r="R1560" s="12"/>
      <c r="S1560" s="12"/>
      <c r="T1560" s="12"/>
      <c r="U1560" s="12"/>
    </row>
    <row r="1561" spans="2:21" s="127" customFormat="1" ht="30" customHeight="1">
      <c r="B1561" s="180"/>
      <c r="C1561" s="210"/>
      <c r="D1561" s="180"/>
      <c r="E1561" s="107"/>
      <c r="F1561" s="179"/>
      <c r="G1561" s="179"/>
      <c r="H1561" s="1"/>
      <c r="I1561" s="1"/>
      <c r="J1561" s="1"/>
      <c r="K1561" s="109"/>
      <c r="L1561" s="1"/>
      <c r="M1561" s="1"/>
      <c r="N1561" s="1"/>
      <c r="O1561" s="1"/>
      <c r="P1561" s="12"/>
      <c r="Q1561" s="12"/>
      <c r="R1561" s="12"/>
      <c r="S1561" s="12"/>
      <c r="T1561" s="12"/>
      <c r="U1561" s="12"/>
    </row>
    <row r="1562" spans="2:21" s="127" customFormat="1" ht="30" customHeight="1">
      <c r="B1562" s="180"/>
      <c r="C1562" s="210"/>
      <c r="D1562" s="180"/>
      <c r="E1562" s="107"/>
      <c r="F1562" s="179"/>
      <c r="G1562" s="179"/>
      <c r="H1562" s="1"/>
      <c r="I1562" s="1"/>
      <c r="J1562" s="1"/>
      <c r="K1562" s="109"/>
      <c r="L1562" s="1"/>
      <c r="M1562" s="1"/>
      <c r="N1562" s="1"/>
      <c r="O1562" s="1"/>
      <c r="P1562" s="12"/>
      <c r="Q1562" s="12"/>
      <c r="R1562" s="12"/>
      <c r="S1562" s="12"/>
      <c r="T1562" s="12"/>
      <c r="U1562" s="12"/>
    </row>
    <row r="1563" spans="2:21" s="127" customFormat="1" ht="30" customHeight="1">
      <c r="B1563" s="180"/>
      <c r="C1563" s="210"/>
      <c r="D1563" s="180"/>
      <c r="E1563" s="107"/>
      <c r="F1563" s="179"/>
      <c r="G1563" s="179"/>
      <c r="H1563" s="1"/>
      <c r="I1563" s="1"/>
      <c r="J1563" s="1"/>
      <c r="K1563" s="109"/>
      <c r="L1563" s="1"/>
      <c r="M1563" s="1"/>
      <c r="N1563" s="1"/>
      <c r="O1563" s="1"/>
      <c r="P1563" s="12"/>
      <c r="Q1563" s="12"/>
      <c r="R1563" s="12"/>
      <c r="S1563" s="12"/>
      <c r="T1563" s="12"/>
      <c r="U1563" s="12"/>
    </row>
    <row r="1564" spans="2:21" s="127" customFormat="1" ht="30" customHeight="1">
      <c r="B1564" s="180"/>
      <c r="C1564" s="210"/>
      <c r="D1564" s="180"/>
      <c r="E1564" s="107"/>
      <c r="F1564" s="179"/>
      <c r="G1564" s="179"/>
      <c r="H1564" s="1"/>
      <c r="I1564" s="1"/>
      <c r="J1564" s="1"/>
      <c r="K1564" s="109"/>
      <c r="L1564" s="1"/>
      <c r="M1564" s="1"/>
      <c r="N1564" s="1"/>
      <c r="O1564" s="1"/>
      <c r="P1564" s="12"/>
      <c r="Q1564" s="12"/>
      <c r="R1564" s="12"/>
      <c r="S1564" s="12"/>
      <c r="T1564" s="12"/>
      <c r="U1564" s="12"/>
    </row>
    <row r="1565" spans="2:21" s="127" customFormat="1" ht="30" customHeight="1">
      <c r="B1565" s="180"/>
      <c r="C1565" s="210"/>
      <c r="D1565" s="180"/>
      <c r="E1565" s="107"/>
      <c r="F1565" s="179"/>
      <c r="G1565" s="179"/>
      <c r="H1565" s="1"/>
      <c r="I1565" s="1"/>
      <c r="J1565" s="1"/>
      <c r="K1565" s="109"/>
      <c r="L1565" s="1"/>
      <c r="M1565" s="1"/>
      <c r="N1565" s="1"/>
      <c r="O1565" s="1"/>
      <c r="P1565" s="12"/>
      <c r="Q1565" s="12"/>
      <c r="R1565" s="12"/>
      <c r="S1565" s="12"/>
      <c r="T1565" s="12"/>
      <c r="U1565" s="12"/>
    </row>
    <row r="1566" spans="2:21" s="127" customFormat="1" ht="30" customHeight="1">
      <c r="B1566" s="180"/>
      <c r="C1566" s="210"/>
      <c r="D1566" s="180"/>
      <c r="E1566" s="107"/>
      <c r="F1566" s="179"/>
      <c r="G1566" s="179"/>
      <c r="H1566" s="1"/>
      <c r="I1566" s="1"/>
      <c r="J1566" s="1"/>
      <c r="K1566" s="109"/>
      <c r="L1566" s="1"/>
      <c r="M1566" s="1"/>
      <c r="N1566" s="1"/>
      <c r="O1566" s="1"/>
      <c r="P1566" s="12"/>
      <c r="Q1566" s="12"/>
      <c r="R1566" s="12"/>
      <c r="S1566" s="12"/>
      <c r="T1566" s="12"/>
      <c r="U1566" s="12"/>
    </row>
    <row r="1567" spans="2:21" s="127" customFormat="1" ht="30" customHeight="1">
      <c r="B1567" s="180"/>
      <c r="C1567" s="210"/>
      <c r="D1567" s="180"/>
      <c r="E1567" s="107"/>
      <c r="F1567" s="179"/>
      <c r="G1567" s="179"/>
      <c r="H1567" s="1"/>
      <c r="I1567" s="1"/>
      <c r="J1567" s="1"/>
      <c r="K1567" s="109"/>
      <c r="L1567" s="1"/>
      <c r="M1567" s="1"/>
      <c r="N1567" s="1"/>
      <c r="O1567" s="1"/>
      <c r="P1567" s="12"/>
      <c r="Q1567" s="12"/>
      <c r="R1567" s="12"/>
      <c r="S1567" s="12"/>
      <c r="T1567" s="12"/>
      <c r="U1567" s="12"/>
    </row>
    <row r="1568" spans="2:21" s="127" customFormat="1" ht="30" customHeight="1">
      <c r="B1568" s="180"/>
      <c r="C1568" s="210"/>
      <c r="D1568" s="180"/>
      <c r="E1568" s="107"/>
      <c r="F1568" s="179"/>
      <c r="G1568" s="179"/>
      <c r="H1568" s="1"/>
      <c r="I1568" s="1"/>
      <c r="J1568" s="1"/>
      <c r="K1568" s="109"/>
      <c r="L1568" s="1"/>
      <c r="M1568" s="1"/>
      <c r="N1568" s="1"/>
      <c r="O1568" s="1"/>
      <c r="P1568" s="12"/>
      <c r="Q1568" s="12"/>
      <c r="R1568" s="12"/>
      <c r="S1568" s="12"/>
      <c r="T1568" s="12"/>
      <c r="U1568" s="12"/>
    </row>
    <row r="1569" spans="2:21" s="127" customFormat="1" ht="30" customHeight="1">
      <c r="B1569" s="180"/>
      <c r="C1569" s="210"/>
      <c r="D1569" s="180"/>
      <c r="E1569" s="107"/>
      <c r="F1569" s="179"/>
      <c r="G1569" s="179"/>
      <c r="H1569" s="1"/>
      <c r="I1569" s="1"/>
      <c r="J1569" s="1"/>
      <c r="K1569" s="109"/>
      <c r="L1569" s="1"/>
      <c r="M1569" s="1"/>
      <c r="N1569" s="1"/>
      <c r="O1569" s="1"/>
      <c r="P1569" s="12"/>
      <c r="Q1569" s="12"/>
      <c r="R1569" s="12"/>
      <c r="S1569" s="12"/>
      <c r="T1569" s="12"/>
      <c r="U1569" s="12"/>
    </row>
    <row r="1570" spans="2:21" s="127" customFormat="1" ht="30" customHeight="1">
      <c r="B1570" s="180"/>
      <c r="C1570" s="210"/>
      <c r="D1570" s="180"/>
      <c r="E1570" s="107"/>
      <c r="F1570" s="179"/>
      <c r="G1570" s="179"/>
      <c r="H1570" s="1"/>
      <c r="I1570" s="1"/>
      <c r="J1570" s="1"/>
      <c r="K1570" s="109"/>
      <c r="L1570" s="1"/>
      <c r="M1570" s="1"/>
      <c r="N1570" s="1"/>
      <c r="O1570" s="1"/>
      <c r="P1570" s="12"/>
      <c r="Q1570" s="12"/>
      <c r="R1570" s="12"/>
      <c r="S1570" s="12"/>
      <c r="T1570" s="12"/>
      <c r="U1570" s="12"/>
    </row>
    <row r="1571" spans="2:21" s="127" customFormat="1" ht="30" customHeight="1">
      <c r="B1571" s="180"/>
      <c r="C1571" s="210"/>
      <c r="D1571" s="180"/>
      <c r="E1571" s="107"/>
      <c r="F1571" s="179"/>
      <c r="G1571" s="179"/>
      <c r="H1571" s="1"/>
      <c r="I1571" s="1"/>
      <c r="J1571" s="1"/>
      <c r="K1571" s="109"/>
      <c r="L1571" s="1"/>
      <c r="M1571" s="1"/>
      <c r="N1571" s="1"/>
      <c r="O1571" s="1"/>
      <c r="P1571" s="12"/>
      <c r="Q1571" s="12"/>
      <c r="R1571" s="12"/>
      <c r="S1571" s="12"/>
      <c r="T1571" s="12"/>
      <c r="U1571" s="12"/>
    </row>
    <row r="1572" spans="2:21" s="127" customFormat="1" ht="30" customHeight="1">
      <c r="B1572" s="180"/>
      <c r="C1572" s="210"/>
      <c r="D1572" s="180"/>
      <c r="E1572" s="107"/>
      <c r="F1572" s="179"/>
      <c r="G1572" s="179"/>
      <c r="H1572" s="1"/>
      <c r="I1572" s="1"/>
      <c r="J1572" s="1"/>
      <c r="K1572" s="109"/>
      <c r="L1572" s="1"/>
      <c r="M1572" s="1"/>
      <c r="N1572" s="1"/>
      <c r="O1572" s="1"/>
      <c r="P1572" s="12"/>
      <c r="Q1572" s="12"/>
      <c r="R1572" s="12"/>
      <c r="S1572" s="12"/>
      <c r="T1572" s="12"/>
      <c r="U1572" s="12"/>
    </row>
    <row r="1573" spans="2:21" s="127" customFormat="1" ht="30" customHeight="1">
      <c r="B1573" s="180"/>
      <c r="C1573" s="210"/>
      <c r="D1573" s="180"/>
      <c r="E1573" s="107"/>
      <c r="F1573" s="179"/>
      <c r="G1573" s="179"/>
      <c r="H1573" s="1"/>
      <c r="I1573" s="1"/>
      <c r="J1573" s="1"/>
      <c r="K1573" s="109"/>
      <c r="L1573" s="1"/>
      <c r="M1573" s="1"/>
      <c r="N1573" s="1"/>
      <c r="O1573" s="1"/>
      <c r="P1573" s="12"/>
      <c r="Q1573" s="12"/>
      <c r="R1573" s="12"/>
      <c r="S1573" s="12"/>
      <c r="T1573" s="12"/>
      <c r="U1573" s="12"/>
    </row>
    <row r="1574" spans="2:21" s="127" customFormat="1" ht="30" customHeight="1">
      <c r="B1574" s="180"/>
      <c r="C1574" s="210"/>
      <c r="D1574" s="180"/>
      <c r="E1574" s="107"/>
      <c r="F1574" s="179"/>
      <c r="G1574" s="179"/>
      <c r="H1574" s="1"/>
      <c r="I1574" s="1"/>
      <c r="J1574" s="1"/>
      <c r="K1574" s="109"/>
      <c r="L1574" s="1"/>
      <c r="M1574" s="1"/>
      <c r="N1574" s="1"/>
      <c r="O1574" s="1"/>
      <c r="P1574" s="12"/>
      <c r="Q1574" s="12"/>
      <c r="R1574" s="12"/>
      <c r="S1574" s="12"/>
      <c r="T1574" s="12"/>
      <c r="U1574" s="12"/>
    </row>
    <row r="1575" spans="2:21" s="127" customFormat="1" ht="30" customHeight="1">
      <c r="B1575" s="180"/>
      <c r="C1575" s="210"/>
      <c r="D1575" s="180"/>
      <c r="E1575" s="107"/>
      <c r="F1575" s="179"/>
      <c r="G1575" s="179"/>
      <c r="H1575" s="1"/>
      <c r="I1575" s="1"/>
      <c r="J1575" s="1"/>
      <c r="K1575" s="109"/>
      <c r="L1575" s="1"/>
      <c r="M1575" s="1"/>
      <c r="N1575" s="1"/>
      <c r="O1575" s="1"/>
      <c r="P1575" s="12"/>
      <c r="Q1575" s="12"/>
      <c r="R1575" s="12"/>
      <c r="S1575" s="12"/>
      <c r="T1575" s="12"/>
      <c r="U1575" s="12"/>
    </row>
    <row r="1576" spans="2:21" s="127" customFormat="1" ht="30" customHeight="1">
      <c r="B1576" s="180"/>
      <c r="C1576" s="210"/>
      <c r="D1576" s="180"/>
      <c r="E1576" s="107"/>
      <c r="F1576" s="179"/>
      <c r="G1576" s="179"/>
      <c r="H1576" s="1"/>
      <c r="I1576" s="1"/>
      <c r="J1576" s="1"/>
      <c r="K1576" s="109"/>
      <c r="L1576" s="1"/>
      <c r="M1576" s="1"/>
      <c r="N1576" s="1"/>
      <c r="O1576" s="1"/>
      <c r="P1576" s="12"/>
      <c r="Q1576" s="12"/>
      <c r="R1576" s="12"/>
      <c r="S1576" s="12"/>
      <c r="T1576" s="12"/>
      <c r="U1576" s="12"/>
    </row>
    <row r="1577" spans="2:21" s="127" customFormat="1" ht="30" customHeight="1">
      <c r="B1577" s="180"/>
      <c r="C1577" s="210"/>
      <c r="D1577" s="180"/>
      <c r="E1577" s="107"/>
      <c r="F1577" s="179"/>
      <c r="G1577" s="179"/>
      <c r="H1577" s="1"/>
      <c r="I1577" s="1"/>
      <c r="J1577" s="1"/>
      <c r="K1577" s="109"/>
      <c r="L1577" s="1"/>
      <c r="M1577" s="1"/>
      <c r="N1577" s="1"/>
      <c r="O1577" s="1"/>
      <c r="P1577" s="12"/>
      <c r="Q1577" s="12"/>
      <c r="R1577" s="12"/>
      <c r="S1577" s="12"/>
      <c r="T1577" s="12"/>
      <c r="U1577" s="12"/>
    </row>
    <row r="1578" spans="2:21" s="127" customFormat="1" ht="30" customHeight="1">
      <c r="B1578" s="180"/>
      <c r="C1578" s="210"/>
      <c r="D1578" s="180"/>
      <c r="E1578" s="107"/>
      <c r="F1578" s="179"/>
      <c r="G1578" s="179"/>
      <c r="H1578" s="1"/>
      <c r="I1578" s="1"/>
      <c r="J1578" s="1"/>
      <c r="K1578" s="109"/>
      <c r="L1578" s="1"/>
      <c r="M1578" s="1"/>
      <c r="N1578" s="1"/>
      <c r="O1578" s="1"/>
      <c r="P1578" s="12"/>
      <c r="Q1578" s="12"/>
      <c r="R1578" s="12"/>
      <c r="S1578" s="12"/>
      <c r="T1578" s="12"/>
      <c r="U1578" s="12"/>
    </row>
    <row r="1579" spans="2:21" s="127" customFormat="1" ht="30" customHeight="1">
      <c r="B1579" s="180"/>
      <c r="C1579" s="210"/>
      <c r="D1579" s="180"/>
      <c r="E1579" s="107"/>
      <c r="F1579" s="179"/>
      <c r="G1579" s="179"/>
      <c r="H1579" s="1"/>
      <c r="I1579" s="1"/>
      <c r="J1579" s="1"/>
      <c r="K1579" s="109"/>
      <c r="L1579" s="1"/>
      <c r="M1579" s="1"/>
      <c r="N1579" s="1"/>
      <c r="O1579" s="1"/>
      <c r="P1579" s="12"/>
      <c r="Q1579" s="12"/>
      <c r="R1579" s="12"/>
      <c r="S1579" s="12"/>
      <c r="T1579" s="12"/>
      <c r="U1579" s="12"/>
    </row>
    <row r="1580" spans="2:21" s="127" customFormat="1" ht="30" customHeight="1">
      <c r="B1580" s="180"/>
      <c r="C1580" s="210"/>
      <c r="D1580" s="180"/>
      <c r="E1580" s="107"/>
      <c r="F1580" s="179"/>
      <c r="G1580" s="179"/>
      <c r="H1580" s="1"/>
      <c r="I1580" s="1"/>
      <c r="J1580" s="1"/>
      <c r="K1580" s="109"/>
      <c r="L1580" s="1"/>
      <c r="M1580" s="1"/>
      <c r="N1580" s="1"/>
      <c r="O1580" s="1"/>
      <c r="P1580" s="12"/>
      <c r="Q1580" s="12"/>
      <c r="R1580" s="12"/>
      <c r="S1580" s="12"/>
      <c r="T1580" s="12"/>
      <c r="U1580" s="12"/>
    </row>
    <row r="1581" spans="2:21" s="127" customFormat="1" ht="30" customHeight="1">
      <c r="B1581" s="180"/>
      <c r="C1581" s="210"/>
      <c r="D1581" s="180"/>
      <c r="E1581" s="107"/>
      <c r="F1581" s="179"/>
      <c r="G1581" s="179"/>
      <c r="H1581" s="1"/>
      <c r="I1581" s="1"/>
      <c r="J1581" s="1"/>
      <c r="K1581" s="109"/>
      <c r="L1581" s="1"/>
      <c r="M1581" s="1"/>
      <c r="N1581" s="1"/>
      <c r="O1581" s="1"/>
      <c r="P1581" s="12"/>
      <c r="Q1581" s="12"/>
      <c r="R1581" s="12"/>
      <c r="S1581" s="12"/>
      <c r="T1581" s="12"/>
      <c r="U1581" s="12"/>
    </row>
    <row r="1582" spans="2:21" s="127" customFormat="1" ht="30" customHeight="1">
      <c r="B1582" s="180"/>
      <c r="C1582" s="210"/>
      <c r="D1582" s="180"/>
      <c r="E1582" s="107"/>
      <c r="F1582" s="179"/>
      <c r="G1582" s="179"/>
      <c r="H1582" s="1"/>
      <c r="I1582" s="1"/>
      <c r="J1582" s="1"/>
      <c r="K1582" s="109"/>
      <c r="L1582" s="1"/>
      <c r="M1582" s="1"/>
      <c r="N1582" s="1"/>
      <c r="O1582" s="1"/>
      <c r="P1582" s="12"/>
      <c r="Q1582" s="12"/>
      <c r="R1582" s="12"/>
      <c r="S1582" s="12"/>
      <c r="T1582" s="12"/>
      <c r="U1582" s="12"/>
    </row>
    <row r="1583" spans="2:21" s="127" customFormat="1" ht="30" customHeight="1">
      <c r="B1583" s="180"/>
      <c r="C1583" s="210"/>
      <c r="D1583" s="180"/>
      <c r="E1583" s="107"/>
      <c r="F1583" s="179"/>
      <c r="G1583" s="179"/>
      <c r="H1583" s="1"/>
      <c r="I1583" s="1"/>
      <c r="J1583" s="1"/>
      <c r="K1583" s="109"/>
      <c r="L1583" s="1"/>
      <c r="M1583" s="1"/>
      <c r="N1583" s="1"/>
      <c r="O1583" s="1"/>
      <c r="P1583" s="12"/>
      <c r="Q1583" s="12"/>
      <c r="R1583" s="12"/>
      <c r="S1583" s="12"/>
      <c r="T1583" s="12"/>
      <c r="U1583" s="12"/>
    </row>
    <row r="1584" spans="2:21" s="127" customFormat="1" ht="30" customHeight="1">
      <c r="B1584" s="180"/>
      <c r="C1584" s="210"/>
      <c r="D1584" s="180"/>
      <c r="E1584" s="107"/>
      <c r="F1584" s="179"/>
      <c r="G1584" s="179"/>
      <c r="H1584" s="1"/>
      <c r="I1584" s="1"/>
      <c r="J1584" s="1"/>
      <c r="K1584" s="109"/>
      <c r="L1584" s="1"/>
      <c r="M1584" s="1"/>
      <c r="N1584" s="1"/>
      <c r="O1584" s="1"/>
      <c r="P1584" s="12"/>
      <c r="Q1584" s="12"/>
      <c r="R1584" s="12"/>
      <c r="S1584" s="12"/>
      <c r="T1584" s="12"/>
      <c r="U1584" s="12"/>
    </row>
    <row r="1585" spans="2:21" s="127" customFormat="1" ht="30" customHeight="1">
      <c r="B1585" s="180"/>
      <c r="C1585" s="210"/>
      <c r="D1585" s="180"/>
      <c r="E1585" s="107"/>
      <c r="F1585" s="179"/>
      <c r="G1585" s="179"/>
      <c r="H1585" s="1"/>
      <c r="I1585" s="1"/>
      <c r="J1585" s="1"/>
      <c r="K1585" s="109"/>
      <c r="L1585" s="1"/>
      <c r="M1585" s="1"/>
      <c r="N1585" s="1"/>
      <c r="O1585" s="1"/>
      <c r="P1585" s="12"/>
      <c r="Q1585" s="12"/>
      <c r="R1585" s="12"/>
      <c r="S1585" s="12"/>
      <c r="T1585" s="12"/>
      <c r="U1585" s="12"/>
    </row>
    <row r="1586" spans="2:21" s="127" customFormat="1" ht="30" customHeight="1">
      <c r="B1586" s="180"/>
      <c r="C1586" s="210"/>
      <c r="D1586" s="180"/>
      <c r="E1586" s="107"/>
      <c r="F1586" s="179"/>
      <c r="G1586" s="179"/>
      <c r="H1586" s="1"/>
      <c r="I1586" s="1"/>
      <c r="J1586" s="1"/>
      <c r="K1586" s="109"/>
      <c r="L1586" s="1"/>
      <c r="M1586" s="1"/>
      <c r="N1586" s="1"/>
      <c r="O1586" s="1"/>
      <c r="P1586" s="12"/>
      <c r="Q1586" s="12"/>
      <c r="R1586" s="12"/>
      <c r="S1586" s="12"/>
      <c r="T1586" s="12"/>
      <c r="U1586" s="12"/>
    </row>
    <row r="1587" spans="2:21" s="127" customFormat="1" ht="30" customHeight="1">
      <c r="B1587" s="180"/>
      <c r="C1587" s="210"/>
      <c r="D1587" s="180"/>
      <c r="E1587" s="107"/>
      <c r="F1587" s="179"/>
      <c r="G1587" s="179"/>
      <c r="H1587" s="1"/>
      <c r="I1587" s="1"/>
      <c r="J1587" s="1"/>
      <c r="K1587" s="109"/>
      <c r="L1587" s="1"/>
      <c r="M1587" s="1"/>
      <c r="N1587" s="1"/>
      <c r="O1587" s="1"/>
      <c r="P1587" s="12"/>
      <c r="Q1587" s="12"/>
      <c r="R1587" s="12"/>
      <c r="S1587" s="12"/>
      <c r="T1587" s="12"/>
      <c r="U1587" s="12"/>
    </row>
    <row r="1588" spans="2:21" s="127" customFormat="1" ht="30" customHeight="1">
      <c r="B1588" s="180"/>
      <c r="C1588" s="210"/>
      <c r="D1588" s="180"/>
      <c r="E1588" s="107"/>
      <c r="F1588" s="179"/>
      <c r="G1588" s="179"/>
      <c r="H1588" s="1"/>
      <c r="I1588" s="1"/>
      <c r="J1588" s="1"/>
      <c r="K1588" s="109"/>
      <c r="L1588" s="1"/>
      <c r="M1588" s="1"/>
      <c r="N1588" s="1"/>
      <c r="O1588" s="1"/>
      <c r="P1588" s="12"/>
      <c r="Q1588" s="12"/>
      <c r="R1588" s="12"/>
      <c r="S1588" s="12"/>
      <c r="T1588" s="12"/>
      <c r="U1588" s="12"/>
    </row>
    <row r="1589" spans="2:21" s="127" customFormat="1" ht="30" customHeight="1">
      <c r="B1589" s="180"/>
      <c r="C1589" s="210"/>
      <c r="D1589" s="180"/>
      <c r="E1589" s="107"/>
      <c r="F1589" s="179"/>
      <c r="G1589" s="179"/>
      <c r="H1589" s="1"/>
      <c r="I1589" s="1"/>
      <c r="J1589" s="1"/>
      <c r="K1589" s="109"/>
      <c r="L1589" s="1"/>
      <c r="M1589" s="1"/>
      <c r="N1589" s="1"/>
      <c r="O1589" s="1"/>
      <c r="P1589" s="12"/>
      <c r="Q1589" s="12"/>
      <c r="R1589" s="12"/>
      <c r="S1589" s="12"/>
      <c r="T1589" s="12"/>
      <c r="U1589" s="12"/>
    </row>
    <row r="1590" spans="2:21" s="127" customFormat="1" ht="30" customHeight="1">
      <c r="B1590" s="180"/>
      <c r="C1590" s="210"/>
      <c r="D1590" s="180"/>
      <c r="E1590" s="107"/>
      <c r="F1590" s="179"/>
      <c r="G1590" s="179"/>
      <c r="H1590" s="1"/>
      <c r="I1590" s="1"/>
      <c r="J1590" s="1"/>
      <c r="K1590" s="109"/>
      <c r="L1590" s="1"/>
      <c r="M1590" s="1"/>
      <c r="N1590" s="1"/>
      <c r="O1590" s="1"/>
      <c r="P1590" s="12"/>
      <c r="Q1590" s="12"/>
      <c r="R1590" s="12"/>
      <c r="S1590" s="12"/>
      <c r="T1590" s="12"/>
      <c r="U1590" s="12"/>
    </row>
    <row r="1591" spans="2:21" s="127" customFormat="1" ht="30" customHeight="1">
      <c r="B1591" s="180"/>
      <c r="C1591" s="210"/>
      <c r="D1591" s="180"/>
      <c r="E1591" s="107"/>
      <c r="F1591" s="179"/>
      <c r="G1591" s="179"/>
      <c r="H1591" s="1"/>
      <c r="I1591" s="1"/>
      <c r="J1591" s="1"/>
      <c r="K1591" s="109"/>
      <c r="L1591" s="1"/>
      <c r="M1591" s="1"/>
      <c r="N1591" s="1"/>
      <c r="O1591" s="1"/>
      <c r="P1591" s="12"/>
      <c r="Q1591" s="12"/>
      <c r="R1591" s="12"/>
      <c r="S1591" s="12"/>
      <c r="T1591" s="12"/>
      <c r="U1591" s="12"/>
    </row>
    <row r="1592" spans="2:21" s="127" customFormat="1" ht="30" customHeight="1">
      <c r="B1592" s="180"/>
      <c r="C1592" s="210"/>
      <c r="D1592" s="180"/>
      <c r="E1592" s="107"/>
      <c r="F1592" s="179"/>
      <c r="G1592" s="179"/>
      <c r="H1592" s="1"/>
      <c r="I1592" s="1"/>
      <c r="J1592" s="1"/>
      <c r="K1592" s="109"/>
      <c r="L1592" s="1"/>
      <c r="M1592" s="1"/>
      <c r="N1592" s="1"/>
      <c r="O1592" s="1"/>
      <c r="P1592" s="12"/>
      <c r="Q1592" s="12"/>
      <c r="R1592" s="12"/>
      <c r="S1592" s="12"/>
      <c r="T1592" s="12"/>
      <c r="U1592" s="12"/>
    </row>
    <row r="1593" spans="2:21" s="127" customFormat="1" ht="30" customHeight="1">
      <c r="B1593" s="180"/>
      <c r="C1593" s="210"/>
      <c r="D1593" s="180"/>
      <c r="E1593" s="107"/>
      <c r="F1593" s="179"/>
      <c r="G1593" s="179"/>
      <c r="H1593" s="1"/>
      <c r="I1593" s="1"/>
      <c r="J1593" s="1"/>
      <c r="K1593" s="109"/>
      <c r="L1593" s="1"/>
      <c r="M1593" s="1"/>
      <c r="N1593" s="1"/>
      <c r="O1593" s="1"/>
      <c r="P1593" s="12"/>
      <c r="Q1593" s="12"/>
      <c r="R1593" s="12"/>
      <c r="S1593" s="12"/>
      <c r="T1593" s="12"/>
      <c r="U1593" s="12"/>
    </row>
    <row r="1594" spans="2:21" s="127" customFormat="1" ht="30" customHeight="1">
      <c r="B1594" s="180"/>
      <c r="C1594" s="210"/>
      <c r="D1594" s="180"/>
      <c r="E1594" s="107"/>
      <c r="F1594" s="179"/>
      <c r="G1594" s="179"/>
      <c r="H1594" s="1"/>
      <c r="I1594" s="1"/>
      <c r="J1594" s="1"/>
      <c r="K1594" s="109"/>
      <c r="L1594" s="1"/>
      <c r="M1594" s="1"/>
      <c r="N1594" s="1"/>
      <c r="O1594" s="1"/>
      <c r="P1594" s="12"/>
      <c r="Q1594" s="12"/>
      <c r="R1594" s="12"/>
      <c r="S1594" s="12"/>
      <c r="T1594" s="12"/>
      <c r="U1594" s="12"/>
    </row>
    <row r="1595" spans="2:21" s="127" customFormat="1" ht="30" customHeight="1">
      <c r="B1595" s="180"/>
      <c r="C1595" s="210"/>
      <c r="D1595" s="180"/>
      <c r="E1595" s="107"/>
      <c r="F1595" s="179"/>
      <c r="G1595" s="179"/>
      <c r="H1595" s="1"/>
      <c r="I1595" s="1"/>
      <c r="J1595" s="1"/>
      <c r="K1595" s="109"/>
      <c r="L1595" s="1"/>
      <c r="M1595" s="1"/>
      <c r="N1595" s="1"/>
      <c r="O1595" s="1"/>
      <c r="P1595" s="12"/>
      <c r="Q1595" s="12"/>
      <c r="R1595" s="12"/>
      <c r="S1595" s="12"/>
      <c r="T1595" s="12"/>
      <c r="U1595" s="12"/>
    </row>
    <row r="1596" spans="2:21" s="127" customFormat="1" ht="30" customHeight="1">
      <c r="B1596" s="180"/>
      <c r="C1596" s="210"/>
      <c r="D1596" s="180"/>
      <c r="E1596" s="107"/>
      <c r="F1596" s="179"/>
      <c r="G1596" s="179"/>
      <c r="H1596" s="1"/>
      <c r="I1596" s="1"/>
      <c r="J1596" s="1"/>
      <c r="K1596" s="109"/>
      <c r="L1596" s="1"/>
      <c r="M1596" s="1"/>
      <c r="N1596" s="1"/>
      <c r="O1596" s="1"/>
      <c r="P1596" s="12"/>
      <c r="Q1596" s="12"/>
      <c r="R1596" s="12"/>
      <c r="S1596" s="12"/>
      <c r="T1596" s="12"/>
      <c r="U1596" s="12"/>
    </row>
    <row r="1597" spans="2:21" s="127" customFormat="1" ht="30" customHeight="1">
      <c r="B1597" s="180"/>
      <c r="C1597" s="210"/>
      <c r="D1597" s="180"/>
      <c r="E1597" s="107"/>
      <c r="F1597" s="179"/>
      <c r="G1597" s="179"/>
      <c r="H1597" s="1"/>
      <c r="I1597" s="1"/>
      <c r="J1597" s="1"/>
      <c r="K1597" s="109"/>
      <c r="L1597" s="1"/>
      <c r="M1597" s="1"/>
      <c r="N1597" s="1"/>
      <c r="O1597" s="1"/>
      <c r="P1597" s="12"/>
      <c r="Q1597" s="12"/>
      <c r="R1597" s="12"/>
      <c r="S1597" s="12"/>
      <c r="T1597" s="12"/>
      <c r="U1597" s="12"/>
    </row>
    <row r="1598" spans="2:21" s="127" customFormat="1" ht="30" customHeight="1">
      <c r="B1598" s="180"/>
      <c r="C1598" s="210"/>
      <c r="D1598" s="180"/>
      <c r="E1598" s="107"/>
      <c r="F1598" s="179"/>
      <c r="G1598" s="179"/>
      <c r="H1598" s="1"/>
      <c r="I1598" s="1"/>
      <c r="J1598" s="1"/>
      <c r="K1598" s="109"/>
      <c r="L1598" s="1"/>
      <c r="M1598" s="1"/>
      <c r="N1598" s="1"/>
      <c r="O1598" s="1"/>
      <c r="P1598" s="12"/>
      <c r="Q1598" s="12"/>
      <c r="R1598" s="12"/>
      <c r="S1598" s="12"/>
      <c r="T1598" s="12"/>
      <c r="U1598" s="12"/>
    </row>
    <row r="1599" spans="2:21" s="127" customFormat="1" ht="30" customHeight="1">
      <c r="B1599" s="180"/>
      <c r="C1599" s="210"/>
      <c r="D1599" s="180"/>
      <c r="E1599" s="107"/>
      <c r="F1599" s="179"/>
      <c r="G1599" s="179"/>
      <c r="H1599" s="1"/>
      <c r="I1599" s="1"/>
      <c r="J1599" s="1"/>
      <c r="K1599" s="109"/>
      <c r="L1599" s="1"/>
      <c r="M1599" s="1"/>
      <c r="N1599" s="1"/>
      <c r="O1599" s="1"/>
      <c r="P1599" s="12"/>
      <c r="Q1599" s="12"/>
      <c r="R1599" s="12"/>
      <c r="S1599" s="12"/>
      <c r="T1599" s="12"/>
      <c r="U1599" s="12"/>
    </row>
    <row r="1600" spans="2:21" s="127" customFormat="1" ht="30" customHeight="1">
      <c r="B1600" s="180"/>
      <c r="C1600" s="210"/>
      <c r="D1600" s="180"/>
      <c r="E1600" s="107"/>
      <c r="F1600" s="179"/>
      <c r="G1600" s="179"/>
      <c r="H1600" s="1"/>
      <c r="I1600" s="1"/>
      <c r="J1600" s="1"/>
      <c r="K1600" s="109"/>
      <c r="L1600" s="1"/>
      <c r="M1600" s="1"/>
      <c r="N1600" s="1"/>
      <c r="O1600" s="1"/>
      <c r="P1600" s="12"/>
      <c r="Q1600" s="12"/>
      <c r="R1600" s="12"/>
      <c r="S1600" s="12"/>
      <c r="T1600" s="12"/>
      <c r="U1600" s="12"/>
    </row>
    <row r="1601" spans="2:21" s="127" customFormat="1" ht="30" customHeight="1">
      <c r="B1601" s="180"/>
      <c r="C1601" s="210"/>
      <c r="D1601" s="180"/>
      <c r="E1601" s="107"/>
      <c r="F1601" s="179"/>
      <c r="G1601" s="179"/>
      <c r="H1601" s="1"/>
      <c r="I1601" s="1"/>
      <c r="J1601" s="1"/>
      <c r="K1601" s="109"/>
      <c r="L1601" s="1"/>
      <c r="M1601" s="1"/>
      <c r="N1601" s="1"/>
      <c r="O1601" s="1"/>
      <c r="P1601" s="12"/>
      <c r="Q1601" s="12"/>
      <c r="R1601" s="12"/>
      <c r="S1601" s="12"/>
      <c r="T1601" s="12"/>
      <c r="U1601" s="12"/>
    </row>
    <row r="1602" spans="2:21" s="127" customFormat="1" ht="30" customHeight="1">
      <c r="B1602" s="180"/>
      <c r="C1602" s="210"/>
      <c r="D1602" s="180"/>
      <c r="E1602" s="107"/>
      <c r="F1602" s="179"/>
      <c r="G1602" s="179"/>
      <c r="H1602" s="1"/>
      <c r="I1602" s="1"/>
      <c r="J1602" s="1"/>
      <c r="K1602" s="109"/>
      <c r="L1602" s="1"/>
      <c r="M1602" s="1"/>
      <c r="N1602" s="1"/>
      <c r="O1602" s="1"/>
      <c r="P1602" s="12"/>
      <c r="Q1602" s="12"/>
      <c r="R1602" s="12"/>
      <c r="S1602" s="12"/>
      <c r="T1602" s="12"/>
      <c r="U1602" s="12"/>
    </row>
    <row r="1603" spans="2:21" s="127" customFormat="1" ht="30" customHeight="1">
      <c r="B1603" s="180"/>
      <c r="C1603" s="210"/>
      <c r="D1603" s="180"/>
      <c r="E1603" s="107"/>
      <c r="F1603" s="179"/>
      <c r="G1603" s="179"/>
      <c r="H1603" s="1"/>
      <c r="I1603" s="1"/>
      <c r="J1603" s="1"/>
      <c r="K1603" s="109"/>
      <c r="L1603" s="1"/>
      <c r="M1603" s="1"/>
      <c r="N1603" s="1"/>
      <c r="O1603" s="1"/>
      <c r="P1603" s="12"/>
      <c r="Q1603" s="12"/>
      <c r="R1603" s="12"/>
      <c r="S1603" s="12"/>
      <c r="T1603" s="12"/>
      <c r="U1603" s="12"/>
    </row>
    <row r="1604" spans="2:21" s="127" customFormat="1" ht="30" customHeight="1">
      <c r="B1604" s="180"/>
      <c r="C1604" s="210"/>
      <c r="D1604" s="180"/>
      <c r="E1604" s="107"/>
      <c r="F1604" s="179"/>
      <c r="G1604" s="179"/>
      <c r="H1604" s="1"/>
      <c r="I1604" s="1"/>
      <c r="J1604" s="1"/>
      <c r="K1604" s="109"/>
      <c r="L1604" s="1"/>
      <c r="M1604" s="1"/>
      <c r="N1604" s="1"/>
      <c r="O1604" s="1"/>
      <c r="P1604" s="12"/>
      <c r="Q1604" s="12"/>
      <c r="R1604" s="12"/>
      <c r="S1604" s="12"/>
      <c r="T1604" s="12"/>
      <c r="U1604" s="12"/>
    </row>
    <row r="1605" spans="2:21" s="127" customFormat="1" ht="30" customHeight="1">
      <c r="B1605" s="180"/>
      <c r="C1605" s="210"/>
      <c r="D1605" s="180"/>
      <c r="E1605" s="107"/>
      <c r="F1605" s="179"/>
      <c r="G1605" s="179"/>
      <c r="H1605" s="1"/>
      <c r="I1605" s="1"/>
      <c r="J1605" s="1"/>
      <c r="K1605" s="109"/>
      <c r="L1605" s="1"/>
      <c r="M1605" s="1"/>
      <c r="N1605" s="1"/>
      <c r="O1605" s="1"/>
      <c r="P1605" s="12"/>
      <c r="Q1605" s="12"/>
      <c r="R1605" s="12"/>
      <c r="S1605" s="12"/>
      <c r="T1605" s="12"/>
      <c r="U1605" s="12"/>
    </row>
    <row r="1606" spans="2:21" s="127" customFormat="1" ht="30" customHeight="1">
      <c r="B1606" s="180"/>
      <c r="C1606" s="210"/>
      <c r="D1606" s="180"/>
      <c r="E1606" s="107"/>
      <c r="F1606" s="179"/>
      <c r="G1606" s="179"/>
      <c r="H1606" s="1"/>
      <c r="I1606" s="1"/>
      <c r="J1606" s="1"/>
      <c r="K1606" s="109"/>
      <c r="L1606" s="1"/>
      <c r="M1606" s="1"/>
      <c r="N1606" s="1"/>
      <c r="O1606" s="1"/>
      <c r="P1606" s="12"/>
      <c r="Q1606" s="12"/>
      <c r="R1606" s="12"/>
      <c r="S1606" s="12"/>
      <c r="T1606" s="12"/>
      <c r="U1606" s="12"/>
    </row>
    <row r="1607" spans="2:21" s="127" customFormat="1" ht="30" customHeight="1">
      <c r="B1607" s="180"/>
      <c r="C1607" s="210"/>
      <c r="D1607" s="180"/>
      <c r="E1607" s="107"/>
      <c r="F1607" s="179"/>
      <c r="G1607" s="179"/>
      <c r="H1607" s="1"/>
      <c r="I1607" s="1"/>
      <c r="J1607" s="1"/>
      <c r="K1607" s="109"/>
      <c r="L1607" s="1"/>
      <c r="M1607" s="1"/>
      <c r="N1607" s="1"/>
      <c r="O1607" s="1"/>
      <c r="P1607" s="12"/>
      <c r="Q1607" s="12"/>
      <c r="R1607" s="12"/>
      <c r="S1607" s="12"/>
      <c r="T1607" s="12"/>
      <c r="U1607" s="12"/>
    </row>
    <row r="1608" spans="2:21" s="127" customFormat="1" ht="30" customHeight="1">
      <c r="B1608" s="180"/>
      <c r="C1608" s="210"/>
      <c r="D1608" s="180"/>
      <c r="E1608" s="107"/>
      <c r="F1608" s="179"/>
      <c r="G1608" s="179"/>
      <c r="H1608" s="1"/>
      <c r="I1608" s="1"/>
      <c r="J1608" s="1"/>
      <c r="K1608" s="109"/>
      <c r="L1608" s="1"/>
      <c r="M1608" s="1"/>
      <c r="N1608" s="1"/>
      <c r="O1608" s="1"/>
      <c r="P1608" s="12"/>
      <c r="Q1608" s="12"/>
      <c r="R1608" s="12"/>
      <c r="S1608" s="12"/>
      <c r="T1608" s="12"/>
      <c r="U1608" s="12"/>
    </row>
    <row r="1609" spans="2:21" s="127" customFormat="1" ht="30" customHeight="1">
      <c r="B1609" s="180"/>
      <c r="C1609" s="210"/>
      <c r="D1609" s="180"/>
      <c r="E1609" s="107"/>
      <c r="F1609" s="179"/>
      <c r="G1609" s="179"/>
      <c r="H1609" s="1"/>
      <c r="I1609" s="1"/>
      <c r="J1609" s="1"/>
      <c r="K1609" s="109"/>
      <c r="L1609" s="1"/>
      <c r="M1609" s="1"/>
      <c r="N1609" s="1"/>
      <c r="O1609" s="1"/>
      <c r="P1609" s="12"/>
      <c r="Q1609" s="12"/>
      <c r="R1609" s="12"/>
      <c r="S1609" s="12"/>
      <c r="T1609" s="12"/>
      <c r="U1609" s="12"/>
    </row>
    <row r="1610" spans="2:21" s="127" customFormat="1" ht="30" customHeight="1">
      <c r="B1610" s="180"/>
      <c r="C1610" s="210"/>
      <c r="D1610" s="180"/>
      <c r="E1610" s="107"/>
      <c r="F1610" s="179"/>
      <c r="G1610" s="179"/>
      <c r="H1610" s="1"/>
      <c r="I1610" s="1"/>
      <c r="J1610" s="1"/>
      <c r="K1610" s="109"/>
      <c r="L1610" s="1"/>
      <c r="M1610" s="1"/>
      <c r="N1610" s="1"/>
      <c r="O1610" s="1"/>
      <c r="P1610" s="12"/>
      <c r="Q1610" s="12"/>
      <c r="R1610" s="12"/>
      <c r="S1610" s="12"/>
      <c r="T1610" s="12"/>
      <c r="U1610" s="12"/>
    </row>
    <row r="1611" spans="2:21" s="127" customFormat="1" ht="30" customHeight="1">
      <c r="B1611" s="180"/>
      <c r="C1611" s="210"/>
      <c r="D1611" s="180"/>
      <c r="E1611" s="107"/>
      <c r="F1611" s="179"/>
      <c r="G1611" s="179"/>
      <c r="H1611" s="1"/>
      <c r="I1611" s="1"/>
      <c r="J1611" s="1"/>
      <c r="K1611" s="109"/>
      <c r="L1611" s="1"/>
      <c r="M1611" s="1"/>
      <c r="N1611" s="1"/>
      <c r="O1611" s="1"/>
      <c r="P1611" s="12"/>
      <c r="Q1611" s="12"/>
      <c r="R1611" s="12"/>
      <c r="S1611" s="12"/>
      <c r="T1611" s="12"/>
      <c r="U1611" s="12"/>
    </row>
    <row r="1612" spans="2:21" s="127" customFormat="1" ht="30" customHeight="1">
      <c r="B1612" s="180"/>
      <c r="C1612" s="210"/>
      <c r="D1612" s="180"/>
      <c r="E1612" s="107"/>
      <c r="F1612" s="179"/>
      <c r="G1612" s="179"/>
      <c r="H1612" s="1"/>
      <c r="I1612" s="1"/>
      <c r="J1612" s="1"/>
      <c r="K1612" s="109"/>
      <c r="L1612" s="1"/>
      <c r="M1612" s="1"/>
      <c r="N1612" s="1"/>
      <c r="O1612" s="1"/>
      <c r="P1612" s="12"/>
      <c r="Q1612" s="12"/>
      <c r="R1612" s="12"/>
      <c r="S1612" s="12"/>
      <c r="T1612" s="12"/>
      <c r="U1612" s="12"/>
    </row>
    <row r="1613" spans="2:21" s="127" customFormat="1" ht="30" customHeight="1">
      <c r="B1613" s="180"/>
      <c r="C1613" s="210"/>
      <c r="D1613" s="180"/>
      <c r="E1613" s="107"/>
      <c r="F1613" s="179"/>
      <c r="G1613" s="179"/>
      <c r="H1613" s="1"/>
      <c r="I1613" s="1"/>
      <c r="J1613" s="1"/>
      <c r="K1613" s="109"/>
      <c r="L1613" s="1"/>
      <c r="M1613" s="1"/>
      <c r="N1613" s="1"/>
      <c r="O1613" s="1"/>
      <c r="P1613" s="12"/>
      <c r="Q1613" s="12"/>
      <c r="R1613" s="12"/>
      <c r="S1613" s="12"/>
      <c r="T1613" s="12"/>
      <c r="U1613" s="12"/>
    </row>
    <row r="1614" spans="2:21" s="127" customFormat="1" ht="30" customHeight="1">
      <c r="B1614" s="180"/>
      <c r="C1614" s="210"/>
      <c r="D1614" s="180"/>
      <c r="E1614" s="107"/>
      <c r="F1614" s="179"/>
      <c r="G1614" s="179"/>
      <c r="H1614" s="1"/>
      <c r="I1614" s="1"/>
      <c r="J1614" s="1"/>
      <c r="K1614" s="109"/>
      <c r="L1614" s="1"/>
      <c r="M1614" s="1"/>
      <c r="N1614" s="1"/>
      <c r="O1614" s="1"/>
      <c r="P1614" s="12"/>
      <c r="Q1614" s="12"/>
      <c r="R1614" s="12"/>
      <c r="S1614" s="12"/>
      <c r="T1614" s="12"/>
      <c r="U1614" s="12"/>
    </row>
    <row r="1615" spans="2:21" s="127" customFormat="1" ht="30" customHeight="1">
      <c r="B1615" s="180"/>
      <c r="C1615" s="210"/>
      <c r="D1615" s="180"/>
      <c r="E1615" s="107"/>
      <c r="F1615" s="179"/>
      <c r="G1615" s="179"/>
      <c r="H1615" s="1"/>
      <c r="I1615" s="1"/>
      <c r="J1615" s="1"/>
      <c r="K1615" s="109"/>
      <c r="L1615" s="1"/>
      <c r="M1615" s="1"/>
      <c r="N1615" s="1"/>
      <c r="O1615" s="1"/>
      <c r="P1615" s="12"/>
      <c r="Q1615" s="12"/>
      <c r="R1615" s="12"/>
      <c r="S1615" s="12"/>
      <c r="T1615" s="12"/>
      <c r="U1615" s="12"/>
    </row>
    <row r="1616" spans="2:21" s="127" customFormat="1" ht="30" customHeight="1">
      <c r="B1616" s="180"/>
      <c r="C1616" s="210"/>
      <c r="D1616" s="180"/>
      <c r="E1616" s="107"/>
      <c r="F1616" s="179"/>
      <c r="G1616" s="179"/>
      <c r="H1616" s="1"/>
      <c r="I1616" s="1"/>
      <c r="J1616" s="1"/>
      <c r="K1616" s="109"/>
      <c r="L1616" s="1"/>
      <c r="M1616" s="1"/>
      <c r="N1616" s="1"/>
      <c r="O1616" s="1"/>
      <c r="P1616" s="12"/>
      <c r="Q1616" s="12"/>
      <c r="R1616" s="12"/>
      <c r="S1616" s="12"/>
      <c r="T1616" s="12"/>
      <c r="U1616" s="12"/>
    </row>
    <row r="1617" spans="2:21" s="127" customFormat="1" ht="30" customHeight="1">
      <c r="B1617" s="180"/>
      <c r="C1617" s="210"/>
      <c r="D1617" s="180"/>
      <c r="E1617" s="107"/>
      <c r="F1617" s="179"/>
      <c r="G1617" s="179"/>
      <c r="H1617" s="1"/>
      <c r="I1617" s="1"/>
      <c r="J1617" s="1"/>
      <c r="K1617" s="109"/>
      <c r="L1617" s="1"/>
      <c r="M1617" s="1"/>
      <c r="N1617" s="1"/>
      <c r="O1617" s="1"/>
      <c r="P1617" s="12"/>
      <c r="Q1617" s="12"/>
      <c r="R1617" s="12"/>
      <c r="S1617" s="12"/>
      <c r="T1617" s="12"/>
      <c r="U1617" s="12"/>
    </row>
    <row r="1618" spans="2:21" s="127" customFormat="1" ht="30" customHeight="1">
      <c r="B1618" s="180"/>
      <c r="C1618" s="210"/>
      <c r="D1618" s="180"/>
      <c r="E1618" s="107"/>
      <c r="F1618" s="179"/>
      <c r="G1618" s="179"/>
      <c r="H1618" s="1"/>
      <c r="I1618" s="1"/>
      <c r="J1618" s="1"/>
      <c r="K1618" s="109"/>
      <c r="L1618" s="1"/>
      <c r="M1618" s="1"/>
      <c r="N1618" s="1"/>
      <c r="O1618" s="1"/>
      <c r="P1618" s="12"/>
      <c r="Q1618" s="12"/>
      <c r="R1618" s="12"/>
      <c r="S1618" s="12"/>
      <c r="T1618" s="12"/>
      <c r="U1618" s="12"/>
    </row>
    <row r="1619" spans="2:21" s="127" customFormat="1" ht="30" customHeight="1">
      <c r="B1619" s="180"/>
      <c r="C1619" s="210"/>
      <c r="D1619" s="180"/>
      <c r="E1619" s="107"/>
      <c r="F1619" s="179"/>
      <c r="G1619" s="179"/>
      <c r="H1619" s="1"/>
      <c r="I1619" s="1"/>
      <c r="J1619" s="1"/>
      <c r="K1619" s="109"/>
      <c r="L1619" s="1"/>
      <c r="M1619" s="1"/>
      <c r="N1619" s="1"/>
      <c r="O1619" s="1"/>
      <c r="P1619" s="12"/>
      <c r="Q1619" s="12"/>
      <c r="R1619" s="12"/>
      <c r="S1619" s="12"/>
      <c r="T1619" s="12"/>
      <c r="U1619" s="12"/>
    </row>
    <row r="1620" spans="2:21" s="127" customFormat="1" ht="30" customHeight="1">
      <c r="B1620" s="180"/>
      <c r="C1620" s="210"/>
      <c r="D1620" s="180"/>
      <c r="E1620" s="107"/>
      <c r="F1620" s="179"/>
      <c r="G1620" s="179"/>
      <c r="H1620" s="1"/>
      <c r="I1620" s="1"/>
      <c r="J1620" s="1"/>
      <c r="K1620" s="109"/>
      <c r="L1620" s="1"/>
      <c r="M1620" s="1"/>
      <c r="N1620" s="1"/>
      <c r="O1620" s="1"/>
      <c r="P1620" s="12"/>
      <c r="Q1620" s="12"/>
      <c r="R1620" s="12"/>
      <c r="S1620" s="12"/>
      <c r="T1620" s="12"/>
      <c r="U1620" s="12"/>
    </row>
    <row r="1621" spans="2:21" s="127" customFormat="1" ht="30" customHeight="1">
      <c r="B1621" s="180"/>
      <c r="C1621" s="210"/>
      <c r="D1621" s="180"/>
      <c r="E1621" s="107"/>
      <c r="F1621" s="179"/>
      <c r="G1621" s="179"/>
      <c r="H1621" s="1"/>
      <c r="I1621" s="1"/>
      <c r="J1621" s="1"/>
      <c r="K1621" s="109"/>
      <c r="L1621" s="1"/>
      <c r="M1621" s="1"/>
      <c r="N1621" s="1"/>
      <c r="O1621" s="1"/>
      <c r="P1621" s="12"/>
      <c r="Q1621" s="12"/>
      <c r="R1621" s="12"/>
      <c r="S1621" s="12"/>
      <c r="T1621" s="12"/>
      <c r="U1621" s="12"/>
    </row>
    <row r="1622" spans="2:21" s="127" customFormat="1" ht="30" customHeight="1">
      <c r="B1622" s="180"/>
      <c r="C1622" s="210"/>
      <c r="D1622" s="180"/>
      <c r="E1622" s="107"/>
      <c r="F1622" s="179"/>
      <c r="G1622" s="179"/>
      <c r="H1622" s="1"/>
      <c r="I1622" s="1"/>
      <c r="J1622" s="1"/>
      <c r="K1622" s="109"/>
      <c r="L1622" s="1"/>
      <c r="M1622" s="1"/>
      <c r="N1622" s="1"/>
      <c r="O1622" s="1"/>
      <c r="P1622" s="12"/>
      <c r="Q1622" s="12"/>
      <c r="R1622" s="12"/>
      <c r="S1622" s="12"/>
      <c r="T1622" s="12"/>
      <c r="U1622" s="12"/>
    </row>
    <row r="1623" spans="2:21" s="127" customFormat="1" ht="30" customHeight="1">
      <c r="B1623" s="180"/>
      <c r="C1623" s="210"/>
      <c r="D1623" s="180"/>
      <c r="E1623" s="107"/>
      <c r="F1623" s="179"/>
      <c r="G1623" s="179"/>
      <c r="H1623" s="1"/>
      <c r="I1623" s="1"/>
      <c r="J1623" s="1"/>
      <c r="K1623" s="109"/>
      <c r="L1623" s="1"/>
      <c r="M1623" s="1"/>
      <c r="N1623" s="1"/>
      <c r="O1623" s="1"/>
      <c r="P1623" s="12"/>
      <c r="Q1623" s="12"/>
      <c r="R1623" s="12"/>
      <c r="S1623" s="12"/>
      <c r="T1623" s="12"/>
      <c r="U1623" s="12"/>
    </row>
    <row r="1624" spans="2:21" s="127" customFormat="1" ht="30" customHeight="1">
      <c r="B1624" s="180"/>
      <c r="C1624" s="210"/>
      <c r="D1624" s="180"/>
      <c r="E1624" s="107"/>
      <c r="F1624" s="179"/>
      <c r="G1624" s="179"/>
      <c r="H1624" s="1"/>
      <c r="I1624" s="1"/>
      <c r="J1624" s="1"/>
      <c r="K1624" s="109"/>
      <c r="L1624" s="1"/>
      <c r="M1624" s="1"/>
      <c r="N1624" s="1"/>
      <c r="O1624" s="1"/>
      <c r="P1624" s="12"/>
      <c r="Q1624" s="12"/>
      <c r="R1624" s="12"/>
      <c r="S1624" s="12"/>
      <c r="T1624" s="12"/>
      <c r="U1624" s="12"/>
    </row>
    <row r="1625" spans="2:21" s="127" customFormat="1" ht="30" customHeight="1">
      <c r="B1625" s="180"/>
      <c r="C1625" s="210"/>
      <c r="D1625" s="180"/>
      <c r="E1625" s="107"/>
      <c r="F1625" s="179"/>
      <c r="G1625" s="179"/>
      <c r="H1625" s="1"/>
      <c r="I1625" s="1"/>
      <c r="J1625" s="1"/>
      <c r="K1625" s="109"/>
      <c r="L1625" s="1"/>
      <c r="M1625" s="1"/>
      <c r="N1625" s="1"/>
      <c r="O1625" s="1"/>
      <c r="P1625" s="12"/>
      <c r="Q1625" s="12"/>
      <c r="R1625" s="12"/>
      <c r="S1625" s="12"/>
      <c r="T1625" s="12"/>
      <c r="U1625" s="12"/>
    </row>
    <row r="1626" spans="2:21" s="127" customFormat="1" ht="30" customHeight="1">
      <c r="B1626" s="180"/>
      <c r="C1626" s="210"/>
      <c r="D1626" s="180"/>
      <c r="E1626" s="107"/>
      <c r="F1626" s="179"/>
      <c r="G1626" s="179"/>
      <c r="H1626" s="1"/>
      <c r="I1626" s="1"/>
      <c r="J1626" s="1"/>
      <c r="K1626" s="109"/>
      <c r="L1626" s="1"/>
      <c r="M1626" s="1"/>
      <c r="N1626" s="1"/>
      <c r="O1626" s="1"/>
      <c r="P1626" s="12"/>
      <c r="Q1626" s="12"/>
      <c r="R1626" s="12"/>
      <c r="S1626" s="12"/>
      <c r="T1626" s="12"/>
      <c r="U1626" s="12"/>
    </row>
    <row r="1627" spans="2:21" s="127" customFormat="1" ht="30" customHeight="1">
      <c r="B1627" s="180"/>
      <c r="C1627" s="210"/>
      <c r="D1627" s="180"/>
      <c r="E1627" s="107"/>
      <c r="F1627" s="179"/>
      <c r="G1627" s="179"/>
      <c r="H1627" s="1"/>
      <c r="I1627" s="1"/>
      <c r="J1627" s="1"/>
      <c r="K1627" s="109"/>
      <c r="L1627" s="1"/>
      <c r="M1627" s="1"/>
      <c r="N1627" s="1"/>
      <c r="O1627" s="1"/>
      <c r="P1627" s="12"/>
      <c r="Q1627" s="12"/>
      <c r="R1627" s="12"/>
      <c r="S1627" s="12"/>
      <c r="T1627" s="12"/>
      <c r="U1627" s="12"/>
    </row>
    <row r="1628" spans="2:21" s="127" customFormat="1" ht="30" customHeight="1">
      <c r="B1628" s="180"/>
      <c r="C1628" s="210"/>
      <c r="D1628" s="180"/>
      <c r="E1628" s="107"/>
      <c r="F1628" s="179"/>
      <c r="G1628" s="179"/>
      <c r="H1628" s="1"/>
      <c r="I1628" s="1"/>
      <c r="J1628" s="1"/>
      <c r="K1628" s="109"/>
      <c r="L1628" s="1"/>
      <c r="M1628" s="1"/>
      <c r="N1628" s="1"/>
      <c r="O1628" s="1"/>
      <c r="P1628" s="12"/>
      <c r="Q1628" s="12"/>
      <c r="R1628" s="12"/>
      <c r="S1628" s="12"/>
      <c r="T1628" s="12"/>
      <c r="U1628" s="12"/>
    </row>
    <row r="1629" spans="2:21" s="127" customFormat="1" ht="30" customHeight="1">
      <c r="B1629" s="180"/>
      <c r="C1629" s="210"/>
      <c r="D1629" s="180"/>
      <c r="E1629" s="107"/>
      <c r="F1629" s="179"/>
      <c r="G1629" s="179"/>
      <c r="H1629" s="1"/>
      <c r="I1629" s="1"/>
      <c r="J1629" s="1"/>
      <c r="K1629" s="109"/>
      <c r="L1629" s="1"/>
      <c r="M1629" s="1"/>
      <c r="N1629" s="1"/>
      <c r="O1629" s="1"/>
      <c r="P1629" s="12"/>
      <c r="Q1629" s="12"/>
      <c r="R1629" s="12"/>
      <c r="S1629" s="12"/>
      <c r="T1629" s="12"/>
      <c r="U1629" s="12"/>
    </row>
    <row r="1630" spans="2:21" s="127" customFormat="1" ht="30" customHeight="1">
      <c r="B1630" s="180"/>
      <c r="C1630" s="210"/>
      <c r="D1630" s="180"/>
      <c r="E1630" s="107"/>
      <c r="F1630" s="179"/>
      <c r="G1630" s="179"/>
      <c r="H1630" s="1"/>
      <c r="I1630" s="1"/>
      <c r="J1630" s="1"/>
      <c r="K1630" s="109"/>
      <c r="L1630" s="1"/>
      <c r="M1630" s="1"/>
      <c r="N1630" s="1"/>
      <c r="O1630" s="1"/>
      <c r="P1630" s="12"/>
      <c r="Q1630" s="12"/>
      <c r="R1630" s="12"/>
      <c r="S1630" s="12"/>
      <c r="T1630" s="12"/>
      <c r="U1630" s="12"/>
    </row>
    <row r="1631" spans="2:21" s="127" customFormat="1" ht="30" customHeight="1">
      <c r="B1631" s="180"/>
      <c r="C1631" s="210"/>
      <c r="D1631" s="180"/>
      <c r="E1631" s="107"/>
      <c r="F1631" s="179"/>
      <c r="G1631" s="179"/>
      <c r="H1631" s="1"/>
      <c r="I1631" s="1"/>
      <c r="J1631" s="1"/>
      <c r="K1631" s="109"/>
      <c r="L1631" s="1"/>
      <c r="M1631" s="1"/>
      <c r="N1631" s="1"/>
      <c r="O1631" s="1"/>
      <c r="P1631" s="12"/>
      <c r="Q1631" s="12"/>
      <c r="R1631" s="12"/>
      <c r="S1631" s="12"/>
      <c r="T1631" s="12"/>
      <c r="U1631" s="12"/>
    </row>
    <row r="1632" spans="2:21" s="127" customFormat="1" ht="30" customHeight="1">
      <c r="B1632" s="180"/>
      <c r="C1632" s="210"/>
      <c r="D1632" s="180"/>
      <c r="E1632" s="107"/>
      <c r="F1632" s="179"/>
      <c r="G1632" s="179"/>
      <c r="H1632" s="1"/>
      <c r="I1632" s="1"/>
      <c r="J1632" s="1"/>
      <c r="K1632" s="109"/>
      <c r="L1632" s="1"/>
      <c r="M1632" s="1"/>
      <c r="N1632" s="1"/>
      <c r="O1632" s="1"/>
      <c r="P1632" s="12"/>
      <c r="Q1632" s="12"/>
      <c r="R1632" s="12"/>
      <c r="S1632" s="12"/>
      <c r="T1632" s="12"/>
      <c r="U1632" s="12"/>
    </row>
    <row r="1633" spans="2:21" s="127" customFormat="1" ht="30" customHeight="1">
      <c r="B1633" s="180"/>
      <c r="C1633" s="210"/>
      <c r="D1633" s="180"/>
      <c r="E1633" s="107"/>
      <c r="F1633" s="179"/>
      <c r="G1633" s="179"/>
      <c r="H1633" s="1"/>
      <c r="I1633" s="1"/>
      <c r="J1633" s="1"/>
      <c r="K1633" s="109"/>
      <c r="L1633" s="1"/>
      <c r="M1633" s="1"/>
      <c r="N1633" s="1"/>
      <c r="O1633" s="1"/>
      <c r="P1633" s="12"/>
      <c r="Q1633" s="12"/>
      <c r="R1633" s="12"/>
      <c r="S1633" s="12"/>
      <c r="T1633" s="12"/>
      <c r="U1633" s="12"/>
    </row>
    <row r="1634" spans="2:21" s="127" customFormat="1" ht="30" customHeight="1">
      <c r="B1634" s="180"/>
      <c r="C1634" s="210"/>
      <c r="D1634" s="180"/>
      <c r="E1634" s="107"/>
      <c r="F1634" s="179"/>
      <c r="G1634" s="179"/>
      <c r="H1634" s="1"/>
      <c r="I1634" s="1"/>
      <c r="J1634" s="1"/>
      <c r="K1634" s="109"/>
      <c r="L1634" s="1"/>
      <c r="M1634" s="1"/>
      <c r="N1634" s="1"/>
      <c r="O1634" s="1"/>
      <c r="P1634" s="12"/>
      <c r="Q1634" s="12"/>
      <c r="R1634" s="12"/>
      <c r="S1634" s="12"/>
      <c r="T1634" s="12"/>
      <c r="U1634" s="12"/>
    </row>
    <row r="1635" spans="2:21" s="127" customFormat="1" ht="30" customHeight="1">
      <c r="B1635" s="180"/>
      <c r="C1635" s="210"/>
      <c r="D1635" s="180"/>
      <c r="E1635" s="107"/>
      <c r="F1635" s="179"/>
      <c r="G1635" s="179"/>
      <c r="H1635" s="1"/>
      <c r="I1635" s="1"/>
      <c r="J1635" s="1"/>
      <c r="K1635" s="109"/>
      <c r="L1635" s="1"/>
      <c r="M1635" s="1"/>
      <c r="N1635" s="1"/>
      <c r="O1635" s="1"/>
      <c r="P1635" s="12"/>
      <c r="Q1635" s="12"/>
      <c r="R1635" s="12"/>
      <c r="S1635" s="12"/>
      <c r="T1635" s="12"/>
      <c r="U1635" s="12"/>
    </row>
    <row r="1636" spans="2:21" s="127" customFormat="1" ht="30" customHeight="1">
      <c r="B1636" s="180"/>
      <c r="C1636" s="210"/>
      <c r="D1636" s="180"/>
      <c r="E1636" s="107"/>
      <c r="F1636" s="179"/>
      <c r="G1636" s="179"/>
      <c r="H1636" s="1"/>
      <c r="I1636" s="1"/>
      <c r="J1636" s="1"/>
      <c r="K1636" s="109"/>
      <c r="L1636" s="1"/>
      <c r="M1636" s="1"/>
      <c r="N1636" s="1"/>
      <c r="O1636" s="1"/>
      <c r="P1636" s="12"/>
      <c r="Q1636" s="12"/>
      <c r="R1636" s="12"/>
      <c r="S1636" s="12"/>
      <c r="T1636" s="12"/>
      <c r="U1636" s="12"/>
    </row>
    <row r="1637" spans="2:21" s="127" customFormat="1" ht="30" customHeight="1">
      <c r="B1637" s="180"/>
      <c r="C1637" s="210"/>
      <c r="D1637" s="180"/>
      <c r="E1637" s="107"/>
      <c r="F1637" s="179"/>
      <c r="G1637" s="179"/>
      <c r="H1637" s="1"/>
      <c r="I1637" s="1"/>
      <c r="J1637" s="1"/>
      <c r="K1637" s="109"/>
      <c r="L1637" s="1"/>
      <c r="M1637" s="1"/>
      <c r="N1637" s="1"/>
      <c r="O1637" s="1"/>
      <c r="P1637" s="12"/>
      <c r="Q1637" s="12"/>
      <c r="R1637" s="12"/>
      <c r="S1637" s="12"/>
      <c r="T1637" s="12"/>
      <c r="U1637" s="12"/>
    </row>
    <row r="1638" spans="2:21" s="127" customFormat="1" ht="30" customHeight="1">
      <c r="B1638" s="180"/>
      <c r="C1638" s="210"/>
      <c r="D1638" s="180"/>
      <c r="E1638" s="107"/>
      <c r="F1638" s="179"/>
      <c r="G1638" s="179"/>
      <c r="H1638" s="1"/>
      <c r="I1638" s="1"/>
      <c r="J1638" s="1"/>
      <c r="K1638" s="109"/>
      <c r="L1638" s="1"/>
      <c r="M1638" s="1"/>
      <c r="N1638" s="1"/>
      <c r="O1638" s="1"/>
      <c r="P1638" s="12"/>
      <c r="Q1638" s="12"/>
      <c r="R1638" s="12"/>
      <c r="S1638" s="12"/>
      <c r="T1638" s="12"/>
      <c r="U1638" s="12"/>
    </row>
    <row r="1639" spans="2:21" s="127" customFormat="1" ht="30" customHeight="1">
      <c r="B1639" s="180"/>
      <c r="C1639" s="210"/>
      <c r="D1639" s="180"/>
      <c r="E1639" s="107"/>
      <c r="F1639" s="179"/>
      <c r="G1639" s="179"/>
      <c r="H1639" s="1"/>
      <c r="I1639" s="1"/>
      <c r="J1639" s="1"/>
      <c r="K1639" s="109"/>
      <c r="L1639" s="1"/>
      <c r="M1639" s="1"/>
      <c r="N1639" s="1"/>
      <c r="O1639" s="1"/>
      <c r="P1639" s="12"/>
      <c r="Q1639" s="12"/>
      <c r="R1639" s="12"/>
      <c r="S1639" s="12"/>
      <c r="T1639" s="12"/>
      <c r="U1639" s="12"/>
    </row>
    <row r="1640" spans="2:21" s="127" customFormat="1" ht="30" customHeight="1">
      <c r="B1640" s="180"/>
      <c r="C1640" s="210"/>
      <c r="D1640" s="180"/>
      <c r="E1640" s="107"/>
      <c r="F1640" s="179"/>
      <c r="G1640" s="179"/>
      <c r="H1640" s="1"/>
      <c r="I1640" s="1"/>
      <c r="J1640" s="1"/>
      <c r="K1640" s="109"/>
      <c r="L1640" s="1"/>
      <c r="M1640" s="1"/>
      <c r="N1640" s="1"/>
      <c r="O1640" s="1"/>
      <c r="P1640" s="12"/>
      <c r="Q1640" s="12"/>
      <c r="R1640" s="12"/>
      <c r="S1640" s="12"/>
      <c r="T1640" s="12"/>
      <c r="U1640" s="12"/>
    </row>
    <row r="1641" spans="2:21" s="127" customFormat="1" ht="30" customHeight="1">
      <c r="B1641" s="180"/>
      <c r="C1641" s="210"/>
      <c r="D1641" s="180"/>
      <c r="E1641" s="107"/>
      <c r="F1641" s="179"/>
      <c r="G1641" s="179"/>
      <c r="H1641" s="1"/>
      <c r="I1641" s="1"/>
      <c r="J1641" s="1"/>
      <c r="K1641" s="109"/>
      <c r="L1641" s="1"/>
      <c r="M1641" s="1"/>
      <c r="N1641" s="1"/>
      <c r="O1641" s="1"/>
      <c r="P1641" s="12"/>
      <c r="Q1641" s="12"/>
      <c r="R1641" s="12"/>
      <c r="S1641" s="12"/>
      <c r="T1641" s="12"/>
      <c r="U1641" s="12"/>
    </row>
    <row r="1642" spans="2:21" s="127" customFormat="1" ht="30" customHeight="1">
      <c r="B1642" s="180"/>
      <c r="C1642" s="210"/>
      <c r="D1642" s="180"/>
      <c r="E1642" s="107"/>
      <c r="F1642" s="179"/>
      <c r="G1642" s="179"/>
      <c r="H1642" s="1"/>
      <c r="I1642" s="1"/>
      <c r="J1642" s="1"/>
      <c r="K1642" s="109"/>
      <c r="L1642" s="1"/>
      <c r="M1642" s="1"/>
      <c r="N1642" s="1"/>
      <c r="O1642" s="1"/>
      <c r="P1642" s="12"/>
      <c r="Q1642" s="12"/>
      <c r="R1642" s="12"/>
      <c r="S1642" s="12"/>
      <c r="T1642" s="12"/>
      <c r="U1642" s="12"/>
    </row>
    <row r="1643" spans="2:21" s="127" customFormat="1" ht="30" customHeight="1">
      <c r="B1643" s="180"/>
      <c r="C1643" s="210"/>
      <c r="D1643" s="180"/>
      <c r="E1643" s="107"/>
      <c r="F1643" s="179"/>
      <c r="G1643" s="179"/>
      <c r="H1643" s="1"/>
      <c r="I1643" s="1"/>
      <c r="J1643" s="1"/>
      <c r="K1643" s="109"/>
      <c r="L1643" s="1"/>
      <c r="M1643" s="1"/>
      <c r="N1643" s="1"/>
      <c r="O1643" s="1"/>
      <c r="P1643" s="12"/>
      <c r="Q1643" s="12"/>
      <c r="R1643" s="12"/>
      <c r="S1643" s="12"/>
      <c r="T1643" s="12"/>
      <c r="U1643" s="12"/>
    </row>
    <row r="1644" spans="2:21" s="127" customFormat="1" ht="30" customHeight="1">
      <c r="B1644" s="180"/>
      <c r="C1644" s="210"/>
      <c r="D1644" s="180"/>
      <c r="E1644" s="107"/>
      <c r="F1644" s="179"/>
      <c r="G1644" s="179"/>
      <c r="H1644" s="1"/>
      <c r="I1644" s="1"/>
      <c r="J1644" s="1"/>
      <c r="K1644" s="109"/>
      <c r="L1644" s="1"/>
      <c r="M1644" s="1"/>
      <c r="N1644" s="1"/>
      <c r="O1644" s="1"/>
      <c r="P1644" s="12"/>
      <c r="Q1644" s="12"/>
      <c r="R1644" s="12"/>
      <c r="S1644" s="12"/>
      <c r="T1644" s="12"/>
      <c r="U1644" s="12"/>
    </row>
    <row r="1645" spans="2:21" s="127" customFormat="1" ht="30" customHeight="1">
      <c r="B1645" s="180"/>
      <c r="C1645" s="210"/>
      <c r="D1645" s="180"/>
      <c r="E1645" s="107"/>
      <c r="F1645" s="179"/>
      <c r="G1645" s="179"/>
      <c r="H1645" s="1"/>
      <c r="I1645" s="1"/>
      <c r="J1645" s="1"/>
      <c r="K1645" s="109"/>
      <c r="L1645" s="1"/>
      <c r="M1645" s="1"/>
      <c r="N1645" s="1"/>
      <c r="O1645" s="1"/>
      <c r="P1645" s="12"/>
      <c r="Q1645" s="12"/>
      <c r="R1645" s="12"/>
      <c r="S1645" s="12"/>
      <c r="T1645" s="12"/>
      <c r="U1645" s="12"/>
    </row>
    <row r="1646" spans="2:21" s="127" customFormat="1" ht="30" customHeight="1">
      <c r="B1646" s="180"/>
      <c r="C1646" s="210"/>
      <c r="D1646" s="180"/>
      <c r="E1646" s="107"/>
      <c r="F1646" s="179"/>
      <c r="G1646" s="179"/>
      <c r="H1646" s="1"/>
      <c r="I1646" s="1"/>
      <c r="J1646" s="1"/>
      <c r="K1646" s="109"/>
      <c r="L1646" s="1"/>
      <c r="M1646" s="1"/>
      <c r="N1646" s="1"/>
      <c r="O1646" s="1"/>
      <c r="P1646" s="12"/>
      <c r="Q1646" s="12"/>
      <c r="R1646" s="12"/>
      <c r="S1646" s="12"/>
      <c r="T1646" s="12"/>
      <c r="U1646" s="12"/>
    </row>
    <row r="1647" spans="2:21" s="127" customFormat="1" ht="30" customHeight="1">
      <c r="B1647" s="180"/>
      <c r="C1647" s="210"/>
      <c r="D1647" s="180"/>
      <c r="E1647" s="107"/>
      <c r="F1647" s="179"/>
      <c r="G1647" s="179"/>
      <c r="H1647" s="1"/>
      <c r="I1647" s="1"/>
      <c r="J1647" s="1"/>
      <c r="K1647" s="109"/>
      <c r="L1647" s="1"/>
      <c r="M1647" s="1"/>
      <c r="N1647" s="1"/>
      <c r="O1647" s="1"/>
      <c r="P1647" s="12"/>
      <c r="Q1647" s="12"/>
      <c r="R1647" s="12"/>
      <c r="S1647" s="12"/>
      <c r="T1647" s="12"/>
      <c r="U1647" s="12"/>
    </row>
    <row r="1648" spans="2:21" s="127" customFormat="1" ht="30" customHeight="1">
      <c r="B1648" s="180"/>
      <c r="C1648" s="210"/>
      <c r="D1648" s="180"/>
      <c r="E1648" s="107"/>
      <c r="F1648" s="179"/>
      <c r="G1648" s="179"/>
      <c r="H1648" s="1"/>
      <c r="I1648" s="1"/>
      <c r="J1648" s="1"/>
      <c r="K1648" s="109"/>
      <c r="L1648" s="1"/>
      <c r="M1648" s="1"/>
      <c r="N1648" s="1"/>
      <c r="O1648" s="1"/>
      <c r="P1648" s="12"/>
      <c r="Q1648" s="12"/>
      <c r="R1648" s="12"/>
      <c r="S1648" s="12"/>
      <c r="T1648" s="12"/>
      <c r="U1648" s="12"/>
    </row>
    <row r="1649" spans="2:21" s="127" customFormat="1" ht="30" customHeight="1">
      <c r="B1649" s="180"/>
      <c r="C1649" s="210"/>
      <c r="D1649" s="180"/>
      <c r="E1649" s="107"/>
      <c r="F1649" s="179"/>
      <c r="G1649" s="179"/>
      <c r="H1649" s="1"/>
      <c r="I1649" s="1"/>
      <c r="J1649" s="1"/>
      <c r="K1649" s="109"/>
      <c r="L1649" s="1"/>
      <c r="M1649" s="1"/>
      <c r="N1649" s="1"/>
      <c r="O1649" s="1"/>
      <c r="P1649" s="12"/>
      <c r="Q1649" s="12"/>
      <c r="R1649" s="12"/>
      <c r="S1649" s="12"/>
      <c r="T1649" s="12"/>
      <c r="U1649" s="12"/>
    </row>
    <row r="1650" spans="2:21" s="127" customFormat="1" ht="30" customHeight="1">
      <c r="B1650" s="180"/>
      <c r="C1650" s="210"/>
      <c r="D1650" s="180"/>
      <c r="E1650" s="107"/>
      <c r="F1650" s="179"/>
      <c r="G1650" s="179"/>
      <c r="H1650" s="1"/>
      <c r="I1650" s="1"/>
      <c r="J1650" s="1"/>
      <c r="K1650" s="109"/>
      <c r="L1650" s="1"/>
      <c r="M1650" s="1"/>
      <c r="N1650" s="1"/>
      <c r="O1650" s="1"/>
      <c r="P1650" s="12"/>
      <c r="Q1650" s="12"/>
      <c r="R1650" s="12"/>
      <c r="S1650" s="12"/>
      <c r="T1650" s="12"/>
      <c r="U1650" s="12"/>
    </row>
    <row r="1651" spans="2:21" s="127" customFormat="1" ht="30" customHeight="1">
      <c r="B1651" s="180"/>
      <c r="C1651" s="210"/>
      <c r="D1651" s="180"/>
      <c r="E1651" s="107"/>
      <c r="F1651" s="179"/>
      <c r="G1651" s="179"/>
      <c r="H1651" s="1"/>
      <c r="I1651" s="1"/>
      <c r="J1651" s="1"/>
      <c r="K1651" s="109"/>
      <c r="L1651" s="1"/>
      <c r="M1651" s="1"/>
      <c r="N1651" s="1"/>
      <c r="O1651" s="1"/>
      <c r="P1651" s="12"/>
      <c r="Q1651" s="12"/>
      <c r="R1651" s="12"/>
      <c r="S1651" s="12"/>
      <c r="T1651" s="12"/>
      <c r="U1651" s="12"/>
    </row>
    <row r="1652" spans="2:21" s="127" customFormat="1" ht="30" customHeight="1">
      <c r="B1652" s="180"/>
      <c r="C1652" s="210"/>
      <c r="D1652" s="180"/>
      <c r="E1652" s="107"/>
      <c r="F1652" s="179"/>
      <c r="G1652" s="179"/>
      <c r="H1652" s="1"/>
      <c r="I1652" s="1"/>
      <c r="J1652" s="1"/>
      <c r="K1652" s="109"/>
      <c r="L1652" s="1"/>
      <c r="M1652" s="1"/>
      <c r="N1652" s="1"/>
      <c r="O1652" s="1"/>
      <c r="P1652" s="12"/>
      <c r="Q1652" s="12"/>
      <c r="R1652" s="12"/>
      <c r="S1652" s="12"/>
      <c r="T1652" s="12"/>
      <c r="U1652" s="12"/>
    </row>
    <row r="1653" spans="2:21" s="127" customFormat="1" ht="30" customHeight="1">
      <c r="B1653" s="180"/>
      <c r="C1653" s="210"/>
      <c r="D1653" s="180"/>
      <c r="E1653" s="107"/>
      <c r="F1653" s="179"/>
      <c r="G1653" s="179"/>
      <c r="H1653" s="1"/>
      <c r="I1653" s="1"/>
      <c r="J1653" s="1"/>
      <c r="K1653" s="109"/>
      <c r="L1653" s="1"/>
      <c r="M1653" s="1"/>
      <c r="N1653" s="1"/>
      <c r="O1653" s="1"/>
      <c r="P1653" s="12"/>
      <c r="Q1653" s="12"/>
      <c r="R1653" s="12"/>
      <c r="S1653" s="12"/>
      <c r="T1653" s="12"/>
      <c r="U1653" s="12"/>
    </row>
    <row r="1654" spans="2:21" s="127" customFormat="1" ht="30" customHeight="1">
      <c r="B1654" s="180"/>
      <c r="C1654" s="210"/>
      <c r="D1654" s="180"/>
      <c r="E1654" s="107"/>
      <c r="F1654" s="179"/>
      <c r="G1654" s="179"/>
      <c r="H1654" s="1"/>
      <c r="I1654" s="1"/>
      <c r="J1654" s="1"/>
      <c r="K1654" s="109"/>
      <c r="L1654" s="1"/>
      <c r="M1654" s="1"/>
      <c r="N1654" s="1"/>
      <c r="O1654" s="1"/>
      <c r="P1654" s="12"/>
      <c r="Q1654" s="12"/>
      <c r="R1654" s="12"/>
      <c r="S1654" s="12"/>
      <c r="T1654" s="12"/>
      <c r="U1654" s="12"/>
    </row>
    <row r="1655" spans="2:21" s="127" customFormat="1" ht="30" customHeight="1">
      <c r="B1655" s="180"/>
      <c r="C1655" s="210"/>
      <c r="D1655" s="180"/>
      <c r="E1655" s="107"/>
      <c r="F1655" s="179"/>
      <c r="G1655" s="179"/>
      <c r="H1655" s="1"/>
      <c r="I1655" s="1"/>
      <c r="J1655" s="1"/>
      <c r="K1655" s="109"/>
      <c r="L1655" s="1"/>
      <c r="M1655" s="1"/>
      <c r="N1655" s="1"/>
      <c r="O1655" s="1"/>
      <c r="P1655" s="12"/>
      <c r="Q1655" s="12"/>
      <c r="R1655" s="12"/>
      <c r="S1655" s="12"/>
      <c r="T1655" s="12"/>
      <c r="U1655" s="12"/>
    </row>
    <row r="1656" spans="2:21" s="127" customFormat="1" ht="30" customHeight="1">
      <c r="B1656" s="180"/>
      <c r="C1656" s="210"/>
      <c r="D1656" s="180"/>
      <c r="E1656" s="107"/>
      <c r="F1656" s="179"/>
      <c r="G1656" s="179"/>
      <c r="H1656" s="1"/>
      <c r="I1656" s="1"/>
      <c r="J1656" s="1"/>
      <c r="K1656" s="109"/>
      <c r="L1656" s="1"/>
      <c r="M1656" s="1"/>
      <c r="N1656" s="1"/>
      <c r="O1656" s="1"/>
      <c r="P1656" s="12"/>
      <c r="Q1656" s="12"/>
      <c r="R1656" s="12"/>
      <c r="S1656" s="12"/>
      <c r="T1656" s="12"/>
      <c r="U1656" s="12"/>
    </row>
    <row r="1657" spans="2:21" s="127" customFormat="1" ht="30" customHeight="1">
      <c r="B1657" s="180"/>
      <c r="C1657" s="210"/>
      <c r="D1657" s="180"/>
      <c r="E1657" s="107"/>
      <c r="F1657" s="179"/>
      <c r="G1657" s="179"/>
      <c r="H1657" s="1"/>
      <c r="I1657" s="1"/>
      <c r="J1657" s="1"/>
      <c r="K1657" s="109"/>
      <c r="L1657" s="1"/>
      <c r="M1657" s="1"/>
      <c r="N1657" s="1"/>
      <c r="O1657" s="1"/>
      <c r="P1657" s="12"/>
      <c r="Q1657" s="12"/>
      <c r="R1657" s="12"/>
      <c r="S1657" s="12"/>
      <c r="T1657" s="12"/>
      <c r="U1657" s="12"/>
    </row>
    <row r="1658" spans="2:21" s="127" customFormat="1" ht="30" customHeight="1">
      <c r="B1658" s="180"/>
      <c r="C1658" s="210"/>
      <c r="D1658" s="180"/>
      <c r="E1658" s="107"/>
      <c r="F1658" s="179"/>
      <c r="G1658" s="179"/>
      <c r="H1658" s="1"/>
      <c r="I1658" s="1"/>
      <c r="J1658" s="1"/>
      <c r="K1658" s="109"/>
      <c r="L1658" s="1"/>
      <c r="M1658" s="1"/>
      <c r="N1658" s="1"/>
      <c r="O1658" s="1"/>
      <c r="P1658" s="12"/>
      <c r="Q1658" s="12"/>
      <c r="R1658" s="12"/>
      <c r="S1658" s="12"/>
      <c r="T1658" s="12"/>
      <c r="U1658" s="12"/>
    </row>
    <row r="1659" spans="2:21" s="127" customFormat="1" ht="30" customHeight="1">
      <c r="B1659" s="180"/>
      <c r="C1659" s="210"/>
      <c r="D1659" s="180"/>
      <c r="E1659" s="107"/>
      <c r="F1659" s="179"/>
      <c r="G1659" s="179"/>
      <c r="H1659" s="1"/>
      <c r="I1659" s="1"/>
      <c r="J1659" s="1"/>
      <c r="K1659" s="109"/>
      <c r="L1659" s="1"/>
      <c r="M1659" s="1"/>
      <c r="N1659" s="1"/>
      <c r="O1659" s="1"/>
      <c r="P1659" s="12"/>
      <c r="Q1659" s="12"/>
      <c r="R1659" s="12"/>
      <c r="S1659" s="12"/>
      <c r="T1659" s="12"/>
      <c r="U1659" s="12"/>
    </row>
    <row r="1660" spans="2:21" s="127" customFormat="1" ht="30" customHeight="1">
      <c r="B1660" s="180"/>
      <c r="C1660" s="210"/>
      <c r="D1660" s="180"/>
      <c r="E1660" s="107"/>
      <c r="F1660" s="179"/>
      <c r="G1660" s="179"/>
      <c r="H1660" s="1"/>
      <c r="I1660" s="1"/>
      <c r="J1660" s="1"/>
      <c r="K1660" s="109"/>
      <c r="L1660" s="1"/>
      <c r="M1660" s="1"/>
      <c r="N1660" s="1"/>
      <c r="O1660" s="1"/>
      <c r="P1660" s="12"/>
      <c r="Q1660" s="12"/>
      <c r="R1660" s="12"/>
      <c r="S1660" s="12"/>
      <c r="T1660" s="12"/>
      <c r="U1660" s="12"/>
    </row>
    <row r="1661" spans="2:21" s="127" customFormat="1" ht="30" customHeight="1">
      <c r="B1661" s="180"/>
      <c r="C1661" s="210"/>
      <c r="D1661" s="180"/>
      <c r="E1661" s="107"/>
      <c r="F1661" s="179"/>
      <c r="G1661" s="179"/>
      <c r="H1661" s="1"/>
      <c r="I1661" s="1"/>
      <c r="J1661" s="1"/>
      <c r="K1661" s="109"/>
      <c r="L1661" s="1"/>
      <c r="M1661" s="1"/>
      <c r="N1661" s="1"/>
      <c r="O1661" s="1"/>
      <c r="P1661" s="12"/>
      <c r="Q1661" s="12"/>
      <c r="R1661" s="12"/>
      <c r="S1661" s="12"/>
      <c r="T1661" s="12"/>
      <c r="U1661" s="12"/>
    </row>
    <row r="1662" spans="2:21" s="127" customFormat="1" ht="30" customHeight="1">
      <c r="B1662" s="180"/>
      <c r="C1662" s="210"/>
      <c r="D1662" s="180"/>
      <c r="E1662" s="107"/>
      <c r="F1662" s="179"/>
      <c r="G1662" s="179"/>
      <c r="H1662" s="1"/>
      <c r="I1662" s="1"/>
      <c r="J1662" s="1"/>
      <c r="K1662" s="109"/>
      <c r="L1662" s="1"/>
      <c r="M1662" s="1"/>
      <c r="N1662" s="1"/>
      <c r="O1662" s="1"/>
      <c r="P1662" s="12"/>
      <c r="Q1662" s="12"/>
      <c r="R1662" s="12"/>
      <c r="S1662" s="12"/>
      <c r="T1662" s="12"/>
      <c r="U1662" s="12"/>
    </row>
    <row r="1663" spans="2:21" s="127" customFormat="1" ht="30" customHeight="1">
      <c r="B1663" s="180"/>
      <c r="C1663" s="210"/>
      <c r="D1663" s="180"/>
      <c r="E1663" s="107"/>
      <c r="F1663" s="179"/>
      <c r="G1663" s="179"/>
      <c r="H1663" s="1"/>
      <c r="I1663" s="1"/>
      <c r="J1663" s="1"/>
      <c r="K1663" s="109"/>
      <c r="L1663" s="1"/>
      <c r="M1663" s="1"/>
      <c r="N1663" s="1"/>
      <c r="O1663" s="1"/>
      <c r="P1663" s="12"/>
      <c r="Q1663" s="12"/>
      <c r="R1663" s="12"/>
      <c r="S1663" s="12"/>
      <c r="T1663" s="12"/>
      <c r="U1663" s="12"/>
    </row>
    <row r="1664" spans="2:21" s="127" customFormat="1" ht="30" customHeight="1">
      <c r="B1664" s="180"/>
      <c r="C1664" s="210"/>
      <c r="D1664" s="180"/>
      <c r="E1664" s="107"/>
      <c r="F1664" s="179"/>
      <c r="G1664" s="179"/>
      <c r="H1664" s="1"/>
      <c r="I1664" s="1"/>
      <c r="J1664" s="1"/>
      <c r="K1664" s="109"/>
      <c r="L1664" s="1"/>
      <c r="M1664" s="1"/>
      <c r="N1664" s="1"/>
      <c r="O1664" s="1"/>
      <c r="P1664" s="12"/>
      <c r="Q1664" s="12"/>
      <c r="R1664" s="12"/>
      <c r="S1664" s="12"/>
      <c r="T1664" s="12"/>
      <c r="U1664" s="12"/>
    </row>
    <row r="1665" spans="2:21" s="127" customFormat="1" ht="30" customHeight="1">
      <c r="B1665" s="180"/>
      <c r="C1665" s="210"/>
      <c r="D1665" s="180"/>
      <c r="E1665" s="107"/>
      <c r="F1665" s="179"/>
      <c r="G1665" s="179"/>
      <c r="H1665" s="1"/>
      <c r="I1665" s="1"/>
      <c r="J1665" s="1"/>
      <c r="K1665" s="109"/>
      <c r="L1665" s="1"/>
      <c r="M1665" s="1"/>
      <c r="N1665" s="1"/>
      <c r="O1665" s="1"/>
      <c r="P1665" s="12"/>
      <c r="Q1665" s="12"/>
      <c r="R1665" s="12"/>
      <c r="S1665" s="12"/>
      <c r="T1665" s="12"/>
      <c r="U1665" s="12"/>
    </row>
    <row r="1666" spans="2:21" s="127" customFormat="1" ht="30" customHeight="1">
      <c r="B1666" s="180"/>
      <c r="C1666" s="210"/>
      <c r="D1666" s="180"/>
      <c r="E1666" s="107"/>
      <c r="F1666" s="179"/>
      <c r="G1666" s="179"/>
      <c r="H1666" s="1"/>
      <c r="I1666" s="1"/>
      <c r="J1666" s="1"/>
      <c r="K1666" s="109"/>
      <c r="L1666" s="1"/>
      <c r="M1666" s="1"/>
      <c r="N1666" s="1"/>
      <c r="O1666" s="1"/>
      <c r="P1666" s="12"/>
      <c r="Q1666" s="12"/>
      <c r="R1666" s="12"/>
      <c r="S1666" s="12"/>
      <c r="T1666" s="12"/>
      <c r="U1666" s="12"/>
    </row>
    <row r="1667" spans="2:21" s="127" customFormat="1" ht="30" customHeight="1">
      <c r="B1667" s="180"/>
      <c r="C1667" s="210"/>
      <c r="D1667" s="180"/>
      <c r="E1667" s="107"/>
      <c r="F1667" s="179"/>
      <c r="G1667" s="179"/>
      <c r="H1667" s="1"/>
      <c r="I1667" s="1"/>
      <c r="J1667" s="1"/>
      <c r="K1667" s="109"/>
      <c r="L1667" s="1"/>
      <c r="M1667" s="1"/>
      <c r="N1667" s="1"/>
      <c r="O1667" s="1"/>
      <c r="P1667" s="12"/>
      <c r="Q1667" s="12"/>
      <c r="R1667" s="12"/>
      <c r="S1667" s="12"/>
      <c r="T1667" s="12"/>
      <c r="U1667" s="12"/>
    </row>
    <row r="1668" spans="2:21" s="127" customFormat="1" ht="30" customHeight="1">
      <c r="B1668" s="180"/>
      <c r="C1668" s="210"/>
      <c r="D1668" s="180"/>
      <c r="E1668" s="107"/>
      <c r="F1668" s="179"/>
      <c r="G1668" s="179"/>
      <c r="H1668" s="1"/>
      <c r="I1668" s="1"/>
      <c r="J1668" s="1"/>
      <c r="K1668" s="109"/>
      <c r="L1668" s="1"/>
      <c r="M1668" s="1"/>
      <c r="N1668" s="1"/>
      <c r="O1668" s="1"/>
      <c r="P1668" s="12"/>
      <c r="Q1668" s="12"/>
      <c r="R1668" s="12"/>
      <c r="S1668" s="12"/>
      <c r="T1668" s="12"/>
      <c r="U1668" s="12"/>
    </row>
    <row r="1669" spans="2:21" s="127" customFormat="1" ht="30" customHeight="1">
      <c r="B1669" s="180"/>
      <c r="C1669" s="210"/>
      <c r="D1669" s="180"/>
      <c r="E1669" s="107"/>
      <c r="F1669" s="179"/>
      <c r="G1669" s="179"/>
      <c r="H1669" s="1"/>
      <c r="I1669" s="1"/>
      <c r="J1669" s="1"/>
      <c r="K1669" s="109"/>
      <c r="L1669" s="1"/>
      <c r="M1669" s="1"/>
      <c r="N1669" s="1"/>
      <c r="O1669" s="1"/>
      <c r="P1669" s="12"/>
      <c r="Q1669" s="12"/>
      <c r="R1669" s="12"/>
      <c r="S1669" s="12"/>
      <c r="T1669" s="12"/>
      <c r="U1669" s="12"/>
    </row>
    <row r="1670" spans="2:21" s="127" customFormat="1" ht="30" customHeight="1">
      <c r="B1670" s="180"/>
      <c r="C1670" s="210"/>
      <c r="D1670" s="180"/>
      <c r="E1670" s="107"/>
      <c r="F1670" s="179"/>
      <c r="G1670" s="179"/>
      <c r="H1670" s="1"/>
      <c r="I1670" s="1"/>
      <c r="J1670" s="1"/>
      <c r="K1670" s="109"/>
      <c r="L1670" s="1"/>
      <c r="M1670" s="1"/>
      <c r="N1670" s="1"/>
      <c r="O1670" s="1"/>
      <c r="P1670" s="12"/>
      <c r="Q1670" s="12"/>
      <c r="R1670" s="12"/>
      <c r="S1670" s="12"/>
      <c r="T1670" s="12"/>
      <c r="U1670" s="12"/>
    </row>
    <row r="1671" spans="2:21" s="127" customFormat="1" ht="30" customHeight="1">
      <c r="B1671" s="180"/>
      <c r="C1671" s="210"/>
      <c r="D1671" s="180"/>
      <c r="E1671" s="107"/>
      <c r="F1671" s="179"/>
      <c r="G1671" s="179"/>
      <c r="H1671" s="1"/>
      <c r="I1671" s="1"/>
      <c r="J1671" s="1"/>
      <c r="K1671" s="109"/>
      <c r="L1671" s="1"/>
      <c r="M1671" s="1"/>
      <c r="N1671" s="1"/>
      <c r="O1671" s="1"/>
      <c r="P1671" s="12"/>
      <c r="Q1671" s="12"/>
      <c r="R1671" s="12"/>
      <c r="S1671" s="12"/>
      <c r="T1671" s="12"/>
      <c r="U1671" s="12"/>
    </row>
    <row r="1672" spans="2:21" s="127" customFormat="1" ht="30" customHeight="1">
      <c r="B1672" s="180"/>
      <c r="C1672" s="210"/>
      <c r="D1672" s="180"/>
      <c r="E1672" s="107"/>
      <c r="F1672" s="179"/>
      <c r="G1672" s="179"/>
      <c r="H1672" s="1"/>
      <c r="I1672" s="1"/>
      <c r="J1672" s="1"/>
      <c r="K1672" s="109"/>
      <c r="L1672" s="1"/>
      <c r="M1672" s="1"/>
      <c r="N1672" s="1"/>
      <c r="O1672" s="1"/>
      <c r="P1672" s="12"/>
      <c r="Q1672" s="12"/>
      <c r="R1672" s="12"/>
      <c r="S1672" s="12"/>
      <c r="T1672" s="12"/>
      <c r="U1672" s="12"/>
    </row>
    <row r="1673" spans="2:21" s="127" customFormat="1" ht="30" customHeight="1">
      <c r="B1673" s="180"/>
      <c r="C1673" s="210"/>
      <c r="D1673" s="180"/>
      <c r="E1673" s="107"/>
      <c r="F1673" s="179"/>
      <c r="G1673" s="179"/>
      <c r="H1673" s="1"/>
      <c r="I1673" s="1"/>
      <c r="J1673" s="1"/>
      <c r="K1673" s="109"/>
      <c r="L1673" s="1"/>
      <c r="M1673" s="1"/>
      <c r="N1673" s="1"/>
      <c r="O1673" s="1"/>
      <c r="P1673" s="12"/>
      <c r="Q1673" s="12"/>
      <c r="R1673" s="12"/>
      <c r="S1673" s="12"/>
      <c r="T1673" s="12"/>
      <c r="U1673" s="12"/>
    </row>
    <row r="1674" spans="2:21" s="127" customFormat="1" ht="30" customHeight="1">
      <c r="B1674" s="180"/>
      <c r="C1674" s="210"/>
      <c r="D1674" s="180"/>
      <c r="E1674" s="107"/>
      <c r="F1674" s="179"/>
      <c r="G1674" s="179"/>
      <c r="H1674" s="1"/>
      <c r="I1674" s="1"/>
      <c r="J1674" s="1"/>
      <c r="K1674" s="109"/>
      <c r="L1674" s="1"/>
      <c r="M1674" s="1"/>
      <c r="N1674" s="1"/>
      <c r="O1674" s="1"/>
      <c r="P1674" s="12"/>
      <c r="Q1674" s="12"/>
      <c r="R1674" s="12"/>
      <c r="S1674" s="12"/>
      <c r="T1674" s="12"/>
      <c r="U1674" s="12"/>
    </row>
    <row r="1675" spans="2:21" s="127" customFormat="1" ht="30" customHeight="1">
      <c r="B1675" s="180"/>
      <c r="C1675" s="210"/>
      <c r="D1675" s="180"/>
      <c r="E1675" s="107"/>
      <c r="F1675" s="179"/>
      <c r="G1675" s="179"/>
      <c r="H1675" s="1"/>
      <c r="I1675" s="1"/>
      <c r="J1675" s="1"/>
      <c r="K1675" s="109"/>
      <c r="L1675" s="1"/>
      <c r="M1675" s="1"/>
      <c r="N1675" s="1"/>
      <c r="O1675" s="1"/>
      <c r="P1675" s="12"/>
      <c r="Q1675" s="12"/>
      <c r="R1675" s="12"/>
      <c r="S1675" s="12"/>
      <c r="T1675" s="12"/>
      <c r="U1675" s="12"/>
    </row>
    <row r="1676" spans="2:21" s="127" customFormat="1" ht="30" customHeight="1">
      <c r="B1676" s="180"/>
      <c r="C1676" s="210"/>
      <c r="D1676" s="180"/>
      <c r="E1676" s="107"/>
      <c r="F1676" s="179"/>
      <c r="G1676" s="179"/>
      <c r="H1676" s="1"/>
      <c r="I1676" s="1"/>
      <c r="J1676" s="1"/>
      <c r="K1676" s="109"/>
      <c r="L1676" s="1"/>
      <c r="M1676" s="1"/>
      <c r="N1676" s="1"/>
      <c r="O1676" s="1"/>
      <c r="P1676" s="12"/>
      <c r="Q1676" s="12"/>
      <c r="R1676" s="12"/>
      <c r="S1676" s="12"/>
      <c r="T1676" s="12"/>
      <c r="U1676" s="12"/>
    </row>
    <row r="1677" spans="2:21" s="127" customFormat="1" ht="30" customHeight="1">
      <c r="B1677" s="180"/>
      <c r="C1677" s="210"/>
      <c r="D1677" s="180"/>
      <c r="E1677" s="107"/>
      <c r="F1677" s="179"/>
      <c r="G1677" s="179"/>
      <c r="H1677" s="1"/>
      <c r="I1677" s="1"/>
      <c r="J1677" s="1"/>
      <c r="K1677" s="109"/>
      <c r="L1677" s="1"/>
      <c r="M1677" s="1"/>
      <c r="N1677" s="1"/>
      <c r="O1677" s="1"/>
      <c r="P1677" s="12"/>
      <c r="Q1677" s="12"/>
      <c r="R1677" s="12"/>
      <c r="S1677" s="12"/>
      <c r="T1677" s="12"/>
      <c r="U1677" s="12"/>
    </row>
    <row r="1678" spans="2:21" s="127" customFormat="1" ht="30" customHeight="1">
      <c r="B1678" s="180"/>
      <c r="C1678" s="210"/>
      <c r="D1678" s="180"/>
      <c r="E1678" s="107"/>
      <c r="F1678" s="179"/>
      <c r="G1678" s="179"/>
      <c r="H1678" s="1"/>
      <c r="I1678" s="1"/>
      <c r="J1678" s="1"/>
      <c r="K1678" s="109"/>
      <c r="L1678" s="1"/>
      <c r="M1678" s="1"/>
      <c r="N1678" s="1"/>
      <c r="O1678" s="1"/>
      <c r="P1678" s="12"/>
      <c r="Q1678" s="12"/>
      <c r="R1678" s="12"/>
      <c r="S1678" s="12"/>
      <c r="T1678" s="12"/>
      <c r="U1678" s="12"/>
    </row>
    <row r="1679" spans="2:21" s="127" customFormat="1" ht="30" customHeight="1">
      <c r="B1679" s="180"/>
      <c r="C1679" s="210"/>
      <c r="D1679" s="180"/>
      <c r="E1679" s="107"/>
      <c r="F1679" s="179"/>
      <c r="G1679" s="179"/>
      <c r="H1679" s="1"/>
      <c r="I1679" s="1"/>
      <c r="J1679" s="1"/>
      <c r="K1679" s="109"/>
      <c r="L1679" s="1"/>
      <c r="M1679" s="1"/>
      <c r="N1679" s="1"/>
      <c r="O1679" s="1"/>
      <c r="P1679" s="12"/>
      <c r="Q1679" s="12"/>
      <c r="R1679" s="12"/>
      <c r="S1679" s="12"/>
      <c r="T1679" s="12"/>
      <c r="U1679" s="12"/>
    </row>
    <row r="1680" spans="2:21" s="127" customFormat="1" ht="30" customHeight="1">
      <c r="B1680" s="180"/>
      <c r="C1680" s="210"/>
      <c r="D1680" s="180"/>
      <c r="E1680" s="107"/>
      <c r="F1680" s="179"/>
      <c r="G1680" s="179"/>
      <c r="H1680" s="1"/>
      <c r="I1680" s="1"/>
      <c r="J1680" s="1"/>
      <c r="K1680" s="109"/>
      <c r="L1680" s="1"/>
      <c r="M1680" s="1"/>
      <c r="N1680" s="1"/>
      <c r="O1680" s="1"/>
      <c r="P1680" s="12"/>
      <c r="Q1680" s="12"/>
      <c r="R1680" s="12"/>
      <c r="S1680" s="12"/>
      <c r="T1680" s="12"/>
      <c r="U1680" s="12"/>
    </row>
    <row r="1681" spans="2:21" s="127" customFormat="1" ht="30" customHeight="1">
      <c r="B1681" s="180"/>
      <c r="C1681" s="210"/>
      <c r="D1681" s="180"/>
      <c r="E1681" s="107"/>
      <c r="F1681" s="179"/>
      <c r="G1681" s="179"/>
      <c r="H1681" s="1"/>
      <c r="I1681" s="1"/>
      <c r="J1681" s="1"/>
      <c r="K1681" s="109"/>
      <c r="L1681" s="1"/>
      <c r="M1681" s="1"/>
      <c r="N1681" s="1"/>
      <c r="O1681" s="1"/>
      <c r="P1681" s="12"/>
      <c r="Q1681" s="12"/>
      <c r="R1681" s="12"/>
      <c r="S1681" s="12"/>
      <c r="T1681" s="12"/>
      <c r="U1681" s="12"/>
    </row>
    <row r="1682" spans="2:21" s="127" customFormat="1" ht="30" customHeight="1">
      <c r="B1682" s="180"/>
      <c r="C1682" s="210"/>
      <c r="D1682" s="180"/>
      <c r="E1682" s="107"/>
      <c r="F1682" s="179"/>
      <c r="G1682" s="179"/>
      <c r="H1682" s="1"/>
      <c r="I1682" s="1"/>
      <c r="J1682" s="1"/>
      <c r="K1682" s="109"/>
      <c r="L1682" s="1"/>
      <c r="M1682" s="1"/>
      <c r="N1682" s="1"/>
      <c r="O1682" s="1"/>
      <c r="P1682" s="12"/>
      <c r="Q1682" s="12"/>
      <c r="R1682" s="12"/>
      <c r="S1682" s="12"/>
      <c r="T1682" s="12"/>
      <c r="U1682" s="12"/>
    </row>
    <row r="1683" spans="2:21" s="127" customFormat="1" ht="30" customHeight="1">
      <c r="B1683" s="180"/>
      <c r="C1683" s="210"/>
      <c r="D1683" s="180"/>
      <c r="E1683" s="107"/>
      <c r="F1683" s="179"/>
      <c r="G1683" s="179"/>
      <c r="H1683" s="1"/>
      <c r="I1683" s="1"/>
      <c r="J1683" s="1"/>
      <c r="K1683" s="109"/>
      <c r="L1683" s="1"/>
      <c r="M1683" s="1"/>
      <c r="N1683" s="1"/>
      <c r="O1683" s="1"/>
      <c r="P1683" s="12"/>
      <c r="Q1683" s="12"/>
      <c r="R1683" s="12"/>
      <c r="S1683" s="12"/>
      <c r="T1683" s="12"/>
      <c r="U1683" s="12"/>
    </row>
    <row r="1684" spans="2:21" s="127" customFormat="1" ht="30" customHeight="1">
      <c r="B1684" s="180"/>
      <c r="C1684" s="210"/>
      <c r="D1684" s="180"/>
      <c r="E1684" s="107"/>
      <c r="F1684" s="179"/>
      <c r="G1684" s="179"/>
      <c r="H1684" s="1"/>
      <c r="I1684" s="1"/>
      <c r="J1684" s="1"/>
      <c r="K1684" s="109"/>
      <c r="L1684" s="1"/>
      <c r="M1684" s="1"/>
      <c r="N1684" s="1"/>
      <c r="O1684" s="1"/>
      <c r="P1684" s="12"/>
      <c r="Q1684" s="12"/>
      <c r="R1684" s="12"/>
      <c r="S1684" s="12"/>
      <c r="T1684" s="12"/>
      <c r="U1684" s="12"/>
    </row>
    <row r="1685" spans="2:21" s="127" customFormat="1" ht="30" customHeight="1">
      <c r="B1685" s="180"/>
      <c r="C1685" s="210"/>
      <c r="D1685" s="180"/>
      <c r="E1685" s="107"/>
      <c r="F1685" s="179"/>
      <c r="G1685" s="179"/>
      <c r="H1685" s="1"/>
      <c r="I1685" s="1"/>
      <c r="J1685" s="1"/>
      <c r="K1685" s="109"/>
      <c r="L1685" s="1"/>
      <c r="M1685" s="1"/>
      <c r="N1685" s="1"/>
      <c r="O1685" s="1"/>
      <c r="P1685" s="12"/>
      <c r="Q1685" s="12"/>
      <c r="R1685" s="12"/>
      <c r="S1685" s="12"/>
      <c r="T1685" s="12"/>
      <c r="U1685" s="12"/>
    </row>
    <row r="1686" spans="2:21" s="127" customFormat="1" ht="30" customHeight="1">
      <c r="B1686" s="180"/>
      <c r="C1686" s="210"/>
      <c r="D1686" s="180"/>
      <c r="E1686" s="107"/>
      <c r="F1686" s="179"/>
      <c r="G1686" s="179"/>
      <c r="H1686" s="1"/>
      <c r="I1686" s="1"/>
      <c r="J1686" s="1"/>
      <c r="K1686" s="109"/>
      <c r="L1686" s="1"/>
      <c r="M1686" s="1"/>
      <c r="N1686" s="1"/>
      <c r="O1686" s="1"/>
      <c r="P1686" s="12"/>
      <c r="Q1686" s="12"/>
      <c r="R1686" s="12"/>
      <c r="S1686" s="12"/>
      <c r="T1686" s="12"/>
      <c r="U1686" s="12"/>
    </row>
    <row r="1687" spans="2:21" s="127" customFormat="1" ht="30" customHeight="1">
      <c r="B1687" s="180"/>
      <c r="C1687" s="210"/>
      <c r="D1687" s="180"/>
      <c r="E1687" s="107"/>
      <c r="F1687" s="179"/>
      <c r="G1687" s="179"/>
      <c r="H1687" s="1"/>
      <c r="I1687" s="1"/>
      <c r="J1687" s="1"/>
      <c r="K1687" s="109"/>
      <c r="L1687" s="1"/>
      <c r="M1687" s="1"/>
      <c r="N1687" s="1"/>
      <c r="O1687" s="1"/>
      <c r="P1687" s="12"/>
      <c r="Q1687" s="12"/>
      <c r="R1687" s="12"/>
      <c r="S1687" s="12"/>
      <c r="T1687" s="12"/>
      <c r="U1687" s="12"/>
    </row>
    <row r="1688" spans="2:21" s="127" customFormat="1" ht="30" customHeight="1">
      <c r="B1688" s="180"/>
      <c r="C1688" s="210"/>
      <c r="D1688" s="180"/>
      <c r="E1688" s="107"/>
      <c r="F1688" s="179"/>
      <c r="G1688" s="179"/>
      <c r="H1688" s="1"/>
      <c r="I1688" s="1"/>
      <c r="J1688" s="1"/>
      <c r="K1688" s="109"/>
      <c r="L1688" s="1"/>
      <c r="M1688" s="1"/>
      <c r="N1688" s="1"/>
      <c r="O1688" s="1"/>
      <c r="P1688" s="12"/>
      <c r="Q1688" s="12"/>
      <c r="R1688" s="12"/>
      <c r="S1688" s="12"/>
      <c r="T1688" s="12"/>
      <c r="U1688" s="12"/>
    </row>
    <row r="1689" spans="2:21" s="127" customFormat="1" ht="30" customHeight="1">
      <c r="B1689" s="180"/>
      <c r="C1689" s="210"/>
      <c r="D1689" s="180"/>
      <c r="E1689" s="107"/>
      <c r="F1689" s="179"/>
      <c r="G1689" s="179"/>
      <c r="H1689" s="1"/>
      <c r="I1689" s="1"/>
      <c r="J1689" s="1"/>
      <c r="K1689" s="109"/>
      <c r="L1689" s="1"/>
      <c r="M1689" s="1"/>
      <c r="N1689" s="1"/>
      <c r="O1689" s="1"/>
      <c r="P1689" s="12"/>
      <c r="Q1689" s="12"/>
      <c r="R1689" s="12"/>
      <c r="S1689" s="12"/>
      <c r="T1689" s="12"/>
      <c r="U1689" s="12"/>
    </row>
    <row r="1690" spans="2:21" s="127" customFormat="1" ht="30" customHeight="1">
      <c r="B1690" s="180"/>
      <c r="C1690" s="210"/>
      <c r="D1690" s="180"/>
      <c r="E1690" s="107"/>
      <c r="F1690" s="179"/>
      <c r="G1690" s="179"/>
      <c r="H1690" s="1"/>
      <c r="I1690" s="1"/>
      <c r="J1690" s="1"/>
      <c r="K1690" s="109"/>
      <c r="L1690" s="1"/>
      <c r="M1690" s="1"/>
      <c r="N1690" s="1"/>
      <c r="O1690" s="1"/>
      <c r="P1690" s="12"/>
      <c r="Q1690" s="12"/>
      <c r="R1690" s="12"/>
      <c r="S1690" s="12"/>
      <c r="T1690" s="12"/>
      <c r="U1690" s="12"/>
    </row>
    <row r="1691" spans="2:21" s="127" customFormat="1" ht="30" customHeight="1">
      <c r="B1691" s="180"/>
      <c r="C1691" s="210"/>
      <c r="D1691" s="180"/>
      <c r="E1691" s="107"/>
      <c r="F1691" s="179"/>
      <c r="G1691" s="179"/>
      <c r="H1691" s="1"/>
      <c r="I1691" s="1"/>
      <c r="J1691" s="1"/>
      <c r="K1691" s="109"/>
      <c r="L1691" s="1"/>
      <c r="M1691" s="1"/>
      <c r="N1691" s="1"/>
      <c r="O1691" s="1"/>
      <c r="P1691" s="12"/>
      <c r="Q1691" s="12"/>
      <c r="R1691" s="12"/>
      <c r="S1691" s="12"/>
      <c r="T1691" s="12"/>
      <c r="U1691" s="12"/>
    </row>
    <row r="1692" spans="2:21" s="127" customFormat="1" ht="30" customHeight="1">
      <c r="B1692" s="180"/>
      <c r="C1692" s="210"/>
      <c r="D1692" s="180"/>
      <c r="E1692" s="107"/>
      <c r="F1692" s="179"/>
      <c r="G1692" s="179"/>
      <c r="H1692" s="1"/>
      <c r="I1692" s="1"/>
      <c r="J1692" s="1"/>
      <c r="K1692" s="109"/>
      <c r="L1692" s="1"/>
      <c r="M1692" s="1"/>
      <c r="N1692" s="1"/>
      <c r="O1692" s="1"/>
      <c r="P1692" s="12"/>
      <c r="Q1692" s="12"/>
      <c r="R1692" s="12"/>
      <c r="S1692" s="12"/>
      <c r="T1692" s="12"/>
      <c r="U1692" s="12"/>
    </row>
    <row r="1693" spans="2:21" s="127" customFormat="1" ht="30" customHeight="1">
      <c r="B1693" s="180"/>
      <c r="C1693" s="210"/>
      <c r="D1693" s="180"/>
      <c r="E1693" s="107"/>
      <c r="F1693" s="179"/>
      <c r="G1693" s="179"/>
      <c r="H1693" s="1"/>
      <c r="I1693" s="1"/>
      <c r="J1693" s="1"/>
      <c r="K1693" s="109"/>
      <c r="L1693" s="1"/>
      <c r="M1693" s="1"/>
      <c r="N1693" s="1"/>
      <c r="O1693" s="1"/>
      <c r="P1693" s="12"/>
      <c r="Q1693" s="12"/>
      <c r="R1693" s="12"/>
      <c r="S1693" s="12"/>
      <c r="T1693" s="12"/>
      <c r="U1693" s="12"/>
    </row>
    <row r="1694" spans="2:21" s="127" customFormat="1" ht="30" customHeight="1">
      <c r="B1694" s="180"/>
      <c r="C1694" s="210"/>
      <c r="D1694" s="180"/>
      <c r="E1694" s="107"/>
      <c r="F1694" s="179"/>
      <c r="G1694" s="179"/>
      <c r="H1694" s="1"/>
      <c r="I1694" s="1"/>
      <c r="J1694" s="1"/>
      <c r="K1694" s="109"/>
      <c r="L1694" s="1"/>
      <c r="M1694" s="1"/>
      <c r="N1694" s="1"/>
      <c r="O1694" s="1"/>
      <c r="P1694" s="12"/>
      <c r="Q1694" s="12"/>
      <c r="R1694" s="12"/>
      <c r="S1694" s="12"/>
      <c r="T1694" s="12"/>
      <c r="U1694" s="12"/>
    </row>
    <row r="1695" spans="2:21" s="127" customFormat="1" ht="30" customHeight="1">
      <c r="B1695" s="180"/>
      <c r="C1695" s="210"/>
      <c r="D1695" s="180"/>
      <c r="E1695" s="107"/>
      <c r="F1695" s="179"/>
      <c r="G1695" s="179"/>
      <c r="H1695" s="1"/>
      <c r="I1695" s="1"/>
      <c r="J1695" s="1"/>
      <c r="K1695" s="109"/>
      <c r="L1695" s="1"/>
      <c r="M1695" s="1"/>
      <c r="N1695" s="1"/>
      <c r="O1695" s="1"/>
      <c r="P1695" s="12"/>
      <c r="Q1695" s="12"/>
      <c r="R1695" s="12"/>
      <c r="S1695" s="12"/>
      <c r="T1695" s="12"/>
      <c r="U1695" s="12"/>
    </row>
    <row r="1696" spans="2:21" s="127" customFormat="1" ht="30" customHeight="1">
      <c r="B1696" s="180"/>
      <c r="C1696" s="210"/>
      <c r="D1696" s="180"/>
      <c r="E1696" s="107"/>
      <c r="F1696" s="179"/>
      <c r="G1696" s="179"/>
      <c r="H1696" s="1"/>
      <c r="I1696" s="1"/>
      <c r="J1696" s="1"/>
      <c r="K1696" s="109"/>
      <c r="L1696" s="1"/>
      <c r="M1696" s="1"/>
      <c r="N1696" s="1"/>
      <c r="O1696" s="1"/>
      <c r="P1696" s="12"/>
      <c r="Q1696" s="12"/>
      <c r="R1696" s="12"/>
      <c r="S1696" s="12"/>
      <c r="T1696" s="12"/>
      <c r="U1696" s="12"/>
    </row>
    <row r="1697" spans="2:21" s="127" customFormat="1" ht="30" customHeight="1">
      <c r="B1697" s="180"/>
      <c r="C1697" s="210"/>
      <c r="D1697" s="180"/>
      <c r="E1697" s="107"/>
      <c r="F1697" s="179"/>
      <c r="G1697" s="179"/>
      <c r="H1697" s="1"/>
      <c r="I1697" s="1"/>
      <c r="J1697" s="1"/>
      <c r="K1697" s="109"/>
      <c r="L1697" s="1"/>
      <c r="M1697" s="1"/>
      <c r="N1697" s="1"/>
      <c r="O1697" s="1"/>
      <c r="P1697" s="12"/>
      <c r="Q1697" s="12"/>
      <c r="R1697" s="12"/>
      <c r="S1697" s="12"/>
      <c r="T1697" s="12"/>
      <c r="U1697" s="12"/>
    </row>
    <row r="1698" spans="2:21" s="127" customFormat="1" ht="30" customHeight="1">
      <c r="B1698" s="180"/>
      <c r="C1698" s="210"/>
      <c r="D1698" s="180"/>
      <c r="E1698" s="107"/>
      <c r="F1698" s="179"/>
      <c r="G1698" s="179"/>
      <c r="H1698" s="1"/>
      <c r="I1698" s="1"/>
      <c r="J1698" s="1"/>
      <c r="K1698" s="109"/>
      <c r="L1698" s="1"/>
      <c r="M1698" s="1"/>
      <c r="N1698" s="1"/>
      <c r="O1698" s="1"/>
      <c r="P1698" s="12"/>
      <c r="Q1698" s="12"/>
      <c r="R1698" s="12"/>
      <c r="S1698" s="12"/>
      <c r="T1698" s="12"/>
      <c r="U1698" s="12"/>
    </row>
    <row r="1699" spans="2:21" s="127" customFormat="1" ht="30" customHeight="1">
      <c r="B1699" s="180"/>
      <c r="C1699" s="210"/>
      <c r="D1699" s="180"/>
      <c r="E1699" s="107"/>
      <c r="F1699" s="179"/>
      <c r="G1699" s="179"/>
      <c r="H1699" s="1"/>
      <c r="I1699" s="1"/>
      <c r="J1699" s="1"/>
      <c r="K1699" s="109"/>
      <c r="L1699" s="1"/>
      <c r="M1699" s="1"/>
      <c r="N1699" s="1"/>
      <c r="O1699" s="1"/>
      <c r="P1699" s="12"/>
      <c r="Q1699" s="12"/>
      <c r="R1699" s="12"/>
      <c r="S1699" s="12"/>
      <c r="T1699" s="12"/>
      <c r="U1699" s="12"/>
    </row>
    <row r="1700" spans="2:21" s="127" customFormat="1" ht="30" customHeight="1">
      <c r="B1700" s="180"/>
      <c r="C1700" s="210"/>
      <c r="D1700" s="180"/>
      <c r="E1700" s="107"/>
      <c r="F1700" s="179"/>
      <c r="G1700" s="179"/>
      <c r="H1700" s="1"/>
      <c r="I1700" s="1"/>
      <c r="J1700" s="1"/>
      <c r="K1700" s="109"/>
      <c r="L1700" s="1"/>
      <c r="M1700" s="1"/>
      <c r="N1700" s="1"/>
      <c r="O1700" s="1"/>
      <c r="P1700" s="12"/>
      <c r="Q1700" s="12"/>
      <c r="R1700" s="12"/>
      <c r="S1700" s="12"/>
      <c r="T1700" s="12"/>
      <c r="U1700" s="12"/>
    </row>
    <row r="1701" spans="2:21" s="127" customFormat="1" ht="30" customHeight="1">
      <c r="B1701" s="180"/>
      <c r="C1701" s="210"/>
      <c r="D1701" s="180"/>
      <c r="E1701" s="107"/>
      <c r="F1701" s="179"/>
      <c r="G1701" s="179"/>
      <c r="H1701" s="1"/>
      <c r="I1701" s="1"/>
      <c r="J1701" s="1"/>
      <c r="K1701" s="109"/>
      <c r="L1701" s="1"/>
      <c r="M1701" s="1"/>
      <c r="N1701" s="1"/>
      <c r="O1701" s="1"/>
      <c r="P1701" s="12"/>
      <c r="Q1701" s="12"/>
      <c r="R1701" s="12"/>
      <c r="S1701" s="12"/>
      <c r="T1701" s="12"/>
      <c r="U1701" s="12"/>
    </row>
    <row r="1702" spans="2:21" s="127" customFormat="1" ht="30" customHeight="1">
      <c r="B1702" s="180"/>
      <c r="C1702" s="210"/>
      <c r="D1702" s="180"/>
      <c r="E1702" s="107"/>
      <c r="F1702" s="179"/>
      <c r="G1702" s="179"/>
      <c r="H1702" s="1"/>
      <c r="I1702" s="1"/>
      <c r="J1702" s="1"/>
      <c r="K1702" s="109"/>
      <c r="L1702" s="1"/>
      <c r="M1702" s="1"/>
      <c r="N1702" s="1"/>
      <c r="O1702" s="1"/>
      <c r="P1702" s="12"/>
      <c r="Q1702" s="12"/>
      <c r="R1702" s="12"/>
      <c r="S1702" s="12"/>
      <c r="T1702" s="12"/>
      <c r="U1702" s="12"/>
    </row>
    <row r="1703" spans="2:21" s="127" customFormat="1" ht="30" customHeight="1">
      <c r="B1703" s="180"/>
      <c r="C1703" s="210"/>
      <c r="D1703" s="180"/>
      <c r="E1703" s="107"/>
      <c r="F1703" s="179"/>
      <c r="G1703" s="179"/>
      <c r="H1703" s="1"/>
      <c r="I1703" s="1"/>
      <c r="J1703" s="1"/>
      <c r="K1703" s="109"/>
      <c r="L1703" s="1"/>
      <c r="M1703" s="1"/>
      <c r="N1703" s="1"/>
      <c r="O1703" s="1"/>
      <c r="P1703" s="12"/>
      <c r="Q1703" s="12"/>
      <c r="R1703" s="12"/>
      <c r="S1703" s="12"/>
      <c r="T1703" s="12"/>
      <c r="U1703" s="12"/>
    </row>
    <row r="1704" spans="2:21" s="127" customFormat="1" ht="30" customHeight="1">
      <c r="B1704" s="180"/>
      <c r="C1704" s="210"/>
      <c r="D1704" s="180"/>
      <c r="E1704" s="107"/>
      <c r="F1704" s="179"/>
      <c r="G1704" s="179"/>
      <c r="H1704" s="1"/>
      <c r="I1704" s="1"/>
      <c r="J1704" s="1"/>
      <c r="K1704" s="109"/>
      <c r="L1704" s="1"/>
      <c r="M1704" s="1"/>
      <c r="N1704" s="1"/>
      <c r="O1704" s="1"/>
      <c r="P1704" s="12"/>
      <c r="Q1704" s="12"/>
      <c r="R1704" s="12"/>
      <c r="S1704" s="12"/>
      <c r="T1704" s="12"/>
      <c r="U1704" s="12"/>
    </row>
    <row r="1705" spans="2:21" s="127" customFormat="1" ht="30" customHeight="1">
      <c r="B1705" s="180"/>
      <c r="C1705" s="210"/>
      <c r="D1705" s="180"/>
      <c r="E1705" s="107"/>
      <c r="F1705" s="179"/>
      <c r="G1705" s="179"/>
      <c r="H1705" s="1"/>
      <c r="I1705" s="1"/>
      <c r="J1705" s="1"/>
      <c r="K1705" s="109"/>
      <c r="L1705" s="1"/>
      <c r="M1705" s="1"/>
      <c r="N1705" s="1"/>
      <c r="O1705" s="1"/>
      <c r="P1705" s="12"/>
      <c r="Q1705" s="12"/>
      <c r="R1705" s="12"/>
      <c r="S1705" s="12"/>
      <c r="T1705" s="12"/>
      <c r="U1705" s="12"/>
    </row>
    <row r="1706" spans="2:21" s="127" customFormat="1" ht="30" customHeight="1">
      <c r="B1706" s="180"/>
      <c r="C1706" s="210"/>
      <c r="D1706" s="180"/>
      <c r="E1706" s="107"/>
      <c r="F1706" s="179"/>
      <c r="G1706" s="179"/>
      <c r="H1706" s="1"/>
      <c r="I1706" s="1"/>
      <c r="J1706" s="1"/>
      <c r="K1706" s="109"/>
      <c r="L1706" s="1"/>
      <c r="M1706" s="1"/>
      <c r="N1706" s="1"/>
      <c r="O1706" s="1"/>
      <c r="P1706" s="12"/>
      <c r="Q1706" s="12"/>
      <c r="R1706" s="12"/>
      <c r="S1706" s="12"/>
      <c r="T1706" s="12"/>
      <c r="U1706" s="12"/>
    </row>
    <row r="1707" spans="2:21" s="127" customFormat="1" ht="30" customHeight="1">
      <c r="B1707" s="180"/>
      <c r="C1707" s="210"/>
      <c r="D1707" s="180"/>
      <c r="E1707" s="107"/>
      <c r="F1707" s="179"/>
      <c r="G1707" s="179"/>
      <c r="H1707" s="1"/>
      <c r="I1707" s="1"/>
      <c r="J1707" s="1"/>
      <c r="K1707" s="109"/>
      <c r="L1707" s="1"/>
      <c r="M1707" s="1"/>
      <c r="N1707" s="1"/>
      <c r="O1707" s="1"/>
      <c r="P1707" s="12"/>
      <c r="Q1707" s="12"/>
      <c r="R1707" s="12"/>
      <c r="S1707" s="12"/>
      <c r="T1707" s="12"/>
      <c r="U1707" s="12"/>
    </row>
    <row r="1708" spans="2:21" s="127" customFormat="1" ht="30" customHeight="1">
      <c r="B1708" s="180"/>
      <c r="C1708" s="210"/>
      <c r="D1708" s="180"/>
      <c r="E1708" s="107"/>
      <c r="F1708" s="179"/>
      <c r="G1708" s="179"/>
      <c r="H1708" s="1"/>
      <c r="I1708" s="1"/>
      <c r="J1708" s="1"/>
      <c r="K1708" s="109"/>
      <c r="L1708" s="1"/>
      <c r="M1708" s="1"/>
      <c r="N1708" s="1"/>
      <c r="O1708" s="1"/>
      <c r="P1708" s="12"/>
      <c r="Q1708" s="12"/>
      <c r="R1708" s="12"/>
      <c r="S1708" s="12"/>
      <c r="T1708" s="12"/>
      <c r="U1708" s="12"/>
    </row>
    <row r="1709" spans="2:21" s="127" customFormat="1" ht="30" customHeight="1">
      <c r="B1709" s="180"/>
      <c r="C1709" s="210"/>
      <c r="D1709" s="180"/>
      <c r="E1709" s="107"/>
      <c r="F1709" s="179"/>
      <c r="G1709" s="179"/>
      <c r="H1709" s="1"/>
      <c r="I1709" s="1"/>
      <c r="J1709" s="1"/>
      <c r="K1709" s="109"/>
      <c r="L1709" s="1"/>
      <c r="M1709" s="1"/>
      <c r="N1709" s="1"/>
      <c r="O1709" s="1"/>
      <c r="P1709" s="12"/>
      <c r="Q1709" s="12"/>
      <c r="R1709" s="12"/>
      <c r="S1709" s="12"/>
      <c r="T1709" s="12"/>
      <c r="U1709" s="12"/>
    </row>
    <row r="1710" spans="2:21" s="127" customFormat="1" ht="30" customHeight="1">
      <c r="B1710" s="180"/>
      <c r="C1710" s="210"/>
      <c r="D1710" s="180"/>
      <c r="E1710" s="107"/>
      <c r="F1710" s="179"/>
      <c r="G1710" s="179"/>
      <c r="H1710" s="1"/>
      <c r="I1710" s="1"/>
      <c r="J1710" s="1"/>
      <c r="K1710" s="109"/>
      <c r="L1710" s="1"/>
      <c r="M1710" s="1"/>
      <c r="N1710" s="1"/>
      <c r="O1710" s="1"/>
      <c r="P1710" s="12"/>
      <c r="Q1710" s="12"/>
      <c r="R1710" s="12"/>
      <c r="S1710" s="12"/>
      <c r="T1710" s="12"/>
      <c r="U1710" s="12"/>
    </row>
    <row r="1711" spans="2:21" s="127" customFormat="1" ht="30" customHeight="1">
      <c r="B1711" s="180"/>
      <c r="C1711" s="210"/>
      <c r="D1711" s="180"/>
      <c r="E1711" s="107"/>
      <c r="F1711" s="179"/>
      <c r="G1711" s="179"/>
      <c r="H1711" s="1"/>
      <c r="I1711" s="1"/>
      <c r="J1711" s="1"/>
      <c r="K1711" s="109"/>
      <c r="L1711" s="1"/>
      <c r="M1711" s="1"/>
      <c r="N1711" s="1"/>
      <c r="O1711" s="1"/>
      <c r="P1711" s="12"/>
      <c r="Q1711" s="12"/>
      <c r="R1711" s="12"/>
      <c r="S1711" s="12"/>
      <c r="T1711" s="12"/>
      <c r="U1711" s="12"/>
    </row>
    <row r="1712" spans="2:21" s="127" customFormat="1" ht="30" customHeight="1">
      <c r="B1712" s="180"/>
      <c r="C1712" s="210"/>
      <c r="D1712" s="180"/>
      <c r="E1712" s="107"/>
      <c r="F1712" s="179"/>
      <c r="G1712" s="179"/>
      <c r="H1712" s="1"/>
      <c r="I1712" s="1"/>
      <c r="J1712" s="1"/>
      <c r="K1712" s="109"/>
      <c r="L1712" s="1"/>
      <c r="M1712" s="1"/>
      <c r="N1712" s="1"/>
      <c r="O1712" s="1"/>
      <c r="P1712" s="12"/>
      <c r="Q1712" s="12"/>
      <c r="R1712" s="12"/>
      <c r="S1712" s="12"/>
      <c r="T1712" s="12"/>
      <c r="U1712" s="12"/>
    </row>
    <row r="1713" spans="2:21" s="127" customFormat="1" ht="30" customHeight="1">
      <c r="B1713" s="180"/>
      <c r="C1713" s="210"/>
      <c r="D1713" s="180"/>
      <c r="E1713" s="107"/>
      <c r="F1713" s="179"/>
      <c r="G1713" s="179"/>
      <c r="H1713" s="1"/>
      <c r="I1713" s="1"/>
      <c r="J1713" s="1"/>
      <c r="K1713" s="109"/>
      <c r="L1713" s="1"/>
      <c r="M1713" s="1"/>
      <c r="N1713" s="1"/>
      <c r="O1713" s="1"/>
      <c r="P1713" s="12"/>
      <c r="Q1713" s="12"/>
      <c r="R1713" s="12"/>
      <c r="S1713" s="12"/>
      <c r="T1713" s="12"/>
      <c r="U1713" s="12"/>
    </row>
    <row r="1714" spans="2:21" s="127" customFormat="1" ht="30" customHeight="1">
      <c r="B1714" s="180"/>
      <c r="C1714" s="210"/>
      <c r="D1714" s="180"/>
      <c r="E1714" s="107"/>
      <c r="F1714" s="179"/>
      <c r="G1714" s="179"/>
      <c r="H1714" s="1"/>
      <c r="I1714" s="1"/>
      <c r="J1714" s="1"/>
      <c r="K1714" s="109"/>
      <c r="L1714" s="1"/>
      <c r="M1714" s="1"/>
      <c r="N1714" s="1"/>
      <c r="O1714" s="1"/>
      <c r="P1714" s="12"/>
      <c r="Q1714" s="12"/>
      <c r="R1714" s="12"/>
      <c r="S1714" s="12"/>
      <c r="T1714" s="12"/>
      <c r="U1714" s="12"/>
    </row>
    <row r="1715" spans="2:21" s="127" customFormat="1" ht="30" customHeight="1">
      <c r="B1715" s="180"/>
      <c r="C1715" s="210"/>
      <c r="D1715" s="180"/>
      <c r="E1715" s="107"/>
      <c r="F1715" s="179"/>
      <c r="G1715" s="179"/>
      <c r="H1715" s="1"/>
      <c r="I1715" s="1"/>
      <c r="J1715" s="1"/>
      <c r="K1715" s="109"/>
      <c r="L1715" s="1"/>
      <c r="M1715" s="1"/>
      <c r="N1715" s="1"/>
      <c r="O1715" s="1"/>
      <c r="P1715" s="12"/>
      <c r="Q1715" s="12"/>
      <c r="R1715" s="12"/>
      <c r="S1715" s="12"/>
      <c r="T1715" s="12"/>
      <c r="U1715" s="12"/>
    </row>
    <row r="1716" spans="2:21" s="127" customFormat="1" ht="30" customHeight="1">
      <c r="B1716" s="180"/>
      <c r="C1716" s="210"/>
      <c r="D1716" s="180"/>
      <c r="E1716" s="107"/>
      <c r="F1716" s="179"/>
      <c r="G1716" s="179"/>
      <c r="H1716" s="1"/>
      <c r="I1716" s="1"/>
      <c r="J1716" s="1"/>
      <c r="K1716" s="109"/>
      <c r="L1716" s="1"/>
      <c r="M1716" s="1"/>
      <c r="N1716" s="1"/>
      <c r="O1716" s="1"/>
      <c r="P1716" s="12"/>
      <c r="Q1716" s="12"/>
      <c r="R1716" s="12"/>
      <c r="S1716" s="12"/>
      <c r="T1716" s="12"/>
      <c r="U1716" s="12"/>
    </row>
    <row r="1717" spans="2:21" s="127" customFormat="1" ht="30" customHeight="1">
      <c r="B1717" s="180"/>
      <c r="C1717" s="210"/>
      <c r="D1717" s="180"/>
      <c r="E1717" s="107"/>
      <c r="F1717" s="179"/>
      <c r="G1717" s="179"/>
      <c r="H1717" s="1"/>
      <c r="I1717" s="1"/>
      <c r="J1717" s="1"/>
      <c r="K1717" s="109"/>
      <c r="L1717" s="1"/>
      <c r="M1717" s="1"/>
      <c r="N1717" s="1"/>
      <c r="O1717" s="1"/>
      <c r="P1717" s="12"/>
      <c r="Q1717" s="12"/>
      <c r="R1717" s="12"/>
      <c r="S1717" s="12"/>
      <c r="T1717" s="12"/>
      <c r="U1717" s="12"/>
    </row>
    <row r="1718" spans="2:21" s="127" customFormat="1" ht="30" customHeight="1">
      <c r="B1718" s="180"/>
      <c r="C1718" s="210"/>
      <c r="D1718" s="180"/>
      <c r="E1718" s="107"/>
      <c r="F1718" s="179"/>
      <c r="G1718" s="179"/>
      <c r="H1718" s="1"/>
      <c r="I1718" s="1"/>
      <c r="J1718" s="1"/>
      <c r="K1718" s="109"/>
      <c r="L1718" s="1"/>
      <c r="M1718" s="1"/>
      <c r="N1718" s="1"/>
      <c r="O1718" s="1"/>
      <c r="P1718" s="12"/>
      <c r="Q1718" s="12"/>
      <c r="R1718" s="12"/>
      <c r="S1718" s="12"/>
      <c r="T1718" s="12"/>
      <c r="U1718" s="12"/>
    </row>
    <row r="1719" spans="2:21" s="127" customFormat="1" ht="30" customHeight="1">
      <c r="B1719" s="180"/>
      <c r="C1719" s="210"/>
      <c r="D1719" s="180"/>
      <c r="E1719" s="107"/>
      <c r="F1719" s="179"/>
      <c r="G1719" s="179"/>
      <c r="H1719" s="1"/>
      <c r="I1719" s="1"/>
      <c r="J1719" s="1"/>
      <c r="K1719" s="109"/>
      <c r="L1719" s="1"/>
      <c r="M1719" s="1"/>
      <c r="N1719" s="1"/>
      <c r="O1719" s="1"/>
      <c r="P1719" s="12"/>
      <c r="Q1719" s="12"/>
      <c r="R1719" s="12"/>
      <c r="S1719" s="12"/>
      <c r="T1719" s="12"/>
      <c r="U1719" s="12"/>
    </row>
    <row r="1720" spans="2:21" s="127" customFormat="1" ht="30" customHeight="1">
      <c r="B1720" s="180"/>
      <c r="C1720" s="210"/>
      <c r="D1720" s="180"/>
      <c r="E1720" s="107"/>
      <c r="F1720" s="179"/>
      <c r="G1720" s="179"/>
      <c r="H1720" s="1"/>
      <c r="I1720" s="1"/>
      <c r="J1720" s="1"/>
      <c r="K1720" s="109"/>
      <c r="L1720" s="1"/>
      <c r="M1720" s="1"/>
      <c r="N1720" s="1"/>
      <c r="O1720" s="1"/>
      <c r="P1720" s="12"/>
      <c r="Q1720" s="12"/>
      <c r="R1720" s="12"/>
      <c r="S1720" s="12"/>
      <c r="T1720" s="12"/>
      <c r="U1720" s="12"/>
    </row>
    <row r="1721" spans="2:21" s="127" customFormat="1" ht="30" customHeight="1">
      <c r="B1721" s="180"/>
      <c r="C1721" s="210"/>
      <c r="D1721" s="180"/>
      <c r="E1721" s="107"/>
      <c r="F1721" s="179"/>
      <c r="G1721" s="179"/>
      <c r="H1721" s="1"/>
      <c r="I1721" s="1"/>
      <c r="J1721" s="1"/>
      <c r="K1721" s="109"/>
      <c r="L1721" s="1"/>
      <c r="M1721" s="1"/>
      <c r="N1721" s="1"/>
      <c r="O1721" s="1"/>
      <c r="P1721" s="12"/>
      <c r="Q1721" s="12"/>
      <c r="R1721" s="12"/>
      <c r="S1721" s="12"/>
      <c r="T1721" s="12"/>
      <c r="U1721" s="12"/>
    </row>
    <row r="1722" spans="2:21" s="127" customFormat="1" ht="30" customHeight="1">
      <c r="B1722" s="180"/>
      <c r="C1722" s="210"/>
      <c r="D1722" s="180"/>
      <c r="E1722" s="107"/>
      <c r="F1722" s="179"/>
      <c r="G1722" s="179"/>
      <c r="H1722" s="1"/>
      <c r="I1722" s="1"/>
      <c r="J1722" s="1"/>
      <c r="K1722" s="109"/>
      <c r="L1722" s="1"/>
      <c r="M1722" s="1"/>
      <c r="N1722" s="1"/>
      <c r="O1722" s="1"/>
      <c r="P1722" s="12"/>
      <c r="Q1722" s="12"/>
      <c r="R1722" s="12"/>
      <c r="S1722" s="12"/>
      <c r="T1722" s="12"/>
      <c r="U1722" s="12"/>
    </row>
    <row r="1723" spans="2:21" s="127" customFormat="1" ht="30" customHeight="1">
      <c r="B1723" s="180"/>
      <c r="C1723" s="210"/>
      <c r="D1723" s="180"/>
      <c r="E1723" s="107"/>
      <c r="F1723" s="179"/>
      <c r="G1723" s="179"/>
      <c r="H1723" s="1"/>
      <c r="I1723" s="1"/>
      <c r="J1723" s="1"/>
      <c r="K1723" s="109"/>
      <c r="L1723" s="1"/>
      <c r="M1723" s="1"/>
      <c r="N1723" s="1"/>
      <c r="O1723" s="1"/>
      <c r="P1723" s="12"/>
      <c r="Q1723" s="12"/>
      <c r="R1723" s="12"/>
      <c r="S1723" s="12"/>
      <c r="T1723" s="12"/>
      <c r="U1723" s="12"/>
    </row>
    <row r="1724" spans="2:21" s="127" customFormat="1" ht="30" customHeight="1">
      <c r="B1724" s="180"/>
      <c r="C1724" s="210"/>
      <c r="D1724" s="180"/>
      <c r="E1724" s="107"/>
      <c r="F1724" s="179"/>
      <c r="G1724" s="179"/>
      <c r="H1724" s="1"/>
      <c r="I1724" s="1"/>
      <c r="J1724" s="1"/>
      <c r="K1724" s="109"/>
      <c r="L1724" s="1"/>
      <c r="M1724" s="1"/>
      <c r="N1724" s="1"/>
      <c r="O1724" s="1"/>
      <c r="P1724" s="12"/>
      <c r="Q1724" s="12"/>
      <c r="R1724" s="12"/>
      <c r="S1724" s="12"/>
      <c r="T1724" s="12"/>
      <c r="U1724" s="12"/>
    </row>
    <row r="1725" spans="2:21" s="127" customFormat="1" ht="30" customHeight="1">
      <c r="B1725" s="180"/>
      <c r="C1725" s="210"/>
      <c r="D1725" s="180"/>
      <c r="E1725" s="107"/>
      <c r="F1725" s="179"/>
      <c r="G1725" s="179"/>
      <c r="H1725" s="1"/>
      <c r="I1725" s="1"/>
      <c r="J1725" s="1"/>
      <c r="K1725" s="109"/>
      <c r="L1725" s="1"/>
      <c r="M1725" s="1"/>
      <c r="N1725" s="1"/>
      <c r="O1725" s="1"/>
      <c r="P1725" s="12"/>
      <c r="Q1725" s="12"/>
      <c r="R1725" s="12"/>
      <c r="S1725" s="12"/>
      <c r="T1725" s="12"/>
      <c r="U1725" s="12"/>
    </row>
    <row r="1726" spans="2:21" s="127" customFormat="1" ht="30" customHeight="1">
      <c r="B1726" s="180"/>
      <c r="C1726" s="210"/>
      <c r="D1726" s="180"/>
      <c r="E1726" s="107"/>
      <c r="F1726" s="179"/>
      <c r="G1726" s="179"/>
      <c r="H1726" s="1"/>
      <c r="I1726" s="1"/>
      <c r="J1726" s="1"/>
      <c r="K1726" s="109"/>
      <c r="L1726" s="1"/>
      <c r="M1726" s="1"/>
      <c r="N1726" s="1"/>
      <c r="O1726" s="1"/>
      <c r="P1726" s="12"/>
      <c r="Q1726" s="12"/>
      <c r="R1726" s="12"/>
      <c r="S1726" s="12"/>
      <c r="T1726" s="12"/>
      <c r="U1726" s="12"/>
    </row>
    <row r="1727" spans="2:21" s="127" customFormat="1" ht="30" customHeight="1">
      <c r="B1727" s="180"/>
      <c r="C1727" s="210"/>
      <c r="D1727" s="180"/>
      <c r="E1727" s="107"/>
      <c r="F1727" s="179"/>
      <c r="G1727" s="179"/>
      <c r="H1727" s="1"/>
      <c r="I1727" s="1"/>
      <c r="J1727" s="1"/>
      <c r="K1727" s="109"/>
      <c r="L1727" s="1"/>
      <c r="M1727" s="1"/>
      <c r="N1727" s="1"/>
      <c r="O1727" s="1"/>
      <c r="P1727" s="12"/>
      <c r="Q1727" s="12"/>
      <c r="R1727" s="12"/>
      <c r="S1727" s="12"/>
      <c r="T1727" s="12"/>
      <c r="U1727" s="12"/>
    </row>
    <row r="1728" spans="2:21" s="127" customFormat="1" ht="30" customHeight="1">
      <c r="B1728" s="180"/>
      <c r="C1728" s="210"/>
      <c r="D1728" s="180"/>
      <c r="E1728" s="107"/>
      <c r="F1728" s="179"/>
      <c r="G1728" s="179"/>
      <c r="H1728" s="1"/>
      <c r="I1728" s="1"/>
      <c r="J1728" s="1"/>
      <c r="K1728" s="109"/>
      <c r="L1728" s="1"/>
      <c r="M1728" s="1"/>
      <c r="N1728" s="1"/>
      <c r="O1728" s="1"/>
      <c r="P1728" s="12"/>
      <c r="Q1728" s="12"/>
      <c r="R1728" s="12"/>
      <c r="S1728" s="12"/>
      <c r="T1728" s="12"/>
      <c r="U1728" s="12"/>
    </row>
    <row r="1729" spans="2:21" s="127" customFormat="1" ht="30" customHeight="1">
      <c r="B1729" s="180"/>
      <c r="C1729" s="210"/>
      <c r="D1729" s="180"/>
      <c r="E1729" s="107"/>
      <c r="F1729" s="179"/>
      <c r="G1729" s="179"/>
      <c r="H1729" s="1"/>
      <c r="I1729" s="1"/>
      <c r="J1729" s="1"/>
      <c r="K1729" s="109"/>
      <c r="L1729" s="1"/>
      <c r="M1729" s="1"/>
      <c r="N1729" s="1"/>
      <c r="O1729" s="1"/>
      <c r="P1729" s="12"/>
      <c r="Q1729" s="12"/>
      <c r="R1729" s="12"/>
      <c r="S1729" s="12"/>
      <c r="T1729" s="12"/>
      <c r="U1729" s="12"/>
    </row>
    <row r="1730" spans="2:21" s="127" customFormat="1" ht="30" customHeight="1">
      <c r="B1730" s="180"/>
      <c r="C1730" s="210"/>
      <c r="D1730" s="180"/>
      <c r="E1730" s="107"/>
      <c r="F1730" s="179"/>
      <c r="G1730" s="179"/>
      <c r="H1730" s="1"/>
      <c r="I1730" s="1"/>
      <c r="J1730" s="1"/>
      <c r="K1730" s="109"/>
      <c r="L1730" s="1"/>
      <c r="M1730" s="1"/>
      <c r="N1730" s="1"/>
      <c r="O1730" s="1"/>
      <c r="P1730" s="12"/>
      <c r="Q1730" s="12"/>
      <c r="R1730" s="12"/>
      <c r="S1730" s="12"/>
      <c r="T1730" s="12"/>
      <c r="U1730" s="12"/>
    </row>
    <row r="1731" spans="2:21" s="127" customFormat="1" ht="30" customHeight="1">
      <c r="B1731" s="180"/>
      <c r="C1731" s="210"/>
      <c r="D1731" s="180"/>
      <c r="E1731" s="107"/>
      <c r="F1731" s="179"/>
      <c r="G1731" s="179"/>
      <c r="H1731" s="1"/>
      <c r="I1731" s="1"/>
      <c r="J1731" s="1"/>
      <c r="K1731" s="109"/>
      <c r="L1731" s="1"/>
      <c r="M1731" s="1"/>
      <c r="N1731" s="1"/>
      <c r="O1731" s="1"/>
      <c r="P1731" s="12"/>
      <c r="Q1731" s="12"/>
      <c r="R1731" s="12"/>
      <c r="S1731" s="12"/>
      <c r="T1731" s="12"/>
      <c r="U1731" s="12"/>
    </row>
    <row r="1732" spans="2:21" s="127" customFormat="1" ht="30" customHeight="1">
      <c r="B1732" s="180"/>
      <c r="C1732" s="210"/>
      <c r="D1732" s="180"/>
      <c r="E1732" s="107"/>
      <c r="F1732" s="179"/>
      <c r="G1732" s="179"/>
      <c r="H1732" s="1"/>
      <c r="I1732" s="1"/>
      <c r="J1732" s="1"/>
      <c r="K1732" s="109"/>
      <c r="L1732" s="1"/>
      <c r="M1732" s="1"/>
      <c r="N1732" s="1"/>
      <c r="O1732" s="1"/>
      <c r="P1732" s="12"/>
      <c r="Q1732" s="12"/>
      <c r="R1732" s="12"/>
      <c r="S1732" s="12"/>
      <c r="T1732" s="12"/>
      <c r="U1732" s="12"/>
    </row>
    <row r="1733" spans="2:21" s="127" customFormat="1" ht="30" customHeight="1">
      <c r="B1733" s="180"/>
      <c r="C1733" s="210"/>
      <c r="D1733" s="180"/>
      <c r="E1733" s="107"/>
      <c r="F1733" s="179"/>
      <c r="G1733" s="179"/>
      <c r="H1733" s="1"/>
      <c r="I1733" s="1"/>
      <c r="J1733" s="1"/>
      <c r="K1733" s="109"/>
      <c r="L1733" s="1"/>
      <c r="M1733" s="1"/>
      <c r="N1733" s="1"/>
      <c r="O1733" s="1"/>
      <c r="P1733" s="12"/>
      <c r="Q1733" s="12"/>
      <c r="R1733" s="12"/>
      <c r="S1733" s="12"/>
      <c r="T1733" s="12"/>
      <c r="U1733" s="12"/>
    </row>
    <row r="1734" spans="2:21" s="127" customFormat="1" ht="30" customHeight="1">
      <c r="B1734" s="180"/>
      <c r="C1734" s="210"/>
      <c r="D1734" s="180"/>
      <c r="E1734" s="107"/>
      <c r="F1734" s="179"/>
      <c r="G1734" s="179"/>
      <c r="H1734" s="1"/>
      <c r="I1734" s="1"/>
      <c r="J1734" s="1"/>
      <c r="K1734" s="109"/>
      <c r="L1734" s="1"/>
      <c r="M1734" s="1"/>
      <c r="N1734" s="1"/>
      <c r="O1734" s="1"/>
      <c r="P1734" s="12"/>
      <c r="Q1734" s="12"/>
      <c r="R1734" s="12"/>
      <c r="S1734" s="12"/>
      <c r="T1734" s="12"/>
      <c r="U1734" s="12"/>
    </row>
    <row r="1735" spans="2:21" s="127" customFormat="1" ht="30" customHeight="1">
      <c r="B1735" s="180"/>
      <c r="C1735" s="210"/>
      <c r="D1735" s="180"/>
      <c r="E1735" s="107"/>
      <c r="F1735" s="179"/>
      <c r="G1735" s="179"/>
      <c r="H1735" s="1"/>
      <c r="I1735" s="1"/>
      <c r="J1735" s="1"/>
      <c r="K1735" s="109"/>
      <c r="L1735" s="1"/>
      <c r="M1735" s="1"/>
      <c r="N1735" s="1"/>
      <c r="O1735" s="1"/>
      <c r="P1735" s="12"/>
      <c r="Q1735" s="12"/>
      <c r="R1735" s="12"/>
      <c r="S1735" s="12"/>
      <c r="T1735" s="12"/>
      <c r="U1735" s="12"/>
    </row>
    <row r="1736" spans="2:21" s="127" customFormat="1" ht="30" customHeight="1">
      <c r="B1736" s="180"/>
      <c r="C1736" s="210"/>
      <c r="D1736" s="180"/>
      <c r="E1736" s="107"/>
      <c r="F1736" s="179"/>
      <c r="G1736" s="179"/>
      <c r="H1736" s="1"/>
      <c r="I1736" s="1"/>
      <c r="J1736" s="1"/>
      <c r="K1736" s="109"/>
      <c r="L1736" s="1"/>
      <c r="M1736" s="1"/>
      <c r="N1736" s="1"/>
      <c r="O1736" s="1"/>
      <c r="P1736" s="12"/>
      <c r="Q1736" s="12"/>
      <c r="R1736" s="12"/>
      <c r="S1736" s="12"/>
      <c r="T1736" s="12"/>
      <c r="U1736" s="12"/>
    </row>
    <row r="1737" spans="2:21" s="127" customFormat="1" ht="30" customHeight="1">
      <c r="B1737" s="180"/>
      <c r="C1737" s="210"/>
      <c r="D1737" s="180"/>
      <c r="E1737" s="107"/>
      <c r="F1737" s="179"/>
      <c r="G1737" s="179"/>
      <c r="H1737" s="1"/>
      <c r="I1737" s="1"/>
      <c r="J1737" s="1"/>
      <c r="K1737" s="109"/>
      <c r="L1737" s="1"/>
      <c r="M1737" s="1"/>
      <c r="N1737" s="1"/>
      <c r="O1737" s="1"/>
      <c r="P1737" s="12"/>
      <c r="Q1737" s="12"/>
      <c r="R1737" s="12"/>
      <c r="S1737" s="12"/>
      <c r="T1737" s="12"/>
      <c r="U1737" s="12"/>
    </row>
    <row r="1738" spans="2:21" s="127" customFormat="1" ht="30" customHeight="1">
      <c r="B1738" s="180"/>
      <c r="C1738" s="210"/>
      <c r="D1738" s="180"/>
      <c r="E1738" s="107"/>
      <c r="F1738" s="179"/>
      <c r="G1738" s="179"/>
      <c r="H1738" s="1"/>
      <c r="I1738" s="1"/>
      <c r="J1738" s="1"/>
      <c r="K1738" s="109"/>
      <c r="L1738" s="1"/>
      <c r="M1738" s="1"/>
      <c r="N1738" s="1"/>
      <c r="O1738" s="1"/>
      <c r="P1738" s="12"/>
      <c r="Q1738" s="12"/>
      <c r="R1738" s="12"/>
      <c r="S1738" s="12"/>
      <c r="T1738" s="12"/>
      <c r="U1738" s="12"/>
    </row>
    <row r="1739" spans="2:21" s="127" customFormat="1" ht="30" customHeight="1">
      <c r="B1739" s="180"/>
      <c r="C1739" s="210"/>
      <c r="D1739" s="180"/>
      <c r="E1739" s="107"/>
      <c r="F1739" s="179"/>
      <c r="G1739" s="179"/>
      <c r="H1739" s="1"/>
      <c r="I1739" s="1"/>
      <c r="J1739" s="1"/>
      <c r="K1739" s="109"/>
      <c r="L1739" s="1"/>
      <c r="M1739" s="1"/>
      <c r="N1739" s="1"/>
      <c r="O1739" s="1"/>
      <c r="P1739" s="12"/>
      <c r="Q1739" s="12"/>
      <c r="R1739" s="12"/>
      <c r="S1739" s="12"/>
      <c r="T1739" s="12"/>
      <c r="U1739" s="12"/>
    </row>
    <row r="1740" spans="2:21" s="127" customFormat="1" ht="30" customHeight="1">
      <c r="B1740" s="180"/>
      <c r="C1740" s="210"/>
      <c r="D1740" s="180"/>
      <c r="E1740" s="107"/>
      <c r="F1740" s="179"/>
      <c r="G1740" s="179"/>
      <c r="H1740" s="1"/>
      <c r="I1740" s="1"/>
      <c r="J1740" s="1"/>
      <c r="K1740" s="109"/>
      <c r="L1740" s="1"/>
      <c r="M1740" s="1"/>
      <c r="N1740" s="1"/>
      <c r="O1740" s="1"/>
      <c r="P1740" s="12"/>
      <c r="Q1740" s="12"/>
      <c r="R1740" s="12"/>
      <c r="S1740" s="12"/>
      <c r="T1740" s="12"/>
      <c r="U1740" s="12"/>
    </row>
    <row r="1741" spans="2:21" s="127" customFormat="1" ht="30" customHeight="1">
      <c r="B1741" s="180"/>
      <c r="C1741" s="210"/>
      <c r="D1741" s="180"/>
      <c r="E1741" s="107"/>
      <c r="F1741" s="179"/>
      <c r="G1741" s="179"/>
      <c r="H1741" s="1"/>
      <c r="I1741" s="1"/>
      <c r="J1741" s="1"/>
      <c r="K1741" s="109"/>
      <c r="L1741" s="1"/>
      <c r="M1741" s="1"/>
      <c r="N1741" s="1"/>
      <c r="O1741" s="1"/>
      <c r="P1741" s="12"/>
      <c r="Q1741" s="12"/>
      <c r="R1741" s="12"/>
      <c r="S1741" s="12"/>
      <c r="T1741" s="12"/>
      <c r="U1741" s="12"/>
    </row>
    <row r="1742" spans="2:21" s="127" customFormat="1" ht="30" customHeight="1">
      <c r="B1742" s="180"/>
      <c r="C1742" s="210"/>
      <c r="D1742" s="180"/>
      <c r="E1742" s="107"/>
      <c r="F1742" s="179"/>
      <c r="G1742" s="179"/>
      <c r="H1742" s="1"/>
      <c r="I1742" s="1"/>
      <c r="J1742" s="1"/>
      <c r="K1742" s="109"/>
      <c r="L1742" s="1"/>
      <c r="M1742" s="1"/>
      <c r="N1742" s="1"/>
      <c r="O1742" s="1"/>
      <c r="P1742" s="12"/>
      <c r="Q1742" s="12"/>
      <c r="R1742" s="12"/>
      <c r="S1742" s="12"/>
      <c r="T1742" s="12"/>
      <c r="U1742" s="12"/>
    </row>
    <row r="1743" spans="2:21" s="127" customFormat="1" ht="30" customHeight="1">
      <c r="B1743" s="180"/>
      <c r="C1743" s="210"/>
      <c r="D1743" s="180"/>
      <c r="E1743" s="107"/>
      <c r="F1743" s="179"/>
      <c r="G1743" s="179"/>
      <c r="H1743" s="1"/>
      <c r="I1743" s="1"/>
      <c r="J1743" s="1"/>
      <c r="K1743" s="109"/>
      <c r="L1743" s="1"/>
      <c r="M1743" s="1"/>
      <c r="N1743" s="1"/>
      <c r="O1743" s="1"/>
      <c r="P1743" s="12"/>
      <c r="Q1743" s="12"/>
      <c r="R1743" s="12"/>
      <c r="S1743" s="12"/>
      <c r="T1743" s="12"/>
      <c r="U1743" s="12"/>
    </row>
    <row r="1744" spans="2:21" s="127" customFormat="1" ht="30" customHeight="1">
      <c r="B1744" s="180"/>
      <c r="C1744" s="210"/>
      <c r="D1744" s="180"/>
      <c r="E1744" s="107"/>
      <c r="F1744" s="179"/>
      <c r="G1744" s="179"/>
      <c r="H1744" s="1"/>
      <c r="I1744" s="1"/>
      <c r="J1744" s="1"/>
      <c r="K1744" s="109"/>
      <c r="L1744" s="1"/>
      <c r="M1744" s="1"/>
      <c r="N1744" s="1"/>
      <c r="O1744" s="1"/>
      <c r="P1744" s="12"/>
      <c r="Q1744" s="12"/>
      <c r="R1744" s="12"/>
      <c r="S1744" s="12"/>
      <c r="T1744" s="12"/>
      <c r="U1744" s="12"/>
    </row>
    <row r="1745" spans="2:21" s="127" customFormat="1" ht="30" customHeight="1">
      <c r="B1745" s="180"/>
      <c r="C1745" s="210"/>
      <c r="D1745" s="180"/>
      <c r="E1745" s="107"/>
      <c r="F1745" s="179"/>
      <c r="G1745" s="179"/>
      <c r="H1745" s="1"/>
      <c r="I1745" s="1"/>
      <c r="J1745" s="1"/>
      <c r="K1745" s="109"/>
      <c r="L1745" s="1"/>
      <c r="M1745" s="1"/>
      <c r="N1745" s="1"/>
      <c r="O1745" s="1"/>
      <c r="P1745" s="12"/>
      <c r="Q1745" s="12"/>
      <c r="R1745" s="12"/>
      <c r="S1745" s="12"/>
      <c r="T1745" s="12"/>
      <c r="U1745" s="12"/>
    </row>
    <row r="1746" spans="2:21" s="127" customFormat="1" ht="30" customHeight="1">
      <c r="B1746" s="180"/>
      <c r="C1746" s="210"/>
      <c r="D1746" s="180"/>
      <c r="E1746" s="107"/>
      <c r="F1746" s="179"/>
      <c r="G1746" s="179"/>
      <c r="H1746" s="1"/>
      <c r="I1746" s="1"/>
      <c r="J1746" s="1"/>
      <c r="K1746" s="109"/>
      <c r="L1746" s="1"/>
      <c r="M1746" s="1"/>
      <c r="N1746" s="1"/>
      <c r="O1746" s="1"/>
      <c r="P1746" s="12"/>
      <c r="Q1746" s="12"/>
      <c r="R1746" s="12"/>
      <c r="S1746" s="12"/>
      <c r="T1746" s="12"/>
      <c r="U1746" s="12"/>
    </row>
    <row r="1747" spans="2:21" s="127" customFormat="1" ht="30" customHeight="1">
      <c r="B1747" s="180"/>
      <c r="C1747" s="210"/>
      <c r="D1747" s="180"/>
      <c r="E1747" s="107"/>
      <c r="F1747" s="179"/>
      <c r="G1747" s="179"/>
      <c r="H1747" s="1"/>
      <c r="I1747" s="1"/>
      <c r="J1747" s="1"/>
      <c r="K1747" s="109"/>
      <c r="L1747" s="1"/>
      <c r="M1747" s="1"/>
      <c r="N1747" s="1"/>
      <c r="O1747" s="1"/>
      <c r="P1747" s="12"/>
      <c r="Q1747" s="12"/>
      <c r="R1747" s="12"/>
      <c r="S1747" s="12"/>
      <c r="T1747" s="12"/>
      <c r="U1747" s="12"/>
    </row>
    <row r="1748" spans="2:21" s="127" customFormat="1" ht="30" customHeight="1">
      <c r="B1748" s="180"/>
      <c r="C1748" s="210"/>
      <c r="D1748" s="180"/>
      <c r="E1748" s="107"/>
      <c r="F1748" s="179"/>
      <c r="G1748" s="179"/>
      <c r="H1748" s="1"/>
      <c r="I1748" s="1"/>
      <c r="J1748" s="1"/>
      <c r="K1748" s="109"/>
      <c r="L1748" s="1"/>
      <c r="M1748" s="1"/>
      <c r="N1748" s="1"/>
      <c r="O1748" s="1"/>
      <c r="P1748" s="12"/>
      <c r="Q1748" s="12"/>
      <c r="R1748" s="12"/>
      <c r="S1748" s="12"/>
      <c r="T1748" s="12"/>
      <c r="U1748" s="12"/>
    </row>
    <row r="1749" spans="2:21" s="127" customFormat="1" ht="30" customHeight="1">
      <c r="B1749" s="180"/>
      <c r="C1749" s="210"/>
      <c r="D1749" s="180"/>
      <c r="E1749" s="107"/>
      <c r="F1749" s="179"/>
      <c r="G1749" s="179"/>
      <c r="H1749" s="1"/>
      <c r="I1749" s="1"/>
      <c r="J1749" s="1"/>
      <c r="K1749" s="109"/>
      <c r="L1749" s="1"/>
      <c r="M1749" s="1"/>
      <c r="N1749" s="1"/>
      <c r="O1749" s="1"/>
      <c r="P1749" s="12"/>
      <c r="Q1749" s="12"/>
      <c r="R1749" s="12"/>
      <c r="S1749" s="12"/>
      <c r="T1749" s="12"/>
      <c r="U1749" s="12"/>
    </row>
    <row r="1750" spans="2:21" s="127" customFormat="1" ht="30" customHeight="1">
      <c r="B1750" s="180"/>
      <c r="C1750" s="210"/>
      <c r="D1750" s="180"/>
      <c r="E1750" s="107"/>
      <c r="F1750" s="179"/>
      <c r="G1750" s="179"/>
      <c r="H1750" s="1"/>
      <c r="I1750" s="1"/>
      <c r="J1750" s="1"/>
      <c r="K1750" s="109"/>
      <c r="L1750" s="1"/>
      <c r="M1750" s="1"/>
      <c r="N1750" s="1"/>
      <c r="O1750" s="1"/>
      <c r="P1750" s="12"/>
      <c r="Q1750" s="12"/>
      <c r="R1750" s="12"/>
      <c r="S1750" s="12"/>
      <c r="T1750" s="12"/>
      <c r="U1750" s="12"/>
    </row>
    <row r="1751" spans="2:21" s="127" customFormat="1" ht="30" customHeight="1">
      <c r="B1751" s="180"/>
      <c r="C1751" s="210"/>
      <c r="D1751" s="180"/>
      <c r="E1751" s="107"/>
      <c r="F1751" s="179"/>
      <c r="G1751" s="179"/>
      <c r="H1751" s="1"/>
      <c r="I1751" s="1"/>
      <c r="J1751" s="1"/>
      <c r="K1751" s="109"/>
      <c r="L1751" s="1"/>
      <c r="M1751" s="1"/>
      <c r="N1751" s="1"/>
      <c r="O1751" s="1"/>
      <c r="P1751" s="12"/>
      <c r="Q1751" s="12"/>
      <c r="R1751" s="12"/>
      <c r="S1751" s="12"/>
      <c r="T1751" s="12"/>
      <c r="U1751" s="12"/>
    </row>
    <row r="1752" spans="2:21" s="127" customFormat="1" ht="30" customHeight="1">
      <c r="B1752" s="180"/>
      <c r="C1752" s="210"/>
      <c r="D1752" s="180"/>
      <c r="E1752" s="107"/>
      <c r="F1752" s="179"/>
      <c r="G1752" s="179"/>
      <c r="H1752" s="1"/>
      <c r="I1752" s="1"/>
      <c r="J1752" s="1"/>
      <c r="K1752" s="109"/>
      <c r="L1752" s="1"/>
      <c r="M1752" s="1"/>
      <c r="N1752" s="1"/>
      <c r="O1752" s="1"/>
      <c r="P1752" s="12"/>
      <c r="Q1752" s="12"/>
      <c r="R1752" s="12"/>
      <c r="S1752" s="12"/>
      <c r="T1752" s="12"/>
      <c r="U1752" s="12"/>
    </row>
    <row r="1753" spans="2:21" s="127" customFormat="1" ht="30" customHeight="1">
      <c r="B1753" s="180"/>
      <c r="C1753" s="210"/>
      <c r="D1753" s="180"/>
      <c r="E1753" s="107"/>
      <c r="F1753" s="179"/>
      <c r="G1753" s="179"/>
      <c r="H1753" s="1"/>
      <c r="I1753" s="1"/>
      <c r="J1753" s="1"/>
      <c r="K1753" s="109"/>
      <c r="L1753" s="1"/>
      <c r="M1753" s="1"/>
      <c r="N1753" s="1"/>
      <c r="O1753" s="1"/>
      <c r="P1753" s="12"/>
      <c r="Q1753" s="12"/>
      <c r="R1753" s="12"/>
      <c r="S1753" s="12"/>
      <c r="T1753" s="12"/>
      <c r="U1753" s="12"/>
    </row>
    <row r="1754" spans="2:21" s="127" customFormat="1" ht="30" customHeight="1">
      <c r="B1754" s="180"/>
      <c r="C1754" s="210"/>
      <c r="D1754" s="180"/>
      <c r="E1754" s="107"/>
      <c r="F1754" s="179"/>
      <c r="G1754" s="179"/>
      <c r="H1754" s="1"/>
      <c r="I1754" s="1"/>
      <c r="J1754" s="1"/>
      <c r="K1754" s="109"/>
      <c r="L1754" s="1"/>
      <c r="M1754" s="1"/>
      <c r="N1754" s="1"/>
      <c r="O1754" s="1"/>
      <c r="P1754" s="12"/>
      <c r="Q1754" s="12"/>
      <c r="R1754" s="12"/>
      <c r="S1754" s="12"/>
      <c r="T1754" s="12"/>
      <c r="U1754" s="12"/>
    </row>
    <row r="1755" spans="2:21" s="127" customFormat="1" ht="30" customHeight="1">
      <c r="B1755" s="180"/>
      <c r="C1755" s="210"/>
      <c r="D1755" s="180"/>
      <c r="E1755" s="107"/>
      <c r="F1755" s="179"/>
      <c r="G1755" s="179"/>
      <c r="H1755" s="1"/>
      <c r="I1755" s="1"/>
      <c r="J1755" s="1"/>
      <c r="K1755" s="109"/>
      <c r="L1755" s="1"/>
      <c r="M1755" s="1"/>
      <c r="N1755" s="1"/>
      <c r="O1755" s="1"/>
      <c r="P1755" s="12"/>
      <c r="Q1755" s="12"/>
      <c r="R1755" s="12"/>
      <c r="S1755" s="12"/>
      <c r="T1755" s="12"/>
      <c r="U1755" s="12"/>
    </row>
    <row r="1756" spans="2:21" s="127" customFormat="1" ht="30" customHeight="1">
      <c r="B1756" s="180"/>
      <c r="C1756" s="210"/>
      <c r="D1756" s="180"/>
      <c r="E1756" s="107"/>
      <c r="F1756" s="179"/>
      <c r="G1756" s="179"/>
      <c r="H1756" s="1"/>
      <c r="I1756" s="1"/>
      <c r="J1756" s="1"/>
      <c r="K1756" s="109"/>
      <c r="L1756" s="1"/>
      <c r="M1756" s="1"/>
      <c r="N1756" s="1"/>
      <c r="O1756" s="1"/>
      <c r="P1756" s="12"/>
      <c r="Q1756" s="12"/>
      <c r="R1756" s="12"/>
      <c r="S1756" s="12"/>
      <c r="T1756" s="12"/>
      <c r="U1756" s="12"/>
    </row>
    <row r="1757" spans="2:21" s="127" customFormat="1" ht="30" customHeight="1">
      <c r="B1757" s="180"/>
      <c r="C1757" s="210"/>
      <c r="D1757" s="180"/>
      <c r="E1757" s="107"/>
      <c r="F1757" s="179"/>
      <c r="G1757" s="179"/>
      <c r="H1757" s="1"/>
      <c r="I1757" s="1"/>
      <c r="J1757" s="1"/>
      <c r="K1757" s="109"/>
      <c r="L1757" s="1"/>
      <c r="M1757" s="1"/>
      <c r="N1757" s="1"/>
      <c r="O1757" s="1"/>
      <c r="P1757" s="12"/>
      <c r="Q1757" s="12"/>
      <c r="R1757" s="12"/>
      <c r="S1757" s="12"/>
      <c r="T1757" s="12"/>
      <c r="U1757" s="12"/>
    </row>
    <row r="1758" spans="2:21" s="127" customFormat="1" ht="30" customHeight="1">
      <c r="B1758" s="180"/>
      <c r="C1758" s="210"/>
      <c r="D1758" s="180"/>
      <c r="E1758" s="107"/>
      <c r="F1758" s="179"/>
      <c r="G1758" s="179"/>
      <c r="H1758" s="1"/>
      <c r="I1758" s="1"/>
      <c r="J1758" s="1"/>
      <c r="K1758" s="109"/>
      <c r="L1758" s="1"/>
      <c r="M1758" s="1"/>
      <c r="N1758" s="1"/>
      <c r="O1758" s="1"/>
      <c r="P1758" s="12"/>
      <c r="Q1758" s="12"/>
      <c r="R1758" s="12"/>
      <c r="S1758" s="12"/>
      <c r="T1758" s="12"/>
      <c r="U1758" s="12"/>
    </row>
    <row r="1759" spans="2:21" s="127" customFormat="1" ht="30" customHeight="1">
      <c r="B1759" s="180"/>
      <c r="C1759" s="210"/>
      <c r="D1759" s="180"/>
      <c r="E1759" s="107"/>
      <c r="F1759" s="179"/>
      <c r="G1759" s="179"/>
      <c r="H1759" s="1"/>
      <c r="I1759" s="1"/>
      <c r="J1759" s="1"/>
      <c r="K1759" s="109"/>
      <c r="L1759" s="1"/>
      <c r="M1759" s="1"/>
      <c r="N1759" s="1"/>
      <c r="O1759" s="1"/>
      <c r="P1759" s="12"/>
      <c r="Q1759" s="12"/>
      <c r="R1759" s="12"/>
      <c r="S1759" s="12"/>
      <c r="T1759" s="12"/>
      <c r="U1759" s="12"/>
    </row>
    <row r="1760" spans="2:21" s="127" customFormat="1" ht="30" customHeight="1">
      <c r="B1760" s="180"/>
      <c r="C1760" s="210"/>
      <c r="D1760" s="180"/>
      <c r="E1760" s="107"/>
      <c r="F1760" s="179"/>
      <c r="G1760" s="179"/>
      <c r="H1760" s="1"/>
      <c r="I1760" s="1"/>
      <c r="J1760" s="1"/>
      <c r="K1760" s="109"/>
      <c r="L1760" s="1"/>
      <c r="M1760" s="1"/>
      <c r="N1760" s="1"/>
      <c r="O1760" s="1"/>
      <c r="P1760" s="12"/>
      <c r="Q1760" s="12"/>
      <c r="R1760" s="12"/>
      <c r="S1760" s="12"/>
      <c r="T1760" s="12"/>
      <c r="U1760" s="12"/>
    </row>
    <row r="1761" spans="2:21" s="127" customFormat="1" ht="30" customHeight="1">
      <c r="B1761" s="180"/>
      <c r="C1761" s="210"/>
      <c r="D1761" s="180"/>
      <c r="E1761" s="107"/>
      <c r="F1761" s="179"/>
      <c r="G1761" s="179"/>
      <c r="H1761" s="1"/>
      <c r="I1761" s="1"/>
      <c r="J1761" s="1"/>
      <c r="K1761" s="109"/>
      <c r="L1761" s="1"/>
      <c r="M1761" s="1"/>
      <c r="N1761" s="1"/>
      <c r="O1761" s="1"/>
      <c r="P1761" s="12"/>
      <c r="Q1761" s="12"/>
      <c r="R1761" s="12"/>
      <c r="S1761" s="12"/>
      <c r="T1761" s="12"/>
      <c r="U1761" s="12"/>
    </row>
    <row r="1762" spans="2:21" s="127" customFormat="1" ht="30" customHeight="1">
      <c r="B1762" s="180"/>
      <c r="C1762" s="210"/>
      <c r="D1762" s="180"/>
      <c r="E1762" s="107"/>
      <c r="F1762" s="179"/>
      <c r="G1762" s="179"/>
      <c r="H1762" s="1"/>
      <c r="I1762" s="1"/>
      <c r="J1762" s="1"/>
      <c r="K1762" s="109"/>
      <c r="L1762" s="1"/>
      <c r="M1762" s="1"/>
      <c r="N1762" s="1"/>
      <c r="O1762" s="1"/>
      <c r="P1762" s="12"/>
      <c r="Q1762" s="12"/>
      <c r="R1762" s="12"/>
      <c r="S1762" s="12"/>
      <c r="T1762" s="12"/>
      <c r="U1762" s="12"/>
    </row>
    <row r="1763" spans="2:21" s="127" customFormat="1" ht="30" customHeight="1">
      <c r="B1763" s="180"/>
      <c r="C1763" s="210"/>
      <c r="D1763" s="180"/>
      <c r="E1763" s="107"/>
      <c r="F1763" s="179"/>
      <c r="G1763" s="179"/>
      <c r="H1763" s="1"/>
      <c r="I1763" s="1"/>
      <c r="J1763" s="1"/>
      <c r="K1763" s="109"/>
      <c r="L1763" s="1"/>
      <c r="M1763" s="1"/>
      <c r="N1763" s="1"/>
      <c r="O1763" s="1"/>
      <c r="P1763" s="12"/>
      <c r="Q1763" s="12"/>
      <c r="R1763" s="12"/>
      <c r="S1763" s="12"/>
      <c r="T1763" s="12"/>
      <c r="U1763" s="12"/>
    </row>
    <row r="1764" spans="2:21" s="127" customFormat="1" ht="30" customHeight="1">
      <c r="B1764" s="180"/>
      <c r="C1764" s="210"/>
      <c r="D1764" s="180"/>
      <c r="E1764" s="107"/>
      <c r="F1764" s="179"/>
      <c r="G1764" s="179"/>
      <c r="H1764" s="1"/>
      <c r="I1764" s="1"/>
      <c r="J1764" s="1"/>
      <c r="K1764" s="109"/>
      <c r="L1764" s="1"/>
      <c r="M1764" s="1"/>
      <c r="N1764" s="1"/>
      <c r="O1764" s="1"/>
      <c r="P1764" s="12"/>
      <c r="Q1764" s="12"/>
      <c r="R1764" s="12"/>
      <c r="S1764" s="12"/>
      <c r="T1764" s="12"/>
      <c r="U1764" s="12"/>
    </row>
    <row r="1765" spans="2:21" s="127" customFormat="1" ht="30" customHeight="1">
      <c r="B1765" s="180"/>
      <c r="C1765" s="210"/>
      <c r="D1765" s="180"/>
      <c r="E1765" s="107"/>
      <c r="F1765" s="179"/>
      <c r="G1765" s="179"/>
      <c r="H1765" s="1"/>
      <c r="I1765" s="1"/>
      <c r="J1765" s="1"/>
      <c r="K1765" s="109"/>
      <c r="L1765" s="1"/>
      <c r="M1765" s="1"/>
      <c r="N1765" s="1"/>
      <c r="O1765" s="1"/>
      <c r="P1765" s="12"/>
      <c r="Q1765" s="12"/>
      <c r="R1765" s="12"/>
      <c r="S1765" s="12"/>
      <c r="T1765" s="12"/>
      <c r="U1765" s="12"/>
    </row>
    <row r="1766" spans="2:21" s="127" customFormat="1" ht="30" customHeight="1">
      <c r="B1766" s="180"/>
      <c r="C1766" s="210"/>
      <c r="D1766" s="180"/>
      <c r="E1766" s="107"/>
      <c r="F1766" s="179"/>
      <c r="G1766" s="179"/>
      <c r="H1766" s="1"/>
      <c r="I1766" s="1"/>
      <c r="J1766" s="1"/>
      <c r="K1766" s="109"/>
      <c r="L1766" s="1"/>
      <c r="M1766" s="1"/>
      <c r="N1766" s="1"/>
      <c r="O1766" s="1"/>
      <c r="P1766" s="12"/>
      <c r="Q1766" s="12"/>
      <c r="R1766" s="12"/>
      <c r="S1766" s="12"/>
      <c r="T1766" s="12"/>
      <c r="U1766" s="12"/>
    </row>
    <row r="1767" spans="2:21" s="127" customFormat="1" ht="30" customHeight="1">
      <c r="B1767" s="180"/>
      <c r="C1767" s="210"/>
      <c r="D1767" s="180"/>
      <c r="E1767" s="107"/>
      <c r="F1767" s="179"/>
      <c r="G1767" s="179"/>
      <c r="H1767" s="1"/>
      <c r="I1767" s="1"/>
      <c r="J1767" s="1"/>
      <c r="K1767" s="109"/>
      <c r="L1767" s="1"/>
      <c r="M1767" s="1"/>
      <c r="N1767" s="1"/>
      <c r="O1767" s="1"/>
      <c r="P1767" s="12"/>
      <c r="Q1767" s="12"/>
      <c r="R1767" s="12"/>
      <c r="S1767" s="12"/>
      <c r="T1767" s="12"/>
      <c r="U1767" s="12"/>
    </row>
    <row r="1768" spans="2:21" s="127" customFormat="1" ht="30" customHeight="1">
      <c r="B1768" s="180"/>
      <c r="C1768" s="210"/>
      <c r="D1768" s="180"/>
      <c r="E1768" s="107"/>
      <c r="F1768" s="179"/>
      <c r="G1768" s="179"/>
      <c r="H1768" s="1"/>
      <c r="I1768" s="1"/>
      <c r="J1768" s="1"/>
      <c r="K1768" s="109"/>
      <c r="L1768" s="1"/>
      <c r="M1768" s="1"/>
      <c r="N1768" s="1"/>
      <c r="O1768" s="1"/>
      <c r="P1768" s="12"/>
      <c r="Q1768" s="12"/>
      <c r="R1768" s="12"/>
      <c r="S1768" s="12"/>
      <c r="T1768" s="12"/>
      <c r="U1768" s="12"/>
    </row>
    <row r="1769" spans="2:21" s="127" customFormat="1" ht="30" customHeight="1">
      <c r="B1769" s="180"/>
      <c r="C1769" s="210"/>
      <c r="D1769" s="180"/>
      <c r="E1769" s="107"/>
      <c r="F1769" s="179"/>
      <c r="G1769" s="179"/>
      <c r="H1769" s="1"/>
      <c r="I1769" s="1"/>
      <c r="J1769" s="1"/>
      <c r="K1769" s="109"/>
      <c r="L1769" s="1"/>
      <c r="M1769" s="1"/>
      <c r="N1769" s="1"/>
      <c r="O1769" s="1"/>
      <c r="P1769" s="12"/>
      <c r="Q1769" s="12"/>
      <c r="R1769" s="12"/>
      <c r="S1769" s="12"/>
      <c r="T1769" s="12"/>
      <c r="U1769" s="12"/>
    </row>
    <row r="1770" spans="2:21" s="127" customFormat="1" ht="30" customHeight="1">
      <c r="B1770" s="180"/>
      <c r="C1770" s="210"/>
      <c r="D1770" s="180"/>
      <c r="E1770" s="107"/>
      <c r="F1770" s="179"/>
      <c r="G1770" s="179"/>
      <c r="H1770" s="1"/>
      <c r="I1770" s="1"/>
      <c r="J1770" s="1"/>
      <c r="K1770" s="109"/>
      <c r="L1770" s="1"/>
      <c r="M1770" s="1"/>
      <c r="N1770" s="1"/>
      <c r="O1770" s="1"/>
      <c r="P1770" s="12"/>
      <c r="Q1770" s="12"/>
      <c r="R1770" s="12"/>
      <c r="S1770" s="12"/>
      <c r="T1770" s="12"/>
      <c r="U1770" s="12"/>
    </row>
    <row r="1771" spans="2:21" s="127" customFormat="1" ht="30" customHeight="1">
      <c r="B1771" s="180"/>
      <c r="C1771" s="210"/>
      <c r="D1771" s="180"/>
      <c r="E1771" s="107"/>
      <c r="F1771" s="179"/>
      <c r="G1771" s="179"/>
      <c r="H1771" s="1"/>
      <c r="I1771" s="1"/>
      <c r="J1771" s="1"/>
      <c r="K1771" s="109"/>
      <c r="L1771" s="1"/>
      <c r="M1771" s="1"/>
      <c r="N1771" s="1"/>
      <c r="O1771" s="1"/>
      <c r="P1771" s="12"/>
      <c r="Q1771" s="12"/>
      <c r="R1771" s="12"/>
      <c r="S1771" s="12"/>
      <c r="T1771" s="12"/>
      <c r="U1771" s="12"/>
    </row>
    <row r="1772" spans="2:21" s="127" customFormat="1" ht="30" customHeight="1">
      <c r="B1772" s="180"/>
      <c r="C1772" s="210"/>
      <c r="D1772" s="180"/>
      <c r="E1772" s="107"/>
      <c r="F1772" s="179"/>
      <c r="G1772" s="179"/>
      <c r="H1772" s="1"/>
      <c r="I1772" s="1"/>
      <c r="J1772" s="1"/>
      <c r="K1772" s="109"/>
      <c r="L1772" s="1"/>
      <c r="M1772" s="1"/>
      <c r="N1772" s="1"/>
      <c r="O1772" s="1"/>
      <c r="P1772" s="12"/>
      <c r="Q1772" s="12"/>
      <c r="R1772" s="12"/>
      <c r="S1772" s="12"/>
      <c r="T1772" s="12"/>
      <c r="U1772" s="12"/>
    </row>
    <row r="1773" spans="2:21" s="127" customFormat="1" ht="30" customHeight="1">
      <c r="B1773" s="180"/>
      <c r="C1773" s="210"/>
      <c r="D1773" s="180"/>
      <c r="E1773" s="107"/>
      <c r="F1773" s="179"/>
      <c r="G1773" s="179"/>
      <c r="H1773" s="1"/>
      <c r="I1773" s="1"/>
      <c r="J1773" s="1"/>
      <c r="K1773" s="109"/>
      <c r="L1773" s="1"/>
      <c r="M1773" s="1"/>
      <c r="N1773" s="1"/>
      <c r="O1773" s="1"/>
      <c r="P1773" s="12"/>
      <c r="Q1773" s="12"/>
      <c r="R1773" s="12"/>
      <c r="S1773" s="12"/>
      <c r="T1773" s="12"/>
      <c r="U1773" s="12"/>
    </row>
    <row r="1774" spans="2:21" s="127" customFormat="1" ht="30" customHeight="1">
      <c r="B1774" s="180"/>
      <c r="C1774" s="210"/>
      <c r="D1774" s="180"/>
      <c r="E1774" s="107"/>
      <c r="F1774" s="179"/>
      <c r="G1774" s="179"/>
      <c r="H1774" s="1"/>
      <c r="I1774" s="1"/>
      <c r="J1774" s="1"/>
      <c r="K1774" s="109"/>
      <c r="L1774" s="1"/>
      <c r="M1774" s="1"/>
      <c r="N1774" s="1"/>
      <c r="O1774" s="1"/>
      <c r="P1774" s="12"/>
      <c r="Q1774" s="12"/>
      <c r="R1774" s="12"/>
      <c r="S1774" s="12"/>
      <c r="T1774" s="12"/>
      <c r="U1774" s="12"/>
    </row>
    <row r="1775" spans="2:21" s="127" customFormat="1" ht="30" customHeight="1">
      <c r="B1775" s="180"/>
      <c r="C1775" s="210"/>
      <c r="D1775" s="180"/>
      <c r="E1775" s="107"/>
      <c r="F1775" s="179"/>
      <c r="G1775" s="179"/>
      <c r="H1775" s="1"/>
      <c r="I1775" s="1"/>
      <c r="J1775" s="1"/>
      <c r="K1775" s="109"/>
      <c r="L1775" s="1"/>
      <c r="M1775" s="1"/>
      <c r="N1775" s="1"/>
      <c r="O1775" s="1"/>
      <c r="P1775" s="12"/>
      <c r="Q1775" s="12"/>
      <c r="R1775" s="12"/>
      <c r="S1775" s="12"/>
      <c r="T1775" s="12"/>
      <c r="U1775" s="12"/>
    </row>
    <row r="1776" spans="2:21" s="127" customFormat="1" ht="30" customHeight="1">
      <c r="B1776" s="180"/>
      <c r="C1776" s="210"/>
      <c r="D1776" s="180"/>
      <c r="E1776" s="107"/>
      <c r="F1776" s="179"/>
      <c r="G1776" s="179"/>
      <c r="H1776" s="1"/>
      <c r="I1776" s="1"/>
      <c r="J1776" s="1"/>
      <c r="K1776" s="109"/>
      <c r="L1776" s="1"/>
      <c r="M1776" s="1"/>
      <c r="N1776" s="1"/>
      <c r="O1776" s="1"/>
      <c r="P1776" s="12"/>
      <c r="Q1776" s="12"/>
      <c r="R1776" s="12"/>
      <c r="S1776" s="12"/>
      <c r="T1776" s="12"/>
      <c r="U1776" s="12"/>
    </row>
    <row r="1777" spans="2:21" s="127" customFormat="1" ht="30" customHeight="1">
      <c r="B1777" s="180"/>
      <c r="C1777" s="210"/>
      <c r="D1777" s="180"/>
      <c r="E1777" s="107"/>
      <c r="F1777" s="179"/>
      <c r="G1777" s="179"/>
      <c r="H1777" s="1"/>
      <c r="I1777" s="1"/>
      <c r="J1777" s="1"/>
      <c r="K1777" s="109"/>
      <c r="L1777" s="1"/>
      <c r="M1777" s="1"/>
      <c r="N1777" s="1"/>
      <c r="O1777" s="1"/>
      <c r="P1777" s="12"/>
      <c r="Q1777" s="12"/>
      <c r="R1777" s="12"/>
      <c r="S1777" s="12"/>
      <c r="T1777" s="12"/>
      <c r="U1777" s="12"/>
    </row>
    <row r="1778" spans="2:21" s="127" customFormat="1" ht="30" customHeight="1">
      <c r="B1778" s="180"/>
      <c r="C1778" s="210"/>
      <c r="D1778" s="180"/>
      <c r="E1778" s="107"/>
      <c r="F1778" s="179"/>
      <c r="G1778" s="179"/>
      <c r="H1778" s="1"/>
      <c r="I1778" s="1"/>
      <c r="J1778" s="1"/>
      <c r="K1778" s="109"/>
      <c r="L1778" s="1"/>
      <c r="M1778" s="1"/>
      <c r="N1778" s="1"/>
      <c r="O1778" s="1"/>
      <c r="P1778" s="12"/>
      <c r="Q1778" s="12"/>
      <c r="R1778" s="12"/>
      <c r="S1778" s="12"/>
      <c r="T1778" s="12"/>
      <c r="U1778" s="12"/>
    </row>
    <row r="1779" spans="2:21" s="127" customFormat="1" ht="30" customHeight="1">
      <c r="B1779" s="180"/>
      <c r="C1779" s="210"/>
      <c r="D1779" s="180"/>
      <c r="E1779" s="107"/>
      <c r="F1779" s="179"/>
      <c r="G1779" s="179"/>
      <c r="H1779" s="1"/>
      <c r="I1779" s="1"/>
      <c r="J1779" s="1"/>
      <c r="K1779" s="109"/>
      <c r="L1779" s="1"/>
      <c r="M1779" s="1"/>
      <c r="N1779" s="1"/>
      <c r="O1779" s="1"/>
      <c r="P1779" s="12"/>
      <c r="Q1779" s="12"/>
      <c r="R1779" s="12"/>
      <c r="S1779" s="12"/>
      <c r="T1779" s="12"/>
      <c r="U1779" s="12"/>
    </row>
    <row r="1780" spans="2:21" s="127" customFormat="1" ht="30" customHeight="1">
      <c r="B1780" s="180"/>
      <c r="C1780" s="210"/>
      <c r="D1780" s="180"/>
      <c r="E1780" s="107"/>
      <c r="F1780" s="179"/>
      <c r="G1780" s="179"/>
      <c r="H1780" s="1"/>
      <c r="I1780" s="1"/>
      <c r="J1780" s="1"/>
      <c r="K1780" s="109"/>
      <c r="L1780" s="1"/>
      <c r="M1780" s="1"/>
      <c r="N1780" s="1"/>
      <c r="O1780" s="1"/>
      <c r="P1780" s="12"/>
      <c r="Q1780" s="12"/>
      <c r="R1780" s="12"/>
      <c r="S1780" s="12"/>
      <c r="T1780" s="12"/>
      <c r="U1780" s="12"/>
    </row>
    <row r="1781" spans="2:21" s="127" customFormat="1" ht="30" customHeight="1">
      <c r="B1781" s="180"/>
      <c r="C1781" s="210"/>
      <c r="D1781" s="180"/>
      <c r="E1781" s="107"/>
      <c r="F1781" s="179"/>
      <c r="G1781" s="179"/>
      <c r="H1781" s="1"/>
      <c r="I1781" s="1"/>
      <c r="J1781" s="1"/>
      <c r="K1781" s="109"/>
      <c r="L1781" s="1"/>
      <c r="M1781" s="1"/>
      <c r="N1781" s="1"/>
      <c r="O1781" s="1"/>
      <c r="P1781" s="12"/>
      <c r="Q1781" s="12"/>
      <c r="R1781" s="12"/>
      <c r="S1781" s="12"/>
      <c r="T1781" s="12"/>
      <c r="U1781" s="12"/>
    </row>
    <row r="1782" spans="2:21" s="127" customFormat="1" ht="30" customHeight="1">
      <c r="B1782" s="180"/>
      <c r="C1782" s="210"/>
      <c r="D1782" s="180"/>
      <c r="E1782" s="107"/>
      <c r="F1782" s="179"/>
      <c r="G1782" s="179"/>
      <c r="H1782" s="1"/>
      <c r="I1782" s="1"/>
      <c r="J1782" s="1"/>
      <c r="K1782" s="109"/>
      <c r="L1782" s="1"/>
      <c r="M1782" s="1"/>
      <c r="N1782" s="1"/>
      <c r="O1782" s="1"/>
      <c r="P1782" s="12"/>
      <c r="Q1782" s="12"/>
      <c r="R1782" s="12"/>
      <c r="S1782" s="12"/>
      <c r="T1782" s="12"/>
      <c r="U1782" s="12"/>
    </row>
    <row r="1783" spans="2:21" s="127" customFormat="1" ht="30" customHeight="1">
      <c r="B1783" s="180"/>
      <c r="C1783" s="210"/>
      <c r="D1783" s="180"/>
      <c r="E1783" s="107"/>
      <c r="F1783" s="179"/>
      <c r="G1783" s="179"/>
      <c r="H1783" s="1"/>
      <c r="I1783" s="1"/>
      <c r="J1783" s="1"/>
      <c r="K1783" s="109"/>
      <c r="L1783" s="1"/>
      <c r="M1783" s="1"/>
      <c r="N1783" s="1"/>
      <c r="O1783" s="1"/>
      <c r="P1783" s="12"/>
      <c r="Q1783" s="12"/>
      <c r="R1783" s="12"/>
      <c r="S1783" s="12"/>
      <c r="T1783" s="12"/>
      <c r="U1783" s="12"/>
    </row>
    <row r="1784" spans="2:21" s="127" customFormat="1" ht="30" customHeight="1">
      <c r="B1784" s="180"/>
      <c r="C1784" s="210"/>
      <c r="D1784" s="180"/>
      <c r="E1784" s="107"/>
      <c r="F1784" s="179"/>
      <c r="G1784" s="179"/>
      <c r="H1784" s="1"/>
      <c r="I1784" s="1"/>
      <c r="J1784" s="1"/>
      <c r="K1784" s="109"/>
      <c r="L1784" s="1"/>
      <c r="M1784" s="1"/>
      <c r="N1784" s="1"/>
      <c r="O1784" s="1"/>
      <c r="P1784" s="12"/>
      <c r="Q1784" s="12"/>
      <c r="R1784" s="12"/>
      <c r="S1784" s="12"/>
      <c r="T1784" s="12"/>
      <c r="U1784" s="12"/>
    </row>
    <row r="1785" spans="2:21" s="127" customFormat="1" ht="30" customHeight="1">
      <c r="B1785" s="180"/>
      <c r="C1785" s="210"/>
      <c r="D1785" s="180"/>
      <c r="E1785" s="107"/>
      <c r="F1785" s="179"/>
      <c r="G1785" s="179"/>
      <c r="H1785" s="1"/>
      <c r="I1785" s="1"/>
      <c r="J1785" s="1"/>
      <c r="K1785" s="109"/>
      <c r="L1785" s="1"/>
      <c r="M1785" s="1"/>
      <c r="N1785" s="1"/>
      <c r="O1785" s="1"/>
      <c r="P1785" s="12"/>
      <c r="Q1785" s="12"/>
      <c r="R1785" s="12"/>
      <c r="S1785" s="12"/>
      <c r="T1785" s="12"/>
      <c r="U1785" s="12"/>
    </row>
    <row r="1786" spans="2:21" s="127" customFormat="1" ht="30" customHeight="1">
      <c r="B1786" s="180"/>
      <c r="C1786" s="210"/>
      <c r="D1786" s="180"/>
      <c r="E1786" s="107"/>
      <c r="F1786" s="179"/>
      <c r="G1786" s="179"/>
      <c r="H1786" s="1"/>
      <c r="I1786" s="1"/>
      <c r="J1786" s="1"/>
      <c r="K1786" s="109"/>
      <c r="L1786" s="1"/>
      <c r="M1786" s="1"/>
      <c r="N1786" s="1"/>
      <c r="O1786" s="1"/>
      <c r="P1786" s="12"/>
      <c r="Q1786" s="12"/>
      <c r="R1786" s="12"/>
      <c r="S1786" s="12"/>
      <c r="T1786" s="12"/>
      <c r="U1786" s="12"/>
    </row>
    <row r="1787" spans="2:21" s="127" customFormat="1" ht="30" customHeight="1">
      <c r="B1787" s="180"/>
      <c r="C1787" s="210"/>
      <c r="D1787" s="180"/>
      <c r="E1787" s="107"/>
      <c r="F1787" s="179"/>
      <c r="G1787" s="179"/>
      <c r="H1787" s="1"/>
      <c r="I1787" s="1"/>
      <c r="J1787" s="1"/>
      <c r="K1787" s="109"/>
      <c r="L1787" s="1"/>
      <c r="M1787" s="1"/>
      <c r="N1787" s="1"/>
      <c r="O1787" s="1"/>
      <c r="P1787" s="12"/>
      <c r="Q1787" s="12"/>
      <c r="R1787" s="12"/>
      <c r="S1787" s="12"/>
      <c r="T1787" s="12"/>
      <c r="U1787" s="12"/>
    </row>
    <row r="1788" spans="2:21" s="127" customFormat="1" ht="30" customHeight="1">
      <c r="B1788" s="180"/>
      <c r="C1788" s="210"/>
      <c r="D1788" s="180"/>
      <c r="E1788" s="107"/>
      <c r="F1788" s="179"/>
      <c r="G1788" s="179"/>
      <c r="H1788" s="1"/>
      <c r="I1788" s="1"/>
      <c r="J1788" s="1"/>
      <c r="K1788" s="109"/>
      <c r="L1788" s="1"/>
      <c r="M1788" s="1"/>
      <c r="N1788" s="1"/>
      <c r="O1788" s="1"/>
      <c r="P1788" s="12"/>
      <c r="Q1788" s="12"/>
      <c r="R1788" s="12"/>
      <c r="S1788" s="12"/>
      <c r="T1788" s="12"/>
      <c r="U1788" s="12"/>
    </row>
    <row r="1789" spans="2:21" s="127" customFormat="1" ht="30" customHeight="1">
      <c r="B1789" s="180"/>
      <c r="C1789" s="210"/>
      <c r="D1789" s="180"/>
      <c r="E1789" s="107"/>
      <c r="F1789" s="179"/>
      <c r="G1789" s="179"/>
      <c r="H1789" s="1"/>
      <c r="I1789" s="1"/>
      <c r="J1789" s="1"/>
      <c r="K1789" s="109"/>
      <c r="L1789" s="1"/>
      <c r="M1789" s="1"/>
      <c r="N1789" s="1"/>
      <c r="O1789" s="1"/>
      <c r="P1789" s="12"/>
      <c r="Q1789" s="12"/>
      <c r="R1789" s="12"/>
      <c r="S1789" s="12"/>
      <c r="T1789" s="12"/>
      <c r="U1789" s="12"/>
    </row>
    <row r="1790" spans="2:21" s="127" customFormat="1" ht="30" customHeight="1">
      <c r="B1790" s="180"/>
      <c r="C1790" s="210"/>
      <c r="D1790" s="180"/>
      <c r="E1790" s="107"/>
      <c r="F1790" s="179"/>
      <c r="G1790" s="179"/>
      <c r="H1790" s="1"/>
      <c r="I1790" s="1"/>
      <c r="J1790" s="1"/>
      <c r="K1790" s="109"/>
      <c r="L1790" s="1"/>
      <c r="M1790" s="1"/>
      <c r="N1790" s="1"/>
      <c r="O1790" s="1"/>
      <c r="P1790" s="12"/>
      <c r="Q1790" s="12"/>
      <c r="R1790" s="12"/>
      <c r="S1790" s="12"/>
      <c r="T1790" s="12"/>
      <c r="U1790" s="12"/>
    </row>
    <row r="1791" spans="2:21" s="127" customFormat="1" ht="30" customHeight="1">
      <c r="B1791" s="180"/>
      <c r="C1791" s="210"/>
      <c r="D1791" s="180"/>
      <c r="E1791" s="107"/>
      <c r="F1791" s="179"/>
      <c r="G1791" s="179"/>
      <c r="H1791" s="1"/>
      <c r="I1791" s="1"/>
      <c r="J1791" s="1"/>
      <c r="K1791" s="109"/>
      <c r="L1791" s="1"/>
      <c r="M1791" s="1"/>
      <c r="N1791" s="1"/>
      <c r="O1791" s="1"/>
      <c r="P1791" s="12"/>
      <c r="Q1791" s="12"/>
      <c r="R1791" s="12"/>
      <c r="S1791" s="12"/>
      <c r="T1791" s="12"/>
      <c r="U1791" s="12"/>
    </row>
    <row r="1792" spans="2:21" s="127" customFormat="1" ht="30" customHeight="1">
      <c r="B1792" s="180"/>
      <c r="C1792" s="210"/>
      <c r="D1792" s="180"/>
      <c r="E1792" s="107"/>
      <c r="F1792" s="179"/>
      <c r="G1792" s="179"/>
      <c r="H1792" s="1"/>
      <c r="I1792" s="1"/>
      <c r="J1792" s="1"/>
      <c r="K1792" s="109"/>
      <c r="L1792" s="1"/>
      <c r="M1792" s="1"/>
      <c r="N1792" s="1"/>
      <c r="O1792" s="1"/>
      <c r="P1792" s="12"/>
      <c r="Q1792" s="12"/>
      <c r="R1792" s="12"/>
      <c r="S1792" s="12"/>
      <c r="T1792" s="12"/>
      <c r="U1792" s="12"/>
    </row>
    <row r="1793" spans="2:21" s="127" customFormat="1" ht="30" customHeight="1">
      <c r="B1793" s="180"/>
      <c r="C1793" s="210"/>
      <c r="D1793" s="180"/>
      <c r="E1793" s="107"/>
      <c r="F1793" s="179"/>
      <c r="G1793" s="179"/>
      <c r="H1793" s="1"/>
      <c r="I1793" s="1"/>
      <c r="J1793" s="1"/>
      <c r="K1793" s="109"/>
      <c r="L1793" s="1"/>
      <c r="M1793" s="1"/>
      <c r="N1793" s="1"/>
      <c r="O1793" s="1"/>
      <c r="P1793" s="12"/>
      <c r="Q1793" s="12"/>
      <c r="R1793" s="12"/>
      <c r="S1793" s="12"/>
      <c r="T1793" s="12"/>
      <c r="U1793" s="12"/>
    </row>
    <row r="1794" spans="2:21" s="127" customFormat="1" ht="30" customHeight="1">
      <c r="B1794" s="180"/>
      <c r="C1794" s="210"/>
      <c r="D1794" s="180"/>
      <c r="E1794" s="107"/>
      <c r="F1794" s="179"/>
      <c r="G1794" s="179"/>
      <c r="H1794" s="1"/>
      <c r="I1794" s="1"/>
      <c r="J1794" s="1"/>
      <c r="K1794" s="109"/>
      <c r="L1794" s="1"/>
      <c r="M1794" s="1"/>
      <c r="N1794" s="1"/>
      <c r="O1794" s="1"/>
      <c r="P1794" s="12"/>
      <c r="Q1794" s="12"/>
      <c r="R1794" s="12"/>
      <c r="S1794" s="12"/>
      <c r="T1794" s="12"/>
      <c r="U1794" s="12"/>
    </row>
    <row r="1795" spans="2:21" s="127" customFormat="1" ht="30" customHeight="1">
      <c r="B1795" s="180"/>
      <c r="C1795" s="210"/>
      <c r="D1795" s="180"/>
      <c r="E1795" s="107"/>
      <c r="F1795" s="179"/>
      <c r="G1795" s="179"/>
      <c r="H1795" s="1"/>
      <c r="I1795" s="1"/>
      <c r="J1795" s="1"/>
      <c r="K1795" s="109"/>
      <c r="L1795" s="1"/>
      <c r="M1795" s="1"/>
      <c r="N1795" s="1"/>
      <c r="O1795" s="1"/>
      <c r="P1795" s="12"/>
      <c r="Q1795" s="12"/>
      <c r="R1795" s="12"/>
      <c r="S1795" s="12"/>
      <c r="T1795" s="12"/>
      <c r="U1795" s="12"/>
    </row>
    <row r="1796" spans="2:21" s="127" customFormat="1" ht="30" customHeight="1">
      <c r="B1796" s="180"/>
      <c r="C1796" s="210"/>
      <c r="D1796" s="180"/>
      <c r="E1796" s="107"/>
      <c r="F1796" s="179"/>
      <c r="G1796" s="179"/>
      <c r="H1796" s="1"/>
      <c r="I1796" s="1"/>
      <c r="J1796" s="1"/>
      <c r="K1796" s="109"/>
      <c r="L1796" s="1"/>
      <c r="M1796" s="1"/>
      <c r="N1796" s="1"/>
      <c r="O1796" s="1"/>
      <c r="P1796" s="12"/>
      <c r="Q1796" s="12"/>
      <c r="R1796" s="12"/>
      <c r="S1796" s="12"/>
      <c r="T1796" s="12"/>
      <c r="U1796" s="12"/>
    </row>
    <row r="1797" spans="2:21" s="127" customFormat="1" ht="30" customHeight="1">
      <c r="B1797" s="180"/>
      <c r="C1797" s="210"/>
      <c r="D1797" s="180"/>
      <c r="E1797" s="107"/>
      <c r="F1797" s="179"/>
      <c r="G1797" s="179"/>
      <c r="H1797" s="1"/>
      <c r="I1797" s="1"/>
      <c r="J1797" s="1"/>
      <c r="K1797" s="109"/>
      <c r="L1797" s="1"/>
      <c r="M1797" s="1"/>
      <c r="N1797" s="1"/>
      <c r="O1797" s="1"/>
      <c r="P1797" s="12"/>
      <c r="Q1797" s="12"/>
      <c r="R1797" s="12"/>
      <c r="S1797" s="12"/>
      <c r="T1797" s="12"/>
      <c r="U1797" s="12"/>
    </row>
    <row r="1798" spans="2:21" s="127" customFormat="1" ht="30" customHeight="1">
      <c r="B1798" s="180"/>
      <c r="C1798" s="210"/>
      <c r="D1798" s="180"/>
      <c r="E1798" s="107"/>
      <c r="F1798" s="179"/>
      <c r="G1798" s="179"/>
      <c r="H1798" s="1"/>
      <c r="I1798" s="1"/>
      <c r="J1798" s="1"/>
      <c r="K1798" s="109"/>
      <c r="L1798" s="1"/>
      <c r="M1798" s="1"/>
      <c r="N1798" s="1"/>
      <c r="O1798" s="1"/>
      <c r="P1798" s="12"/>
      <c r="Q1798" s="12"/>
      <c r="R1798" s="12"/>
      <c r="S1798" s="12"/>
      <c r="T1798" s="12"/>
      <c r="U1798" s="12"/>
    </row>
    <row r="1799" spans="2:21" s="127" customFormat="1" ht="30" customHeight="1">
      <c r="B1799" s="180"/>
      <c r="C1799" s="210"/>
      <c r="D1799" s="180"/>
      <c r="E1799" s="107"/>
      <c r="F1799" s="179"/>
      <c r="G1799" s="179"/>
      <c r="H1799" s="1"/>
      <c r="I1799" s="1"/>
      <c r="J1799" s="1"/>
      <c r="K1799" s="109"/>
      <c r="L1799" s="1"/>
      <c r="M1799" s="1"/>
      <c r="N1799" s="1"/>
      <c r="O1799" s="1"/>
      <c r="P1799" s="12"/>
      <c r="Q1799" s="12"/>
      <c r="R1799" s="12"/>
      <c r="S1799" s="12"/>
      <c r="T1799" s="12"/>
      <c r="U1799" s="12"/>
    </row>
    <row r="1800" spans="2:21" s="127" customFormat="1" ht="30" customHeight="1">
      <c r="B1800" s="180"/>
      <c r="C1800" s="210"/>
      <c r="D1800" s="180"/>
      <c r="E1800" s="107"/>
      <c r="F1800" s="179"/>
      <c r="G1800" s="179"/>
      <c r="H1800" s="1"/>
      <c r="I1800" s="1"/>
      <c r="J1800" s="1"/>
      <c r="K1800" s="109"/>
      <c r="L1800" s="1"/>
      <c r="M1800" s="1"/>
      <c r="N1800" s="1"/>
      <c r="O1800" s="1"/>
      <c r="P1800" s="12"/>
      <c r="Q1800" s="12"/>
      <c r="R1800" s="12"/>
      <c r="S1800" s="12"/>
      <c r="T1800" s="12"/>
      <c r="U1800" s="12"/>
    </row>
    <row r="1801" spans="2:21" s="127" customFormat="1" ht="30" customHeight="1">
      <c r="B1801" s="180"/>
      <c r="C1801" s="210"/>
      <c r="D1801" s="180"/>
      <c r="E1801" s="107"/>
      <c r="F1801" s="179"/>
      <c r="G1801" s="179"/>
      <c r="H1801" s="1"/>
      <c r="I1801" s="1"/>
      <c r="J1801" s="1"/>
      <c r="K1801" s="109"/>
      <c r="L1801" s="1"/>
      <c r="M1801" s="1"/>
      <c r="N1801" s="1"/>
      <c r="O1801" s="1"/>
      <c r="P1801" s="12"/>
      <c r="Q1801" s="12"/>
      <c r="R1801" s="12"/>
      <c r="S1801" s="12"/>
      <c r="T1801" s="12"/>
      <c r="U1801" s="12"/>
    </row>
    <row r="1802" spans="2:21" s="127" customFormat="1" ht="30" customHeight="1">
      <c r="B1802" s="180"/>
      <c r="C1802" s="210"/>
      <c r="D1802" s="180"/>
      <c r="E1802" s="107"/>
      <c r="F1802" s="179"/>
      <c r="G1802" s="179"/>
      <c r="H1802" s="1"/>
      <c r="I1802" s="1"/>
      <c r="J1802" s="1"/>
      <c r="K1802" s="109"/>
      <c r="L1802" s="1"/>
      <c r="M1802" s="1"/>
      <c r="N1802" s="1"/>
      <c r="O1802" s="1"/>
      <c r="P1802" s="12"/>
      <c r="Q1802" s="12"/>
      <c r="R1802" s="12"/>
      <c r="S1802" s="12"/>
      <c r="T1802" s="12"/>
      <c r="U1802" s="12"/>
    </row>
    <row r="1803" spans="2:21" s="127" customFormat="1" ht="30" customHeight="1">
      <c r="B1803" s="180"/>
      <c r="C1803" s="210"/>
      <c r="D1803" s="180"/>
      <c r="E1803" s="107"/>
      <c r="F1803" s="179"/>
      <c r="G1803" s="179"/>
      <c r="H1803" s="1"/>
      <c r="I1803" s="1"/>
      <c r="J1803" s="1"/>
      <c r="K1803" s="109"/>
      <c r="L1803" s="1"/>
      <c r="M1803" s="1"/>
      <c r="N1803" s="1"/>
      <c r="O1803" s="1"/>
      <c r="P1803" s="12"/>
      <c r="Q1803" s="12"/>
      <c r="R1803" s="12"/>
      <c r="S1803" s="12"/>
      <c r="T1803" s="12"/>
      <c r="U1803" s="12"/>
    </row>
    <row r="1804" spans="2:21" s="127" customFormat="1" ht="30" customHeight="1">
      <c r="B1804" s="180"/>
      <c r="C1804" s="210"/>
      <c r="D1804" s="180"/>
      <c r="E1804" s="107"/>
      <c r="F1804" s="179"/>
      <c r="G1804" s="179"/>
      <c r="H1804" s="1"/>
      <c r="I1804" s="1"/>
      <c r="J1804" s="1"/>
      <c r="K1804" s="109"/>
      <c r="L1804" s="1"/>
      <c r="M1804" s="1"/>
      <c r="N1804" s="1"/>
      <c r="O1804" s="1"/>
      <c r="P1804" s="12"/>
      <c r="Q1804" s="12"/>
      <c r="R1804" s="12"/>
      <c r="S1804" s="12"/>
      <c r="T1804" s="12"/>
      <c r="U1804" s="12"/>
    </row>
    <row r="1805" spans="2:21" s="127" customFormat="1" ht="30" customHeight="1">
      <c r="B1805" s="180"/>
      <c r="C1805" s="210"/>
      <c r="D1805" s="180"/>
      <c r="E1805" s="107"/>
      <c r="F1805" s="179"/>
      <c r="G1805" s="179"/>
      <c r="H1805" s="1"/>
      <c r="I1805" s="1"/>
      <c r="J1805" s="1"/>
      <c r="K1805" s="109"/>
      <c r="L1805" s="1"/>
      <c r="M1805" s="1"/>
      <c r="N1805" s="1"/>
      <c r="O1805" s="1"/>
      <c r="P1805" s="12"/>
      <c r="Q1805" s="12"/>
      <c r="R1805" s="12"/>
      <c r="S1805" s="12"/>
      <c r="T1805" s="12"/>
      <c r="U1805" s="12"/>
    </row>
    <row r="1806" spans="2:21" s="127" customFormat="1" ht="30" customHeight="1">
      <c r="B1806" s="180"/>
      <c r="C1806" s="210"/>
      <c r="D1806" s="180"/>
      <c r="E1806" s="107"/>
      <c r="F1806" s="179"/>
      <c r="G1806" s="179"/>
      <c r="H1806" s="1"/>
      <c r="I1806" s="1"/>
      <c r="J1806" s="1"/>
      <c r="K1806" s="109"/>
      <c r="L1806" s="1"/>
      <c r="M1806" s="1"/>
      <c r="N1806" s="1"/>
      <c r="O1806" s="1"/>
      <c r="P1806" s="12"/>
      <c r="Q1806" s="12"/>
      <c r="R1806" s="12"/>
      <c r="S1806" s="12"/>
      <c r="T1806" s="12"/>
      <c r="U1806" s="12"/>
    </row>
    <row r="1807" spans="2:21" s="127" customFormat="1" ht="30" customHeight="1">
      <c r="B1807" s="180"/>
      <c r="C1807" s="210"/>
      <c r="D1807" s="180"/>
      <c r="E1807" s="107"/>
      <c r="F1807" s="179"/>
      <c r="G1807" s="179"/>
      <c r="H1807" s="1"/>
      <c r="I1807" s="1"/>
      <c r="J1807" s="1"/>
      <c r="K1807" s="109"/>
      <c r="L1807" s="1"/>
      <c r="M1807" s="1"/>
      <c r="N1807" s="1"/>
      <c r="O1807" s="1"/>
      <c r="P1807" s="12"/>
      <c r="Q1807" s="12"/>
      <c r="R1807" s="12"/>
      <c r="S1807" s="12"/>
      <c r="T1807" s="12"/>
      <c r="U1807" s="12"/>
    </row>
    <row r="1808" spans="2:21" s="127" customFormat="1" ht="30" customHeight="1">
      <c r="B1808" s="180"/>
      <c r="C1808" s="210"/>
      <c r="D1808" s="180"/>
      <c r="E1808" s="107"/>
      <c r="F1808" s="179"/>
      <c r="G1808" s="179"/>
      <c r="H1808" s="1"/>
      <c r="I1808" s="1"/>
      <c r="J1808" s="1"/>
      <c r="K1808" s="109"/>
      <c r="L1808" s="1"/>
      <c r="M1808" s="1"/>
      <c r="N1808" s="1"/>
      <c r="O1808" s="1"/>
      <c r="P1808" s="12"/>
      <c r="Q1808" s="12"/>
      <c r="R1808" s="12"/>
      <c r="S1808" s="12"/>
      <c r="T1808" s="12"/>
      <c r="U1808" s="12"/>
    </row>
    <row r="1809" spans="2:21" s="127" customFormat="1" ht="30" customHeight="1">
      <c r="B1809" s="180"/>
      <c r="C1809" s="210"/>
      <c r="D1809" s="180"/>
      <c r="E1809" s="107"/>
      <c r="F1809" s="179"/>
      <c r="G1809" s="179"/>
      <c r="H1809" s="1"/>
      <c r="I1809" s="1"/>
      <c r="J1809" s="1"/>
      <c r="K1809" s="109"/>
      <c r="L1809" s="1"/>
      <c r="M1809" s="1"/>
      <c r="N1809" s="1"/>
      <c r="O1809" s="1"/>
      <c r="P1809" s="12"/>
      <c r="Q1809" s="12"/>
      <c r="R1809" s="12"/>
      <c r="S1809" s="12"/>
      <c r="T1809" s="12"/>
      <c r="U1809" s="12"/>
    </row>
    <row r="1810" spans="2:21" s="127" customFormat="1" ht="30" customHeight="1">
      <c r="B1810" s="180"/>
      <c r="C1810" s="210"/>
      <c r="D1810" s="180"/>
      <c r="E1810" s="107"/>
      <c r="F1810" s="179"/>
      <c r="G1810" s="179"/>
      <c r="H1810" s="1"/>
      <c r="I1810" s="1"/>
      <c r="J1810" s="1"/>
      <c r="K1810" s="109"/>
      <c r="L1810" s="1"/>
      <c r="M1810" s="1"/>
      <c r="N1810" s="1"/>
      <c r="O1810" s="1"/>
      <c r="P1810" s="12"/>
      <c r="Q1810" s="12"/>
      <c r="R1810" s="12"/>
      <c r="S1810" s="12"/>
      <c r="T1810" s="12"/>
      <c r="U1810" s="12"/>
    </row>
    <row r="1811" spans="2:21" s="127" customFormat="1" ht="30" customHeight="1">
      <c r="B1811" s="180"/>
      <c r="C1811" s="210"/>
      <c r="D1811" s="180"/>
      <c r="E1811" s="107"/>
      <c r="F1811" s="179"/>
      <c r="G1811" s="179"/>
      <c r="H1811" s="1"/>
      <c r="I1811" s="1"/>
      <c r="J1811" s="1"/>
      <c r="K1811" s="109"/>
      <c r="L1811" s="1"/>
      <c r="M1811" s="1"/>
      <c r="N1811" s="1"/>
      <c r="O1811" s="1"/>
      <c r="P1811" s="12"/>
      <c r="Q1811" s="12"/>
      <c r="R1811" s="12"/>
      <c r="S1811" s="12"/>
      <c r="T1811" s="12"/>
      <c r="U1811" s="12"/>
    </row>
    <row r="1812" spans="2:21" s="127" customFormat="1" ht="30" customHeight="1">
      <c r="B1812" s="180"/>
      <c r="C1812" s="210"/>
      <c r="D1812" s="180"/>
      <c r="E1812" s="107"/>
      <c r="F1812" s="179"/>
      <c r="G1812" s="179"/>
      <c r="H1812" s="1"/>
      <c r="I1812" s="1"/>
      <c r="J1812" s="1"/>
      <c r="K1812" s="109"/>
      <c r="L1812" s="1"/>
      <c r="M1812" s="1"/>
      <c r="N1812" s="1"/>
      <c r="O1812" s="1"/>
      <c r="P1812" s="12"/>
      <c r="Q1812" s="12"/>
      <c r="R1812" s="12"/>
      <c r="S1812" s="12"/>
      <c r="T1812" s="12"/>
      <c r="U1812" s="12"/>
    </row>
    <row r="1813" spans="2:21" s="127" customFormat="1" ht="30" customHeight="1">
      <c r="B1813" s="180"/>
      <c r="C1813" s="210"/>
      <c r="D1813" s="180"/>
      <c r="E1813" s="107"/>
      <c r="F1813" s="179"/>
      <c r="G1813" s="179"/>
      <c r="H1813" s="1"/>
      <c r="I1813" s="1"/>
      <c r="J1813" s="1"/>
      <c r="K1813" s="109"/>
      <c r="L1813" s="1"/>
      <c r="M1813" s="1"/>
      <c r="N1813" s="1"/>
      <c r="O1813" s="1"/>
      <c r="P1813" s="12"/>
      <c r="Q1813" s="12"/>
      <c r="R1813" s="12"/>
      <c r="S1813" s="12"/>
      <c r="T1813" s="12"/>
      <c r="U1813" s="12"/>
    </row>
    <row r="1814" spans="2:21" s="127" customFormat="1" ht="30" customHeight="1">
      <c r="B1814" s="180"/>
      <c r="C1814" s="210"/>
      <c r="D1814" s="180"/>
      <c r="E1814" s="107"/>
      <c r="F1814" s="179"/>
      <c r="G1814" s="179"/>
      <c r="H1814" s="1"/>
      <c r="I1814" s="1"/>
      <c r="J1814" s="1"/>
      <c r="K1814" s="109"/>
      <c r="L1814" s="1"/>
      <c r="M1814" s="1"/>
      <c r="N1814" s="1"/>
      <c r="O1814" s="1"/>
      <c r="P1814" s="12"/>
      <c r="Q1814" s="12"/>
      <c r="R1814" s="12"/>
      <c r="S1814" s="12"/>
      <c r="T1814" s="12"/>
      <c r="U1814" s="12"/>
    </row>
    <row r="1815" spans="2:21" s="127" customFormat="1" ht="30" customHeight="1">
      <c r="B1815" s="180"/>
      <c r="C1815" s="210"/>
      <c r="D1815" s="180"/>
      <c r="E1815" s="107"/>
      <c r="F1815" s="179"/>
      <c r="G1815" s="179"/>
      <c r="H1815" s="1"/>
      <c r="I1815" s="1"/>
      <c r="J1815" s="1"/>
      <c r="K1815" s="109"/>
      <c r="L1815" s="1"/>
      <c r="M1815" s="1"/>
      <c r="N1815" s="1"/>
      <c r="O1815" s="1"/>
      <c r="P1815" s="12"/>
      <c r="Q1815" s="12"/>
      <c r="R1815" s="12"/>
      <c r="S1815" s="12"/>
      <c r="T1815" s="12"/>
      <c r="U1815" s="12"/>
    </row>
    <row r="1816" spans="2:21" s="127" customFormat="1" ht="30" customHeight="1">
      <c r="B1816" s="180"/>
      <c r="C1816" s="210"/>
      <c r="D1816" s="180"/>
      <c r="E1816" s="107"/>
      <c r="F1816" s="179"/>
      <c r="G1816" s="179"/>
      <c r="H1816" s="1"/>
      <c r="I1816" s="1"/>
      <c r="J1816" s="1"/>
      <c r="K1816" s="109"/>
      <c r="L1816" s="1"/>
      <c r="M1816" s="1"/>
      <c r="N1816" s="1"/>
      <c r="O1816" s="1"/>
      <c r="P1816" s="12"/>
      <c r="Q1816" s="12"/>
      <c r="R1816" s="12"/>
      <c r="S1816" s="12"/>
      <c r="T1816" s="12"/>
      <c r="U1816" s="12"/>
    </row>
    <row r="1817" spans="2:21" s="127" customFormat="1" ht="30" customHeight="1">
      <c r="B1817" s="180"/>
      <c r="C1817" s="210"/>
      <c r="D1817" s="180"/>
      <c r="E1817" s="107"/>
      <c r="F1817" s="179"/>
      <c r="G1817" s="179"/>
      <c r="H1817" s="1"/>
      <c r="I1817" s="1"/>
      <c r="J1817" s="1"/>
      <c r="K1817" s="109"/>
      <c r="L1817" s="1"/>
      <c r="M1817" s="1"/>
      <c r="N1817" s="1"/>
      <c r="O1817" s="1"/>
      <c r="P1817" s="12"/>
      <c r="Q1817" s="12"/>
      <c r="R1817" s="12"/>
      <c r="S1817" s="12"/>
      <c r="T1817" s="12"/>
      <c r="U1817" s="12"/>
    </row>
    <row r="1818" spans="2:21" s="127" customFormat="1" ht="30" customHeight="1">
      <c r="B1818" s="180"/>
      <c r="C1818" s="210"/>
      <c r="D1818" s="180"/>
      <c r="E1818" s="107"/>
      <c r="F1818" s="179"/>
      <c r="G1818" s="179"/>
      <c r="H1818" s="1"/>
      <c r="I1818" s="1"/>
      <c r="J1818" s="1"/>
      <c r="K1818" s="109"/>
      <c r="L1818" s="1"/>
      <c r="M1818" s="1"/>
      <c r="N1818" s="1"/>
      <c r="O1818" s="1"/>
      <c r="P1818" s="12"/>
      <c r="Q1818" s="12"/>
      <c r="R1818" s="12"/>
      <c r="S1818" s="12"/>
      <c r="T1818" s="12"/>
      <c r="U1818" s="12"/>
    </row>
    <row r="1819" spans="2:21" s="127" customFormat="1" ht="30" customHeight="1">
      <c r="B1819" s="180"/>
      <c r="C1819" s="210"/>
      <c r="D1819" s="180"/>
      <c r="E1819" s="107"/>
      <c r="F1819" s="179"/>
      <c r="G1819" s="179"/>
      <c r="H1819" s="1"/>
      <c r="I1819" s="1"/>
      <c r="J1819" s="1"/>
      <c r="K1819" s="109"/>
      <c r="L1819" s="1"/>
      <c r="M1819" s="1"/>
      <c r="N1819" s="1"/>
      <c r="O1819" s="1"/>
      <c r="P1819" s="12"/>
      <c r="Q1819" s="12"/>
      <c r="R1819" s="12"/>
      <c r="S1819" s="12"/>
      <c r="T1819" s="12"/>
      <c r="U1819" s="12"/>
    </row>
    <row r="1820" spans="2:21" s="127" customFormat="1" ht="30" customHeight="1">
      <c r="B1820" s="180"/>
      <c r="C1820" s="210"/>
      <c r="D1820" s="180"/>
      <c r="E1820" s="107"/>
      <c r="F1820" s="179"/>
      <c r="G1820" s="179"/>
      <c r="H1820" s="1"/>
      <c r="I1820" s="1"/>
      <c r="J1820" s="1"/>
      <c r="K1820" s="109"/>
      <c r="L1820" s="1"/>
      <c r="M1820" s="1"/>
      <c r="N1820" s="1"/>
      <c r="O1820" s="1"/>
      <c r="P1820" s="12"/>
      <c r="Q1820" s="12"/>
      <c r="R1820" s="12"/>
      <c r="S1820" s="12"/>
      <c r="T1820" s="12"/>
      <c r="U1820" s="12"/>
    </row>
    <row r="1821" spans="2:21" s="127" customFormat="1" ht="30" customHeight="1">
      <c r="B1821" s="180"/>
      <c r="C1821" s="210"/>
      <c r="D1821" s="180"/>
      <c r="E1821" s="107"/>
      <c r="F1821" s="179"/>
      <c r="G1821" s="179"/>
      <c r="H1821" s="1"/>
      <c r="I1821" s="1"/>
      <c r="J1821" s="1"/>
      <c r="K1821" s="109"/>
      <c r="L1821" s="1"/>
      <c r="M1821" s="1"/>
      <c r="N1821" s="1"/>
      <c r="O1821" s="1"/>
      <c r="P1821" s="12"/>
      <c r="Q1821" s="12"/>
      <c r="R1821" s="12"/>
      <c r="S1821" s="12"/>
      <c r="T1821" s="12"/>
      <c r="U1821" s="12"/>
    </row>
    <row r="1822" spans="2:21" s="127" customFormat="1" ht="30" customHeight="1">
      <c r="B1822" s="180"/>
      <c r="C1822" s="210"/>
      <c r="D1822" s="180"/>
      <c r="E1822" s="107"/>
      <c r="F1822" s="179"/>
      <c r="G1822" s="179"/>
      <c r="H1822" s="1"/>
      <c r="I1822" s="1"/>
      <c r="J1822" s="1"/>
      <c r="K1822" s="109"/>
      <c r="L1822" s="1"/>
      <c r="M1822" s="1"/>
      <c r="N1822" s="1"/>
      <c r="O1822" s="1"/>
      <c r="P1822" s="12"/>
      <c r="Q1822" s="12"/>
      <c r="R1822" s="12"/>
      <c r="S1822" s="12"/>
      <c r="T1822" s="12"/>
      <c r="U1822" s="12"/>
    </row>
    <row r="1823" spans="2:21" s="127" customFormat="1" ht="30" customHeight="1">
      <c r="B1823" s="180"/>
      <c r="C1823" s="210"/>
      <c r="D1823" s="180"/>
      <c r="E1823" s="107"/>
      <c r="F1823" s="179"/>
      <c r="G1823" s="179"/>
      <c r="H1823" s="1"/>
      <c r="I1823" s="1"/>
      <c r="J1823" s="1"/>
      <c r="K1823" s="109"/>
      <c r="L1823" s="1"/>
      <c r="M1823" s="1"/>
      <c r="N1823" s="1"/>
      <c r="O1823" s="1"/>
      <c r="P1823" s="12"/>
      <c r="Q1823" s="12"/>
      <c r="R1823" s="12"/>
      <c r="S1823" s="12"/>
      <c r="T1823" s="12"/>
      <c r="U1823" s="12"/>
    </row>
    <row r="1824" spans="2:21" s="127" customFormat="1" ht="30" customHeight="1">
      <c r="B1824" s="180"/>
      <c r="C1824" s="210"/>
      <c r="D1824" s="180"/>
      <c r="E1824" s="107"/>
      <c r="F1824" s="179"/>
      <c r="G1824" s="179"/>
      <c r="H1824" s="1"/>
      <c r="I1824" s="1"/>
      <c r="J1824" s="1"/>
      <c r="K1824" s="109"/>
      <c r="L1824" s="1"/>
      <c r="M1824" s="1"/>
      <c r="N1824" s="1"/>
      <c r="O1824" s="1"/>
      <c r="P1824" s="12"/>
      <c r="Q1824" s="12"/>
      <c r="R1824" s="12"/>
      <c r="S1824" s="12"/>
      <c r="T1824" s="12"/>
      <c r="U1824" s="12"/>
    </row>
    <row r="1825" spans="2:21" s="127" customFormat="1" ht="30" customHeight="1">
      <c r="B1825" s="180"/>
      <c r="C1825" s="210"/>
      <c r="D1825" s="180"/>
      <c r="E1825" s="107"/>
      <c r="F1825" s="179"/>
      <c r="G1825" s="179"/>
      <c r="H1825" s="1"/>
      <c r="I1825" s="1"/>
      <c r="J1825" s="1"/>
      <c r="K1825" s="109"/>
      <c r="L1825" s="1"/>
      <c r="M1825" s="1"/>
      <c r="N1825" s="1"/>
      <c r="O1825" s="1"/>
      <c r="P1825" s="12"/>
      <c r="Q1825" s="12"/>
      <c r="R1825" s="12"/>
      <c r="S1825" s="12"/>
      <c r="T1825" s="12"/>
      <c r="U1825" s="12"/>
    </row>
    <row r="1826" spans="2:21" s="127" customFormat="1" ht="30" customHeight="1">
      <c r="B1826" s="180"/>
      <c r="C1826" s="210"/>
      <c r="D1826" s="180"/>
      <c r="E1826" s="107"/>
      <c r="F1826" s="179"/>
      <c r="G1826" s="179"/>
      <c r="H1826" s="1"/>
      <c r="I1826" s="1"/>
      <c r="J1826" s="1"/>
      <c r="K1826" s="109"/>
      <c r="L1826" s="1"/>
      <c r="M1826" s="1"/>
      <c r="N1826" s="1"/>
      <c r="O1826" s="1"/>
      <c r="P1826" s="12"/>
      <c r="Q1826" s="12"/>
      <c r="R1826" s="12"/>
      <c r="S1826" s="12"/>
      <c r="T1826" s="12"/>
      <c r="U1826" s="12"/>
    </row>
    <row r="1827" spans="2:21" s="127" customFormat="1" ht="30" customHeight="1">
      <c r="B1827" s="180"/>
      <c r="C1827" s="210"/>
      <c r="D1827" s="180"/>
      <c r="E1827" s="107"/>
      <c r="F1827" s="179"/>
      <c r="G1827" s="179"/>
      <c r="H1827" s="1"/>
      <c r="I1827" s="1"/>
      <c r="J1827" s="1"/>
      <c r="K1827" s="109"/>
      <c r="L1827" s="1"/>
      <c r="M1827" s="1"/>
      <c r="N1827" s="1"/>
      <c r="O1827" s="1"/>
      <c r="P1827" s="12"/>
      <c r="Q1827" s="12"/>
      <c r="R1827" s="12"/>
      <c r="S1827" s="12"/>
      <c r="T1827" s="12"/>
      <c r="U1827" s="12"/>
    </row>
    <row r="1828" spans="2:21" s="127" customFormat="1" ht="30" customHeight="1">
      <c r="B1828" s="180"/>
      <c r="C1828" s="210"/>
      <c r="D1828" s="180"/>
      <c r="E1828" s="107"/>
      <c r="F1828" s="179"/>
      <c r="G1828" s="179"/>
      <c r="H1828" s="1"/>
      <c r="I1828" s="1"/>
      <c r="J1828" s="1"/>
      <c r="K1828" s="109"/>
      <c r="L1828" s="1"/>
      <c r="M1828" s="1"/>
      <c r="N1828" s="1"/>
      <c r="O1828" s="1"/>
      <c r="P1828" s="12"/>
      <c r="Q1828" s="12"/>
      <c r="R1828" s="12"/>
      <c r="S1828" s="12"/>
      <c r="T1828" s="12"/>
      <c r="U1828" s="12"/>
    </row>
    <row r="1829" spans="2:21" s="127" customFormat="1" ht="30" customHeight="1">
      <c r="B1829" s="180"/>
      <c r="C1829" s="210"/>
      <c r="D1829" s="180"/>
      <c r="E1829" s="107"/>
      <c r="F1829" s="179"/>
      <c r="G1829" s="179"/>
      <c r="H1829" s="1"/>
      <c r="I1829" s="1"/>
      <c r="J1829" s="1"/>
      <c r="K1829" s="109"/>
      <c r="L1829" s="1"/>
      <c r="M1829" s="1"/>
      <c r="N1829" s="1"/>
      <c r="O1829" s="1"/>
      <c r="P1829" s="12"/>
      <c r="Q1829" s="12"/>
      <c r="R1829" s="12"/>
      <c r="S1829" s="12"/>
      <c r="T1829" s="12"/>
      <c r="U1829" s="12"/>
    </row>
    <row r="1830" spans="2:21" s="127" customFormat="1" ht="30" customHeight="1">
      <c r="B1830" s="180"/>
      <c r="C1830" s="210"/>
      <c r="D1830" s="180"/>
      <c r="E1830" s="107"/>
      <c r="F1830" s="179"/>
      <c r="G1830" s="179"/>
      <c r="H1830" s="1"/>
      <c r="I1830" s="1"/>
      <c r="J1830" s="1"/>
      <c r="K1830" s="109"/>
      <c r="L1830" s="1"/>
      <c r="M1830" s="1"/>
      <c r="N1830" s="1"/>
      <c r="O1830" s="1"/>
      <c r="P1830" s="12"/>
      <c r="Q1830" s="12"/>
      <c r="R1830" s="12"/>
      <c r="S1830" s="12"/>
      <c r="T1830" s="12"/>
      <c r="U1830" s="12"/>
    </row>
    <row r="1831" spans="2:21" s="127" customFormat="1" ht="30" customHeight="1">
      <c r="B1831" s="180"/>
      <c r="C1831" s="210"/>
      <c r="D1831" s="180"/>
      <c r="E1831" s="107"/>
      <c r="F1831" s="179"/>
      <c r="G1831" s="179"/>
      <c r="H1831" s="1"/>
      <c r="I1831" s="1"/>
      <c r="J1831" s="1"/>
      <c r="K1831" s="109"/>
      <c r="L1831" s="1"/>
      <c r="M1831" s="1"/>
      <c r="N1831" s="1"/>
      <c r="O1831" s="1"/>
      <c r="P1831" s="12"/>
      <c r="Q1831" s="12"/>
      <c r="R1831" s="12"/>
      <c r="S1831" s="12"/>
      <c r="T1831" s="12"/>
      <c r="U1831" s="12"/>
    </row>
    <row r="1832" spans="2:21" s="127" customFormat="1" ht="30" customHeight="1">
      <c r="B1832" s="180"/>
      <c r="C1832" s="210"/>
      <c r="D1832" s="180"/>
      <c r="E1832" s="107"/>
      <c r="F1832" s="179"/>
      <c r="G1832" s="179"/>
      <c r="H1832" s="1"/>
      <c r="I1832" s="1"/>
      <c r="J1832" s="1"/>
      <c r="K1832" s="109"/>
      <c r="L1832" s="1"/>
      <c r="M1832" s="1"/>
      <c r="N1832" s="1"/>
      <c r="O1832" s="1"/>
      <c r="P1832" s="12"/>
      <c r="Q1832" s="12"/>
      <c r="R1832" s="12"/>
      <c r="S1832" s="12"/>
      <c r="T1832" s="12"/>
      <c r="U1832" s="12"/>
    </row>
    <row r="1833" spans="2:21" s="127" customFormat="1" ht="30" customHeight="1">
      <c r="B1833" s="180"/>
      <c r="C1833" s="210"/>
      <c r="D1833" s="180"/>
      <c r="E1833" s="107"/>
      <c r="F1833" s="179"/>
      <c r="G1833" s="179"/>
      <c r="H1833" s="1"/>
      <c r="I1833" s="1"/>
      <c r="J1833" s="1"/>
      <c r="K1833" s="109"/>
      <c r="L1833" s="1"/>
      <c r="M1833" s="1"/>
      <c r="N1833" s="1"/>
      <c r="O1833" s="1"/>
      <c r="P1833" s="12"/>
      <c r="Q1833" s="12"/>
      <c r="R1833" s="12"/>
      <c r="S1833" s="12"/>
      <c r="T1833" s="12"/>
      <c r="U1833" s="12"/>
    </row>
    <row r="1834" spans="2:21" s="127" customFormat="1" ht="30" customHeight="1">
      <c r="B1834" s="180"/>
      <c r="C1834" s="210"/>
      <c r="D1834" s="180"/>
      <c r="E1834" s="107"/>
      <c r="F1834" s="179"/>
      <c r="G1834" s="179"/>
      <c r="H1834" s="1"/>
      <c r="I1834" s="1"/>
      <c r="J1834" s="1"/>
      <c r="K1834" s="109"/>
      <c r="L1834" s="1"/>
      <c r="M1834" s="1"/>
      <c r="N1834" s="1"/>
      <c r="O1834" s="1"/>
      <c r="P1834" s="12"/>
      <c r="Q1834" s="12"/>
      <c r="R1834" s="12"/>
      <c r="S1834" s="12"/>
      <c r="T1834" s="12"/>
      <c r="U1834" s="12"/>
    </row>
    <row r="1835" spans="2:21" s="127" customFormat="1" ht="30" customHeight="1">
      <c r="B1835" s="180"/>
      <c r="C1835" s="210"/>
      <c r="D1835" s="180"/>
      <c r="E1835" s="107"/>
      <c r="F1835" s="179"/>
      <c r="G1835" s="179"/>
      <c r="H1835" s="1"/>
      <c r="I1835" s="1"/>
      <c r="J1835" s="1"/>
      <c r="K1835" s="109"/>
      <c r="L1835" s="1"/>
      <c r="M1835" s="1"/>
      <c r="N1835" s="1"/>
      <c r="O1835" s="1"/>
      <c r="P1835" s="12"/>
      <c r="Q1835" s="12"/>
      <c r="R1835" s="12"/>
      <c r="S1835" s="12"/>
      <c r="T1835" s="12"/>
      <c r="U1835" s="12"/>
    </row>
    <row r="1836" spans="2:21" s="127" customFormat="1" ht="30" customHeight="1">
      <c r="B1836" s="180"/>
      <c r="C1836" s="210"/>
      <c r="D1836" s="180"/>
      <c r="E1836" s="107"/>
      <c r="F1836" s="179"/>
      <c r="G1836" s="179"/>
      <c r="H1836" s="1"/>
      <c r="I1836" s="1"/>
      <c r="J1836" s="1"/>
      <c r="K1836" s="109"/>
      <c r="L1836" s="1"/>
      <c r="M1836" s="1"/>
      <c r="N1836" s="1"/>
      <c r="O1836" s="1"/>
      <c r="P1836" s="12"/>
      <c r="Q1836" s="12"/>
      <c r="R1836" s="12"/>
      <c r="S1836" s="12"/>
      <c r="T1836" s="12"/>
      <c r="U1836" s="12"/>
    </row>
    <row r="1837" spans="2:21" s="127" customFormat="1" ht="30" customHeight="1">
      <c r="B1837" s="180"/>
      <c r="C1837" s="210"/>
      <c r="D1837" s="180"/>
      <c r="E1837" s="107"/>
      <c r="F1837" s="179"/>
      <c r="G1837" s="179"/>
      <c r="H1837" s="1"/>
      <c r="I1837" s="1"/>
      <c r="J1837" s="1"/>
      <c r="K1837" s="109"/>
      <c r="L1837" s="1"/>
      <c r="M1837" s="1"/>
      <c r="N1837" s="1"/>
      <c r="O1837" s="1"/>
      <c r="P1837" s="12"/>
      <c r="Q1837" s="12"/>
      <c r="R1837" s="12"/>
      <c r="S1837" s="12"/>
      <c r="T1837" s="12"/>
      <c r="U1837" s="12"/>
    </row>
    <row r="1838" spans="2:21" s="127" customFormat="1" ht="30" customHeight="1">
      <c r="B1838" s="180"/>
      <c r="C1838" s="210"/>
      <c r="D1838" s="180"/>
      <c r="E1838" s="107"/>
      <c r="F1838" s="179"/>
      <c r="G1838" s="179"/>
      <c r="H1838" s="1"/>
      <c r="I1838" s="1"/>
      <c r="J1838" s="1"/>
      <c r="K1838" s="109"/>
      <c r="L1838" s="1"/>
      <c r="M1838" s="1"/>
      <c r="N1838" s="1"/>
      <c r="O1838" s="1"/>
      <c r="P1838" s="12"/>
      <c r="Q1838" s="12"/>
      <c r="R1838" s="12"/>
      <c r="S1838" s="12"/>
      <c r="T1838" s="12"/>
      <c r="U1838" s="12"/>
    </row>
    <row r="1839" spans="2:21" s="127" customFormat="1" ht="30" customHeight="1">
      <c r="B1839" s="180"/>
      <c r="C1839" s="210"/>
      <c r="D1839" s="180"/>
      <c r="E1839" s="107"/>
      <c r="F1839" s="179"/>
      <c r="G1839" s="179"/>
      <c r="H1839" s="1"/>
      <c r="I1839" s="1"/>
      <c r="J1839" s="1"/>
      <c r="K1839" s="109"/>
      <c r="L1839" s="1"/>
      <c r="M1839" s="1"/>
      <c r="N1839" s="1"/>
      <c r="O1839" s="1"/>
      <c r="P1839" s="12"/>
      <c r="Q1839" s="12"/>
      <c r="R1839" s="12"/>
      <c r="S1839" s="12"/>
      <c r="T1839" s="12"/>
      <c r="U1839" s="12"/>
    </row>
    <row r="1840" spans="2:21" s="127" customFormat="1" ht="30" customHeight="1">
      <c r="B1840" s="180"/>
      <c r="C1840" s="210"/>
      <c r="D1840" s="180"/>
      <c r="E1840" s="107"/>
      <c r="F1840" s="179"/>
      <c r="G1840" s="179"/>
      <c r="H1840" s="1"/>
      <c r="I1840" s="1"/>
      <c r="J1840" s="1"/>
      <c r="K1840" s="109"/>
      <c r="L1840" s="1"/>
      <c r="M1840" s="1"/>
      <c r="N1840" s="1"/>
      <c r="O1840" s="1"/>
      <c r="P1840" s="12"/>
      <c r="Q1840" s="12"/>
      <c r="R1840" s="12"/>
      <c r="S1840" s="12"/>
      <c r="T1840" s="12"/>
      <c r="U1840" s="12"/>
    </row>
    <row r="1841" spans="2:21" s="127" customFormat="1" ht="30" customHeight="1">
      <c r="B1841" s="180"/>
      <c r="C1841" s="210"/>
      <c r="D1841" s="180"/>
      <c r="E1841" s="107"/>
      <c r="F1841" s="179"/>
      <c r="G1841" s="179"/>
      <c r="H1841" s="1"/>
      <c r="I1841" s="1"/>
      <c r="J1841" s="1"/>
      <c r="K1841" s="109"/>
      <c r="L1841" s="1"/>
      <c r="M1841" s="1"/>
      <c r="N1841" s="1"/>
      <c r="O1841" s="1"/>
      <c r="P1841" s="12"/>
      <c r="Q1841" s="12"/>
      <c r="R1841" s="12"/>
      <c r="S1841" s="12"/>
      <c r="T1841" s="12"/>
      <c r="U1841" s="12"/>
    </row>
    <row r="1842" spans="2:21" s="127" customFormat="1" ht="30" customHeight="1">
      <c r="B1842" s="180"/>
      <c r="C1842" s="210"/>
      <c r="D1842" s="180"/>
      <c r="E1842" s="107"/>
      <c r="F1842" s="179"/>
      <c r="G1842" s="179"/>
      <c r="H1842" s="1"/>
      <c r="I1842" s="1"/>
      <c r="J1842" s="1"/>
      <c r="K1842" s="109"/>
      <c r="L1842" s="1"/>
      <c r="M1842" s="1"/>
      <c r="N1842" s="1"/>
      <c r="O1842" s="1"/>
      <c r="P1842" s="12"/>
      <c r="Q1842" s="12"/>
      <c r="R1842" s="12"/>
      <c r="S1842" s="12"/>
      <c r="T1842" s="12"/>
      <c r="U1842" s="12"/>
    </row>
    <row r="1843" spans="2:21" s="127" customFormat="1" ht="30" customHeight="1">
      <c r="B1843" s="180"/>
      <c r="C1843" s="210"/>
      <c r="D1843" s="180"/>
      <c r="E1843" s="107"/>
      <c r="F1843" s="179"/>
      <c r="G1843" s="179"/>
      <c r="H1843" s="1"/>
      <c r="I1843" s="1"/>
      <c r="J1843" s="1"/>
      <c r="K1843" s="109"/>
      <c r="L1843" s="1"/>
      <c r="M1843" s="1"/>
      <c r="N1843" s="1"/>
      <c r="O1843" s="1"/>
      <c r="P1843" s="12"/>
      <c r="Q1843" s="12"/>
      <c r="R1843" s="12"/>
      <c r="S1843" s="12"/>
      <c r="T1843" s="12"/>
      <c r="U1843" s="12"/>
    </row>
    <row r="1844" spans="2:21" s="127" customFormat="1" ht="30" customHeight="1">
      <c r="B1844" s="180"/>
      <c r="C1844" s="210"/>
      <c r="D1844" s="180"/>
      <c r="E1844" s="107"/>
      <c r="F1844" s="179"/>
      <c r="G1844" s="179"/>
      <c r="H1844" s="1"/>
      <c r="I1844" s="1"/>
      <c r="J1844" s="1"/>
      <c r="K1844" s="109"/>
      <c r="L1844" s="1"/>
      <c r="M1844" s="1"/>
      <c r="N1844" s="1"/>
      <c r="O1844" s="1"/>
      <c r="P1844" s="12"/>
      <c r="Q1844" s="12"/>
      <c r="R1844" s="12"/>
      <c r="S1844" s="12"/>
      <c r="T1844" s="12"/>
      <c r="U1844" s="12"/>
    </row>
    <row r="1845" spans="2:21" s="127" customFormat="1" ht="30" customHeight="1">
      <c r="B1845" s="180"/>
      <c r="C1845" s="210"/>
      <c r="D1845" s="180"/>
      <c r="E1845" s="107"/>
      <c r="F1845" s="179"/>
      <c r="G1845" s="179"/>
      <c r="H1845" s="1"/>
      <c r="I1845" s="1"/>
      <c r="J1845" s="1"/>
      <c r="K1845" s="109"/>
      <c r="L1845" s="1"/>
      <c r="M1845" s="1"/>
      <c r="N1845" s="1"/>
      <c r="O1845" s="1"/>
      <c r="P1845" s="12"/>
      <c r="Q1845" s="12"/>
      <c r="R1845" s="12"/>
      <c r="S1845" s="12"/>
      <c r="T1845" s="12"/>
      <c r="U1845" s="12"/>
    </row>
    <row r="1846" spans="2:21" s="127" customFormat="1" ht="30" customHeight="1">
      <c r="B1846" s="180"/>
      <c r="C1846" s="210"/>
      <c r="D1846" s="180"/>
      <c r="E1846" s="107"/>
      <c r="F1846" s="179"/>
      <c r="G1846" s="179"/>
      <c r="H1846" s="1"/>
      <c r="I1846" s="1"/>
      <c r="J1846" s="1"/>
      <c r="K1846" s="109"/>
      <c r="L1846" s="1"/>
      <c r="M1846" s="1"/>
      <c r="N1846" s="1"/>
      <c r="O1846" s="1"/>
      <c r="P1846" s="12"/>
      <c r="Q1846" s="12"/>
      <c r="R1846" s="12"/>
      <c r="S1846" s="12"/>
      <c r="T1846" s="12"/>
      <c r="U1846" s="12"/>
    </row>
    <row r="1847" spans="2:21" s="127" customFormat="1" ht="30" customHeight="1">
      <c r="B1847" s="180"/>
      <c r="C1847" s="210"/>
      <c r="D1847" s="180"/>
      <c r="E1847" s="107"/>
      <c r="F1847" s="179"/>
      <c r="G1847" s="179"/>
      <c r="H1847" s="1"/>
      <c r="I1847" s="1"/>
      <c r="J1847" s="1"/>
      <c r="K1847" s="109"/>
      <c r="L1847" s="1"/>
      <c r="M1847" s="1"/>
      <c r="N1847" s="1"/>
      <c r="O1847" s="1"/>
      <c r="P1847" s="12"/>
      <c r="Q1847" s="12"/>
      <c r="R1847" s="12"/>
      <c r="S1847" s="12"/>
      <c r="T1847" s="12"/>
      <c r="U1847" s="12"/>
    </row>
    <row r="1848" spans="2:21" s="127" customFormat="1" ht="30" customHeight="1">
      <c r="B1848" s="180"/>
      <c r="C1848" s="210"/>
      <c r="D1848" s="180"/>
      <c r="E1848" s="107"/>
      <c r="F1848" s="179"/>
      <c r="G1848" s="179"/>
      <c r="H1848" s="1"/>
      <c r="I1848" s="1"/>
      <c r="J1848" s="1"/>
      <c r="K1848" s="109"/>
      <c r="L1848" s="1"/>
      <c r="M1848" s="1"/>
      <c r="N1848" s="1"/>
      <c r="O1848" s="1"/>
      <c r="P1848" s="12"/>
      <c r="Q1848" s="12"/>
      <c r="R1848" s="12"/>
      <c r="S1848" s="12"/>
      <c r="T1848" s="12"/>
      <c r="U1848" s="12"/>
    </row>
    <row r="1849" spans="2:21" s="127" customFormat="1" ht="30" customHeight="1">
      <c r="B1849" s="180"/>
      <c r="C1849" s="210"/>
      <c r="D1849" s="180"/>
      <c r="E1849" s="107"/>
      <c r="F1849" s="179"/>
      <c r="G1849" s="179"/>
      <c r="H1849" s="1"/>
      <c r="I1849" s="1"/>
      <c r="J1849" s="1"/>
      <c r="K1849" s="109"/>
      <c r="L1849" s="1"/>
      <c r="M1849" s="1"/>
      <c r="N1849" s="1"/>
      <c r="O1849" s="1"/>
      <c r="P1849" s="12"/>
      <c r="Q1849" s="12"/>
      <c r="R1849" s="12"/>
      <c r="S1849" s="12"/>
      <c r="T1849" s="12"/>
      <c r="U1849" s="12"/>
    </row>
    <row r="1850" spans="2:21" s="127" customFormat="1" ht="30" customHeight="1">
      <c r="B1850" s="180"/>
      <c r="C1850" s="210"/>
      <c r="D1850" s="180"/>
      <c r="E1850" s="107"/>
      <c r="F1850" s="179"/>
      <c r="G1850" s="179"/>
      <c r="H1850" s="1"/>
      <c r="I1850" s="1"/>
      <c r="J1850" s="1"/>
      <c r="K1850" s="109"/>
      <c r="L1850" s="1"/>
      <c r="M1850" s="1"/>
      <c r="N1850" s="1"/>
      <c r="O1850" s="1"/>
      <c r="P1850" s="12"/>
      <c r="Q1850" s="12"/>
      <c r="R1850" s="12"/>
      <c r="S1850" s="12"/>
      <c r="T1850" s="12"/>
      <c r="U1850" s="12"/>
    </row>
    <row r="1851" spans="2:21" s="127" customFormat="1" ht="30" customHeight="1">
      <c r="B1851" s="180"/>
      <c r="C1851" s="210"/>
      <c r="D1851" s="180"/>
      <c r="E1851" s="107"/>
      <c r="F1851" s="179"/>
      <c r="G1851" s="179"/>
      <c r="H1851" s="1"/>
      <c r="I1851" s="1"/>
      <c r="J1851" s="1"/>
      <c r="K1851" s="109"/>
      <c r="L1851" s="1"/>
      <c r="M1851" s="1"/>
      <c r="N1851" s="1"/>
      <c r="O1851" s="1"/>
      <c r="P1851" s="12"/>
      <c r="Q1851" s="12"/>
      <c r="R1851" s="12"/>
      <c r="S1851" s="12"/>
      <c r="T1851" s="12"/>
      <c r="U1851" s="12"/>
    </row>
    <row r="1852" spans="2:21" s="127" customFormat="1" ht="30" customHeight="1">
      <c r="B1852" s="180"/>
      <c r="C1852" s="210"/>
      <c r="D1852" s="180"/>
      <c r="E1852" s="107"/>
      <c r="F1852" s="179"/>
      <c r="G1852" s="179"/>
      <c r="H1852" s="1"/>
      <c r="I1852" s="1"/>
      <c r="J1852" s="1"/>
      <c r="K1852" s="109"/>
      <c r="L1852" s="1"/>
      <c r="M1852" s="1"/>
      <c r="N1852" s="1"/>
      <c r="O1852" s="1"/>
      <c r="P1852" s="12"/>
      <c r="Q1852" s="12"/>
      <c r="R1852" s="12"/>
      <c r="S1852" s="12"/>
      <c r="T1852" s="12"/>
      <c r="U1852" s="12"/>
    </row>
    <row r="1853" spans="2:21" s="127" customFormat="1" ht="30" customHeight="1">
      <c r="B1853" s="180"/>
      <c r="C1853" s="210"/>
      <c r="D1853" s="180"/>
      <c r="E1853" s="107"/>
      <c r="F1853" s="179"/>
      <c r="G1853" s="179"/>
      <c r="H1853" s="1"/>
      <c r="I1853" s="1"/>
      <c r="J1853" s="1"/>
      <c r="K1853" s="109"/>
      <c r="L1853" s="1"/>
      <c r="M1853" s="1"/>
      <c r="N1853" s="1"/>
      <c r="O1853" s="1"/>
      <c r="P1853" s="12"/>
      <c r="Q1853" s="12"/>
      <c r="R1853" s="12"/>
      <c r="S1853" s="12"/>
      <c r="T1853" s="12"/>
      <c r="U1853" s="12"/>
    </row>
    <row r="1854" spans="2:21" s="127" customFormat="1" ht="30" customHeight="1">
      <c r="B1854" s="180"/>
      <c r="C1854" s="210"/>
      <c r="D1854" s="180"/>
      <c r="E1854" s="107"/>
      <c r="F1854" s="179"/>
      <c r="G1854" s="179"/>
      <c r="H1854" s="1"/>
      <c r="I1854" s="1"/>
      <c r="J1854" s="1"/>
      <c r="K1854" s="109"/>
      <c r="L1854" s="1"/>
      <c r="M1854" s="1"/>
      <c r="N1854" s="1"/>
      <c r="O1854" s="1"/>
      <c r="P1854" s="12"/>
      <c r="Q1854" s="12"/>
      <c r="R1854" s="12"/>
      <c r="S1854" s="12"/>
      <c r="T1854" s="12"/>
      <c r="U1854" s="12"/>
    </row>
    <row r="1855" spans="2:21" s="127" customFormat="1" ht="30" customHeight="1">
      <c r="B1855" s="180"/>
      <c r="C1855" s="210"/>
      <c r="D1855" s="180"/>
      <c r="E1855" s="107"/>
      <c r="F1855" s="179"/>
      <c r="G1855" s="179"/>
      <c r="H1855" s="1"/>
      <c r="I1855" s="1"/>
      <c r="J1855" s="1"/>
      <c r="K1855" s="109"/>
      <c r="L1855" s="1"/>
      <c r="M1855" s="1"/>
      <c r="N1855" s="1"/>
      <c r="O1855" s="1"/>
      <c r="P1855" s="12"/>
      <c r="Q1855" s="12"/>
      <c r="R1855" s="12"/>
      <c r="S1855" s="12"/>
      <c r="T1855" s="12"/>
      <c r="U1855" s="12"/>
    </row>
    <row r="1856" spans="2:21" s="127" customFormat="1" ht="30" customHeight="1">
      <c r="B1856" s="180"/>
      <c r="C1856" s="210"/>
      <c r="D1856" s="180"/>
      <c r="E1856" s="107"/>
      <c r="F1856" s="179"/>
      <c r="G1856" s="179"/>
      <c r="H1856" s="1"/>
      <c r="I1856" s="1"/>
      <c r="J1856" s="1"/>
      <c r="K1856" s="109"/>
      <c r="L1856" s="1"/>
      <c r="M1856" s="1"/>
      <c r="N1856" s="1"/>
      <c r="O1856" s="1"/>
      <c r="P1856" s="12"/>
      <c r="Q1856" s="12"/>
      <c r="R1856" s="12"/>
      <c r="S1856" s="12"/>
      <c r="T1856" s="12"/>
      <c r="U1856" s="12"/>
    </row>
    <row r="1857" spans="2:21" s="127" customFormat="1" ht="30" customHeight="1">
      <c r="B1857" s="180"/>
      <c r="C1857" s="210"/>
      <c r="D1857" s="180"/>
      <c r="E1857" s="107"/>
      <c r="F1857" s="179"/>
      <c r="G1857" s="179"/>
      <c r="H1857" s="1"/>
      <c r="I1857" s="1"/>
      <c r="J1857" s="1"/>
      <c r="K1857" s="109"/>
      <c r="L1857" s="1"/>
      <c r="M1857" s="1"/>
      <c r="N1857" s="1"/>
      <c r="O1857" s="1"/>
      <c r="P1857" s="12"/>
      <c r="Q1857" s="12"/>
      <c r="R1857" s="12"/>
      <c r="S1857" s="12"/>
      <c r="T1857" s="12"/>
      <c r="U1857" s="12"/>
    </row>
    <row r="1858" spans="2:21" s="127" customFormat="1" ht="30" customHeight="1">
      <c r="B1858" s="180"/>
      <c r="C1858" s="210"/>
      <c r="D1858" s="180"/>
      <c r="E1858" s="107"/>
      <c r="F1858" s="179"/>
      <c r="G1858" s="179"/>
      <c r="H1858" s="1"/>
      <c r="I1858" s="1"/>
      <c r="J1858" s="1"/>
      <c r="K1858" s="109"/>
      <c r="L1858" s="1"/>
      <c r="M1858" s="1"/>
      <c r="N1858" s="1"/>
      <c r="O1858" s="1"/>
      <c r="P1858" s="12"/>
      <c r="Q1858" s="12"/>
      <c r="R1858" s="12"/>
      <c r="S1858" s="12"/>
      <c r="T1858" s="12"/>
      <c r="U1858" s="12"/>
    </row>
    <row r="1859" spans="2:21" s="127" customFormat="1" ht="30" customHeight="1">
      <c r="B1859" s="180"/>
      <c r="C1859" s="210"/>
      <c r="D1859" s="180"/>
      <c r="E1859" s="107"/>
      <c r="F1859" s="179"/>
      <c r="G1859" s="179"/>
      <c r="H1859" s="1"/>
      <c r="I1859" s="1"/>
      <c r="J1859" s="1"/>
      <c r="K1859" s="109"/>
      <c r="L1859" s="1"/>
      <c r="M1859" s="1"/>
      <c r="N1859" s="1"/>
      <c r="O1859" s="1"/>
      <c r="P1859" s="12"/>
      <c r="Q1859" s="12"/>
      <c r="R1859" s="12"/>
      <c r="S1859" s="12"/>
      <c r="T1859" s="12"/>
      <c r="U1859" s="12"/>
    </row>
    <row r="1860" spans="2:21" s="127" customFormat="1" ht="30" customHeight="1">
      <c r="B1860" s="180"/>
      <c r="C1860" s="210"/>
      <c r="D1860" s="180"/>
      <c r="E1860" s="107"/>
      <c r="F1860" s="179"/>
      <c r="G1860" s="179"/>
      <c r="H1860" s="1"/>
      <c r="I1860" s="1"/>
      <c r="J1860" s="1"/>
      <c r="K1860" s="109"/>
      <c r="L1860" s="1"/>
      <c r="M1860" s="1"/>
      <c r="N1860" s="1"/>
      <c r="O1860" s="1"/>
      <c r="P1860" s="12"/>
      <c r="Q1860" s="12"/>
      <c r="R1860" s="12"/>
      <c r="S1860" s="12"/>
      <c r="T1860" s="12"/>
      <c r="U1860" s="12"/>
    </row>
    <row r="1861" spans="2:21" s="127" customFormat="1" ht="30" customHeight="1">
      <c r="B1861" s="180"/>
      <c r="C1861" s="210"/>
      <c r="D1861" s="180"/>
      <c r="E1861" s="107"/>
      <c r="F1861" s="179"/>
      <c r="G1861" s="179"/>
      <c r="H1861" s="1"/>
      <c r="I1861" s="1"/>
      <c r="J1861" s="1"/>
      <c r="K1861" s="109"/>
      <c r="L1861" s="1"/>
      <c r="M1861" s="1"/>
      <c r="N1861" s="1"/>
      <c r="O1861" s="1"/>
      <c r="P1861" s="12"/>
      <c r="Q1861" s="12"/>
      <c r="R1861" s="12"/>
      <c r="S1861" s="12"/>
      <c r="T1861" s="12"/>
      <c r="U1861" s="12"/>
    </row>
    <row r="1862" spans="2:21" s="127" customFormat="1" ht="30" customHeight="1">
      <c r="B1862" s="180"/>
      <c r="C1862" s="210"/>
      <c r="D1862" s="180"/>
      <c r="E1862" s="107"/>
      <c r="F1862" s="179"/>
      <c r="G1862" s="179"/>
      <c r="H1862" s="1"/>
      <c r="I1862" s="1"/>
      <c r="J1862" s="1"/>
      <c r="K1862" s="109"/>
      <c r="L1862" s="1"/>
      <c r="M1862" s="1"/>
      <c r="N1862" s="1"/>
      <c r="O1862" s="1"/>
      <c r="P1862" s="12"/>
      <c r="Q1862" s="12"/>
      <c r="R1862" s="12"/>
      <c r="S1862" s="12"/>
      <c r="T1862" s="12"/>
      <c r="U1862" s="12"/>
    </row>
    <row r="1863" spans="2:21" s="127" customFormat="1" ht="30" customHeight="1">
      <c r="B1863" s="180"/>
      <c r="C1863" s="210"/>
      <c r="D1863" s="180"/>
      <c r="E1863" s="107"/>
      <c r="F1863" s="179"/>
      <c r="G1863" s="179"/>
      <c r="H1863" s="1"/>
      <c r="I1863" s="1"/>
      <c r="J1863" s="1"/>
      <c r="K1863" s="109"/>
      <c r="L1863" s="1"/>
      <c r="M1863" s="1"/>
      <c r="N1863" s="1"/>
      <c r="O1863" s="1"/>
      <c r="P1863" s="12"/>
      <c r="Q1863" s="12"/>
      <c r="R1863" s="12"/>
      <c r="S1863" s="12"/>
      <c r="T1863" s="12"/>
      <c r="U1863" s="12"/>
    </row>
    <row r="1864" spans="2:21" s="127" customFormat="1" ht="30" customHeight="1">
      <c r="B1864" s="180"/>
      <c r="C1864" s="210"/>
      <c r="D1864" s="180"/>
      <c r="E1864" s="107"/>
      <c r="F1864" s="179"/>
      <c r="G1864" s="179"/>
      <c r="H1864" s="1"/>
      <c r="I1864" s="1"/>
      <c r="J1864" s="1"/>
      <c r="K1864" s="109"/>
      <c r="L1864" s="1"/>
      <c r="M1864" s="1"/>
      <c r="N1864" s="1"/>
      <c r="O1864" s="1"/>
      <c r="P1864" s="12"/>
      <c r="Q1864" s="12"/>
      <c r="R1864" s="12"/>
      <c r="S1864" s="12"/>
      <c r="T1864" s="12"/>
      <c r="U1864" s="12"/>
    </row>
    <row r="1865" spans="2:21" s="127" customFormat="1" ht="30" customHeight="1">
      <c r="B1865" s="180"/>
      <c r="C1865" s="210"/>
      <c r="D1865" s="180"/>
      <c r="E1865" s="107"/>
      <c r="F1865" s="179"/>
      <c r="G1865" s="179"/>
      <c r="H1865" s="1"/>
      <c r="I1865" s="1"/>
      <c r="J1865" s="1"/>
      <c r="K1865" s="109"/>
      <c r="L1865" s="1"/>
      <c r="M1865" s="1"/>
      <c r="N1865" s="1"/>
      <c r="O1865" s="1"/>
      <c r="P1865" s="12"/>
      <c r="Q1865" s="12"/>
      <c r="R1865" s="12"/>
      <c r="S1865" s="12"/>
      <c r="T1865" s="12"/>
      <c r="U1865" s="12"/>
    </row>
    <row r="1866" spans="2:21" s="127" customFormat="1" ht="30" customHeight="1">
      <c r="B1866" s="180"/>
      <c r="C1866" s="210"/>
      <c r="D1866" s="180"/>
      <c r="E1866" s="107"/>
      <c r="F1866" s="179"/>
      <c r="G1866" s="179"/>
      <c r="H1866" s="1"/>
      <c r="I1866" s="1"/>
      <c r="J1866" s="1"/>
      <c r="K1866" s="109"/>
      <c r="L1866" s="1"/>
      <c r="M1866" s="1"/>
      <c r="N1866" s="1"/>
      <c r="O1866" s="1"/>
      <c r="P1866" s="12"/>
      <c r="Q1866" s="12"/>
      <c r="R1866" s="12"/>
      <c r="S1866" s="12"/>
      <c r="T1866" s="12"/>
      <c r="U1866" s="12"/>
    </row>
    <row r="1867" spans="2:21" s="127" customFormat="1" ht="30" customHeight="1">
      <c r="B1867" s="180"/>
      <c r="C1867" s="210"/>
      <c r="D1867" s="180"/>
      <c r="E1867" s="107"/>
      <c r="F1867" s="179"/>
      <c r="G1867" s="179"/>
      <c r="H1867" s="1"/>
      <c r="I1867" s="1"/>
      <c r="J1867" s="1"/>
      <c r="K1867" s="109"/>
      <c r="L1867" s="1"/>
      <c r="M1867" s="1"/>
      <c r="N1867" s="1"/>
      <c r="O1867" s="1"/>
      <c r="P1867" s="12"/>
      <c r="Q1867" s="12"/>
      <c r="R1867" s="12"/>
      <c r="S1867" s="12"/>
      <c r="T1867" s="12"/>
      <c r="U1867" s="12"/>
    </row>
    <row r="1868" spans="2:21" s="127" customFormat="1" ht="30" customHeight="1">
      <c r="B1868" s="180"/>
      <c r="C1868" s="210"/>
      <c r="D1868" s="180"/>
      <c r="E1868" s="107"/>
      <c r="F1868" s="179"/>
      <c r="G1868" s="179"/>
      <c r="H1868" s="1"/>
      <c r="I1868" s="1"/>
      <c r="J1868" s="1"/>
      <c r="K1868" s="109"/>
      <c r="L1868" s="1"/>
      <c r="M1868" s="1"/>
      <c r="N1868" s="1"/>
      <c r="O1868" s="1"/>
      <c r="P1868" s="12"/>
      <c r="Q1868" s="12"/>
      <c r="R1868" s="12"/>
      <c r="S1868" s="12"/>
      <c r="T1868" s="12"/>
      <c r="U1868" s="12"/>
    </row>
    <row r="1869" spans="2:21" s="127" customFormat="1" ht="30" customHeight="1">
      <c r="B1869" s="180"/>
      <c r="C1869" s="210"/>
      <c r="D1869" s="180"/>
      <c r="E1869" s="107"/>
      <c r="F1869" s="179"/>
      <c r="G1869" s="179"/>
      <c r="H1869" s="1"/>
      <c r="I1869" s="1"/>
      <c r="J1869" s="1"/>
      <c r="K1869" s="109"/>
      <c r="L1869" s="1"/>
      <c r="M1869" s="1"/>
      <c r="N1869" s="1"/>
      <c r="O1869" s="1"/>
      <c r="P1869" s="12"/>
      <c r="Q1869" s="12"/>
      <c r="R1869" s="12"/>
      <c r="S1869" s="12"/>
      <c r="T1869" s="12"/>
      <c r="U1869" s="12"/>
    </row>
    <row r="1870" spans="2:21" s="127" customFormat="1" ht="30" customHeight="1">
      <c r="B1870" s="180"/>
      <c r="C1870" s="210"/>
      <c r="D1870" s="180"/>
      <c r="E1870" s="107"/>
      <c r="F1870" s="179"/>
      <c r="G1870" s="179"/>
      <c r="H1870" s="1"/>
      <c r="I1870" s="1"/>
      <c r="J1870" s="1"/>
      <c r="K1870" s="109"/>
      <c r="L1870" s="1"/>
      <c r="M1870" s="1"/>
      <c r="N1870" s="1"/>
      <c r="O1870" s="1"/>
      <c r="P1870" s="12"/>
      <c r="Q1870" s="12"/>
      <c r="R1870" s="12"/>
      <c r="S1870" s="12"/>
      <c r="T1870" s="12"/>
      <c r="U1870" s="12"/>
    </row>
    <row r="1871" spans="2:21" s="127" customFormat="1" ht="30" customHeight="1">
      <c r="B1871" s="180"/>
      <c r="C1871" s="210"/>
      <c r="D1871" s="180"/>
      <c r="E1871" s="107"/>
      <c r="F1871" s="179"/>
      <c r="G1871" s="179"/>
      <c r="H1871" s="1"/>
      <c r="I1871" s="1"/>
      <c r="J1871" s="1"/>
      <c r="K1871" s="109"/>
      <c r="L1871" s="1"/>
      <c r="M1871" s="1"/>
      <c r="N1871" s="1"/>
      <c r="O1871" s="1"/>
      <c r="P1871" s="12"/>
      <c r="Q1871" s="12"/>
      <c r="R1871" s="12"/>
      <c r="S1871" s="12"/>
      <c r="T1871" s="12"/>
      <c r="U1871" s="12"/>
    </row>
    <row r="1872" spans="2:21" s="127" customFormat="1" ht="30" customHeight="1">
      <c r="B1872" s="180"/>
      <c r="C1872" s="210"/>
      <c r="D1872" s="180"/>
      <c r="E1872" s="107"/>
      <c r="F1872" s="179"/>
      <c r="G1872" s="179"/>
      <c r="H1872" s="1"/>
      <c r="I1872" s="1"/>
      <c r="J1872" s="1"/>
      <c r="K1872" s="109"/>
      <c r="L1872" s="1"/>
      <c r="M1872" s="1"/>
      <c r="N1872" s="1"/>
      <c r="O1872" s="1"/>
      <c r="P1872" s="12"/>
      <c r="Q1872" s="12"/>
      <c r="R1872" s="12"/>
      <c r="S1872" s="12"/>
      <c r="T1872" s="12"/>
      <c r="U1872" s="12"/>
    </row>
    <row r="1873" spans="2:21" s="127" customFormat="1" ht="30" customHeight="1">
      <c r="B1873" s="180"/>
      <c r="C1873" s="210"/>
      <c r="D1873" s="180"/>
      <c r="E1873" s="107"/>
      <c r="F1873" s="179"/>
      <c r="G1873" s="179"/>
      <c r="H1873" s="1"/>
      <c r="I1873" s="1"/>
      <c r="J1873" s="1"/>
      <c r="K1873" s="109"/>
      <c r="L1873" s="1"/>
      <c r="M1873" s="1"/>
      <c r="N1873" s="1"/>
      <c r="O1873" s="1"/>
      <c r="P1873" s="12"/>
      <c r="Q1873" s="12"/>
      <c r="R1873" s="12"/>
      <c r="S1873" s="12"/>
      <c r="T1873" s="12"/>
      <c r="U1873" s="12"/>
    </row>
    <row r="1874" spans="2:21" s="127" customFormat="1" ht="30" customHeight="1">
      <c r="B1874" s="180"/>
      <c r="C1874" s="210"/>
      <c r="D1874" s="180"/>
      <c r="E1874" s="107"/>
      <c r="F1874" s="179"/>
      <c r="G1874" s="179"/>
      <c r="H1874" s="1"/>
      <c r="I1874" s="1"/>
      <c r="J1874" s="1"/>
      <c r="K1874" s="109"/>
      <c r="L1874" s="1"/>
      <c r="M1874" s="1"/>
      <c r="N1874" s="1"/>
      <c r="O1874" s="1"/>
      <c r="P1874" s="12"/>
      <c r="Q1874" s="12"/>
      <c r="R1874" s="12"/>
      <c r="S1874" s="12"/>
      <c r="T1874" s="12"/>
      <c r="U1874" s="12"/>
    </row>
    <row r="1875" spans="2:21" s="127" customFormat="1" ht="30" customHeight="1">
      <c r="B1875" s="180"/>
      <c r="C1875" s="210"/>
      <c r="D1875" s="180"/>
      <c r="E1875" s="107"/>
      <c r="F1875" s="179"/>
      <c r="G1875" s="179"/>
      <c r="H1875" s="1"/>
      <c r="I1875" s="1"/>
      <c r="J1875" s="1"/>
      <c r="K1875" s="109"/>
      <c r="L1875" s="1"/>
      <c r="M1875" s="1"/>
      <c r="N1875" s="1"/>
      <c r="O1875" s="1"/>
      <c r="P1875" s="12"/>
      <c r="Q1875" s="12"/>
      <c r="R1875" s="12"/>
      <c r="S1875" s="12"/>
      <c r="T1875" s="12"/>
      <c r="U1875" s="12"/>
    </row>
    <row r="1876" spans="2:21" s="127" customFormat="1" ht="30" customHeight="1">
      <c r="B1876" s="180"/>
      <c r="C1876" s="210"/>
      <c r="D1876" s="180"/>
      <c r="E1876" s="107"/>
      <c r="F1876" s="179"/>
      <c r="G1876" s="179"/>
      <c r="H1876" s="1"/>
      <c r="I1876" s="1"/>
      <c r="J1876" s="1"/>
      <c r="K1876" s="109"/>
      <c r="L1876" s="1"/>
      <c r="M1876" s="1"/>
      <c r="N1876" s="1"/>
      <c r="O1876" s="1"/>
      <c r="P1876" s="12"/>
      <c r="Q1876" s="12"/>
      <c r="R1876" s="12"/>
      <c r="S1876" s="12"/>
      <c r="T1876" s="12"/>
      <c r="U1876" s="12"/>
    </row>
    <row r="1877" spans="2:21" s="127" customFormat="1" ht="30" customHeight="1">
      <c r="B1877" s="180"/>
      <c r="C1877" s="210"/>
      <c r="D1877" s="180"/>
      <c r="E1877" s="107"/>
      <c r="F1877" s="179"/>
      <c r="G1877" s="179"/>
      <c r="H1877" s="1"/>
      <c r="I1877" s="1"/>
      <c r="J1877" s="1"/>
      <c r="K1877" s="109"/>
      <c r="L1877" s="1"/>
      <c r="M1877" s="1"/>
      <c r="N1877" s="1"/>
      <c r="O1877" s="1"/>
      <c r="P1877" s="12"/>
      <c r="Q1877" s="12"/>
      <c r="R1877" s="12"/>
      <c r="S1877" s="12"/>
      <c r="T1877" s="12"/>
      <c r="U1877" s="12"/>
    </row>
    <row r="1878" spans="2:21" s="127" customFormat="1" ht="30" customHeight="1">
      <c r="B1878" s="180"/>
      <c r="C1878" s="210"/>
      <c r="D1878" s="180"/>
      <c r="E1878" s="107"/>
      <c r="F1878" s="179"/>
      <c r="G1878" s="179"/>
      <c r="H1878" s="1"/>
      <c r="I1878" s="1"/>
      <c r="J1878" s="1"/>
      <c r="K1878" s="109"/>
      <c r="L1878" s="1"/>
      <c r="M1878" s="1"/>
      <c r="N1878" s="1"/>
      <c r="O1878" s="1"/>
      <c r="P1878" s="12"/>
      <c r="Q1878" s="12"/>
      <c r="R1878" s="12"/>
      <c r="S1878" s="12"/>
      <c r="T1878" s="12"/>
      <c r="U1878" s="12"/>
    </row>
    <row r="1879" spans="2:21" s="127" customFormat="1" ht="30" customHeight="1">
      <c r="B1879" s="180"/>
      <c r="C1879" s="210"/>
      <c r="D1879" s="180"/>
      <c r="E1879" s="107"/>
      <c r="F1879" s="179"/>
      <c r="G1879" s="179"/>
      <c r="H1879" s="1"/>
      <c r="I1879" s="1"/>
      <c r="J1879" s="1"/>
      <c r="K1879" s="109"/>
      <c r="L1879" s="1"/>
      <c r="M1879" s="1"/>
      <c r="N1879" s="1"/>
      <c r="O1879" s="1"/>
      <c r="P1879" s="12"/>
      <c r="Q1879" s="12"/>
      <c r="R1879" s="12"/>
      <c r="S1879" s="12"/>
      <c r="T1879" s="12"/>
      <c r="U1879" s="12"/>
    </row>
    <row r="1880" spans="2:21" s="127" customFormat="1" ht="30" customHeight="1">
      <c r="B1880" s="180"/>
      <c r="C1880" s="210"/>
      <c r="D1880" s="180"/>
      <c r="E1880" s="107"/>
      <c r="F1880" s="179"/>
      <c r="G1880" s="179"/>
      <c r="H1880" s="1"/>
      <c r="I1880" s="1"/>
      <c r="J1880" s="1"/>
      <c r="K1880" s="109"/>
      <c r="L1880" s="1"/>
      <c r="M1880" s="1"/>
      <c r="N1880" s="1"/>
      <c r="O1880" s="1"/>
      <c r="P1880" s="12"/>
      <c r="Q1880" s="12"/>
      <c r="R1880" s="12"/>
      <c r="S1880" s="12"/>
      <c r="T1880" s="12"/>
      <c r="U1880" s="12"/>
    </row>
    <row r="1881" spans="2:21" s="127" customFormat="1" ht="30" customHeight="1">
      <c r="B1881" s="180"/>
      <c r="C1881" s="210"/>
      <c r="D1881" s="180"/>
      <c r="E1881" s="107"/>
      <c r="F1881" s="179"/>
      <c r="G1881" s="179"/>
      <c r="H1881" s="1"/>
      <c r="I1881" s="1"/>
      <c r="J1881" s="1"/>
      <c r="K1881" s="109"/>
      <c r="L1881" s="1"/>
      <c r="M1881" s="1"/>
      <c r="N1881" s="1"/>
      <c r="O1881" s="1"/>
      <c r="P1881" s="12"/>
      <c r="Q1881" s="12"/>
      <c r="R1881" s="12"/>
      <c r="S1881" s="12"/>
      <c r="T1881" s="12"/>
      <c r="U1881" s="12"/>
    </row>
    <row r="1882" spans="2:21" s="127" customFormat="1" ht="30" customHeight="1">
      <c r="B1882" s="180"/>
      <c r="C1882" s="210"/>
      <c r="D1882" s="180"/>
      <c r="E1882" s="107"/>
      <c r="F1882" s="179"/>
      <c r="G1882" s="179"/>
      <c r="H1882" s="1"/>
      <c r="I1882" s="1"/>
      <c r="J1882" s="1"/>
      <c r="K1882" s="109"/>
      <c r="L1882" s="1"/>
      <c r="M1882" s="1"/>
      <c r="N1882" s="1"/>
      <c r="O1882" s="1"/>
      <c r="P1882" s="12"/>
      <c r="Q1882" s="12"/>
      <c r="R1882" s="12"/>
      <c r="S1882" s="12"/>
      <c r="T1882" s="12"/>
      <c r="U1882" s="12"/>
    </row>
    <row r="1883" spans="2:21" s="127" customFormat="1" ht="30" customHeight="1">
      <c r="B1883" s="180"/>
      <c r="C1883" s="210"/>
      <c r="D1883" s="180"/>
      <c r="E1883" s="107"/>
      <c r="F1883" s="179"/>
      <c r="G1883" s="179"/>
      <c r="H1883" s="1"/>
      <c r="I1883" s="1"/>
      <c r="J1883" s="1"/>
      <c r="K1883" s="109"/>
      <c r="L1883" s="1"/>
      <c r="M1883" s="1"/>
      <c r="N1883" s="1"/>
      <c r="O1883" s="1"/>
      <c r="P1883" s="12"/>
      <c r="Q1883" s="12"/>
      <c r="R1883" s="12"/>
      <c r="S1883" s="12"/>
      <c r="T1883" s="12"/>
      <c r="U1883" s="12"/>
    </row>
    <row r="1884" spans="2:21" s="127" customFormat="1" ht="30" customHeight="1">
      <c r="B1884" s="180"/>
      <c r="C1884" s="210"/>
      <c r="D1884" s="180"/>
      <c r="E1884" s="107"/>
      <c r="F1884" s="179"/>
      <c r="G1884" s="179"/>
      <c r="H1884" s="1"/>
      <c r="I1884" s="1"/>
      <c r="J1884" s="1"/>
      <c r="K1884" s="109"/>
      <c r="L1884" s="1"/>
      <c r="M1884" s="1"/>
      <c r="N1884" s="1"/>
      <c r="O1884" s="1"/>
      <c r="P1884" s="12"/>
      <c r="Q1884" s="12"/>
      <c r="R1884" s="12"/>
      <c r="S1884" s="12"/>
      <c r="T1884" s="12"/>
      <c r="U1884" s="12"/>
    </row>
    <row r="1885" spans="2:21" s="127" customFormat="1" ht="30" customHeight="1">
      <c r="B1885" s="180"/>
      <c r="C1885" s="210"/>
      <c r="D1885" s="180"/>
      <c r="E1885" s="107"/>
      <c r="F1885" s="179"/>
      <c r="G1885" s="179"/>
      <c r="H1885" s="1"/>
      <c r="I1885" s="1"/>
      <c r="J1885" s="1"/>
      <c r="K1885" s="109"/>
      <c r="L1885" s="1"/>
      <c r="M1885" s="1"/>
      <c r="N1885" s="1"/>
      <c r="O1885" s="1"/>
      <c r="P1885" s="12"/>
      <c r="Q1885" s="12"/>
      <c r="R1885" s="12"/>
      <c r="S1885" s="12"/>
      <c r="T1885" s="12"/>
      <c r="U1885" s="12"/>
    </row>
    <row r="1886" spans="2:21" s="127" customFormat="1" ht="30" customHeight="1">
      <c r="B1886" s="180"/>
      <c r="C1886" s="210"/>
      <c r="D1886" s="180"/>
      <c r="E1886" s="107"/>
      <c r="F1886" s="179"/>
      <c r="G1886" s="179"/>
      <c r="H1886" s="1"/>
      <c r="I1886" s="1"/>
      <c r="J1886" s="1"/>
      <c r="K1886" s="109"/>
      <c r="L1886" s="1"/>
      <c r="M1886" s="1"/>
      <c r="N1886" s="1"/>
      <c r="O1886" s="1"/>
      <c r="P1886" s="12"/>
      <c r="Q1886" s="12"/>
      <c r="R1886" s="12"/>
      <c r="S1886" s="12"/>
      <c r="T1886" s="12"/>
      <c r="U1886" s="12"/>
    </row>
    <row r="1887" spans="2:21" s="127" customFormat="1" ht="30" customHeight="1">
      <c r="B1887" s="180"/>
      <c r="C1887" s="210"/>
      <c r="D1887" s="180"/>
      <c r="E1887" s="107"/>
      <c r="F1887" s="179"/>
      <c r="G1887" s="179"/>
      <c r="H1887" s="1"/>
      <c r="I1887" s="1"/>
      <c r="J1887" s="1"/>
      <c r="K1887" s="109"/>
      <c r="L1887" s="1"/>
      <c r="M1887" s="1"/>
      <c r="N1887" s="1"/>
      <c r="O1887" s="1"/>
      <c r="P1887" s="12"/>
      <c r="Q1887" s="12"/>
      <c r="R1887" s="12"/>
      <c r="S1887" s="12"/>
      <c r="T1887" s="12"/>
      <c r="U1887" s="12"/>
    </row>
    <row r="1888" spans="2:21" s="127" customFormat="1" ht="30" customHeight="1">
      <c r="B1888" s="180"/>
      <c r="C1888" s="210"/>
      <c r="D1888" s="180"/>
      <c r="E1888" s="107"/>
      <c r="F1888" s="179"/>
      <c r="G1888" s="179"/>
      <c r="H1888" s="1"/>
      <c r="I1888" s="1"/>
      <c r="J1888" s="1"/>
      <c r="K1888" s="109"/>
      <c r="L1888" s="1"/>
      <c r="M1888" s="1"/>
      <c r="N1888" s="1"/>
      <c r="O1888" s="1"/>
      <c r="P1888" s="12"/>
      <c r="Q1888" s="12"/>
      <c r="R1888" s="12"/>
      <c r="S1888" s="12"/>
      <c r="T1888" s="12"/>
      <c r="U1888" s="12"/>
    </row>
    <row r="1889" spans="2:21" s="127" customFormat="1" ht="30" customHeight="1">
      <c r="B1889" s="180"/>
      <c r="C1889" s="210"/>
      <c r="D1889" s="180"/>
      <c r="E1889" s="107"/>
      <c r="F1889" s="179"/>
      <c r="G1889" s="179"/>
      <c r="H1889" s="1"/>
      <c r="I1889" s="1"/>
      <c r="J1889" s="1"/>
      <c r="K1889" s="109"/>
      <c r="L1889" s="1"/>
      <c r="M1889" s="1"/>
      <c r="N1889" s="1"/>
      <c r="O1889" s="1"/>
      <c r="P1889" s="12"/>
      <c r="Q1889" s="12"/>
      <c r="R1889" s="12"/>
      <c r="S1889" s="12"/>
      <c r="T1889" s="12"/>
      <c r="U1889" s="12"/>
    </row>
    <row r="1890" spans="2:21" s="127" customFormat="1" ht="30" customHeight="1">
      <c r="B1890" s="180"/>
      <c r="C1890" s="210"/>
      <c r="D1890" s="180"/>
      <c r="E1890" s="107"/>
      <c r="F1890" s="179"/>
      <c r="G1890" s="179"/>
      <c r="H1890" s="1"/>
      <c r="I1890" s="1"/>
      <c r="J1890" s="1"/>
      <c r="K1890" s="109"/>
      <c r="L1890" s="1"/>
      <c r="M1890" s="1"/>
      <c r="N1890" s="1"/>
      <c r="O1890" s="1"/>
      <c r="P1890" s="12"/>
      <c r="Q1890" s="12"/>
      <c r="R1890" s="12"/>
      <c r="S1890" s="12"/>
      <c r="T1890" s="12"/>
      <c r="U1890" s="12"/>
    </row>
    <row r="1891" spans="2:21" s="127" customFormat="1" ht="30" customHeight="1">
      <c r="B1891" s="180"/>
      <c r="C1891" s="210"/>
      <c r="D1891" s="180"/>
      <c r="E1891" s="107"/>
      <c r="F1891" s="179"/>
      <c r="G1891" s="179"/>
      <c r="H1891" s="1"/>
      <c r="I1891" s="1"/>
      <c r="J1891" s="1"/>
      <c r="K1891" s="109"/>
      <c r="L1891" s="1"/>
      <c r="M1891" s="1"/>
      <c r="N1891" s="1"/>
      <c r="O1891" s="1"/>
      <c r="P1891" s="12"/>
      <c r="Q1891" s="12"/>
      <c r="R1891" s="12"/>
      <c r="S1891" s="12"/>
      <c r="T1891" s="12"/>
      <c r="U1891" s="12"/>
    </row>
    <row r="1892" spans="2:21" s="127" customFormat="1" ht="30" customHeight="1">
      <c r="B1892" s="180"/>
      <c r="C1892" s="210"/>
      <c r="D1892" s="180"/>
      <c r="E1892" s="107"/>
      <c r="F1892" s="179"/>
      <c r="G1892" s="179"/>
      <c r="H1892" s="1"/>
      <c r="I1892" s="1"/>
      <c r="J1892" s="1"/>
      <c r="K1892" s="109"/>
      <c r="L1892" s="1"/>
      <c r="M1892" s="1"/>
      <c r="N1892" s="1"/>
      <c r="O1892" s="1"/>
      <c r="P1892" s="12"/>
      <c r="Q1892" s="12"/>
      <c r="R1892" s="12"/>
      <c r="S1892" s="12"/>
      <c r="T1892" s="12"/>
      <c r="U1892" s="12"/>
    </row>
    <row r="1893" spans="2:21" s="127" customFormat="1" ht="30" customHeight="1">
      <c r="B1893" s="180"/>
      <c r="C1893" s="210"/>
      <c r="D1893" s="180"/>
      <c r="E1893" s="107"/>
      <c r="F1893" s="179"/>
      <c r="G1893" s="179"/>
      <c r="H1893" s="1"/>
      <c r="I1893" s="1"/>
      <c r="J1893" s="1"/>
      <c r="K1893" s="109"/>
      <c r="L1893" s="1"/>
      <c r="M1893" s="1"/>
      <c r="N1893" s="1"/>
      <c r="O1893" s="1"/>
      <c r="P1893" s="12"/>
      <c r="Q1893" s="12"/>
      <c r="R1893" s="12"/>
      <c r="S1893" s="12"/>
      <c r="T1893" s="12"/>
      <c r="U1893" s="12"/>
    </row>
    <row r="1894" spans="2:21" s="127" customFormat="1" ht="30" customHeight="1">
      <c r="B1894" s="180"/>
      <c r="C1894" s="210"/>
      <c r="D1894" s="180"/>
      <c r="E1894" s="107"/>
      <c r="F1894" s="179"/>
      <c r="G1894" s="179"/>
      <c r="H1894" s="1"/>
      <c r="I1894" s="1"/>
      <c r="J1894" s="1"/>
      <c r="K1894" s="109"/>
      <c r="L1894" s="1"/>
      <c r="M1894" s="1"/>
      <c r="N1894" s="1"/>
      <c r="O1894" s="1"/>
      <c r="P1894" s="12"/>
      <c r="Q1894" s="12"/>
      <c r="R1894" s="12"/>
      <c r="S1894" s="12"/>
      <c r="T1894" s="12"/>
      <c r="U1894" s="12"/>
    </row>
    <row r="1895" spans="2:21" s="127" customFormat="1" ht="30" customHeight="1">
      <c r="B1895" s="180"/>
      <c r="C1895" s="210"/>
      <c r="D1895" s="180"/>
      <c r="E1895" s="107"/>
      <c r="F1895" s="179"/>
      <c r="G1895" s="179"/>
      <c r="H1895" s="1"/>
      <c r="I1895" s="1"/>
      <c r="J1895" s="1"/>
      <c r="K1895" s="109"/>
      <c r="L1895" s="1"/>
      <c r="M1895" s="1"/>
      <c r="N1895" s="1"/>
      <c r="O1895" s="1"/>
      <c r="P1895" s="12"/>
      <c r="Q1895" s="12"/>
      <c r="R1895" s="12"/>
      <c r="S1895" s="12"/>
      <c r="T1895" s="12"/>
      <c r="U1895" s="12"/>
    </row>
    <row r="1896" spans="2:21" s="127" customFormat="1" ht="30" customHeight="1">
      <c r="B1896" s="180"/>
      <c r="C1896" s="210"/>
      <c r="D1896" s="180"/>
      <c r="E1896" s="107"/>
      <c r="F1896" s="179"/>
      <c r="G1896" s="179"/>
      <c r="H1896" s="1"/>
      <c r="I1896" s="1"/>
      <c r="J1896" s="1"/>
      <c r="K1896" s="109"/>
      <c r="L1896" s="1"/>
      <c r="M1896" s="1"/>
      <c r="N1896" s="1"/>
      <c r="O1896" s="1"/>
      <c r="P1896" s="12"/>
      <c r="Q1896" s="12"/>
      <c r="R1896" s="12"/>
      <c r="S1896" s="12"/>
      <c r="T1896" s="12"/>
      <c r="U1896" s="12"/>
    </row>
    <row r="1897" spans="2:21" s="127" customFormat="1" ht="30" customHeight="1">
      <c r="B1897" s="180"/>
      <c r="C1897" s="210"/>
      <c r="D1897" s="180"/>
      <c r="E1897" s="107"/>
      <c r="F1897" s="179"/>
      <c r="G1897" s="179"/>
      <c r="H1897" s="1"/>
      <c r="I1897" s="1"/>
      <c r="J1897" s="1"/>
      <c r="K1897" s="109"/>
      <c r="L1897" s="1"/>
      <c r="M1897" s="1"/>
      <c r="N1897" s="1"/>
      <c r="O1897" s="1"/>
      <c r="P1897" s="12"/>
      <c r="Q1897" s="12"/>
      <c r="R1897" s="12"/>
      <c r="S1897" s="12"/>
      <c r="T1897" s="12"/>
      <c r="U1897" s="12"/>
    </row>
    <row r="1898" spans="2:21" s="127" customFormat="1" ht="30" customHeight="1">
      <c r="B1898" s="180"/>
      <c r="C1898" s="210"/>
      <c r="D1898" s="180"/>
      <c r="E1898" s="107"/>
      <c r="F1898" s="179"/>
      <c r="G1898" s="179"/>
      <c r="H1898" s="1"/>
      <c r="I1898" s="1"/>
      <c r="J1898" s="1"/>
      <c r="K1898" s="109"/>
      <c r="L1898" s="1"/>
      <c r="M1898" s="1"/>
      <c r="N1898" s="1"/>
      <c r="O1898" s="1"/>
      <c r="P1898" s="12"/>
      <c r="Q1898" s="12"/>
      <c r="R1898" s="12"/>
      <c r="S1898" s="12"/>
      <c r="T1898" s="12"/>
      <c r="U1898" s="12"/>
    </row>
    <row r="1899" spans="2:21" s="127" customFormat="1" ht="30" customHeight="1">
      <c r="B1899" s="180"/>
      <c r="C1899" s="210"/>
      <c r="D1899" s="180"/>
      <c r="E1899" s="107"/>
      <c r="F1899" s="179"/>
      <c r="G1899" s="179"/>
      <c r="H1899" s="1"/>
      <c r="I1899" s="1"/>
      <c r="J1899" s="1"/>
      <c r="K1899" s="109"/>
      <c r="L1899" s="1"/>
      <c r="M1899" s="1"/>
      <c r="N1899" s="1"/>
      <c r="O1899" s="1"/>
      <c r="P1899" s="12"/>
      <c r="Q1899" s="12"/>
      <c r="R1899" s="12"/>
      <c r="S1899" s="12"/>
      <c r="T1899" s="12"/>
      <c r="U1899" s="12"/>
    </row>
    <row r="1900" spans="2:21" s="127" customFormat="1" ht="30" customHeight="1">
      <c r="B1900" s="180"/>
      <c r="C1900" s="210"/>
      <c r="D1900" s="180"/>
      <c r="E1900" s="107"/>
      <c r="F1900" s="179"/>
      <c r="G1900" s="179"/>
      <c r="H1900" s="1"/>
      <c r="I1900" s="1"/>
      <c r="J1900" s="1"/>
      <c r="K1900" s="109"/>
      <c r="L1900" s="1"/>
      <c r="M1900" s="1"/>
      <c r="N1900" s="1"/>
      <c r="O1900" s="1"/>
      <c r="P1900" s="12"/>
      <c r="Q1900" s="12"/>
      <c r="R1900" s="12"/>
      <c r="S1900" s="12"/>
      <c r="T1900" s="12"/>
      <c r="U1900" s="12"/>
    </row>
    <row r="1901" spans="2:21" s="127" customFormat="1" ht="30" customHeight="1">
      <c r="B1901" s="180"/>
      <c r="C1901" s="210"/>
      <c r="D1901" s="180"/>
      <c r="E1901" s="107"/>
      <c r="F1901" s="179"/>
      <c r="G1901" s="179"/>
      <c r="H1901" s="1"/>
      <c r="I1901" s="1"/>
      <c r="J1901" s="1"/>
      <c r="K1901" s="109"/>
      <c r="L1901" s="1"/>
      <c r="M1901" s="1"/>
      <c r="N1901" s="1"/>
      <c r="O1901" s="1"/>
      <c r="P1901" s="12"/>
      <c r="Q1901" s="12"/>
      <c r="R1901" s="12"/>
      <c r="S1901" s="12"/>
      <c r="T1901" s="12"/>
      <c r="U1901" s="12"/>
    </row>
    <row r="1902" spans="2:21" s="127" customFormat="1" ht="30" customHeight="1">
      <c r="B1902" s="180"/>
      <c r="C1902" s="210"/>
      <c r="D1902" s="180"/>
      <c r="E1902" s="107"/>
      <c r="F1902" s="179"/>
      <c r="G1902" s="179"/>
      <c r="H1902" s="1"/>
      <c r="I1902" s="1"/>
      <c r="J1902" s="1"/>
      <c r="K1902" s="109"/>
      <c r="L1902" s="1"/>
      <c r="M1902" s="1"/>
      <c r="N1902" s="1"/>
      <c r="O1902" s="1"/>
      <c r="P1902" s="12"/>
      <c r="Q1902" s="12"/>
      <c r="R1902" s="12"/>
      <c r="S1902" s="12"/>
      <c r="T1902" s="12"/>
      <c r="U1902" s="12"/>
    </row>
    <row r="1903" spans="2:21" s="127" customFormat="1" ht="30" customHeight="1">
      <c r="B1903" s="180"/>
      <c r="C1903" s="210"/>
      <c r="D1903" s="180"/>
      <c r="E1903" s="107"/>
      <c r="F1903" s="179"/>
      <c r="G1903" s="179"/>
      <c r="H1903" s="1"/>
      <c r="I1903" s="1"/>
      <c r="J1903" s="1"/>
      <c r="K1903" s="109"/>
      <c r="L1903" s="1"/>
      <c r="M1903" s="1"/>
      <c r="N1903" s="1"/>
      <c r="O1903" s="1"/>
      <c r="P1903" s="12"/>
      <c r="Q1903" s="12"/>
      <c r="R1903" s="12"/>
      <c r="S1903" s="12"/>
      <c r="T1903" s="12"/>
      <c r="U1903" s="12"/>
    </row>
    <row r="1904" spans="2:21" s="127" customFormat="1" ht="30" customHeight="1">
      <c r="B1904" s="180"/>
      <c r="C1904" s="210"/>
      <c r="D1904" s="180"/>
      <c r="E1904" s="107"/>
      <c r="F1904" s="179"/>
      <c r="G1904" s="179"/>
      <c r="H1904" s="1"/>
      <c r="I1904" s="1"/>
      <c r="J1904" s="1"/>
      <c r="K1904" s="109"/>
      <c r="L1904" s="1"/>
      <c r="M1904" s="1"/>
      <c r="N1904" s="1"/>
      <c r="O1904" s="1"/>
      <c r="P1904" s="12"/>
      <c r="Q1904" s="12"/>
      <c r="R1904" s="12"/>
      <c r="S1904" s="12"/>
      <c r="T1904" s="12"/>
      <c r="U1904" s="12"/>
    </row>
    <row r="1905" spans="2:21" s="127" customFormat="1" ht="30" customHeight="1">
      <c r="B1905" s="180"/>
      <c r="C1905" s="210"/>
      <c r="D1905" s="180"/>
      <c r="E1905" s="107"/>
      <c r="F1905" s="179"/>
      <c r="G1905" s="179"/>
      <c r="H1905" s="1"/>
      <c r="I1905" s="1"/>
      <c r="J1905" s="1"/>
      <c r="K1905" s="109"/>
      <c r="L1905" s="1"/>
      <c r="M1905" s="1"/>
      <c r="N1905" s="1"/>
      <c r="O1905" s="1"/>
      <c r="P1905" s="12"/>
      <c r="Q1905" s="12"/>
      <c r="R1905" s="12"/>
      <c r="S1905" s="12"/>
      <c r="T1905" s="12"/>
      <c r="U1905" s="12"/>
    </row>
    <row r="1906" spans="2:21" s="127" customFormat="1" ht="30" customHeight="1">
      <c r="B1906" s="180"/>
      <c r="C1906" s="210"/>
      <c r="D1906" s="180"/>
      <c r="E1906" s="107"/>
      <c r="F1906" s="179"/>
      <c r="G1906" s="179"/>
      <c r="H1906" s="1"/>
      <c r="I1906" s="1"/>
      <c r="J1906" s="1"/>
      <c r="K1906" s="109"/>
      <c r="L1906" s="1"/>
      <c r="M1906" s="1"/>
      <c r="N1906" s="1"/>
      <c r="O1906" s="1"/>
      <c r="P1906" s="12"/>
      <c r="Q1906" s="12"/>
      <c r="R1906" s="12"/>
      <c r="S1906" s="12"/>
      <c r="T1906" s="12"/>
      <c r="U1906" s="12"/>
    </row>
    <row r="1907" spans="2:21" s="127" customFormat="1" ht="30" customHeight="1">
      <c r="B1907" s="180"/>
      <c r="C1907" s="210"/>
      <c r="D1907" s="180"/>
      <c r="E1907" s="107"/>
      <c r="F1907" s="179"/>
      <c r="G1907" s="179"/>
      <c r="H1907" s="1"/>
      <c r="I1907" s="1"/>
      <c r="J1907" s="1"/>
      <c r="K1907" s="109"/>
      <c r="L1907" s="1"/>
      <c r="M1907" s="1"/>
      <c r="N1907" s="1"/>
      <c r="O1907" s="1"/>
      <c r="P1907" s="12"/>
      <c r="Q1907" s="12"/>
      <c r="R1907" s="12"/>
      <c r="S1907" s="12"/>
      <c r="T1907" s="12"/>
      <c r="U1907" s="12"/>
    </row>
    <row r="1908" spans="2:21" s="127" customFormat="1" ht="30" customHeight="1">
      <c r="B1908" s="180"/>
      <c r="C1908" s="210"/>
      <c r="D1908" s="180"/>
      <c r="E1908" s="107"/>
      <c r="F1908" s="179"/>
      <c r="G1908" s="179"/>
      <c r="H1908" s="1"/>
      <c r="I1908" s="1"/>
      <c r="J1908" s="1"/>
      <c r="K1908" s="109"/>
      <c r="L1908" s="1"/>
      <c r="M1908" s="1"/>
      <c r="N1908" s="1"/>
      <c r="O1908" s="1"/>
      <c r="P1908" s="12"/>
      <c r="Q1908" s="12"/>
      <c r="R1908" s="12"/>
      <c r="S1908" s="12"/>
      <c r="T1908" s="12"/>
      <c r="U1908" s="12"/>
    </row>
    <row r="1909" spans="2:21" s="127" customFormat="1" ht="30" customHeight="1">
      <c r="B1909" s="180"/>
      <c r="C1909" s="210"/>
      <c r="D1909" s="180"/>
      <c r="E1909" s="107"/>
      <c r="F1909" s="179"/>
      <c r="G1909" s="179"/>
      <c r="H1909" s="1"/>
      <c r="I1909" s="1"/>
      <c r="J1909" s="1"/>
      <c r="K1909" s="109"/>
      <c r="L1909" s="1"/>
      <c r="M1909" s="1"/>
      <c r="N1909" s="1"/>
      <c r="O1909" s="1"/>
      <c r="P1909" s="12"/>
      <c r="Q1909" s="12"/>
      <c r="R1909" s="12"/>
      <c r="S1909" s="12"/>
      <c r="T1909" s="12"/>
      <c r="U1909" s="12"/>
    </row>
    <row r="1910" spans="2:21" s="127" customFormat="1" ht="30" customHeight="1">
      <c r="B1910" s="180"/>
      <c r="C1910" s="210"/>
      <c r="D1910" s="180"/>
      <c r="E1910" s="107"/>
      <c r="F1910" s="179"/>
      <c r="G1910" s="179"/>
      <c r="H1910" s="1"/>
      <c r="I1910" s="1"/>
      <c r="J1910" s="1"/>
      <c r="K1910" s="109"/>
      <c r="L1910" s="1"/>
      <c r="M1910" s="1"/>
      <c r="N1910" s="1"/>
      <c r="O1910" s="1"/>
      <c r="P1910" s="12"/>
      <c r="Q1910" s="12"/>
      <c r="R1910" s="12"/>
      <c r="S1910" s="12"/>
      <c r="T1910" s="12"/>
      <c r="U1910" s="12"/>
    </row>
    <row r="1911" spans="2:21" s="127" customFormat="1" ht="30" customHeight="1">
      <c r="B1911" s="180"/>
      <c r="C1911" s="210"/>
      <c r="D1911" s="180"/>
      <c r="E1911" s="107"/>
      <c r="F1911" s="179"/>
      <c r="G1911" s="179"/>
      <c r="H1911" s="1"/>
      <c r="I1911" s="1"/>
      <c r="J1911" s="1"/>
      <c r="K1911" s="109"/>
      <c r="L1911" s="1"/>
      <c r="M1911" s="1"/>
      <c r="N1911" s="1"/>
      <c r="O1911" s="1"/>
      <c r="P1911" s="12"/>
      <c r="Q1911" s="12"/>
      <c r="R1911" s="12"/>
      <c r="S1911" s="12"/>
      <c r="T1911" s="12"/>
      <c r="U1911" s="12"/>
    </row>
    <row r="1912" spans="2:21" s="127" customFormat="1" ht="30" customHeight="1">
      <c r="B1912" s="180"/>
      <c r="C1912" s="210"/>
      <c r="D1912" s="180"/>
      <c r="E1912" s="107"/>
      <c r="F1912" s="179"/>
      <c r="G1912" s="179"/>
      <c r="H1912" s="1"/>
      <c r="I1912" s="1"/>
      <c r="J1912" s="1"/>
      <c r="K1912" s="109"/>
      <c r="L1912" s="1"/>
      <c r="M1912" s="1"/>
      <c r="N1912" s="1"/>
      <c r="O1912" s="1"/>
      <c r="P1912" s="12"/>
      <c r="Q1912" s="12"/>
      <c r="R1912" s="12"/>
      <c r="S1912" s="12"/>
      <c r="T1912" s="12"/>
      <c r="U1912" s="12"/>
    </row>
    <row r="1913" spans="2:21" s="127" customFormat="1" ht="30" customHeight="1">
      <c r="B1913" s="180"/>
      <c r="C1913" s="210"/>
      <c r="D1913" s="180"/>
      <c r="E1913" s="107"/>
      <c r="F1913" s="179"/>
      <c r="G1913" s="179"/>
      <c r="H1913" s="1"/>
      <c r="I1913" s="1"/>
      <c r="J1913" s="1"/>
      <c r="K1913" s="109"/>
      <c r="L1913" s="1"/>
      <c r="M1913" s="1"/>
      <c r="N1913" s="1"/>
      <c r="O1913" s="1"/>
      <c r="P1913" s="12"/>
      <c r="Q1913" s="12"/>
      <c r="R1913" s="12"/>
      <c r="S1913" s="12"/>
      <c r="T1913" s="12"/>
      <c r="U1913" s="12"/>
    </row>
    <row r="1914" spans="2:21" s="127" customFormat="1" ht="30" customHeight="1">
      <c r="B1914" s="180"/>
      <c r="C1914" s="210"/>
      <c r="D1914" s="180"/>
      <c r="E1914" s="107"/>
      <c r="F1914" s="179"/>
      <c r="G1914" s="179"/>
      <c r="H1914" s="1"/>
      <c r="I1914" s="1"/>
      <c r="J1914" s="1"/>
      <c r="K1914" s="109"/>
      <c r="L1914" s="1"/>
      <c r="M1914" s="1"/>
      <c r="N1914" s="1"/>
      <c r="O1914" s="1"/>
      <c r="P1914" s="12"/>
      <c r="Q1914" s="12"/>
      <c r="R1914" s="12"/>
      <c r="S1914" s="12"/>
      <c r="T1914" s="12"/>
      <c r="U1914" s="12"/>
    </row>
    <row r="1915" spans="2:21" s="127" customFormat="1" ht="30" customHeight="1">
      <c r="B1915" s="180"/>
      <c r="C1915" s="210"/>
      <c r="D1915" s="180"/>
      <c r="E1915" s="107"/>
      <c r="F1915" s="179"/>
      <c r="G1915" s="179"/>
      <c r="H1915" s="1"/>
      <c r="I1915" s="1"/>
      <c r="J1915" s="1"/>
      <c r="K1915" s="109"/>
      <c r="L1915" s="1"/>
      <c r="M1915" s="1"/>
      <c r="N1915" s="1"/>
      <c r="O1915" s="1"/>
      <c r="P1915" s="12"/>
      <c r="Q1915" s="12"/>
      <c r="R1915" s="12"/>
      <c r="S1915" s="12"/>
      <c r="T1915" s="12"/>
      <c r="U1915" s="12"/>
    </row>
    <row r="1916" spans="2:21" s="127" customFormat="1" ht="30" customHeight="1">
      <c r="B1916" s="180"/>
      <c r="C1916" s="210"/>
      <c r="D1916" s="180"/>
      <c r="E1916" s="107"/>
      <c r="F1916" s="179"/>
      <c r="G1916" s="179"/>
      <c r="H1916" s="1"/>
      <c r="I1916" s="1"/>
      <c r="J1916" s="1"/>
      <c r="K1916" s="109"/>
      <c r="L1916" s="1"/>
      <c r="M1916" s="1"/>
      <c r="N1916" s="1"/>
      <c r="O1916" s="1"/>
      <c r="P1916" s="12"/>
      <c r="Q1916" s="12"/>
      <c r="R1916" s="12"/>
      <c r="S1916" s="12"/>
      <c r="T1916" s="12"/>
      <c r="U1916" s="12"/>
    </row>
    <row r="1917" spans="2:21" s="127" customFormat="1" ht="30" customHeight="1">
      <c r="B1917" s="180"/>
      <c r="C1917" s="210"/>
      <c r="D1917" s="180"/>
      <c r="E1917" s="107"/>
      <c r="F1917" s="179"/>
      <c r="G1917" s="179"/>
      <c r="H1917" s="1"/>
      <c r="I1917" s="1"/>
      <c r="J1917" s="1"/>
      <c r="K1917" s="109"/>
      <c r="L1917" s="1"/>
      <c r="M1917" s="1"/>
      <c r="N1917" s="1"/>
      <c r="O1917" s="1"/>
      <c r="P1917" s="12"/>
      <c r="Q1917" s="12"/>
      <c r="R1917" s="12"/>
      <c r="S1917" s="12"/>
      <c r="T1917" s="12"/>
      <c r="U1917" s="12"/>
    </row>
    <row r="1918" spans="2:21" s="127" customFormat="1" ht="30" customHeight="1">
      <c r="B1918" s="180"/>
      <c r="C1918" s="210"/>
      <c r="D1918" s="180"/>
      <c r="E1918" s="107"/>
      <c r="F1918" s="179"/>
      <c r="G1918" s="179"/>
      <c r="H1918" s="1"/>
      <c r="I1918" s="1"/>
      <c r="J1918" s="1"/>
      <c r="K1918" s="109"/>
      <c r="L1918" s="1"/>
      <c r="M1918" s="1"/>
      <c r="N1918" s="1"/>
      <c r="O1918" s="1"/>
      <c r="P1918" s="12"/>
      <c r="Q1918" s="12"/>
      <c r="R1918" s="12"/>
      <c r="S1918" s="12"/>
      <c r="T1918" s="12"/>
      <c r="U1918" s="12"/>
    </row>
    <row r="1919" spans="2:21" s="127" customFormat="1" ht="30" customHeight="1">
      <c r="B1919" s="180"/>
      <c r="C1919" s="210"/>
      <c r="D1919" s="180"/>
      <c r="E1919" s="107"/>
      <c r="F1919" s="179"/>
      <c r="G1919" s="179"/>
      <c r="H1919" s="1"/>
      <c r="I1919" s="1"/>
      <c r="J1919" s="1"/>
      <c r="K1919" s="109"/>
      <c r="L1919" s="1"/>
      <c r="M1919" s="1"/>
      <c r="N1919" s="1"/>
      <c r="O1919" s="1"/>
      <c r="P1919" s="12"/>
      <c r="Q1919" s="12"/>
      <c r="R1919" s="12"/>
      <c r="S1919" s="12"/>
      <c r="T1919" s="12"/>
      <c r="U1919" s="12"/>
    </row>
    <row r="1920" spans="2:21" s="127" customFormat="1" ht="30" customHeight="1">
      <c r="B1920" s="180"/>
      <c r="C1920" s="210"/>
      <c r="D1920" s="180"/>
      <c r="E1920" s="107"/>
      <c r="F1920" s="179"/>
      <c r="G1920" s="179"/>
      <c r="H1920" s="1"/>
      <c r="I1920" s="1"/>
      <c r="J1920" s="1"/>
      <c r="K1920" s="109"/>
      <c r="L1920" s="1"/>
      <c r="M1920" s="1"/>
      <c r="N1920" s="1"/>
      <c r="O1920" s="1"/>
      <c r="P1920" s="12"/>
      <c r="Q1920" s="12"/>
      <c r="R1920" s="12"/>
      <c r="S1920" s="12"/>
      <c r="T1920" s="12"/>
      <c r="U1920" s="12"/>
    </row>
    <row r="1921" spans="2:21" s="127" customFormat="1" ht="30" customHeight="1">
      <c r="B1921" s="180"/>
      <c r="C1921" s="210"/>
      <c r="D1921" s="180"/>
      <c r="E1921" s="107"/>
      <c r="F1921" s="179"/>
      <c r="G1921" s="179"/>
      <c r="H1921" s="1"/>
      <c r="I1921" s="1"/>
      <c r="J1921" s="1"/>
      <c r="K1921" s="109"/>
      <c r="L1921" s="1"/>
      <c r="M1921" s="1"/>
      <c r="N1921" s="1"/>
      <c r="O1921" s="1"/>
      <c r="P1921" s="12"/>
      <c r="Q1921" s="12"/>
      <c r="R1921" s="12"/>
      <c r="S1921" s="12"/>
      <c r="T1921" s="12"/>
      <c r="U1921" s="12"/>
    </row>
    <row r="1922" spans="2:21" s="127" customFormat="1" ht="30" customHeight="1">
      <c r="B1922" s="180"/>
      <c r="C1922" s="210"/>
      <c r="D1922" s="180"/>
      <c r="E1922" s="107"/>
      <c r="F1922" s="179"/>
      <c r="G1922" s="179"/>
      <c r="H1922" s="1"/>
      <c r="I1922" s="1"/>
      <c r="J1922" s="1"/>
      <c r="K1922" s="109"/>
      <c r="L1922" s="1"/>
      <c r="M1922" s="1"/>
      <c r="N1922" s="1"/>
      <c r="O1922" s="1"/>
      <c r="P1922" s="12"/>
      <c r="Q1922" s="12"/>
      <c r="R1922" s="12"/>
      <c r="S1922" s="12"/>
      <c r="T1922" s="12"/>
      <c r="U1922" s="12"/>
    </row>
    <row r="1923" spans="2:21" s="127" customFormat="1" ht="30" customHeight="1">
      <c r="B1923" s="180"/>
      <c r="C1923" s="210"/>
      <c r="D1923" s="180"/>
      <c r="E1923" s="107"/>
      <c r="F1923" s="179"/>
      <c r="G1923" s="179"/>
      <c r="H1923" s="1"/>
      <c r="I1923" s="1"/>
      <c r="J1923" s="1"/>
      <c r="K1923" s="109"/>
      <c r="L1923" s="1"/>
      <c r="M1923" s="1"/>
      <c r="N1923" s="1"/>
      <c r="O1923" s="1"/>
      <c r="P1923" s="12"/>
      <c r="Q1923" s="12"/>
      <c r="R1923" s="12"/>
      <c r="S1923" s="12"/>
      <c r="T1923" s="12"/>
      <c r="U1923" s="12"/>
    </row>
    <row r="1924" spans="2:21" s="127" customFormat="1" ht="30" customHeight="1">
      <c r="B1924" s="180"/>
      <c r="C1924" s="210"/>
      <c r="D1924" s="180"/>
      <c r="E1924" s="107"/>
      <c r="F1924" s="179"/>
      <c r="G1924" s="179"/>
      <c r="H1924" s="1"/>
      <c r="I1924" s="1"/>
      <c r="J1924" s="1"/>
      <c r="K1924" s="109"/>
      <c r="L1924" s="1"/>
      <c r="M1924" s="1"/>
      <c r="N1924" s="1"/>
      <c r="O1924" s="1"/>
      <c r="P1924" s="12"/>
      <c r="Q1924" s="12"/>
      <c r="R1924" s="12"/>
      <c r="S1924" s="12"/>
      <c r="T1924" s="12"/>
      <c r="U1924" s="12"/>
    </row>
    <row r="1925" spans="2:21" s="127" customFormat="1" ht="30" customHeight="1">
      <c r="B1925" s="180"/>
      <c r="C1925" s="210"/>
      <c r="D1925" s="180"/>
      <c r="E1925" s="107"/>
      <c r="F1925" s="179"/>
      <c r="G1925" s="179"/>
      <c r="H1925" s="1"/>
      <c r="I1925" s="1"/>
      <c r="J1925" s="1"/>
      <c r="K1925" s="109"/>
      <c r="L1925" s="1"/>
      <c r="M1925" s="1"/>
      <c r="N1925" s="1"/>
      <c r="O1925" s="1"/>
      <c r="P1925" s="12"/>
      <c r="Q1925" s="12"/>
      <c r="R1925" s="12"/>
      <c r="S1925" s="12"/>
      <c r="T1925" s="12"/>
      <c r="U1925" s="12"/>
    </row>
    <row r="1926" spans="2:21" s="127" customFormat="1" ht="30" customHeight="1">
      <c r="B1926" s="180"/>
      <c r="C1926" s="210"/>
      <c r="D1926" s="180"/>
      <c r="E1926" s="107"/>
      <c r="F1926" s="179"/>
      <c r="G1926" s="179"/>
      <c r="H1926" s="1"/>
      <c r="I1926" s="1"/>
      <c r="J1926" s="1"/>
      <c r="K1926" s="109"/>
      <c r="L1926" s="1"/>
      <c r="M1926" s="1"/>
      <c r="N1926" s="1"/>
      <c r="O1926" s="1"/>
      <c r="P1926" s="12"/>
      <c r="Q1926" s="12"/>
      <c r="R1926" s="12"/>
      <c r="S1926" s="12"/>
      <c r="T1926" s="12"/>
      <c r="U1926" s="12"/>
    </row>
    <row r="1927" spans="2:21" s="127" customFormat="1" ht="30" customHeight="1">
      <c r="B1927" s="180"/>
      <c r="C1927" s="210"/>
      <c r="D1927" s="180"/>
      <c r="E1927" s="107"/>
      <c r="F1927" s="179"/>
      <c r="G1927" s="179"/>
      <c r="H1927" s="1"/>
      <c r="I1927" s="1"/>
      <c r="J1927" s="1"/>
      <c r="K1927" s="109"/>
      <c r="L1927" s="1"/>
      <c r="M1927" s="1"/>
      <c r="N1927" s="1"/>
      <c r="O1927" s="1"/>
      <c r="P1927" s="12"/>
      <c r="Q1927" s="12"/>
      <c r="R1927" s="12"/>
      <c r="S1927" s="12"/>
      <c r="T1927" s="12"/>
      <c r="U1927" s="12"/>
    </row>
    <row r="1928" spans="2:21" s="127" customFormat="1" ht="30" customHeight="1">
      <c r="B1928" s="180"/>
      <c r="C1928" s="210"/>
      <c r="D1928" s="180"/>
      <c r="E1928" s="107"/>
      <c r="F1928" s="179"/>
      <c r="G1928" s="179"/>
      <c r="H1928" s="1"/>
      <c r="I1928" s="1"/>
      <c r="J1928" s="1"/>
      <c r="K1928" s="109"/>
      <c r="L1928" s="1"/>
      <c r="M1928" s="1"/>
      <c r="N1928" s="1"/>
      <c r="O1928" s="1"/>
      <c r="P1928" s="12"/>
      <c r="Q1928" s="12"/>
      <c r="R1928" s="12"/>
      <c r="S1928" s="12"/>
      <c r="T1928" s="12"/>
      <c r="U1928" s="12"/>
    </row>
    <row r="1929" spans="2:21" s="127" customFormat="1" ht="30" customHeight="1">
      <c r="B1929" s="180"/>
      <c r="C1929" s="210"/>
      <c r="D1929" s="180"/>
      <c r="E1929" s="107"/>
      <c r="F1929" s="179"/>
      <c r="G1929" s="179"/>
      <c r="H1929" s="1"/>
      <c r="I1929" s="1"/>
      <c r="J1929" s="1"/>
      <c r="K1929" s="109"/>
      <c r="L1929" s="1"/>
      <c r="M1929" s="1"/>
      <c r="N1929" s="1"/>
      <c r="O1929" s="1"/>
      <c r="P1929" s="12"/>
      <c r="Q1929" s="12"/>
      <c r="R1929" s="12"/>
      <c r="S1929" s="12"/>
      <c r="T1929" s="12"/>
      <c r="U1929" s="12"/>
    </row>
    <row r="1930" spans="2:21" s="127" customFormat="1" ht="30" customHeight="1">
      <c r="B1930" s="180"/>
      <c r="C1930" s="210"/>
      <c r="D1930" s="180"/>
      <c r="E1930" s="107"/>
      <c r="F1930" s="179"/>
      <c r="G1930" s="179"/>
      <c r="H1930" s="1"/>
      <c r="I1930" s="1"/>
      <c r="J1930" s="1"/>
      <c r="K1930" s="109"/>
      <c r="L1930" s="1"/>
      <c r="M1930" s="1"/>
      <c r="N1930" s="1"/>
      <c r="O1930" s="1"/>
      <c r="P1930" s="12"/>
      <c r="Q1930" s="12"/>
      <c r="R1930" s="12"/>
      <c r="S1930" s="12"/>
      <c r="T1930" s="12"/>
      <c r="U1930" s="12"/>
    </row>
    <row r="1931" spans="2:21" s="127" customFormat="1" ht="30" customHeight="1">
      <c r="B1931" s="180"/>
      <c r="C1931" s="210"/>
      <c r="D1931" s="180"/>
      <c r="E1931" s="107"/>
      <c r="F1931" s="179"/>
      <c r="G1931" s="179"/>
      <c r="H1931" s="1"/>
      <c r="I1931" s="1"/>
      <c r="J1931" s="1"/>
      <c r="K1931" s="109"/>
      <c r="L1931" s="1"/>
      <c r="M1931" s="1"/>
      <c r="N1931" s="1"/>
      <c r="O1931" s="1"/>
      <c r="P1931" s="12"/>
      <c r="Q1931" s="12"/>
      <c r="R1931" s="12"/>
      <c r="S1931" s="12"/>
      <c r="T1931" s="12"/>
      <c r="U1931" s="12"/>
    </row>
    <row r="1932" spans="2:21" s="127" customFormat="1" ht="30" customHeight="1">
      <c r="B1932" s="180"/>
      <c r="C1932" s="210"/>
      <c r="D1932" s="180"/>
      <c r="E1932" s="107"/>
      <c r="F1932" s="179"/>
      <c r="G1932" s="179"/>
      <c r="H1932" s="1"/>
      <c r="I1932" s="1"/>
      <c r="J1932" s="1"/>
      <c r="K1932" s="109"/>
      <c r="L1932" s="1"/>
      <c r="M1932" s="1"/>
      <c r="N1932" s="1"/>
      <c r="O1932" s="1"/>
      <c r="P1932" s="12"/>
      <c r="Q1932" s="12"/>
      <c r="R1932" s="12"/>
      <c r="S1932" s="12"/>
      <c r="T1932" s="12"/>
      <c r="U1932" s="12"/>
    </row>
    <row r="1933" spans="2:21" s="127" customFormat="1" ht="30" customHeight="1">
      <c r="B1933" s="180"/>
      <c r="C1933" s="210"/>
      <c r="D1933" s="180"/>
      <c r="E1933" s="107"/>
      <c r="F1933" s="179"/>
      <c r="G1933" s="179"/>
      <c r="H1933" s="1"/>
      <c r="I1933" s="1"/>
      <c r="J1933" s="1"/>
      <c r="K1933" s="109"/>
      <c r="L1933" s="1"/>
      <c r="M1933" s="1"/>
      <c r="N1933" s="1"/>
      <c r="O1933" s="1"/>
      <c r="P1933" s="12"/>
      <c r="Q1933" s="12"/>
      <c r="R1933" s="12"/>
      <c r="S1933" s="12"/>
      <c r="T1933" s="12"/>
      <c r="U1933" s="12"/>
    </row>
    <row r="1934" spans="2:21" s="127" customFormat="1" ht="30" customHeight="1">
      <c r="B1934" s="180"/>
      <c r="C1934" s="210"/>
      <c r="D1934" s="180"/>
      <c r="E1934" s="107"/>
      <c r="F1934" s="179"/>
      <c r="G1934" s="179"/>
      <c r="H1934" s="1"/>
      <c r="I1934" s="1"/>
      <c r="J1934" s="1"/>
      <c r="K1934" s="109"/>
      <c r="L1934" s="1"/>
      <c r="M1934" s="1"/>
      <c r="N1934" s="1"/>
      <c r="O1934" s="1"/>
      <c r="P1934" s="12"/>
      <c r="Q1934" s="12"/>
      <c r="R1934" s="12"/>
      <c r="S1934" s="12"/>
      <c r="T1934" s="12"/>
      <c r="U1934" s="12"/>
    </row>
    <row r="1935" spans="2:21" s="127" customFormat="1" ht="30" customHeight="1">
      <c r="B1935" s="180"/>
      <c r="C1935" s="210"/>
      <c r="D1935" s="180"/>
      <c r="E1935" s="107"/>
      <c r="F1935" s="179"/>
      <c r="G1935" s="179"/>
      <c r="H1935" s="1"/>
      <c r="I1935" s="1"/>
      <c r="J1935" s="1"/>
      <c r="K1935" s="109"/>
      <c r="L1935" s="1"/>
      <c r="M1935" s="1"/>
      <c r="N1935" s="1"/>
      <c r="O1935" s="1"/>
      <c r="P1935" s="12"/>
      <c r="Q1935" s="12"/>
      <c r="R1935" s="12"/>
      <c r="S1935" s="12"/>
      <c r="T1935" s="12"/>
      <c r="U1935" s="12"/>
    </row>
    <row r="1936" spans="2:21" s="127" customFormat="1" ht="30" customHeight="1">
      <c r="B1936" s="180"/>
      <c r="C1936" s="210"/>
      <c r="D1936" s="180"/>
      <c r="E1936" s="107"/>
      <c r="F1936" s="179"/>
      <c r="G1936" s="179"/>
      <c r="H1936" s="1"/>
      <c r="I1936" s="1"/>
      <c r="J1936" s="1"/>
      <c r="K1936" s="109"/>
      <c r="L1936" s="1"/>
      <c r="M1936" s="1"/>
      <c r="N1936" s="1"/>
      <c r="O1936" s="1"/>
      <c r="P1936" s="12"/>
      <c r="Q1936" s="12"/>
      <c r="R1936" s="12"/>
      <c r="S1936" s="12"/>
      <c r="T1936" s="12"/>
      <c r="U1936" s="12"/>
    </row>
    <row r="1937" spans="2:21" s="127" customFormat="1" ht="30" customHeight="1">
      <c r="B1937" s="180"/>
      <c r="C1937" s="210"/>
      <c r="D1937" s="180"/>
      <c r="E1937" s="107"/>
      <c r="F1937" s="179"/>
      <c r="G1937" s="179"/>
      <c r="H1937" s="1"/>
      <c r="I1937" s="1"/>
      <c r="J1937" s="1"/>
      <c r="K1937" s="109"/>
      <c r="L1937" s="1"/>
      <c r="M1937" s="1"/>
      <c r="N1937" s="1"/>
      <c r="O1937" s="1"/>
      <c r="P1937" s="12"/>
      <c r="Q1937" s="12"/>
      <c r="R1937" s="12"/>
      <c r="S1937" s="12"/>
      <c r="T1937" s="12"/>
      <c r="U1937" s="12"/>
    </row>
    <row r="1938" spans="2:21" s="127" customFormat="1" ht="30" customHeight="1">
      <c r="B1938" s="180"/>
      <c r="C1938" s="210"/>
      <c r="D1938" s="180"/>
      <c r="E1938" s="107"/>
      <c r="F1938" s="179"/>
      <c r="G1938" s="179"/>
      <c r="H1938" s="1"/>
      <c r="I1938" s="1"/>
      <c r="J1938" s="1"/>
      <c r="K1938" s="109"/>
      <c r="L1938" s="1"/>
      <c r="M1938" s="1"/>
      <c r="N1938" s="1"/>
      <c r="O1938" s="1"/>
      <c r="P1938" s="12"/>
      <c r="Q1938" s="12"/>
      <c r="R1938" s="12"/>
      <c r="S1938" s="12"/>
      <c r="T1938" s="12"/>
      <c r="U1938" s="12"/>
    </row>
    <row r="1939" spans="2:21" s="127" customFormat="1" ht="30" customHeight="1">
      <c r="B1939" s="180"/>
      <c r="C1939" s="210"/>
      <c r="D1939" s="180"/>
      <c r="E1939" s="107"/>
      <c r="F1939" s="179"/>
      <c r="G1939" s="179"/>
      <c r="H1939" s="1"/>
      <c r="I1939" s="1"/>
      <c r="J1939" s="1"/>
      <c r="K1939" s="109"/>
      <c r="L1939" s="1"/>
      <c r="M1939" s="1"/>
      <c r="N1939" s="1"/>
      <c r="O1939" s="1"/>
      <c r="P1939" s="12"/>
      <c r="Q1939" s="12"/>
      <c r="R1939" s="12"/>
      <c r="S1939" s="12"/>
      <c r="T1939" s="12"/>
      <c r="U1939" s="12"/>
    </row>
    <row r="1940" spans="2:21" s="127" customFormat="1" ht="30" customHeight="1">
      <c r="B1940" s="180"/>
      <c r="C1940" s="210"/>
      <c r="D1940" s="180"/>
      <c r="E1940" s="107"/>
      <c r="F1940" s="179"/>
      <c r="G1940" s="179"/>
      <c r="H1940" s="1"/>
      <c r="I1940" s="1"/>
      <c r="J1940" s="1"/>
      <c r="K1940" s="109"/>
      <c r="L1940" s="1"/>
      <c r="M1940" s="1"/>
      <c r="N1940" s="1"/>
      <c r="O1940" s="1"/>
      <c r="P1940" s="12"/>
      <c r="Q1940" s="12"/>
      <c r="R1940" s="12"/>
      <c r="S1940" s="12"/>
      <c r="T1940" s="12"/>
      <c r="U1940" s="12"/>
    </row>
    <row r="1941" spans="2:21" s="127" customFormat="1" ht="30" customHeight="1">
      <c r="B1941" s="180"/>
      <c r="C1941" s="210"/>
      <c r="D1941" s="180"/>
      <c r="E1941" s="107"/>
      <c r="F1941" s="179"/>
      <c r="G1941" s="179"/>
      <c r="H1941" s="1"/>
      <c r="I1941" s="1"/>
      <c r="J1941" s="1"/>
      <c r="K1941" s="109"/>
      <c r="L1941" s="1"/>
      <c r="M1941" s="1"/>
      <c r="N1941" s="1"/>
      <c r="O1941" s="1"/>
      <c r="P1941" s="12"/>
      <c r="Q1941" s="12"/>
      <c r="R1941" s="12"/>
      <c r="S1941" s="12"/>
      <c r="T1941" s="12"/>
      <c r="U1941" s="12"/>
    </row>
    <row r="1942" spans="2:21" s="127" customFormat="1" ht="30" customHeight="1">
      <c r="B1942" s="180"/>
      <c r="C1942" s="210"/>
      <c r="D1942" s="180"/>
      <c r="E1942" s="107"/>
      <c r="F1942" s="179"/>
      <c r="G1942" s="179"/>
      <c r="H1942" s="1"/>
      <c r="I1942" s="1"/>
      <c r="J1942" s="1"/>
      <c r="K1942" s="109"/>
      <c r="L1942" s="1"/>
      <c r="M1942" s="1"/>
      <c r="N1942" s="1"/>
      <c r="O1942" s="1"/>
      <c r="P1942" s="12"/>
      <c r="Q1942" s="12"/>
      <c r="R1942" s="12"/>
      <c r="S1942" s="12"/>
      <c r="T1942" s="12"/>
      <c r="U1942" s="12"/>
    </row>
    <row r="1943" spans="2:21" s="127" customFormat="1" ht="30" customHeight="1">
      <c r="B1943" s="180"/>
      <c r="C1943" s="210"/>
      <c r="D1943" s="180"/>
      <c r="E1943" s="107"/>
      <c r="F1943" s="179"/>
      <c r="G1943" s="179"/>
      <c r="H1943" s="1"/>
      <c r="I1943" s="1"/>
      <c r="J1943" s="1"/>
      <c r="K1943" s="109"/>
      <c r="L1943" s="1"/>
      <c r="M1943" s="1"/>
      <c r="N1943" s="1"/>
      <c r="O1943" s="1"/>
      <c r="P1943" s="12"/>
      <c r="Q1943" s="12"/>
      <c r="R1943" s="12"/>
      <c r="S1943" s="12"/>
      <c r="T1943" s="12"/>
      <c r="U1943" s="12"/>
    </row>
    <row r="1944" spans="2:21" s="127" customFormat="1" ht="30" customHeight="1">
      <c r="B1944" s="180"/>
      <c r="C1944" s="210"/>
      <c r="D1944" s="180"/>
      <c r="E1944" s="107"/>
      <c r="F1944" s="179"/>
      <c r="G1944" s="179"/>
      <c r="H1944" s="1"/>
      <c r="I1944" s="1"/>
      <c r="J1944" s="1"/>
      <c r="K1944" s="109"/>
      <c r="L1944" s="1"/>
      <c r="M1944" s="1"/>
      <c r="N1944" s="1"/>
      <c r="O1944" s="1"/>
      <c r="P1944" s="12"/>
      <c r="Q1944" s="12"/>
      <c r="R1944" s="12"/>
      <c r="S1944" s="12"/>
      <c r="T1944" s="12"/>
      <c r="U1944" s="12"/>
    </row>
    <row r="1945" spans="2:21" s="127" customFormat="1" ht="30" customHeight="1">
      <c r="B1945" s="180"/>
      <c r="C1945" s="210"/>
      <c r="D1945" s="180"/>
      <c r="E1945" s="107"/>
      <c r="F1945" s="179"/>
      <c r="G1945" s="179"/>
      <c r="H1945" s="1"/>
      <c r="I1945" s="1"/>
      <c r="J1945" s="1"/>
      <c r="K1945" s="109"/>
      <c r="L1945" s="1"/>
      <c r="M1945" s="1"/>
      <c r="N1945" s="1"/>
      <c r="O1945" s="1"/>
      <c r="P1945" s="12"/>
      <c r="Q1945" s="12"/>
      <c r="R1945" s="12"/>
      <c r="S1945" s="12"/>
      <c r="T1945" s="12"/>
      <c r="U1945" s="12"/>
    </row>
    <row r="1946" spans="2:21" s="127" customFormat="1" ht="30" customHeight="1">
      <c r="B1946" s="180"/>
      <c r="C1946" s="210"/>
      <c r="D1946" s="180"/>
      <c r="E1946" s="107"/>
      <c r="F1946" s="179"/>
      <c r="G1946" s="179"/>
      <c r="H1946" s="1"/>
      <c r="I1946" s="1"/>
      <c r="J1946" s="1"/>
      <c r="K1946" s="109"/>
      <c r="L1946" s="1"/>
      <c r="M1946" s="1"/>
      <c r="N1946" s="1"/>
      <c r="O1946" s="1"/>
      <c r="P1946" s="12"/>
      <c r="Q1946" s="12"/>
      <c r="R1946" s="12"/>
      <c r="S1946" s="12"/>
      <c r="T1946" s="12"/>
      <c r="U1946" s="12"/>
    </row>
    <row r="1947" spans="2:21" s="127" customFormat="1" ht="30" customHeight="1">
      <c r="B1947" s="180"/>
      <c r="C1947" s="210"/>
      <c r="D1947" s="180"/>
      <c r="E1947" s="107"/>
      <c r="F1947" s="179"/>
      <c r="G1947" s="179"/>
      <c r="H1947" s="1"/>
      <c r="I1947" s="1"/>
      <c r="J1947" s="1"/>
      <c r="K1947" s="109"/>
      <c r="L1947" s="1"/>
      <c r="M1947" s="1"/>
      <c r="N1947" s="1"/>
      <c r="O1947" s="1"/>
      <c r="P1947" s="12"/>
      <c r="Q1947" s="12"/>
      <c r="R1947" s="12"/>
      <c r="S1947" s="12"/>
      <c r="T1947" s="12"/>
      <c r="U1947" s="12"/>
    </row>
    <row r="1948" spans="2:21" s="127" customFormat="1" ht="30" customHeight="1">
      <c r="B1948" s="180"/>
      <c r="C1948" s="210"/>
      <c r="D1948" s="180"/>
      <c r="E1948" s="107"/>
      <c r="F1948" s="179"/>
      <c r="G1948" s="179"/>
      <c r="H1948" s="1"/>
      <c r="I1948" s="1"/>
      <c r="J1948" s="1"/>
      <c r="K1948" s="109"/>
      <c r="L1948" s="1"/>
      <c r="M1948" s="1"/>
      <c r="N1948" s="1"/>
      <c r="O1948" s="1"/>
      <c r="P1948" s="12"/>
      <c r="Q1948" s="12"/>
      <c r="R1948" s="12"/>
      <c r="S1948" s="12"/>
      <c r="T1948" s="12"/>
      <c r="U1948" s="12"/>
    </row>
    <row r="1949" spans="2:21" s="127" customFormat="1" ht="30" customHeight="1">
      <c r="B1949" s="180"/>
      <c r="C1949" s="210"/>
      <c r="D1949" s="180"/>
      <c r="E1949" s="107"/>
      <c r="F1949" s="179"/>
      <c r="G1949" s="179"/>
      <c r="H1949" s="1"/>
      <c r="I1949" s="1"/>
      <c r="J1949" s="1"/>
      <c r="K1949" s="109"/>
      <c r="L1949" s="1"/>
      <c r="M1949" s="1"/>
      <c r="N1949" s="1"/>
      <c r="O1949" s="1"/>
      <c r="P1949" s="12"/>
      <c r="Q1949" s="12"/>
      <c r="R1949" s="12"/>
      <c r="S1949" s="12"/>
      <c r="T1949" s="12"/>
      <c r="U1949" s="12"/>
    </row>
    <row r="1950" spans="2:21" s="127" customFormat="1" ht="30" customHeight="1">
      <c r="B1950" s="180"/>
      <c r="C1950" s="210"/>
      <c r="D1950" s="180"/>
      <c r="E1950" s="107"/>
      <c r="F1950" s="179"/>
      <c r="G1950" s="179"/>
      <c r="H1950" s="1"/>
      <c r="I1950" s="1"/>
      <c r="J1950" s="1"/>
      <c r="K1950" s="109"/>
      <c r="L1950" s="1"/>
      <c r="M1950" s="1"/>
      <c r="N1950" s="1"/>
      <c r="O1950" s="1"/>
      <c r="P1950" s="12"/>
      <c r="Q1950" s="12"/>
      <c r="R1950" s="12"/>
      <c r="S1950" s="12"/>
      <c r="T1950" s="12"/>
      <c r="U1950" s="12"/>
    </row>
    <row r="1951" spans="2:21" s="127" customFormat="1" ht="30" customHeight="1">
      <c r="B1951" s="180"/>
      <c r="C1951" s="210"/>
      <c r="D1951" s="180"/>
      <c r="E1951" s="107"/>
      <c r="F1951" s="179"/>
      <c r="G1951" s="179"/>
      <c r="H1951" s="1"/>
      <c r="I1951" s="1"/>
      <c r="J1951" s="1"/>
      <c r="K1951" s="109"/>
      <c r="L1951" s="1"/>
      <c r="M1951" s="1"/>
      <c r="N1951" s="1"/>
      <c r="O1951" s="1"/>
      <c r="P1951" s="12"/>
      <c r="Q1951" s="12"/>
      <c r="R1951" s="12"/>
      <c r="S1951" s="12"/>
      <c r="T1951" s="12"/>
      <c r="U1951" s="12"/>
    </row>
    <row r="1952" spans="2:21" s="127" customFormat="1" ht="30" customHeight="1">
      <c r="B1952" s="180"/>
      <c r="C1952" s="210"/>
      <c r="D1952" s="180"/>
      <c r="E1952" s="107"/>
      <c r="F1952" s="179"/>
      <c r="G1952" s="179"/>
      <c r="H1952" s="1"/>
      <c r="I1952" s="1"/>
      <c r="J1952" s="1"/>
      <c r="K1952" s="109"/>
      <c r="L1952" s="1"/>
      <c r="M1952" s="1"/>
      <c r="N1952" s="1"/>
      <c r="O1952" s="1"/>
      <c r="P1952" s="12"/>
      <c r="Q1952" s="12"/>
      <c r="R1952" s="12"/>
      <c r="S1952" s="12"/>
      <c r="T1952" s="12"/>
      <c r="U1952" s="12"/>
    </row>
    <row r="1953" spans="2:21" s="127" customFormat="1" ht="30" customHeight="1">
      <c r="B1953" s="180"/>
      <c r="C1953" s="210"/>
      <c r="D1953" s="180"/>
      <c r="E1953" s="107"/>
      <c r="F1953" s="179"/>
      <c r="G1953" s="179"/>
      <c r="H1953" s="1"/>
      <c r="I1953" s="1"/>
      <c r="J1953" s="1"/>
      <c r="K1953" s="109"/>
      <c r="L1953" s="1"/>
      <c r="M1953" s="1"/>
      <c r="N1953" s="1"/>
      <c r="O1953" s="1"/>
      <c r="P1953" s="12"/>
      <c r="Q1953" s="12"/>
      <c r="R1953" s="12"/>
      <c r="S1953" s="12"/>
      <c r="T1953" s="12"/>
      <c r="U1953" s="12"/>
    </row>
    <row r="1954" spans="2:21" s="127" customFormat="1" ht="30" customHeight="1">
      <c r="B1954" s="180"/>
      <c r="C1954" s="210"/>
      <c r="D1954" s="180"/>
      <c r="E1954" s="107"/>
      <c r="F1954" s="179"/>
      <c r="G1954" s="179"/>
      <c r="H1954" s="1"/>
      <c r="I1954" s="1"/>
      <c r="J1954" s="1"/>
      <c r="K1954" s="109"/>
      <c r="L1954" s="1"/>
      <c r="M1954" s="1"/>
      <c r="N1954" s="1"/>
      <c r="O1954" s="1"/>
      <c r="P1954" s="12"/>
      <c r="Q1954" s="12"/>
      <c r="R1954" s="12"/>
      <c r="S1954" s="12"/>
      <c r="T1954" s="12"/>
      <c r="U1954" s="12"/>
    </row>
    <row r="1955" spans="2:21" s="127" customFormat="1" ht="30" customHeight="1">
      <c r="B1955" s="180"/>
      <c r="C1955" s="210"/>
      <c r="D1955" s="180"/>
      <c r="E1955" s="107"/>
      <c r="F1955" s="179"/>
      <c r="G1955" s="179"/>
      <c r="H1955" s="1"/>
      <c r="I1955" s="1"/>
      <c r="J1955" s="1"/>
      <c r="K1955" s="109"/>
      <c r="L1955" s="1"/>
      <c r="M1955" s="1"/>
      <c r="N1955" s="1"/>
      <c r="O1955" s="1"/>
      <c r="P1955" s="12"/>
      <c r="Q1955" s="12"/>
      <c r="R1955" s="12"/>
      <c r="S1955" s="12"/>
      <c r="T1955" s="12"/>
      <c r="U1955" s="12"/>
    </row>
    <row r="1956" spans="2:21" s="127" customFormat="1" ht="30" customHeight="1">
      <c r="B1956" s="180"/>
      <c r="C1956" s="210"/>
      <c r="D1956" s="180"/>
      <c r="E1956" s="107"/>
      <c r="F1956" s="179"/>
      <c r="G1956" s="179"/>
      <c r="H1956" s="1"/>
      <c r="I1956" s="1"/>
      <c r="J1956" s="1"/>
      <c r="K1956" s="109"/>
      <c r="L1956" s="1"/>
      <c r="M1956" s="1"/>
      <c r="N1956" s="1"/>
      <c r="O1956" s="1"/>
      <c r="P1956" s="12"/>
      <c r="Q1956" s="12"/>
      <c r="R1956" s="12"/>
      <c r="S1956" s="12"/>
      <c r="T1956" s="12"/>
      <c r="U1956" s="12"/>
    </row>
    <row r="1957" spans="2:21" s="127" customFormat="1" ht="30" customHeight="1">
      <c r="B1957" s="180"/>
      <c r="C1957" s="210"/>
      <c r="D1957" s="180"/>
      <c r="E1957" s="107"/>
      <c r="F1957" s="179"/>
      <c r="G1957" s="179"/>
      <c r="H1957" s="1"/>
      <c r="I1957" s="1"/>
      <c r="J1957" s="1"/>
      <c r="K1957" s="109"/>
      <c r="L1957" s="1"/>
      <c r="M1957" s="1"/>
      <c r="N1957" s="1"/>
      <c r="O1957" s="1"/>
      <c r="P1957" s="12"/>
      <c r="Q1957" s="12"/>
      <c r="R1957" s="12"/>
      <c r="S1957" s="12"/>
      <c r="T1957" s="12"/>
      <c r="U1957" s="12"/>
    </row>
    <row r="1958" spans="2:21" s="127" customFormat="1" ht="30" customHeight="1">
      <c r="B1958" s="180"/>
      <c r="C1958" s="210"/>
      <c r="D1958" s="180"/>
      <c r="E1958" s="107"/>
      <c r="F1958" s="179"/>
      <c r="G1958" s="179"/>
      <c r="H1958" s="1"/>
      <c r="I1958" s="1"/>
      <c r="J1958" s="1"/>
      <c r="K1958" s="109"/>
      <c r="L1958" s="1"/>
      <c r="M1958" s="1"/>
      <c r="N1958" s="1"/>
      <c r="O1958" s="1"/>
      <c r="P1958" s="12"/>
      <c r="Q1958" s="12"/>
      <c r="R1958" s="12"/>
      <c r="S1958" s="12"/>
      <c r="T1958" s="12"/>
      <c r="U1958" s="12"/>
    </row>
    <row r="1959" spans="2:21" s="127" customFormat="1" ht="30" customHeight="1">
      <c r="B1959" s="180"/>
      <c r="C1959" s="210"/>
      <c r="D1959" s="180"/>
      <c r="E1959" s="107"/>
      <c r="F1959" s="179"/>
      <c r="G1959" s="179"/>
      <c r="H1959" s="1"/>
      <c r="I1959" s="1"/>
      <c r="J1959" s="1"/>
      <c r="K1959" s="109"/>
      <c r="L1959" s="1"/>
      <c r="M1959" s="1"/>
      <c r="N1959" s="1"/>
      <c r="O1959" s="1"/>
      <c r="P1959" s="12"/>
      <c r="Q1959" s="12"/>
      <c r="R1959" s="12"/>
      <c r="S1959" s="12"/>
      <c r="T1959" s="12"/>
      <c r="U1959" s="12"/>
    </row>
    <row r="1960" spans="2:21" s="127" customFormat="1" ht="30" customHeight="1">
      <c r="B1960" s="180"/>
      <c r="C1960" s="210"/>
      <c r="D1960" s="180"/>
      <c r="E1960" s="107"/>
      <c r="F1960" s="179"/>
      <c r="G1960" s="179"/>
      <c r="H1960" s="1"/>
      <c r="I1960" s="1"/>
      <c r="J1960" s="1"/>
      <c r="K1960" s="109"/>
      <c r="L1960" s="1"/>
      <c r="M1960" s="1"/>
      <c r="N1960" s="1"/>
      <c r="O1960" s="1"/>
      <c r="P1960" s="12"/>
      <c r="Q1960" s="12"/>
      <c r="R1960" s="12"/>
      <c r="S1960" s="12"/>
      <c r="T1960" s="12"/>
      <c r="U1960" s="12"/>
    </row>
    <row r="1961" spans="2:21" s="127" customFormat="1" ht="30" customHeight="1">
      <c r="B1961" s="180"/>
      <c r="C1961" s="210"/>
      <c r="D1961" s="180"/>
      <c r="E1961" s="107"/>
      <c r="F1961" s="179"/>
      <c r="G1961" s="179"/>
      <c r="H1961" s="1"/>
      <c r="I1961" s="1"/>
      <c r="J1961" s="1"/>
      <c r="K1961" s="109"/>
      <c r="L1961" s="1"/>
      <c r="M1961" s="1"/>
      <c r="N1961" s="1"/>
      <c r="O1961" s="1"/>
      <c r="P1961" s="12"/>
      <c r="Q1961" s="12"/>
      <c r="R1961" s="12"/>
      <c r="S1961" s="12"/>
      <c r="T1961" s="12"/>
      <c r="U1961" s="12"/>
    </row>
    <row r="1962" spans="2:21" s="127" customFormat="1" ht="30" customHeight="1">
      <c r="B1962" s="180"/>
      <c r="C1962" s="210"/>
      <c r="D1962" s="180"/>
      <c r="E1962" s="107"/>
      <c r="F1962" s="179"/>
      <c r="G1962" s="179"/>
      <c r="H1962" s="1"/>
      <c r="I1962" s="1"/>
      <c r="J1962" s="1"/>
      <c r="K1962" s="109"/>
      <c r="L1962" s="1"/>
      <c r="M1962" s="1"/>
      <c r="N1962" s="1"/>
      <c r="O1962" s="1"/>
      <c r="P1962" s="12"/>
      <c r="Q1962" s="12"/>
      <c r="R1962" s="12"/>
      <c r="S1962" s="12"/>
      <c r="T1962" s="12"/>
      <c r="U1962" s="12"/>
    </row>
    <row r="1963" spans="2:21" s="127" customFormat="1" ht="30" customHeight="1">
      <c r="B1963" s="180"/>
      <c r="C1963" s="210"/>
      <c r="D1963" s="180"/>
      <c r="E1963" s="107"/>
      <c r="F1963" s="179"/>
      <c r="G1963" s="179"/>
      <c r="H1963" s="1"/>
      <c r="I1963" s="1"/>
      <c r="J1963" s="1"/>
      <c r="K1963" s="109"/>
      <c r="L1963" s="1"/>
      <c r="M1963" s="1"/>
      <c r="N1963" s="1"/>
      <c r="O1963" s="1"/>
      <c r="P1963" s="12"/>
      <c r="Q1963" s="12"/>
      <c r="R1963" s="12"/>
      <c r="S1963" s="12"/>
      <c r="T1963" s="12"/>
      <c r="U1963" s="12"/>
    </row>
    <row r="1964" spans="2:21" s="127" customFormat="1" ht="30" customHeight="1">
      <c r="B1964" s="180"/>
      <c r="C1964" s="210"/>
      <c r="D1964" s="180"/>
      <c r="E1964" s="107"/>
      <c r="F1964" s="179"/>
      <c r="G1964" s="179"/>
      <c r="H1964" s="1"/>
      <c r="I1964" s="1"/>
      <c r="J1964" s="1"/>
      <c r="K1964" s="109"/>
      <c r="L1964" s="1"/>
      <c r="M1964" s="1"/>
      <c r="N1964" s="1"/>
      <c r="O1964" s="1"/>
      <c r="P1964" s="12"/>
      <c r="Q1964" s="12"/>
      <c r="R1964" s="12"/>
      <c r="S1964" s="12"/>
      <c r="T1964" s="12"/>
      <c r="U1964" s="12"/>
    </row>
    <row r="1965" spans="2:21" s="127" customFormat="1" ht="30" customHeight="1">
      <c r="B1965" s="180"/>
      <c r="C1965" s="210"/>
      <c r="D1965" s="180"/>
      <c r="E1965" s="107"/>
      <c r="F1965" s="179"/>
      <c r="G1965" s="179"/>
      <c r="H1965" s="1"/>
      <c r="I1965" s="1"/>
      <c r="J1965" s="1"/>
      <c r="K1965" s="109"/>
      <c r="L1965" s="1"/>
      <c r="M1965" s="1"/>
      <c r="N1965" s="1"/>
      <c r="O1965" s="1"/>
      <c r="P1965" s="12"/>
      <c r="Q1965" s="12"/>
      <c r="R1965" s="12"/>
      <c r="S1965" s="12"/>
      <c r="T1965" s="12"/>
      <c r="U1965" s="12"/>
    </row>
    <row r="1966" spans="2:21" s="127" customFormat="1" ht="30" customHeight="1">
      <c r="B1966" s="180"/>
      <c r="C1966" s="210"/>
      <c r="D1966" s="180"/>
      <c r="E1966" s="107"/>
      <c r="F1966" s="179"/>
      <c r="G1966" s="179"/>
      <c r="H1966" s="1"/>
      <c r="I1966" s="1"/>
      <c r="J1966" s="1"/>
      <c r="K1966" s="109"/>
      <c r="L1966" s="1"/>
      <c r="M1966" s="1"/>
      <c r="N1966" s="1"/>
      <c r="O1966" s="1"/>
      <c r="P1966" s="12"/>
      <c r="Q1966" s="12"/>
      <c r="R1966" s="12"/>
      <c r="S1966" s="12"/>
      <c r="T1966" s="12"/>
      <c r="U1966" s="12"/>
    </row>
    <row r="1967" spans="2:21" s="127" customFormat="1" ht="30" customHeight="1">
      <c r="B1967" s="180"/>
      <c r="C1967" s="210"/>
      <c r="D1967" s="180"/>
      <c r="E1967" s="107"/>
      <c r="F1967" s="179"/>
      <c r="G1967" s="179"/>
      <c r="H1967" s="1"/>
      <c r="I1967" s="1"/>
      <c r="J1967" s="1"/>
      <c r="K1967" s="109"/>
      <c r="L1967" s="1"/>
      <c r="M1967" s="1"/>
      <c r="N1967" s="1"/>
      <c r="O1967" s="1"/>
      <c r="P1967" s="12"/>
      <c r="Q1967" s="12"/>
      <c r="R1967" s="12"/>
      <c r="S1967" s="12"/>
      <c r="T1967" s="12"/>
      <c r="U1967" s="12"/>
    </row>
    <row r="1968" spans="2:21" s="127" customFormat="1" ht="30" customHeight="1">
      <c r="B1968" s="180"/>
      <c r="C1968" s="210"/>
      <c r="D1968" s="180"/>
      <c r="E1968" s="107"/>
      <c r="F1968" s="179"/>
      <c r="G1968" s="179"/>
      <c r="H1968" s="1"/>
      <c r="I1968" s="1"/>
      <c r="J1968" s="1"/>
      <c r="K1968" s="109"/>
      <c r="L1968" s="1"/>
      <c r="M1968" s="1"/>
      <c r="N1968" s="1"/>
      <c r="O1968" s="1"/>
      <c r="P1968" s="12"/>
      <c r="Q1968" s="12"/>
      <c r="R1968" s="12"/>
      <c r="S1968" s="12"/>
      <c r="T1968" s="12"/>
      <c r="U1968" s="12"/>
    </row>
    <row r="1969" spans="2:21" s="127" customFormat="1" ht="30" customHeight="1">
      <c r="B1969" s="180"/>
      <c r="C1969" s="210"/>
      <c r="D1969" s="180"/>
      <c r="E1969" s="107"/>
      <c r="F1969" s="179"/>
      <c r="G1969" s="179"/>
      <c r="H1969" s="1"/>
      <c r="I1969" s="1"/>
      <c r="J1969" s="1"/>
      <c r="K1969" s="109"/>
      <c r="L1969" s="1"/>
      <c r="M1969" s="1"/>
      <c r="N1969" s="1"/>
      <c r="O1969" s="1"/>
      <c r="P1969" s="12"/>
      <c r="Q1969" s="12"/>
      <c r="R1969" s="12"/>
      <c r="S1969" s="12"/>
      <c r="T1969" s="12"/>
      <c r="U1969" s="12"/>
    </row>
    <row r="1970" spans="2:21" s="127" customFormat="1" ht="30" customHeight="1">
      <c r="B1970" s="180"/>
      <c r="C1970" s="210"/>
      <c r="D1970" s="180"/>
      <c r="E1970" s="107"/>
      <c r="F1970" s="179"/>
      <c r="G1970" s="179"/>
      <c r="H1970" s="1"/>
      <c r="I1970" s="1"/>
      <c r="J1970" s="1"/>
      <c r="K1970" s="109"/>
      <c r="L1970" s="1"/>
      <c r="M1970" s="1"/>
      <c r="N1970" s="1"/>
      <c r="O1970" s="1"/>
      <c r="P1970" s="12"/>
      <c r="Q1970" s="12"/>
      <c r="R1970" s="12"/>
      <c r="S1970" s="12"/>
      <c r="T1970" s="12"/>
      <c r="U1970" s="12"/>
    </row>
    <row r="1971" spans="2:21" s="127" customFormat="1" ht="30" customHeight="1">
      <c r="B1971" s="180"/>
      <c r="C1971" s="210"/>
      <c r="D1971" s="180"/>
      <c r="E1971" s="107"/>
      <c r="F1971" s="179"/>
      <c r="G1971" s="179"/>
      <c r="H1971" s="1"/>
      <c r="I1971" s="1"/>
      <c r="J1971" s="1"/>
      <c r="K1971" s="109"/>
      <c r="L1971" s="1"/>
      <c r="M1971" s="1"/>
      <c r="N1971" s="1"/>
      <c r="O1971" s="1"/>
      <c r="P1971" s="12"/>
      <c r="Q1971" s="12"/>
      <c r="R1971" s="12"/>
      <c r="S1971" s="12"/>
      <c r="T1971" s="12"/>
      <c r="U1971" s="12"/>
    </row>
    <row r="1972" spans="2:21" s="127" customFormat="1" ht="30" customHeight="1">
      <c r="B1972" s="180"/>
      <c r="C1972" s="210"/>
      <c r="D1972" s="180"/>
      <c r="E1972" s="107"/>
      <c r="F1972" s="179"/>
      <c r="G1972" s="179"/>
      <c r="H1972" s="1"/>
      <c r="I1972" s="1"/>
      <c r="J1972" s="1"/>
      <c r="K1972" s="109"/>
      <c r="L1972" s="1"/>
      <c r="M1972" s="1"/>
      <c r="N1972" s="1"/>
      <c r="O1972" s="1"/>
      <c r="P1972" s="12"/>
      <c r="Q1972" s="12"/>
      <c r="R1972" s="12"/>
      <c r="S1972" s="12"/>
      <c r="T1972" s="12"/>
      <c r="U1972" s="12"/>
    </row>
    <row r="1973" spans="2:21" s="127" customFormat="1" ht="30" customHeight="1">
      <c r="B1973" s="180"/>
      <c r="C1973" s="210"/>
      <c r="D1973" s="180"/>
      <c r="E1973" s="107"/>
      <c r="F1973" s="179"/>
      <c r="G1973" s="179"/>
      <c r="H1973" s="1"/>
      <c r="I1973" s="1"/>
      <c r="J1973" s="1"/>
      <c r="K1973" s="109"/>
      <c r="L1973" s="1"/>
      <c r="M1973" s="1"/>
      <c r="N1973" s="1"/>
      <c r="O1973" s="1"/>
      <c r="P1973" s="12"/>
      <c r="Q1973" s="12"/>
      <c r="R1973" s="12"/>
      <c r="S1973" s="12"/>
      <c r="T1973" s="12"/>
      <c r="U1973" s="12"/>
    </row>
    <row r="1974" spans="2:21" s="127" customFormat="1" ht="30" customHeight="1">
      <c r="B1974" s="180"/>
      <c r="C1974" s="210"/>
      <c r="D1974" s="180"/>
      <c r="E1974" s="107"/>
      <c r="F1974" s="179"/>
      <c r="G1974" s="179"/>
      <c r="H1974" s="1"/>
      <c r="I1974" s="1"/>
      <c r="J1974" s="1"/>
      <c r="K1974" s="109"/>
      <c r="L1974" s="1"/>
      <c r="M1974" s="1"/>
      <c r="N1974" s="1"/>
      <c r="O1974" s="1"/>
      <c r="P1974" s="12"/>
      <c r="Q1974" s="12"/>
      <c r="R1974" s="12"/>
      <c r="S1974" s="12"/>
      <c r="T1974" s="12"/>
      <c r="U1974" s="12"/>
    </row>
    <row r="1975" spans="2:21" s="127" customFormat="1" ht="30" customHeight="1">
      <c r="B1975" s="180"/>
      <c r="C1975" s="210"/>
      <c r="D1975" s="180"/>
      <c r="E1975" s="107"/>
      <c r="F1975" s="179"/>
      <c r="G1975" s="179"/>
      <c r="H1975" s="1"/>
      <c r="I1975" s="1"/>
      <c r="J1975" s="1"/>
      <c r="K1975" s="109"/>
      <c r="L1975" s="1"/>
      <c r="M1975" s="1"/>
      <c r="N1975" s="1"/>
      <c r="O1975" s="1"/>
      <c r="P1975" s="12"/>
      <c r="Q1975" s="12"/>
      <c r="R1975" s="12"/>
      <c r="S1975" s="12"/>
      <c r="T1975" s="12"/>
      <c r="U1975" s="12"/>
    </row>
    <row r="1976" spans="2:21" s="127" customFormat="1" ht="30" customHeight="1">
      <c r="B1976" s="180"/>
      <c r="C1976" s="210"/>
      <c r="D1976" s="180"/>
      <c r="E1976" s="107"/>
      <c r="F1976" s="179"/>
      <c r="G1976" s="179"/>
      <c r="H1976" s="1"/>
      <c r="I1976" s="1"/>
      <c r="J1976" s="1"/>
      <c r="K1976" s="109"/>
      <c r="L1976" s="1"/>
      <c r="M1976" s="1"/>
      <c r="N1976" s="1"/>
      <c r="O1976" s="1"/>
      <c r="P1976" s="12"/>
      <c r="Q1976" s="12"/>
      <c r="R1976" s="12"/>
      <c r="S1976" s="12"/>
      <c r="T1976" s="12"/>
      <c r="U1976" s="12"/>
    </row>
    <row r="1977" spans="2:21" s="127" customFormat="1" ht="30" customHeight="1">
      <c r="B1977" s="180"/>
      <c r="C1977" s="210"/>
      <c r="D1977" s="180"/>
      <c r="E1977" s="107"/>
      <c r="F1977" s="179"/>
      <c r="G1977" s="179"/>
      <c r="H1977" s="1"/>
      <c r="I1977" s="1"/>
      <c r="J1977" s="1"/>
      <c r="K1977" s="109"/>
      <c r="L1977" s="1"/>
      <c r="M1977" s="1"/>
      <c r="N1977" s="1"/>
      <c r="O1977" s="1"/>
      <c r="P1977" s="12"/>
      <c r="Q1977" s="12"/>
      <c r="R1977" s="12"/>
      <c r="S1977" s="12"/>
      <c r="T1977" s="12"/>
      <c r="U1977" s="12"/>
    </row>
    <row r="1978" spans="2:21" s="127" customFormat="1" ht="30" customHeight="1">
      <c r="B1978" s="180"/>
      <c r="C1978" s="210"/>
      <c r="D1978" s="180"/>
      <c r="E1978" s="107"/>
      <c r="F1978" s="179"/>
      <c r="G1978" s="179"/>
      <c r="H1978" s="1"/>
      <c r="I1978" s="1"/>
      <c r="J1978" s="1"/>
      <c r="K1978" s="109"/>
      <c r="L1978" s="1"/>
      <c r="M1978" s="1"/>
      <c r="N1978" s="1"/>
      <c r="O1978" s="1"/>
      <c r="P1978" s="12"/>
      <c r="Q1978" s="12"/>
      <c r="R1978" s="12"/>
      <c r="S1978" s="12"/>
      <c r="T1978" s="12"/>
      <c r="U1978" s="12"/>
    </row>
    <row r="1979" spans="2:21" s="127" customFormat="1" ht="30" customHeight="1">
      <c r="B1979" s="180"/>
      <c r="C1979" s="210"/>
      <c r="D1979" s="180"/>
      <c r="E1979" s="107"/>
      <c r="F1979" s="179"/>
      <c r="G1979" s="179"/>
      <c r="H1979" s="1"/>
      <c r="I1979" s="1"/>
      <c r="J1979" s="1"/>
      <c r="K1979" s="109"/>
      <c r="L1979" s="1"/>
      <c r="M1979" s="1"/>
      <c r="N1979" s="1"/>
      <c r="O1979" s="1"/>
      <c r="P1979" s="12"/>
      <c r="Q1979" s="12"/>
      <c r="R1979" s="12"/>
      <c r="S1979" s="12"/>
      <c r="T1979" s="12"/>
      <c r="U1979" s="12"/>
    </row>
    <row r="1980" spans="2:21" s="127" customFormat="1" ht="30" customHeight="1">
      <c r="B1980" s="180"/>
      <c r="C1980" s="210"/>
      <c r="D1980" s="180"/>
      <c r="E1980" s="107"/>
      <c r="F1980" s="179"/>
      <c r="G1980" s="179"/>
      <c r="H1980" s="1"/>
      <c r="I1980" s="1"/>
      <c r="J1980" s="1"/>
      <c r="K1980" s="109"/>
      <c r="L1980" s="1"/>
      <c r="M1980" s="1"/>
      <c r="N1980" s="1"/>
      <c r="O1980" s="1"/>
      <c r="P1980" s="12"/>
      <c r="Q1980" s="12"/>
      <c r="R1980" s="12"/>
      <c r="S1980" s="12"/>
      <c r="T1980" s="12"/>
      <c r="U1980" s="12"/>
    </row>
    <row r="1981" spans="2:21" s="127" customFormat="1" ht="30" customHeight="1">
      <c r="B1981" s="180"/>
      <c r="C1981" s="210"/>
      <c r="D1981" s="180"/>
      <c r="E1981" s="107"/>
      <c r="F1981" s="179"/>
      <c r="G1981" s="179"/>
      <c r="H1981" s="1"/>
      <c r="I1981" s="1"/>
      <c r="J1981" s="1"/>
      <c r="K1981" s="109"/>
      <c r="L1981" s="1"/>
      <c r="M1981" s="1"/>
      <c r="N1981" s="1"/>
      <c r="O1981" s="1"/>
      <c r="P1981" s="12"/>
      <c r="Q1981" s="12"/>
      <c r="R1981" s="12"/>
      <c r="S1981" s="12"/>
      <c r="T1981" s="12"/>
      <c r="U1981" s="12"/>
    </row>
    <row r="1982" spans="2:21" s="127" customFormat="1" ht="30" customHeight="1">
      <c r="B1982" s="180"/>
      <c r="C1982" s="210"/>
      <c r="D1982" s="180"/>
      <c r="E1982" s="107"/>
      <c r="F1982" s="179"/>
      <c r="G1982" s="179"/>
      <c r="H1982" s="1"/>
      <c r="I1982" s="1"/>
      <c r="J1982" s="1"/>
      <c r="K1982" s="109"/>
      <c r="L1982" s="1"/>
      <c r="M1982" s="1"/>
      <c r="N1982" s="1"/>
      <c r="O1982" s="1"/>
      <c r="P1982" s="12"/>
      <c r="Q1982" s="12"/>
      <c r="R1982" s="12"/>
      <c r="S1982" s="12"/>
      <c r="T1982" s="12"/>
      <c r="U1982" s="12"/>
    </row>
    <row r="1983" spans="2:21" s="127" customFormat="1" ht="30" customHeight="1">
      <c r="B1983" s="180"/>
      <c r="C1983" s="210"/>
      <c r="D1983" s="180"/>
      <c r="E1983" s="107"/>
      <c r="F1983" s="179"/>
      <c r="G1983" s="179"/>
      <c r="H1983" s="1"/>
      <c r="I1983" s="1"/>
      <c r="J1983" s="1"/>
      <c r="K1983" s="109"/>
      <c r="L1983" s="1"/>
      <c r="M1983" s="1"/>
      <c r="N1983" s="1"/>
      <c r="O1983" s="1"/>
      <c r="P1983" s="12"/>
      <c r="Q1983" s="12"/>
      <c r="R1983" s="12"/>
      <c r="S1983" s="12"/>
      <c r="T1983" s="12"/>
      <c r="U1983" s="12"/>
    </row>
    <row r="1984" spans="2:21" s="127" customFormat="1" ht="30" customHeight="1">
      <c r="B1984" s="180"/>
      <c r="C1984" s="210"/>
      <c r="D1984" s="180"/>
      <c r="E1984" s="107"/>
      <c r="F1984" s="179"/>
      <c r="G1984" s="179"/>
      <c r="H1984" s="1"/>
      <c r="I1984" s="1"/>
      <c r="J1984" s="1"/>
      <c r="K1984" s="109"/>
      <c r="L1984" s="1"/>
      <c r="M1984" s="1"/>
      <c r="N1984" s="1"/>
      <c r="O1984" s="1"/>
      <c r="P1984" s="12"/>
      <c r="Q1984" s="12"/>
      <c r="R1984" s="12"/>
      <c r="S1984" s="12"/>
      <c r="T1984" s="12"/>
      <c r="U1984" s="12"/>
    </row>
    <row r="1985" spans="2:21" s="127" customFormat="1" ht="30" customHeight="1">
      <c r="B1985" s="180"/>
      <c r="C1985" s="210"/>
      <c r="D1985" s="180"/>
      <c r="E1985" s="107"/>
      <c r="F1985" s="179"/>
      <c r="G1985" s="179"/>
      <c r="H1985" s="1"/>
      <c r="I1985" s="1"/>
      <c r="J1985" s="1"/>
      <c r="K1985" s="109"/>
      <c r="L1985" s="1"/>
      <c r="M1985" s="1"/>
      <c r="N1985" s="1"/>
      <c r="O1985" s="1"/>
      <c r="P1985" s="12"/>
      <c r="Q1985" s="12"/>
      <c r="R1985" s="12"/>
      <c r="S1985" s="12"/>
      <c r="T1985" s="12"/>
      <c r="U1985" s="12"/>
    </row>
    <row r="1986" spans="2:21" s="127" customFormat="1" ht="30" customHeight="1">
      <c r="B1986" s="180"/>
      <c r="C1986" s="210"/>
      <c r="D1986" s="180"/>
      <c r="E1986" s="107"/>
      <c r="F1986" s="179"/>
      <c r="G1986" s="179"/>
      <c r="H1986" s="1"/>
      <c r="I1986" s="1"/>
      <c r="J1986" s="1"/>
      <c r="K1986" s="109"/>
      <c r="L1986" s="1"/>
      <c r="M1986" s="1"/>
      <c r="N1986" s="1"/>
      <c r="O1986" s="1"/>
      <c r="P1986" s="12"/>
      <c r="Q1986" s="12"/>
      <c r="R1986" s="12"/>
      <c r="S1986" s="12"/>
      <c r="T1986" s="12"/>
      <c r="U1986" s="12"/>
    </row>
    <row r="1987" spans="2:21" s="127" customFormat="1" ht="30" customHeight="1">
      <c r="B1987" s="180"/>
      <c r="C1987" s="210"/>
      <c r="D1987" s="180"/>
      <c r="E1987" s="107"/>
      <c r="F1987" s="179"/>
      <c r="G1987" s="179"/>
      <c r="H1987" s="1"/>
      <c r="I1987" s="1"/>
      <c r="J1987" s="1"/>
      <c r="K1987" s="109"/>
      <c r="L1987" s="1"/>
      <c r="M1987" s="1"/>
      <c r="N1987" s="1"/>
      <c r="O1987" s="1"/>
      <c r="P1987" s="12"/>
      <c r="Q1987" s="12"/>
      <c r="R1987" s="12"/>
      <c r="S1987" s="12"/>
      <c r="T1987" s="12"/>
      <c r="U1987" s="12"/>
    </row>
    <row r="1988" spans="2:21" s="127" customFormat="1" ht="30" customHeight="1">
      <c r="B1988" s="180"/>
      <c r="C1988" s="210"/>
      <c r="D1988" s="180"/>
      <c r="E1988" s="107"/>
      <c r="F1988" s="179"/>
      <c r="G1988" s="179"/>
      <c r="H1988" s="1"/>
      <c r="I1988" s="1"/>
      <c r="J1988" s="1"/>
      <c r="K1988" s="109"/>
      <c r="L1988" s="1"/>
      <c r="M1988" s="1"/>
      <c r="N1988" s="1"/>
      <c r="O1988" s="1"/>
      <c r="P1988" s="12"/>
      <c r="Q1988" s="12"/>
      <c r="R1988" s="12"/>
      <c r="S1988" s="12"/>
      <c r="T1988" s="12"/>
      <c r="U1988" s="12"/>
    </row>
    <row r="1989" spans="2:21" s="127" customFormat="1" ht="30" customHeight="1">
      <c r="B1989" s="180"/>
      <c r="C1989" s="210"/>
      <c r="D1989" s="180"/>
      <c r="E1989" s="107"/>
      <c r="F1989" s="179"/>
      <c r="G1989" s="179"/>
      <c r="H1989" s="1"/>
      <c r="I1989" s="1"/>
      <c r="J1989" s="1"/>
      <c r="K1989" s="109"/>
      <c r="L1989" s="1"/>
      <c r="M1989" s="1"/>
      <c r="N1989" s="1"/>
      <c r="O1989" s="1"/>
      <c r="P1989" s="12"/>
      <c r="Q1989" s="12"/>
      <c r="R1989" s="12"/>
      <c r="S1989" s="12"/>
      <c r="T1989" s="12"/>
      <c r="U1989" s="12"/>
    </row>
    <row r="1990" spans="2:21" s="127" customFormat="1" ht="30" customHeight="1">
      <c r="B1990" s="180"/>
      <c r="C1990" s="210"/>
      <c r="D1990" s="180"/>
      <c r="E1990" s="107"/>
      <c r="F1990" s="179"/>
      <c r="G1990" s="179"/>
      <c r="H1990" s="1"/>
      <c r="I1990" s="1"/>
      <c r="J1990" s="1"/>
      <c r="K1990" s="109"/>
      <c r="L1990" s="1"/>
      <c r="M1990" s="1"/>
      <c r="N1990" s="1"/>
      <c r="O1990" s="1"/>
      <c r="P1990" s="12"/>
      <c r="Q1990" s="12"/>
      <c r="R1990" s="12"/>
      <c r="S1990" s="12"/>
      <c r="T1990" s="12"/>
      <c r="U1990" s="12"/>
    </row>
    <row r="1991" spans="2:21" s="127" customFormat="1" ht="30" customHeight="1">
      <c r="B1991" s="180"/>
      <c r="C1991" s="210"/>
      <c r="D1991" s="180"/>
      <c r="E1991" s="107"/>
      <c r="F1991" s="179"/>
      <c r="G1991" s="179"/>
      <c r="H1991" s="1"/>
      <c r="I1991" s="1"/>
      <c r="J1991" s="1"/>
      <c r="K1991" s="109"/>
      <c r="L1991" s="1"/>
      <c r="M1991" s="1"/>
      <c r="N1991" s="1"/>
      <c r="O1991" s="1"/>
      <c r="P1991" s="12"/>
      <c r="Q1991" s="12"/>
      <c r="R1991" s="12"/>
      <c r="S1991" s="12"/>
      <c r="T1991" s="12"/>
      <c r="U1991" s="12"/>
    </row>
    <row r="1992" spans="2:21" s="127" customFormat="1" ht="30" customHeight="1">
      <c r="B1992" s="180"/>
      <c r="C1992" s="210"/>
      <c r="D1992" s="180"/>
      <c r="E1992" s="107"/>
      <c r="F1992" s="179"/>
      <c r="G1992" s="179"/>
      <c r="H1992" s="1"/>
      <c r="I1992" s="1"/>
      <c r="J1992" s="1"/>
      <c r="K1992" s="109"/>
      <c r="L1992" s="1"/>
      <c r="M1992" s="1"/>
      <c r="N1992" s="1"/>
      <c r="O1992" s="1"/>
      <c r="P1992" s="12"/>
      <c r="Q1992" s="12"/>
      <c r="R1992" s="12"/>
      <c r="S1992" s="12"/>
      <c r="T1992" s="12"/>
      <c r="U1992" s="12"/>
    </row>
    <row r="1993" spans="2:21" s="127" customFormat="1" ht="30" customHeight="1">
      <c r="B1993" s="180"/>
      <c r="C1993" s="210"/>
      <c r="D1993" s="180"/>
      <c r="E1993" s="107"/>
      <c r="F1993" s="179"/>
      <c r="G1993" s="179"/>
      <c r="H1993" s="1"/>
      <c r="I1993" s="1"/>
      <c r="J1993" s="1"/>
      <c r="K1993" s="109"/>
      <c r="L1993" s="1"/>
      <c r="M1993" s="1"/>
      <c r="N1993" s="1"/>
      <c r="O1993" s="1"/>
      <c r="P1993" s="12"/>
      <c r="Q1993" s="12"/>
      <c r="R1993" s="12"/>
      <c r="S1993" s="12"/>
      <c r="T1993" s="12"/>
      <c r="U1993" s="12"/>
    </row>
    <row r="1994" spans="2:21" s="127" customFormat="1" ht="30" customHeight="1">
      <c r="B1994" s="180"/>
      <c r="C1994" s="210"/>
      <c r="D1994" s="180"/>
      <c r="E1994" s="107"/>
      <c r="F1994" s="179"/>
      <c r="G1994" s="179"/>
      <c r="H1994" s="1"/>
      <c r="I1994" s="1"/>
      <c r="J1994" s="1"/>
      <c r="K1994" s="109"/>
      <c r="L1994" s="1"/>
      <c r="M1994" s="1"/>
      <c r="N1994" s="1"/>
      <c r="O1994" s="1"/>
      <c r="P1994" s="12"/>
      <c r="Q1994" s="12"/>
      <c r="R1994" s="12"/>
      <c r="S1994" s="12"/>
      <c r="T1994" s="12"/>
      <c r="U1994" s="12"/>
    </row>
    <row r="1995" spans="2:21" s="127" customFormat="1" ht="30" customHeight="1">
      <c r="B1995" s="180"/>
      <c r="C1995" s="210"/>
      <c r="D1995" s="180"/>
      <c r="E1995" s="107"/>
      <c r="F1995" s="179"/>
      <c r="G1995" s="179"/>
      <c r="H1995" s="1"/>
      <c r="I1995" s="1"/>
      <c r="J1995" s="1"/>
      <c r="K1995" s="109"/>
      <c r="L1995" s="1"/>
      <c r="M1995" s="1"/>
      <c r="N1995" s="1"/>
      <c r="O1995" s="1"/>
      <c r="P1995" s="12"/>
      <c r="Q1995" s="12"/>
      <c r="R1995" s="12"/>
      <c r="S1995" s="12"/>
      <c r="T1995" s="12"/>
      <c r="U1995" s="12"/>
    </row>
    <row r="1996" spans="2:21" s="127" customFormat="1" ht="30" customHeight="1">
      <c r="B1996" s="180"/>
      <c r="C1996" s="210"/>
      <c r="D1996" s="180"/>
      <c r="E1996" s="107"/>
      <c r="F1996" s="179"/>
      <c r="G1996" s="179"/>
      <c r="H1996" s="1"/>
      <c r="I1996" s="1"/>
      <c r="J1996" s="1"/>
      <c r="K1996" s="109"/>
      <c r="L1996" s="1"/>
      <c r="M1996" s="1"/>
      <c r="N1996" s="1"/>
      <c r="O1996" s="1"/>
      <c r="P1996" s="12"/>
      <c r="Q1996" s="12"/>
      <c r="R1996" s="12"/>
      <c r="S1996" s="12"/>
      <c r="T1996" s="12"/>
      <c r="U1996" s="12"/>
    </row>
    <row r="1997" spans="2:21" s="127" customFormat="1" ht="30" customHeight="1">
      <c r="B1997" s="180"/>
      <c r="C1997" s="210"/>
      <c r="D1997" s="180"/>
      <c r="E1997" s="107"/>
      <c r="F1997" s="179"/>
      <c r="G1997" s="179"/>
      <c r="H1997" s="1"/>
      <c r="I1997" s="1"/>
      <c r="J1997" s="1"/>
      <c r="K1997" s="109"/>
      <c r="L1997" s="1"/>
      <c r="M1997" s="1"/>
      <c r="N1997" s="1"/>
      <c r="O1997" s="1"/>
      <c r="P1997" s="12"/>
      <c r="Q1997" s="12"/>
      <c r="R1997" s="12"/>
      <c r="S1997" s="12"/>
      <c r="T1997" s="12"/>
      <c r="U1997" s="12"/>
    </row>
    <row r="1998" spans="2:21" s="127" customFormat="1" ht="30" customHeight="1">
      <c r="B1998" s="180"/>
      <c r="C1998" s="210"/>
      <c r="D1998" s="180"/>
      <c r="E1998" s="107"/>
      <c r="F1998" s="179"/>
      <c r="G1998" s="179"/>
      <c r="H1998" s="1"/>
      <c r="I1998" s="1"/>
      <c r="J1998" s="1"/>
      <c r="K1998" s="109"/>
      <c r="L1998" s="1"/>
      <c r="M1998" s="1"/>
      <c r="N1998" s="1"/>
      <c r="O1998" s="1"/>
      <c r="P1998" s="12"/>
      <c r="Q1998" s="12"/>
      <c r="R1998" s="12"/>
      <c r="S1998" s="12"/>
      <c r="T1998" s="12"/>
      <c r="U1998" s="12"/>
    </row>
    <row r="1999" spans="2:21" s="127" customFormat="1" ht="30" customHeight="1">
      <c r="B1999" s="180"/>
      <c r="C1999" s="210"/>
      <c r="D1999" s="180"/>
      <c r="E1999" s="107"/>
      <c r="F1999" s="179"/>
      <c r="G1999" s="179"/>
      <c r="H1999" s="1"/>
      <c r="I1999" s="1"/>
      <c r="J1999" s="1"/>
      <c r="K1999" s="109"/>
      <c r="L1999" s="1"/>
      <c r="M1999" s="1"/>
      <c r="N1999" s="1"/>
      <c r="O1999" s="1"/>
      <c r="P1999" s="12"/>
      <c r="Q1999" s="12"/>
      <c r="R1999" s="12"/>
      <c r="S1999" s="12"/>
      <c r="T1999" s="12"/>
      <c r="U1999" s="12"/>
    </row>
    <row r="2000" spans="2:21" s="127" customFormat="1" ht="30" customHeight="1">
      <c r="B2000" s="180"/>
      <c r="C2000" s="210"/>
      <c r="D2000" s="180"/>
      <c r="E2000" s="107"/>
      <c r="F2000" s="179"/>
      <c r="G2000" s="179"/>
      <c r="H2000" s="1"/>
      <c r="I2000" s="1"/>
      <c r="J2000" s="1"/>
      <c r="K2000" s="109"/>
      <c r="L2000" s="1"/>
      <c r="M2000" s="1"/>
      <c r="N2000" s="1"/>
      <c r="O2000" s="1"/>
      <c r="P2000" s="12"/>
      <c r="Q2000" s="12"/>
      <c r="R2000" s="12"/>
      <c r="S2000" s="12"/>
      <c r="T2000" s="12"/>
      <c r="U2000" s="12"/>
    </row>
    <row r="2001" spans="2:21" s="127" customFormat="1" ht="30" customHeight="1">
      <c r="B2001" s="180"/>
      <c r="C2001" s="210"/>
      <c r="D2001" s="180"/>
      <c r="E2001" s="107"/>
      <c r="F2001" s="179"/>
      <c r="G2001" s="179"/>
      <c r="H2001" s="1"/>
      <c r="I2001" s="1"/>
      <c r="J2001" s="1"/>
      <c r="K2001" s="109"/>
      <c r="L2001" s="1"/>
      <c r="M2001" s="1"/>
      <c r="N2001" s="1"/>
      <c r="O2001" s="1"/>
      <c r="P2001" s="12"/>
      <c r="Q2001" s="12"/>
      <c r="R2001" s="12"/>
      <c r="S2001" s="12"/>
      <c r="T2001" s="12"/>
      <c r="U2001" s="12"/>
    </row>
    <row r="2002" spans="2:21" s="127" customFormat="1" ht="30" customHeight="1">
      <c r="B2002" s="180"/>
      <c r="C2002" s="210"/>
      <c r="D2002" s="180"/>
      <c r="E2002" s="107"/>
      <c r="F2002" s="179"/>
      <c r="G2002" s="179"/>
      <c r="H2002" s="1"/>
      <c r="I2002" s="1"/>
      <c r="J2002" s="1"/>
      <c r="K2002" s="109"/>
      <c r="L2002" s="1"/>
      <c r="M2002" s="1"/>
      <c r="N2002" s="1"/>
      <c r="O2002" s="1"/>
      <c r="P2002" s="12"/>
      <c r="Q2002" s="12"/>
      <c r="R2002" s="12"/>
      <c r="S2002" s="12"/>
      <c r="T2002" s="12"/>
      <c r="U2002" s="12"/>
    </row>
    <row r="2003" spans="2:21" s="127" customFormat="1" ht="30" customHeight="1">
      <c r="B2003" s="180"/>
      <c r="C2003" s="210"/>
      <c r="D2003" s="180"/>
      <c r="E2003" s="107"/>
      <c r="F2003" s="179"/>
      <c r="G2003" s="179"/>
      <c r="H2003" s="1"/>
      <c r="I2003" s="1"/>
      <c r="J2003" s="1"/>
      <c r="K2003" s="109"/>
      <c r="L2003" s="1"/>
      <c r="M2003" s="1"/>
      <c r="N2003" s="1"/>
      <c r="O2003" s="1"/>
      <c r="P2003" s="12"/>
      <c r="Q2003" s="12"/>
      <c r="R2003" s="12"/>
      <c r="S2003" s="12"/>
      <c r="T2003" s="12"/>
      <c r="U2003" s="12"/>
    </row>
    <row r="2004" spans="2:21" s="127" customFormat="1" ht="30" customHeight="1">
      <c r="B2004" s="180"/>
      <c r="C2004" s="210"/>
      <c r="D2004" s="180"/>
      <c r="E2004" s="107"/>
      <c r="F2004" s="179"/>
      <c r="G2004" s="179"/>
      <c r="H2004" s="1"/>
      <c r="I2004" s="1"/>
      <c r="J2004" s="1"/>
      <c r="K2004" s="109"/>
      <c r="L2004" s="1"/>
      <c r="M2004" s="1"/>
      <c r="N2004" s="1"/>
      <c r="O2004" s="1"/>
      <c r="P2004" s="12"/>
      <c r="Q2004" s="12"/>
      <c r="R2004" s="12"/>
      <c r="S2004" s="12"/>
      <c r="T2004" s="12"/>
      <c r="U2004" s="12"/>
    </row>
    <row r="2005" spans="2:21" s="127" customFormat="1" ht="30" customHeight="1">
      <c r="B2005" s="180"/>
      <c r="C2005" s="210"/>
      <c r="D2005" s="180"/>
      <c r="E2005" s="107"/>
      <c r="F2005" s="179"/>
      <c r="G2005" s="179"/>
      <c r="H2005" s="1"/>
      <c r="I2005" s="1"/>
      <c r="J2005" s="1"/>
      <c r="K2005" s="109"/>
      <c r="L2005" s="1"/>
      <c r="M2005" s="1"/>
      <c r="N2005" s="1"/>
      <c r="O2005" s="1"/>
      <c r="P2005" s="12"/>
      <c r="Q2005" s="12"/>
      <c r="R2005" s="12"/>
      <c r="S2005" s="12"/>
      <c r="T2005" s="12"/>
      <c r="U2005" s="12"/>
    </row>
    <row r="2006" spans="2:21" s="127" customFormat="1" ht="30" customHeight="1">
      <c r="B2006" s="180"/>
      <c r="C2006" s="210"/>
      <c r="D2006" s="180"/>
      <c r="E2006" s="107"/>
      <c r="F2006" s="179"/>
      <c r="G2006" s="179"/>
      <c r="H2006" s="1"/>
      <c r="I2006" s="1"/>
      <c r="J2006" s="1"/>
      <c r="K2006" s="109"/>
      <c r="L2006" s="1"/>
      <c r="M2006" s="1"/>
      <c r="N2006" s="1"/>
      <c r="O2006" s="1"/>
      <c r="P2006" s="12"/>
      <c r="Q2006" s="12"/>
      <c r="R2006" s="12"/>
      <c r="S2006" s="12"/>
      <c r="T2006" s="12"/>
      <c r="U2006" s="12"/>
    </row>
    <row r="2007" spans="2:21" s="127" customFormat="1" ht="30" customHeight="1">
      <c r="B2007" s="180"/>
      <c r="C2007" s="210"/>
      <c r="D2007" s="180"/>
      <c r="E2007" s="107"/>
      <c r="F2007" s="179"/>
      <c r="G2007" s="179"/>
      <c r="H2007" s="1"/>
      <c r="I2007" s="1"/>
      <c r="J2007" s="1"/>
      <c r="K2007" s="109"/>
      <c r="L2007" s="1"/>
      <c r="M2007" s="1"/>
      <c r="N2007" s="1"/>
      <c r="O2007" s="1"/>
      <c r="P2007" s="12"/>
      <c r="Q2007" s="12"/>
      <c r="R2007" s="12"/>
      <c r="S2007" s="12"/>
      <c r="T2007" s="12"/>
      <c r="U2007" s="12"/>
    </row>
    <row r="2008" spans="2:21" s="127" customFormat="1" ht="30" customHeight="1">
      <c r="B2008" s="180"/>
      <c r="C2008" s="210"/>
      <c r="D2008" s="180"/>
      <c r="E2008" s="107"/>
      <c r="F2008" s="179"/>
      <c r="G2008" s="179"/>
      <c r="H2008" s="1"/>
      <c r="I2008" s="1"/>
      <c r="J2008" s="1"/>
      <c r="K2008" s="109"/>
      <c r="L2008" s="1"/>
      <c r="M2008" s="1"/>
      <c r="N2008" s="1"/>
      <c r="O2008" s="1"/>
      <c r="P2008" s="12"/>
      <c r="Q2008" s="12"/>
      <c r="R2008" s="12"/>
      <c r="S2008" s="12"/>
      <c r="T2008" s="12"/>
      <c r="U2008" s="12"/>
    </row>
    <row r="2009" spans="2:21" s="127" customFormat="1" ht="30" customHeight="1">
      <c r="B2009" s="180"/>
      <c r="C2009" s="210"/>
      <c r="D2009" s="180"/>
      <c r="E2009" s="107"/>
      <c r="F2009" s="179"/>
      <c r="G2009" s="179"/>
      <c r="H2009" s="1"/>
      <c r="I2009" s="1"/>
      <c r="J2009" s="1"/>
      <c r="K2009" s="109"/>
      <c r="L2009" s="1"/>
      <c r="M2009" s="1"/>
      <c r="N2009" s="1"/>
      <c r="O2009" s="1"/>
      <c r="P2009" s="12"/>
      <c r="Q2009" s="12"/>
      <c r="R2009" s="12"/>
      <c r="S2009" s="12"/>
      <c r="T2009" s="12"/>
      <c r="U2009" s="12"/>
    </row>
    <row r="2010" spans="2:21" s="127" customFormat="1" ht="30" customHeight="1">
      <c r="B2010" s="180"/>
      <c r="C2010" s="210"/>
      <c r="D2010" s="180"/>
      <c r="E2010" s="107"/>
      <c r="F2010" s="179"/>
      <c r="G2010" s="179"/>
      <c r="H2010" s="1"/>
      <c r="I2010" s="1"/>
      <c r="J2010" s="1"/>
      <c r="K2010" s="109"/>
      <c r="L2010" s="1"/>
      <c r="M2010" s="1"/>
      <c r="N2010" s="1"/>
      <c r="O2010" s="1"/>
      <c r="P2010" s="12"/>
      <c r="Q2010" s="12"/>
      <c r="R2010" s="12"/>
      <c r="S2010" s="12"/>
      <c r="T2010" s="12"/>
      <c r="U2010" s="12"/>
    </row>
    <row r="2011" spans="2:21" s="127" customFormat="1" ht="30" customHeight="1">
      <c r="B2011" s="180"/>
      <c r="C2011" s="210"/>
      <c r="D2011" s="180"/>
      <c r="E2011" s="107"/>
      <c r="F2011" s="179"/>
      <c r="G2011" s="179"/>
      <c r="H2011" s="1"/>
      <c r="I2011" s="1"/>
      <c r="J2011" s="1"/>
      <c r="K2011" s="109"/>
      <c r="L2011" s="1"/>
      <c r="M2011" s="1"/>
      <c r="N2011" s="1"/>
      <c r="O2011" s="1"/>
      <c r="P2011" s="12"/>
      <c r="Q2011" s="12"/>
      <c r="R2011" s="12"/>
      <c r="S2011" s="12"/>
      <c r="T2011" s="12"/>
      <c r="U2011" s="12"/>
    </row>
    <row r="2012" spans="2:21" s="127" customFormat="1" ht="30" customHeight="1">
      <c r="B2012" s="180"/>
      <c r="C2012" s="210"/>
      <c r="D2012" s="180"/>
      <c r="E2012" s="107"/>
      <c r="F2012" s="179"/>
      <c r="G2012" s="179"/>
      <c r="H2012" s="1"/>
      <c r="I2012" s="1"/>
      <c r="J2012" s="1"/>
      <c r="K2012" s="109"/>
      <c r="L2012" s="1"/>
      <c r="M2012" s="1"/>
      <c r="N2012" s="1"/>
      <c r="O2012" s="1"/>
      <c r="P2012" s="12"/>
      <c r="Q2012" s="12"/>
      <c r="R2012" s="12"/>
      <c r="S2012" s="12"/>
      <c r="T2012" s="12"/>
      <c r="U2012" s="12"/>
    </row>
    <row r="2013" spans="2:21" s="127" customFormat="1" ht="30" customHeight="1">
      <c r="B2013" s="180"/>
      <c r="C2013" s="210"/>
      <c r="D2013" s="180"/>
      <c r="E2013" s="107"/>
      <c r="F2013" s="179"/>
      <c r="G2013" s="179"/>
      <c r="H2013" s="1"/>
      <c r="I2013" s="1"/>
      <c r="J2013" s="1"/>
      <c r="K2013" s="109"/>
      <c r="L2013" s="1"/>
      <c r="M2013" s="1"/>
      <c r="N2013" s="1"/>
      <c r="O2013" s="1"/>
      <c r="P2013" s="12"/>
      <c r="Q2013" s="12"/>
      <c r="R2013" s="12"/>
      <c r="S2013" s="12"/>
      <c r="T2013" s="12"/>
      <c r="U2013" s="12"/>
    </row>
    <row r="2014" spans="2:21" s="127" customFormat="1" ht="30" customHeight="1">
      <c r="B2014" s="180"/>
      <c r="C2014" s="210"/>
      <c r="D2014" s="180"/>
      <c r="E2014" s="107"/>
      <c r="F2014" s="179"/>
      <c r="G2014" s="179"/>
      <c r="H2014" s="1"/>
      <c r="I2014" s="1"/>
      <c r="J2014" s="1"/>
      <c r="K2014" s="109"/>
      <c r="L2014" s="1"/>
      <c r="M2014" s="1"/>
      <c r="N2014" s="1"/>
      <c r="O2014" s="1"/>
      <c r="P2014" s="12"/>
      <c r="Q2014" s="12"/>
      <c r="R2014" s="12"/>
      <c r="S2014" s="12"/>
      <c r="T2014" s="12"/>
      <c r="U2014" s="12"/>
    </row>
    <row r="2015" spans="2:21" s="127" customFormat="1" ht="30" customHeight="1">
      <c r="B2015" s="180"/>
      <c r="C2015" s="210"/>
      <c r="D2015" s="180"/>
      <c r="E2015" s="107"/>
      <c r="F2015" s="179"/>
      <c r="G2015" s="179"/>
      <c r="H2015" s="1"/>
      <c r="I2015" s="1"/>
      <c r="J2015" s="1"/>
      <c r="K2015" s="109"/>
      <c r="L2015" s="1"/>
      <c r="M2015" s="1"/>
      <c r="N2015" s="1"/>
      <c r="O2015" s="1"/>
      <c r="P2015" s="12"/>
      <c r="Q2015" s="12"/>
      <c r="R2015" s="12"/>
      <c r="S2015" s="12"/>
      <c r="T2015" s="12"/>
      <c r="U2015" s="12"/>
    </row>
    <row r="2016" spans="2:21" s="127" customFormat="1" ht="30" customHeight="1">
      <c r="B2016" s="180"/>
      <c r="C2016" s="210"/>
      <c r="D2016" s="180"/>
      <c r="E2016" s="107"/>
      <c r="F2016" s="179"/>
      <c r="G2016" s="179"/>
      <c r="H2016" s="1"/>
      <c r="I2016" s="1"/>
      <c r="J2016" s="1"/>
      <c r="K2016" s="109"/>
      <c r="L2016" s="1"/>
      <c r="M2016" s="1"/>
      <c r="N2016" s="1"/>
      <c r="O2016" s="1"/>
      <c r="P2016" s="12"/>
      <c r="Q2016" s="12"/>
      <c r="R2016" s="12"/>
      <c r="S2016" s="12"/>
      <c r="T2016" s="12"/>
      <c r="U2016" s="12"/>
    </row>
    <row r="2017" spans="2:21" s="127" customFormat="1" ht="30" customHeight="1">
      <c r="B2017" s="180"/>
      <c r="C2017" s="210"/>
      <c r="D2017" s="180"/>
      <c r="E2017" s="107"/>
      <c r="F2017" s="179"/>
      <c r="G2017" s="179"/>
      <c r="H2017" s="1"/>
      <c r="I2017" s="1"/>
      <c r="J2017" s="1"/>
      <c r="K2017" s="109"/>
      <c r="L2017" s="1"/>
      <c r="M2017" s="1"/>
      <c r="N2017" s="1"/>
      <c r="O2017" s="1"/>
      <c r="P2017" s="12"/>
      <c r="Q2017" s="12"/>
      <c r="R2017" s="12"/>
      <c r="S2017" s="12"/>
      <c r="T2017" s="12"/>
      <c r="U2017" s="12"/>
    </row>
    <row r="2018" spans="2:21" s="127" customFormat="1" ht="30" customHeight="1">
      <c r="B2018" s="180"/>
      <c r="C2018" s="210"/>
      <c r="D2018" s="180"/>
      <c r="E2018" s="107"/>
      <c r="F2018" s="179"/>
      <c r="G2018" s="179"/>
      <c r="H2018" s="1"/>
      <c r="I2018" s="1"/>
      <c r="J2018" s="1"/>
      <c r="K2018" s="109"/>
      <c r="L2018" s="1"/>
      <c r="M2018" s="1"/>
      <c r="N2018" s="1"/>
      <c r="O2018" s="1"/>
      <c r="P2018" s="12"/>
      <c r="Q2018" s="12"/>
      <c r="R2018" s="12"/>
      <c r="S2018" s="12"/>
      <c r="T2018" s="12"/>
      <c r="U2018" s="12"/>
    </row>
    <row r="2019" spans="2:21" s="127" customFormat="1" ht="30" customHeight="1">
      <c r="B2019" s="180"/>
      <c r="C2019" s="210"/>
      <c r="D2019" s="180"/>
      <c r="E2019" s="107"/>
      <c r="F2019" s="179"/>
      <c r="G2019" s="179"/>
      <c r="H2019" s="1"/>
      <c r="I2019" s="1"/>
      <c r="J2019" s="1"/>
      <c r="K2019" s="109"/>
      <c r="L2019" s="1"/>
      <c r="M2019" s="1"/>
      <c r="N2019" s="1"/>
      <c r="O2019" s="1"/>
      <c r="P2019" s="12"/>
      <c r="Q2019" s="12"/>
      <c r="R2019" s="12"/>
      <c r="S2019" s="12"/>
      <c r="T2019" s="12"/>
      <c r="U2019" s="12"/>
    </row>
    <row r="2020" spans="2:21" s="127" customFormat="1" ht="30" customHeight="1">
      <c r="B2020" s="180"/>
      <c r="C2020" s="210"/>
      <c r="D2020" s="180"/>
      <c r="E2020" s="107"/>
      <c r="F2020" s="179"/>
      <c r="G2020" s="179"/>
      <c r="H2020" s="1"/>
      <c r="I2020" s="1"/>
      <c r="J2020" s="1"/>
      <c r="K2020" s="109"/>
      <c r="L2020" s="1"/>
      <c r="M2020" s="1"/>
      <c r="N2020" s="1"/>
      <c r="O2020" s="1"/>
      <c r="P2020" s="12"/>
      <c r="Q2020" s="12"/>
      <c r="R2020" s="12"/>
      <c r="S2020" s="12"/>
      <c r="T2020" s="12"/>
      <c r="U2020" s="12"/>
    </row>
    <row r="2021" spans="2:21" s="127" customFormat="1" ht="30" customHeight="1">
      <c r="B2021" s="180"/>
      <c r="C2021" s="210"/>
      <c r="D2021" s="180"/>
      <c r="E2021" s="107"/>
      <c r="F2021" s="179"/>
      <c r="G2021" s="179"/>
      <c r="H2021" s="1"/>
      <c r="I2021" s="1"/>
      <c r="J2021" s="1"/>
      <c r="K2021" s="109"/>
      <c r="L2021" s="1"/>
      <c r="M2021" s="1"/>
      <c r="N2021" s="1"/>
      <c r="O2021" s="1"/>
      <c r="P2021" s="12"/>
      <c r="Q2021" s="12"/>
      <c r="R2021" s="12"/>
      <c r="S2021" s="12"/>
      <c r="T2021" s="12"/>
      <c r="U2021" s="12"/>
    </row>
    <row r="2022" spans="2:21" s="127" customFormat="1" ht="30" customHeight="1">
      <c r="B2022" s="180"/>
      <c r="C2022" s="210"/>
      <c r="D2022" s="180"/>
      <c r="E2022" s="107"/>
      <c r="F2022" s="179"/>
      <c r="G2022" s="179"/>
      <c r="H2022" s="1"/>
      <c r="I2022" s="1"/>
      <c r="J2022" s="1"/>
      <c r="K2022" s="109"/>
      <c r="L2022" s="1"/>
      <c r="M2022" s="1"/>
      <c r="N2022" s="1"/>
      <c r="O2022" s="1"/>
      <c r="P2022" s="12"/>
      <c r="Q2022" s="12"/>
      <c r="R2022" s="12"/>
      <c r="S2022" s="12"/>
      <c r="T2022" s="12"/>
      <c r="U2022" s="12"/>
    </row>
    <row r="2023" spans="2:21" s="127" customFormat="1" ht="30" customHeight="1">
      <c r="B2023" s="180"/>
      <c r="C2023" s="210"/>
      <c r="D2023" s="180"/>
      <c r="E2023" s="107"/>
      <c r="F2023" s="179"/>
      <c r="G2023" s="179"/>
      <c r="H2023" s="1"/>
      <c r="I2023" s="1"/>
      <c r="J2023" s="1"/>
      <c r="K2023" s="109"/>
      <c r="L2023" s="1"/>
      <c r="M2023" s="1"/>
      <c r="N2023" s="1"/>
      <c r="O2023" s="1"/>
      <c r="P2023" s="12"/>
      <c r="Q2023" s="12"/>
      <c r="R2023" s="12"/>
      <c r="S2023" s="12"/>
      <c r="T2023" s="12"/>
      <c r="U2023" s="12"/>
    </row>
    <row r="2024" spans="2:21" s="127" customFormat="1" ht="30" customHeight="1">
      <c r="B2024" s="180"/>
      <c r="C2024" s="210"/>
      <c r="D2024" s="180"/>
      <c r="E2024" s="107"/>
      <c r="F2024" s="179"/>
      <c r="G2024" s="179"/>
      <c r="H2024" s="1"/>
      <c r="I2024" s="1"/>
      <c r="J2024" s="1"/>
      <c r="K2024" s="109"/>
      <c r="L2024" s="1"/>
      <c r="M2024" s="1"/>
      <c r="N2024" s="1"/>
      <c r="O2024" s="1"/>
      <c r="P2024" s="12"/>
      <c r="Q2024" s="12"/>
      <c r="R2024" s="12"/>
      <c r="S2024" s="12"/>
      <c r="T2024" s="12"/>
      <c r="U2024" s="12"/>
    </row>
    <row r="2025" spans="2:21" s="127" customFormat="1" ht="30" customHeight="1">
      <c r="B2025" s="180"/>
      <c r="C2025" s="210"/>
      <c r="D2025" s="180"/>
      <c r="E2025" s="107"/>
      <c r="F2025" s="179"/>
      <c r="G2025" s="179"/>
      <c r="H2025" s="1"/>
      <c r="I2025" s="1"/>
      <c r="J2025" s="1"/>
      <c r="K2025" s="109"/>
      <c r="L2025" s="1"/>
      <c r="M2025" s="1"/>
      <c r="N2025" s="1"/>
      <c r="O2025" s="1"/>
      <c r="P2025" s="12"/>
      <c r="Q2025" s="12"/>
      <c r="R2025" s="12"/>
      <c r="S2025" s="12"/>
      <c r="T2025" s="12"/>
      <c r="U2025" s="12"/>
    </row>
    <row r="2026" spans="2:21" s="127" customFormat="1" ht="30" customHeight="1">
      <c r="B2026" s="180"/>
      <c r="C2026" s="210"/>
      <c r="D2026" s="180"/>
      <c r="E2026" s="107"/>
      <c r="F2026" s="179"/>
      <c r="G2026" s="179"/>
      <c r="H2026" s="1"/>
      <c r="I2026" s="1"/>
      <c r="J2026" s="1"/>
      <c r="K2026" s="109"/>
      <c r="L2026" s="1"/>
      <c r="M2026" s="1"/>
      <c r="N2026" s="1"/>
      <c r="O2026" s="1"/>
      <c r="P2026" s="12"/>
      <c r="Q2026" s="12"/>
      <c r="R2026" s="12"/>
      <c r="S2026" s="12"/>
      <c r="T2026" s="12"/>
      <c r="U2026" s="12"/>
    </row>
    <row r="2027" spans="2:21" s="127" customFormat="1" ht="30" customHeight="1">
      <c r="B2027" s="180"/>
      <c r="C2027" s="210"/>
      <c r="D2027" s="180"/>
      <c r="E2027" s="107"/>
      <c r="F2027" s="179"/>
      <c r="G2027" s="179"/>
      <c r="H2027" s="1"/>
      <c r="I2027" s="1"/>
      <c r="J2027" s="1"/>
      <c r="K2027" s="109"/>
      <c r="L2027" s="1"/>
      <c r="M2027" s="1"/>
      <c r="N2027" s="1"/>
      <c r="O2027" s="1"/>
      <c r="P2027" s="12"/>
      <c r="Q2027" s="12"/>
      <c r="R2027" s="12"/>
      <c r="S2027" s="12"/>
      <c r="T2027" s="12"/>
      <c r="U2027" s="12"/>
    </row>
    <row r="2028" spans="2:21" s="127" customFormat="1" ht="30" customHeight="1">
      <c r="B2028" s="180"/>
      <c r="C2028" s="210"/>
      <c r="D2028" s="180"/>
      <c r="E2028" s="107"/>
      <c r="F2028" s="179"/>
      <c r="G2028" s="179"/>
      <c r="H2028" s="1"/>
      <c r="I2028" s="1"/>
      <c r="J2028" s="1"/>
      <c r="K2028" s="109"/>
      <c r="L2028" s="1"/>
      <c r="M2028" s="1"/>
      <c r="N2028" s="1"/>
      <c r="O2028" s="1"/>
      <c r="P2028" s="12"/>
      <c r="Q2028" s="12"/>
      <c r="R2028" s="12"/>
      <c r="S2028" s="12"/>
      <c r="T2028" s="12"/>
      <c r="U2028" s="12"/>
    </row>
    <row r="2029" spans="2:21" s="127" customFormat="1" ht="30" customHeight="1">
      <c r="B2029" s="180"/>
      <c r="C2029" s="210"/>
      <c r="D2029" s="180"/>
      <c r="E2029" s="107"/>
      <c r="F2029" s="179"/>
      <c r="G2029" s="179"/>
      <c r="H2029" s="1"/>
      <c r="I2029" s="1"/>
      <c r="J2029" s="1"/>
      <c r="K2029" s="109"/>
      <c r="L2029" s="1"/>
      <c r="M2029" s="1"/>
      <c r="N2029" s="1"/>
      <c r="O2029" s="1"/>
      <c r="P2029" s="12"/>
      <c r="Q2029" s="12"/>
      <c r="R2029" s="12"/>
      <c r="S2029" s="12"/>
      <c r="T2029" s="12"/>
      <c r="U2029" s="12"/>
    </row>
    <row r="2030" spans="2:21" s="127" customFormat="1" ht="30" customHeight="1">
      <c r="B2030" s="180"/>
      <c r="C2030" s="210"/>
      <c r="D2030" s="180"/>
      <c r="E2030" s="107"/>
      <c r="F2030" s="179"/>
      <c r="G2030" s="179"/>
      <c r="H2030" s="1"/>
      <c r="I2030" s="1"/>
      <c r="J2030" s="1"/>
      <c r="K2030" s="109"/>
      <c r="L2030" s="1"/>
      <c r="M2030" s="1"/>
      <c r="N2030" s="1"/>
      <c r="O2030" s="1"/>
      <c r="P2030" s="12"/>
      <c r="Q2030" s="12"/>
      <c r="R2030" s="12"/>
      <c r="S2030" s="12"/>
      <c r="T2030" s="12"/>
      <c r="U2030" s="12"/>
    </row>
    <row r="2031" spans="2:21" s="127" customFormat="1" ht="30" customHeight="1">
      <c r="B2031" s="180"/>
      <c r="C2031" s="210"/>
      <c r="D2031" s="180"/>
      <c r="E2031" s="107"/>
      <c r="F2031" s="179"/>
      <c r="G2031" s="179"/>
      <c r="H2031" s="1"/>
      <c r="I2031" s="1"/>
      <c r="J2031" s="1"/>
      <c r="K2031" s="109"/>
      <c r="L2031" s="1"/>
      <c r="M2031" s="1"/>
      <c r="N2031" s="1"/>
      <c r="O2031" s="1"/>
      <c r="P2031" s="12"/>
      <c r="Q2031" s="12"/>
      <c r="R2031" s="12"/>
      <c r="S2031" s="12"/>
      <c r="T2031" s="12"/>
      <c r="U2031" s="12"/>
    </row>
    <row r="2032" spans="2:21" s="127" customFormat="1" ht="30" customHeight="1">
      <c r="B2032" s="180"/>
      <c r="C2032" s="210"/>
      <c r="D2032" s="180"/>
      <c r="E2032" s="107"/>
      <c r="F2032" s="179"/>
      <c r="G2032" s="179"/>
      <c r="H2032" s="1"/>
      <c r="I2032" s="1"/>
      <c r="J2032" s="1"/>
      <c r="K2032" s="109"/>
      <c r="L2032" s="1"/>
      <c r="M2032" s="1"/>
      <c r="N2032" s="1"/>
      <c r="O2032" s="1"/>
      <c r="P2032" s="12"/>
      <c r="Q2032" s="12"/>
      <c r="R2032" s="12"/>
      <c r="S2032" s="12"/>
      <c r="T2032" s="12"/>
      <c r="U2032" s="12"/>
    </row>
    <row r="2033" spans="2:21" s="127" customFormat="1" ht="30" customHeight="1">
      <c r="B2033" s="180"/>
      <c r="C2033" s="210"/>
      <c r="D2033" s="180"/>
      <c r="E2033" s="107"/>
      <c r="F2033" s="179"/>
      <c r="G2033" s="179"/>
      <c r="H2033" s="1"/>
      <c r="I2033" s="1"/>
      <c r="J2033" s="1"/>
      <c r="K2033" s="109"/>
      <c r="L2033" s="1"/>
      <c r="M2033" s="1"/>
      <c r="N2033" s="1"/>
      <c r="O2033" s="1"/>
      <c r="P2033" s="12"/>
      <c r="Q2033" s="12"/>
      <c r="R2033" s="12"/>
      <c r="S2033" s="12"/>
      <c r="T2033" s="12"/>
      <c r="U2033" s="12"/>
    </row>
    <row r="2034" spans="2:21" s="127" customFormat="1" ht="30" customHeight="1">
      <c r="B2034" s="180"/>
      <c r="C2034" s="210"/>
      <c r="D2034" s="180"/>
      <c r="E2034" s="107"/>
      <c r="F2034" s="179"/>
      <c r="G2034" s="179"/>
      <c r="H2034" s="1"/>
      <c r="I2034" s="1"/>
      <c r="J2034" s="1"/>
      <c r="K2034" s="109"/>
      <c r="L2034" s="1"/>
      <c r="M2034" s="1"/>
      <c r="N2034" s="1"/>
      <c r="O2034" s="1"/>
      <c r="P2034" s="12"/>
      <c r="Q2034" s="12"/>
      <c r="R2034" s="12"/>
      <c r="S2034" s="12"/>
      <c r="T2034" s="12"/>
      <c r="U2034" s="12"/>
    </row>
    <row r="2035" spans="2:21" s="127" customFormat="1" ht="30" customHeight="1">
      <c r="B2035" s="180"/>
      <c r="C2035" s="210"/>
      <c r="D2035" s="180"/>
      <c r="E2035" s="107"/>
      <c r="F2035" s="179"/>
      <c r="G2035" s="179"/>
      <c r="H2035" s="1"/>
      <c r="I2035" s="1"/>
      <c r="J2035" s="1"/>
      <c r="K2035" s="109"/>
      <c r="L2035" s="1"/>
      <c r="M2035" s="1"/>
      <c r="N2035" s="1"/>
      <c r="O2035" s="1"/>
      <c r="P2035" s="12"/>
      <c r="Q2035" s="12"/>
      <c r="R2035" s="12"/>
      <c r="S2035" s="12"/>
      <c r="T2035" s="12"/>
      <c r="U2035" s="12"/>
    </row>
    <row r="2036" spans="2:21" s="127" customFormat="1" ht="30" customHeight="1">
      <c r="B2036" s="180"/>
      <c r="C2036" s="210"/>
      <c r="D2036" s="180"/>
      <c r="E2036" s="107"/>
      <c r="F2036" s="179"/>
      <c r="G2036" s="179"/>
      <c r="H2036" s="1"/>
      <c r="I2036" s="1"/>
      <c r="J2036" s="1"/>
      <c r="K2036" s="109"/>
      <c r="L2036" s="1"/>
      <c r="M2036" s="1"/>
      <c r="N2036" s="1"/>
      <c r="O2036" s="1"/>
      <c r="P2036" s="12"/>
      <c r="Q2036" s="12"/>
      <c r="R2036" s="12"/>
      <c r="S2036" s="12"/>
      <c r="T2036" s="12"/>
      <c r="U2036" s="12"/>
    </row>
    <row r="2037" spans="2:21" s="127" customFormat="1" ht="30" customHeight="1">
      <c r="B2037" s="180"/>
      <c r="C2037" s="210"/>
      <c r="D2037" s="180"/>
      <c r="E2037" s="107"/>
      <c r="F2037" s="179"/>
      <c r="G2037" s="179"/>
      <c r="H2037" s="1"/>
      <c r="I2037" s="1"/>
      <c r="J2037" s="1"/>
      <c r="K2037" s="109"/>
      <c r="L2037" s="1"/>
      <c r="M2037" s="1"/>
      <c r="N2037" s="1"/>
      <c r="O2037" s="1"/>
      <c r="P2037" s="12"/>
      <c r="Q2037" s="12"/>
      <c r="R2037" s="12"/>
      <c r="S2037" s="12"/>
      <c r="T2037" s="12"/>
      <c r="U2037" s="12"/>
    </row>
    <row r="2038" spans="2:21" s="127" customFormat="1" ht="30" customHeight="1">
      <c r="B2038" s="180"/>
      <c r="C2038" s="210"/>
      <c r="D2038" s="180"/>
      <c r="E2038" s="107"/>
      <c r="F2038" s="179"/>
      <c r="G2038" s="179"/>
      <c r="H2038" s="1"/>
      <c r="I2038" s="1"/>
      <c r="J2038" s="1"/>
      <c r="K2038" s="109"/>
      <c r="L2038" s="1"/>
      <c r="M2038" s="1"/>
      <c r="N2038" s="1"/>
      <c r="O2038" s="1"/>
      <c r="P2038" s="12"/>
      <c r="Q2038" s="12"/>
      <c r="R2038" s="12"/>
      <c r="S2038" s="12"/>
      <c r="T2038" s="12"/>
      <c r="U2038" s="12"/>
    </row>
    <row r="2039" spans="2:21" s="127" customFormat="1" ht="30" customHeight="1">
      <c r="B2039" s="180"/>
      <c r="C2039" s="210"/>
      <c r="D2039" s="180"/>
      <c r="E2039" s="107"/>
      <c r="F2039" s="179"/>
      <c r="G2039" s="179"/>
      <c r="H2039" s="1"/>
      <c r="I2039" s="1"/>
      <c r="J2039" s="1"/>
      <c r="K2039" s="109"/>
      <c r="L2039" s="1"/>
      <c r="M2039" s="1"/>
      <c r="N2039" s="1"/>
      <c r="O2039" s="1"/>
      <c r="P2039" s="12"/>
      <c r="Q2039" s="12"/>
      <c r="R2039" s="12"/>
      <c r="S2039" s="12"/>
      <c r="T2039" s="12"/>
      <c r="U2039" s="12"/>
    </row>
    <row r="2040" spans="2:21" s="127" customFormat="1" ht="30" customHeight="1">
      <c r="B2040" s="180"/>
      <c r="C2040" s="210"/>
      <c r="D2040" s="180"/>
      <c r="E2040" s="107"/>
      <c r="F2040" s="179"/>
      <c r="G2040" s="179"/>
      <c r="H2040" s="1"/>
      <c r="I2040" s="1"/>
      <c r="J2040" s="1"/>
      <c r="K2040" s="109"/>
      <c r="L2040" s="1"/>
      <c r="M2040" s="1"/>
      <c r="N2040" s="1"/>
      <c r="O2040" s="1"/>
      <c r="P2040" s="12"/>
      <c r="Q2040" s="12"/>
      <c r="R2040" s="12"/>
      <c r="S2040" s="12"/>
      <c r="T2040" s="12"/>
      <c r="U2040" s="12"/>
    </row>
    <row r="2041" spans="2:21" s="127" customFormat="1" ht="30" customHeight="1">
      <c r="B2041" s="180"/>
      <c r="C2041" s="210"/>
      <c r="D2041" s="180"/>
      <c r="E2041" s="107"/>
      <c r="F2041" s="179"/>
      <c r="G2041" s="179"/>
      <c r="H2041" s="1"/>
      <c r="I2041" s="1"/>
      <c r="J2041" s="1"/>
      <c r="K2041" s="109"/>
      <c r="L2041" s="1"/>
      <c r="M2041" s="1"/>
      <c r="N2041" s="1"/>
      <c r="O2041" s="1"/>
      <c r="P2041" s="12"/>
      <c r="Q2041" s="12"/>
      <c r="R2041" s="12"/>
      <c r="S2041" s="12"/>
      <c r="T2041" s="12"/>
      <c r="U2041" s="12"/>
    </row>
    <row r="2042" spans="2:21" s="127" customFormat="1" ht="30" customHeight="1">
      <c r="B2042" s="180"/>
      <c r="C2042" s="210"/>
      <c r="D2042" s="180"/>
      <c r="E2042" s="107"/>
      <c r="F2042" s="179"/>
      <c r="G2042" s="179"/>
      <c r="H2042" s="1"/>
      <c r="I2042" s="1"/>
      <c r="J2042" s="1"/>
      <c r="K2042" s="109"/>
      <c r="L2042" s="1"/>
      <c r="M2042" s="1"/>
      <c r="N2042" s="1"/>
      <c r="O2042" s="1"/>
      <c r="P2042" s="12"/>
      <c r="Q2042" s="12"/>
      <c r="R2042" s="12"/>
      <c r="S2042" s="12"/>
      <c r="T2042" s="12"/>
      <c r="U2042" s="12"/>
    </row>
    <row r="2043" spans="2:21" s="127" customFormat="1" ht="30" customHeight="1">
      <c r="B2043" s="180"/>
      <c r="C2043" s="210"/>
      <c r="D2043" s="180"/>
      <c r="E2043" s="107"/>
      <c r="F2043" s="179"/>
      <c r="G2043" s="179"/>
      <c r="H2043" s="1"/>
      <c r="I2043" s="1"/>
      <c r="J2043" s="1"/>
      <c r="K2043" s="109"/>
      <c r="L2043" s="1"/>
      <c r="M2043" s="1"/>
      <c r="N2043" s="1"/>
      <c r="O2043" s="1"/>
      <c r="P2043" s="12"/>
      <c r="Q2043" s="12"/>
      <c r="R2043" s="12"/>
      <c r="S2043" s="12"/>
      <c r="T2043" s="12"/>
      <c r="U2043" s="12"/>
    </row>
    <row r="2044" spans="2:21" s="127" customFormat="1" ht="30" customHeight="1">
      <c r="B2044" s="180"/>
      <c r="C2044" s="210"/>
      <c r="D2044" s="180"/>
      <c r="E2044" s="107"/>
      <c r="F2044" s="179"/>
      <c r="G2044" s="179"/>
      <c r="H2044" s="1"/>
      <c r="I2044" s="1"/>
      <c r="J2044" s="1"/>
      <c r="K2044" s="109"/>
      <c r="L2044" s="1"/>
      <c r="M2044" s="1"/>
      <c r="N2044" s="1"/>
      <c r="O2044" s="1"/>
      <c r="P2044" s="12"/>
      <c r="Q2044" s="12"/>
      <c r="R2044" s="12"/>
      <c r="S2044" s="12"/>
      <c r="T2044" s="12"/>
      <c r="U2044" s="12"/>
    </row>
    <row r="2045" spans="2:21" s="127" customFormat="1" ht="30" customHeight="1">
      <c r="B2045" s="180"/>
      <c r="C2045" s="210"/>
      <c r="D2045" s="180"/>
      <c r="E2045" s="107"/>
      <c r="F2045" s="179"/>
      <c r="G2045" s="179"/>
      <c r="H2045" s="1"/>
      <c r="I2045" s="1"/>
      <c r="J2045" s="1"/>
      <c r="K2045" s="109"/>
      <c r="L2045" s="1"/>
      <c r="M2045" s="1"/>
      <c r="N2045" s="1"/>
      <c r="O2045" s="1"/>
      <c r="P2045" s="12"/>
      <c r="Q2045" s="12"/>
      <c r="R2045" s="12"/>
      <c r="S2045" s="12"/>
      <c r="T2045" s="12"/>
      <c r="U2045" s="12"/>
    </row>
    <row r="2046" spans="2:21" s="127" customFormat="1" ht="30" customHeight="1">
      <c r="B2046" s="180"/>
      <c r="C2046" s="210"/>
      <c r="D2046" s="180"/>
      <c r="E2046" s="107"/>
      <c r="F2046" s="179"/>
      <c r="G2046" s="179"/>
      <c r="H2046" s="1"/>
      <c r="I2046" s="1"/>
      <c r="J2046" s="1"/>
      <c r="K2046" s="109"/>
      <c r="L2046" s="1"/>
      <c r="M2046" s="1"/>
      <c r="N2046" s="1"/>
      <c r="O2046" s="1"/>
      <c r="P2046" s="12"/>
      <c r="Q2046" s="12"/>
      <c r="R2046" s="12"/>
      <c r="S2046" s="12"/>
      <c r="T2046" s="12"/>
      <c r="U2046" s="12"/>
    </row>
    <row r="2047" spans="2:21" s="127" customFormat="1" ht="30" customHeight="1">
      <c r="B2047" s="180"/>
      <c r="C2047" s="210"/>
      <c r="D2047" s="180"/>
      <c r="E2047" s="107"/>
      <c r="F2047" s="179"/>
      <c r="G2047" s="179"/>
      <c r="H2047" s="1"/>
      <c r="I2047" s="1"/>
      <c r="J2047" s="1"/>
      <c r="K2047" s="109"/>
      <c r="L2047" s="1"/>
      <c r="M2047" s="1"/>
      <c r="N2047" s="1"/>
      <c r="O2047" s="1"/>
      <c r="P2047" s="12"/>
      <c r="Q2047" s="12"/>
      <c r="R2047" s="12"/>
      <c r="S2047" s="12"/>
      <c r="T2047" s="12"/>
      <c r="U2047" s="12"/>
    </row>
    <row r="2048" spans="2:21" s="127" customFormat="1" ht="30" customHeight="1">
      <c r="B2048" s="180"/>
      <c r="C2048" s="210"/>
      <c r="D2048" s="180"/>
      <c r="E2048" s="107"/>
      <c r="F2048" s="179"/>
      <c r="G2048" s="179"/>
      <c r="H2048" s="1"/>
      <c r="I2048" s="1"/>
      <c r="J2048" s="1"/>
      <c r="K2048" s="109"/>
      <c r="L2048" s="1"/>
      <c r="M2048" s="1"/>
      <c r="N2048" s="1"/>
      <c r="O2048" s="1"/>
      <c r="P2048" s="12"/>
      <c r="Q2048" s="12"/>
      <c r="R2048" s="12"/>
      <c r="S2048" s="12"/>
      <c r="T2048" s="12"/>
      <c r="U2048" s="12"/>
    </row>
    <row r="2049" spans="2:21" s="127" customFormat="1" ht="30" customHeight="1">
      <c r="B2049" s="180"/>
      <c r="C2049" s="210"/>
      <c r="D2049" s="180"/>
      <c r="E2049" s="107"/>
      <c r="F2049" s="179"/>
      <c r="G2049" s="179"/>
      <c r="H2049" s="1"/>
      <c r="I2049" s="1"/>
      <c r="J2049" s="1"/>
      <c r="K2049" s="109"/>
      <c r="L2049" s="1"/>
      <c r="M2049" s="1"/>
      <c r="N2049" s="1"/>
      <c r="O2049" s="1"/>
      <c r="P2049" s="12"/>
      <c r="Q2049" s="12"/>
      <c r="R2049" s="12"/>
      <c r="S2049" s="12"/>
      <c r="T2049" s="12"/>
      <c r="U2049" s="12"/>
    </row>
    <row r="2050" spans="2:21" s="127" customFormat="1" ht="30" customHeight="1">
      <c r="B2050" s="180"/>
      <c r="C2050" s="210"/>
      <c r="D2050" s="180"/>
      <c r="E2050" s="107"/>
      <c r="F2050" s="179"/>
      <c r="G2050" s="179"/>
      <c r="H2050" s="1"/>
      <c r="I2050" s="1"/>
      <c r="J2050" s="1"/>
      <c r="K2050" s="109"/>
      <c r="L2050" s="1"/>
      <c r="M2050" s="1"/>
      <c r="N2050" s="1"/>
      <c r="O2050" s="1"/>
      <c r="P2050" s="12"/>
      <c r="Q2050" s="12"/>
      <c r="R2050" s="12"/>
      <c r="S2050" s="12"/>
      <c r="T2050" s="12"/>
      <c r="U2050" s="12"/>
    </row>
    <row r="2051" spans="2:21" s="127" customFormat="1" ht="30" customHeight="1">
      <c r="B2051" s="180"/>
      <c r="C2051" s="210"/>
      <c r="D2051" s="180"/>
      <c r="E2051" s="107"/>
      <c r="F2051" s="179"/>
      <c r="G2051" s="179"/>
      <c r="H2051" s="1"/>
      <c r="I2051" s="1"/>
      <c r="J2051" s="1"/>
      <c r="K2051" s="109"/>
      <c r="L2051" s="1"/>
      <c r="M2051" s="1"/>
      <c r="N2051" s="1"/>
      <c r="O2051" s="1"/>
      <c r="P2051" s="12"/>
      <c r="Q2051" s="12"/>
      <c r="R2051" s="12"/>
      <c r="S2051" s="12"/>
      <c r="T2051" s="12"/>
      <c r="U2051" s="12"/>
    </row>
    <row r="2052" spans="2:21" s="127" customFormat="1" ht="30" customHeight="1">
      <c r="B2052" s="180"/>
      <c r="C2052" s="210"/>
      <c r="D2052" s="180"/>
      <c r="E2052" s="107"/>
      <c r="F2052" s="179"/>
      <c r="G2052" s="179"/>
      <c r="H2052" s="1"/>
      <c r="I2052" s="1"/>
      <c r="J2052" s="1"/>
      <c r="K2052" s="109"/>
      <c r="L2052" s="1"/>
      <c r="M2052" s="1"/>
      <c r="N2052" s="1"/>
      <c r="O2052" s="1"/>
      <c r="P2052" s="12"/>
      <c r="Q2052" s="12"/>
      <c r="R2052" s="12"/>
      <c r="S2052" s="12"/>
      <c r="T2052" s="12"/>
      <c r="U2052" s="12"/>
    </row>
    <row r="2053" spans="2:21" s="127" customFormat="1" ht="30" customHeight="1">
      <c r="B2053" s="180"/>
      <c r="C2053" s="210"/>
      <c r="D2053" s="180"/>
      <c r="E2053" s="107"/>
      <c r="F2053" s="179"/>
      <c r="G2053" s="179"/>
      <c r="H2053" s="1"/>
      <c r="I2053" s="1"/>
      <c r="J2053" s="1"/>
      <c r="K2053" s="109"/>
      <c r="L2053" s="1"/>
      <c r="M2053" s="1"/>
      <c r="N2053" s="1"/>
      <c r="O2053" s="1"/>
      <c r="P2053" s="12"/>
      <c r="Q2053" s="12"/>
      <c r="R2053" s="12"/>
      <c r="S2053" s="12"/>
      <c r="T2053" s="12"/>
      <c r="U2053" s="12"/>
    </row>
    <row r="2054" spans="2:21" s="127" customFormat="1" ht="30" customHeight="1">
      <c r="B2054" s="180"/>
      <c r="C2054" s="210"/>
      <c r="D2054" s="180"/>
      <c r="E2054" s="107"/>
      <c r="F2054" s="179"/>
      <c r="G2054" s="179"/>
      <c r="H2054" s="1"/>
      <c r="I2054" s="1"/>
      <c r="J2054" s="1"/>
      <c r="K2054" s="109"/>
      <c r="L2054" s="1"/>
      <c r="M2054" s="1"/>
      <c r="N2054" s="1"/>
      <c r="O2054" s="1"/>
      <c r="P2054" s="12"/>
      <c r="Q2054" s="12"/>
      <c r="R2054" s="12"/>
      <c r="S2054" s="12"/>
      <c r="T2054" s="12"/>
      <c r="U2054" s="12"/>
    </row>
    <row r="2055" spans="2:21" s="127" customFormat="1" ht="30" customHeight="1">
      <c r="B2055" s="180"/>
      <c r="C2055" s="210"/>
      <c r="D2055" s="180"/>
      <c r="E2055" s="107"/>
      <c r="F2055" s="179"/>
      <c r="G2055" s="179"/>
      <c r="H2055" s="1"/>
      <c r="I2055" s="1"/>
      <c r="J2055" s="1"/>
      <c r="K2055" s="109"/>
      <c r="L2055" s="1"/>
      <c r="M2055" s="1"/>
      <c r="N2055" s="1"/>
      <c r="O2055" s="1"/>
      <c r="P2055" s="12"/>
      <c r="Q2055" s="12"/>
      <c r="R2055" s="12"/>
      <c r="S2055" s="12"/>
      <c r="T2055" s="12"/>
      <c r="U2055" s="12"/>
    </row>
    <row r="2056" spans="2:21" s="127" customFormat="1" ht="30" customHeight="1">
      <c r="B2056" s="180"/>
      <c r="C2056" s="210"/>
      <c r="D2056" s="180"/>
      <c r="E2056" s="107"/>
      <c r="F2056" s="179"/>
      <c r="G2056" s="179"/>
      <c r="H2056" s="1"/>
      <c r="I2056" s="1"/>
      <c r="J2056" s="1"/>
      <c r="K2056" s="109"/>
      <c r="L2056" s="1"/>
      <c r="M2056" s="1"/>
      <c r="N2056" s="1"/>
      <c r="O2056" s="1"/>
      <c r="P2056" s="12"/>
      <c r="Q2056" s="12"/>
      <c r="R2056" s="12"/>
      <c r="S2056" s="12"/>
      <c r="T2056" s="12"/>
      <c r="U2056" s="12"/>
    </row>
    <row r="2057" spans="2:21" s="127" customFormat="1" ht="30" customHeight="1">
      <c r="B2057" s="180"/>
      <c r="C2057" s="210"/>
      <c r="D2057" s="180"/>
      <c r="E2057" s="107"/>
      <c r="F2057" s="179"/>
      <c r="G2057" s="179"/>
      <c r="H2057" s="1"/>
      <c r="I2057" s="1"/>
      <c r="J2057" s="1"/>
      <c r="K2057" s="109"/>
      <c r="L2057" s="1"/>
      <c r="M2057" s="1"/>
      <c r="N2057" s="1"/>
      <c r="O2057" s="1"/>
      <c r="P2057" s="12"/>
      <c r="Q2057" s="12"/>
      <c r="R2057" s="12"/>
      <c r="S2057" s="12"/>
      <c r="T2057" s="12"/>
      <c r="U2057" s="12"/>
    </row>
    <row r="2058" spans="2:21" s="127" customFormat="1" ht="30" customHeight="1">
      <c r="B2058" s="180"/>
      <c r="C2058" s="210"/>
      <c r="D2058" s="180"/>
      <c r="E2058" s="107"/>
      <c r="F2058" s="179"/>
      <c r="G2058" s="179"/>
      <c r="H2058" s="1"/>
      <c r="I2058" s="1"/>
      <c r="J2058" s="1"/>
      <c r="K2058" s="109"/>
      <c r="L2058" s="1"/>
      <c r="M2058" s="1"/>
      <c r="N2058" s="1"/>
      <c r="O2058" s="1"/>
      <c r="P2058" s="12"/>
      <c r="Q2058" s="12"/>
      <c r="R2058" s="12"/>
      <c r="S2058" s="12"/>
      <c r="T2058" s="12"/>
      <c r="U2058" s="12"/>
    </row>
    <row r="2059" spans="2:21" s="127" customFormat="1" ht="30" customHeight="1">
      <c r="B2059" s="180"/>
      <c r="C2059" s="210"/>
      <c r="D2059" s="180"/>
      <c r="E2059" s="107"/>
      <c r="F2059" s="179"/>
      <c r="G2059" s="179"/>
      <c r="H2059" s="1"/>
      <c r="I2059" s="1"/>
      <c r="J2059" s="1"/>
      <c r="K2059" s="109"/>
      <c r="L2059" s="1"/>
      <c r="M2059" s="1"/>
      <c r="N2059" s="1"/>
      <c r="O2059" s="1"/>
      <c r="P2059" s="12"/>
      <c r="Q2059" s="12"/>
      <c r="R2059" s="12"/>
      <c r="S2059" s="12"/>
      <c r="T2059" s="12"/>
      <c r="U2059" s="12"/>
    </row>
    <row r="2060" spans="2:21" s="127" customFormat="1" ht="30" customHeight="1">
      <c r="B2060" s="180"/>
      <c r="C2060" s="210"/>
      <c r="D2060" s="180"/>
      <c r="E2060" s="107"/>
      <c r="F2060" s="179"/>
      <c r="G2060" s="179"/>
      <c r="H2060" s="1"/>
      <c r="I2060" s="1"/>
      <c r="J2060" s="1"/>
      <c r="K2060" s="109"/>
      <c r="L2060" s="1"/>
      <c r="M2060" s="1"/>
      <c r="N2060" s="1"/>
      <c r="O2060" s="1"/>
      <c r="P2060" s="12"/>
      <c r="Q2060" s="12"/>
      <c r="R2060" s="12"/>
      <c r="S2060" s="12"/>
      <c r="T2060" s="12"/>
      <c r="U2060" s="12"/>
    </row>
    <row r="2061" spans="2:21" s="127" customFormat="1" ht="30" customHeight="1">
      <c r="B2061" s="180"/>
      <c r="C2061" s="210"/>
      <c r="D2061" s="180"/>
      <c r="E2061" s="107"/>
      <c r="F2061" s="179"/>
      <c r="G2061" s="179"/>
      <c r="H2061" s="1"/>
      <c r="I2061" s="1"/>
      <c r="J2061" s="1"/>
      <c r="K2061" s="109"/>
      <c r="L2061" s="1"/>
      <c r="M2061" s="1"/>
      <c r="N2061" s="1"/>
      <c r="O2061" s="1"/>
      <c r="P2061" s="12"/>
      <c r="Q2061" s="12"/>
      <c r="R2061" s="12"/>
      <c r="S2061" s="12"/>
      <c r="T2061" s="12"/>
      <c r="U2061" s="12"/>
    </row>
    <row r="2062" spans="2:21" s="127" customFormat="1" ht="30" customHeight="1">
      <c r="B2062" s="180"/>
      <c r="C2062" s="210"/>
      <c r="D2062" s="180"/>
      <c r="E2062" s="107"/>
      <c r="F2062" s="179"/>
      <c r="G2062" s="179"/>
      <c r="H2062" s="1"/>
      <c r="I2062" s="1"/>
      <c r="J2062" s="1"/>
      <c r="K2062" s="109"/>
      <c r="L2062" s="1"/>
      <c r="M2062" s="1"/>
      <c r="N2062" s="1"/>
      <c r="O2062" s="1"/>
      <c r="P2062" s="12"/>
      <c r="Q2062" s="12"/>
      <c r="R2062" s="12"/>
      <c r="S2062" s="12"/>
      <c r="T2062" s="12"/>
      <c r="U2062" s="12"/>
    </row>
    <row r="2063" spans="2:21" s="127" customFormat="1" ht="30" customHeight="1">
      <c r="B2063" s="180"/>
      <c r="C2063" s="210"/>
      <c r="D2063" s="180"/>
      <c r="E2063" s="107"/>
      <c r="F2063" s="179"/>
      <c r="G2063" s="179"/>
      <c r="H2063" s="1"/>
      <c r="I2063" s="1"/>
      <c r="J2063" s="1"/>
      <c r="K2063" s="109"/>
      <c r="L2063" s="1"/>
      <c r="M2063" s="1"/>
      <c r="N2063" s="1"/>
      <c r="O2063" s="1"/>
      <c r="P2063" s="12"/>
      <c r="Q2063" s="12"/>
      <c r="R2063" s="12"/>
      <c r="S2063" s="12"/>
      <c r="T2063" s="12"/>
      <c r="U2063" s="12"/>
    </row>
    <row r="2064" spans="2:21" s="127" customFormat="1" ht="30" customHeight="1">
      <c r="B2064" s="180"/>
      <c r="C2064" s="210"/>
      <c r="D2064" s="180"/>
      <c r="E2064" s="107"/>
      <c r="F2064" s="179"/>
      <c r="G2064" s="179"/>
      <c r="H2064" s="1"/>
      <c r="I2064" s="1"/>
      <c r="J2064" s="1"/>
      <c r="K2064" s="109"/>
      <c r="L2064" s="1"/>
      <c r="M2064" s="1"/>
      <c r="N2064" s="1"/>
      <c r="O2064" s="1"/>
      <c r="P2064" s="12"/>
      <c r="Q2064" s="12"/>
      <c r="R2064" s="12"/>
      <c r="S2064" s="12"/>
      <c r="T2064" s="12"/>
      <c r="U2064" s="12"/>
    </row>
    <row r="2065" spans="2:21" s="127" customFormat="1" ht="30" customHeight="1">
      <c r="B2065" s="180"/>
      <c r="C2065" s="210"/>
      <c r="D2065" s="180"/>
      <c r="E2065" s="107"/>
      <c r="F2065" s="179"/>
      <c r="G2065" s="179"/>
      <c r="H2065" s="1"/>
      <c r="I2065" s="1"/>
      <c r="J2065" s="1"/>
      <c r="K2065" s="109"/>
      <c r="L2065" s="1"/>
      <c r="M2065" s="1"/>
      <c r="N2065" s="1"/>
      <c r="O2065" s="1"/>
      <c r="P2065" s="12"/>
      <c r="Q2065" s="12"/>
      <c r="R2065" s="12"/>
      <c r="S2065" s="12"/>
      <c r="T2065" s="12"/>
      <c r="U2065" s="12"/>
    </row>
    <row r="2066" spans="2:21" s="127" customFormat="1" ht="30" customHeight="1">
      <c r="B2066" s="180"/>
      <c r="C2066" s="210"/>
      <c r="D2066" s="180"/>
      <c r="E2066" s="107"/>
      <c r="F2066" s="179"/>
      <c r="G2066" s="179"/>
      <c r="H2066" s="1"/>
      <c r="I2066" s="1"/>
      <c r="J2066" s="1"/>
      <c r="K2066" s="109"/>
      <c r="L2066" s="1"/>
      <c r="M2066" s="1"/>
      <c r="N2066" s="1"/>
      <c r="O2066" s="1"/>
      <c r="P2066" s="12"/>
      <c r="Q2066" s="12"/>
      <c r="R2066" s="12"/>
      <c r="S2066" s="12"/>
      <c r="T2066" s="12"/>
      <c r="U2066" s="12"/>
    </row>
    <row r="2067" spans="2:21" s="127" customFormat="1" ht="30" customHeight="1">
      <c r="B2067" s="180"/>
      <c r="C2067" s="210"/>
      <c r="D2067" s="180"/>
      <c r="E2067" s="107"/>
      <c r="F2067" s="179"/>
      <c r="G2067" s="179"/>
      <c r="H2067" s="1"/>
      <c r="I2067" s="1"/>
      <c r="J2067" s="1"/>
      <c r="K2067" s="109"/>
      <c r="L2067" s="1"/>
      <c r="M2067" s="1"/>
      <c r="N2067" s="1"/>
      <c r="O2067" s="1"/>
      <c r="P2067" s="12"/>
      <c r="Q2067" s="12"/>
      <c r="R2067" s="12"/>
      <c r="S2067" s="12"/>
      <c r="T2067" s="12"/>
      <c r="U2067" s="12"/>
    </row>
    <row r="2068" spans="2:21" s="127" customFormat="1" ht="30" customHeight="1">
      <c r="B2068" s="180"/>
      <c r="C2068" s="210"/>
      <c r="D2068" s="180"/>
      <c r="E2068" s="107"/>
      <c r="F2068" s="179"/>
      <c r="G2068" s="179"/>
      <c r="H2068" s="1"/>
      <c r="I2068" s="1"/>
      <c r="J2068" s="1"/>
      <c r="K2068" s="109"/>
      <c r="L2068" s="1"/>
      <c r="M2068" s="1"/>
      <c r="N2068" s="1"/>
      <c r="O2068" s="1"/>
      <c r="P2068" s="12"/>
      <c r="Q2068" s="12"/>
      <c r="R2068" s="12"/>
      <c r="S2068" s="12"/>
      <c r="T2068" s="12"/>
      <c r="U2068" s="12"/>
    </row>
    <row r="2069" spans="2:21" s="127" customFormat="1" ht="30" customHeight="1">
      <c r="B2069" s="180"/>
      <c r="C2069" s="210"/>
      <c r="D2069" s="180"/>
      <c r="E2069" s="107"/>
      <c r="F2069" s="179"/>
      <c r="G2069" s="179"/>
      <c r="H2069" s="1"/>
      <c r="I2069" s="1"/>
      <c r="J2069" s="1"/>
      <c r="K2069" s="109"/>
      <c r="L2069" s="1"/>
      <c r="M2069" s="1"/>
      <c r="N2069" s="1"/>
      <c r="O2069" s="1"/>
      <c r="P2069" s="12"/>
      <c r="Q2069" s="12"/>
      <c r="R2069" s="12"/>
      <c r="S2069" s="12"/>
      <c r="T2069" s="12"/>
      <c r="U2069" s="12"/>
    </row>
    <row r="2070" spans="2:21" s="127" customFormat="1" ht="30" customHeight="1">
      <c r="B2070" s="180"/>
      <c r="C2070" s="210"/>
      <c r="D2070" s="180"/>
      <c r="E2070" s="107"/>
      <c r="F2070" s="179"/>
      <c r="G2070" s="179"/>
      <c r="H2070" s="1"/>
      <c r="I2070" s="1"/>
      <c r="J2070" s="1"/>
      <c r="K2070" s="109"/>
      <c r="L2070" s="1"/>
      <c r="M2070" s="1"/>
      <c r="N2070" s="1"/>
      <c r="O2070" s="1"/>
      <c r="P2070" s="12"/>
      <c r="Q2070" s="12"/>
      <c r="R2070" s="12"/>
      <c r="S2070" s="12"/>
      <c r="T2070" s="12"/>
      <c r="U2070" s="12"/>
    </row>
    <row r="2071" spans="2:21" s="127" customFormat="1" ht="30" customHeight="1">
      <c r="B2071" s="180"/>
      <c r="C2071" s="210"/>
      <c r="D2071" s="180"/>
      <c r="E2071" s="107"/>
      <c r="F2071" s="179"/>
      <c r="G2071" s="179"/>
      <c r="H2071" s="1"/>
      <c r="I2071" s="1"/>
      <c r="J2071" s="1"/>
      <c r="K2071" s="109"/>
      <c r="L2071" s="1"/>
      <c r="M2071" s="1"/>
      <c r="N2071" s="1"/>
      <c r="O2071" s="1"/>
      <c r="P2071" s="12"/>
      <c r="Q2071" s="12"/>
      <c r="R2071" s="12"/>
      <c r="S2071" s="12"/>
      <c r="T2071" s="12"/>
      <c r="U2071" s="12"/>
    </row>
    <row r="2072" spans="2:21" s="127" customFormat="1" ht="30" customHeight="1">
      <c r="B2072" s="180"/>
      <c r="C2072" s="210"/>
      <c r="D2072" s="180"/>
      <c r="E2072" s="107"/>
      <c r="F2072" s="179"/>
      <c r="G2072" s="179"/>
      <c r="H2072" s="1"/>
      <c r="I2072" s="1"/>
      <c r="J2072" s="1"/>
      <c r="K2072" s="109"/>
      <c r="L2072" s="1"/>
      <c r="M2072" s="1"/>
      <c r="N2072" s="1"/>
      <c r="O2072" s="1"/>
      <c r="P2072" s="12"/>
      <c r="Q2072" s="12"/>
      <c r="R2072" s="12"/>
      <c r="S2072" s="12"/>
      <c r="T2072" s="12"/>
      <c r="U2072" s="12"/>
    </row>
    <row r="2073" spans="2:21" s="127" customFormat="1" ht="30" customHeight="1">
      <c r="B2073" s="180"/>
      <c r="C2073" s="210"/>
      <c r="D2073" s="180"/>
      <c r="E2073" s="107"/>
      <c r="F2073" s="179"/>
      <c r="G2073" s="179"/>
      <c r="H2073" s="1"/>
      <c r="I2073" s="1"/>
      <c r="J2073" s="1"/>
      <c r="K2073" s="109"/>
      <c r="L2073" s="1"/>
      <c r="M2073" s="1"/>
      <c r="N2073" s="1"/>
      <c r="O2073" s="1"/>
      <c r="P2073" s="12"/>
      <c r="Q2073" s="12"/>
      <c r="R2073" s="12"/>
      <c r="S2073" s="12"/>
      <c r="T2073" s="12"/>
      <c r="U2073" s="12"/>
    </row>
    <row r="2074" spans="2:21" s="127" customFormat="1" ht="30" customHeight="1">
      <c r="B2074" s="180"/>
      <c r="C2074" s="210"/>
      <c r="D2074" s="180"/>
      <c r="E2074" s="107"/>
      <c r="F2074" s="179"/>
      <c r="G2074" s="179"/>
      <c r="H2074" s="1"/>
      <c r="I2074" s="1"/>
      <c r="J2074" s="1"/>
      <c r="K2074" s="109"/>
      <c r="L2074" s="1"/>
      <c r="M2074" s="1"/>
      <c r="N2074" s="1"/>
      <c r="O2074" s="1"/>
      <c r="P2074" s="12"/>
      <c r="Q2074" s="12"/>
      <c r="R2074" s="12"/>
      <c r="S2074" s="12"/>
      <c r="T2074" s="12"/>
      <c r="U2074" s="12"/>
    </row>
    <row r="2075" spans="2:21" s="127" customFormat="1" ht="30" customHeight="1">
      <c r="B2075" s="180"/>
      <c r="C2075" s="210"/>
      <c r="D2075" s="180"/>
      <c r="E2075" s="107"/>
      <c r="F2075" s="179"/>
      <c r="G2075" s="179"/>
      <c r="H2075" s="1"/>
      <c r="I2075" s="1"/>
      <c r="J2075" s="1"/>
      <c r="K2075" s="109"/>
      <c r="L2075" s="1"/>
      <c r="M2075" s="1"/>
      <c r="N2075" s="1"/>
      <c r="O2075" s="1"/>
      <c r="P2075" s="12"/>
      <c r="Q2075" s="12"/>
      <c r="R2075" s="12"/>
      <c r="S2075" s="12"/>
      <c r="T2075" s="12"/>
      <c r="U2075" s="12"/>
    </row>
    <row r="2076" spans="2:21" s="127" customFormat="1" ht="30" customHeight="1">
      <c r="B2076" s="180"/>
      <c r="C2076" s="210"/>
      <c r="D2076" s="180"/>
      <c r="E2076" s="107"/>
      <c r="F2076" s="179"/>
      <c r="G2076" s="179"/>
      <c r="H2076" s="1"/>
      <c r="I2076" s="1"/>
      <c r="J2076" s="1"/>
      <c r="K2076" s="109"/>
      <c r="L2076" s="1"/>
      <c r="M2076" s="1"/>
      <c r="N2076" s="1"/>
      <c r="O2076" s="1"/>
      <c r="P2076" s="12"/>
      <c r="Q2076" s="12"/>
      <c r="R2076" s="12"/>
      <c r="S2076" s="12"/>
      <c r="T2076" s="12"/>
      <c r="U2076" s="12"/>
    </row>
    <row r="2077" spans="2:21" s="127" customFormat="1" ht="30" customHeight="1">
      <c r="B2077" s="180"/>
      <c r="C2077" s="210"/>
      <c r="D2077" s="180"/>
      <c r="E2077" s="107"/>
      <c r="F2077" s="179"/>
      <c r="G2077" s="179"/>
      <c r="H2077" s="1"/>
      <c r="I2077" s="1"/>
      <c r="J2077" s="1"/>
      <c r="K2077" s="109"/>
      <c r="L2077" s="1"/>
      <c r="M2077" s="1"/>
      <c r="N2077" s="1"/>
      <c r="O2077" s="1"/>
      <c r="P2077" s="12"/>
      <c r="Q2077" s="12"/>
      <c r="R2077" s="12"/>
      <c r="S2077" s="12"/>
      <c r="T2077" s="12"/>
      <c r="U2077" s="12"/>
    </row>
    <row r="2078" spans="2:21" s="127" customFormat="1" ht="30" customHeight="1">
      <c r="B2078" s="180"/>
      <c r="C2078" s="210"/>
      <c r="D2078" s="180"/>
      <c r="E2078" s="107"/>
      <c r="F2078" s="179"/>
      <c r="G2078" s="179"/>
      <c r="H2078" s="1"/>
      <c r="I2078" s="1"/>
      <c r="J2078" s="1"/>
      <c r="K2078" s="109"/>
      <c r="L2078" s="1"/>
      <c r="M2078" s="1"/>
      <c r="N2078" s="1"/>
      <c r="O2078" s="1"/>
      <c r="P2078" s="12"/>
      <c r="Q2078" s="12"/>
      <c r="R2078" s="12"/>
      <c r="S2078" s="12"/>
      <c r="T2078" s="12"/>
      <c r="U2078" s="12"/>
    </row>
    <row r="2079" spans="2:21" s="127" customFormat="1" ht="30" customHeight="1">
      <c r="B2079" s="180"/>
      <c r="C2079" s="210"/>
      <c r="D2079" s="180"/>
      <c r="E2079" s="107"/>
      <c r="F2079" s="179"/>
      <c r="G2079" s="179"/>
      <c r="H2079" s="1"/>
      <c r="I2079" s="1"/>
      <c r="J2079" s="1"/>
      <c r="K2079" s="109"/>
      <c r="L2079" s="1"/>
      <c r="M2079" s="1"/>
      <c r="N2079" s="1"/>
      <c r="O2079" s="1"/>
      <c r="P2079" s="12"/>
      <c r="Q2079" s="12"/>
      <c r="R2079" s="12"/>
      <c r="S2079" s="12"/>
      <c r="T2079" s="12"/>
      <c r="U2079" s="12"/>
    </row>
    <row r="2080" spans="2:21" s="127" customFormat="1" ht="30" customHeight="1">
      <c r="B2080" s="180"/>
      <c r="C2080" s="210"/>
      <c r="D2080" s="180"/>
      <c r="E2080" s="107"/>
      <c r="F2080" s="179"/>
      <c r="G2080" s="179"/>
      <c r="H2080" s="1"/>
      <c r="I2080" s="1"/>
      <c r="J2080" s="1"/>
      <c r="K2080" s="109"/>
      <c r="L2080" s="1"/>
      <c r="M2080" s="1"/>
      <c r="N2080" s="1"/>
      <c r="O2080" s="1"/>
      <c r="P2080" s="12"/>
      <c r="Q2080" s="12"/>
      <c r="R2080" s="12"/>
      <c r="S2080" s="12"/>
      <c r="T2080" s="12"/>
      <c r="U2080" s="12"/>
    </row>
    <row r="2081" spans="2:21" s="127" customFormat="1" ht="30" customHeight="1">
      <c r="B2081" s="180"/>
      <c r="C2081" s="210"/>
      <c r="D2081" s="180"/>
      <c r="E2081" s="107"/>
      <c r="F2081" s="179"/>
      <c r="G2081" s="179"/>
      <c r="H2081" s="1"/>
      <c r="I2081" s="1"/>
      <c r="J2081" s="1"/>
      <c r="K2081" s="109"/>
      <c r="L2081" s="1"/>
      <c r="M2081" s="1"/>
      <c r="N2081" s="1"/>
      <c r="O2081" s="1"/>
      <c r="P2081" s="12"/>
      <c r="Q2081" s="12"/>
      <c r="R2081" s="12"/>
      <c r="S2081" s="12"/>
      <c r="T2081" s="12"/>
      <c r="U2081" s="12"/>
    </row>
    <row r="2082" spans="2:21" s="127" customFormat="1" ht="30" customHeight="1">
      <c r="B2082" s="180"/>
      <c r="C2082" s="210"/>
      <c r="D2082" s="180"/>
      <c r="E2082" s="107"/>
      <c r="F2082" s="179"/>
      <c r="G2082" s="179"/>
      <c r="H2082" s="1"/>
      <c r="I2082" s="1"/>
      <c r="J2082" s="1"/>
      <c r="K2082" s="109"/>
      <c r="L2082" s="1"/>
      <c r="M2082" s="1"/>
      <c r="N2082" s="1"/>
      <c r="O2082" s="1"/>
      <c r="P2082" s="12"/>
      <c r="Q2082" s="12"/>
      <c r="R2082" s="12"/>
      <c r="S2082" s="12"/>
      <c r="T2082" s="12"/>
      <c r="U2082" s="12"/>
    </row>
    <row r="2083" spans="2:21" s="127" customFormat="1" ht="30" customHeight="1">
      <c r="B2083" s="180"/>
      <c r="C2083" s="210"/>
      <c r="D2083" s="180"/>
      <c r="E2083" s="107"/>
      <c r="F2083" s="179"/>
      <c r="G2083" s="179"/>
      <c r="H2083" s="1"/>
      <c r="I2083" s="1"/>
      <c r="J2083" s="1"/>
      <c r="K2083" s="109"/>
      <c r="L2083" s="1"/>
      <c r="M2083" s="1"/>
      <c r="N2083" s="1"/>
      <c r="O2083" s="1"/>
      <c r="P2083" s="12"/>
      <c r="Q2083" s="12"/>
      <c r="R2083" s="12"/>
      <c r="S2083" s="12"/>
      <c r="T2083" s="12"/>
      <c r="U2083" s="12"/>
    </row>
    <row r="2084" spans="2:21" s="127" customFormat="1" ht="30" customHeight="1">
      <c r="B2084" s="180"/>
      <c r="C2084" s="210"/>
      <c r="D2084" s="180"/>
      <c r="E2084" s="107"/>
      <c r="F2084" s="179"/>
      <c r="G2084" s="179"/>
      <c r="H2084" s="1"/>
      <c r="I2084" s="1"/>
      <c r="J2084" s="1"/>
      <c r="K2084" s="109"/>
      <c r="L2084" s="1"/>
      <c r="M2084" s="1"/>
      <c r="N2084" s="1"/>
      <c r="O2084" s="1"/>
      <c r="P2084" s="12"/>
      <c r="Q2084" s="12"/>
      <c r="R2084" s="12"/>
      <c r="S2084" s="12"/>
      <c r="T2084" s="12"/>
      <c r="U2084" s="12"/>
    </row>
    <row r="2085" spans="2:21" s="127" customFormat="1" ht="30" customHeight="1">
      <c r="B2085" s="180"/>
      <c r="C2085" s="210"/>
      <c r="D2085" s="180"/>
      <c r="E2085" s="107"/>
      <c r="F2085" s="179"/>
      <c r="G2085" s="179"/>
      <c r="H2085" s="1"/>
      <c r="I2085" s="1"/>
      <c r="J2085" s="1"/>
      <c r="K2085" s="109"/>
      <c r="L2085" s="1"/>
      <c r="M2085" s="1"/>
      <c r="N2085" s="1"/>
      <c r="O2085" s="1"/>
      <c r="P2085" s="12"/>
      <c r="Q2085" s="12"/>
      <c r="R2085" s="12"/>
      <c r="S2085" s="12"/>
      <c r="T2085" s="12"/>
      <c r="U2085" s="12"/>
    </row>
    <row r="2086" spans="2:21" s="127" customFormat="1" ht="30" customHeight="1">
      <c r="B2086" s="180"/>
      <c r="C2086" s="210"/>
      <c r="D2086" s="180"/>
      <c r="E2086" s="107"/>
      <c r="F2086" s="179"/>
      <c r="G2086" s="179"/>
      <c r="H2086" s="1"/>
      <c r="I2086" s="1"/>
      <c r="J2086" s="1"/>
      <c r="K2086" s="109"/>
      <c r="L2086" s="1"/>
      <c r="M2086" s="1"/>
      <c r="N2086" s="1"/>
      <c r="O2086" s="1"/>
      <c r="P2086" s="12"/>
      <c r="Q2086" s="12"/>
      <c r="R2086" s="12"/>
      <c r="S2086" s="12"/>
      <c r="T2086" s="12"/>
      <c r="U2086" s="12"/>
    </row>
    <row r="2087" spans="2:21" s="127" customFormat="1" ht="30" customHeight="1">
      <c r="B2087" s="180"/>
      <c r="C2087" s="210"/>
      <c r="D2087" s="180"/>
      <c r="E2087" s="107"/>
      <c r="F2087" s="179"/>
      <c r="G2087" s="179"/>
      <c r="H2087" s="1"/>
      <c r="I2087" s="1"/>
      <c r="J2087" s="1"/>
      <c r="K2087" s="109"/>
      <c r="L2087" s="1"/>
      <c r="M2087" s="1"/>
      <c r="N2087" s="1"/>
      <c r="O2087" s="1"/>
      <c r="P2087" s="12"/>
      <c r="Q2087" s="12"/>
      <c r="R2087" s="12"/>
      <c r="S2087" s="12"/>
      <c r="T2087" s="12"/>
      <c r="U2087" s="12"/>
    </row>
    <row r="2088" spans="2:21" s="127" customFormat="1" ht="30" customHeight="1">
      <c r="B2088" s="180"/>
      <c r="C2088" s="210"/>
      <c r="D2088" s="180"/>
      <c r="E2088" s="107"/>
      <c r="F2088" s="179"/>
      <c r="G2088" s="179"/>
      <c r="H2088" s="1"/>
      <c r="I2088" s="1"/>
      <c r="J2088" s="1"/>
      <c r="K2088" s="109"/>
      <c r="L2088" s="1"/>
      <c r="M2088" s="1"/>
      <c r="N2088" s="1"/>
      <c r="O2088" s="1"/>
      <c r="P2088" s="12"/>
      <c r="Q2088" s="12"/>
      <c r="R2088" s="12"/>
      <c r="S2088" s="12"/>
      <c r="T2088" s="12"/>
      <c r="U2088" s="12"/>
    </row>
    <row r="2089" spans="2:21" s="127" customFormat="1" ht="30" customHeight="1">
      <c r="B2089" s="180"/>
      <c r="C2089" s="210"/>
      <c r="D2089" s="180"/>
      <c r="E2089" s="107"/>
      <c r="F2089" s="179"/>
      <c r="G2089" s="179"/>
      <c r="H2089" s="1"/>
      <c r="I2089" s="1"/>
      <c r="J2089" s="1"/>
      <c r="K2089" s="109"/>
      <c r="L2089" s="1"/>
      <c r="M2089" s="1"/>
      <c r="N2089" s="1"/>
      <c r="O2089" s="1"/>
      <c r="P2089" s="12"/>
      <c r="Q2089" s="12"/>
      <c r="R2089" s="12"/>
      <c r="S2089" s="12"/>
      <c r="T2089" s="12"/>
      <c r="U2089" s="12"/>
    </row>
    <row r="2090" spans="2:21" s="127" customFormat="1" ht="30" customHeight="1">
      <c r="B2090" s="180"/>
      <c r="C2090" s="210"/>
      <c r="D2090" s="180"/>
      <c r="E2090" s="107"/>
      <c r="F2090" s="179"/>
      <c r="G2090" s="179"/>
      <c r="H2090" s="1"/>
      <c r="I2090" s="1"/>
      <c r="J2090" s="1"/>
      <c r="K2090" s="109"/>
      <c r="L2090" s="1"/>
      <c r="M2090" s="1"/>
      <c r="N2090" s="1"/>
      <c r="O2090" s="1"/>
      <c r="P2090" s="12"/>
      <c r="Q2090" s="12"/>
      <c r="R2090" s="12"/>
      <c r="S2090" s="12"/>
      <c r="T2090" s="12"/>
      <c r="U2090" s="12"/>
    </row>
    <row r="2091" spans="2:21" s="127" customFormat="1" ht="30" customHeight="1">
      <c r="B2091" s="180"/>
      <c r="C2091" s="210"/>
      <c r="D2091" s="180"/>
      <c r="E2091" s="107"/>
      <c r="F2091" s="179"/>
      <c r="G2091" s="179"/>
      <c r="H2091" s="1"/>
      <c r="I2091" s="1"/>
      <c r="J2091" s="1"/>
      <c r="K2091" s="109"/>
      <c r="L2091" s="1"/>
      <c r="M2091" s="1"/>
      <c r="N2091" s="1"/>
      <c r="O2091" s="1"/>
      <c r="P2091" s="12"/>
      <c r="Q2091" s="12"/>
      <c r="R2091" s="12"/>
      <c r="S2091" s="12"/>
      <c r="T2091" s="12"/>
      <c r="U2091" s="12"/>
    </row>
    <row r="2092" spans="2:21" s="127" customFormat="1" ht="30" customHeight="1">
      <c r="B2092" s="180"/>
      <c r="C2092" s="210"/>
      <c r="D2092" s="180"/>
      <c r="E2092" s="107"/>
      <c r="F2092" s="179"/>
      <c r="G2092" s="179"/>
      <c r="H2092" s="1"/>
      <c r="I2092" s="1"/>
      <c r="J2092" s="1"/>
      <c r="K2092" s="109"/>
      <c r="L2092" s="1"/>
      <c r="M2092" s="1"/>
      <c r="N2092" s="1"/>
      <c r="O2092" s="1"/>
      <c r="P2092" s="12"/>
      <c r="Q2092" s="12"/>
      <c r="R2092" s="12"/>
      <c r="S2092" s="12"/>
      <c r="T2092" s="12"/>
      <c r="U2092" s="12"/>
    </row>
    <row r="2093" spans="2:21" s="127" customFormat="1" ht="30" customHeight="1">
      <c r="B2093" s="180"/>
      <c r="C2093" s="210"/>
      <c r="D2093" s="180"/>
      <c r="E2093" s="107"/>
      <c r="F2093" s="179"/>
      <c r="G2093" s="179"/>
      <c r="H2093" s="1"/>
      <c r="I2093" s="1"/>
      <c r="J2093" s="1"/>
      <c r="K2093" s="109"/>
      <c r="L2093" s="1"/>
      <c r="M2093" s="1"/>
      <c r="N2093" s="1"/>
      <c r="O2093" s="1"/>
      <c r="P2093" s="12"/>
      <c r="Q2093" s="12"/>
      <c r="R2093" s="12"/>
      <c r="S2093" s="12"/>
      <c r="T2093" s="12"/>
      <c r="U2093" s="12"/>
    </row>
    <row r="2094" spans="2:21" s="127" customFormat="1" ht="30" customHeight="1">
      <c r="B2094" s="180"/>
      <c r="C2094" s="210"/>
      <c r="D2094" s="180"/>
      <c r="E2094" s="107"/>
      <c r="F2094" s="179"/>
      <c r="G2094" s="179"/>
      <c r="H2094" s="1"/>
      <c r="I2094" s="1"/>
      <c r="J2094" s="1"/>
      <c r="K2094" s="109"/>
      <c r="L2094" s="1"/>
      <c r="M2094" s="1"/>
      <c r="N2094" s="1"/>
      <c r="O2094" s="1"/>
      <c r="P2094" s="12"/>
      <c r="Q2094" s="12"/>
      <c r="R2094" s="12"/>
      <c r="S2094" s="12"/>
      <c r="T2094" s="12"/>
      <c r="U2094" s="12"/>
    </row>
    <row r="2095" spans="2:21" s="127" customFormat="1" ht="30" customHeight="1">
      <c r="B2095" s="180"/>
      <c r="C2095" s="210"/>
      <c r="D2095" s="180"/>
      <c r="E2095" s="107"/>
      <c r="F2095" s="179"/>
      <c r="G2095" s="179"/>
      <c r="H2095" s="1"/>
      <c r="I2095" s="1"/>
      <c r="J2095" s="1"/>
      <c r="K2095" s="109"/>
      <c r="L2095" s="1"/>
      <c r="M2095" s="1"/>
      <c r="N2095" s="1"/>
      <c r="O2095" s="1"/>
      <c r="P2095" s="12"/>
      <c r="Q2095" s="12"/>
      <c r="R2095" s="12"/>
      <c r="S2095" s="12"/>
      <c r="T2095" s="12"/>
      <c r="U2095" s="12"/>
    </row>
    <row r="2096" spans="2:21" s="127" customFormat="1" ht="30" customHeight="1">
      <c r="B2096" s="180"/>
      <c r="C2096" s="210"/>
      <c r="D2096" s="180"/>
      <c r="E2096" s="107"/>
      <c r="F2096" s="179"/>
      <c r="G2096" s="179"/>
      <c r="H2096" s="1"/>
      <c r="I2096" s="1"/>
      <c r="J2096" s="1"/>
      <c r="K2096" s="109"/>
      <c r="L2096" s="1"/>
      <c r="M2096" s="1"/>
      <c r="N2096" s="1"/>
      <c r="O2096" s="1"/>
      <c r="P2096" s="12"/>
      <c r="Q2096" s="12"/>
      <c r="R2096" s="12"/>
      <c r="S2096" s="12"/>
      <c r="T2096" s="12"/>
      <c r="U2096" s="12"/>
    </row>
    <row r="2097" spans="2:21" s="127" customFormat="1" ht="30" customHeight="1">
      <c r="B2097" s="180"/>
      <c r="C2097" s="210"/>
      <c r="D2097" s="180"/>
      <c r="E2097" s="107"/>
      <c r="F2097" s="179"/>
      <c r="G2097" s="179"/>
      <c r="H2097" s="1"/>
      <c r="I2097" s="1"/>
      <c r="J2097" s="1"/>
      <c r="K2097" s="109"/>
      <c r="L2097" s="1"/>
      <c r="M2097" s="1"/>
      <c r="N2097" s="1"/>
      <c r="O2097" s="1"/>
      <c r="P2097" s="12"/>
      <c r="Q2097" s="12"/>
      <c r="R2097" s="12"/>
      <c r="S2097" s="12"/>
      <c r="T2097" s="12"/>
      <c r="U2097" s="12"/>
    </row>
    <row r="2098" spans="2:21" s="127" customFormat="1" ht="30" customHeight="1">
      <c r="B2098" s="180"/>
      <c r="C2098" s="210"/>
      <c r="D2098" s="180"/>
      <c r="E2098" s="107"/>
      <c r="F2098" s="179"/>
      <c r="G2098" s="179"/>
      <c r="H2098" s="1"/>
      <c r="I2098" s="1"/>
      <c r="J2098" s="1"/>
      <c r="K2098" s="109"/>
      <c r="L2098" s="1"/>
      <c r="M2098" s="1"/>
      <c r="N2098" s="1"/>
      <c r="O2098" s="1"/>
      <c r="P2098" s="12"/>
      <c r="Q2098" s="12"/>
      <c r="R2098" s="12"/>
      <c r="S2098" s="12"/>
      <c r="T2098" s="12"/>
      <c r="U2098" s="12"/>
    </row>
    <row r="2099" spans="2:21" s="127" customFormat="1" ht="30" customHeight="1">
      <c r="B2099" s="180"/>
      <c r="C2099" s="210"/>
      <c r="D2099" s="180"/>
      <c r="E2099" s="107"/>
      <c r="F2099" s="179"/>
      <c r="G2099" s="179"/>
      <c r="H2099" s="1"/>
      <c r="I2099" s="1"/>
      <c r="J2099" s="1"/>
      <c r="K2099" s="109"/>
      <c r="L2099" s="1"/>
      <c r="M2099" s="1"/>
      <c r="N2099" s="1"/>
      <c r="O2099" s="1"/>
      <c r="P2099" s="12"/>
      <c r="Q2099" s="12"/>
      <c r="R2099" s="12"/>
      <c r="S2099" s="12"/>
      <c r="T2099" s="12"/>
      <c r="U2099" s="12"/>
    </row>
    <row r="2100" spans="2:21" s="127" customFormat="1" ht="30" customHeight="1">
      <c r="B2100" s="180"/>
      <c r="C2100" s="210"/>
      <c r="D2100" s="180"/>
      <c r="E2100" s="107"/>
      <c r="F2100" s="179"/>
      <c r="G2100" s="179"/>
      <c r="H2100" s="1"/>
      <c r="I2100" s="1"/>
      <c r="J2100" s="1"/>
      <c r="K2100" s="109"/>
      <c r="L2100" s="1"/>
      <c r="M2100" s="1"/>
      <c r="N2100" s="1"/>
      <c r="O2100" s="1"/>
      <c r="P2100" s="12"/>
      <c r="Q2100" s="12"/>
      <c r="R2100" s="12"/>
      <c r="S2100" s="12"/>
      <c r="T2100" s="12"/>
      <c r="U2100" s="12"/>
    </row>
    <row r="2101" spans="2:21" s="127" customFormat="1" ht="30" customHeight="1">
      <c r="B2101" s="180"/>
      <c r="C2101" s="210"/>
      <c r="D2101" s="180"/>
      <c r="E2101" s="107"/>
      <c r="F2101" s="179"/>
      <c r="G2101" s="179"/>
      <c r="H2101" s="1"/>
      <c r="I2101" s="1"/>
      <c r="J2101" s="1"/>
      <c r="K2101" s="109"/>
      <c r="L2101" s="1"/>
      <c r="M2101" s="1"/>
      <c r="N2101" s="1"/>
      <c r="O2101" s="1"/>
      <c r="P2101" s="12"/>
      <c r="Q2101" s="12"/>
      <c r="R2101" s="12"/>
      <c r="S2101" s="12"/>
      <c r="T2101" s="12"/>
      <c r="U2101" s="12"/>
    </row>
    <row r="2102" spans="2:21" s="127" customFormat="1" ht="30" customHeight="1">
      <c r="B2102" s="180"/>
      <c r="C2102" s="210"/>
      <c r="D2102" s="180"/>
      <c r="E2102" s="107"/>
      <c r="F2102" s="179"/>
      <c r="G2102" s="179"/>
      <c r="H2102" s="1"/>
      <c r="I2102" s="1"/>
      <c r="J2102" s="1"/>
      <c r="K2102" s="109"/>
      <c r="L2102" s="1"/>
      <c r="M2102" s="1"/>
      <c r="N2102" s="1"/>
      <c r="O2102" s="1"/>
      <c r="P2102" s="12"/>
      <c r="Q2102" s="12"/>
      <c r="R2102" s="12"/>
      <c r="S2102" s="12"/>
      <c r="T2102" s="12"/>
      <c r="U2102" s="12"/>
    </row>
    <row r="2103" spans="2:21" s="127" customFormat="1" ht="30" customHeight="1">
      <c r="B2103" s="180"/>
      <c r="C2103" s="210"/>
      <c r="D2103" s="180"/>
      <c r="E2103" s="107"/>
      <c r="F2103" s="179"/>
      <c r="G2103" s="179"/>
      <c r="H2103" s="1"/>
      <c r="I2103" s="1"/>
      <c r="J2103" s="1"/>
      <c r="K2103" s="109"/>
      <c r="L2103" s="1"/>
      <c r="M2103" s="1"/>
      <c r="N2103" s="1"/>
      <c r="O2103" s="1"/>
      <c r="P2103" s="12"/>
      <c r="Q2103" s="12"/>
      <c r="R2103" s="12"/>
      <c r="S2103" s="12"/>
      <c r="T2103" s="12"/>
      <c r="U2103" s="12"/>
    </row>
    <row r="2104" spans="2:21" s="127" customFormat="1" ht="30" customHeight="1">
      <c r="B2104" s="180"/>
      <c r="C2104" s="210"/>
      <c r="D2104" s="180"/>
      <c r="E2104" s="107"/>
      <c r="F2104" s="179"/>
      <c r="G2104" s="179"/>
      <c r="H2104" s="1"/>
      <c r="I2104" s="1"/>
      <c r="J2104" s="1"/>
      <c r="K2104" s="109"/>
      <c r="L2104" s="1"/>
      <c r="M2104" s="1"/>
      <c r="N2104" s="1"/>
      <c r="O2104" s="1"/>
      <c r="P2104" s="12"/>
      <c r="Q2104" s="12"/>
      <c r="R2104" s="12"/>
      <c r="S2104" s="12"/>
      <c r="T2104" s="12"/>
      <c r="U2104" s="12"/>
    </row>
    <row r="2105" spans="2:21" s="127" customFormat="1" ht="30" customHeight="1">
      <c r="B2105" s="180"/>
      <c r="C2105" s="210"/>
      <c r="D2105" s="180"/>
      <c r="E2105" s="107"/>
      <c r="F2105" s="179"/>
      <c r="G2105" s="179"/>
      <c r="H2105" s="1"/>
      <c r="I2105" s="1"/>
      <c r="J2105" s="1"/>
      <c r="K2105" s="109"/>
      <c r="L2105" s="1"/>
      <c r="M2105" s="1"/>
      <c r="N2105" s="1"/>
      <c r="O2105" s="1"/>
      <c r="P2105" s="12"/>
      <c r="Q2105" s="12"/>
      <c r="R2105" s="12"/>
      <c r="S2105" s="12"/>
      <c r="T2105" s="12"/>
      <c r="U2105" s="12"/>
    </row>
    <row r="2106" spans="2:21" s="127" customFormat="1" ht="30" customHeight="1">
      <c r="B2106" s="180"/>
      <c r="C2106" s="210"/>
      <c r="D2106" s="180"/>
      <c r="E2106" s="107"/>
      <c r="F2106" s="179"/>
      <c r="G2106" s="179"/>
      <c r="H2106" s="1"/>
      <c r="I2106" s="1"/>
      <c r="J2106" s="1"/>
      <c r="K2106" s="109"/>
      <c r="L2106" s="1"/>
      <c r="M2106" s="1"/>
      <c r="N2106" s="1"/>
      <c r="O2106" s="1"/>
      <c r="P2106" s="12"/>
      <c r="Q2106" s="12"/>
      <c r="R2106" s="12"/>
      <c r="S2106" s="12"/>
      <c r="T2106" s="12"/>
      <c r="U2106" s="12"/>
    </row>
    <row r="2107" spans="2:21" s="127" customFormat="1" ht="30" customHeight="1">
      <c r="B2107" s="180"/>
      <c r="C2107" s="210"/>
      <c r="D2107" s="180"/>
      <c r="E2107" s="107"/>
      <c r="F2107" s="179"/>
      <c r="G2107" s="179"/>
      <c r="H2107" s="1"/>
      <c r="I2107" s="1"/>
      <c r="J2107" s="1"/>
      <c r="K2107" s="109"/>
      <c r="L2107" s="1"/>
      <c r="M2107" s="1"/>
      <c r="N2107" s="1"/>
      <c r="O2107" s="1"/>
      <c r="P2107" s="12"/>
      <c r="Q2107" s="12"/>
      <c r="R2107" s="12"/>
      <c r="S2107" s="12"/>
      <c r="T2107" s="12"/>
      <c r="U2107" s="12"/>
    </row>
    <row r="2108" spans="2:21" s="127" customFormat="1" ht="30" customHeight="1">
      <c r="B2108" s="180"/>
      <c r="C2108" s="210"/>
      <c r="D2108" s="180"/>
      <c r="E2108" s="107"/>
      <c r="F2108" s="179"/>
      <c r="G2108" s="179"/>
      <c r="H2108" s="1"/>
      <c r="I2108" s="1"/>
      <c r="J2108" s="1"/>
      <c r="K2108" s="109"/>
      <c r="L2108" s="1"/>
      <c r="M2108" s="1"/>
      <c r="N2108" s="1"/>
      <c r="O2108" s="1"/>
      <c r="P2108" s="12"/>
      <c r="Q2108" s="12"/>
      <c r="R2108" s="12"/>
      <c r="S2108" s="12"/>
      <c r="T2108" s="12"/>
      <c r="U2108" s="12"/>
    </row>
    <row r="2109" spans="2:21" s="127" customFormat="1" ht="30" customHeight="1">
      <c r="B2109" s="180"/>
      <c r="C2109" s="210"/>
      <c r="D2109" s="180"/>
      <c r="E2109" s="107"/>
      <c r="F2109" s="179"/>
      <c r="G2109" s="179"/>
      <c r="H2109" s="1"/>
      <c r="I2109" s="1"/>
      <c r="J2109" s="1"/>
      <c r="K2109" s="109"/>
      <c r="L2109" s="1"/>
      <c r="M2109" s="1"/>
      <c r="N2109" s="1"/>
      <c r="O2109" s="1"/>
      <c r="P2109" s="12"/>
      <c r="Q2109" s="12"/>
      <c r="R2109" s="12"/>
      <c r="S2109" s="12"/>
      <c r="T2109" s="12"/>
      <c r="U2109" s="12"/>
    </row>
    <row r="2110" spans="2:21" s="127" customFormat="1" ht="30" customHeight="1">
      <c r="B2110" s="180"/>
      <c r="C2110" s="210"/>
      <c r="D2110" s="180"/>
      <c r="E2110" s="107"/>
      <c r="F2110" s="179"/>
      <c r="G2110" s="179"/>
      <c r="H2110" s="1"/>
      <c r="I2110" s="1"/>
      <c r="J2110" s="1"/>
      <c r="K2110" s="109"/>
      <c r="L2110" s="1"/>
      <c r="M2110" s="1"/>
      <c r="N2110" s="1"/>
      <c r="O2110" s="1"/>
      <c r="P2110" s="12"/>
      <c r="Q2110" s="12"/>
      <c r="R2110" s="12"/>
      <c r="S2110" s="12"/>
      <c r="T2110" s="12"/>
      <c r="U2110" s="12"/>
    </row>
    <row r="2111" spans="2:21" s="127" customFormat="1" ht="30" customHeight="1">
      <c r="B2111" s="180"/>
      <c r="C2111" s="210"/>
      <c r="D2111" s="180"/>
      <c r="E2111" s="107"/>
      <c r="F2111" s="179"/>
      <c r="G2111" s="179"/>
      <c r="H2111" s="1"/>
      <c r="I2111" s="1"/>
      <c r="J2111" s="1"/>
      <c r="K2111" s="109"/>
      <c r="L2111" s="1"/>
      <c r="M2111" s="1"/>
      <c r="N2111" s="1"/>
      <c r="O2111" s="1"/>
      <c r="P2111" s="12"/>
      <c r="Q2111" s="12"/>
      <c r="R2111" s="12"/>
      <c r="S2111" s="12"/>
      <c r="T2111" s="12"/>
      <c r="U2111" s="12"/>
    </row>
    <row r="2112" spans="2:21" s="127" customFormat="1" ht="30" customHeight="1">
      <c r="B2112" s="180"/>
      <c r="C2112" s="210"/>
      <c r="D2112" s="180"/>
      <c r="E2112" s="107"/>
      <c r="F2112" s="179"/>
      <c r="G2112" s="179"/>
      <c r="H2112" s="1"/>
      <c r="I2112" s="1"/>
      <c r="J2112" s="1"/>
      <c r="K2112" s="109"/>
      <c r="L2112" s="1"/>
      <c r="M2112" s="1"/>
      <c r="N2112" s="1"/>
      <c r="O2112" s="1"/>
      <c r="P2112" s="12"/>
      <c r="Q2112" s="12"/>
      <c r="R2112" s="12"/>
      <c r="S2112" s="12"/>
      <c r="T2112" s="12"/>
      <c r="U2112" s="12"/>
    </row>
    <row r="2113" spans="2:21" s="127" customFormat="1" ht="30" customHeight="1">
      <c r="B2113" s="180"/>
      <c r="C2113" s="210"/>
      <c r="D2113" s="180"/>
      <c r="E2113" s="107"/>
      <c r="F2113" s="179"/>
      <c r="G2113" s="179"/>
      <c r="H2113" s="1"/>
      <c r="I2113" s="1"/>
      <c r="J2113" s="1"/>
      <c r="K2113" s="109"/>
      <c r="L2113" s="1"/>
      <c r="M2113" s="1"/>
      <c r="N2113" s="1"/>
      <c r="O2113" s="1"/>
      <c r="P2113" s="12"/>
      <c r="Q2113" s="12"/>
      <c r="R2113" s="12"/>
      <c r="S2113" s="12"/>
      <c r="T2113" s="12"/>
      <c r="U2113" s="12"/>
    </row>
    <row r="2114" spans="2:21" s="127" customFormat="1" ht="30" customHeight="1">
      <c r="B2114" s="180"/>
      <c r="C2114" s="210"/>
      <c r="D2114" s="180"/>
      <c r="E2114" s="107"/>
      <c r="F2114" s="179"/>
      <c r="G2114" s="179"/>
      <c r="H2114" s="1"/>
      <c r="I2114" s="1"/>
      <c r="J2114" s="1"/>
      <c r="K2114" s="109"/>
      <c r="L2114" s="1"/>
      <c r="M2114" s="1"/>
      <c r="N2114" s="1"/>
      <c r="O2114" s="1"/>
      <c r="P2114" s="12"/>
      <c r="Q2114" s="12"/>
      <c r="R2114" s="12"/>
      <c r="S2114" s="12"/>
      <c r="T2114" s="12"/>
      <c r="U2114" s="12"/>
    </row>
    <row r="2115" spans="2:21" s="127" customFormat="1" ht="30" customHeight="1">
      <c r="B2115" s="180"/>
      <c r="C2115" s="210"/>
      <c r="D2115" s="180"/>
      <c r="E2115" s="107"/>
      <c r="F2115" s="179"/>
      <c r="G2115" s="179"/>
      <c r="H2115" s="1"/>
      <c r="I2115" s="1"/>
      <c r="J2115" s="1"/>
      <c r="K2115" s="109"/>
      <c r="L2115" s="1"/>
      <c r="M2115" s="1"/>
      <c r="N2115" s="1"/>
      <c r="O2115" s="1"/>
      <c r="P2115" s="12"/>
      <c r="Q2115" s="12"/>
      <c r="R2115" s="12"/>
      <c r="S2115" s="12"/>
      <c r="T2115" s="12"/>
      <c r="U2115" s="12"/>
    </row>
    <row r="2116" spans="2:21" s="127" customFormat="1" ht="30" customHeight="1">
      <c r="B2116" s="180"/>
      <c r="C2116" s="210"/>
      <c r="D2116" s="180"/>
      <c r="E2116" s="107"/>
      <c r="F2116" s="179"/>
      <c r="G2116" s="179"/>
      <c r="H2116" s="1"/>
      <c r="I2116" s="1"/>
      <c r="J2116" s="1"/>
      <c r="K2116" s="109"/>
      <c r="L2116" s="1"/>
      <c r="M2116" s="1"/>
      <c r="N2116" s="1"/>
      <c r="O2116" s="1"/>
      <c r="P2116" s="12"/>
      <c r="Q2116" s="12"/>
      <c r="R2116" s="12"/>
      <c r="S2116" s="12"/>
      <c r="T2116" s="12"/>
      <c r="U2116" s="12"/>
    </row>
    <row r="2117" spans="2:21" s="127" customFormat="1" ht="30" customHeight="1">
      <c r="B2117" s="180"/>
      <c r="C2117" s="210"/>
      <c r="D2117" s="180"/>
      <c r="E2117" s="107"/>
      <c r="F2117" s="179"/>
      <c r="G2117" s="179"/>
      <c r="H2117" s="1"/>
      <c r="I2117" s="1"/>
      <c r="J2117" s="1"/>
      <c r="K2117" s="109"/>
      <c r="L2117" s="1"/>
      <c r="M2117" s="1"/>
      <c r="N2117" s="1"/>
      <c r="O2117" s="1"/>
      <c r="P2117" s="12"/>
      <c r="Q2117" s="12"/>
      <c r="R2117" s="12"/>
      <c r="S2117" s="12"/>
      <c r="T2117" s="12"/>
      <c r="U2117" s="12"/>
    </row>
    <row r="2118" spans="2:21" s="127" customFormat="1" ht="30" customHeight="1">
      <c r="B2118" s="180"/>
      <c r="C2118" s="210"/>
      <c r="D2118" s="180"/>
      <c r="E2118" s="107"/>
      <c r="F2118" s="179"/>
      <c r="G2118" s="179"/>
      <c r="H2118" s="1"/>
      <c r="I2118" s="1"/>
      <c r="J2118" s="1"/>
      <c r="K2118" s="109"/>
      <c r="L2118" s="1"/>
      <c r="M2118" s="1"/>
      <c r="N2118" s="1"/>
      <c r="O2118" s="1"/>
      <c r="P2118" s="12"/>
      <c r="Q2118" s="12"/>
      <c r="R2118" s="12"/>
      <c r="S2118" s="12"/>
      <c r="T2118" s="12"/>
      <c r="U2118" s="12"/>
    </row>
    <row r="2119" spans="2:21" s="127" customFormat="1" ht="30" customHeight="1">
      <c r="B2119" s="180"/>
      <c r="C2119" s="210"/>
      <c r="D2119" s="180"/>
      <c r="E2119" s="107"/>
      <c r="F2119" s="179"/>
      <c r="G2119" s="179"/>
      <c r="H2119" s="1"/>
      <c r="I2119" s="1"/>
      <c r="J2119" s="1"/>
      <c r="K2119" s="109"/>
      <c r="L2119" s="1"/>
      <c r="M2119" s="1"/>
      <c r="N2119" s="1"/>
      <c r="O2119" s="1"/>
      <c r="P2119" s="12"/>
      <c r="Q2119" s="12"/>
      <c r="R2119" s="12"/>
      <c r="S2119" s="12"/>
      <c r="T2119" s="12"/>
      <c r="U2119" s="12"/>
    </row>
    <row r="2120" spans="2:21" s="127" customFormat="1" ht="30" customHeight="1">
      <c r="B2120" s="180"/>
      <c r="C2120" s="210"/>
      <c r="D2120" s="180"/>
      <c r="E2120" s="107"/>
      <c r="F2120" s="179"/>
      <c r="G2120" s="179"/>
      <c r="H2120" s="1"/>
      <c r="I2120" s="1"/>
      <c r="J2120" s="1"/>
      <c r="K2120" s="109"/>
      <c r="L2120" s="1"/>
      <c r="M2120" s="1"/>
      <c r="N2120" s="1"/>
      <c r="O2120" s="1"/>
      <c r="P2120" s="12"/>
      <c r="Q2120" s="12"/>
      <c r="R2120" s="12"/>
      <c r="S2120" s="12"/>
      <c r="T2120" s="12"/>
      <c r="U2120" s="12"/>
    </row>
    <row r="2121" spans="2:21" s="127" customFormat="1" ht="30" customHeight="1">
      <c r="B2121" s="180"/>
      <c r="C2121" s="210"/>
      <c r="D2121" s="180"/>
      <c r="E2121" s="107"/>
      <c r="F2121" s="179"/>
      <c r="G2121" s="179"/>
      <c r="H2121" s="1"/>
      <c r="I2121" s="1"/>
      <c r="J2121" s="1"/>
      <c r="K2121" s="109"/>
      <c r="L2121" s="1"/>
      <c r="M2121" s="1"/>
      <c r="N2121" s="1"/>
      <c r="O2121" s="1"/>
      <c r="P2121" s="12"/>
      <c r="Q2121" s="12"/>
      <c r="R2121" s="12"/>
      <c r="S2121" s="12"/>
      <c r="T2121" s="12"/>
      <c r="U2121" s="12"/>
    </row>
    <row r="2122" spans="2:21" s="127" customFormat="1" ht="30" customHeight="1">
      <c r="B2122" s="180"/>
      <c r="C2122" s="210"/>
      <c r="D2122" s="180"/>
      <c r="E2122" s="107"/>
      <c r="F2122" s="179"/>
      <c r="G2122" s="179"/>
      <c r="H2122" s="1"/>
      <c r="I2122" s="1"/>
      <c r="J2122" s="1"/>
      <c r="K2122" s="109"/>
      <c r="L2122" s="1"/>
      <c r="M2122" s="1"/>
      <c r="N2122" s="1"/>
      <c r="O2122" s="1"/>
      <c r="P2122" s="12"/>
      <c r="Q2122" s="12"/>
      <c r="R2122" s="12"/>
      <c r="S2122" s="12"/>
      <c r="T2122" s="12"/>
      <c r="U2122" s="12"/>
    </row>
    <row r="2123" spans="2:21" s="127" customFormat="1" ht="30" customHeight="1">
      <c r="B2123" s="180"/>
      <c r="C2123" s="210"/>
      <c r="D2123" s="180"/>
      <c r="E2123" s="107"/>
      <c r="F2123" s="179"/>
      <c r="G2123" s="179"/>
      <c r="H2123" s="1"/>
      <c r="I2123" s="1"/>
      <c r="J2123" s="1"/>
      <c r="K2123" s="109"/>
      <c r="L2123" s="1"/>
      <c r="M2123" s="1"/>
      <c r="N2123" s="1"/>
      <c r="O2123" s="1"/>
      <c r="P2123" s="12"/>
      <c r="Q2123" s="12"/>
      <c r="R2123" s="12"/>
      <c r="S2123" s="12"/>
      <c r="T2123" s="12"/>
      <c r="U2123" s="12"/>
    </row>
    <row r="2124" spans="2:21" s="127" customFormat="1" ht="30" customHeight="1">
      <c r="B2124" s="180"/>
      <c r="C2124" s="210"/>
      <c r="D2124" s="180"/>
      <c r="E2124" s="107"/>
      <c r="F2124" s="179"/>
      <c r="G2124" s="179"/>
      <c r="H2124" s="1"/>
      <c r="I2124" s="1"/>
      <c r="J2124" s="1"/>
      <c r="K2124" s="109"/>
      <c r="L2124" s="1"/>
      <c r="M2124" s="1"/>
      <c r="N2124" s="1"/>
      <c r="O2124" s="1"/>
      <c r="P2124" s="12"/>
      <c r="Q2124" s="12"/>
      <c r="R2124" s="12"/>
      <c r="S2124" s="12"/>
      <c r="T2124" s="12"/>
      <c r="U2124" s="12"/>
    </row>
    <row r="2125" spans="2:21" s="127" customFormat="1" ht="30" customHeight="1">
      <c r="B2125" s="180"/>
      <c r="C2125" s="210"/>
      <c r="D2125" s="180"/>
      <c r="E2125" s="107"/>
      <c r="F2125" s="179"/>
      <c r="G2125" s="179"/>
      <c r="H2125" s="1"/>
      <c r="I2125" s="1"/>
      <c r="J2125" s="1"/>
      <c r="K2125" s="109"/>
      <c r="L2125" s="1"/>
      <c r="M2125" s="1"/>
      <c r="N2125" s="1"/>
      <c r="O2125" s="1"/>
      <c r="P2125" s="12"/>
      <c r="Q2125" s="12"/>
      <c r="R2125" s="12"/>
      <c r="S2125" s="12"/>
      <c r="T2125" s="12"/>
      <c r="U2125" s="12"/>
    </row>
    <row r="2126" spans="2:21" s="127" customFormat="1" ht="30" customHeight="1">
      <c r="B2126" s="180"/>
      <c r="C2126" s="210"/>
      <c r="D2126" s="180"/>
      <c r="E2126" s="107"/>
      <c r="F2126" s="179"/>
      <c r="G2126" s="179"/>
      <c r="H2126" s="1"/>
      <c r="I2126" s="1"/>
      <c r="J2126" s="1"/>
      <c r="K2126" s="109"/>
      <c r="L2126" s="1"/>
      <c r="M2126" s="1"/>
      <c r="N2126" s="1"/>
      <c r="O2126" s="1"/>
      <c r="P2126" s="12"/>
      <c r="Q2126" s="12"/>
      <c r="R2126" s="12"/>
      <c r="S2126" s="12"/>
      <c r="T2126" s="12"/>
      <c r="U2126" s="12"/>
    </row>
    <row r="2127" spans="2:21" s="127" customFormat="1" ht="30" customHeight="1">
      <c r="B2127" s="180"/>
      <c r="C2127" s="210"/>
      <c r="D2127" s="180"/>
      <c r="E2127" s="107"/>
      <c r="F2127" s="179"/>
      <c r="G2127" s="179"/>
      <c r="H2127" s="1"/>
      <c r="I2127" s="1"/>
      <c r="J2127" s="1"/>
      <c r="K2127" s="109"/>
      <c r="L2127" s="1"/>
      <c r="M2127" s="1"/>
      <c r="N2127" s="1"/>
      <c r="O2127" s="1"/>
      <c r="P2127" s="12"/>
      <c r="Q2127" s="12"/>
      <c r="R2127" s="12"/>
      <c r="S2127" s="12"/>
      <c r="T2127" s="12"/>
      <c r="U2127" s="12"/>
    </row>
    <row r="2128" spans="2:21" s="127" customFormat="1" ht="30" customHeight="1">
      <c r="B2128" s="180"/>
      <c r="C2128" s="210"/>
      <c r="D2128" s="180"/>
      <c r="E2128" s="107"/>
      <c r="F2128" s="179"/>
      <c r="G2128" s="179"/>
      <c r="H2128" s="1"/>
      <c r="I2128" s="1"/>
      <c r="J2128" s="1"/>
      <c r="K2128" s="109"/>
      <c r="L2128" s="1"/>
      <c r="M2128" s="1"/>
      <c r="N2128" s="1"/>
      <c r="O2128" s="1"/>
      <c r="P2128" s="12"/>
      <c r="Q2128" s="12"/>
      <c r="R2128" s="12"/>
      <c r="S2128" s="12"/>
      <c r="T2128" s="12"/>
      <c r="U2128" s="12"/>
    </row>
    <row r="2129" spans="2:21" s="127" customFormat="1" ht="30" customHeight="1">
      <c r="B2129" s="180"/>
      <c r="C2129" s="210"/>
      <c r="D2129" s="180"/>
      <c r="E2129" s="107"/>
      <c r="F2129" s="179"/>
      <c r="G2129" s="179"/>
      <c r="H2129" s="1"/>
      <c r="I2129" s="1"/>
      <c r="J2129" s="1"/>
      <c r="K2129" s="109"/>
      <c r="L2129" s="1"/>
      <c r="M2129" s="1"/>
      <c r="N2129" s="1"/>
      <c r="O2129" s="1"/>
      <c r="P2129" s="12"/>
      <c r="Q2129" s="12"/>
      <c r="R2129" s="12"/>
      <c r="S2129" s="12"/>
      <c r="T2129" s="12"/>
      <c r="U2129" s="12"/>
    </row>
    <row r="2130" spans="2:21" s="127" customFormat="1" ht="30" customHeight="1">
      <c r="B2130" s="180"/>
      <c r="C2130" s="210"/>
      <c r="D2130" s="180"/>
      <c r="E2130" s="107"/>
      <c r="F2130" s="179"/>
      <c r="G2130" s="179"/>
      <c r="H2130" s="1"/>
      <c r="I2130" s="1"/>
      <c r="J2130" s="1"/>
      <c r="K2130" s="109"/>
      <c r="L2130" s="1"/>
      <c r="M2130" s="1"/>
      <c r="N2130" s="1"/>
      <c r="O2130" s="1"/>
      <c r="P2130" s="12"/>
      <c r="Q2130" s="12"/>
      <c r="R2130" s="12"/>
      <c r="S2130" s="12"/>
      <c r="T2130" s="12"/>
      <c r="U2130" s="12"/>
    </row>
    <row r="2131" spans="2:21" s="127" customFormat="1" ht="30" customHeight="1">
      <c r="B2131" s="180"/>
      <c r="C2131" s="210"/>
      <c r="D2131" s="180"/>
      <c r="E2131" s="107"/>
      <c r="F2131" s="179"/>
      <c r="G2131" s="179"/>
      <c r="H2131" s="1"/>
      <c r="I2131" s="1"/>
      <c r="J2131" s="1"/>
      <c r="K2131" s="109"/>
      <c r="L2131" s="1"/>
      <c r="M2131" s="1"/>
      <c r="N2131" s="1"/>
      <c r="O2131" s="1"/>
      <c r="P2131" s="12"/>
      <c r="Q2131" s="12"/>
      <c r="R2131" s="12"/>
      <c r="S2131" s="12"/>
      <c r="T2131" s="12"/>
      <c r="U2131" s="12"/>
    </row>
    <row r="2132" spans="2:21" s="127" customFormat="1" ht="30" customHeight="1">
      <c r="B2132" s="180"/>
      <c r="C2132" s="210"/>
      <c r="D2132" s="180"/>
      <c r="E2132" s="107"/>
      <c r="F2132" s="179"/>
      <c r="G2132" s="179"/>
      <c r="H2132" s="1"/>
      <c r="I2132" s="1"/>
      <c r="J2132" s="1"/>
      <c r="K2132" s="109"/>
      <c r="L2132" s="1"/>
      <c r="M2132" s="1"/>
      <c r="N2132" s="1"/>
      <c r="O2132" s="1"/>
      <c r="P2132" s="12"/>
      <c r="Q2132" s="12"/>
      <c r="R2132" s="12"/>
      <c r="S2132" s="12"/>
      <c r="T2132" s="12"/>
      <c r="U2132" s="12"/>
    </row>
    <row r="2133" spans="2:21" s="127" customFormat="1" ht="30" customHeight="1">
      <c r="B2133" s="180"/>
      <c r="C2133" s="210"/>
      <c r="D2133" s="180"/>
      <c r="E2133" s="107"/>
      <c r="F2133" s="179"/>
      <c r="G2133" s="179"/>
      <c r="H2133" s="1"/>
      <c r="I2133" s="1"/>
      <c r="J2133" s="1"/>
      <c r="K2133" s="109"/>
      <c r="L2133" s="1"/>
      <c r="M2133" s="1"/>
      <c r="N2133" s="1"/>
      <c r="O2133" s="1"/>
      <c r="P2133" s="12"/>
      <c r="Q2133" s="12"/>
      <c r="R2133" s="12"/>
      <c r="S2133" s="12"/>
      <c r="T2133" s="12"/>
      <c r="U2133" s="12"/>
    </row>
    <row r="2134" spans="2:21" s="127" customFormat="1" ht="30" customHeight="1">
      <c r="B2134" s="180"/>
      <c r="C2134" s="210"/>
      <c r="D2134" s="180"/>
      <c r="E2134" s="107"/>
      <c r="F2134" s="179"/>
      <c r="G2134" s="179"/>
      <c r="H2134" s="1"/>
      <c r="I2134" s="1"/>
      <c r="J2134" s="1"/>
      <c r="K2134" s="109"/>
      <c r="L2134" s="1"/>
      <c r="M2134" s="1"/>
      <c r="N2134" s="1"/>
      <c r="O2134" s="1"/>
      <c r="P2134" s="12"/>
      <c r="Q2134" s="12"/>
      <c r="R2134" s="12"/>
      <c r="S2134" s="12"/>
      <c r="T2134" s="12"/>
      <c r="U2134" s="12"/>
    </row>
    <row r="2135" spans="2:21" s="127" customFormat="1" ht="30" customHeight="1">
      <c r="B2135" s="180"/>
      <c r="C2135" s="210"/>
      <c r="D2135" s="180"/>
      <c r="E2135" s="107"/>
      <c r="F2135" s="179"/>
      <c r="G2135" s="179"/>
      <c r="H2135" s="1"/>
      <c r="I2135" s="1"/>
      <c r="J2135" s="1"/>
      <c r="K2135" s="109"/>
      <c r="L2135" s="1"/>
      <c r="M2135" s="1"/>
      <c r="N2135" s="1"/>
      <c r="O2135" s="1"/>
      <c r="P2135" s="12"/>
      <c r="Q2135" s="12"/>
      <c r="R2135" s="12"/>
      <c r="S2135" s="12"/>
      <c r="T2135" s="12"/>
      <c r="U2135" s="12"/>
    </row>
    <row r="2136" spans="2:21" s="127" customFormat="1" ht="30" customHeight="1">
      <c r="B2136" s="180"/>
      <c r="C2136" s="210"/>
      <c r="D2136" s="180"/>
      <c r="E2136" s="107"/>
      <c r="F2136" s="179"/>
      <c r="G2136" s="179"/>
      <c r="H2136" s="1"/>
      <c r="I2136" s="1"/>
      <c r="J2136" s="1"/>
      <c r="K2136" s="109"/>
      <c r="L2136" s="1"/>
      <c r="M2136" s="1"/>
      <c r="N2136" s="1"/>
      <c r="O2136" s="1"/>
      <c r="P2136" s="12"/>
      <c r="Q2136" s="12"/>
      <c r="R2136" s="12"/>
      <c r="S2136" s="12"/>
      <c r="T2136" s="12"/>
      <c r="U2136" s="12"/>
    </row>
    <row r="2137" spans="2:21" s="127" customFormat="1" ht="30" customHeight="1">
      <c r="B2137" s="180"/>
      <c r="C2137" s="210"/>
      <c r="D2137" s="180"/>
      <c r="E2137" s="107"/>
      <c r="F2137" s="179"/>
      <c r="G2137" s="179"/>
      <c r="H2137" s="1"/>
      <c r="I2137" s="1"/>
      <c r="J2137" s="1"/>
      <c r="K2137" s="109"/>
      <c r="L2137" s="1"/>
      <c r="M2137" s="1"/>
      <c r="N2137" s="1"/>
      <c r="O2137" s="1"/>
      <c r="P2137" s="12"/>
      <c r="Q2137" s="12"/>
      <c r="R2137" s="12"/>
      <c r="S2137" s="12"/>
      <c r="T2137" s="12"/>
      <c r="U2137" s="12"/>
    </row>
    <row r="2138" spans="2:21" s="127" customFormat="1" ht="30" customHeight="1">
      <c r="B2138" s="180"/>
      <c r="C2138" s="210"/>
      <c r="D2138" s="180"/>
      <c r="E2138" s="107"/>
      <c r="F2138" s="179"/>
      <c r="G2138" s="179"/>
      <c r="H2138" s="1"/>
      <c r="I2138" s="1"/>
      <c r="J2138" s="1"/>
      <c r="K2138" s="109"/>
      <c r="L2138" s="1"/>
      <c r="M2138" s="1"/>
      <c r="N2138" s="1"/>
      <c r="O2138" s="1"/>
      <c r="P2138" s="12"/>
      <c r="Q2138" s="12"/>
      <c r="R2138" s="12"/>
      <c r="S2138" s="12"/>
      <c r="T2138" s="12"/>
      <c r="U2138" s="12"/>
    </row>
    <row r="2139" spans="2:21" s="127" customFormat="1" ht="30" customHeight="1">
      <c r="B2139" s="180"/>
      <c r="C2139" s="210"/>
      <c r="D2139" s="180"/>
      <c r="E2139" s="107"/>
      <c r="F2139" s="179"/>
      <c r="G2139" s="179"/>
      <c r="H2139" s="1"/>
      <c r="I2139" s="1"/>
      <c r="J2139" s="1"/>
      <c r="K2139" s="109"/>
      <c r="L2139" s="1"/>
      <c r="M2139" s="1"/>
      <c r="N2139" s="1"/>
      <c r="O2139" s="1"/>
      <c r="P2139" s="12"/>
      <c r="Q2139" s="12"/>
      <c r="R2139" s="12"/>
      <c r="S2139" s="12"/>
      <c r="T2139" s="12"/>
      <c r="U2139" s="12"/>
    </row>
    <row r="2140" spans="2:21" s="127" customFormat="1" ht="30" customHeight="1">
      <c r="B2140" s="180"/>
      <c r="C2140" s="210"/>
      <c r="D2140" s="180"/>
      <c r="E2140" s="107"/>
      <c r="F2140" s="179"/>
      <c r="G2140" s="179"/>
      <c r="H2140" s="1"/>
      <c r="I2140" s="1"/>
      <c r="J2140" s="1"/>
      <c r="K2140" s="109"/>
      <c r="L2140" s="1"/>
      <c r="M2140" s="1"/>
      <c r="N2140" s="1"/>
      <c r="O2140" s="1"/>
      <c r="P2140" s="12"/>
      <c r="Q2140" s="12"/>
      <c r="R2140" s="12"/>
      <c r="S2140" s="12"/>
      <c r="T2140" s="12"/>
      <c r="U2140" s="12"/>
    </row>
    <row r="2141" spans="2:21" s="127" customFormat="1" ht="30" customHeight="1">
      <c r="B2141" s="180"/>
      <c r="C2141" s="210"/>
      <c r="D2141" s="180"/>
      <c r="E2141" s="107"/>
      <c r="F2141" s="179"/>
      <c r="G2141" s="179"/>
      <c r="H2141" s="1"/>
      <c r="I2141" s="1"/>
      <c r="J2141" s="1"/>
      <c r="K2141" s="109"/>
      <c r="L2141" s="1"/>
      <c r="M2141" s="1"/>
      <c r="N2141" s="1"/>
      <c r="O2141" s="1"/>
      <c r="P2141" s="12"/>
      <c r="Q2141" s="12"/>
      <c r="R2141" s="12"/>
      <c r="S2141" s="12"/>
      <c r="T2141" s="12"/>
      <c r="U2141" s="12"/>
    </row>
    <row r="2142" spans="2:21" s="127" customFormat="1" ht="30" customHeight="1">
      <c r="B2142" s="180"/>
      <c r="C2142" s="210"/>
      <c r="D2142" s="180"/>
      <c r="E2142" s="107"/>
      <c r="F2142" s="179"/>
      <c r="G2142" s="179"/>
      <c r="H2142" s="1"/>
      <c r="I2142" s="1"/>
      <c r="J2142" s="1"/>
      <c r="K2142" s="109"/>
      <c r="L2142" s="1"/>
      <c r="M2142" s="1"/>
      <c r="N2142" s="1"/>
      <c r="O2142" s="1"/>
      <c r="P2142" s="12"/>
      <c r="Q2142" s="12"/>
      <c r="R2142" s="12"/>
      <c r="S2142" s="12"/>
      <c r="T2142" s="12"/>
      <c r="U2142" s="12"/>
    </row>
    <row r="2143" spans="2:21" s="127" customFormat="1" ht="30" customHeight="1">
      <c r="B2143" s="180"/>
      <c r="C2143" s="210"/>
      <c r="D2143" s="180"/>
      <c r="E2143" s="107"/>
      <c r="F2143" s="179"/>
      <c r="G2143" s="179"/>
      <c r="H2143" s="1"/>
      <c r="I2143" s="1"/>
      <c r="J2143" s="1"/>
      <c r="K2143" s="109"/>
      <c r="L2143" s="1"/>
      <c r="M2143" s="1"/>
      <c r="N2143" s="1"/>
      <c r="O2143" s="1"/>
      <c r="P2143" s="12"/>
      <c r="Q2143" s="12"/>
      <c r="R2143" s="12"/>
      <c r="S2143" s="12"/>
      <c r="T2143" s="12"/>
      <c r="U2143" s="12"/>
    </row>
    <row r="2144" spans="2:21" s="127" customFormat="1" ht="30" customHeight="1">
      <c r="B2144" s="180"/>
      <c r="C2144" s="210"/>
      <c r="D2144" s="180"/>
      <c r="E2144" s="107"/>
      <c r="F2144" s="179"/>
      <c r="G2144" s="179"/>
      <c r="H2144" s="1"/>
      <c r="I2144" s="1"/>
      <c r="J2144" s="1"/>
      <c r="K2144" s="109"/>
      <c r="L2144" s="1"/>
      <c r="M2144" s="1"/>
      <c r="N2144" s="1"/>
      <c r="O2144" s="1"/>
      <c r="P2144" s="12"/>
      <c r="Q2144" s="12"/>
      <c r="R2144" s="12"/>
      <c r="S2144" s="12"/>
      <c r="T2144" s="12"/>
      <c r="U2144" s="12"/>
    </row>
    <row r="2145" spans="2:21" s="127" customFormat="1" ht="30" customHeight="1">
      <c r="B2145" s="180"/>
      <c r="C2145" s="210"/>
      <c r="D2145" s="180"/>
      <c r="E2145" s="107"/>
      <c r="F2145" s="179"/>
      <c r="G2145" s="179"/>
      <c r="H2145" s="1"/>
      <c r="I2145" s="1"/>
      <c r="J2145" s="1"/>
      <c r="K2145" s="109"/>
      <c r="L2145" s="1"/>
      <c r="M2145" s="1"/>
      <c r="N2145" s="1"/>
      <c r="O2145" s="1"/>
      <c r="P2145" s="12"/>
      <c r="Q2145" s="12"/>
      <c r="R2145" s="12"/>
      <c r="S2145" s="12"/>
      <c r="T2145" s="12"/>
      <c r="U2145" s="12"/>
    </row>
    <row r="2146" spans="2:21" s="127" customFormat="1" ht="30" customHeight="1">
      <c r="B2146" s="180"/>
      <c r="C2146" s="210"/>
      <c r="D2146" s="180"/>
      <c r="E2146" s="107"/>
      <c r="F2146" s="179"/>
      <c r="G2146" s="179"/>
      <c r="H2146" s="1"/>
      <c r="I2146" s="1"/>
      <c r="J2146" s="1"/>
      <c r="K2146" s="109"/>
      <c r="L2146" s="1"/>
      <c r="M2146" s="1"/>
      <c r="N2146" s="1"/>
      <c r="O2146" s="1"/>
      <c r="P2146" s="12"/>
      <c r="Q2146" s="12"/>
      <c r="R2146" s="12"/>
      <c r="S2146" s="12"/>
      <c r="T2146" s="12"/>
      <c r="U2146" s="12"/>
    </row>
    <row r="2147" spans="2:21" s="127" customFormat="1" ht="30" customHeight="1">
      <c r="B2147" s="180"/>
      <c r="C2147" s="210"/>
      <c r="D2147" s="180"/>
      <c r="E2147" s="107"/>
      <c r="F2147" s="179"/>
      <c r="G2147" s="179"/>
      <c r="H2147" s="1"/>
      <c r="I2147" s="1"/>
      <c r="J2147" s="1"/>
      <c r="K2147" s="109"/>
      <c r="L2147" s="1"/>
      <c r="M2147" s="1"/>
      <c r="N2147" s="1"/>
      <c r="O2147" s="1"/>
      <c r="P2147" s="12"/>
      <c r="Q2147" s="12"/>
      <c r="R2147" s="12"/>
      <c r="S2147" s="12"/>
      <c r="T2147" s="12"/>
      <c r="U2147" s="12"/>
    </row>
    <row r="2148" spans="2:21" s="127" customFormat="1" ht="30" customHeight="1">
      <c r="B2148" s="180"/>
      <c r="C2148" s="210"/>
      <c r="D2148" s="180"/>
      <c r="E2148" s="107"/>
      <c r="F2148" s="179"/>
      <c r="G2148" s="179"/>
      <c r="H2148" s="1"/>
      <c r="I2148" s="1"/>
      <c r="J2148" s="1"/>
      <c r="K2148" s="109"/>
      <c r="L2148" s="1"/>
      <c r="M2148" s="1"/>
      <c r="N2148" s="1"/>
      <c r="O2148" s="1"/>
      <c r="P2148" s="12"/>
      <c r="Q2148" s="12"/>
      <c r="R2148" s="12"/>
      <c r="S2148" s="12"/>
      <c r="T2148" s="12"/>
      <c r="U2148" s="12"/>
    </row>
    <row r="2149" spans="2:21" s="127" customFormat="1" ht="30" customHeight="1">
      <c r="B2149" s="180"/>
      <c r="C2149" s="210"/>
      <c r="D2149" s="180"/>
      <c r="E2149" s="107"/>
      <c r="F2149" s="179"/>
      <c r="G2149" s="179"/>
      <c r="H2149" s="1"/>
      <c r="I2149" s="1"/>
      <c r="J2149" s="1"/>
      <c r="K2149" s="109"/>
      <c r="L2149" s="1"/>
      <c r="M2149" s="1"/>
      <c r="N2149" s="1"/>
      <c r="O2149" s="1"/>
      <c r="P2149" s="12"/>
      <c r="Q2149" s="12"/>
      <c r="R2149" s="12"/>
      <c r="S2149" s="12"/>
      <c r="T2149" s="12"/>
      <c r="U2149" s="12"/>
    </row>
    <row r="2150" spans="2:21" s="127" customFormat="1" ht="30" customHeight="1">
      <c r="B2150" s="180"/>
      <c r="C2150" s="210"/>
      <c r="D2150" s="180"/>
      <c r="E2150" s="107"/>
      <c r="F2150" s="179"/>
      <c r="G2150" s="179"/>
      <c r="H2150" s="1"/>
      <c r="I2150" s="1"/>
      <c r="J2150" s="1"/>
      <c r="K2150" s="109"/>
      <c r="L2150" s="1"/>
      <c r="M2150" s="1"/>
      <c r="N2150" s="1"/>
      <c r="O2150" s="1"/>
      <c r="P2150" s="12"/>
      <c r="Q2150" s="12"/>
      <c r="R2150" s="12"/>
      <c r="S2150" s="12"/>
      <c r="T2150" s="12"/>
      <c r="U2150" s="12"/>
    </row>
    <row r="2151" spans="2:21" s="127" customFormat="1" ht="30" customHeight="1">
      <c r="B2151" s="180"/>
      <c r="C2151" s="210"/>
      <c r="D2151" s="180"/>
      <c r="E2151" s="107"/>
      <c r="F2151" s="179"/>
      <c r="G2151" s="179"/>
      <c r="H2151" s="1"/>
      <c r="I2151" s="1"/>
      <c r="J2151" s="1"/>
      <c r="K2151" s="109"/>
      <c r="L2151" s="1"/>
      <c r="M2151" s="1"/>
      <c r="N2151" s="1"/>
      <c r="O2151" s="1"/>
      <c r="P2151" s="12"/>
      <c r="Q2151" s="12"/>
      <c r="R2151" s="12"/>
      <c r="S2151" s="12"/>
      <c r="T2151" s="12"/>
      <c r="U2151" s="12"/>
    </row>
    <row r="2152" spans="2:21" s="127" customFormat="1" ht="30" customHeight="1">
      <c r="B2152" s="180"/>
      <c r="C2152" s="210"/>
      <c r="D2152" s="180"/>
      <c r="E2152" s="107"/>
      <c r="F2152" s="179"/>
      <c r="G2152" s="179"/>
      <c r="H2152" s="1"/>
      <c r="I2152" s="1"/>
      <c r="J2152" s="1"/>
      <c r="K2152" s="109"/>
      <c r="L2152" s="1"/>
      <c r="M2152" s="1"/>
      <c r="N2152" s="1"/>
      <c r="O2152" s="1"/>
      <c r="P2152" s="12"/>
      <c r="Q2152" s="12"/>
      <c r="R2152" s="12"/>
      <c r="S2152" s="12"/>
      <c r="T2152" s="12"/>
      <c r="U2152" s="12"/>
    </row>
    <row r="2153" spans="2:21" s="127" customFormat="1" ht="30" customHeight="1">
      <c r="B2153" s="180"/>
      <c r="C2153" s="210"/>
      <c r="D2153" s="180"/>
      <c r="E2153" s="107"/>
      <c r="F2153" s="179"/>
      <c r="G2153" s="179"/>
      <c r="H2153" s="1"/>
      <c r="I2153" s="1"/>
      <c r="J2153" s="1"/>
      <c r="K2153" s="109"/>
      <c r="L2153" s="1"/>
      <c r="M2153" s="1"/>
      <c r="N2153" s="1"/>
      <c r="O2153" s="1"/>
      <c r="P2153" s="12"/>
      <c r="Q2153" s="12"/>
      <c r="R2153" s="12"/>
      <c r="S2153" s="12"/>
      <c r="T2153" s="12"/>
      <c r="U2153" s="12"/>
    </row>
    <row r="2154" spans="2:21" s="127" customFormat="1" ht="30" customHeight="1">
      <c r="B2154" s="180"/>
      <c r="C2154" s="210"/>
      <c r="D2154" s="180"/>
      <c r="E2154" s="107"/>
      <c r="F2154" s="179"/>
      <c r="G2154" s="179"/>
      <c r="H2154" s="1"/>
      <c r="I2154" s="1"/>
      <c r="J2154" s="1"/>
      <c r="K2154" s="109"/>
      <c r="L2154" s="1"/>
      <c r="M2154" s="1"/>
      <c r="N2154" s="1"/>
      <c r="O2154" s="1"/>
      <c r="P2154" s="12"/>
      <c r="Q2154" s="12"/>
      <c r="R2154" s="12"/>
      <c r="S2154" s="12"/>
      <c r="T2154" s="12"/>
      <c r="U2154" s="12"/>
    </row>
    <row r="2155" spans="2:21" s="127" customFormat="1" ht="30" customHeight="1">
      <c r="B2155" s="180"/>
      <c r="C2155" s="210"/>
      <c r="D2155" s="180"/>
      <c r="E2155" s="107"/>
      <c r="F2155" s="179"/>
      <c r="G2155" s="179"/>
      <c r="H2155" s="1"/>
      <c r="I2155" s="1"/>
      <c r="J2155" s="1"/>
      <c r="K2155" s="109"/>
      <c r="L2155" s="1"/>
      <c r="M2155" s="1"/>
      <c r="N2155" s="1"/>
      <c r="O2155" s="1"/>
      <c r="P2155" s="12"/>
      <c r="Q2155" s="12"/>
      <c r="R2155" s="12"/>
      <c r="S2155" s="12"/>
      <c r="T2155" s="12"/>
      <c r="U2155" s="12"/>
    </row>
    <row r="2156" spans="2:21" s="127" customFormat="1" ht="30" customHeight="1">
      <c r="B2156" s="180"/>
      <c r="C2156" s="210"/>
      <c r="D2156" s="180"/>
      <c r="E2156" s="107"/>
      <c r="F2156" s="179"/>
      <c r="G2156" s="179"/>
      <c r="H2156" s="1"/>
      <c r="I2156" s="1"/>
      <c r="J2156" s="1"/>
      <c r="K2156" s="109"/>
      <c r="L2156" s="1"/>
      <c r="M2156" s="1"/>
      <c r="N2156" s="1"/>
      <c r="O2156" s="1"/>
      <c r="P2156" s="12"/>
      <c r="Q2156" s="12"/>
      <c r="R2156" s="12"/>
      <c r="S2156" s="12"/>
      <c r="T2156" s="12"/>
      <c r="U2156" s="12"/>
    </row>
    <row r="2157" spans="2:21" s="127" customFormat="1" ht="30" customHeight="1">
      <c r="B2157" s="180"/>
      <c r="C2157" s="210"/>
      <c r="D2157" s="180"/>
      <c r="E2157" s="107"/>
      <c r="F2157" s="179"/>
      <c r="G2157" s="179"/>
      <c r="H2157" s="1"/>
      <c r="I2157" s="1"/>
      <c r="J2157" s="1"/>
      <c r="K2157" s="109"/>
      <c r="L2157" s="1"/>
      <c r="M2157" s="1"/>
      <c r="N2157" s="1"/>
      <c r="O2157" s="1"/>
      <c r="P2157" s="12"/>
      <c r="Q2157" s="12"/>
      <c r="R2157" s="12"/>
      <c r="S2157" s="12"/>
      <c r="T2157" s="12"/>
      <c r="U2157" s="12"/>
    </row>
    <row r="2158" spans="2:21" s="127" customFormat="1" ht="30" customHeight="1">
      <c r="B2158" s="180"/>
      <c r="C2158" s="210"/>
      <c r="D2158" s="180"/>
      <c r="E2158" s="107"/>
      <c r="F2158" s="179"/>
      <c r="G2158" s="179"/>
      <c r="H2158" s="1"/>
      <c r="I2158" s="1"/>
      <c r="J2158" s="1"/>
      <c r="K2158" s="109"/>
      <c r="L2158" s="1"/>
      <c r="M2158" s="1"/>
      <c r="N2158" s="1"/>
      <c r="O2158" s="1"/>
      <c r="P2158" s="12"/>
      <c r="Q2158" s="12"/>
      <c r="R2158" s="12"/>
      <c r="S2158" s="12"/>
      <c r="T2158" s="12"/>
      <c r="U2158" s="12"/>
    </row>
    <row r="2159" spans="2:21" s="127" customFormat="1" ht="30" customHeight="1">
      <c r="B2159" s="180"/>
      <c r="C2159" s="210"/>
      <c r="D2159" s="180"/>
      <c r="E2159" s="107"/>
      <c r="F2159" s="179"/>
      <c r="G2159" s="179"/>
      <c r="H2159" s="1"/>
      <c r="I2159" s="1"/>
      <c r="J2159" s="1"/>
      <c r="K2159" s="109"/>
      <c r="L2159" s="1"/>
      <c r="M2159" s="1"/>
      <c r="N2159" s="1"/>
      <c r="O2159" s="1"/>
      <c r="P2159" s="12"/>
      <c r="Q2159" s="12"/>
      <c r="R2159" s="12"/>
      <c r="S2159" s="12"/>
      <c r="T2159" s="12"/>
      <c r="U2159" s="12"/>
    </row>
    <row r="2160" spans="2:21" s="127" customFormat="1" ht="30" customHeight="1">
      <c r="B2160" s="180"/>
      <c r="C2160" s="210"/>
      <c r="D2160" s="180"/>
      <c r="E2160" s="107"/>
      <c r="F2160" s="179"/>
      <c r="G2160" s="179"/>
      <c r="H2160" s="1"/>
      <c r="I2160" s="1"/>
      <c r="J2160" s="1"/>
      <c r="K2160" s="109"/>
      <c r="L2160" s="1"/>
      <c r="M2160" s="1"/>
      <c r="N2160" s="1"/>
      <c r="O2160" s="1"/>
      <c r="P2160" s="12"/>
      <c r="Q2160" s="12"/>
      <c r="R2160" s="12"/>
      <c r="S2160" s="12"/>
      <c r="T2160" s="12"/>
      <c r="U2160" s="12"/>
    </row>
    <row r="2161" spans="2:21" s="127" customFormat="1" ht="30" customHeight="1">
      <c r="B2161" s="180"/>
      <c r="C2161" s="210"/>
      <c r="D2161" s="180"/>
      <c r="E2161" s="107"/>
      <c r="F2161" s="179"/>
      <c r="G2161" s="179"/>
      <c r="H2161" s="1"/>
      <c r="I2161" s="1"/>
      <c r="J2161" s="1"/>
      <c r="K2161" s="109"/>
      <c r="L2161" s="1"/>
      <c r="M2161" s="1"/>
      <c r="N2161" s="1"/>
      <c r="O2161" s="1"/>
      <c r="P2161" s="12"/>
      <c r="Q2161" s="12"/>
      <c r="R2161" s="12"/>
      <c r="S2161" s="12"/>
      <c r="T2161" s="12"/>
      <c r="U2161" s="12"/>
    </row>
    <row r="2162" spans="2:21" s="127" customFormat="1" ht="30" customHeight="1">
      <c r="B2162" s="180"/>
      <c r="C2162" s="210"/>
      <c r="D2162" s="180"/>
      <c r="E2162" s="107"/>
      <c r="F2162" s="179"/>
      <c r="G2162" s="179"/>
      <c r="H2162" s="1"/>
      <c r="I2162" s="1"/>
      <c r="J2162" s="1"/>
      <c r="K2162" s="109"/>
      <c r="L2162" s="1"/>
      <c r="M2162" s="1"/>
      <c r="N2162" s="1"/>
      <c r="O2162" s="1"/>
      <c r="P2162" s="12"/>
      <c r="Q2162" s="12"/>
      <c r="R2162" s="12"/>
      <c r="S2162" s="12"/>
      <c r="T2162" s="12"/>
      <c r="U2162" s="12"/>
    </row>
    <row r="2163" spans="2:21" s="127" customFormat="1" ht="30" customHeight="1">
      <c r="B2163" s="180"/>
      <c r="C2163" s="210"/>
      <c r="D2163" s="180"/>
      <c r="E2163" s="107"/>
      <c r="F2163" s="179"/>
      <c r="G2163" s="179"/>
      <c r="H2163" s="1"/>
      <c r="I2163" s="1"/>
      <c r="J2163" s="1"/>
      <c r="K2163" s="109"/>
      <c r="L2163" s="1"/>
      <c r="M2163" s="1"/>
      <c r="N2163" s="1"/>
      <c r="O2163" s="1"/>
      <c r="P2163" s="12"/>
      <c r="Q2163" s="12"/>
      <c r="R2163" s="12"/>
      <c r="S2163" s="12"/>
      <c r="T2163" s="12"/>
      <c r="U2163" s="12"/>
    </row>
    <row r="2164" spans="2:21" s="127" customFormat="1" ht="30" customHeight="1">
      <c r="B2164" s="180"/>
      <c r="C2164" s="210"/>
      <c r="D2164" s="180"/>
      <c r="E2164" s="107"/>
      <c r="F2164" s="179"/>
      <c r="G2164" s="179"/>
      <c r="H2164" s="1"/>
      <c r="I2164" s="1"/>
      <c r="J2164" s="1"/>
      <c r="K2164" s="109"/>
      <c r="L2164" s="1"/>
      <c r="M2164" s="1"/>
      <c r="N2164" s="1"/>
      <c r="O2164" s="1"/>
      <c r="P2164" s="12"/>
      <c r="Q2164" s="12"/>
      <c r="R2164" s="12"/>
      <c r="S2164" s="12"/>
      <c r="T2164" s="12"/>
      <c r="U2164" s="12"/>
    </row>
    <row r="2165" spans="2:21" s="127" customFormat="1" ht="30" customHeight="1">
      <c r="B2165" s="180"/>
      <c r="C2165" s="210"/>
      <c r="D2165" s="180"/>
      <c r="E2165" s="107"/>
      <c r="F2165" s="179"/>
      <c r="G2165" s="179"/>
      <c r="H2165" s="1"/>
      <c r="I2165" s="1"/>
      <c r="J2165" s="1"/>
      <c r="K2165" s="109"/>
      <c r="L2165" s="1"/>
      <c r="M2165" s="1"/>
      <c r="N2165" s="1"/>
      <c r="O2165" s="1"/>
      <c r="P2165" s="12"/>
      <c r="Q2165" s="12"/>
      <c r="R2165" s="12"/>
      <c r="S2165" s="12"/>
      <c r="T2165" s="12"/>
      <c r="U2165" s="12"/>
    </row>
    <row r="2166" spans="2:21" s="127" customFormat="1" ht="30" customHeight="1">
      <c r="B2166" s="180"/>
      <c r="C2166" s="210"/>
      <c r="D2166" s="180"/>
      <c r="E2166" s="107"/>
      <c r="F2166" s="179"/>
      <c r="G2166" s="179"/>
      <c r="H2166" s="1"/>
      <c r="I2166" s="1"/>
      <c r="J2166" s="1"/>
      <c r="K2166" s="109"/>
      <c r="L2166" s="1"/>
      <c r="M2166" s="1"/>
      <c r="N2166" s="1"/>
      <c r="O2166" s="1"/>
      <c r="P2166" s="12"/>
      <c r="Q2166" s="12"/>
      <c r="R2166" s="12"/>
      <c r="S2166" s="12"/>
      <c r="T2166" s="12"/>
      <c r="U2166" s="12"/>
    </row>
    <row r="2167" spans="2:21" s="127" customFormat="1" ht="30" customHeight="1">
      <c r="B2167" s="180"/>
      <c r="C2167" s="210"/>
      <c r="D2167" s="180"/>
      <c r="E2167" s="107"/>
      <c r="F2167" s="179"/>
      <c r="G2167" s="179"/>
      <c r="H2167" s="1"/>
      <c r="I2167" s="1"/>
      <c r="J2167" s="1"/>
      <c r="K2167" s="109"/>
      <c r="L2167" s="1"/>
      <c r="M2167" s="1"/>
      <c r="N2167" s="1"/>
      <c r="O2167" s="1"/>
      <c r="P2167" s="12"/>
      <c r="Q2167" s="12"/>
      <c r="R2167" s="12"/>
      <c r="S2167" s="12"/>
      <c r="T2167" s="12"/>
      <c r="U2167" s="12"/>
    </row>
    <row r="2168" spans="2:21" s="127" customFormat="1" ht="30" customHeight="1">
      <c r="B2168" s="180"/>
      <c r="C2168" s="210"/>
      <c r="D2168" s="180"/>
      <c r="E2168" s="107"/>
      <c r="F2168" s="179"/>
      <c r="G2168" s="179"/>
      <c r="H2168" s="1"/>
      <c r="I2168" s="1"/>
      <c r="J2168" s="1"/>
      <c r="K2168" s="109"/>
      <c r="L2168" s="1"/>
      <c r="M2168" s="1"/>
      <c r="N2168" s="1"/>
      <c r="O2168" s="1"/>
      <c r="P2168" s="12"/>
      <c r="Q2168" s="12"/>
      <c r="R2168" s="12"/>
      <c r="S2168" s="12"/>
      <c r="T2168" s="12"/>
      <c r="U2168" s="12"/>
    </row>
    <row r="2169" spans="2:21" s="127" customFormat="1" ht="30" customHeight="1">
      <c r="B2169" s="180"/>
      <c r="C2169" s="210"/>
      <c r="D2169" s="180"/>
      <c r="E2169" s="107"/>
      <c r="F2169" s="179"/>
      <c r="G2169" s="179"/>
      <c r="H2169" s="1"/>
      <c r="I2169" s="1"/>
      <c r="J2169" s="1"/>
      <c r="K2169" s="109"/>
      <c r="L2169" s="1"/>
      <c r="M2169" s="1"/>
      <c r="N2169" s="1"/>
      <c r="O2169" s="1"/>
      <c r="P2169" s="12"/>
      <c r="Q2169" s="12"/>
      <c r="R2169" s="12"/>
      <c r="S2169" s="12"/>
      <c r="T2169" s="12"/>
      <c r="U2169" s="12"/>
    </row>
    <row r="2170" spans="2:21" s="127" customFormat="1" ht="30" customHeight="1">
      <c r="B2170" s="180"/>
      <c r="C2170" s="210"/>
      <c r="D2170" s="180"/>
      <c r="E2170" s="107"/>
      <c r="F2170" s="179"/>
      <c r="G2170" s="179"/>
      <c r="H2170" s="1"/>
      <c r="I2170" s="1"/>
      <c r="J2170" s="1"/>
      <c r="K2170" s="109"/>
      <c r="L2170" s="1"/>
      <c r="M2170" s="1"/>
      <c r="N2170" s="1"/>
      <c r="O2170" s="1"/>
      <c r="P2170" s="12"/>
      <c r="Q2170" s="12"/>
      <c r="R2170" s="12"/>
      <c r="S2170" s="12"/>
      <c r="T2170" s="12"/>
      <c r="U2170" s="12"/>
    </row>
    <row r="2171" spans="2:21" s="127" customFormat="1" ht="30" customHeight="1">
      <c r="B2171" s="180"/>
      <c r="C2171" s="210"/>
      <c r="D2171" s="180"/>
      <c r="E2171" s="107"/>
      <c r="F2171" s="179"/>
      <c r="G2171" s="179"/>
      <c r="H2171" s="1"/>
      <c r="I2171" s="1"/>
      <c r="J2171" s="1"/>
      <c r="K2171" s="109"/>
      <c r="L2171" s="1"/>
      <c r="M2171" s="1"/>
      <c r="N2171" s="1"/>
      <c r="O2171" s="1"/>
      <c r="P2171" s="12"/>
      <c r="Q2171" s="12"/>
      <c r="R2171" s="12"/>
      <c r="S2171" s="12"/>
      <c r="T2171" s="12"/>
      <c r="U2171" s="12"/>
    </row>
    <row r="2172" spans="2:21" s="127" customFormat="1" ht="30" customHeight="1">
      <c r="B2172" s="180"/>
      <c r="C2172" s="210"/>
      <c r="D2172" s="180"/>
      <c r="E2172" s="107"/>
      <c r="F2172" s="179"/>
      <c r="G2172" s="179"/>
      <c r="H2172" s="1"/>
      <c r="I2172" s="1"/>
      <c r="J2172" s="1"/>
      <c r="K2172" s="109"/>
      <c r="L2172" s="1"/>
      <c r="M2172" s="1"/>
      <c r="N2172" s="1"/>
      <c r="O2172" s="1"/>
      <c r="P2172" s="12"/>
      <c r="Q2172" s="12"/>
      <c r="R2172" s="12"/>
      <c r="S2172" s="12"/>
      <c r="T2172" s="12"/>
      <c r="U2172" s="12"/>
    </row>
    <row r="2173" spans="2:21" s="127" customFormat="1" ht="30" customHeight="1">
      <c r="B2173" s="180"/>
      <c r="C2173" s="210"/>
      <c r="D2173" s="180"/>
      <c r="E2173" s="107"/>
      <c r="F2173" s="179"/>
      <c r="G2173" s="179"/>
      <c r="H2173" s="1"/>
      <c r="I2173" s="1"/>
      <c r="J2173" s="1"/>
      <c r="K2173" s="109"/>
      <c r="L2173" s="1"/>
      <c r="M2173" s="1"/>
      <c r="N2173" s="1"/>
      <c r="O2173" s="1"/>
      <c r="P2173" s="12"/>
      <c r="Q2173" s="12"/>
      <c r="R2173" s="12"/>
      <c r="S2173" s="12"/>
      <c r="T2173" s="12"/>
      <c r="U2173" s="12"/>
    </row>
    <row r="2174" spans="2:21" s="127" customFormat="1" ht="30" customHeight="1">
      <c r="B2174" s="180"/>
      <c r="C2174" s="210"/>
      <c r="D2174" s="180"/>
      <c r="E2174" s="107"/>
      <c r="F2174" s="179"/>
      <c r="G2174" s="179"/>
      <c r="H2174" s="1"/>
      <c r="I2174" s="1"/>
      <c r="J2174" s="1"/>
      <c r="K2174" s="109"/>
      <c r="L2174" s="1"/>
      <c r="M2174" s="1"/>
      <c r="N2174" s="1"/>
      <c r="O2174" s="1"/>
      <c r="P2174" s="12"/>
      <c r="Q2174" s="12"/>
      <c r="R2174" s="12"/>
      <c r="S2174" s="12"/>
      <c r="T2174" s="12"/>
      <c r="U2174" s="12"/>
    </row>
    <row r="2175" spans="2:21" s="127" customFormat="1" ht="30" customHeight="1">
      <c r="B2175" s="180"/>
      <c r="C2175" s="210"/>
      <c r="D2175" s="180"/>
      <c r="E2175" s="107"/>
      <c r="F2175" s="179"/>
      <c r="G2175" s="179"/>
      <c r="H2175" s="1"/>
      <c r="I2175" s="1"/>
      <c r="J2175" s="1"/>
      <c r="K2175" s="109"/>
      <c r="L2175" s="1"/>
      <c r="M2175" s="1"/>
      <c r="N2175" s="1"/>
      <c r="O2175" s="1"/>
      <c r="P2175" s="12"/>
      <c r="Q2175" s="12"/>
      <c r="R2175" s="12"/>
      <c r="S2175" s="12"/>
      <c r="T2175" s="12"/>
      <c r="U2175" s="12"/>
    </row>
    <row r="2176" spans="2:21" s="127" customFormat="1" ht="30" customHeight="1">
      <c r="B2176" s="180"/>
      <c r="C2176" s="210"/>
      <c r="D2176" s="180"/>
      <c r="E2176" s="107"/>
      <c r="F2176" s="179"/>
      <c r="G2176" s="179"/>
      <c r="H2176" s="1"/>
      <c r="I2176" s="1"/>
      <c r="J2176" s="1"/>
      <c r="K2176" s="109"/>
      <c r="L2176" s="1"/>
      <c r="M2176" s="1"/>
      <c r="N2176" s="1"/>
      <c r="O2176" s="1"/>
      <c r="P2176" s="12"/>
      <c r="Q2176" s="12"/>
      <c r="R2176" s="12"/>
      <c r="S2176" s="12"/>
      <c r="T2176" s="12"/>
      <c r="U2176" s="12"/>
    </row>
    <row r="2177" spans="2:21" s="127" customFormat="1" ht="30" customHeight="1">
      <c r="B2177" s="180"/>
      <c r="C2177" s="210"/>
      <c r="D2177" s="180"/>
      <c r="E2177" s="107"/>
      <c r="F2177" s="179"/>
      <c r="G2177" s="179"/>
      <c r="H2177" s="1"/>
      <c r="I2177" s="1"/>
      <c r="J2177" s="1"/>
      <c r="K2177" s="109"/>
      <c r="L2177" s="1"/>
      <c r="M2177" s="1"/>
      <c r="N2177" s="1"/>
      <c r="O2177" s="1"/>
      <c r="P2177" s="12"/>
      <c r="Q2177" s="12"/>
      <c r="R2177" s="12"/>
      <c r="S2177" s="12"/>
      <c r="T2177" s="12"/>
      <c r="U2177" s="12"/>
    </row>
    <row r="2178" spans="2:21" s="127" customFormat="1" ht="30" customHeight="1">
      <c r="B2178" s="180"/>
      <c r="C2178" s="210"/>
      <c r="D2178" s="180"/>
      <c r="E2178" s="107"/>
      <c r="F2178" s="179"/>
      <c r="G2178" s="179"/>
      <c r="H2178" s="1"/>
      <c r="I2178" s="1"/>
      <c r="J2178" s="1"/>
      <c r="K2178" s="109"/>
      <c r="L2178" s="1"/>
      <c r="M2178" s="1"/>
      <c r="N2178" s="1"/>
      <c r="O2178" s="1"/>
      <c r="P2178" s="12"/>
      <c r="Q2178" s="12"/>
      <c r="R2178" s="12"/>
      <c r="S2178" s="12"/>
      <c r="T2178" s="12"/>
      <c r="U2178" s="12"/>
    </row>
    <row r="2179" spans="2:21" s="127" customFormat="1" ht="30" customHeight="1">
      <c r="B2179" s="180"/>
      <c r="C2179" s="210"/>
      <c r="D2179" s="180"/>
      <c r="E2179" s="107"/>
      <c r="F2179" s="179"/>
      <c r="G2179" s="179"/>
      <c r="H2179" s="1"/>
      <c r="I2179" s="1"/>
      <c r="J2179" s="1"/>
      <c r="K2179" s="109"/>
      <c r="L2179" s="1"/>
      <c r="M2179" s="1"/>
      <c r="N2179" s="1"/>
      <c r="O2179" s="1"/>
      <c r="P2179" s="12"/>
      <c r="Q2179" s="12"/>
      <c r="R2179" s="12"/>
      <c r="S2179" s="12"/>
      <c r="T2179" s="12"/>
      <c r="U2179" s="12"/>
    </row>
    <row r="2180" spans="2:21" s="127" customFormat="1" ht="30" customHeight="1">
      <c r="B2180" s="180"/>
      <c r="C2180" s="210"/>
      <c r="D2180" s="180"/>
      <c r="E2180" s="107"/>
      <c r="F2180" s="179"/>
      <c r="G2180" s="179"/>
      <c r="H2180" s="1"/>
      <c r="I2180" s="1"/>
      <c r="J2180" s="1"/>
      <c r="K2180" s="109"/>
      <c r="L2180" s="1"/>
      <c r="M2180" s="1"/>
      <c r="N2180" s="1"/>
      <c r="O2180" s="1"/>
      <c r="P2180" s="12"/>
      <c r="Q2180" s="12"/>
      <c r="R2180" s="12"/>
      <c r="S2180" s="12"/>
      <c r="T2180" s="12"/>
      <c r="U2180" s="12"/>
    </row>
    <row r="2181" spans="2:21" s="127" customFormat="1" ht="30" customHeight="1">
      <c r="B2181" s="180"/>
      <c r="C2181" s="210"/>
      <c r="D2181" s="180"/>
      <c r="E2181" s="107"/>
      <c r="F2181" s="179"/>
      <c r="G2181" s="179"/>
      <c r="H2181" s="1"/>
      <c r="I2181" s="1"/>
      <c r="J2181" s="1"/>
      <c r="K2181" s="109"/>
      <c r="L2181" s="1"/>
      <c r="M2181" s="1"/>
      <c r="N2181" s="1"/>
      <c r="O2181" s="1"/>
      <c r="P2181" s="12"/>
      <c r="Q2181" s="12"/>
      <c r="R2181" s="12"/>
      <c r="S2181" s="12"/>
      <c r="T2181" s="12"/>
      <c r="U2181" s="12"/>
    </row>
    <row r="2182" spans="2:21" s="127" customFormat="1" ht="30" customHeight="1">
      <c r="B2182" s="180"/>
      <c r="C2182" s="210"/>
      <c r="D2182" s="180"/>
      <c r="E2182" s="107"/>
      <c r="F2182" s="179"/>
      <c r="G2182" s="179"/>
      <c r="H2182" s="1"/>
      <c r="I2182" s="1"/>
      <c r="J2182" s="1"/>
      <c r="K2182" s="109"/>
      <c r="L2182" s="1"/>
      <c r="M2182" s="1"/>
      <c r="N2182" s="1"/>
      <c r="O2182" s="1"/>
      <c r="P2182" s="12"/>
      <c r="Q2182" s="12"/>
      <c r="R2182" s="12"/>
      <c r="S2182" s="12"/>
      <c r="T2182" s="12"/>
      <c r="U2182" s="12"/>
    </row>
    <row r="2183" spans="2:21" s="127" customFormat="1" ht="30" customHeight="1">
      <c r="B2183" s="180"/>
      <c r="C2183" s="210"/>
      <c r="D2183" s="180"/>
      <c r="E2183" s="107"/>
      <c r="F2183" s="179"/>
      <c r="G2183" s="179"/>
      <c r="H2183" s="1"/>
      <c r="I2183" s="1"/>
      <c r="J2183" s="1"/>
      <c r="K2183" s="109"/>
      <c r="L2183" s="1"/>
      <c r="M2183" s="1"/>
      <c r="N2183" s="1"/>
      <c r="O2183" s="1"/>
      <c r="P2183" s="12"/>
      <c r="Q2183" s="12"/>
      <c r="R2183" s="12"/>
      <c r="S2183" s="12"/>
      <c r="T2183" s="12"/>
      <c r="U2183" s="12"/>
    </row>
    <row r="2184" spans="2:21" s="127" customFormat="1" ht="30" customHeight="1">
      <c r="B2184" s="180"/>
      <c r="C2184" s="210"/>
      <c r="D2184" s="180"/>
      <c r="E2184" s="107"/>
      <c r="F2184" s="179"/>
      <c r="G2184" s="179"/>
      <c r="H2184" s="1"/>
      <c r="I2184" s="1"/>
      <c r="J2184" s="1"/>
      <c r="K2184" s="109"/>
      <c r="L2184" s="1"/>
      <c r="M2184" s="1"/>
      <c r="N2184" s="1"/>
      <c r="O2184" s="1"/>
      <c r="P2184" s="12"/>
      <c r="Q2184" s="12"/>
      <c r="R2184" s="12"/>
      <c r="S2184" s="12"/>
      <c r="T2184" s="12"/>
      <c r="U2184" s="12"/>
    </row>
    <row r="2185" spans="2:21" s="127" customFormat="1" ht="30" customHeight="1">
      <c r="B2185" s="180"/>
      <c r="C2185" s="210"/>
      <c r="D2185" s="180"/>
      <c r="E2185" s="107"/>
      <c r="F2185" s="179"/>
      <c r="G2185" s="179"/>
      <c r="H2185" s="1"/>
      <c r="I2185" s="1"/>
      <c r="J2185" s="1"/>
      <c r="K2185" s="109"/>
      <c r="L2185" s="1"/>
      <c r="M2185" s="1"/>
      <c r="N2185" s="1"/>
      <c r="O2185" s="1"/>
      <c r="P2185" s="12"/>
      <c r="Q2185" s="12"/>
      <c r="R2185" s="12"/>
      <c r="S2185" s="12"/>
      <c r="T2185" s="12"/>
      <c r="U2185" s="12"/>
    </row>
    <row r="2186" spans="2:21" s="127" customFormat="1" ht="30" customHeight="1">
      <c r="B2186" s="180"/>
      <c r="C2186" s="210"/>
      <c r="D2186" s="180"/>
      <c r="E2186" s="107"/>
      <c r="F2186" s="179"/>
      <c r="G2186" s="179"/>
      <c r="H2186" s="1"/>
      <c r="I2186" s="1"/>
      <c r="J2186" s="1"/>
      <c r="K2186" s="109"/>
      <c r="L2186" s="1"/>
      <c r="M2186" s="1"/>
      <c r="N2186" s="1"/>
      <c r="O2186" s="1"/>
      <c r="P2186" s="12"/>
      <c r="Q2186" s="12"/>
      <c r="R2186" s="12"/>
      <c r="S2186" s="12"/>
      <c r="T2186" s="12"/>
      <c r="U2186" s="12"/>
    </row>
    <row r="2187" spans="2:21" s="127" customFormat="1" ht="30" customHeight="1">
      <c r="B2187" s="180"/>
      <c r="C2187" s="210"/>
      <c r="D2187" s="180"/>
      <c r="E2187" s="107"/>
      <c r="F2187" s="179"/>
      <c r="G2187" s="179"/>
      <c r="H2187" s="1"/>
      <c r="I2187" s="1"/>
      <c r="J2187" s="1"/>
      <c r="K2187" s="109"/>
      <c r="L2187" s="1"/>
      <c r="M2187" s="1"/>
      <c r="N2187" s="1"/>
      <c r="O2187" s="1"/>
      <c r="P2187" s="12"/>
      <c r="Q2187" s="12"/>
      <c r="R2187" s="12"/>
      <c r="S2187" s="12"/>
      <c r="T2187" s="12"/>
      <c r="U2187" s="12"/>
    </row>
    <row r="2188" spans="2:21" s="127" customFormat="1" ht="30" customHeight="1">
      <c r="B2188" s="180"/>
      <c r="C2188" s="210"/>
      <c r="D2188" s="180"/>
      <c r="E2188" s="107"/>
      <c r="F2188" s="179"/>
      <c r="G2188" s="179"/>
      <c r="H2188" s="1"/>
      <c r="I2188" s="1"/>
      <c r="J2188" s="1"/>
      <c r="K2188" s="109"/>
      <c r="L2188" s="1"/>
      <c r="M2188" s="1"/>
      <c r="N2188" s="1"/>
      <c r="O2188" s="1"/>
      <c r="P2188" s="12"/>
      <c r="Q2188" s="12"/>
      <c r="R2188" s="12"/>
      <c r="S2188" s="12"/>
      <c r="T2188" s="12"/>
      <c r="U2188" s="12"/>
    </row>
    <row r="2189" spans="2:21" s="127" customFormat="1" ht="30" customHeight="1">
      <c r="B2189" s="180"/>
      <c r="C2189" s="210"/>
      <c r="D2189" s="180"/>
      <c r="E2189" s="107"/>
      <c r="F2189" s="179"/>
      <c r="G2189" s="179"/>
      <c r="H2189" s="1"/>
      <c r="I2189" s="1"/>
      <c r="J2189" s="1"/>
      <c r="K2189" s="109"/>
      <c r="L2189" s="1"/>
      <c r="M2189" s="1"/>
      <c r="N2189" s="1"/>
      <c r="O2189" s="1"/>
      <c r="P2189" s="12"/>
      <c r="Q2189" s="12"/>
      <c r="R2189" s="12"/>
      <c r="S2189" s="12"/>
      <c r="T2189" s="12"/>
      <c r="U2189" s="12"/>
    </row>
    <row r="2190" spans="2:21" s="127" customFormat="1" ht="30" customHeight="1">
      <c r="B2190" s="180"/>
      <c r="C2190" s="210"/>
      <c r="D2190" s="180"/>
      <c r="E2190" s="107"/>
      <c r="F2190" s="179"/>
      <c r="G2190" s="179"/>
      <c r="H2190" s="1"/>
      <c r="I2190" s="1"/>
      <c r="J2190" s="1"/>
      <c r="K2190" s="109"/>
      <c r="L2190" s="1"/>
      <c r="M2190" s="1"/>
      <c r="N2190" s="1"/>
      <c r="O2190" s="1"/>
      <c r="P2190" s="12"/>
      <c r="Q2190" s="12"/>
      <c r="R2190" s="12"/>
      <c r="S2190" s="12"/>
      <c r="T2190" s="12"/>
      <c r="U2190" s="12"/>
    </row>
    <row r="2191" spans="2:21" s="127" customFormat="1" ht="30" customHeight="1">
      <c r="B2191" s="180"/>
      <c r="C2191" s="210"/>
      <c r="D2191" s="180"/>
      <c r="E2191" s="107"/>
      <c r="F2191" s="179"/>
      <c r="G2191" s="179"/>
      <c r="H2191" s="1"/>
      <c r="I2191" s="1"/>
      <c r="J2191" s="1"/>
      <c r="K2191" s="109"/>
      <c r="L2191" s="1"/>
      <c r="M2191" s="1"/>
      <c r="N2191" s="1"/>
      <c r="O2191" s="1"/>
      <c r="P2191" s="12"/>
      <c r="Q2191" s="12"/>
      <c r="R2191" s="12"/>
      <c r="S2191" s="12"/>
      <c r="T2191" s="12"/>
      <c r="U2191" s="12"/>
    </row>
    <row r="2192" spans="2:21" s="127" customFormat="1" ht="30" customHeight="1">
      <c r="B2192" s="180"/>
      <c r="C2192" s="210"/>
      <c r="D2192" s="180"/>
      <c r="E2192" s="107"/>
      <c r="F2192" s="179"/>
      <c r="G2192" s="179"/>
      <c r="H2192" s="1"/>
      <c r="I2192" s="1"/>
      <c r="J2192" s="1"/>
      <c r="K2192" s="109"/>
      <c r="L2192" s="1"/>
      <c r="M2192" s="1"/>
      <c r="N2192" s="1"/>
      <c r="O2192" s="1"/>
      <c r="P2192" s="12"/>
      <c r="Q2192" s="12"/>
      <c r="R2192" s="12"/>
      <c r="S2192" s="12"/>
      <c r="T2192" s="12"/>
      <c r="U2192" s="12"/>
    </row>
    <row r="2193" spans="2:21" s="127" customFormat="1" ht="30" customHeight="1">
      <c r="B2193" s="180"/>
      <c r="C2193" s="210"/>
      <c r="D2193" s="180"/>
      <c r="E2193" s="107"/>
      <c r="F2193" s="179"/>
      <c r="G2193" s="179"/>
      <c r="H2193" s="1"/>
      <c r="I2193" s="1"/>
      <c r="J2193" s="1"/>
      <c r="K2193" s="109"/>
      <c r="L2193" s="1"/>
      <c r="M2193" s="1"/>
      <c r="N2193" s="1"/>
      <c r="O2193" s="1"/>
      <c r="P2193" s="12"/>
      <c r="Q2193" s="12"/>
      <c r="R2193" s="12"/>
      <c r="S2193" s="12"/>
      <c r="T2193" s="12"/>
      <c r="U2193" s="12"/>
    </row>
    <row r="2194" spans="2:21" s="127" customFormat="1" ht="30" customHeight="1">
      <c r="B2194" s="180"/>
      <c r="C2194" s="210"/>
      <c r="D2194" s="180"/>
      <c r="E2194" s="107"/>
      <c r="F2194" s="179"/>
      <c r="G2194" s="179"/>
      <c r="H2194" s="1"/>
      <c r="I2194" s="1"/>
      <c r="J2194" s="1"/>
      <c r="K2194" s="109"/>
      <c r="L2194" s="1"/>
      <c r="M2194" s="1"/>
      <c r="N2194" s="1"/>
      <c r="O2194" s="1"/>
      <c r="P2194" s="12"/>
      <c r="Q2194" s="12"/>
      <c r="R2194" s="12"/>
      <c r="S2194" s="12"/>
      <c r="T2194" s="12"/>
      <c r="U2194" s="12"/>
    </row>
    <row r="2195" spans="2:21" s="127" customFormat="1" ht="30" customHeight="1">
      <c r="B2195" s="180"/>
      <c r="C2195" s="210"/>
      <c r="D2195" s="180"/>
      <c r="E2195" s="107"/>
      <c r="F2195" s="179"/>
      <c r="G2195" s="179"/>
      <c r="H2195" s="1"/>
      <c r="I2195" s="1"/>
      <c r="J2195" s="1"/>
      <c r="K2195" s="109"/>
      <c r="L2195" s="1"/>
      <c r="M2195" s="1"/>
      <c r="N2195" s="1"/>
      <c r="O2195" s="1"/>
      <c r="P2195" s="12"/>
      <c r="Q2195" s="12"/>
      <c r="R2195" s="12"/>
      <c r="S2195" s="12"/>
      <c r="T2195" s="12"/>
      <c r="U2195" s="12"/>
    </row>
    <row r="2196" spans="2:21" s="127" customFormat="1" ht="30" customHeight="1">
      <c r="B2196" s="180"/>
      <c r="C2196" s="210"/>
      <c r="D2196" s="180"/>
      <c r="E2196" s="107"/>
      <c r="F2196" s="179"/>
      <c r="G2196" s="179"/>
      <c r="H2196" s="1"/>
      <c r="I2196" s="1"/>
      <c r="J2196" s="1"/>
      <c r="K2196" s="109"/>
      <c r="L2196" s="1"/>
      <c r="M2196" s="1"/>
      <c r="N2196" s="1"/>
      <c r="O2196" s="1"/>
      <c r="P2196" s="12"/>
      <c r="Q2196" s="12"/>
      <c r="R2196" s="12"/>
      <c r="S2196" s="12"/>
      <c r="T2196" s="12"/>
      <c r="U2196" s="12"/>
    </row>
    <row r="2197" spans="2:21" s="127" customFormat="1" ht="30" customHeight="1">
      <c r="B2197" s="180"/>
      <c r="C2197" s="210"/>
      <c r="D2197" s="180"/>
      <c r="E2197" s="107"/>
      <c r="F2197" s="179"/>
      <c r="G2197" s="179"/>
      <c r="H2197" s="1"/>
      <c r="I2197" s="1"/>
      <c r="J2197" s="1"/>
      <c r="K2197" s="109"/>
      <c r="L2197" s="1"/>
      <c r="M2197" s="1"/>
      <c r="N2197" s="1"/>
      <c r="O2197" s="1"/>
      <c r="P2197" s="12"/>
      <c r="Q2197" s="12"/>
      <c r="R2197" s="12"/>
      <c r="S2197" s="12"/>
      <c r="T2197" s="12"/>
      <c r="U2197" s="12"/>
    </row>
    <row r="2198" spans="2:21" s="127" customFormat="1" ht="30" customHeight="1">
      <c r="B2198" s="180"/>
      <c r="C2198" s="210"/>
      <c r="D2198" s="180"/>
      <c r="E2198" s="107"/>
      <c r="F2198" s="179"/>
      <c r="G2198" s="179"/>
      <c r="H2198" s="1"/>
      <c r="I2198" s="1"/>
      <c r="J2198" s="1"/>
      <c r="K2198" s="109"/>
      <c r="L2198" s="1"/>
      <c r="M2198" s="1"/>
      <c r="N2198" s="1"/>
      <c r="O2198" s="1"/>
      <c r="P2198" s="12"/>
      <c r="Q2198" s="12"/>
      <c r="R2198" s="12"/>
      <c r="S2198" s="12"/>
      <c r="T2198" s="12"/>
      <c r="U2198" s="12"/>
    </row>
    <row r="2199" spans="2:21" s="127" customFormat="1" ht="30" customHeight="1">
      <c r="B2199" s="180"/>
      <c r="C2199" s="210"/>
      <c r="D2199" s="180"/>
      <c r="E2199" s="107"/>
      <c r="F2199" s="179"/>
      <c r="G2199" s="179"/>
      <c r="H2199" s="1"/>
      <c r="I2199" s="1"/>
      <c r="J2199" s="1"/>
      <c r="K2199" s="109"/>
      <c r="L2199" s="1"/>
      <c r="M2199" s="1"/>
      <c r="N2199" s="1"/>
      <c r="O2199" s="1"/>
      <c r="P2199" s="12"/>
      <c r="Q2199" s="12"/>
      <c r="R2199" s="12"/>
      <c r="S2199" s="12"/>
      <c r="T2199" s="12"/>
      <c r="U2199" s="12"/>
    </row>
    <row r="2200" spans="2:21" s="127" customFormat="1" ht="30" customHeight="1">
      <c r="B2200" s="180"/>
      <c r="C2200" s="210"/>
      <c r="D2200" s="180"/>
      <c r="E2200" s="107"/>
      <c r="F2200" s="179"/>
      <c r="G2200" s="179"/>
      <c r="H2200" s="1"/>
      <c r="I2200" s="1"/>
      <c r="J2200" s="1"/>
      <c r="K2200" s="109"/>
      <c r="L2200" s="1"/>
      <c r="M2200" s="1"/>
      <c r="N2200" s="1"/>
      <c r="O2200" s="1"/>
      <c r="P2200" s="12"/>
      <c r="Q2200" s="12"/>
      <c r="R2200" s="12"/>
      <c r="S2200" s="12"/>
      <c r="T2200" s="12"/>
      <c r="U2200" s="12"/>
    </row>
    <row r="2201" spans="2:21" s="127" customFormat="1" ht="30" customHeight="1">
      <c r="B2201" s="180"/>
      <c r="C2201" s="210"/>
      <c r="D2201" s="180"/>
      <c r="E2201" s="107"/>
      <c r="F2201" s="179"/>
      <c r="G2201" s="179"/>
      <c r="H2201" s="1"/>
      <c r="I2201" s="1"/>
      <c r="J2201" s="1"/>
      <c r="K2201" s="109"/>
      <c r="L2201" s="1"/>
      <c r="M2201" s="1"/>
      <c r="N2201" s="1"/>
      <c r="O2201" s="1"/>
      <c r="P2201" s="12"/>
      <c r="Q2201" s="12"/>
      <c r="R2201" s="12"/>
      <c r="S2201" s="12"/>
      <c r="T2201" s="12"/>
      <c r="U2201" s="12"/>
    </row>
    <row r="2202" spans="2:21" s="127" customFormat="1" ht="30" customHeight="1">
      <c r="B2202" s="180"/>
      <c r="C2202" s="210"/>
      <c r="D2202" s="180"/>
      <c r="E2202" s="107"/>
      <c r="F2202" s="179"/>
      <c r="G2202" s="179"/>
      <c r="H2202" s="1"/>
      <c r="I2202" s="1"/>
      <c r="J2202" s="1"/>
      <c r="K2202" s="109"/>
      <c r="L2202" s="1"/>
      <c r="M2202" s="1"/>
      <c r="N2202" s="1"/>
      <c r="O2202" s="1"/>
      <c r="P2202" s="12"/>
      <c r="Q2202" s="12"/>
      <c r="R2202" s="12"/>
      <c r="S2202" s="12"/>
      <c r="T2202" s="12"/>
      <c r="U2202" s="12"/>
    </row>
    <row r="2203" spans="2:21" s="127" customFormat="1" ht="30" customHeight="1">
      <c r="B2203" s="180"/>
      <c r="C2203" s="210"/>
      <c r="D2203" s="180"/>
      <c r="E2203" s="107"/>
      <c r="F2203" s="179"/>
      <c r="G2203" s="179"/>
      <c r="H2203" s="1"/>
      <c r="I2203" s="1"/>
      <c r="J2203" s="1"/>
      <c r="K2203" s="109"/>
      <c r="L2203" s="1"/>
      <c r="M2203" s="1"/>
      <c r="N2203" s="1"/>
      <c r="O2203" s="1"/>
      <c r="P2203" s="12"/>
      <c r="Q2203" s="12"/>
      <c r="R2203" s="12"/>
      <c r="S2203" s="12"/>
      <c r="T2203" s="12"/>
      <c r="U2203" s="12"/>
    </row>
    <row r="2204" spans="2:21" s="127" customFormat="1" ht="30" customHeight="1">
      <c r="B2204" s="180"/>
      <c r="C2204" s="210"/>
      <c r="D2204" s="180"/>
      <c r="E2204" s="107"/>
      <c r="F2204" s="179"/>
      <c r="G2204" s="179"/>
      <c r="H2204" s="1"/>
      <c r="I2204" s="1"/>
      <c r="J2204" s="1"/>
      <c r="K2204" s="109"/>
      <c r="L2204" s="1"/>
      <c r="M2204" s="1"/>
      <c r="N2204" s="1"/>
      <c r="O2204" s="1"/>
      <c r="P2204" s="12"/>
      <c r="Q2204" s="12"/>
      <c r="R2204" s="12"/>
      <c r="S2204" s="12"/>
      <c r="T2204" s="12"/>
      <c r="U2204" s="12"/>
    </row>
    <row r="2205" spans="2:21" s="127" customFormat="1" ht="30" customHeight="1">
      <c r="B2205" s="180"/>
      <c r="C2205" s="210"/>
      <c r="D2205" s="180"/>
      <c r="E2205" s="107"/>
      <c r="F2205" s="179"/>
      <c r="G2205" s="179"/>
      <c r="H2205" s="1"/>
      <c r="I2205" s="1"/>
      <c r="J2205" s="1"/>
      <c r="K2205" s="109"/>
      <c r="L2205" s="1"/>
      <c r="M2205" s="1"/>
      <c r="N2205" s="1"/>
      <c r="O2205" s="1"/>
      <c r="P2205" s="12"/>
      <c r="Q2205" s="12"/>
      <c r="R2205" s="12"/>
      <c r="S2205" s="12"/>
      <c r="T2205" s="12"/>
      <c r="U2205" s="12"/>
    </row>
    <row r="2206" spans="2:21" s="127" customFormat="1" ht="30" customHeight="1">
      <c r="B2206" s="180"/>
      <c r="C2206" s="210"/>
      <c r="D2206" s="180"/>
      <c r="E2206" s="107"/>
      <c r="F2206" s="179"/>
      <c r="G2206" s="179"/>
      <c r="H2206" s="1"/>
      <c r="I2206" s="1"/>
      <c r="J2206" s="1"/>
      <c r="K2206" s="109"/>
      <c r="L2206" s="1"/>
      <c r="M2206" s="1"/>
      <c r="N2206" s="1"/>
      <c r="O2206" s="1"/>
      <c r="P2206" s="12"/>
      <c r="Q2206" s="12"/>
      <c r="R2206" s="12"/>
      <c r="S2206" s="12"/>
      <c r="T2206" s="12"/>
      <c r="U2206" s="12"/>
    </row>
    <row r="2207" spans="2:21" s="127" customFormat="1" ht="30" customHeight="1">
      <c r="B2207" s="180"/>
      <c r="C2207" s="210"/>
      <c r="D2207" s="180"/>
      <c r="E2207" s="107"/>
      <c r="F2207" s="179"/>
      <c r="G2207" s="179"/>
      <c r="H2207" s="1"/>
      <c r="I2207" s="1"/>
      <c r="J2207" s="1"/>
      <c r="K2207" s="109"/>
      <c r="L2207" s="1"/>
      <c r="M2207" s="1"/>
      <c r="N2207" s="1"/>
      <c r="O2207" s="1"/>
      <c r="P2207" s="12"/>
      <c r="Q2207" s="12"/>
      <c r="R2207" s="12"/>
      <c r="S2207" s="12"/>
      <c r="T2207" s="12"/>
      <c r="U2207" s="12"/>
    </row>
    <row r="2208" spans="2:21" s="127" customFormat="1" ht="30" customHeight="1">
      <c r="B2208" s="180"/>
      <c r="C2208" s="210"/>
      <c r="D2208" s="180"/>
      <c r="E2208" s="107"/>
      <c r="F2208" s="179"/>
      <c r="G2208" s="179"/>
      <c r="H2208" s="1"/>
      <c r="I2208" s="1"/>
      <c r="J2208" s="1"/>
      <c r="K2208" s="109"/>
      <c r="L2208" s="1"/>
      <c r="M2208" s="1"/>
      <c r="N2208" s="1"/>
      <c r="O2208" s="1"/>
      <c r="P2208" s="12"/>
      <c r="Q2208" s="12"/>
      <c r="R2208" s="12"/>
      <c r="S2208" s="12"/>
      <c r="T2208" s="12"/>
      <c r="U2208" s="12"/>
    </row>
    <row r="2209" spans="2:21" s="127" customFormat="1" ht="30" customHeight="1">
      <c r="B2209" s="180"/>
      <c r="C2209" s="210"/>
      <c r="D2209" s="180"/>
      <c r="E2209" s="107"/>
      <c r="F2209" s="179"/>
      <c r="G2209" s="179"/>
      <c r="H2209" s="1"/>
      <c r="I2209" s="1"/>
      <c r="J2209" s="1"/>
      <c r="K2209" s="109"/>
      <c r="L2209" s="1"/>
      <c r="M2209" s="1"/>
      <c r="N2209" s="1"/>
      <c r="O2209" s="1"/>
      <c r="P2209" s="12"/>
      <c r="Q2209" s="12"/>
      <c r="R2209" s="12"/>
      <c r="S2209" s="12"/>
      <c r="T2209" s="12"/>
      <c r="U2209" s="12"/>
    </row>
    <row r="2210" spans="2:21" s="127" customFormat="1" ht="30" customHeight="1">
      <c r="B2210" s="180"/>
      <c r="C2210" s="210"/>
      <c r="D2210" s="180"/>
      <c r="E2210" s="107"/>
      <c r="F2210" s="179"/>
      <c r="G2210" s="179"/>
      <c r="H2210" s="1"/>
      <c r="I2210" s="1"/>
      <c r="J2210" s="1"/>
      <c r="K2210" s="109"/>
      <c r="L2210" s="1"/>
      <c r="M2210" s="1"/>
      <c r="N2210" s="1"/>
      <c r="O2210" s="1"/>
      <c r="P2210" s="12"/>
      <c r="Q2210" s="12"/>
      <c r="R2210" s="12"/>
      <c r="S2210" s="12"/>
      <c r="T2210" s="12"/>
      <c r="U2210" s="12"/>
    </row>
    <row r="2211" spans="2:21" s="127" customFormat="1" ht="30" customHeight="1">
      <c r="B2211" s="180"/>
      <c r="C2211" s="210"/>
      <c r="D2211" s="180"/>
      <c r="E2211" s="107"/>
      <c r="F2211" s="179"/>
      <c r="G2211" s="179"/>
      <c r="H2211" s="1"/>
      <c r="I2211" s="1"/>
      <c r="J2211" s="1"/>
      <c r="K2211" s="109"/>
      <c r="L2211" s="1"/>
      <c r="M2211" s="1"/>
      <c r="N2211" s="1"/>
      <c r="O2211" s="1"/>
      <c r="P2211" s="12"/>
      <c r="Q2211" s="12"/>
      <c r="R2211" s="12"/>
      <c r="S2211" s="12"/>
      <c r="T2211" s="12"/>
      <c r="U2211" s="12"/>
    </row>
    <row r="2212" spans="2:21" s="127" customFormat="1" ht="30" customHeight="1">
      <c r="B2212" s="180"/>
      <c r="C2212" s="210"/>
      <c r="D2212" s="180"/>
      <c r="E2212" s="107"/>
      <c r="F2212" s="179"/>
      <c r="G2212" s="179"/>
      <c r="H2212" s="1"/>
      <c r="I2212" s="1"/>
      <c r="J2212" s="1"/>
      <c r="K2212" s="109"/>
      <c r="L2212" s="1"/>
      <c r="M2212" s="1"/>
      <c r="N2212" s="1"/>
      <c r="O2212" s="1"/>
      <c r="P2212" s="12"/>
      <c r="Q2212" s="12"/>
      <c r="R2212" s="12"/>
      <c r="S2212" s="12"/>
      <c r="T2212" s="12"/>
      <c r="U2212" s="12"/>
    </row>
    <row r="2213" spans="2:21" s="127" customFormat="1" ht="30" customHeight="1">
      <c r="B2213" s="180"/>
      <c r="C2213" s="210"/>
      <c r="D2213" s="180"/>
      <c r="E2213" s="107"/>
      <c r="F2213" s="179"/>
      <c r="G2213" s="179"/>
      <c r="H2213" s="1"/>
      <c r="I2213" s="1"/>
      <c r="J2213" s="1"/>
      <c r="K2213" s="109"/>
      <c r="L2213" s="1"/>
      <c r="M2213" s="1"/>
      <c r="N2213" s="1"/>
      <c r="O2213" s="1"/>
      <c r="P2213" s="12"/>
      <c r="Q2213" s="12"/>
      <c r="R2213" s="12"/>
      <c r="S2213" s="12"/>
      <c r="T2213" s="12"/>
      <c r="U2213" s="12"/>
    </row>
    <row r="2214" spans="2:21" s="127" customFormat="1" ht="30" customHeight="1">
      <c r="B2214" s="180"/>
      <c r="C2214" s="210"/>
      <c r="D2214" s="180"/>
      <c r="E2214" s="107"/>
      <c r="F2214" s="179"/>
      <c r="G2214" s="179"/>
      <c r="H2214" s="1"/>
      <c r="I2214" s="1"/>
      <c r="J2214" s="1"/>
      <c r="K2214" s="109"/>
      <c r="L2214" s="1"/>
      <c r="M2214" s="1"/>
      <c r="N2214" s="1"/>
      <c r="O2214" s="1"/>
      <c r="P2214" s="12"/>
      <c r="Q2214" s="12"/>
      <c r="R2214" s="12"/>
      <c r="S2214" s="12"/>
      <c r="T2214" s="12"/>
      <c r="U2214" s="12"/>
    </row>
    <row r="2215" spans="2:21" s="127" customFormat="1" ht="30" customHeight="1">
      <c r="B2215" s="180"/>
      <c r="C2215" s="210"/>
      <c r="D2215" s="180"/>
      <c r="E2215" s="107"/>
      <c r="F2215" s="179"/>
      <c r="G2215" s="179"/>
      <c r="H2215" s="1"/>
      <c r="I2215" s="1"/>
      <c r="J2215" s="1"/>
      <c r="K2215" s="109"/>
      <c r="L2215" s="1"/>
      <c r="M2215" s="1"/>
      <c r="N2215" s="1"/>
      <c r="O2215" s="1"/>
      <c r="P2215" s="12"/>
      <c r="Q2215" s="12"/>
      <c r="R2215" s="12"/>
      <c r="S2215" s="12"/>
      <c r="T2215" s="12"/>
      <c r="U2215" s="12"/>
    </row>
    <row r="2216" spans="2:21" s="127" customFormat="1" ht="30" customHeight="1">
      <c r="B2216" s="180"/>
      <c r="C2216" s="210"/>
      <c r="D2216" s="180"/>
      <c r="E2216" s="107"/>
      <c r="F2216" s="179"/>
      <c r="G2216" s="179"/>
      <c r="H2216" s="1"/>
      <c r="I2216" s="1"/>
      <c r="J2216" s="1"/>
      <c r="K2216" s="109"/>
      <c r="L2216" s="1"/>
      <c r="M2216" s="1"/>
      <c r="N2216" s="1"/>
      <c r="O2216" s="1"/>
      <c r="P2216" s="12"/>
      <c r="Q2216" s="12"/>
      <c r="R2216" s="12"/>
      <c r="S2216" s="12"/>
      <c r="T2216" s="12"/>
      <c r="U2216" s="12"/>
    </row>
    <row r="2217" spans="2:21" s="127" customFormat="1" ht="30" customHeight="1">
      <c r="B2217" s="180"/>
      <c r="C2217" s="210"/>
      <c r="D2217" s="180"/>
      <c r="E2217" s="107"/>
      <c r="F2217" s="179"/>
      <c r="G2217" s="179"/>
      <c r="H2217" s="1"/>
      <c r="I2217" s="1"/>
      <c r="J2217" s="1"/>
      <c r="K2217" s="109"/>
      <c r="L2217" s="1"/>
      <c r="M2217" s="1"/>
      <c r="N2217" s="1"/>
      <c r="O2217" s="1"/>
      <c r="P2217" s="12"/>
      <c r="Q2217" s="12"/>
      <c r="R2217" s="12"/>
      <c r="S2217" s="12"/>
      <c r="T2217" s="12"/>
      <c r="U2217" s="12"/>
    </row>
    <row r="2218" spans="2:21" s="127" customFormat="1" ht="30" customHeight="1">
      <c r="B2218" s="180"/>
      <c r="C2218" s="210"/>
      <c r="D2218" s="180"/>
      <c r="E2218" s="107"/>
      <c r="F2218" s="179"/>
      <c r="G2218" s="179"/>
      <c r="H2218" s="1"/>
      <c r="I2218" s="1"/>
      <c r="J2218" s="1"/>
      <c r="K2218" s="109"/>
      <c r="L2218" s="1"/>
      <c r="M2218" s="1"/>
      <c r="N2218" s="1"/>
      <c r="O2218" s="1"/>
      <c r="P2218" s="12"/>
      <c r="Q2218" s="12"/>
      <c r="R2218" s="12"/>
      <c r="S2218" s="12"/>
      <c r="T2218" s="12"/>
      <c r="U2218" s="12"/>
    </row>
    <row r="2219" spans="2:21" s="127" customFormat="1" ht="30" customHeight="1">
      <c r="B2219" s="180"/>
      <c r="C2219" s="210"/>
      <c r="D2219" s="180"/>
      <c r="E2219" s="107"/>
      <c r="F2219" s="179"/>
      <c r="G2219" s="179"/>
      <c r="H2219" s="1"/>
      <c r="I2219" s="1"/>
      <c r="J2219" s="1"/>
      <c r="K2219" s="109"/>
      <c r="L2219" s="1"/>
      <c r="M2219" s="1"/>
      <c r="N2219" s="1"/>
      <c r="O2219" s="1"/>
      <c r="P2219" s="12"/>
      <c r="Q2219" s="12"/>
      <c r="R2219" s="12"/>
      <c r="S2219" s="12"/>
      <c r="T2219" s="12"/>
      <c r="U2219" s="12"/>
    </row>
    <row r="2220" spans="2:21" s="127" customFormat="1" ht="30" customHeight="1">
      <c r="B2220" s="180"/>
      <c r="C2220" s="210"/>
      <c r="D2220" s="180"/>
      <c r="E2220" s="107"/>
      <c r="F2220" s="179"/>
      <c r="G2220" s="179"/>
      <c r="H2220" s="1"/>
      <c r="I2220" s="1"/>
      <c r="J2220" s="1"/>
      <c r="K2220" s="109"/>
      <c r="L2220" s="1"/>
      <c r="M2220" s="1"/>
      <c r="N2220" s="1"/>
      <c r="O2220" s="1"/>
      <c r="P2220" s="12"/>
      <c r="Q2220" s="12"/>
      <c r="R2220" s="12"/>
      <c r="S2220" s="12"/>
      <c r="T2220" s="12"/>
      <c r="U2220" s="12"/>
    </row>
    <row r="2221" spans="2:21" s="127" customFormat="1" ht="30" customHeight="1">
      <c r="B2221" s="180"/>
      <c r="C2221" s="210"/>
      <c r="D2221" s="180"/>
      <c r="E2221" s="107"/>
      <c r="F2221" s="179"/>
      <c r="G2221" s="179"/>
      <c r="H2221" s="1"/>
      <c r="I2221" s="1"/>
      <c r="J2221" s="1"/>
      <c r="K2221" s="109"/>
      <c r="L2221" s="1"/>
      <c r="M2221" s="1"/>
      <c r="N2221" s="1"/>
      <c r="O2221" s="1"/>
      <c r="P2221" s="12"/>
      <c r="Q2221" s="12"/>
      <c r="R2221" s="12"/>
      <c r="S2221" s="12"/>
      <c r="T2221" s="12"/>
      <c r="U2221" s="12"/>
    </row>
    <row r="2222" spans="2:21" s="127" customFormat="1" ht="30" customHeight="1">
      <c r="B2222" s="180"/>
      <c r="C2222" s="210"/>
      <c r="D2222" s="180"/>
      <c r="E2222" s="107"/>
      <c r="F2222" s="179"/>
      <c r="G2222" s="179"/>
      <c r="H2222" s="1"/>
      <c r="I2222" s="1"/>
      <c r="J2222" s="1"/>
      <c r="K2222" s="109"/>
      <c r="L2222" s="1"/>
      <c r="M2222" s="1"/>
      <c r="N2222" s="1"/>
      <c r="O2222" s="1"/>
      <c r="P2222" s="12"/>
      <c r="Q2222" s="12"/>
      <c r="R2222" s="12"/>
      <c r="S2222" s="12"/>
      <c r="T2222" s="12"/>
      <c r="U2222" s="12"/>
    </row>
    <row r="2223" spans="2:21" s="127" customFormat="1" ht="30" customHeight="1">
      <c r="B2223" s="180"/>
      <c r="C2223" s="210"/>
      <c r="D2223" s="180"/>
      <c r="E2223" s="107"/>
      <c r="F2223" s="179"/>
      <c r="G2223" s="179"/>
      <c r="H2223" s="1"/>
      <c r="I2223" s="1"/>
      <c r="J2223" s="1"/>
      <c r="K2223" s="109"/>
      <c r="L2223" s="1"/>
      <c r="M2223" s="1"/>
      <c r="N2223" s="1"/>
      <c r="O2223" s="1"/>
      <c r="P2223" s="12"/>
      <c r="Q2223" s="12"/>
      <c r="R2223" s="12"/>
      <c r="S2223" s="12"/>
      <c r="T2223" s="12"/>
      <c r="U2223" s="12"/>
    </row>
    <row r="2224" spans="2:21" s="127" customFormat="1" ht="30" customHeight="1">
      <c r="B2224" s="180"/>
      <c r="C2224" s="210"/>
      <c r="D2224" s="180"/>
      <c r="E2224" s="107"/>
      <c r="F2224" s="179"/>
      <c r="G2224" s="179"/>
      <c r="H2224" s="1"/>
      <c r="I2224" s="1"/>
      <c r="J2224" s="1"/>
      <c r="K2224" s="109"/>
      <c r="L2224" s="1"/>
      <c r="M2224" s="1"/>
      <c r="N2224" s="1"/>
      <c r="O2224" s="1"/>
      <c r="P2224" s="12"/>
      <c r="Q2224" s="12"/>
      <c r="R2224" s="12"/>
      <c r="S2224" s="12"/>
      <c r="T2224" s="12"/>
      <c r="U2224" s="12"/>
    </row>
    <row r="2225" spans="2:21" s="127" customFormat="1" ht="30" customHeight="1">
      <c r="B2225" s="180"/>
      <c r="C2225" s="210"/>
      <c r="D2225" s="180"/>
      <c r="E2225" s="107"/>
      <c r="F2225" s="179"/>
      <c r="G2225" s="179"/>
      <c r="H2225" s="1"/>
      <c r="I2225" s="1"/>
      <c r="J2225" s="1"/>
      <c r="K2225" s="109"/>
      <c r="L2225" s="1"/>
      <c r="M2225" s="1"/>
      <c r="N2225" s="1"/>
      <c r="O2225" s="1"/>
      <c r="P2225" s="12"/>
      <c r="Q2225" s="12"/>
      <c r="R2225" s="12"/>
      <c r="S2225" s="12"/>
      <c r="T2225" s="12"/>
      <c r="U2225" s="12"/>
    </row>
    <row r="2226" spans="2:21" s="127" customFormat="1" ht="30" customHeight="1">
      <c r="B2226" s="180"/>
      <c r="C2226" s="210"/>
      <c r="D2226" s="180"/>
      <c r="E2226" s="107"/>
      <c r="F2226" s="179"/>
      <c r="G2226" s="179"/>
      <c r="H2226" s="1"/>
      <c r="I2226" s="1"/>
      <c r="J2226" s="1"/>
      <c r="K2226" s="109"/>
      <c r="L2226" s="1"/>
      <c r="M2226" s="1"/>
      <c r="N2226" s="1"/>
      <c r="O2226" s="1"/>
      <c r="P2226" s="12"/>
      <c r="Q2226" s="12"/>
      <c r="R2226" s="12"/>
      <c r="S2226" s="12"/>
      <c r="T2226" s="12"/>
      <c r="U2226" s="12"/>
    </row>
    <row r="2227" spans="2:21" s="127" customFormat="1" ht="30" customHeight="1">
      <c r="B2227" s="180"/>
      <c r="C2227" s="210"/>
      <c r="D2227" s="180"/>
      <c r="E2227" s="107"/>
      <c r="F2227" s="179"/>
      <c r="G2227" s="179"/>
      <c r="H2227" s="1"/>
      <c r="I2227" s="1"/>
      <c r="J2227" s="1"/>
      <c r="K2227" s="109"/>
      <c r="L2227" s="1"/>
      <c r="M2227" s="1"/>
      <c r="N2227" s="1"/>
      <c r="O2227" s="1"/>
      <c r="P2227" s="12"/>
      <c r="Q2227" s="12"/>
      <c r="R2227" s="12"/>
      <c r="S2227" s="12"/>
      <c r="T2227" s="12"/>
      <c r="U2227" s="12"/>
    </row>
    <row r="2228" spans="2:21" s="127" customFormat="1" ht="30" customHeight="1">
      <c r="B2228" s="180"/>
      <c r="C2228" s="210"/>
      <c r="D2228" s="180"/>
      <c r="E2228" s="107"/>
      <c r="F2228" s="179"/>
      <c r="G2228" s="179"/>
      <c r="H2228" s="1"/>
      <c r="I2228" s="1"/>
      <c r="J2228" s="1"/>
      <c r="K2228" s="109"/>
      <c r="L2228" s="1"/>
      <c r="M2228" s="1"/>
      <c r="N2228" s="1"/>
      <c r="O2228" s="1"/>
      <c r="P2228" s="12"/>
      <c r="Q2228" s="12"/>
      <c r="R2228" s="12"/>
      <c r="S2228" s="12"/>
      <c r="T2228" s="12"/>
      <c r="U2228" s="12"/>
    </row>
    <row r="2229" spans="2:21" s="127" customFormat="1" ht="30" customHeight="1">
      <c r="B2229" s="180"/>
      <c r="C2229" s="210"/>
      <c r="D2229" s="180"/>
      <c r="E2229" s="107"/>
      <c r="F2229" s="179"/>
      <c r="G2229" s="179"/>
      <c r="H2229" s="1"/>
      <c r="I2229" s="1"/>
      <c r="J2229" s="1"/>
      <c r="K2229" s="109"/>
      <c r="L2229" s="1"/>
      <c r="M2229" s="1"/>
      <c r="N2229" s="1"/>
      <c r="O2229" s="1"/>
      <c r="P2229" s="12"/>
      <c r="Q2229" s="12"/>
      <c r="R2229" s="12"/>
      <c r="S2229" s="12"/>
      <c r="T2229" s="12"/>
      <c r="U2229" s="12"/>
    </row>
    <row r="2230" spans="2:21" s="127" customFormat="1" ht="30" customHeight="1">
      <c r="B2230" s="180"/>
      <c r="C2230" s="210"/>
      <c r="D2230" s="180"/>
      <c r="E2230" s="107"/>
      <c r="F2230" s="179"/>
      <c r="G2230" s="179"/>
      <c r="H2230" s="1"/>
      <c r="I2230" s="1"/>
      <c r="J2230" s="1"/>
      <c r="K2230" s="109"/>
      <c r="L2230" s="1"/>
      <c r="M2230" s="1"/>
      <c r="N2230" s="1"/>
      <c r="O2230" s="1"/>
      <c r="P2230" s="12"/>
      <c r="Q2230" s="12"/>
      <c r="R2230" s="12"/>
      <c r="S2230" s="12"/>
      <c r="T2230" s="12"/>
      <c r="U2230" s="12"/>
    </row>
    <row r="2231" spans="2:21" s="127" customFormat="1" ht="30" customHeight="1">
      <c r="B2231" s="180"/>
      <c r="C2231" s="210"/>
      <c r="D2231" s="180"/>
      <c r="E2231" s="107"/>
      <c r="F2231" s="179"/>
      <c r="G2231" s="179"/>
      <c r="H2231" s="1"/>
      <c r="I2231" s="1"/>
      <c r="J2231" s="1"/>
      <c r="K2231" s="109"/>
      <c r="L2231" s="1"/>
      <c r="M2231" s="1"/>
      <c r="N2231" s="1"/>
      <c r="O2231" s="1"/>
      <c r="P2231" s="12"/>
      <c r="Q2231" s="12"/>
      <c r="R2231" s="12"/>
      <c r="S2231" s="12"/>
      <c r="T2231" s="12"/>
      <c r="U2231" s="12"/>
    </row>
    <row r="2232" spans="2:21" s="127" customFormat="1" ht="30" customHeight="1">
      <c r="B2232" s="180"/>
      <c r="C2232" s="210"/>
      <c r="D2232" s="180"/>
      <c r="E2232" s="107"/>
      <c r="F2232" s="179"/>
      <c r="G2232" s="179"/>
      <c r="H2232" s="1"/>
      <c r="I2232" s="1"/>
      <c r="J2232" s="1"/>
      <c r="K2232" s="109"/>
      <c r="L2232" s="1"/>
      <c r="M2232" s="1"/>
      <c r="N2232" s="1"/>
      <c r="O2232" s="1"/>
      <c r="P2232" s="12"/>
      <c r="Q2232" s="12"/>
      <c r="R2232" s="12"/>
      <c r="S2232" s="12"/>
      <c r="T2232" s="12"/>
      <c r="U2232" s="12"/>
    </row>
    <row r="2233" spans="2:21" s="127" customFormat="1" ht="30" customHeight="1">
      <c r="B2233" s="180"/>
      <c r="C2233" s="210"/>
      <c r="D2233" s="180"/>
      <c r="E2233" s="107"/>
      <c r="F2233" s="179"/>
      <c r="G2233" s="179"/>
      <c r="H2233" s="1"/>
      <c r="I2233" s="1"/>
      <c r="J2233" s="1"/>
      <c r="K2233" s="109"/>
      <c r="L2233" s="1"/>
      <c r="M2233" s="1"/>
      <c r="N2233" s="1"/>
      <c r="O2233" s="1"/>
      <c r="P2233" s="12"/>
      <c r="Q2233" s="12"/>
      <c r="R2233" s="12"/>
      <c r="S2233" s="12"/>
      <c r="T2233" s="12"/>
      <c r="U2233" s="12"/>
    </row>
    <row r="2234" spans="2:21" s="127" customFormat="1" ht="30" customHeight="1">
      <c r="B2234" s="180"/>
      <c r="C2234" s="210"/>
      <c r="D2234" s="180"/>
      <c r="E2234" s="107"/>
      <c r="F2234" s="179"/>
      <c r="G2234" s="179"/>
      <c r="H2234" s="1"/>
      <c r="I2234" s="1"/>
      <c r="J2234" s="1"/>
      <c r="K2234" s="109"/>
      <c r="L2234" s="1"/>
      <c r="M2234" s="1"/>
      <c r="N2234" s="1"/>
      <c r="O2234" s="1"/>
      <c r="P2234" s="12"/>
      <c r="Q2234" s="12"/>
      <c r="R2234" s="12"/>
      <c r="S2234" s="12"/>
      <c r="T2234" s="12"/>
      <c r="U2234" s="12"/>
    </row>
    <row r="2235" spans="2:21" s="127" customFormat="1" ht="30" customHeight="1">
      <c r="B2235" s="180"/>
      <c r="C2235" s="210"/>
      <c r="D2235" s="180"/>
      <c r="E2235" s="107"/>
      <c r="F2235" s="179"/>
      <c r="G2235" s="179"/>
      <c r="H2235" s="1"/>
      <c r="I2235" s="1"/>
      <c r="J2235" s="1"/>
      <c r="K2235" s="109"/>
      <c r="L2235" s="1"/>
      <c r="M2235" s="1"/>
      <c r="N2235" s="1"/>
      <c r="O2235" s="1"/>
      <c r="P2235" s="12"/>
      <c r="Q2235" s="12"/>
      <c r="R2235" s="12"/>
      <c r="S2235" s="12"/>
      <c r="T2235" s="12"/>
      <c r="U2235" s="12"/>
    </row>
    <row r="2236" spans="2:21" s="127" customFormat="1" ht="30" customHeight="1">
      <c r="B2236" s="180"/>
      <c r="C2236" s="210"/>
      <c r="D2236" s="180"/>
      <c r="E2236" s="107"/>
      <c r="F2236" s="179"/>
      <c r="G2236" s="179"/>
      <c r="H2236" s="1"/>
      <c r="I2236" s="1"/>
      <c r="J2236" s="1"/>
      <c r="K2236" s="109"/>
      <c r="L2236" s="1"/>
      <c r="M2236" s="1"/>
      <c r="N2236" s="1"/>
      <c r="O2236" s="1"/>
      <c r="P2236" s="12"/>
      <c r="Q2236" s="12"/>
      <c r="R2236" s="12"/>
      <c r="S2236" s="12"/>
      <c r="T2236" s="12"/>
      <c r="U2236" s="12"/>
    </row>
    <row r="2237" spans="2:21" s="127" customFormat="1" ht="30" customHeight="1">
      <c r="B2237" s="180"/>
      <c r="C2237" s="210"/>
      <c r="D2237" s="180"/>
      <c r="E2237" s="107"/>
      <c r="F2237" s="179"/>
      <c r="G2237" s="179"/>
      <c r="H2237" s="1"/>
      <c r="I2237" s="1"/>
      <c r="J2237" s="1"/>
      <c r="K2237" s="109"/>
      <c r="L2237" s="1"/>
      <c r="M2237" s="1"/>
      <c r="N2237" s="1"/>
      <c r="O2237" s="1"/>
      <c r="P2237" s="12"/>
      <c r="Q2237" s="12"/>
      <c r="R2237" s="12"/>
      <c r="S2237" s="12"/>
      <c r="T2237" s="12"/>
      <c r="U2237" s="12"/>
    </row>
    <row r="2238" spans="2:21" s="127" customFormat="1" ht="30" customHeight="1">
      <c r="B2238" s="180"/>
      <c r="C2238" s="210"/>
      <c r="D2238" s="180"/>
      <c r="E2238" s="107"/>
      <c r="F2238" s="179"/>
      <c r="G2238" s="179"/>
      <c r="H2238" s="1"/>
      <c r="I2238" s="1"/>
      <c r="J2238" s="1"/>
      <c r="K2238" s="109"/>
      <c r="L2238" s="1"/>
      <c r="M2238" s="1"/>
      <c r="N2238" s="1"/>
      <c r="O2238" s="1"/>
      <c r="P2238" s="12"/>
      <c r="Q2238" s="12"/>
      <c r="R2238" s="12"/>
      <c r="S2238" s="12"/>
      <c r="T2238" s="12"/>
      <c r="U2238" s="12"/>
    </row>
    <row r="2239" spans="2:21" s="127" customFormat="1" ht="30" customHeight="1">
      <c r="B2239" s="180"/>
      <c r="C2239" s="210"/>
      <c r="D2239" s="180"/>
      <c r="E2239" s="107"/>
      <c r="F2239" s="179"/>
      <c r="G2239" s="179"/>
      <c r="H2239" s="1"/>
      <c r="I2239" s="1"/>
      <c r="J2239" s="1"/>
      <c r="K2239" s="109"/>
      <c r="L2239" s="1"/>
      <c r="M2239" s="1"/>
      <c r="N2239" s="1"/>
      <c r="O2239" s="1"/>
      <c r="P2239" s="12"/>
      <c r="Q2239" s="12"/>
      <c r="R2239" s="12"/>
      <c r="S2239" s="12"/>
      <c r="T2239" s="12"/>
      <c r="U2239" s="12"/>
    </row>
    <row r="2240" spans="2:21" s="127" customFormat="1" ht="30" customHeight="1">
      <c r="B2240" s="180"/>
      <c r="C2240" s="210"/>
      <c r="D2240" s="180"/>
      <c r="E2240" s="107"/>
      <c r="F2240" s="179"/>
      <c r="G2240" s="179"/>
      <c r="H2240" s="1"/>
      <c r="I2240" s="1"/>
      <c r="J2240" s="1"/>
      <c r="K2240" s="109"/>
      <c r="L2240" s="1"/>
      <c r="M2240" s="1"/>
      <c r="N2240" s="1"/>
      <c r="O2240" s="1"/>
      <c r="P2240" s="12"/>
      <c r="Q2240" s="12"/>
      <c r="R2240" s="12"/>
      <c r="S2240" s="12"/>
      <c r="T2240" s="12"/>
      <c r="U2240" s="12"/>
    </row>
    <row r="2241" spans="2:21" s="127" customFormat="1" ht="30" customHeight="1">
      <c r="B2241" s="180"/>
      <c r="C2241" s="210"/>
      <c r="D2241" s="180"/>
      <c r="E2241" s="107"/>
      <c r="F2241" s="179"/>
      <c r="G2241" s="179"/>
      <c r="H2241" s="1"/>
      <c r="I2241" s="1"/>
      <c r="J2241" s="1"/>
      <c r="K2241" s="109"/>
      <c r="L2241" s="1"/>
      <c r="M2241" s="1"/>
      <c r="N2241" s="1"/>
      <c r="O2241" s="1"/>
      <c r="P2241" s="12"/>
      <c r="Q2241" s="12"/>
      <c r="R2241" s="12"/>
      <c r="S2241" s="12"/>
      <c r="T2241" s="12"/>
      <c r="U2241" s="12"/>
    </row>
    <row r="2242" spans="2:21" s="127" customFormat="1" ht="30" customHeight="1">
      <c r="B2242" s="180"/>
      <c r="C2242" s="210"/>
      <c r="D2242" s="180"/>
      <c r="E2242" s="107"/>
      <c r="F2242" s="179"/>
      <c r="G2242" s="179"/>
      <c r="H2242" s="1"/>
      <c r="I2242" s="1"/>
      <c r="J2242" s="1"/>
      <c r="K2242" s="109"/>
      <c r="L2242" s="1"/>
      <c r="M2242" s="1"/>
      <c r="N2242" s="1"/>
      <c r="O2242" s="1"/>
      <c r="P2242" s="12"/>
      <c r="Q2242" s="12"/>
      <c r="R2242" s="12"/>
      <c r="S2242" s="12"/>
      <c r="T2242" s="12"/>
      <c r="U2242" s="12"/>
    </row>
    <row r="2243" spans="2:21" s="127" customFormat="1" ht="30" customHeight="1">
      <c r="B2243" s="180"/>
      <c r="C2243" s="210"/>
      <c r="D2243" s="180"/>
      <c r="E2243" s="107"/>
      <c r="F2243" s="179"/>
      <c r="G2243" s="179"/>
      <c r="H2243" s="1"/>
      <c r="I2243" s="1"/>
      <c r="J2243" s="1"/>
      <c r="K2243" s="109"/>
      <c r="L2243" s="1"/>
      <c r="M2243" s="1"/>
      <c r="N2243" s="1"/>
      <c r="O2243" s="1"/>
      <c r="P2243" s="12"/>
      <c r="Q2243" s="12"/>
      <c r="R2243" s="12"/>
      <c r="S2243" s="12"/>
      <c r="T2243" s="12"/>
      <c r="U2243" s="12"/>
    </row>
    <row r="2244" spans="2:21" s="127" customFormat="1" ht="30" customHeight="1">
      <c r="B2244" s="180"/>
      <c r="C2244" s="210"/>
      <c r="D2244" s="180"/>
      <c r="E2244" s="107"/>
      <c r="F2244" s="179"/>
      <c r="G2244" s="179"/>
      <c r="H2244" s="1"/>
      <c r="I2244" s="1"/>
      <c r="J2244" s="1"/>
      <c r="K2244" s="109"/>
      <c r="L2244" s="1"/>
      <c r="M2244" s="1"/>
      <c r="N2244" s="1"/>
      <c r="O2244" s="1"/>
      <c r="P2244" s="12"/>
      <c r="Q2244" s="12"/>
      <c r="R2244" s="12"/>
      <c r="S2244" s="12"/>
      <c r="T2244" s="12"/>
      <c r="U2244" s="12"/>
    </row>
    <row r="2245" spans="2:21" s="127" customFormat="1" ht="30" customHeight="1">
      <c r="B2245" s="180"/>
      <c r="C2245" s="210"/>
      <c r="D2245" s="180"/>
      <c r="E2245" s="107"/>
      <c r="F2245" s="179"/>
      <c r="G2245" s="179"/>
      <c r="H2245" s="1"/>
      <c r="I2245" s="1"/>
      <c r="J2245" s="1"/>
      <c r="K2245" s="109"/>
      <c r="L2245" s="1"/>
      <c r="M2245" s="1"/>
      <c r="N2245" s="1"/>
      <c r="O2245" s="1"/>
      <c r="P2245" s="12"/>
      <c r="Q2245" s="12"/>
      <c r="R2245" s="12"/>
      <c r="S2245" s="12"/>
      <c r="T2245" s="12"/>
      <c r="U2245" s="12"/>
    </row>
    <row r="2246" spans="2:21" s="127" customFormat="1" ht="30" customHeight="1">
      <c r="B2246" s="180"/>
      <c r="C2246" s="210"/>
      <c r="D2246" s="180"/>
      <c r="E2246" s="107"/>
      <c r="F2246" s="179"/>
      <c r="G2246" s="179"/>
      <c r="H2246" s="1"/>
      <c r="I2246" s="1"/>
      <c r="J2246" s="1"/>
      <c r="K2246" s="109"/>
      <c r="L2246" s="1"/>
      <c r="M2246" s="1"/>
      <c r="N2246" s="1"/>
      <c r="O2246" s="1"/>
      <c r="P2246" s="12"/>
      <c r="Q2246" s="12"/>
      <c r="R2246" s="12"/>
      <c r="S2246" s="12"/>
      <c r="T2246" s="12"/>
      <c r="U2246" s="12"/>
    </row>
    <row r="2247" spans="2:21" s="127" customFormat="1" ht="30" customHeight="1">
      <c r="B2247" s="180"/>
      <c r="C2247" s="210"/>
      <c r="D2247" s="180"/>
      <c r="E2247" s="107"/>
      <c r="F2247" s="179"/>
      <c r="G2247" s="179"/>
      <c r="H2247" s="1"/>
      <c r="I2247" s="1"/>
      <c r="J2247" s="1"/>
      <c r="K2247" s="109"/>
      <c r="L2247" s="1"/>
      <c r="M2247" s="1"/>
      <c r="N2247" s="1"/>
      <c r="O2247" s="1"/>
      <c r="P2247" s="12"/>
      <c r="Q2247" s="12"/>
      <c r="R2247" s="12"/>
      <c r="S2247" s="12"/>
      <c r="T2247" s="12"/>
      <c r="U2247" s="12"/>
    </row>
    <row r="2248" spans="2:21" s="127" customFormat="1" ht="30" customHeight="1">
      <c r="B2248" s="180"/>
      <c r="C2248" s="210"/>
      <c r="D2248" s="180"/>
      <c r="E2248" s="107"/>
      <c r="F2248" s="179"/>
      <c r="G2248" s="179"/>
      <c r="H2248" s="1"/>
      <c r="I2248" s="1"/>
      <c r="J2248" s="1"/>
      <c r="K2248" s="109"/>
      <c r="L2248" s="1"/>
      <c r="M2248" s="1"/>
      <c r="N2248" s="1"/>
      <c r="O2248" s="1"/>
      <c r="P2248" s="12"/>
      <c r="Q2248" s="12"/>
      <c r="R2248" s="12"/>
      <c r="S2248" s="12"/>
      <c r="T2248" s="12"/>
      <c r="U2248" s="12"/>
    </row>
    <row r="2249" spans="2:21" s="127" customFormat="1" ht="30" customHeight="1">
      <c r="B2249" s="180"/>
      <c r="C2249" s="210"/>
      <c r="D2249" s="180"/>
      <c r="E2249" s="107"/>
      <c r="F2249" s="179"/>
      <c r="G2249" s="179"/>
      <c r="H2249" s="1"/>
      <c r="I2249" s="1"/>
      <c r="J2249" s="1"/>
      <c r="K2249" s="109"/>
      <c r="L2249" s="1"/>
      <c r="M2249" s="1"/>
      <c r="N2249" s="1"/>
      <c r="O2249" s="1"/>
      <c r="P2249" s="12"/>
      <c r="Q2249" s="12"/>
      <c r="R2249" s="12"/>
      <c r="S2249" s="12"/>
      <c r="T2249" s="12"/>
      <c r="U2249" s="12"/>
    </row>
    <row r="2250" spans="2:21" s="127" customFormat="1" ht="30" customHeight="1">
      <c r="B2250" s="180"/>
      <c r="C2250" s="210"/>
      <c r="D2250" s="180"/>
      <c r="E2250" s="107"/>
      <c r="F2250" s="179"/>
      <c r="G2250" s="179"/>
      <c r="H2250" s="1"/>
      <c r="I2250" s="1"/>
      <c r="J2250" s="1"/>
      <c r="K2250" s="109"/>
      <c r="L2250" s="1"/>
      <c r="M2250" s="1"/>
      <c r="N2250" s="1"/>
      <c r="O2250" s="1"/>
      <c r="P2250" s="12"/>
      <c r="Q2250" s="12"/>
      <c r="R2250" s="12"/>
      <c r="S2250" s="12"/>
      <c r="T2250" s="12"/>
      <c r="U2250" s="12"/>
    </row>
    <row r="2251" spans="2:21" s="127" customFormat="1" ht="30" customHeight="1">
      <c r="B2251" s="180"/>
      <c r="C2251" s="210"/>
      <c r="D2251" s="180"/>
      <c r="E2251" s="107"/>
      <c r="F2251" s="179"/>
      <c r="G2251" s="179"/>
      <c r="H2251" s="1"/>
      <c r="I2251" s="1"/>
      <c r="J2251" s="1"/>
      <c r="K2251" s="109"/>
      <c r="L2251" s="1"/>
      <c r="M2251" s="1"/>
      <c r="N2251" s="1"/>
      <c r="O2251" s="1"/>
      <c r="P2251" s="12"/>
      <c r="Q2251" s="12"/>
      <c r="R2251" s="12"/>
      <c r="S2251" s="12"/>
      <c r="T2251" s="12"/>
      <c r="U2251" s="12"/>
    </row>
    <row r="2252" spans="2:21" s="127" customFormat="1" ht="30" customHeight="1">
      <c r="B2252" s="180"/>
      <c r="C2252" s="210"/>
      <c r="D2252" s="180"/>
      <c r="E2252" s="107"/>
      <c r="F2252" s="179"/>
      <c r="G2252" s="179"/>
      <c r="H2252" s="1"/>
      <c r="I2252" s="1"/>
      <c r="J2252" s="1"/>
      <c r="K2252" s="109"/>
      <c r="L2252" s="1"/>
      <c r="M2252" s="1"/>
      <c r="N2252" s="1"/>
      <c r="O2252" s="1"/>
      <c r="P2252" s="12"/>
      <c r="Q2252" s="12"/>
      <c r="R2252" s="12"/>
      <c r="S2252" s="12"/>
      <c r="T2252" s="12"/>
      <c r="U2252" s="12"/>
    </row>
    <row r="2253" spans="2:21" s="127" customFormat="1" ht="30" customHeight="1">
      <c r="B2253" s="180"/>
      <c r="C2253" s="210"/>
      <c r="D2253" s="180"/>
      <c r="E2253" s="107"/>
      <c r="F2253" s="179"/>
      <c r="G2253" s="179"/>
      <c r="H2253" s="1"/>
      <c r="I2253" s="1"/>
      <c r="J2253" s="1"/>
      <c r="K2253" s="109"/>
      <c r="L2253" s="1"/>
      <c r="M2253" s="1"/>
      <c r="N2253" s="1"/>
      <c r="O2253" s="1"/>
      <c r="P2253" s="12"/>
      <c r="Q2253" s="12"/>
      <c r="R2253" s="12"/>
      <c r="S2253" s="12"/>
      <c r="T2253" s="12"/>
      <c r="U2253" s="12"/>
    </row>
    <row r="2254" spans="2:21" s="127" customFormat="1" ht="30" customHeight="1">
      <c r="B2254" s="180"/>
      <c r="C2254" s="210"/>
      <c r="D2254" s="180"/>
      <c r="E2254" s="107"/>
      <c r="F2254" s="179"/>
      <c r="G2254" s="179"/>
      <c r="H2254" s="1"/>
      <c r="I2254" s="1"/>
      <c r="J2254" s="1"/>
      <c r="K2254" s="109"/>
      <c r="L2254" s="1"/>
      <c r="M2254" s="1"/>
      <c r="N2254" s="1"/>
      <c r="O2254" s="1"/>
      <c r="P2254" s="12"/>
      <c r="Q2254" s="12"/>
      <c r="R2254" s="12"/>
      <c r="S2254" s="12"/>
      <c r="T2254" s="12"/>
      <c r="U2254" s="12"/>
    </row>
    <row r="2255" spans="2:21" s="127" customFormat="1" ht="30" customHeight="1">
      <c r="B2255" s="180"/>
      <c r="C2255" s="210"/>
      <c r="D2255" s="180"/>
      <c r="E2255" s="107"/>
      <c r="F2255" s="179"/>
      <c r="G2255" s="179"/>
      <c r="H2255" s="1"/>
      <c r="I2255" s="1"/>
      <c r="J2255" s="1"/>
      <c r="K2255" s="109"/>
      <c r="L2255" s="1"/>
      <c r="M2255" s="1"/>
      <c r="N2255" s="1"/>
      <c r="O2255" s="1"/>
      <c r="P2255" s="12"/>
      <c r="Q2255" s="12"/>
      <c r="R2255" s="12"/>
      <c r="S2255" s="12"/>
      <c r="T2255" s="12"/>
      <c r="U2255" s="12"/>
    </row>
    <row r="2256" spans="2:21" s="127" customFormat="1" ht="30" customHeight="1">
      <c r="B2256" s="180"/>
      <c r="C2256" s="210"/>
      <c r="D2256" s="180"/>
      <c r="E2256" s="107"/>
      <c r="F2256" s="179"/>
      <c r="G2256" s="179"/>
      <c r="H2256" s="1"/>
      <c r="I2256" s="1"/>
      <c r="J2256" s="1"/>
      <c r="K2256" s="109"/>
      <c r="L2256" s="1"/>
      <c r="M2256" s="1"/>
      <c r="N2256" s="1"/>
      <c r="O2256" s="1"/>
      <c r="P2256" s="12"/>
      <c r="Q2256" s="12"/>
      <c r="R2256" s="12"/>
      <c r="S2256" s="12"/>
      <c r="T2256" s="12"/>
      <c r="U2256" s="12"/>
    </row>
    <row r="2257" spans="2:21" s="127" customFormat="1" ht="30" customHeight="1">
      <c r="B2257" s="180"/>
      <c r="C2257" s="210"/>
      <c r="D2257" s="180"/>
      <c r="E2257" s="107"/>
      <c r="F2257" s="179"/>
      <c r="G2257" s="179"/>
      <c r="H2257" s="1"/>
      <c r="I2257" s="1"/>
      <c r="J2257" s="1"/>
      <c r="K2257" s="109"/>
      <c r="L2257" s="1"/>
      <c r="M2257" s="1"/>
      <c r="N2257" s="1"/>
      <c r="O2257" s="1"/>
      <c r="P2257" s="12"/>
      <c r="Q2257" s="12"/>
      <c r="R2257" s="12"/>
      <c r="S2257" s="12"/>
      <c r="T2257" s="12"/>
      <c r="U2257" s="12"/>
    </row>
    <row r="2258" spans="2:21" s="127" customFormat="1" ht="30" customHeight="1">
      <c r="B2258" s="180"/>
      <c r="C2258" s="210"/>
      <c r="D2258" s="180"/>
      <c r="E2258" s="107"/>
      <c r="F2258" s="179"/>
      <c r="G2258" s="179"/>
      <c r="H2258" s="1"/>
      <c r="I2258" s="1"/>
      <c r="J2258" s="1"/>
      <c r="K2258" s="109"/>
      <c r="L2258" s="1"/>
      <c r="M2258" s="1"/>
      <c r="N2258" s="1"/>
      <c r="O2258" s="1"/>
      <c r="P2258" s="12"/>
      <c r="Q2258" s="12"/>
      <c r="R2258" s="12"/>
      <c r="S2258" s="12"/>
      <c r="T2258" s="12"/>
      <c r="U2258" s="12"/>
    </row>
    <row r="2259" spans="2:21" s="127" customFormat="1" ht="30" customHeight="1">
      <c r="B2259" s="180"/>
      <c r="C2259" s="210"/>
      <c r="D2259" s="180"/>
      <c r="E2259" s="107"/>
      <c r="F2259" s="179"/>
      <c r="G2259" s="179"/>
      <c r="H2259" s="1"/>
      <c r="I2259" s="1"/>
      <c r="J2259" s="1"/>
      <c r="K2259" s="109"/>
      <c r="L2259" s="1"/>
      <c r="M2259" s="1"/>
      <c r="N2259" s="1"/>
      <c r="O2259" s="1"/>
      <c r="P2259" s="12"/>
      <c r="Q2259" s="12"/>
      <c r="R2259" s="12"/>
      <c r="S2259" s="12"/>
      <c r="T2259" s="12"/>
      <c r="U2259" s="12"/>
    </row>
    <row r="2260" spans="2:21" s="127" customFormat="1" ht="30" customHeight="1">
      <c r="B2260" s="180"/>
      <c r="C2260" s="210"/>
      <c r="D2260" s="180"/>
      <c r="E2260" s="107"/>
      <c r="F2260" s="179"/>
      <c r="G2260" s="179"/>
      <c r="H2260" s="1"/>
      <c r="I2260" s="1"/>
      <c r="J2260" s="1"/>
      <c r="K2260" s="109"/>
      <c r="L2260" s="1"/>
      <c r="M2260" s="1"/>
      <c r="N2260" s="1"/>
      <c r="O2260" s="1"/>
      <c r="P2260" s="12"/>
      <c r="Q2260" s="12"/>
      <c r="R2260" s="12"/>
      <c r="S2260" s="12"/>
      <c r="T2260" s="12"/>
      <c r="U2260" s="12"/>
    </row>
    <row r="2261" spans="2:21" s="127" customFormat="1" ht="30" customHeight="1">
      <c r="B2261" s="180"/>
      <c r="C2261" s="210"/>
      <c r="D2261" s="180"/>
      <c r="E2261" s="107"/>
      <c r="F2261" s="179"/>
      <c r="G2261" s="179"/>
      <c r="H2261" s="1"/>
      <c r="I2261" s="1"/>
      <c r="J2261" s="1"/>
      <c r="K2261" s="109"/>
      <c r="L2261" s="1"/>
      <c r="M2261" s="1"/>
      <c r="N2261" s="1"/>
      <c r="O2261" s="1"/>
      <c r="P2261" s="12"/>
      <c r="Q2261" s="12"/>
      <c r="R2261" s="12"/>
      <c r="S2261" s="12"/>
      <c r="T2261" s="12"/>
      <c r="U2261" s="12"/>
    </row>
    <row r="2262" spans="2:21" s="127" customFormat="1" ht="30" customHeight="1">
      <c r="B2262" s="180"/>
      <c r="C2262" s="210"/>
      <c r="D2262" s="180"/>
      <c r="E2262" s="107"/>
      <c r="F2262" s="179"/>
      <c r="G2262" s="179"/>
      <c r="H2262" s="1"/>
      <c r="I2262" s="1"/>
      <c r="J2262" s="1"/>
      <c r="K2262" s="109"/>
      <c r="L2262" s="1"/>
      <c r="M2262" s="1"/>
      <c r="N2262" s="1"/>
      <c r="O2262" s="1"/>
      <c r="P2262" s="12"/>
      <c r="Q2262" s="12"/>
      <c r="R2262" s="12"/>
      <c r="S2262" s="12"/>
      <c r="T2262" s="12"/>
      <c r="U2262" s="12"/>
    </row>
    <row r="2263" spans="2:21" s="127" customFormat="1" ht="30" customHeight="1">
      <c r="B2263" s="180"/>
      <c r="C2263" s="210"/>
      <c r="D2263" s="180"/>
      <c r="E2263" s="107"/>
      <c r="F2263" s="179"/>
      <c r="G2263" s="179"/>
      <c r="H2263" s="1"/>
      <c r="I2263" s="1"/>
      <c r="J2263" s="1"/>
      <c r="K2263" s="109"/>
      <c r="L2263" s="1"/>
      <c r="M2263" s="1"/>
      <c r="N2263" s="1"/>
      <c r="O2263" s="1"/>
      <c r="P2263" s="12"/>
      <c r="Q2263" s="12"/>
      <c r="R2263" s="12"/>
      <c r="S2263" s="12"/>
      <c r="T2263" s="12"/>
      <c r="U2263" s="12"/>
    </row>
    <row r="2264" spans="2:21" s="127" customFormat="1" ht="30" customHeight="1">
      <c r="B2264" s="180"/>
      <c r="C2264" s="210"/>
      <c r="D2264" s="180"/>
      <c r="E2264" s="107"/>
      <c r="F2264" s="179"/>
      <c r="G2264" s="179"/>
      <c r="H2264" s="1"/>
      <c r="I2264" s="1"/>
      <c r="J2264" s="1"/>
      <c r="K2264" s="109"/>
      <c r="L2264" s="1"/>
      <c r="M2264" s="1"/>
      <c r="N2264" s="1"/>
      <c r="O2264" s="1"/>
      <c r="P2264" s="12"/>
      <c r="Q2264" s="12"/>
      <c r="R2264" s="12"/>
      <c r="S2264" s="12"/>
      <c r="T2264" s="12"/>
      <c r="U2264" s="12"/>
    </row>
    <row r="2265" spans="2:21" s="127" customFormat="1" ht="30" customHeight="1">
      <c r="B2265" s="180"/>
      <c r="C2265" s="210"/>
      <c r="D2265" s="180"/>
      <c r="E2265" s="107"/>
      <c r="F2265" s="179"/>
      <c r="G2265" s="179"/>
      <c r="H2265" s="1"/>
      <c r="I2265" s="1"/>
      <c r="J2265" s="1"/>
      <c r="K2265" s="109"/>
      <c r="L2265" s="1"/>
      <c r="M2265" s="1"/>
      <c r="N2265" s="1"/>
      <c r="O2265" s="1"/>
      <c r="P2265" s="12"/>
      <c r="Q2265" s="12"/>
      <c r="R2265" s="12"/>
      <c r="S2265" s="12"/>
      <c r="T2265" s="12"/>
      <c r="U2265" s="12"/>
    </row>
    <row r="2266" spans="2:21" s="127" customFormat="1" ht="30" customHeight="1">
      <c r="B2266" s="180"/>
      <c r="C2266" s="210"/>
      <c r="D2266" s="180"/>
      <c r="E2266" s="107"/>
      <c r="F2266" s="179"/>
      <c r="G2266" s="179"/>
      <c r="H2266" s="1"/>
      <c r="I2266" s="1"/>
      <c r="J2266" s="1"/>
      <c r="K2266" s="109"/>
      <c r="L2266" s="1"/>
      <c r="M2266" s="1"/>
      <c r="N2266" s="1"/>
      <c r="O2266" s="1"/>
      <c r="P2266" s="12"/>
      <c r="Q2266" s="12"/>
      <c r="R2266" s="12"/>
      <c r="S2266" s="12"/>
      <c r="T2266" s="12"/>
      <c r="U2266" s="12"/>
    </row>
    <row r="2267" spans="2:21" s="127" customFormat="1" ht="30" customHeight="1">
      <c r="B2267" s="180"/>
      <c r="C2267" s="210"/>
      <c r="D2267" s="180"/>
      <c r="E2267" s="107"/>
      <c r="F2267" s="179"/>
      <c r="G2267" s="179"/>
      <c r="H2267" s="1"/>
      <c r="I2267" s="1"/>
      <c r="J2267" s="1"/>
      <c r="K2267" s="109"/>
      <c r="L2267" s="1"/>
      <c r="M2267" s="1"/>
      <c r="N2267" s="1"/>
      <c r="O2267" s="1"/>
      <c r="P2267" s="12"/>
      <c r="Q2267" s="12"/>
      <c r="R2267" s="12"/>
      <c r="S2267" s="12"/>
      <c r="T2267" s="12"/>
      <c r="U2267" s="12"/>
    </row>
    <row r="2268" spans="2:21" s="127" customFormat="1" ht="30" customHeight="1">
      <c r="B2268" s="180"/>
      <c r="C2268" s="210"/>
      <c r="D2268" s="180"/>
      <c r="E2268" s="107"/>
      <c r="F2268" s="179"/>
      <c r="G2268" s="179"/>
      <c r="H2268" s="1"/>
      <c r="I2268" s="1"/>
      <c r="J2268" s="1"/>
      <c r="K2268" s="109"/>
      <c r="L2268" s="1"/>
      <c r="M2268" s="1"/>
      <c r="N2268" s="1"/>
      <c r="O2268" s="1"/>
      <c r="P2268" s="12"/>
      <c r="Q2268" s="12"/>
      <c r="R2268" s="12"/>
      <c r="S2268" s="12"/>
      <c r="T2268" s="12"/>
      <c r="U2268" s="12"/>
    </row>
    <row r="2269" spans="2:21" s="127" customFormat="1" ht="30" customHeight="1">
      <c r="B2269" s="180"/>
      <c r="C2269" s="210"/>
      <c r="D2269" s="180"/>
      <c r="E2269" s="107"/>
      <c r="F2269" s="179"/>
      <c r="G2269" s="179"/>
      <c r="H2269" s="1"/>
      <c r="I2269" s="1"/>
      <c r="J2269" s="1"/>
      <c r="K2269" s="109"/>
      <c r="L2269" s="1"/>
      <c r="M2269" s="1"/>
      <c r="N2269" s="1"/>
      <c r="O2269" s="1"/>
      <c r="P2269" s="12"/>
      <c r="Q2269" s="12"/>
      <c r="R2269" s="12"/>
      <c r="S2269" s="12"/>
      <c r="T2269" s="12"/>
      <c r="U2269" s="12"/>
    </row>
    <row r="2270" spans="2:21" s="127" customFormat="1" ht="30" customHeight="1">
      <c r="B2270" s="180"/>
      <c r="C2270" s="210"/>
      <c r="D2270" s="180"/>
      <c r="E2270" s="107"/>
      <c r="F2270" s="179"/>
      <c r="G2270" s="179"/>
      <c r="H2270" s="1"/>
      <c r="I2270" s="1"/>
      <c r="J2270" s="1"/>
      <c r="K2270" s="109"/>
      <c r="L2270" s="1"/>
      <c r="M2270" s="1"/>
      <c r="N2270" s="1"/>
      <c r="O2270" s="1"/>
      <c r="P2270" s="12"/>
      <c r="Q2270" s="12"/>
      <c r="R2270" s="12"/>
      <c r="S2270" s="12"/>
      <c r="T2270" s="12"/>
      <c r="U2270" s="12"/>
    </row>
    <row r="2271" spans="2:21" s="127" customFormat="1" ht="30" customHeight="1">
      <c r="B2271" s="180"/>
      <c r="C2271" s="210"/>
      <c r="D2271" s="180"/>
      <c r="E2271" s="107"/>
      <c r="F2271" s="179"/>
      <c r="G2271" s="179"/>
      <c r="H2271" s="1"/>
      <c r="I2271" s="1"/>
      <c r="J2271" s="1"/>
      <c r="K2271" s="109"/>
      <c r="L2271" s="1"/>
      <c r="M2271" s="1"/>
      <c r="N2271" s="1"/>
      <c r="O2271" s="1"/>
      <c r="P2271" s="12"/>
      <c r="Q2271" s="12"/>
      <c r="R2271" s="12"/>
      <c r="S2271" s="12"/>
      <c r="T2271" s="12"/>
      <c r="U2271" s="12"/>
    </row>
    <row r="2272" spans="2:21" s="127" customFormat="1" ht="30" customHeight="1">
      <c r="B2272" s="180"/>
      <c r="C2272" s="210"/>
      <c r="D2272" s="180"/>
      <c r="E2272" s="107"/>
      <c r="F2272" s="179"/>
      <c r="G2272" s="179"/>
      <c r="H2272" s="1"/>
      <c r="I2272" s="1"/>
      <c r="J2272" s="1"/>
      <c r="K2272" s="109"/>
      <c r="L2272" s="1"/>
      <c r="M2272" s="1"/>
      <c r="N2272" s="1"/>
      <c r="O2272" s="1"/>
      <c r="P2272" s="12"/>
      <c r="Q2272" s="12"/>
      <c r="R2272" s="12"/>
      <c r="S2272" s="12"/>
      <c r="T2272" s="12"/>
      <c r="U2272" s="12"/>
    </row>
    <row r="2273" spans="2:21" s="127" customFormat="1" ht="30" customHeight="1">
      <c r="B2273" s="180"/>
      <c r="C2273" s="210"/>
      <c r="D2273" s="180"/>
      <c r="E2273" s="107"/>
      <c r="F2273" s="179"/>
      <c r="G2273" s="179"/>
      <c r="H2273" s="1"/>
      <c r="I2273" s="1"/>
      <c r="J2273" s="1"/>
      <c r="K2273" s="109"/>
      <c r="L2273" s="1"/>
      <c r="M2273" s="1"/>
      <c r="N2273" s="1"/>
      <c r="O2273" s="1"/>
      <c r="P2273" s="12"/>
      <c r="Q2273" s="12"/>
      <c r="R2273" s="12"/>
      <c r="S2273" s="12"/>
      <c r="T2273" s="12"/>
      <c r="U2273" s="12"/>
    </row>
    <row r="2274" spans="2:21" s="127" customFormat="1" ht="30" customHeight="1">
      <c r="B2274" s="180"/>
      <c r="C2274" s="210"/>
      <c r="D2274" s="180"/>
      <c r="E2274" s="107"/>
      <c r="F2274" s="179"/>
      <c r="G2274" s="179"/>
      <c r="H2274" s="1"/>
      <c r="I2274" s="1"/>
      <c r="J2274" s="1"/>
      <c r="K2274" s="109"/>
      <c r="L2274" s="1"/>
      <c r="M2274" s="1"/>
      <c r="N2274" s="1"/>
      <c r="O2274" s="1"/>
      <c r="P2274" s="12"/>
      <c r="Q2274" s="12"/>
      <c r="R2274" s="12"/>
      <c r="S2274" s="12"/>
      <c r="T2274" s="12"/>
      <c r="U2274" s="12"/>
    </row>
    <row r="2275" spans="2:21" s="127" customFormat="1" ht="30" customHeight="1">
      <c r="B2275" s="180"/>
      <c r="C2275" s="210"/>
      <c r="D2275" s="180"/>
      <c r="E2275" s="107"/>
      <c r="F2275" s="179"/>
      <c r="G2275" s="179"/>
      <c r="H2275" s="1"/>
      <c r="I2275" s="1"/>
      <c r="J2275" s="1"/>
      <c r="K2275" s="109"/>
      <c r="L2275" s="1"/>
      <c r="M2275" s="1"/>
      <c r="N2275" s="1"/>
      <c r="O2275" s="1"/>
      <c r="P2275" s="12"/>
      <c r="Q2275" s="12"/>
      <c r="R2275" s="12"/>
      <c r="S2275" s="12"/>
      <c r="T2275" s="12"/>
      <c r="U2275" s="12"/>
    </row>
    <row r="2276" spans="2:21" s="127" customFormat="1" ht="30" customHeight="1">
      <c r="B2276" s="180"/>
      <c r="C2276" s="210"/>
      <c r="D2276" s="180"/>
      <c r="E2276" s="107"/>
      <c r="F2276" s="179"/>
      <c r="G2276" s="179"/>
      <c r="H2276" s="1"/>
      <c r="I2276" s="1"/>
      <c r="J2276" s="1"/>
      <c r="K2276" s="109"/>
      <c r="L2276" s="1"/>
      <c r="M2276" s="1"/>
      <c r="N2276" s="1"/>
      <c r="O2276" s="1"/>
      <c r="P2276" s="12"/>
      <c r="Q2276" s="12"/>
      <c r="R2276" s="12"/>
      <c r="S2276" s="12"/>
      <c r="T2276" s="12"/>
      <c r="U2276" s="12"/>
    </row>
    <row r="2277" spans="2:21" s="127" customFormat="1" ht="30" customHeight="1">
      <c r="B2277" s="180"/>
      <c r="C2277" s="210"/>
      <c r="D2277" s="180"/>
      <c r="E2277" s="107"/>
      <c r="F2277" s="179"/>
      <c r="G2277" s="179"/>
      <c r="H2277" s="1"/>
      <c r="I2277" s="1"/>
      <c r="J2277" s="1"/>
      <c r="K2277" s="109"/>
      <c r="L2277" s="1"/>
      <c r="M2277" s="1"/>
      <c r="N2277" s="1"/>
      <c r="O2277" s="1"/>
      <c r="P2277" s="12"/>
      <c r="Q2277" s="12"/>
      <c r="R2277" s="12"/>
      <c r="S2277" s="12"/>
      <c r="T2277" s="12"/>
      <c r="U2277" s="12"/>
    </row>
    <row r="2278" spans="2:21" s="127" customFormat="1" ht="30" customHeight="1">
      <c r="B2278" s="180"/>
      <c r="C2278" s="210"/>
      <c r="D2278" s="180"/>
      <c r="E2278" s="107"/>
      <c r="F2278" s="179"/>
      <c r="G2278" s="179"/>
      <c r="H2278" s="1"/>
      <c r="I2278" s="1"/>
      <c r="J2278" s="1"/>
      <c r="K2278" s="109"/>
      <c r="L2278" s="1"/>
      <c r="M2278" s="1"/>
      <c r="N2278" s="1"/>
      <c r="O2278" s="1"/>
      <c r="P2278" s="12"/>
      <c r="Q2278" s="12"/>
      <c r="R2278" s="12"/>
      <c r="S2278" s="12"/>
      <c r="T2278" s="12"/>
      <c r="U2278" s="12"/>
    </row>
    <row r="2279" spans="2:21" s="127" customFormat="1" ht="30" customHeight="1">
      <c r="B2279" s="180"/>
      <c r="C2279" s="210"/>
      <c r="D2279" s="180"/>
      <c r="E2279" s="107"/>
      <c r="F2279" s="179"/>
      <c r="G2279" s="179"/>
      <c r="H2279" s="1"/>
      <c r="I2279" s="1"/>
      <c r="J2279" s="1"/>
      <c r="K2279" s="109"/>
      <c r="L2279" s="1"/>
      <c r="M2279" s="1"/>
      <c r="N2279" s="1"/>
      <c r="O2279" s="1"/>
      <c r="P2279" s="12"/>
      <c r="Q2279" s="12"/>
      <c r="R2279" s="12"/>
      <c r="S2279" s="12"/>
      <c r="T2279" s="12"/>
      <c r="U2279" s="12"/>
    </row>
    <row r="2280" spans="2:21" s="127" customFormat="1" ht="30" customHeight="1">
      <c r="B2280" s="180"/>
      <c r="C2280" s="210"/>
      <c r="D2280" s="180"/>
      <c r="E2280" s="107"/>
      <c r="F2280" s="179"/>
      <c r="G2280" s="179"/>
      <c r="H2280" s="1"/>
      <c r="I2280" s="1"/>
      <c r="J2280" s="1"/>
      <c r="K2280" s="109"/>
      <c r="L2280" s="1"/>
      <c r="M2280" s="1"/>
      <c r="N2280" s="1"/>
      <c r="O2280" s="1"/>
      <c r="P2280" s="12"/>
      <c r="Q2280" s="12"/>
      <c r="R2280" s="12"/>
      <c r="S2280" s="12"/>
      <c r="T2280" s="12"/>
      <c r="U2280" s="12"/>
    </row>
    <row r="2281" spans="2:21" s="127" customFormat="1" ht="30" customHeight="1">
      <c r="B2281" s="180"/>
      <c r="C2281" s="210"/>
      <c r="D2281" s="180"/>
      <c r="E2281" s="107"/>
      <c r="F2281" s="179"/>
      <c r="G2281" s="179"/>
      <c r="H2281" s="1"/>
      <c r="I2281" s="1"/>
      <c r="J2281" s="1"/>
      <c r="K2281" s="109"/>
      <c r="L2281" s="1"/>
      <c r="M2281" s="1"/>
      <c r="N2281" s="1"/>
      <c r="O2281" s="1"/>
      <c r="P2281" s="12"/>
      <c r="Q2281" s="12"/>
      <c r="R2281" s="12"/>
      <c r="S2281" s="12"/>
      <c r="T2281" s="12"/>
      <c r="U2281" s="12"/>
    </row>
    <row r="2282" spans="2:21" s="127" customFormat="1" ht="30" customHeight="1">
      <c r="B2282" s="180"/>
      <c r="C2282" s="210"/>
      <c r="D2282" s="180"/>
      <c r="E2282" s="107"/>
      <c r="F2282" s="179"/>
      <c r="G2282" s="179"/>
      <c r="H2282" s="1"/>
      <c r="I2282" s="1"/>
      <c r="J2282" s="1"/>
      <c r="K2282" s="109"/>
      <c r="L2282" s="1"/>
      <c r="M2282" s="1"/>
      <c r="N2282" s="1"/>
      <c r="O2282" s="1"/>
      <c r="P2282" s="12"/>
      <c r="Q2282" s="12"/>
      <c r="R2282" s="12"/>
      <c r="S2282" s="12"/>
      <c r="T2282" s="12"/>
      <c r="U2282" s="12"/>
    </row>
    <row r="2283" spans="2:21" s="127" customFormat="1" ht="30" customHeight="1">
      <c r="B2283" s="180"/>
      <c r="C2283" s="210"/>
      <c r="D2283" s="180"/>
      <c r="E2283" s="107"/>
      <c r="F2283" s="179"/>
      <c r="G2283" s="179"/>
      <c r="H2283" s="1"/>
      <c r="I2283" s="1"/>
      <c r="J2283" s="1"/>
      <c r="K2283" s="109"/>
      <c r="L2283" s="1"/>
      <c r="M2283" s="1"/>
      <c r="N2283" s="1"/>
      <c r="O2283" s="1"/>
      <c r="P2283" s="12"/>
      <c r="Q2283" s="12"/>
      <c r="R2283" s="12"/>
      <c r="S2283" s="12"/>
      <c r="T2283" s="12"/>
      <c r="U2283" s="12"/>
    </row>
    <row r="2284" spans="2:21" s="127" customFormat="1" ht="30" customHeight="1">
      <c r="B2284" s="180"/>
      <c r="C2284" s="210"/>
      <c r="D2284" s="180"/>
      <c r="E2284" s="107"/>
      <c r="F2284" s="179"/>
      <c r="G2284" s="179"/>
      <c r="H2284" s="1"/>
      <c r="I2284" s="1"/>
      <c r="J2284" s="1"/>
      <c r="K2284" s="109"/>
      <c r="L2284" s="1"/>
      <c r="M2284" s="1"/>
      <c r="N2284" s="1"/>
      <c r="O2284" s="1"/>
      <c r="P2284" s="12"/>
      <c r="Q2284" s="12"/>
      <c r="R2284" s="12"/>
      <c r="S2284" s="12"/>
      <c r="T2284" s="12"/>
      <c r="U2284" s="12"/>
    </row>
    <row r="2285" spans="2:21" s="127" customFormat="1" ht="30" customHeight="1">
      <c r="B2285" s="180"/>
      <c r="C2285" s="210"/>
      <c r="D2285" s="180"/>
      <c r="E2285" s="107"/>
      <c r="F2285" s="179"/>
      <c r="G2285" s="179"/>
      <c r="H2285" s="1"/>
      <c r="I2285" s="1"/>
      <c r="J2285" s="1"/>
      <c r="K2285" s="109"/>
      <c r="L2285" s="1"/>
      <c r="M2285" s="1"/>
      <c r="N2285" s="1"/>
      <c r="O2285" s="1"/>
      <c r="P2285" s="12"/>
      <c r="Q2285" s="12"/>
      <c r="R2285" s="12"/>
      <c r="S2285" s="12"/>
      <c r="T2285" s="12"/>
      <c r="U2285" s="12"/>
    </row>
    <row r="2286" spans="2:21" s="127" customFormat="1" ht="30" customHeight="1">
      <c r="B2286" s="180"/>
      <c r="C2286" s="210"/>
      <c r="D2286" s="180"/>
      <c r="E2286" s="107"/>
      <c r="F2286" s="179"/>
      <c r="G2286" s="179"/>
      <c r="H2286" s="1"/>
      <c r="I2286" s="1"/>
      <c r="J2286" s="1"/>
      <c r="K2286" s="109"/>
      <c r="L2286" s="1"/>
      <c r="M2286" s="1"/>
      <c r="N2286" s="1"/>
      <c r="O2286" s="1"/>
      <c r="P2286" s="12"/>
      <c r="Q2286" s="12"/>
      <c r="R2286" s="12"/>
      <c r="S2286" s="12"/>
      <c r="T2286" s="12"/>
      <c r="U2286" s="12"/>
    </row>
    <row r="2287" spans="2:21" s="127" customFormat="1" ht="30" customHeight="1">
      <c r="B2287" s="180"/>
      <c r="C2287" s="210"/>
      <c r="D2287" s="180"/>
      <c r="E2287" s="107"/>
      <c r="F2287" s="179"/>
      <c r="G2287" s="179"/>
      <c r="H2287" s="1"/>
      <c r="I2287" s="1"/>
      <c r="J2287" s="1"/>
      <c r="K2287" s="109"/>
      <c r="L2287" s="1"/>
      <c r="M2287" s="1"/>
      <c r="N2287" s="1"/>
      <c r="O2287" s="1"/>
      <c r="P2287" s="12"/>
      <c r="Q2287" s="12"/>
      <c r="R2287" s="12"/>
      <c r="S2287" s="12"/>
      <c r="T2287" s="12"/>
      <c r="U2287" s="12"/>
    </row>
    <row r="2288" spans="2:21" s="127" customFormat="1" ht="30" customHeight="1">
      <c r="B2288" s="180"/>
      <c r="C2288" s="210"/>
      <c r="D2288" s="180"/>
      <c r="E2288" s="107"/>
      <c r="F2288" s="179"/>
      <c r="G2288" s="179"/>
      <c r="H2288" s="1"/>
      <c r="I2288" s="1"/>
      <c r="J2288" s="1"/>
      <c r="K2288" s="109"/>
      <c r="L2288" s="1"/>
      <c r="M2288" s="1"/>
      <c r="N2288" s="1"/>
      <c r="O2288" s="1"/>
      <c r="P2288" s="12"/>
      <c r="Q2288" s="12"/>
      <c r="R2288" s="12"/>
      <c r="S2288" s="12"/>
      <c r="T2288" s="12"/>
      <c r="U2288" s="12"/>
    </row>
    <row r="2289" spans="2:21" s="127" customFormat="1" ht="30" customHeight="1">
      <c r="B2289" s="180"/>
      <c r="C2289" s="210"/>
      <c r="D2289" s="180"/>
      <c r="E2289" s="107"/>
      <c r="F2289" s="179"/>
      <c r="G2289" s="179"/>
      <c r="H2289" s="1"/>
      <c r="I2289" s="1"/>
      <c r="J2289" s="1"/>
      <c r="K2289" s="109"/>
      <c r="L2289" s="1"/>
      <c r="M2289" s="1"/>
      <c r="N2289" s="1"/>
      <c r="O2289" s="1"/>
      <c r="P2289" s="12"/>
      <c r="Q2289" s="12"/>
      <c r="R2289" s="12"/>
      <c r="S2289" s="12"/>
      <c r="T2289" s="12"/>
      <c r="U2289" s="12"/>
    </row>
    <row r="2290" spans="2:21" s="127" customFormat="1" ht="30" customHeight="1">
      <c r="B2290" s="180"/>
      <c r="C2290" s="210"/>
      <c r="D2290" s="180"/>
      <c r="E2290" s="107"/>
      <c r="F2290" s="179"/>
      <c r="G2290" s="179"/>
      <c r="H2290" s="1"/>
      <c r="I2290" s="1"/>
      <c r="J2290" s="1"/>
      <c r="K2290" s="109"/>
      <c r="L2290" s="1"/>
      <c r="M2290" s="1"/>
      <c r="N2290" s="1"/>
      <c r="O2290" s="1"/>
      <c r="P2290" s="12"/>
      <c r="Q2290" s="12"/>
      <c r="R2290" s="12"/>
      <c r="S2290" s="12"/>
      <c r="T2290" s="12"/>
      <c r="U2290" s="12"/>
    </row>
    <row r="2291" spans="2:21" s="127" customFormat="1" ht="30" customHeight="1">
      <c r="B2291" s="180"/>
      <c r="C2291" s="210"/>
      <c r="D2291" s="180"/>
      <c r="E2291" s="107"/>
      <c r="F2291" s="179"/>
      <c r="G2291" s="179"/>
      <c r="H2291" s="1"/>
      <c r="I2291" s="1"/>
      <c r="J2291" s="1"/>
      <c r="K2291" s="109"/>
      <c r="L2291" s="1"/>
      <c r="M2291" s="1"/>
      <c r="N2291" s="1"/>
      <c r="O2291" s="1"/>
      <c r="P2291" s="12"/>
      <c r="Q2291" s="12"/>
      <c r="R2291" s="12"/>
      <c r="S2291" s="12"/>
      <c r="T2291" s="12"/>
      <c r="U2291" s="12"/>
    </row>
    <row r="2292" spans="2:21" s="127" customFormat="1" ht="30" customHeight="1">
      <c r="B2292" s="180"/>
      <c r="C2292" s="210"/>
      <c r="D2292" s="180"/>
      <c r="E2292" s="107"/>
      <c r="F2292" s="179"/>
      <c r="G2292" s="179"/>
      <c r="H2292" s="1"/>
      <c r="I2292" s="1"/>
      <c r="J2292" s="1"/>
      <c r="K2292" s="109"/>
      <c r="L2292" s="1"/>
      <c r="M2292" s="1"/>
      <c r="N2292" s="1"/>
      <c r="O2292" s="1"/>
      <c r="P2292" s="12"/>
      <c r="Q2292" s="12"/>
      <c r="R2292" s="12"/>
      <c r="S2292" s="12"/>
      <c r="T2292" s="12"/>
      <c r="U2292" s="12"/>
    </row>
    <row r="2293" spans="2:21" s="127" customFormat="1" ht="30" customHeight="1">
      <c r="B2293" s="180"/>
      <c r="C2293" s="210"/>
      <c r="D2293" s="180"/>
      <c r="E2293" s="107"/>
      <c r="F2293" s="179"/>
      <c r="G2293" s="179"/>
      <c r="H2293" s="1"/>
      <c r="I2293" s="1"/>
      <c r="J2293" s="1"/>
      <c r="K2293" s="109"/>
      <c r="L2293" s="1"/>
      <c r="M2293" s="1"/>
      <c r="N2293" s="1"/>
      <c r="O2293" s="1"/>
      <c r="P2293" s="12"/>
      <c r="Q2293" s="12"/>
      <c r="R2293" s="12"/>
      <c r="S2293" s="12"/>
      <c r="T2293" s="12"/>
      <c r="U2293" s="12"/>
    </row>
    <row r="2294" spans="2:21" s="127" customFormat="1" ht="30" customHeight="1">
      <c r="B2294" s="180"/>
      <c r="C2294" s="210"/>
      <c r="D2294" s="180"/>
      <c r="E2294" s="107"/>
      <c r="F2294" s="179"/>
      <c r="G2294" s="179"/>
      <c r="H2294" s="1"/>
      <c r="I2294" s="1"/>
      <c r="J2294" s="1"/>
      <c r="K2294" s="109"/>
      <c r="L2294" s="1"/>
      <c r="M2294" s="1"/>
      <c r="N2294" s="1"/>
      <c r="O2294" s="1"/>
      <c r="P2294" s="12"/>
      <c r="Q2294" s="12"/>
      <c r="R2294" s="12"/>
      <c r="S2294" s="12"/>
      <c r="T2294" s="12"/>
      <c r="U2294" s="12"/>
    </row>
    <row r="2295" spans="2:21" s="127" customFormat="1" ht="30" customHeight="1">
      <c r="B2295" s="180"/>
      <c r="C2295" s="210"/>
      <c r="D2295" s="180"/>
      <c r="E2295" s="107"/>
      <c r="F2295" s="179"/>
      <c r="G2295" s="179"/>
      <c r="H2295" s="1"/>
      <c r="I2295" s="1"/>
      <c r="J2295" s="1"/>
      <c r="K2295" s="109"/>
      <c r="L2295" s="1"/>
      <c r="M2295" s="1"/>
      <c r="N2295" s="1"/>
      <c r="O2295" s="1"/>
      <c r="P2295" s="12"/>
      <c r="Q2295" s="12"/>
      <c r="R2295" s="12"/>
      <c r="S2295" s="12"/>
      <c r="T2295" s="12"/>
      <c r="U2295" s="12"/>
    </row>
    <row r="2296" spans="2:21" s="127" customFormat="1" ht="30" customHeight="1">
      <c r="B2296" s="180"/>
      <c r="C2296" s="210"/>
      <c r="D2296" s="180"/>
      <c r="E2296" s="107"/>
      <c r="F2296" s="179"/>
      <c r="G2296" s="179"/>
      <c r="H2296" s="1"/>
      <c r="I2296" s="1"/>
      <c r="J2296" s="1"/>
      <c r="K2296" s="109"/>
      <c r="L2296" s="1"/>
      <c r="M2296" s="1"/>
      <c r="N2296" s="1"/>
      <c r="O2296" s="1"/>
      <c r="P2296" s="12"/>
      <c r="Q2296" s="12"/>
      <c r="R2296" s="12"/>
      <c r="S2296" s="12"/>
      <c r="T2296" s="12"/>
      <c r="U2296" s="12"/>
    </row>
    <row r="2297" spans="2:21" s="127" customFormat="1" ht="30" customHeight="1">
      <c r="B2297" s="180"/>
      <c r="C2297" s="210"/>
      <c r="D2297" s="180"/>
      <c r="E2297" s="107"/>
      <c r="F2297" s="179"/>
      <c r="G2297" s="179"/>
      <c r="H2297" s="1"/>
      <c r="I2297" s="1"/>
      <c r="J2297" s="1"/>
      <c r="K2297" s="109"/>
      <c r="L2297" s="1"/>
      <c r="M2297" s="1"/>
      <c r="N2297" s="1"/>
      <c r="O2297" s="1"/>
      <c r="P2297" s="12"/>
      <c r="Q2297" s="12"/>
      <c r="R2297" s="12"/>
      <c r="S2297" s="12"/>
      <c r="T2297" s="12"/>
      <c r="U2297" s="12"/>
    </row>
    <row r="2298" spans="2:21" s="127" customFormat="1" ht="30" customHeight="1">
      <c r="B2298" s="180"/>
      <c r="C2298" s="210"/>
      <c r="D2298" s="180"/>
      <c r="E2298" s="107"/>
      <c r="F2298" s="179"/>
      <c r="G2298" s="179"/>
      <c r="H2298" s="1"/>
      <c r="I2298" s="1"/>
      <c r="J2298" s="1"/>
      <c r="K2298" s="109"/>
      <c r="L2298" s="1"/>
      <c r="M2298" s="1"/>
      <c r="N2298" s="1"/>
      <c r="O2298" s="1"/>
      <c r="P2298" s="12"/>
      <c r="Q2298" s="12"/>
      <c r="R2298" s="12"/>
      <c r="S2298" s="12"/>
      <c r="T2298" s="12"/>
      <c r="U2298" s="12"/>
    </row>
    <row r="2299" spans="2:21" s="127" customFormat="1" ht="30" customHeight="1">
      <c r="B2299" s="180"/>
      <c r="C2299" s="210"/>
      <c r="D2299" s="180"/>
      <c r="E2299" s="107"/>
      <c r="F2299" s="179"/>
      <c r="G2299" s="179"/>
      <c r="H2299" s="1"/>
      <c r="I2299" s="1"/>
      <c r="J2299" s="1"/>
      <c r="K2299" s="109"/>
      <c r="L2299" s="1"/>
      <c r="M2299" s="1"/>
      <c r="N2299" s="1"/>
      <c r="O2299" s="1"/>
      <c r="P2299" s="12"/>
      <c r="Q2299" s="12"/>
      <c r="R2299" s="12"/>
      <c r="S2299" s="12"/>
      <c r="T2299" s="12"/>
      <c r="U2299" s="12"/>
    </row>
    <row r="2300" spans="2:21" s="127" customFormat="1" ht="30" customHeight="1">
      <c r="B2300" s="180"/>
      <c r="C2300" s="210"/>
      <c r="D2300" s="180"/>
      <c r="E2300" s="107"/>
      <c r="F2300" s="179"/>
      <c r="G2300" s="179"/>
      <c r="H2300" s="1"/>
      <c r="I2300" s="1"/>
      <c r="J2300" s="1"/>
      <c r="K2300" s="109"/>
      <c r="L2300" s="1"/>
      <c r="M2300" s="1"/>
      <c r="N2300" s="1"/>
      <c r="O2300" s="1"/>
      <c r="P2300" s="12"/>
      <c r="Q2300" s="12"/>
      <c r="R2300" s="12"/>
      <c r="S2300" s="12"/>
      <c r="T2300" s="12"/>
      <c r="U2300" s="12"/>
    </row>
    <row r="2301" spans="2:21" s="127" customFormat="1" ht="30" customHeight="1">
      <c r="B2301" s="180"/>
      <c r="C2301" s="210"/>
      <c r="D2301" s="180"/>
      <c r="E2301" s="107"/>
      <c r="F2301" s="179"/>
      <c r="G2301" s="179"/>
      <c r="H2301" s="1"/>
      <c r="I2301" s="1"/>
      <c r="J2301" s="1"/>
      <c r="K2301" s="109"/>
      <c r="L2301" s="1"/>
      <c r="M2301" s="1"/>
      <c r="N2301" s="1"/>
      <c r="O2301" s="1"/>
      <c r="P2301" s="12"/>
      <c r="Q2301" s="12"/>
      <c r="R2301" s="12"/>
      <c r="S2301" s="12"/>
      <c r="T2301" s="12"/>
      <c r="U2301" s="12"/>
    </row>
    <row r="2302" spans="2:21" s="127" customFormat="1" ht="30" customHeight="1">
      <c r="B2302" s="180"/>
      <c r="C2302" s="210"/>
      <c r="D2302" s="180"/>
      <c r="E2302" s="107"/>
      <c r="F2302" s="179"/>
      <c r="G2302" s="179"/>
      <c r="H2302" s="1"/>
      <c r="I2302" s="1"/>
      <c r="J2302" s="1"/>
      <c r="K2302" s="109"/>
      <c r="L2302" s="1"/>
      <c r="M2302" s="1"/>
      <c r="N2302" s="1"/>
      <c r="O2302" s="1"/>
      <c r="P2302" s="12"/>
      <c r="Q2302" s="12"/>
      <c r="R2302" s="12"/>
      <c r="S2302" s="12"/>
      <c r="T2302" s="12"/>
      <c r="U2302" s="12"/>
    </row>
    <row r="2303" spans="2:21" s="127" customFormat="1" ht="30" customHeight="1">
      <c r="B2303" s="180"/>
      <c r="C2303" s="210"/>
      <c r="D2303" s="180"/>
      <c r="E2303" s="107"/>
      <c r="F2303" s="179"/>
      <c r="G2303" s="179"/>
      <c r="H2303" s="1"/>
      <c r="I2303" s="1"/>
      <c r="J2303" s="1"/>
      <c r="K2303" s="109"/>
      <c r="L2303" s="1"/>
      <c r="M2303" s="1"/>
      <c r="N2303" s="1"/>
      <c r="O2303" s="1"/>
      <c r="P2303" s="12"/>
      <c r="Q2303" s="12"/>
      <c r="R2303" s="12"/>
      <c r="S2303" s="12"/>
      <c r="T2303" s="12"/>
      <c r="U2303" s="12"/>
    </row>
    <row r="2304" spans="2:21" s="127" customFormat="1" ht="30" customHeight="1">
      <c r="B2304" s="180"/>
      <c r="C2304" s="210"/>
      <c r="D2304" s="180"/>
      <c r="E2304" s="107"/>
      <c r="F2304" s="179"/>
      <c r="G2304" s="179"/>
      <c r="H2304" s="1"/>
      <c r="I2304" s="1"/>
      <c r="J2304" s="1"/>
      <c r="K2304" s="109"/>
      <c r="L2304" s="1"/>
      <c r="M2304" s="1"/>
      <c r="N2304" s="1"/>
      <c r="O2304" s="1"/>
      <c r="P2304" s="12"/>
      <c r="Q2304" s="12"/>
      <c r="R2304" s="12"/>
      <c r="S2304" s="12"/>
      <c r="T2304" s="12"/>
      <c r="U2304" s="12"/>
    </row>
    <row r="2305" spans="2:21" s="127" customFormat="1" ht="30" customHeight="1">
      <c r="B2305" s="180"/>
      <c r="C2305" s="210"/>
      <c r="D2305" s="180"/>
      <c r="E2305" s="107"/>
      <c r="F2305" s="179"/>
      <c r="G2305" s="179"/>
      <c r="H2305" s="1"/>
      <c r="I2305" s="1"/>
      <c r="J2305" s="1"/>
      <c r="K2305" s="109"/>
      <c r="L2305" s="1"/>
      <c r="M2305" s="1"/>
      <c r="N2305" s="1"/>
      <c r="O2305" s="1"/>
      <c r="P2305" s="12"/>
      <c r="Q2305" s="12"/>
      <c r="R2305" s="12"/>
      <c r="S2305" s="12"/>
      <c r="T2305" s="12"/>
      <c r="U2305" s="12"/>
    </row>
    <row r="2306" spans="2:21" s="127" customFormat="1" ht="30" customHeight="1">
      <c r="B2306" s="180"/>
      <c r="C2306" s="210"/>
      <c r="D2306" s="180"/>
      <c r="E2306" s="107"/>
      <c r="F2306" s="179"/>
      <c r="G2306" s="179"/>
      <c r="H2306" s="1"/>
      <c r="I2306" s="1"/>
      <c r="J2306" s="1"/>
      <c r="K2306" s="109"/>
      <c r="L2306" s="1"/>
      <c r="M2306" s="1"/>
      <c r="N2306" s="1"/>
      <c r="O2306" s="1"/>
      <c r="P2306" s="12"/>
      <c r="Q2306" s="12"/>
      <c r="R2306" s="12"/>
      <c r="S2306" s="12"/>
      <c r="T2306" s="12"/>
      <c r="U2306" s="12"/>
    </row>
    <row r="2307" spans="2:21" s="127" customFormat="1" ht="30" customHeight="1">
      <c r="B2307" s="180"/>
      <c r="C2307" s="210"/>
      <c r="D2307" s="180"/>
      <c r="E2307" s="107"/>
      <c r="F2307" s="179"/>
      <c r="G2307" s="179"/>
      <c r="H2307" s="1"/>
      <c r="I2307" s="1"/>
      <c r="J2307" s="1"/>
      <c r="K2307" s="109"/>
      <c r="L2307" s="1"/>
      <c r="M2307" s="1"/>
      <c r="N2307" s="1"/>
      <c r="O2307" s="1"/>
      <c r="P2307" s="12"/>
      <c r="Q2307" s="12"/>
      <c r="R2307" s="12"/>
      <c r="S2307" s="12"/>
      <c r="T2307" s="12"/>
      <c r="U2307" s="12"/>
    </row>
    <row r="2308" spans="2:21" s="127" customFormat="1" ht="30" customHeight="1">
      <c r="B2308" s="180"/>
      <c r="C2308" s="210"/>
      <c r="D2308" s="180"/>
      <c r="E2308" s="107"/>
      <c r="F2308" s="179"/>
      <c r="G2308" s="179"/>
      <c r="H2308" s="1"/>
      <c r="I2308" s="1"/>
      <c r="J2308" s="1"/>
      <c r="K2308" s="109"/>
      <c r="L2308" s="1"/>
      <c r="M2308" s="1"/>
      <c r="N2308" s="1"/>
      <c r="O2308" s="1"/>
      <c r="P2308" s="12"/>
      <c r="Q2308" s="12"/>
      <c r="R2308" s="12"/>
      <c r="S2308" s="12"/>
      <c r="T2308" s="12"/>
      <c r="U2308" s="12"/>
    </row>
    <row r="2309" spans="2:21" s="127" customFormat="1" ht="30" customHeight="1">
      <c r="B2309" s="180"/>
      <c r="C2309" s="210"/>
      <c r="D2309" s="180"/>
      <c r="E2309" s="107"/>
      <c r="F2309" s="179"/>
      <c r="G2309" s="179"/>
      <c r="H2309" s="1"/>
      <c r="I2309" s="1"/>
      <c r="J2309" s="1"/>
      <c r="K2309" s="109"/>
      <c r="L2309" s="1"/>
      <c r="M2309" s="1"/>
      <c r="N2309" s="1"/>
      <c r="O2309" s="1"/>
      <c r="P2309" s="12"/>
      <c r="Q2309" s="12"/>
      <c r="R2309" s="12"/>
      <c r="S2309" s="12"/>
      <c r="T2309" s="12"/>
      <c r="U2309" s="12"/>
    </row>
    <row r="2310" spans="2:21" s="127" customFormat="1" ht="30" customHeight="1">
      <c r="B2310" s="180"/>
      <c r="C2310" s="210"/>
      <c r="D2310" s="180"/>
      <c r="E2310" s="107"/>
      <c r="F2310" s="179"/>
      <c r="G2310" s="179"/>
      <c r="H2310" s="1"/>
      <c r="I2310" s="1"/>
      <c r="J2310" s="1"/>
      <c r="K2310" s="109"/>
      <c r="L2310" s="1"/>
      <c r="M2310" s="1"/>
      <c r="N2310" s="1"/>
      <c r="O2310" s="1"/>
      <c r="P2310" s="12"/>
      <c r="Q2310" s="12"/>
      <c r="R2310" s="12"/>
      <c r="S2310" s="12"/>
      <c r="T2310" s="12"/>
      <c r="U2310" s="12"/>
    </row>
    <row r="2311" spans="2:21" s="127" customFormat="1" ht="30" customHeight="1">
      <c r="B2311" s="180"/>
      <c r="C2311" s="210"/>
      <c r="D2311" s="180"/>
      <c r="E2311" s="107"/>
      <c r="F2311" s="179"/>
      <c r="G2311" s="179"/>
      <c r="H2311" s="1"/>
      <c r="I2311" s="1"/>
      <c r="J2311" s="1"/>
      <c r="K2311" s="109"/>
      <c r="L2311" s="1"/>
      <c r="M2311" s="1"/>
      <c r="N2311" s="1"/>
      <c r="O2311" s="1"/>
      <c r="P2311" s="12"/>
      <c r="Q2311" s="12"/>
      <c r="R2311" s="12"/>
      <c r="S2311" s="12"/>
      <c r="T2311" s="12"/>
      <c r="U2311" s="12"/>
    </row>
    <row r="2312" spans="2:21" s="127" customFormat="1" ht="30" customHeight="1">
      <c r="B2312" s="180"/>
      <c r="C2312" s="210"/>
      <c r="D2312" s="180"/>
      <c r="E2312" s="107"/>
      <c r="F2312" s="179"/>
      <c r="G2312" s="179"/>
      <c r="H2312" s="1"/>
      <c r="I2312" s="1"/>
      <c r="J2312" s="1"/>
      <c r="K2312" s="109"/>
      <c r="L2312" s="1"/>
      <c r="M2312" s="1"/>
      <c r="N2312" s="1"/>
      <c r="O2312" s="1"/>
      <c r="P2312" s="12"/>
      <c r="Q2312" s="12"/>
      <c r="R2312" s="12"/>
      <c r="S2312" s="12"/>
      <c r="T2312" s="12"/>
      <c r="U2312" s="12"/>
    </row>
    <row r="2313" spans="2:21" s="127" customFormat="1" ht="30" customHeight="1">
      <c r="B2313" s="180"/>
      <c r="C2313" s="210"/>
      <c r="D2313" s="180"/>
      <c r="E2313" s="107"/>
      <c r="F2313" s="179"/>
      <c r="G2313" s="179"/>
      <c r="H2313" s="1"/>
      <c r="I2313" s="1"/>
      <c r="J2313" s="1"/>
      <c r="K2313" s="109"/>
      <c r="L2313" s="1"/>
      <c r="M2313" s="1"/>
      <c r="N2313" s="1"/>
      <c r="O2313" s="1"/>
      <c r="P2313" s="12"/>
      <c r="Q2313" s="12"/>
      <c r="R2313" s="12"/>
      <c r="S2313" s="12"/>
      <c r="T2313" s="12"/>
      <c r="U2313" s="12"/>
    </row>
    <row r="2314" spans="2:21" s="127" customFormat="1" ht="30" customHeight="1">
      <c r="B2314" s="180"/>
      <c r="C2314" s="210"/>
      <c r="D2314" s="180"/>
      <c r="E2314" s="107"/>
      <c r="F2314" s="179"/>
      <c r="G2314" s="179"/>
      <c r="H2314" s="1"/>
      <c r="I2314" s="1"/>
      <c r="J2314" s="1"/>
      <c r="K2314" s="109"/>
      <c r="L2314" s="1"/>
      <c r="M2314" s="1"/>
      <c r="N2314" s="1"/>
      <c r="O2314" s="1"/>
      <c r="P2314" s="12"/>
      <c r="Q2314" s="12"/>
      <c r="R2314" s="12"/>
      <c r="S2314" s="12"/>
      <c r="T2314" s="12"/>
      <c r="U2314" s="12"/>
    </row>
    <row r="2315" spans="2:21" s="127" customFormat="1" ht="30" customHeight="1">
      <c r="B2315" s="180"/>
      <c r="C2315" s="210"/>
      <c r="D2315" s="180"/>
      <c r="E2315" s="107"/>
      <c r="F2315" s="179"/>
      <c r="G2315" s="179"/>
      <c r="H2315" s="1"/>
      <c r="I2315" s="1"/>
      <c r="J2315" s="1"/>
      <c r="K2315" s="109"/>
      <c r="L2315" s="1"/>
      <c r="M2315" s="1"/>
      <c r="N2315" s="1"/>
      <c r="O2315" s="1"/>
      <c r="P2315" s="12"/>
      <c r="Q2315" s="12"/>
      <c r="R2315" s="12"/>
      <c r="S2315" s="12"/>
      <c r="T2315" s="12"/>
      <c r="U2315" s="12"/>
    </row>
    <row r="2316" spans="2:21" s="127" customFormat="1" ht="30" customHeight="1">
      <c r="B2316" s="180"/>
      <c r="C2316" s="210"/>
      <c r="D2316" s="180"/>
      <c r="E2316" s="107"/>
      <c r="F2316" s="179"/>
      <c r="G2316" s="179"/>
      <c r="H2316" s="1"/>
      <c r="I2316" s="1"/>
      <c r="J2316" s="1"/>
      <c r="K2316" s="109"/>
      <c r="L2316" s="1"/>
      <c r="M2316" s="1"/>
      <c r="N2316" s="1"/>
      <c r="O2316" s="1"/>
      <c r="P2316" s="12"/>
      <c r="Q2316" s="12"/>
      <c r="R2316" s="12"/>
      <c r="S2316" s="12"/>
      <c r="T2316" s="12"/>
      <c r="U2316" s="12"/>
    </row>
    <row r="2317" spans="2:21" s="127" customFormat="1" ht="30" customHeight="1">
      <c r="B2317" s="180"/>
      <c r="C2317" s="210"/>
      <c r="D2317" s="180"/>
      <c r="E2317" s="107"/>
      <c r="F2317" s="179"/>
      <c r="G2317" s="179"/>
      <c r="H2317" s="1"/>
      <c r="I2317" s="1"/>
      <c r="J2317" s="1"/>
      <c r="K2317" s="109"/>
      <c r="L2317" s="1"/>
      <c r="M2317" s="1"/>
      <c r="N2317" s="1"/>
      <c r="O2317" s="1"/>
      <c r="P2317" s="12"/>
      <c r="Q2317" s="12"/>
      <c r="R2317" s="12"/>
      <c r="S2317" s="12"/>
      <c r="T2317" s="12"/>
      <c r="U2317" s="12"/>
    </row>
    <row r="2318" spans="2:21" s="127" customFormat="1" ht="30" customHeight="1">
      <c r="B2318" s="180"/>
      <c r="C2318" s="210"/>
      <c r="D2318" s="180"/>
      <c r="E2318" s="107"/>
      <c r="F2318" s="179"/>
      <c r="G2318" s="179"/>
      <c r="H2318" s="1"/>
      <c r="I2318" s="1"/>
      <c r="J2318" s="1"/>
      <c r="K2318" s="109"/>
      <c r="L2318" s="1"/>
      <c r="M2318" s="1"/>
      <c r="N2318" s="1"/>
      <c r="O2318" s="1"/>
      <c r="P2318" s="12"/>
      <c r="Q2318" s="12"/>
      <c r="R2318" s="12"/>
      <c r="S2318" s="12"/>
      <c r="T2318" s="12"/>
      <c r="U2318" s="12"/>
    </row>
    <row r="2319" spans="2:21" s="127" customFormat="1" ht="30" customHeight="1">
      <c r="B2319" s="180"/>
      <c r="C2319" s="210"/>
      <c r="D2319" s="180"/>
      <c r="E2319" s="107"/>
      <c r="F2319" s="179"/>
      <c r="G2319" s="179"/>
      <c r="H2319" s="1"/>
      <c r="I2319" s="1"/>
      <c r="J2319" s="1"/>
      <c r="K2319" s="109"/>
      <c r="L2319" s="1"/>
      <c r="M2319" s="1"/>
      <c r="N2319" s="1"/>
      <c r="O2319" s="1"/>
      <c r="P2319" s="12"/>
      <c r="Q2319" s="12"/>
      <c r="R2319" s="12"/>
      <c r="S2319" s="12"/>
      <c r="T2319" s="12"/>
      <c r="U2319" s="12"/>
    </row>
    <row r="2320" spans="2:21" s="127" customFormat="1" ht="30" customHeight="1">
      <c r="B2320" s="180"/>
      <c r="C2320" s="210"/>
      <c r="D2320" s="180"/>
      <c r="E2320" s="107"/>
      <c r="F2320" s="179"/>
      <c r="G2320" s="179"/>
      <c r="H2320" s="1"/>
      <c r="I2320" s="1"/>
      <c r="J2320" s="1"/>
      <c r="K2320" s="109"/>
      <c r="L2320" s="1"/>
      <c r="M2320" s="1"/>
      <c r="N2320" s="1"/>
      <c r="O2320" s="1"/>
      <c r="P2320" s="12"/>
      <c r="Q2320" s="12"/>
      <c r="R2320" s="12"/>
      <c r="S2320" s="12"/>
      <c r="T2320" s="12"/>
      <c r="U2320" s="12"/>
    </row>
    <row r="2321" spans="2:21" s="127" customFormat="1" ht="30" customHeight="1">
      <c r="B2321" s="180"/>
      <c r="C2321" s="210"/>
      <c r="D2321" s="180"/>
      <c r="E2321" s="107"/>
      <c r="F2321" s="179"/>
      <c r="G2321" s="179"/>
      <c r="H2321" s="1"/>
      <c r="I2321" s="1"/>
      <c r="J2321" s="1"/>
      <c r="K2321" s="109"/>
      <c r="L2321" s="1"/>
      <c r="M2321" s="1"/>
      <c r="N2321" s="1"/>
      <c r="O2321" s="1"/>
      <c r="P2321" s="12"/>
      <c r="Q2321" s="12"/>
      <c r="R2321" s="12"/>
      <c r="S2321" s="12"/>
      <c r="T2321" s="12"/>
      <c r="U2321" s="12"/>
    </row>
    <row r="2322" spans="2:21" s="127" customFormat="1" ht="30" customHeight="1">
      <c r="B2322" s="180"/>
      <c r="C2322" s="210"/>
      <c r="D2322" s="180"/>
      <c r="E2322" s="107"/>
      <c r="F2322" s="179"/>
      <c r="G2322" s="179"/>
      <c r="H2322" s="1"/>
      <c r="I2322" s="1"/>
      <c r="J2322" s="1"/>
      <c r="K2322" s="109"/>
      <c r="L2322" s="1"/>
      <c r="M2322" s="1"/>
      <c r="N2322" s="1"/>
      <c r="O2322" s="1"/>
      <c r="P2322" s="12"/>
      <c r="Q2322" s="12"/>
      <c r="R2322" s="12"/>
      <c r="S2322" s="12"/>
      <c r="T2322" s="12"/>
      <c r="U2322" s="12"/>
    </row>
    <row r="2323" spans="2:21" s="127" customFormat="1" ht="30" customHeight="1">
      <c r="B2323" s="180"/>
      <c r="C2323" s="210"/>
      <c r="D2323" s="180"/>
      <c r="E2323" s="107"/>
      <c r="F2323" s="179"/>
      <c r="G2323" s="179"/>
      <c r="H2323" s="1"/>
      <c r="I2323" s="1"/>
      <c r="J2323" s="1"/>
      <c r="K2323" s="109"/>
      <c r="L2323" s="1"/>
      <c r="M2323" s="1"/>
      <c r="N2323" s="1"/>
      <c r="O2323" s="1"/>
      <c r="P2323" s="12"/>
      <c r="Q2323" s="12"/>
      <c r="R2323" s="12"/>
      <c r="S2323" s="12"/>
      <c r="T2323" s="12"/>
      <c r="U2323" s="12"/>
    </row>
    <row r="2324" spans="2:21" s="127" customFormat="1" ht="30" customHeight="1">
      <c r="B2324" s="180"/>
      <c r="C2324" s="210"/>
      <c r="D2324" s="180"/>
      <c r="E2324" s="107"/>
      <c r="F2324" s="179"/>
      <c r="G2324" s="179"/>
      <c r="H2324" s="1"/>
      <c r="I2324" s="1"/>
      <c r="J2324" s="1"/>
      <c r="K2324" s="109"/>
      <c r="L2324" s="1"/>
      <c r="M2324" s="1"/>
      <c r="N2324" s="1"/>
      <c r="O2324" s="1"/>
      <c r="P2324" s="12"/>
      <c r="Q2324" s="12"/>
      <c r="R2324" s="12"/>
      <c r="S2324" s="12"/>
      <c r="T2324" s="12"/>
      <c r="U2324" s="12"/>
    </row>
    <row r="2325" spans="2:21" s="127" customFormat="1" ht="30" customHeight="1">
      <c r="B2325" s="180"/>
      <c r="C2325" s="210"/>
      <c r="D2325" s="180"/>
      <c r="E2325" s="107"/>
      <c r="F2325" s="179"/>
      <c r="G2325" s="179"/>
      <c r="H2325" s="1"/>
      <c r="I2325" s="1"/>
      <c r="J2325" s="1"/>
      <c r="K2325" s="109"/>
      <c r="L2325" s="1"/>
      <c r="M2325" s="1"/>
      <c r="N2325" s="1"/>
      <c r="O2325" s="1"/>
      <c r="P2325" s="12"/>
      <c r="Q2325" s="12"/>
      <c r="R2325" s="12"/>
      <c r="S2325" s="12"/>
      <c r="T2325" s="12"/>
      <c r="U2325" s="12"/>
    </row>
    <row r="2326" spans="2:21" s="127" customFormat="1" ht="30" customHeight="1">
      <c r="B2326" s="180"/>
      <c r="C2326" s="210"/>
      <c r="D2326" s="180"/>
      <c r="E2326" s="107"/>
      <c r="F2326" s="179"/>
      <c r="G2326" s="179"/>
      <c r="H2326" s="1"/>
      <c r="I2326" s="1"/>
      <c r="J2326" s="1"/>
      <c r="K2326" s="109"/>
      <c r="L2326" s="1"/>
      <c r="M2326" s="1"/>
      <c r="N2326" s="1"/>
      <c r="O2326" s="1"/>
      <c r="P2326" s="12"/>
      <c r="Q2326" s="12"/>
      <c r="R2326" s="12"/>
      <c r="S2326" s="12"/>
      <c r="T2326" s="12"/>
      <c r="U2326" s="12"/>
    </row>
    <row r="2327" spans="2:21" s="127" customFormat="1" ht="30" customHeight="1">
      <c r="B2327" s="180"/>
      <c r="C2327" s="210"/>
      <c r="D2327" s="180"/>
      <c r="E2327" s="107"/>
      <c r="F2327" s="179"/>
      <c r="G2327" s="179"/>
      <c r="H2327" s="1"/>
      <c r="I2327" s="1"/>
      <c r="J2327" s="1"/>
      <c r="K2327" s="109"/>
      <c r="L2327" s="1"/>
      <c r="M2327" s="1"/>
      <c r="N2327" s="1"/>
      <c r="O2327" s="1"/>
      <c r="P2327" s="12"/>
      <c r="Q2327" s="12"/>
      <c r="R2327" s="12"/>
      <c r="S2327" s="12"/>
      <c r="T2327" s="12"/>
      <c r="U2327" s="12"/>
    </row>
    <row r="2328" spans="2:21" s="127" customFormat="1" ht="30" customHeight="1">
      <c r="B2328" s="180"/>
      <c r="C2328" s="210"/>
      <c r="D2328" s="180"/>
      <c r="E2328" s="107"/>
      <c r="F2328" s="179"/>
      <c r="G2328" s="179"/>
      <c r="H2328" s="1"/>
      <c r="I2328" s="1"/>
      <c r="J2328" s="1"/>
      <c r="K2328" s="109"/>
      <c r="L2328" s="1"/>
      <c r="M2328" s="1"/>
      <c r="N2328" s="1"/>
      <c r="O2328" s="1"/>
      <c r="P2328" s="12"/>
      <c r="Q2328" s="12"/>
      <c r="R2328" s="12"/>
      <c r="S2328" s="12"/>
      <c r="T2328" s="12"/>
      <c r="U2328" s="12"/>
    </row>
    <row r="2329" spans="2:21" s="127" customFormat="1" ht="30" customHeight="1">
      <c r="B2329" s="180"/>
      <c r="C2329" s="210"/>
      <c r="D2329" s="180"/>
      <c r="E2329" s="107"/>
      <c r="F2329" s="179"/>
      <c r="G2329" s="179"/>
      <c r="H2329" s="1"/>
      <c r="I2329" s="1"/>
      <c r="J2329" s="1"/>
      <c r="K2329" s="109"/>
      <c r="L2329" s="1"/>
      <c r="M2329" s="1"/>
      <c r="N2329" s="1"/>
      <c r="O2329" s="1"/>
      <c r="P2329" s="12"/>
      <c r="Q2329" s="12"/>
      <c r="R2329" s="12"/>
      <c r="S2329" s="12"/>
      <c r="T2329" s="12"/>
      <c r="U2329" s="12"/>
    </row>
    <row r="2330" spans="2:21" s="127" customFormat="1" ht="30" customHeight="1">
      <c r="B2330" s="180"/>
      <c r="C2330" s="210"/>
      <c r="D2330" s="180"/>
      <c r="E2330" s="107"/>
      <c r="F2330" s="179"/>
      <c r="G2330" s="179"/>
      <c r="H2330" s="1"/>
      <c r="I2330" s="1"/>
      <c r="J2330" s="1"/>
      <c r="K2330" s="109"/>
      <c r="L2330" s="1"/>
      <c r="M2330" s="1"/>
      <c r="N2330" s="1"/>
      <c r="O2330" s="1"/>
      <c r="P2330" s="12"/>
      <c r="Q2330" s="12"/>
      <c r="R2330" s="12"/>
      <c r="S2330" s="12"/>
      <c r="T2330" s="12"/>
      <c r="U2330" s="12"/>
    </row>
    <row r="2331" spans="2:21" s="127" customFormat="1" ht="30" customHeight="1">
      <c r="B2331" s="180"/>
      <c r="C2331" s="210"/>
      <c r="D2331" s="180"/>
      <c r="E2331" s="107"/>
      <c r="F2331" s="179"/>
      <c r="G2331" s="179"/>
      <c r="H2331" s="1"/>
      <c r="I2331" s="1"/>
      <c r="J2331" s="1"/>
      <c r="K2331" s="109"/>
      <c r="L2331" s="1"/>
      <c r="M2331" s="1"/>
      <c r="N2331" s="1"/>
      <c r="O2331" s="1"/>
      <c r="P2331" s="12"/>
      <c r="Q2331" s="12"/>
      <c r="R2331" s="12"/>
      <c r="S2331" s="12"/>
      <c r="T2331" s="12"/>
      <c r="U2331" s="12"/>
    </row>
    <row r="2332" spans="2:21" s="127" customFormat="1" ht="30" customHeight="1">
      <c r="B2332" s="180"/>
      <c r="C2332" s="210"/>
      <c r="D2332" s="180"/>
      <c r="E2332" s="107"/>
      <c r="F2332" s="179"/>
      <c r="G2332" s="179"/>
      <c r="H2332" s="1"/>
      <c r="I2332" s="1"/>
      <c r="J2332" s="1"/>
      <c r="K2332" s="109"/>
      <c r="L2332" s="1"/>
      <c r="M2332" s="1"/>
      <c r="N2332" s="1"/>
      <c r="O2332" s="1"/>
      <c r="P2332" s="12"/>
      <c r="Q2332" s="12"/>
      <c r="R2332" s="12"/>
      <c r="S2332" s="12"/>
      <c r="T2332" s="12"/>
      <c r="U2332" s="12"/>
    </row>
    <row r="2333" spans="2:21" s="127" customFormat="1" ht="30" customHeight="1">
      <c r="B2333" s="180"/>
      <c r="C2333" s="210"/>
      <c r="D2333" s="180"/>
      <c r="E2333" s="107"/>
      <c r="F2333" s="179"/>
      <c r="G2333" s="179"/>
      <c r="H2333" s="1"/>
      <c r="I2333" s="1"/>
      <c r="J2333" s="1"/>
      <c r="K2333" s="109"/>
      <c r="L2333" s="1"/>
      <c r="M2333" s="1"/>
      <c r="N2333" s="1"/>
      <c r="O2333" s="1"/>
      <c r="P2333" s="12"/>
      <c r="Q2333" s="12"/>
      <c r="R2333" s="12"/>
      <c r="S2333" s="12"/>
      <c r="T2333" s="12"/>
      <c r="U2333" s="12"/>
    </row>
    <row r="2334" spans="2:21" s="127" customFormat="1" ht="30" customHeight="1">
      <c r="B2334" s="180"/>
      <c r="C2334" s="210"/>
      <c r="D2334" s="180"/>
      <c r="E2334" s="107"/>
      <c r="F2334" s="179"/>
      <c r="G2334" s="179"/>
      <c r="H2334" s="1"/>
      <c r="I2334" s="1"/>
      <c r="J2334" s="1"/>
      <c r="K2334" s="109"/>
      <c r="L2334" s="1"/>
      <c r="M2334" s="1"/>
      <c r="N2334" s="1"/>
      <c r="O2334" s="1"/>
      <c r="P2334" s="12"/>
      <c r="Q2334" s="12"/>
      <c r="R2334" s="12"/>
      <c r="S2334" s="12"/>
      <c r="T2334" s="12"/>
      <c r="U2334" s="12"/>
    </row>
    <row r="2335" spans="2:21" s="127" customFormat="1" ht="30" customHeight="1">
      <c r="B2335" s="180"/>
      <c r="C2335" s="210"/>
      <c r="D2335" s="180"/>
      <c r="E2335" s="107"/>
      <c r="F2335" s="179"/>
      <c r="G2335" s="179"/>
      <c r="H2335" s="1"/>
      <c r="I2335" s="1"/>
      <c r="J2335" s="1"/>
      <c r="K2335" s="109"/>
      <c r="L2335" s="1"/>
      <c r="M2335" s="1"/>
      <c r="N2335" s="1"/>
      <c r="O2335" s="1"/>
      <c r="P2335" s="12"/>
      <c r="Q2335" s="12"/>
      <c r="R2335" s="12"/>
      <c r="S2335" s="12"/>
      <c r="T2335" s="12"/>
      <c r="U2335" s="12"/>
    </row>
    <row r="2336" spans="2:21" s="127" customFormat="1" ht="30" customHeight="1">
      <c r="B2336" s="180"/>
      <c r="C2336" s="210"/>
      <c r="D2336" s="180"/>
      <c r="E2336" s="107"/>
      <c r="F2336" s="179"/>
      <c r="G2336" s="179"/>
      <c r="H2336" s="1"/>
      <c r="I2336" s="1"/>
      <c r="J2336" s="1"/>
      <c r="K2336" s="109"/>
      <c r="L2336" s="1"/>
      <c r="M2336" s="1"/>
      <c r="N2336" s="1"/>
      <c r="O2336" s="1"/>
      <c r="P2336" s="12"/>
      <c r="Q2336" s="12"/>
      <c r="R2336" s="12"/>
      <c r="S2336" s="12"/>
      <c r="T2336" s="12"/>
      <c r="U2336" s="12"/>
    </row>
    <row r="2337" spans="2:21" s="127" customFormat="1" ht="30" customHeight="1">
      <c r="B2337" s="180"/>
      <c r="C2337" s="210"/>
      <c r="D2337" s="180"/>
      <c r="E2337" s="107"/>
      <c r="F2337" s="179"/>
      <c r="G2337" s="179"/>
      <c r="H2337" s="1"/>
      <c r="I2337" s="1"/>
      <c r="J2337" s="1"/>
      <c r="K2337" s="109"/>
      <c r="L2337" s="1"/>
      <c r="M2337" s="1"/>
      <c r="N2337" s="1"/>
      <c r="O2337" s="1"/>
      <c r="P2337" s="12"/>
      <c r="Q2337" s="12"/>
      <c r="R2337" s="12"/>
      <c r="S2337" s="12"/>
      <c r="T2337" s="12"/>
      <c r="U2337" s="12"/>
    </row>
    <row r="2338" spans="2:21" s="127" customFormat="1" ht="30" customHeight="1">
      <c r="B2338" s="180"/>
      <c r="C2338" s="210"/>
      <c r="D2338" s="180"/>
      <c r="E2338" s="107"/>
      <c r="F2338" s="179"/>
      <c r="G2338" s="179"/>
      <c r="H2338" s="1"/>
      <c r="I2338" s="1"/>
      <c r="J2338" s="1"/>
      <c r="K2338" s="109"/>
      <c r="L2338" s="1"/>
      <c r="M2338" s="1"/>
      <c r="N2338" s="1"/>
      <c r="O2338" s="1"/>
      <c r="P2338" s="12"/>
      <c r="Q2338" s="12"/>
      <c r="R2338" s="12"/>
      <c r="S2338" s="12"/>
      <c r="T2338" s="12"/>
      <c r="U2338" s="12"/>
    </row>
    <row r="2339" spans="2:21" s="127" customFormat="1" ht="30" customHeight="1">
      <c r="B2339" s="180"/>
      <c r="C2339" s="210"/>
      <c r="D2339" s="180"/>
      <c r="E2339" s="107"/>
      <c r="F2339" s="179"/>
      <c r="G2339" s="179"/>
      <c r="H2339" s="1"/>
      <c r="I2339" s="1"/>
      <c r="J2339" s="1"/>
      <c r="K2339" s="109"/>
      <c r="L2339" s="1"/>
      <c r="M2339" s="1"/>
      <c r="N2339" s="1"/>
      <c r="O2339" s="1"/>
      <c r="P2339" s="12"/>
      <c r="Q2339" s="12"/>
      <c r="R2339" s="12"/>
      <c r="S2339" s="12"/>
      <c r="T2339" s="12"/>
      <c r="U2339" s="12"/>
    </row>
    <row r="2340" spans="2:21" s="127" customFormat="1" ht="30" customHeight="1">
      <c r="B2340" s="180"/>
      <c r="C2340" s="210"/>
      <c r="D2340" s="180"/>
      <c r="E2340" s="107"/>
      <c r="F2340" s="179"/>
      <c r="G2340" s="179"/>
      <c r="H2340" s="1"/>
      <c r="I2340" s="1"/>
      <c r="J2340" s="1"/>
      <c r="K2340" s="109"/>
      <c r="L2340" s="1"/>
      <c r="M2340" s="1"/>
      <c r="N2340" s="1"/>
      <c r="O2340" s="1"/>
      <c r="P2340" s="12"/>
      <c r="Q2340" s="12"/>
      <c r="R2340" s="12"/>
      <c r="S2340" s="12"/>
      <c r="T2340" s="12"/>
      <c r="U2340" s="12"/>
    </row>
    <row r="2341" spans="2:21" s="127" customFormat="1" ht="30" customHeight="1">
      <c r="B2341" s="180"/>
      <c r="C2341" s="210"/>
      <c r="D2341" s="180"/>
      <c r="E2341" s="107"/>
      <c r="F2341" s="179"/>
      <c r="G2341" s="179"/>
      <c r="H2341" s="1"/>
      <c r="I2341" s="1"/>
      <c r="J2341" s="1"/>
      <c r="K2341" s="109"/>
      <c r="L2341" s="1"/>
      <c r="M2341" s="1"/>
      <c r="N2341" s="1"/>
      <c r="O2341" s="1"/>
      <c r="P2341" s="12"/>
      <c r="Q2341" s="12"/>
      <c r="R2341" s="12"/>
      <c r="S2341" s="12"/>
      <c r="T2341" s="12"/>
      <c r="U2341" s="12"/>
    </row>
    <row r="2342" spans="2:21" s="127" customFormat="1" ht="30" customHeight="1">
      <c r="B2342" s="180"/>
      <c r="C2342" s="210"/>
      <c r="D2342" s="180"/>
      <c r="E2342" s="107"/>
      <c r="F2342" s="179"/>
      <c r="G2342" s="179"/>
      <c r="H2342" s="1"/>
      <c r="I2342" s="1"/>
      <c r="J2342" s="1"/>
      <c r="K2342" s="109"/>
      <c r="L2342" s="1"/>
      <c r="M2342" s="1"/>
      <c r="N2342" s="1"/>
      <c r="O2342" s="1"/>
      <c r="P2342" s="12"/>
      <c r="Q2342" s="12"/>
      <c r="R2342" s="12"/>
      <c r="S2342" s="12"/>
      <c r="T2342" s="12"/>
      <c r="U2342" s="12"/>
    </row>
    <row r="2343" spans="2:21" s="127" customFormat="1" ht="30" customHeight="1">
      <c r="B2343" s="180"/>
      <c r="C2343" s="210"/>
      <c r="D2343" s="180"/>
      <c r="E2343" s="107"/>
      <c r="F2343" s="179"/>
      <c r="G2343" s="179"/>
      <c r="H2343" s="1"/>
      <c r="I2343" s="1"/>
      <c r="J2343" s="1"/>
      <c r="K2343" s="109"/>
      <c r="L2343" s="1"/>
      <c r="M2343" s="1"/>
      <c r="N2343" s="1"/>
      <c r="O2343" s="1"/>
      <c r="P2343" s="12"/>
      <c r="Q2343" s="12"/>
      <c r="R2343" s="12"/>
      <c r="S2343" s="12"/>
      <c r="T2343" s="12"/>
      <c r="U2343" s="12"/>
    </row>
    <row r="2344" spans="2:21" s="127" customFormat="1" ht="30" customHeight="1">
      <c r="B2344" s="180"/>
      <c r="C2344" s="210"/>
      <c r="D2344" s="180"/>
      <c r="E2344" s="107"/>
      <c r="F2344" s="179"/>
      <c r="G2344" s="179"/>
      <c r="H2344" s="1"/>
      <c r="I2344" s="1"/>
      <c r="J2344" s="1"/>
      <c r="K2344" s="109"/>
      <c r="L2344" s="1"/>
      <c r="M2344" s="1"/>
      <c r="N2344" s="1"/>
      <c r="O2344" s="1"/>
      <c r="P2344" s="12"/>
      <c r="Q2344" s="12"/>
      <c r="R2344" s="12"/>
      <c r="S2344" s="12"/>
      <c r="T2344" s="12"/>
      <c r="U2344" s="12"/>
    </row>
    <row r="2345" spans="2:21" s="127" customFormat="1" ht="30" customHeight="1">
      <c r="B2345" s="180"/>
      <c r="C2345" s="210"/>
      <c r="D2345" s="180"/>
      <c r="E2345" s="107"/>
      <c r="F2345" s="179"/>
      <c r="G2345" s="179"/>
      <c r="H2345" s="1"/>
      <c r="I2345" s="1"/>
      <c r="J2345" s="1"/>
      <c r="K2345" s="109"/>
      <c r="L2345" s="1"/>
      <c r="M2345" s="1"/>
      <c r="N2345" s="1"/>
      <c r="O2345" s="1"/>
      <c r="P2345" s="12"/>
      <c r="Q2345" s="12"/>
      <c r="R2345" s="12"/>
      <c r="S2345" s="12"/>
      <c r="T2345" s="12"/>
      <c r="U2345" s="12"/>
    </row>
    <row r="2346" spans="2:21" s="127" customFormat="1" ht="30" customHeight="1">
      <c r="B2346" s="180"/>
      <c r="C2346" s="210"/>
      <c r="D2346" s="180"/>
      <c r="E2346" s="107"/>
      <c r="F2346" s="179"/>
      <c r="G2346" s="179"/>
      <c r="H2346" s="1"/>
      <c r="I2346" s="1"/>
      <c r="J2346" s="1"/>
      <c r="K2346" s="109"/>
      <c r="L2346" s="1"/>
      <c r="M2346" s="1"/>
      <c r="N2346" s="1"/>
      <c r="O2346" s="1"/>
      <c r="P2346" s="12"/>
      <c r="Q2346" s="12"/>
      <c r="R2346" s="12"/>
      <c r="S2346" s="12"/>
      <c r="T2346" s="12"/>
      <c r="U2346" s="12"/>
    </row>
    <row r="2347" spans="2:21" s="127" customFormat="1" ht="30" customHeight="1">
      <c r="B2347" s="180"/>
      <c r="C2347" s="210"/>
      <c r="D2347" s="180"/>
      <c r="E2347" s="107"/>
      <c r="F2347" s="179"/>
      <c r="G2347" s="179"/>
      <c r="H2347" s="1"/>
      <c r="I2347" s="1"/>
      <c r="J2347" s="1"/>
      <c r="K2347" s="109"/>
      <c r="L2347" s="1"/>
      <c r="M2347" s="1"/>
      <c r="N2347" s="1"/>
      <c r="O2347" s="1"/>
      <c r="P2347" s="12"/>
      <c r="Q2347" s="12"/>
      <c r="R2347" s="12"/>
      <c r="S2347" s="12"/>
      <c r="T2347" s="12"/>
      <c r="U2347" s="12"/>
    </row>
    <row r="2348" spans="2:21" s="127" customFormat="1" ht="30" customHeight="1">
      <c r="B2348" s="180"/>
      <c r="C2348" s="210"/>
      <c r="D2348" s="180"/>
      <c r="E2348" s="107"/>
      <c r="F2348" s="179"/>
      <c r="G2348" s="179"/>
      <c r="H2348" s="1"/>
      <c r="I2348" s="1"/>
      <c r="J2348" s="1"/>
      <c r="K2348" s="109"/>
      <c r="L2348" s="1"/>
      <c r="M2348" s="1"/>
      <c r="N2348" s="1"/>
      <c r="O2348" s="1"/>
      <c r="P2348" s="12"/>
      <c r="Q2348" s="12"/>
      <c r="R2348" s="12"/>
      <c r="S2348" s="12"/>
      <c r="T2348" s="12"/>
      <c r="U2348" s="12"/>
    </row>
    <row r="2349" spans="2:21" s="127" customFormat="1" ht="30" customHeight="1">
      <c r="B2349" s="180"/>
      <c r="C2349" s="210"/>
      <c r="D2349" s="180"/>
      <c r="E2349" s="107"/>
      <c r="F2349" s="179"/>
      <c r="G2349" s="179"/>
      <c r="H2349" s="1"/>
      <c r="I2349" s="1"/>
      <c r="J2349" s="1"/>
      <c r="K2349" s="109"/>
      <c r="L2349" s="1"/>
      <c r="M2349" s="1"/>
      <c r="N2349" s="1"/>
      <c r="O2349" s="1"/>
      <c r="P2349" s="12"/>
      <c r="Q2349" s="12"/>
      <c r="R2349" s="12"/>
      <c r="S2349" s="12"/>
      <c r="T2349" s="12"/>
      <c r="U2349" s="12"/>
    </row>
    <row r="2350" spans="2:21" s="127" customFormat="1" ht="30" customHeight="1">
      <c r="B2350" s="180"/>
      <c r="C2350" s="210"/>
      <c r="D2350" s="180"/>
      <c r="E2350" s="107"/>
      <c r="F2350" s="179"/>
      <c r="G2350" s="179"/>
      <c r="H2350" s="1"/>
      <c r="I2350" s="1"/>
      <c r="J2350" s="1"/>
      <c r="K2350" s="109"/>
      <c r="L2350" s="1"/>
      <c r="M2350" s="1"/>
      <c r="N2350" s="1"/>
      <c r="O2350" s="1"/>
      <c r="P2350" s="12"/>
      <c r="Q2350" s="12"/>
      <c r="R2350" s="12"/>
      <c r="S2350" s="12"/>
      <c r="T2350" s="12"/>
      <c r="U2350" s="12"/>
    </row>
    <row r="2351" spans="2:21" s="127" customFormat="1" ht="30" customHeight="1">
      <c r="B2351" s="180"/>
      <c r="C2351" s="210"/>
      <c r="D2351" s="180"/>
      <c r="E2351" s="107"/>
      <c r="F2351" s="179"/>
      <c r="G2351" s="179"/>
      <c r="H2351" s="1"/>
      <c r="I2351" s="1"/>
      <c r="J2351" s="1"/>
      <c r="K2351" s="109"/>
      <c r="L2351" s="1"/>
      <c r="M2351" s="1"/>
      <c r="N2351" s="1"/>
      <c r="O2351" s="1"/>
      <c r="P2351" s="12"/>
      <c r="Q2351" s="12"/>
      <c r="R2351" s="12"/>
      <c r="S2351" s="12"/>
      <c r="T2351" s="12"/>
      <c r="U2351" s="12"/>
    </row>
    <row r="2352" spans="2:21" s="127" customFormat="1" ht="30" customHeight="1">
      <c r="B2352" s="180"/>
      <c r="C2352" s="210"/>
      <c r="D2352" s="180"/>
      <c r="E2352" s="107"/>
      <c r="F2352" s="179"/>
      <c r="G2352" s="179"/>
      <c r="H2352" s="1"/>
      <c r="I2352" s="1"/>
      <c r="J2352" s="1"/>
      <c r="K2352" s="109"/>
      <c r="L2352" s="1"/>
      <c r="M2352" s="1"/>
      <c r="N2352" s="1"/>
      <c r="O2352" s="1"/>
      <c r="P2352" s="12"/>
      <c r="Q2352" s="12"/>
      <c r="R2352" s="12"/>
      <c r="S2352" s="12"/>
      <c r="T2352" s="12"/>
      <c r="U2352" s="12"/>
    </row>
    <row r="2353" spans="2:21" s="127" customFormat="1" ht="30" customHeight="1">
      <c r="B2353" s="180"/>
      <c r="C2353" s="210"/>
      <c r="D2353" s="180"/>
      <c r="E2353" s="107"/>
      <c r="F2353" s="179"/>
      <c r="G2353" s="179"/>
      <c r="H2353" s="1"/>
      <c r="I2353" s="1"/>
      <c r="J2353" s="1"/>
      <c r="K2353" s="109"/>
      <c r="L2353" s="1"/>
      <c r="M2353" s="1"/>
      <c r="N2353" s="1"/>
      <c r="O2353" s="1"/>
      <c r="P2353" s="12"/>
      <c r="Q2353" s="12"/>
      <c r="R2353" s="12"/>
      <c r="S2353" s="12"/>
      <c r="T2353" s="12"/>
      <c r="U2353" s="12"/>
    </row>
    <row r="2354" spans="2:21" s="127" customFormat="1" ht="30" customHeight="1">
      <c r="B2354" s="180"/>
      <c r="C2354" s="210"/>
      <c r="D2354" s="180"/>
      <c r="E2354" s="107"/>
      <c r="F2354" s="179"/>
      <c r="G2354" s="179"/>
      <c r="H2354" s="1"/>
      <c r="I2354" s="1"/>
      <c r="J2354" s="1"/>
      <c r="K2354" s="109"/>
      <c r="L2354" s="1"/>
      <c r="M2354" s="1"/>
      <c r="N2354" s="1"/>
      <c r="O2354" s="1"/>
      <c r="P2354" s="12"/>
      <c r="Q2354" s="12"/>
      <c r="R2354" s="12"/>
      <c r="S2354" s="12"/>
      <c r="T2354" s="12"/>
      <c r="U2354" s="12"/>
    </row>
    <row r="2355" spans="2:21" s="127" customFormat="1" ht="30" customHeight="1">
      <c r="B2355" s="180"/>
      <c r="C2355" s="210"/>
      <c r="D2355" s="180"/>
      <c r="E2355" s="107"/>
      <c r="F2355" s="179"/>
      <c r="G2355" s="179"/>
      <c r="H2355" s="1"/>
      <c r="I2355" s="1"/>
      <c r="J2355" s="1"/>
      <c r="K2355" s="109"/>
      <c r="L2355" s="1"/>
      <c r="M2355" s="1"/>
      <c r="N2355" s="1"/>
      <c r="O2355" s="1"/>
      <c r="P2355" s="12"/>
      <c r="Q2355" s="12"/>
      <c r="R2355" s="12"/>
      <c r="S2355" s="12"/>
      <c r="T2355" s="12"/>
      <c r="U2355" s="12"/>
    </row>
    <row r="2356" spans="2:21" s="127" customFormat="1" ht="30" customHeight="1">
      <c r="B2356" s="180"/>
      <c r="C2356" s="210"/>
      <c r="D2356" s="180"/>
      <c r="E2356" s="107"/>
      <c r="F2356" s="179"/>
      <c r="G2356" s="179"/>
      <c r="H2356" s="1"/>
      <c r="I2356" s="1"/>
      <c r="J2356" s="1"/>
      <c r="K2356" s="109"/>
      <c r="L2356" s="1"/>
      <c r="M2356" s="1"/>
      <c r="N2356" s="1"/>
      <c r="O2356" s="1"/>
      <c r="P2356" s="12"/>
      <c r="Q2356" s="12"/>
      <c r="R2356" s="12"/>
      <c r="S2356" s="12"/>
      <c r="T2356" s="12"/>
      <c r="U2356" s="12"/>
    </row>
    <row r="2357" spans="2:21" s="127" customFormat="1" ht="30" customHeight="1">
      <c r="B2357" s="180"/>
      <c r="C2357" s="210"/>
      <c r="D2357" s="180"/>
      <c r="E2357" s="107"/>
      <c r="F2357" s="179"/>
      <c r="G2357" s="179"/>
      <c r="H2357" s="1"/>
      <c r="I2357" s="1"/>
      <c r="J2357" s="1"/>
      <c r="K2357" s="109"/>
      <c r="L2357" s="1"/>
      <c r="M2357" s="1"/>
      <c r="N2357" s="1"/>
      <c r="O2357" s="1"/>
      <c r="P2357" s="12"/>
      <c r="Q2357" s="12"/>
      <c r="R2357" s="12"/>
      <c r="S2357" s="12"/>
      <c r="T2357" s="12"/>
      <c r="U2357" s="12"/>
    </row>
    <row r="2358" spans="2:21" s="127" customFormat="1" ht="30" customHeight="1">
      <c r="B2358" s="180"/>
      <c r="C2358" s="210"/>
      <c r="D2358" s="180"/>
      <c r="E2358" s="107"/>
      <c r="F2358" s="179"/>
      <c r="G2358" s="179"/>
      <c r="H2358" s="1"/>
      <c r="I2358" s="1"/>
      <c r="J2358" s="1"/>
      <c r="K2358" s="109"/>
      <c r="L2358" s="1"/>
      <c r="M2358" s="1"/>
      <c r="N2358" s="1"/>
      <c r="O2358" s="1"/>
      <c r="P2358" s="12"/>
      <c r="Q2358" s="12"/>
      <c r="R2358" s="12"/>
      <c r="S2358" s="12"/>
      <c r="T2358" s="12"/>
      <c r="U2358" s="12"/>
    </row>
    <row r="2359" spans="2:21" s="127" customFormat="1" ht="30" customHeight="1">
      <c r="B2359" s="180"/>
      <c r="C2359" s="210"/>
      <c r="D2359" s="180"/>
      <c r="E2359" s="107"/>
      <c r="F2359" s="179"/>
      <c r="G2359" s="179"/>
      <c r="H2359" s="1"/>
      <c r="I2359" s="1"/>
      <c r="J2359" s="1"/>
      <c r="K2359" s="109"/>
      <c r="L2359" s="1"/>
      <c r="M2359" s="1"/>
      <c r="N2359" s="1"/>
      <c r="O2359" s="1"/>
      <c r="P2359" s="12"/>
      <c r="Q2359" s="12"/>
      <c r="R2359" s="12"/>
      <c r="S2359" s="12"/>
      <c r="T2359" s="12"/>
      <c r="U2359" s="12"/>
    </row>
    <row r="2360" spans="2:21" s="127" customFormat="1" ht="30" customHeight="1">
      <c r="B2360" s="180"/>
      <c r="C2360" s="210"/>
      <c r="D2360" s="180"/>
      <c r="E2360" s="107"/>
      <c r="F2360" s="179"/>
      <c r="G2360" s="179"/>
      <c r="H2360" s="1"/>
      <c r="I2360" s="1"/>
      <c r="J2360" s="1"/>
      <c r="K2360" s="109"/>
      <c r="L2360" s="1"/>
      <c r="M2360" s="1"/>
      <c r="N2360" s="1"/>
      <c r="O2360" s="1"/>
      <c r="P2360" s="12"/>
      <c r="Q2360" s="12"/>
      <c r="R2360" s="12"/>
      <c r="S2360" s="12"/>
      <c r="T2360" s="12"/>
      <c r="U2360" s="12"/>
    </row>
    <row r="2361" spans="2:21" s="127" customFormat="1" ht="30" customHeight="1">
      <c r="B2361" s="180"/>
      <c r="C2361" s="210"/>
      <c r="D2361" s="180"/>
      <c r="E2361" s="107"/>
      <c r="F2361" s="179"/>
      <c r="G2361" s="179"/>
      <c r="H2361" s="1"/>
      <c r="I2361" s="1"/>
      <c r="J2361" s="1"/>
      <c r="K2361" s="109"/>
      <c r="L2361" s="1"/>
      <c r="M2361" s="1"/>
      <c r="N2361" s="1"/>
      <c r="O2361" s="1"/>
      <c r="P2361" s="12"/>
      <c r="Q2361" s="12"/>
      <c r="R2361" s="12"/>
      <c r="S2361" s="12"/>
      <c r="T2361" s="12"/>
      <c r="U2361" s="12"/>
    </row>
    <row r="2362" spans="2:21" s="127" customFormat="1" ht="30" customHeight="1">
      <c r="B2362" s="180"/>
      <c r="C2362" s="210"/>
      <c r="D2362" s="180"/>
      <c r="E2362" s="107"/>
      <c r="F2362" s="179"/>
      <c r="G2362" s="179"/>
      <c r="H2362" s="1"/>
      <c r="I2362" s="1"/>
      <c r="J2362" s="1"/>
      <c r="K2362" s="109"/>
      <c r="L2362" s="1"/>
      <c r="M2362" s="1"/>
      <c r="N2362" s="1"/>
      <c r="O2362" s="1"/>
      <c r="P2362" s="12"/>
      <c r="Q2362" s="12"/>
      <c r="R2362" s="12"/>
      <c r="S2362" s="12"/>
      <c r="T2362" s="12"/>
      <c r="U2362" s="12"/>
    </row>
    <row r="2363" spans="2:21" s="127" customFormat="1" ht="30" customHeight="1">
      <c r="B2363" s="180"/>
      <c r="C2363" s="210"/>
      <c r="D2363" s="180"/>
      <c r="E2363" s="107"/>
      <c r="F2363" s="179"/>
      <c r="G2363" s="179"/>
      <c r="H2363" s="1"/>
      <c r="I2363" s="1"/>
      <c r="J2363" s="1"/>
      <c r="K2363" s="109"/>
      <c r="L2363" s="1"/>
      <c r="M2363" s="1"/>
      <c r="N2363" s="1"/>
      <c r="O2363" s="1"/>
      <c r="P2363" s="12"/>
      <c r="Q2363" s="12"/>
      <c r="R2363" s="12"/>
      <c r="S2363" s="12"/>
      <c r="T2363" s="12"/>
      <c r="U2363" s="12"/>
    </row>
    <row r="2364" spans="2:21" s="127" customFormat="1" ht="30" customHeight="1">
      <c r="B2364" s="180"/>
      <c r="C2364" s="210"/>
      <c r="D2364" s="180"/>
      <c r="E2364" s="107"/>
      <c r="F2364" s="179"/>
      <c r="G2364" s="179"/>
      <c r="H2364" s="1"/>
      <c r="I2364" s="1"/>
      <c r="J2364" s="1"/>
      <c r="K2364" s="109"/>
      <c r="L2364" s="1"/>
      <c r="M2364" s="1"/>
      <c r="N2364" s="1"/>
      <c r="O2364" s="1"/>
      <c r="P2364" s="12"/>
      <c r="Q2364" s="12"/>
      <c r="R2364" s="12"/>
      <c r="S2364" s="12"/>
      <c r="T2364" s="12"/>
      <c r="U2364" s="12"/>
    </row>
    <row r="2365" spans="2:21" s="127" customFormat="1" ht="30" customHeight="1">
      <c r="B2365" s="180"/>
      <c r="C2365" s="210"/>
      <c r="D2365" s="180"/>
      <c r="E2365" s="107"/>
      <c r="F2365" s="179"/>
      <c r="G2365" s="179"/>
      <c r="H2365" s="1"/>
      <c r="I2365" s="1"/>
      <c r="J2365" s="1"/>
      <c r="K2365" s="109"/>
      <c r="L2365" s="1"/>
      <c r="M2365" s="1"/>
      <c r="N2365" s="1"/>
      <c r="O2365" s="1"/>
      <c r="P2365" s="12"/>
      <c r="Q2365" s="12"/>
      <c r="R2365" s="12"/>
      <c r="S2365" s="12"/>
      <c r="T2365" s="12"/>
      <c r="U2365" s="12"/>
    </row>
    <row r="2366" spans="2:21" s="127" customFormat="1" ht="30" customHeight="1">
      <c r="B2366" s="180"/>
      <c r="C2366" s="210"/>
      <c r="D2366" s="180"/>
      <c r="E2366" s="107"/>
      <c r="F2366" s="179"/>
      <c r="G2366" s="179"/>
      <c r="H2366" s="1"/>
      <c r="I2366" s="1"/>
      <c r="J2366" s="1"/>
      <c r="K2366" s="109"/>
      <c r="L2366" s="1"/>
      <c r="M2366" s="1"/>
      <c r="N2366" s="1"/>
      <c r="O2366" s="1"/>
      <c r="P2366" s="12"/>
      <c r="Q2366" s="12"/>
      <c r="R2366" s="12"/>
      <c r="S2366" s="12"/>
      <c r="T2366" s="12"/>
      <c r="U2366" s="12"/>
    </row>
    <row r="2367" spans="2:21" s="127" customFormat="1" ht="30" customHeight="1">
      <c r="B2367" s="180"/>
      <c r="C2367" s="210"/>
      <c r="D2367" s="180"/>
      <c r="E2367" s="107"/>
      <c r="F2367" s="179"/>
      <c r="G2367" s="179"/>
      <c r="H2367" s="1"/>
      <c r="I2367" s="1"/>
      <c r="J2367" s="1"/>
      <c r="K2367" s="109"/>
      <c r="L2367" s="1"/>
      <c r="M2367" s="1"/>
      <c r="N2367" s="1"/>
      <c r="O2367" s="1"/>
      <c r="P2367" s="12"/>
      <c r="Q2367" s="12"/>
      <c r="R2367" s="12"/>
      <c r="S2367" s="12"/>
      <c r="T2367" s="12"/>
      <c r="U2367" s="12"/>
    </row>
    <row r="2368" spans="2:21" s="127" customFormat="1" ht="30" customHeight="1">
      <c r="B2368" s="180"/>
      <c r="C2368" s="210"/>
      <c r="D2368" s="180"/>
      <c r="E2368" s="107"/>
      <c r="F2368" s="179"/>
      <c r="G2368" s="179"/>
      <c r="H2368" s="1"/>
      <c r="I2368" s="1"/>
      <c r="J2368" s="1"/>
      <c r="K2368" s="109"/>
      <c r="L2368" s="1"/>
      <c r="M2368" s="1"/>
      <c r="N2368" s="1"/>
      <c r="O2368" s="1"/>
      <c r="P2368" s="12"/>
      <c r="Q2368" s="12"/>
      <c r="R2368" s="12"/>
      <c r="S2368" s="12"/>
      <c r="T2368" s="12"/>
      <c r="U2368" s="12"/>
    </row>
    <row r="2369" spans="2:21" s="127" customFormat="1" ht="30" customHeight="1">
      <c r="B2369" s="180"/>
      <c r="C2369" s="210"/>
      <c r="D2369" s="180"/>
      <c r="E2369" s="107"/>
      <c r="F2369" s="179"/>
      <c r="G2369" s="179"/>
      <c r="H2369" s="1"/>
      <c r="I2369" s="1"/>
      <c r="J2369" s="1"/>
      <c r="K2369" s="109"/>
      <c r="L2369" s="1"/>
      <c r="M2369" s="1"/>
      <c r="N2369" s="1"/>
      <c r="O2369" s="1"/>
      <c r="P2369" s="12"/>
      <c r="Q2369" s="12"/>
      <c r="R2369" s="12"/>
      <c r="S2369" s="12"/>
      <c r="T2369" s="12"/>
      <c r="U2369" s="12"/>
    </row>
    <row r="2370" spans="2:21" s="127" customFormat="1" ht="30" customHeight="1">
      <c r="B2370" s="180"/>
      <c r="C2370" s="210"/>
      <c r="D2370" s="180"/>
      <c r="E2370" s="107"/>
      <c r="F2370" s="179"/>
      <c r="G2370" s="179"/>
      <c r="H2370" s="1"/>
      <c r="I2370" s="1"/>
      <c r="J2370" s="1"/>
      <c r="K2370" s="109"/>
      <c r="L2370" s="1"/>
      <c r="M2370" s="1"/>
      <c r="N2370" s="1"/>
      <c r="O2370" s="1"/>
      <c r="P2370" s="12"/>
      <c r="Q2370" s="12"/>
      <c r="R2370" s="12"/>
      <c r="S2370" s="12"/>
      <c r="T2370" s="12"/>
      <c r="U2370" s="12"/>
    </row>
    <row r="2371" spans="2:21" s="127" customFormat="1" ht="30" customHeight="1">
      <c r="B2371" s="180"/>
      <c r="C2371" s="210"/>
      <c r="D2371" s="180"/>
      <c r="E2371" s="107"/>
      <c r="F2371" s="179"/>
      <c r="G2371" s="179"/>
      <c r="H2371" s="1"/>
      <c r="I2371" s="1"/>
      <c r="J2371" s="1"/>
      <c r="K2371" s="109"/>
      <c r="L2371" s="1"/>
      <c r="M2371" s="1"/>
      <c r="N2371" s="1"/>
      <c r="O2371" s="1"/>
      <c r="P2371" s="12"/>
      <c r="Q2371" s="12"/>
      <c r="R2371" s="12"/>
      <c r="S2371" s="12"/>
      <c r="T2371" s="12"/>
      <c r="U2371" s="12"/>
    </row>
    <row r="2372" spans="2:21" s="127" customFormat="1" ht="30" customHeight="1">
      <c r="B2372" s="180"/>
      <c r="C2372" s="210"/>
      <c r="D2372" s="180"/>
      <c r="E2372" s="107"/>
      <c r="F2372" s="179"/>
      <c r="G2372" s="179"/>
      <c r="H2372" s="1"/>
      <c r="I2372" s="1"/>
      <c r="J2372" s="1"/>
      <c r="K2372" s="109"/>
      <c r="L2372" s="1"/>
      <c r="M2372" s="1"/>
      <c r="N2372" s="1"/>
      <c r="O2372" s="1"/>
      <c r="P2372" s="12"/>
      <c r="Q2372" s="12"/>
      <c r="R2372" s="12"/>
      <c r="S2372" s="12"/>
      <c r="T2372" s="12"/>
      <c r="U2372" s="12"/>
    </row>
    <row r="2373" spans="2:21" s="127" customFormat="1" ht="30" customHeight="1">
      <c r="B2373" s="180"/>
      <c r="C2373" s="210"/>
      <c r="D2373" s="180"/>
      <c r="E2373" s="107"/>
      <c r="F2373" s="179"/>
      <c r="G2373" s="179"/>
      <c r="H2373" s="1"/>
      <c r="I2373" s="1"/>
      <c r="J2373" s="1"/>
      <c r="K2373" s="109"/>
      <c r="L2373" s="1"/>
      <c r="M2373" s="1"/>
      <c r="N2373" s="1"/>
      <c r="O2373" s="1"/>
      <c r="P2373" s="12"/>
      <c r="Q2373" s="12"/>
      <c r="R2373" s="12"/>
      <c r="S2373" s="12"/>
      <c r="T2373" s="12"/>
      <c r="U2373" s="12"/>
    </row>
    <row r="2374" spans="2:21" s="127" customFormat="1" ht="30" customHeight="1">
      <c r="B2374" s="180"/>
      <c r="C2374" s="210"/>
      <c r="D2374" s="180"/>
      <c r="E2374" s="107"/>
      <c r="F2374" s="179"/>
      <c r="G2374" s="179"/>
      <c r="H2374" s="1"/>
      <c r="I2374" s="1"/>
      <c r="J2374" s="1"/>
      <c r="K2374" s="109"/>
      <c r="L2374" s="1"/>
      <c r="M2374" s="1"/>
      <c r="N2374" s="1"/>
      <c r="O2374" s="1"/>
      <c r="P2374" s="12"/>
      <c r="Q2374" s="12"/>
      <c r="R2374" s="12"/>
      <c r="S2374" s="12"/>
      <c r="T2374" s="12"/>
      <c r="U2374" s="12"/>
    </row>
    <row r="2375" spans="2:21" s="127" customFormat="1" ht="30" customHeight="1">
      <c r="B2375" s="180"/>
      <c r="C2375" s="210"/>
      <c r="D2375" s="180"/>
      <c r="E2375" s="107"/>
      <c r="F2375" s="179"/>
      <c r="G2375" s="179"/>
      <c r="H2375" s="1"/>
      <c r="I2375" s="1"/>
      <c r="J2375" s="1"/>
      <c r="K2375" s="109"/>
      <c r="L2375" s="1"/>
      <c r="M2375" s="1"/>
      <c r="N2375" s="1"/>
      <c r="O2375" s="1"/>
      <c r="P2375" s="12"/>
      <c r="Q2375" s="12"/>
      <c r="R2375" s="12"/>
      <c r="S2375" s="12"/>
      <c r="T2375" s="12"/>
      <c r="U2375" s="12"/>
    </row>
    <row r="2376" spans="2:21" s="127" customFormat="1" ht="30" customHeight="1">
      <c r="B2376" s="180"/>
      <c r="C2376" s="210"/>
      <c r="D2376" s="180"/>
      <c r="E2376" s="107"/>
      <c r="F2376" s="179"/>
      <c r="G2376" s="179"/>
      <c r="H2376" s="1"/>
      <c r="I2376" s="1"/>
      <c r="J2376" s="1"/>
      <c r="K2376" s="109"/>
      <c r="L2376" s="1"/>
      <c r="M2376" s="1"/>
      <c r="N2376" s="1"/>
      <c r="O2376" s="1"/>
      <c r="P2376" s="12"/>
      <c r="Q2376" s="12"/>
      <c r="R2376" s="12"/>
      <c r="S2376" s="12"/>
      <c r="T2376" s="12"/>
      <c r="U2376" s="12"/>
    </row>
    <row r="2377" spans="2:21" s="127" customFormat="1" ht="30" customHeight="1">
      <c r="B2377" s="180"/>
      <c r="C2377" s="210"/>
      <c r="D2377" s="180"/>
      <c r="E2377" s="107"/>
      <c r="F2377" s="179"/>
      <c r="G2377" s="179"/>
      <c r="H2377" s="1"/>
      <c r="I2377" s="1"/>
      <c r="J2377" s="1"/>
      <c r="K2377" s="109"/>
      <c r="L2377" s="1"/>
      <c r="M2377" s="1"/>
      <c r="N2377" s="1"/>
      <c r="O2377" s="1"/>
      <c r="P2377" s="12"/>
      <c r="Q2377" s="12"/>
      <c r="R2377" s="12"/>
      <c r="S2377" s="12"/>
      <c r="T2377" s="12"/>
      <c r="U2377" s="12"/>
    </row>
    <row r="2378" spans="2:21" s="127" customFormat="1" ht="30" customHeight="1">
      <c r="B2378" s="180"/>
      <c r="C2378" s="210"/>
      <c r="D2378" s="180"/>
      <c r="E2378" s="107"/>
      <c r="F2378" s="179"/>
      <c r="G2378" s="179"/>
      <c r="H2378" s="1"/>
      <c r="I2378" s="1"/>
      <c r="J2378" s="1"/>
      <c r="K2378" s="109"/>
      <c r="L2378" s="1"/>
      <c r="M2378" s="1"/>
      <c r="N2378" s="1"/>
      <c r="O2378" s="1"/>
      <c r="P2378" s="12"/>
      <c r="Q2378" s="12"/>
      <c r="R2378" s="12"/>
      <c r="S2378" s="12"/>
      <c r="T2378" s="12"/>
      <c r="U2378" s="12"/>
    </row>
    <row r="2379" spans="2:21" s="127" customFormat="1" ht="30" customHeight="1">
      <c r="B2379" s="180"/>
      <c r="C2379" s="210"/>
      <c r="D2379" s="180"/>
      <c r="E2379" s="107"/>
      <c r="F2379" s="179"/>
      <c r="G2379" s="179"/>
      <c r="H2379" s="1"/>
      <c r="I2379" s="1"/>
      <c r="J2379" s="1"/>
      <c r="K2379" s="109"/>
      <c r="L2379" s="1"/>
      <c r="M2379" s="1"/>
      <c r="N2379" s="1"/>
      <c r="O2379" s="1"/>
      <c r="P2379" s="12"/>
      <c r="Q2379" s="12"/>
      <c r="R2379" s="12"/>
      <c r="S2379" s="12"/>
      <c r="T2379" s="12"/>
      <c r="U2379" s="12"/>
    </row>
    <row r="2380" spans="2:21" s="127" customFormat="1" ht="30" customHeight="1">
      <c r="B2380" s="180"/>
      <c r="C2380" s="210"/>
      <c r="D2380" s="180"/>
      <c r="E2380" s="107"/>
      <c r="F2380" s="179"/>
      <c r="G2380" s="179"/>
      <c r="H2380" s="1"/>
      <c r="I2380" s="1"/>
      <c r="J2380" s="1"/>
      <c r="K2380" s="109"/>
      <c r="L2380" s="1"/>
      <c r="M2380" s="1"/>
      <c r="N2380" s="1"/>
      <c r="O2380" s="1"/>
      <c r="P2380" s="12"/>
      <c r="Q2380" s="12"/>
      <c r="R2380" s="12"/>
      <c r="S2380" s="12"/>
      <c r="T2380" s="12"/>
      <c r="U2380" s="12"/>
    </row>
    <row r="2381" spans="2:21" s="127" customFormat="1" ht="30" customHeight="1">
      <c r="B2381" s="180"/>
      <c r="C2381" s="210"/>
      <c r="D2381" s="180"/>
      <c r="E2381" s="107"/>
      <c r="F2381" s="179"/>
      <c r="G2381" s="179"/>
      <c r="H2381" s="1"/>
      <c r="I2381" s="1"/>
      <c r="J2381" s="1"/>
      <c r="K2381" s="109"/>
      <c r="L2381" s="1"/>
      <c r="M2381" s="1"/>
      <c r="N2381" s="1"/>
      <c r="O2381" s="1"/>
      <c r="P2381" s="12"/>
      <c r="Q2381" s="12"/>
      <c r="R2381" s="12"/>
      <c r="S2381" s="12"/>
      <c r="T2381" s="12"/>
      <c r="U2381" s="12"/>
    </row>
    <row r="2382" spans="2:21" s="127" customFormat="1" ht="30" customHeight="1">
      <c r="B2382" s="180"/>
      <c r="C2382" s="210"/>
      <c r="D2382" s="180"/>
      <c r="E2382" s="107"/>
      <c r="F2382" s="179"/>
      <c r="G2382" s="179"/>
      <c r="H2382" s="1"/>
      <c r="I2382" s="1"/>
      <c r="J2382" s="1"/>
      <c r="K2382" s="109"/>
      <c r="L2382" s="1"/>
      <c r="M2382" s="1"/>
      <c r="N2382" s="1"/>
      <c r="O2382" s="1"/>
      <c r="P2382" s="12"/>
      <c r="Q2382" s="12"/>
      <c r="R2382" s="12"/>
      <c r="S2382" s="12"/>
      <c r="T2382" s="12"/>
      <c r="U2382" s="12"/>
    </row>
    <row r="2383" spans="2:21" s="127" customFormat="1" ht="30" customHeight="1">
      <c r="B2383" s="180"/>
      <c r="C2383" s="210"/>
      <c r="D2383" s="180"/>
      <c r="E2383" s="107"/>
      <c r="F2383" s="179"/>
      <c r="G2383" s="179"/>
      <c r="H2383" s="1"/>
      <c r="I2383" s="1"/>
      <c r="J2383" s="1"/>
      <c r="K2383" s="109"/>
      <c r="L2383" s="1"/>
      <c r="M2383" s="1"/>
      <c r="N2383" s="1"/>
      <c r="O2383" s="1"/>
      <c r="P2383" s="12"/>
      <c r="Q2383" s="12"/>
      <c r="R2383" s="12"/>
      <c r="S2383" s="12"/>
      <c r="T2383" s="12"/>
      <c r="U2383" s="12"/>
    </row>
    <row r="2384" spans="2:21" s="127" customFormat="1" ht="30" customHeight="1">
      <c r="B2384" s="180"/>
      <c r="C2384" s="210"/>
      <c r="D2384" s="180"/>
      <c r="E2384" s="107"/>
      <c r="F2384" s="179"/>
      <c r="G2384" s="179"/>
      <c r="H2384" s="1"/>
      <c r="I2384" s="1"/>
      <c r="J2384" s="1"/>
      <c r="K2384" s="109"/>
      <c r="L2384" s="1"/>
      <c r="M2384" s="1"/>
      <c r="N2384" s="1"/>
      <c r="O2384" s="1"/>
      <c r="P2384" s="12"/>
      <c r="Q2384" s="12"/>
      <c r="R2384" s="12"/>
      <c r="S2384" s="12"/>
      <c r="T2384" s="12"/>
      <c r="U2384" s="12"/>
    </row>
    <row r="2385" spans="2:21" s="127" customFormat="1" ht="30" customHeight="1">
      <c r="B2385" s="180"/>
      <c r="C2385" s="210"/>
      <c r="D2385" s="180"/>
      <c r="E2385" s="107"/>
      <c r="F2385" s="179"/>
      <c r="G2385" s="179"/>
      <c r="H2385" s="1"/>
      <c r="I2385" s="1"/>
      <c r="J2385" s="1"/>
      <c r="K2385" s="109"/>
      <c r="L2385" s="1"/>
      <c r="M2385" s="1"/>
      <c r="N2385" s="1"/>
      <c r="O2385" s="1"/>
      <c r="P2385" s="12"/>
      <c r="Q2385" s="12"/>
      <c r="R2385" s="12"/>
      <c r="S2385" s="12"/>
      <c r="T2385" s="12"/>
      <c r="U2385" s="12"/>
    </row>
    <row r="2386" spans="2:21" s="127" customFormat="1" ht="30" customHeight="1">
      <c r="B2386" s="180"/>
      <c r="C2386" s="210"/>
      <c r="D2386" s="180"/>
      <c r="E2386" s="107"/>
      <c r="F2386" s="179"/>
      <c r="G2386" s="179"/>
      <c r="H2386" s="1"/>
      <c r="I2386" s="1"/>
      <c r="J2386" s="1"/>
      <c r="K2386" s="109"/>
      <c r="L2386" s="1"/>
      <c r="M2386" s="1"/>
      <c r="N2386" s="1"/>
      <c r="O2386" s="1"/>
      <c r="P2386" s="12"/>
      <c r="Q2386" s="12"/>
      <c r="R2386" s="12"/>
      <c r="S2386" s="12"/>
      <c r="T2386" s="12"/>
      <c r="U2386" s="12"/>
    </row>
    <row r="2387" spans="2:21" s="127" customFormat="1" ht="30" customHeight="1">
      <c r="B2387" s="180"/>
      <c r="C2387" s="210"/>
      <c r="D2387" s="180"/>
      <c r="E2387" s="107"/>
      <c r="F2387" s="179"/>
      <c r="G2387" s="179"/>
      <c r="H2387" s="1"/>
      <c r="I2387" s="1"/>
      <c r="J2387" s="1"/>
      <c r="K2387" s="109"/>
      <c r="L2387" s="1"/>
      <c r="M2387" s="1"/>
      <c r="N2387" s="1"/>
      <c r="O2387" s="1"/>
      <c r="P2387" s="12"/>
      <c r="Q2387" s="12"/>
      <c r="R2387" s="12"/>
      <c r="S2387" s="12"/>
      <c r="T2387" s="12"/>
      <c r="U2387" s="12"/>
    </row>
    <row r="2388" spans="2:21" s="127" customFormat="1" ht="30" customHeight="1">
      <c r="B2388" s="180"/>
      <c r="C2388" s="210"/>
      <c r="D2388" s="180"/>
      <c r="E2388" s="107"/>
      <c r="F2388" s="179"/>
      <c r="G2388" s="179"/>
      <c r="H2388" s="1"/>
      <c r="I2388" s="1"/>
      <c r="J2388" s="1"/>
      <c r="K2388" s="109"/>
      <c r="L2388" s="1"/>
      <c r="M2388" s="1"/>
      <c r="N2388" s="1"/>
      <c r="O2388" s="1"/>
      <c r="P2388" s="12"/>
      <c r="Q2388" s="12"/>
      <c r="R2388" s="12"/>
      <c r="S2388" s="12"/>
      <c r="T2388" s="12"/>
      <c r="U2388" s="12"/>
    </row>
    <row r="2389" spans="2:21" s="127" customFormat="1" ht="30" customHeight="1">
      <c r="B2389" s="180"/>
      <c r="C2389" s="210"/>
      <c r="D2389" s="180"/>
      <c r="E2389" s="107"/>
      <c r="F2389" s="179"/>
      <c r="G2389" s="179"/>
      <c r="H2389" s="1"/>
      <c r="I2389" s="1"/>
      <c r="J2389" s="1"/>
      <c r="K2389" s="109"/>
      <c r="L2389" s="1"/>
      <c r="M2389" s="1"/>
      <c r="N2389" s="1"/>
      <c r="O2389" s="1"/>
      <c r="P2389" s="12"/>
      <c r="Q2389" s="12"/>
      <c r="R2389" s="12"/>
      <c r="S2389" s="12"/>
      <c r="T2389" s="12"/>
      <c r="U2389" s="12"/>
    </row>
    <row r="2390" spans="2:21" s="127" customFormat="1" ht="30" customHeight="1">
      <c r="B2390" s="180"/>
      <c r="C2390" s="210"/>
      <c r="D2390" s="180"/>
      <c r="E2390" s="107"/>
      <c r="F2390" s="179"/>
      <c r="G2390" s="179"/>
      <c r="H2390" s="1"/>
      <c r="I2390" s="1"/>
      <c r="J2390" s="1"/>
      <c r="K2390" s="109"/>
      <c r="L2390" s="1"/>
      <c r="M2390" s="1"/>
      <c r="N2390" s="1"/>
      <c r="O2390" s="1"/>
      <c r="P2390" s="12"/>
      <c r="Q2390" s="12"/>
      <c r="R2390" s="12"/>
      <c r="S2390" s="12"/>
      <c r="T2390" s="12"/>
      <c r="U2390" s="12"/>
    </row>
    <row r="2391" spans="2:21" s="127" customFormat="1" ht="30" customHeight="1">
      <c r="B2391" s="180"/>
      <c r="C2391" s="210"/>
      <c r="D2391" s="180"/>
      <c r="E2391" s="107"/>
      <c r="F2391" s="179"/>
      <c r="G2391" s="179"/>
      <c r="H2391" s="1"/>
      <c r="I2391" s="1"/>
      <c r="J2391" s="1"/>
      <c r="K2391" s="109"/>
      <c r="L2391" s="1"/>
      <c r="M2391" s="1"/>
      <c r="N2391" s="1"/>
      <c r="O2391" s="1"/>
      <c r="P2391" s="12"/>
      <c r="Q2391" s="12"/>
      <c r="R2391" s="12"/>
      <c r="S2391" s="12"/>
      <c r="T2391" s="12"/>
      <c r="U2391" s="12"/>
    </row>
    <row r="2392" spans="2:21" s="127" customFormat="1" ht="30" customHeight="1">
      <c r="B2392" s="180"/>
      <c r="C2392" s="210"/>
      <c r="D2392" s="180"/>
      <c r="E2392" s="107"/>
      <c r="F2392" s="179"/>
      <c r="G2392" s="179"/>
      <c r="H2392" s="1"/>
      <c r="I2392" s="1"/>
      <c r="J2392" s="1"/>
      <c r="K2392" s="109"/>
      <c r="L2392" s="1"/>
      <c r="M2392" s="1"/>
      <c r="N2392" s="1"/>
      <c r="O2392" s="1"/>
      <c r="P2392" s="12"/>
      <c r="Q2392" s="12"/>
      <c r="R2392" s="12"/>
      <c r="S2392" s="12"/>
      <c r="T2392" s="12"/>
      <c r="U2392" s="12"/>
    </row>
    <row r="2393" spans="2:21" s="127" customFormat="1" ht="30" customHeight="1">
      <c r="B2393" s="180"/>
      <c r="C2393" s="210"/>
      <c r="D2393" s="180"/>
      <c r="E2393" s="107"/>
      <c r="F2393" s="179"/>
      <c r="G2393" s="179"/>
      <c r="H2393" s="1"/>
      <c r="I2393" s="1"/>
      <c r="J2393" s="1"/>
      <c r="K2393" s="109"/>
      <c r="L2393" s="1"/>
      <c r="M2393" s="1"/>
      <c r="N2393" s="1"/>
      <c r="O2393" s="1"/>
      <c r="P2393" s="12"/>
      <c r="Q2393" s="12"/>
      <c r="R2393" s="12"/>
      <c r="S2393" s="12"/>
      <c r="T2393" s="12"/>
      <c r="U2393" s="12"/>
    </row>
    <row r="2394" spans="2:21" s="127" customFormat="1" ht="30" customHeight="1">
      <c r="B2394" s="180"/>
      <c r="C2394" s="210"/>
      <c r="D2394" s="180"/>
      <c r="E2394" s="107"/>
      <c r="F2394" s="179"/>
      <c r="G2394" s="179"/>
      <c r="H2394" s="1"/>
      <c r="I2394" s="1"/>
      <c r="J2394" s="1"/>
      <c r="K2394" s="109"/>
      <c r="L2394" s="1"/>
      <c r="M2394" s="1"/>
      <c r="N2394" s="1"/>
      <c r="O2394" s="1"/>
      <c r="P2394" s="12"/>
      <c r="Q2394" s="12"/>
      <c r="R2394" s="12"/>
      <c r="S2394" s="12"/>
      <c r="T2394" s="12"/>
      <c r="U2394" s="12"/>
    </row>
    <row r="2395" spans="2:21" s="127" customFormat="1" ht="30" customHeight="1">
      <c r="B2395" s="180"/>
      <c r="C2395" s="210"/>
      <c r="D2395" s="180"/>
      <c r="E2395" s="107"/>
      <c r="F2395" s="179"/>
      <c r="G2395" s="179"/>
      <c r="H2395" s="1"/>
      <c r="I2395" s="1"/>
      <c r="J2395" s="1"/>
      <c r="K2395" s="109"/>
      <c r="L2395" s="1"/>
      <c r="M2395" s="1"/>
      <c r="N2395" s="1"/>
      <c r="O2395" s="1"/>
      <c r="P2395" s="12"/>
      <c r="Q2395" s="12"/>
      <c r="R2395" s="12"/>
      <c r="S2395" s="12"/>
      <c r="T2395" s="12"/>
      <c r="U2395" s="12"/>
    </row>
    <row r="2396" spans="2:21" s="127" customFormat="1" ht="30" customHeight="1">
      <c r="B2396" s="180"/>
      <c r="C2396" s="210"/>
      <c r="D2396" s="180"/>
      <c r="E2396" s="107"/>
      <c r="F2396" s="179"/>
      <c r="G2396" s="179"/>
      <c r="H2396" s="1"/>
      <c r="I2396" s="1"/>
      <c r="J2396" s="1"/>
      <c r="K2396" s="109"/>
      <c r="L2396" s="1"/>
      <c r="M2396" s="1"/>
      <c r="N2396" s="1"/>
      <c r="O2396" s="1"/>
      <c r="P2396" s="12"/>
      <c r="Q2396" s="12"/>
      <c r="R2396" s="12"/>
      <c r="S2396" s="12"/>
      <c r="T2396" s="12"/>
      <c r="U2396" s="12"/>
    </row>
    <row r="2397" spans="2:21" s="127" customFormat="1" ht="30" customHeight="1">
      <c r="B2397" s="180"/>
      <c r="C2397" s="210"/>
      <c r="D2397" s="180"/>
      <c r="E2397" s="107"/>
      <c r="F2397" s="179"/>
      <c r="G2397" s="179"/>
      <c r="H2397" s="1"/>
      <c r="I2397" s="1"/>
      <c r="J2397" s="1"/>
      <c r="K2397" s="109"/>
      <c r="L2397" s="1"/>
      <c r="M2397" s="1"/>
      <c r="N2397" s="1"/>
      <c r="O2397" s="1"/>
      <c r="P2397" s="12"/>
      <c r="Q2397" s="12"/>
      <c r="R2397" s="12"/>
      <c r="S2397" s="12"/>
      <c r="T2397" s="12"/>
      <c r="U2397" s="12"/>
    </row>
    <row r="2398" spans="2:21" s="127" customFormat="1" ht="30" customHeight="1">
      <c r="B2398" s="180"/>
      <c r="C2398" s="210"/>
      <c r="D2398" s="180"/>
      <c r="E2398" s="107"/>
      <c r="F2398" s="179"/>
      <c r="G2398" s="179"/>
      <c r="H2398" s="1"/>
      <c r="I2398" s="1"/>
      <c r="J2398" s="1"/>
      <c r="K2398" s="109"/>
      <c r="L2398" s="1"/>
      <c r="M2398" s="1"/>
      <c r="N2398" s="1"/>
      <c r="O2398" s="1"/>
      <c r="P2398" s="12"/>
      <c r="Q2398" s="12"/>
      <c r="R2398" s="12"/>
      <c r="S2398" s="12"/>
      <c r="T2398" s="12"/>
      <c r="U2398" s="12"/>
    </row>
    <row r="2399" spans="2:21" s="127" customFormat="1" ht="30" customHeight="1">
      <c r="B2399" s="180"/>
      <c r="C2399" s="210"/>
      <c r="D2399" s="180"/>
      <c r="E2399" s="107"/>
      <c r="F2399" s="179"/>
      <c r="G2399" s="179"/>
      <c r="H2399" s="1"/>
      <c r="I2399" s="1"/>
      <c r="J2399" s="1"/>
      <c r="K2399" s="109"/>
      <c r="L2399" s="1"/>
      <c r="M2399" s="1"/>
      <c r="N2399" s="1"/>
      <c r="O2399" s="1"/>
      <c r="P2399" s="12"/>
      <c r="Q2399" s="12"/>
      <c r="R2399" s="12"/>
      <c r="S2399" s="12"/>
      <c r="T2399" s="12"/>
      <c r="U2399" s="12"/>
    </row>
    <row r="2400" spans="2:21" s="127" customFormat="1" ht="30" customHeight="1">
      <c r="B2400" s="180"/>
      <c r="C2400" s="210"/>
      <c r="D2400" s="180"/>
      <c r="E2400" s="107"/>
      <c r="F2400" s="179"/>
      <c r="G2400" s="179"/>
      <c r="H2400" s="1"/>
      <c r="I2400" s="1"/>
      <c r="J2400" s="1"/>
      <c r="K2400" s="109"/>
      <c r="L2400" s="1"/>
      <c r="M2400" s="1"/>
      <c r="N2400" s="1"/>
      <c r="O2400" s="1"/>
      <c r="P2400" s="12"/>
      <c r="Q2400" s="12"/>
      <c r="R2400" s="12"/>
      <c r="S2400" s="12"/>
      <c r="T2400" s="12"/>
      <c r="U2400" s="12"/>
    </row>
    <row r="2401" spans="2:21" s="127" customFormat="1" ht="30" customHeight="1">
      <c r="B2401" s="180"/>
      <c r="C2401" s="210"/>
      <c r="D2401" s="180"/>
      <c r="E2401" s="107"/>
      <c r="F2401" s="179"/>
      <c r="G2401" s="179"/>
      <c r="H2401" s="1"/>
      <c r="I2401" s="1"/>
      <c r="J2401" s="1"/>
      <c r="K2401" s="109"/>
      <c r="L2401" s="1"/>
      <c r="M2401" s="1"/>
      <c r="N2401" s="1"/>
      <c r="O2401" s="1"/>
      <c r="P2401" s="12"/>
      <c r="Q2401" s="12"/>
      <c r="R2401" s="12"/>
      <c r="S2401" s="12"/>
      <c r="T2401" s="12"/>
      <c r="U2401" s="12"/>
    </row>
    <row r="2402" spans="2:21" s="127" customFormat="1" ht="30" customHeight="1">
      <c r="B2402" s="180"/>
      <c r="C2402" s="210"/>
      <c r="D2402" s="180"/>
      <c r="E2402" s="107"/>
      <c r="F2402" s="179"/>
      <c r="G2402" s="179"/>
      <c r="H2402" s="1"/>
      <c r="I2402" s="1"/>
      <c r="J2402" s="1"/>
      <c r="K2402" s="109"/>
      <c r="L2402" s="1"/>
      <c r="M2402" s="1"/>
      <c r="N2402" s="1"/>
      <c r="O2402" s="1"/>
      <c r="P2402" s="12"/>
      <c r="Q2402" s="12"/>
      <c r="R2402" s="12"/>
      <c r="S2402" s="12"/>
      <c r="T2402" s="12"/>
      <c r="U2402" s="12"/>
    </row>
    <row r="2403" spans="2:21" s="127" customFormat="1" ht="30" customHeight="1">
      <c r="B2403" s="180"/>
      <c r="C2403" s="210"/>
      <c r="D2403" s="180"/>
      <c r="E2403" s="107"/>
      <c r="F2403" s="179"/>
      <c r="G2403" s="179"/>
      <c r="H2403" s="1"/>
      <c r="I2403" s="1"/>
      <c r="J2403" s="1"/>
      <c r="K2403" s="109"/>
      <c r="L2403" s="1"/>
      <c r="M2403" s="1"/>
      <c r="N2403" s="1"/>
      <c r="O2403" s="1"/>
      <c r="P2403" s="12"/>
      <c r="Q2403" s="12"/>
      <c r="R2403" s="12"/>
      <c r="S2403" s="12"/>
      <c r="T2403" s="12"/>
      <c r="U2403" s="12"/>
    </row>
    <row r="2404" spans="2:21" s="127" customFormat="1" ht="30" customHeight="1">
      <c r="B2404" s="180"/>
      <c r="C2404" s="210"/>
      <c r="D2404" s="180"/>
      <c r="E2404" s="107"/>
      <c r="F2404" s="179"/>
      <c r="G2404" s="179"/>
      <c r="H2404" s="1"/>
      <c r="I2404" s="1"/>
      <c r="J2404" s="1"/>
      <c r="K2404" s="109"/>
      <c r="L2404" s="1"/>
      <c r="M2404" s="1"/>
      <c r="N2404" s="1"/>
      <c r="O2404" s="1"/>
      <c r="P2404" s="12"/>
      <c r="Q2404" s="12"/>
      <c r="R2404" s="12"/>
      <c r="S2404" s="12"/>
      <c r="T2404" s="12"/>
      <c r="U2404" s="12"/>
    </row>
    <row r="2405" spans="2:21" s="127" customFormat="1" ht="30" customHeight="1">
      <c r="B2405" s="180"/>
      <c r="C2405" s="210"/>
      <c r="D2405" s="180"/>
      <c r="E2405" s="107"/>
      <c r="F2405" s="179"/>
      <c r="G2405" s="179"/>
      <c r="H2405" s="1"/>
      <c r="I2405" s="1"/>
      <c r="J2405" s="1"/>
      <c r="K2405" s="109"/>
      <c r="L2405" s="1"/>
      <c r="M2405" s="1"/>
      <c r="N2405" s="1"/>
      <c r="O2405" s="1"/>
      <c r="P2405" s="12"/>
      <c r="Q2405" s="12"/>
      <c r="R2405" s="12"/>
      <c r="S2405" s="12"/>
      <c r="T2405" s="12"/>
      <c r="U2405" s="12"/>
    </row>
    <row r="2406" spans="2:21" s="127" customFormat="1" ht="30" customHeight="1">
      <c r="B2406" s="180"/>
      <c r="C2406" s="210"/>
      <c r="D2406" s="180"/>
      <c r="E2406" s="107"/>
      <c r="F2406" s="179"/>
      <c r="G2406" s="179"/>
      <c r="H2406" s="1"/>
      <c r="I2406" s="1"/>
      <c r="J2406" s="1"/>
      <c r="K2406" s="109"/>
      <c r="L2406" s="1"/>
      <c r="M2406" s="1"/>
      <c r="N2406" s="1"/>
      <c r="O2406" s="1"/>
      <c r="P2406" s="12"/>
      <c r="Q2406" s="12"/>
      <c r="R2406" s="12"/>
      <c r="S2406" s="12"/>
      <c r="T2406" s="12"/>
      <c r="U2406" s="12"/>
    </row>
    <row r="2407" spans="2:21" s="127" customFormat="1" ht="30" customHeight="1">
      <c r="B2407" s="180"/>
      <c r="C2407" s="210"/>
      <c r="D2407" s="180"/>
      <c r="E2407" s="107"/>
      <c r="F2407" s="179"/>
      <c r="G2407" s="179"/>
      <c r="H2407" s="1"/>
      <c r="I2407" s="1"/>
      <c r="J2407" s="1"/>
      <c r="K2407" s="109"/>
      <c r="L2407" s="1"/>
      <c r="M2407" s="1"/>
      <c r="N2407" s="1"/>
      <c r="O2407" s="1"/>
      <c r="P2407" s="12"/>
      <c r="Q2407" s="12"/>
      <c r="R2407" s="12"/>
      <c r="S2407" s="12"/>
      <c r="T2407" s="12"/>
      <c r="U2407" s="12"/>
    </row>
    <row r="2408" spans="2:21" s="127" customFormat="1" ht="30" customHeight="1">
      <c r="B2408" s="180"/>
      <c r="C2408" s="210"/>
      <c r="D2408" s="180"/>
      <c r="E2408" s="107"/>
      <c r="F2408" s="179"/>
      <c r="G2408" s="179"/>
      <c r="H2408" s="1"/>
      <c r="I2408" s="1"/>
      <c r="J2408" s="1"/>
      <c r="K2408" s="109"/>
      <c r="L2408" s="1"/>
      <c r="M2408" s="1"/>
      <c r="N2408" s="1"/>
      <c r="O2408" s="1"/>
      <c r="P2408" s="12"/>
      <c r="Q2408" s="12"/>
      <c r="R2408" s="12"/>
      <c r="S2408" s="12"/>
      <c r="T2408" s="12"/>
      <c r="U2408" s="12"/>
    </row>
    <row r="2409" spans="2:21" s="127" customFormat="1" ht="30" customHeight="1">
      <c r="B2409" s="180"/>
      <c r="C2409" s="210"/>
      <c r="D2409" s="180"/>
      <c r="E2409" s="107"/>
      <c r="F2409" s="179"/>
      <c r="G2409" s="179"/>
      <c r="H2409" s="1"/>
      <c r="I2409" s="1"/>
      <c r="J2409" s="1"/>
      <c r="K2409" s="109"/>
      <c r="L2409" s="1"/>
      <c r="M2409" s="1"/>
      <c r="N2409" s="1"/>
      <c r="O2409" s="1"/>
      <c r="P2409" s="12"/>
      <c r="Q2409" s="12"/>
      <c r="R2409" s="12"/>
      <c r="S2409" s="12"/>
      <c r="T2409" s="12"/>
      <c r="U2409" s="12"/>
    </row>
    <row r="2410" spans="2:21" s="127" customFormat="1" ht="30" customHeight="1">
      <c r="B2410" s="180"/>
      <c r="C2410" s="210"/>
      <c r="D2410" s="180"/>
      <c r="E2410" s="107"/>
      <c r="F2410" s="179"/>
      <c r="G2410" s="179"/>
      <c r="H2410" s="1"/>
      <c r="I2410" s="1"/>
      <c r="J2410" s="1"/>
      <c r="K2410" s="109"/>
      <c r="L2410" s="1"/>
      <c r="M2410" s="1"/>
      <c r="N2410" s="1"/>
      <c r="O2410" s="1"/>
      <c r="P2410" s="12"/>
      <c r="Q2410" s="12"/>
      <c r="R2410" s="12"/>
      <c r="S2410" s="12"/>
      <c r="T2410" s="12"/>
      <c r="U2410" s="12"/>
    </row>
    <row r="2411" spans="2:21" s="127" customFormat="1" ht="30" customHeight="1">
      <c r="B2411" s="180"/>
      <c r="C2411" s="210"/>
      <c r="D2411" s="180"/>
      <c r="E2411" s="107"/>
      <c r="F2411" s="179"/>
      <c r="G2411" s="179"/>
      <c r="H2411" s="1"/>
      <c r="I2411" s="1"/>
      <c r="J2411" s="1"/>
      <c r="K2411" s="109"/>
      <c r="L2411" s="1"/>
      <c r="M2411" s="1"/>
      <c r="N2411" s="1"/>
      <c r="O2411" s="1"/>
      <c r="P2411" s="12"/>
      <c r="Q2411" s="12"/>
      <c r="R2411" s="12"/>
      <c r="S2411" s="12"/>
      <c r="T2411" s="12"/>
      <c r="U2411" s="12"/>
    </row>
    <row r="2412" spans="2:21" s="127" customFormat="1" ht="30" customHeight="1">
      <c r="B2412" s="180"/>
      <c r="C2412" s="210"/>
      <c r="D2412" s="180"/>
      <c r="E2412" s="107"/>
      <c r="F2412" s="179"/>
      <c r="G2412" s="179"/>
      <c r="H2412" s="1"/>
      <c r="I2412" s="1"/>
      <c r="J2412" s="1"/>
      <c r="K2412" s="109"/>
      <c r="L2412" s="1"/>
      <c r="M2412" s="1"/>
      <c r="N2412" s="1"/>
      <c r="O2412" s="1"/>
      <c r="P2412" s="12"/>
      <c r="Q2412" s="12"/>
      <c r="R2412" s="12"/>
      <c r="S2412" s="12"/>
      <c r="T2412" s="12"/>
      <c r="U2412" s="12"/>
    </row>
    <row r="2413" spans="2:21" s="127" customFormat="1" ht="30" customHeight="1">
      <c r="B2413" s="180"/>
      <c r="C2413" s="210"/>
      <c r="D2413" s="180"/>
      <c r="E2413" s="107"/>
      <c r="F2413" s="179"/>
      <c r="G2413" s="179"/>
      <c r="H2413" s="1"/>
      <c r="I2413" s="1"/>
      <c r="J2413" s="1"/>
      <c r="K2413" s="109"/>
      <c r="L2413" s="1"/>
      <c r="M2413" s="1"/>
      <c r="N2413" s="1"/>
      <c r="O2413" s="1"/>
      <c r="P2413" s="12"/>
      <c r="Q2413" s="12"/>
      <c r="R2413" s="12"/>
      <c r="S2413" s="12"/>
      <c r="T2413" s="12"/>
      <c r="U2413" s="12"/>
    </row>
    <row r="2414" spans="2:21" s="127" customFormat="1" ht="30" customHeight="1">
      <c r="B2414" s="180"/>
      <c r="C2414" s="210"/>
      <c r="D2414" s="180"/>
      <c r="E2414" s="107"/>
      <c r="F2414" s="179"/>
      <c r="G2414" s="179"/>
      <c r="H2414" s="1"/>
      <c r="I2414" s="1"/>
      <c r="J2414" s="1"/>
      <c r="K2414" s="109"/>
      <c r="L2414" s="1"/>
      <c r="M2414" s="1"/>
      <c r="N2414" s="1"/>
      <c r="O2414" s="1"/>
      <c r="P2414" s="12"/>
      <c r="Q2414" s="12"/>
      <c r="R2414" s="12"/>
      <c r="S2414" s="12"/>
      <c r="T2414" s="12"/>
      <c r="U2414" s="12"/>
    </row>
    <row r="2415" spans="2:21" s="127" customFormat="1" ht="30" customHeight="1">
      <c r="B2415" s="180"/>
      <c r="C2415" s="210"/>
      <c r="D2415" s="180"/>
      <c r="E2415" s="107"/>
      <c r="F2415" s="179"/>
      <c r="G2415" s="179"/>
      <c r="H2415" s="1"/>
      <c r="I2415" s="1"/>
      <c r="J2415" s="1"/>
      <c r="K2415" s="109"/>
      <c r="L2415" s="1"/>
      <c r="M2415" s="1"/>
      <c r="N2415" s="1"/>
      <c r="O2415" s="1"/>
      <c r="P2415" s="12"/>
      <c r="Q2415" s="12"/>
      <c r="R2415" s="12"/>
      <c r="S2415" s="12"/>
      <c r="T2415" s="12"/>
      <c r="U2415" s="12"/>
    </row>
    <row r="2416" spans="2:21" s="127" customFormat="1" ht="30" customHeight="1">
      <c r="B2416" s="180"/>
      <c r="C2416" s="210"/>
      <c r="D2416" s="180"/>
      <c r="E2416" s="107"/>
      <c r="F2416" s="179"/>
      <c r="G2416" s="179"/>
      <c r="H2416" s="1"/>
      <c r="I2416" s="1"/>
      <c r="J2416" s="1"/>
      <c r="K2416" s="109"/>
      <c r="L2416" s="1"/>
      <c r="M2416" s="1"/>
      <c r="N2416" s="1"/>
      <c r="O2416" s="1"/>
      <c r="P2416" s="12"/>
      <c r="Q2416" s="12"/>
      <c r="R2416" s="12"/>
      <c r="S2416" s="12"/>
      <c r="T2416" s="12"/>
      <c r="U2416" s="12"/>
    </row>
    <row r="2417" spans="2:21" s="127" customFormat="1" ht="30" customHeight="1">
      <c r="B2417" s="180"/>
      <c r="C2417" s="210"/>
      <c r="D2417" s="180"/>
      <c r="E2417" s="107"/>
      <c r="F2417" s="179"/>
      <c r="G2417" s="179"/>
      <c r="H2417" s="1"/>
      <c r="I2417" s="1"/>
      <c r="J2417" s="1"/>
      <c r="K2417" s="109"/>
      <c r="L2417" s="1"/>
      <c r="M2417" s="1"/>
      <c r="N2417" s="1"/>
      <c r="O2417" s="1"/>
      <c r="P2417" s="12"/>
      <c r="Q2417" s="12"/>
      <c r="R2417" s="12"/>
      <c r="S2417" s="12"/>
      <c r="T2417" s="12"/>
      <c r="U2417" s="12"/>
    </row>
    <row r="2418" spans="2:21" s="127" customFormat="1" ht="30" customHeight="1">
      <c r="B2418" s="180"/>
      <c r="C2418" s="210"/>
      <c r="D2418" s="180"/>
      <c r="E2418" s="107"/>
      <c r="F2418" s="179"/>
      <c r="G2418" s="179"/>
      <c r="H2418" s="1"/>
      <c r="I2418" s="1"/>
      <c r="J2418" s="1"/>
      <c r="K2418" s="109"/>
      <c r="L2418" s="1"/>
      <c r="M2418" s="1"/>
      <c r="N2418" s="1"/>
      <c r="O2418" s="1"/>
      <c r="P2418" s="12"/>
      <c r="Q2418" s="12"/>
      <c r="R2418" s="12"/>
      <c r="S2418" s="12"/>
      <c r="T2418" s="12"/>
      <c r="U2418" s="12"/>
    </row>
    <row r="2419" spans="2:21" s="127" customFormat="1" ht="30" customHeight="1">
      <c r="B2419" s="180"/>
      <c r="C2419" s="210"/>
      <c r="D2419" s="180"/>
      <c r="E2419" s="107"/>
      <c r="F2419" s="179"/>
      <c r="G2419" s="179"/>
      <c r="H2419" s="1"/>
      <c r="I2419" s="1"/>
      <c r="J2419" s="1"/>
      <c r="K2419" s="109"/>
      <c r="L2419" s="1"/>
      <c r="M2419" s="1"/>
      <c r="N2419" s="1"/>
      <c r="O2419" s="1"/>
      <c r="P2419" s="12"/>
      <c r="Q2419" s="12"/>
      <c r="R2419" s="12"/>
      <c r="S2419" s="12"/>
      <c r="T2419" s="12"/>
      <c r="U2419" s="12"/>
    </row>
    <row r="2420" spans="2:21" s="127" customFormat="1" ht="30" customHeight="1">
      <c r="B2420" s="180"/>
      <c r="C2420" s="210"/>
      <c r="D2420" s="180"/>
      <c r="E2420" s="107"/>
      <c r="F2420" s="179"/>
      <c r="G2420" s="179"/>
      <c r="H2420" s="1"/>
      <c r="I2420" s="1"/>
      <c r="J2420" s="1"/>
      <c r="K2420" s="109"/>
      <c r="L2420" s="1"/>
      <c r="M2420" s="1"/>
      <c r="N2420" s="1"/>
      <c r="O2420" s="1"/>
      <c r="P2420" s="12"/>
      <c r="Q2420" s="12"/>
      <c r="R2420" s="12"/>
      <c r="S2420" s="12"/>
      <c r="T2420" s="12"/>
      <c r="U2420" s="12"/>
    </row>
    <row r="2421" spans="2:21" s="127" customFormat="1" ht="30" customHeight="1">
      <c r="B2421" s="180"/>
      <c r="C2421" s="210"/>
      <c r="D2421" s="180"/>
      <c r="E2421" s="107"/>
      <c r="F2421" s="179"/>
      <c r="G2421" s="179"/>
      <c r="H2421" s="1"/>
      <c r="I2421" s="1"/>
      <c r="J2421" s="1"/>
      <c r="K2421" s="109"/>
      <c r="L2421" s="1"/>
      <c r="M2421" s="1"/>
      <c r="N2421" s="1"/>
      <c r="O2421" s="1"/>
      <c r="P2421" s="12"/>
      <c r="Q2421" s="12"/>
      <c r="R2421" s="12"/>
      <c r="S2421" s="12"/>
      <c r="T2421" s="12"/>
      <c r="U2421" s="12"/>
    </row>
    <row r="2422" spans="2:21" s="127" customFormat="1" ht="30" customHeight="1">
      <c r="B2422" s="180"/>
      <c r="C2422" s="210"/>
      <c r="D2422" s="180"/>
      <c r="E2422" s="107"/>
      <c r="F2422" s="179"/>
      <c r="G2422" s="179"/>
      <c r="H2422" s="1"/>
      <c r="I2422" s="1"/>
      <c r="J2422" s="1"/>
      <c r="K2422" s="109"/>
      <c r="L2422" s="1"/>
      <c r="M2422" s="1"/>
      <c r="N2422" s="1"/>
      <c r="O2422" s="1"/>
      <c r="P2422" s="12"/>
      <c r="Q2422" s="12"/>
      <c r="R2422" s="12"/>
      <c r="S2422" s="12"/>
      <c r="T2422" s="12"/>
      <c r="U2422" s="12"/>
    </row>
    <row r="2423" spans="2:21" s="127" customFormat="1" ht="30" customHeight="1">
      <c r="B2423" s="180"/>
      <c r="C2423" s="210"/>
      <c r="D2423" s="180"/>
      <c r="E2423" s="107"/>
      <c r="F2423" s="179"/>
      <c r="G2423" s="179"/>
      <c r="H2423" s="1"/>
      <c r="I2423" s="1"/>
      <c r="J2423" s="1"/>
      <c r="K2423" s="109"/>
      <c r="L2423" s="1"/>
      <c r="M2423" s="1"/>
      <c r="N2423" s="1"/>
      <c r="O2423" s="1"/>
      <c r="P2423" s="12"/>
      <c r="Q2423" s="12"/>
      <c r="R2423" s="12"/>
      <c r="S2423" s="12"/>
      <c r="T2423" s="12"/>
      <c r="U2423" s="12"/>
    </row>
    <row r="2424" spans="2:21" s="127" customFormat="1" ht="30" customHeight="1">
      <c r="B2424" s="180"/>
      <c r="C2424" s="210"/>
      <c r="D2424" s="180"/>
      <c r="E2424" s="107"/>
      <c r="F2424" s="179"/>
      <c r="G2424" s="179"/>
      <c r="H2424" s="1"/>
      <c r="I2424" s="1"/>
      <c r="J2424" s="1"/>
      <c r="K2424" s="109"/>
      <c r="L2424" s="1"/>
      <c r="M2424" s="1"/>
      <c r="N2424" s="1"/>
      <c r="O2424" s="1"/>
      <c r="P2424" s="12"/>
      <c r="Q2424" s="12"/>
      <c r="R2424" s="12"/>
      <c r="S2424" s="12"/>
      <c r="T2424" s="12"/>
      <c r="U2424" s="12"/>
    </row>
    <row r="2425" spans="2:21" s="127" customFormat="1" ht="30" customHeight="1">
      <c r="B2425" s="180"/>
      <c r="C2425" s="210"/>
      <c r="D2425" s="180"/>
      <c r="E2425" s="107"/>
      <c r="F2425" s="179"/>
      <c r="G2425" s="179"/>
      <c r="H2425" s="1"/>
      <c r="I2425" s="1"/>
      <c r="J2425" s="1"/>
      <c r="K2425" s="109"/>
      <c r="L2425" s="1"/>
      <c r="M2425" s="1"/>
      <c r="N2425" s="1"/>
      <c r="O2425" s="1"/>
      <c r="P2425" s="12"/>
      <c r="Q2425" s="12"/>
      <c r="R2425" s="12"/>
      <c r="S2425" s="12"/>
      <c r="T2425" s="12"/>
      <c r="U2425" s="12"/>
    </row>
    <row r="2426" spans="2:21" s="127" customFormat="1" ht="30" customHeight="1">
      <c r="B2426" s="180"/>
      <c r="C2426" s="210"/>
      <c r="D2426" s="180"/>
      <c r="E2426" s="107"/>
      <c r="F2426" s="179"/>
      <c r="G2426" s="179"/>
      <c r="H2426" s="1"/>
      <c r="I2426" s="1"/>
      <c r="J2426" s="1"/>
      <c r="K2426" s="109"/>
      <c r="L2426" s="1"/>
      <c r="M2426" s="1"/>
      <c r="N2426" s="1"/>
      <c r="O2426" s="1"/>
      <c r="P2426" s="12"/>
      <c r="Q2426" s="12"/>
      <c r="R2426" s="12"/>
      <c r="S2426" s="12"/>
      <c r="T2426" s="12"/>
      <c r="U2426" s="12"/>
    </row>
    <row r="2427" spans="2:21" s="127" customFormat="1" ht="30" customHeight="1">
      <c r="B2427" s="180"/>
      <c r="C2427" s="210"/>
      <c r="D2427" s="180"/>
      <c r="E2427" s="107"/>
      <c r="F2427" s="179"/>
      <c r="G2427" s="179"/>
      <c r="H2427" s="1"/>
      <c r="I2427" s="1"/>
      <c r="J2427" s="1"/>
      <c r="K2427" s="109"/>
      <c r="L2427" s="1"/>
      <c r="M2427" s="1"/>
      <c r="N2427" s="1"/>
      <c r="O2427" s="1"/>
      <c r="P2427" s="12"/>
      <c r="Q2427" s="12"/>
      <c r="R2427" s="12"/>
      <c r="S2427" s="12"/>
      <c r="T2427" s="12"/>
      <c r="U2427" s="12"/>
    </row>
    <row r="2428" spans="2:21" s="127" customFormat="1" ht="30" customHeight="1">
      <c r="B2428" s="180"/>
      <c r="C2428" s="210"/>
      <c r="D2428" s="180"/>
      <c r="E2428" s="107"/>
      <c r="F2428" s="179"/>
      <c r="G2428" s="179"/>
      <c r="H2428" s="1"/>
      <c r="I2428" s="1"/>
      <c r="J2428" s="1"/>
      <c r="K2428" s="109"/>
      <c r="L2428" s="1"/>
      <c r="M2428" s="1"/>
      <c r="N2428" s="1"/>
      <c r="O2428" s="1"/>
      <c r="P2428" s="12"/>
      <c r="Q2428" s="12"/>
      <c r="R2428" s="12"/>
      <c r="S2428" s="12"/>
      <c r="T2428" s="12"/>
      <c r="U2428" s="12"/>
    </row>
    <row r="2429" spans="2:21" s="127" customFormat="1" ht="30" customHeight="1">
      <c r="B2429" s="180"/>
      <c r="C2429" s="210"/>
      <c r="D2429" s="180"/>
      <c r="E2429" s="107"/>
      <c r="F2429" s="179"/>
      <c r="G2429" s="179"/>
      <c r="H2429" s="1"/>
      <c r="I2429" s="1"/>
      <c r="J2429" s="1"/>
      <c r="K2429" s="109"/>
      <c r="L2429" s="1"/>
      <c r="M2429" s="1"/>
      <c r="N2429" s="1"/>
      <c r="O2429" s="1"/>
      <c r="P2429" s="12"/>
      <c r="Q2429" s="12"/>
      <c r="R2429" s="12"/>
      <c r="S2429" s="12"/>
      <c r="T2429" s="12"/>
      <c r="U2429" s="12"/>
    </row>
    <row r="2430" spans="2:21" s="127" customFormat="1" ht="30" customHeight="1">
      <c r="B2430" s="180"/>
      <c r="C2430" s="210"/>
      <c r="D2430" s="180"/>
      <c r="E2430" s="107"/>
      <c r="F2430" s="179"/>
      <c r="G2430" s="179"/>
      <c r="H2430" s="1"/>
      <c r="I2430" s="1"/>
      <c r="J2430" s="1"/>
      <c r="K2430" s="109"/>
      <c r="L2430" s="1"/>
      <c r="M2430" s="1"/>
      <c r="N2430" s="1"/>
      <c r="O2430" s="1"/>
      <c r="P2430" s="12"/>
      <c r="Q2430" s="12"/>
      <c r="R2430" s="12"/>
      <c r="S2430" s="12"/>
      <c r="T2430" s="12"/>
      <c r="U2430" s="12"/>
    </row>
    <row r="2431" spans="2:21" s="127" customFormat="1" ht="30" customHeight="1">
      <c r="B2431" s="180"/>
      <c r="C2431" s="210"/>
      <c r="D2431" s="180"/>
      <c r="E2431" s="107"/>
      <c r="F2431" s="179"/>
      <c r="G2431" s="179"/>
      <c r="H2431" s="1"/>
      <c r="I2431" s="1"/>
      <c r="J2431" s="1"/>
      <c r="K2431" s="109"/>
      <c r="L2431" s="1"/>
      <c r="M2431" s="1"/>
      <c r="N2431" s="1"/>
      <c r="O2431" s="1"/>
      <c r="P2431" s="12"/>
      <c r="Q2431" s="12"/>
      <c r="R2431" s="12"/>
      <c r="S2431" s="12"/>
      <c r="T2431" s="12"/>
      <c r="U2431" s="12"/>
    </row>
    <row r="2432" spans="2:21" s="127" customFormat="1" ht="30" customHeight="1">
      <c r="B2432" s="180"/>
      <c r="C2432" s="210"/>
      <c r="D2432" s="180"/>
      <c r="E2432" s="107"/>
      <c r="F2432" s="179"/>
      <c r="G2432" s="179"/>
      <c r="H2432" s="1"/>
      <c r="I2432" s="1"/>
      <c r="J2432" s="1"/>
      <c r="K2432" s="109"/>
      <c r="L2432" s="1"/>
      <c r="M2432" s="1"/>
      <c r="N2432" s="1"/>
      <c r="O2432" s="1"/>
      <c r="P2432" s="12"/>
      <c r="Q2432" s="12"/>
      <c r="R2432" s="12"/>
      <c r="S2432" s="12"/>
      <c r="T2432" s="12"/>
      <c r="U2432" s="12"/>
    </row>
    <row r="2433" spans="2:21" s="127" customFormat="1" ht="30" customHeight="1">
      <c r="B2433" s="180"/>
      <c r="C2433" s="210"/>
      <c r="D2433" s="180"/>
      <c r="E2433" s="107"/>
      <c r="F2433" s="179"/>
      <c r="G2433" s="179"/>
      <c r="H2433" s="1"/>
      <c r="I2433" s="1"/>
      <c r="J2433" s="1"/>
      <c r="K2433" s="109"/>
      <c r="L2433" s="1"/>
      <c r="M2433" s="1"/>
      <c r="N2433" s="1"/>
      <c r="O2433" s="1"/>
      <c r="P2433" s="12"/>
      <c r="Q2433" s="12"/>
      <c r="R2433" s="12"/>
      <c r="S2433" s="12"/>
      <c r="T2433" s="12"/>
      <c r="U2433" s="12"/>
    </row>
    <row r="2434" spans="2:21" s="127" customFormat="1" ht="30" customHeight="1">
      <c r="B2434" s="180"/>
      <c r="C2434" s="210"/>
      <c r="D2434" s="180"/>
      <c r="E2434" s="107"/>
      <c r="F2434" s="179"/>
      <c r="G2434" s="179"/>
      <c r="H2434" s="1"/>
      <c r="I2434" s="1"/>
      <c r="J2434" s="1"/>
      <c r="K2434" s="109"/>
      <c r="L2434" s="1"/>
      <c r="M2434" s="1"/>
      <c r="N2434" s="1"/>
      <c r="O2434" s="1"/>
      <c r="P2434" s="12"/>
      <c r="Q2434" s="12"/>
      <c r="R2434" s="12"/>
      <c r="S2434" s="12"/>
      <c r="T2434" s="12"/>
      <c r="U2434" s="12"/>
    </row>
    <row r="2435" spans="2:21" s="127" customFormat="1" ht="30" customHeight="1">
      <c r="B2435" s="180"/>
      <c r="C2435" s="210"/>
      <c r="D2435" s="180"/>
      <c r="E2435" s="107"/>
      <c r="F2435" s="179"/>
      <c r="G2435" s="179"/>
      <c r="H2435" s="1"/>
      <c r="I2435" s="1"/>
      <c r="J2435" s="1"/>
      <c r="K2435" s="109"/>
      <c r="L2435" s="1"/>
      <c r="M2435" s="1"/>
      <c r="N2435" s="1"/>
      <c r="O2435" s="1"/>
      <c r="P2435" s="12"/>
      <c r="Q2435" s="12"/>
      <c r="R2435" s="12"/>
      <c r="S2435" s="12"/>
      <c r="T2435" s="12"/>
      <c r="U2435" s="12"/>
    </row>
    <row r="2436" spans="2:21" s="127" customFormat="1" ht="30" customHeight="1">
      <c r="B2436" s="180"/>
      <c r="C2436" s="210"/>
      <c r="D2436" s="180"/>
      <c r="E2436" s="107"/>
      <c r="F2436" s="179"/>
      <c r="G2436" s="179"/>
      <c r="H2436" s="1"/>
      <c r="I2436" s="1"/>
      <c r="J2436" s="1"/>
      <c r="K2436" s="109"/>
      <c r="L2436" s="1"/>
      <c r="M2436" s="1"/>
      <c r="N2436" s="1"/>
      <c r="O2436" s="1"/>
      <c r="P2436" s="12"/>
      <c r="Q2436" s="12"/>
      <c r="R2436" s="12"/>
      <c r="S2436" s="12"/>
      <c r="T2436" s="12"/>
      <c r="U2436" s="12"/>
    </row>
    <row r="2437" spans="2:21" s="127" customFormat="1" ht="30" customHeight="1">
      <c r="B2437" s="180"/>
      <c r="C2437" s="210"/>
      <c r="D2437" s="180"/>
      <c r="E2437" s="107"/>
      <c r="F2437" s="179"/>
      <c r="G2437" s="179"/>
      <c r="H2437" s="1"/>
      <c r="I2437" s="1"/>
      <c r="J2437" s="1"/>
      <c r="K2437" s="109"/>
      <c r="L2437" s="1"/>
      <c r="M2437" s="1"/>
      <c r="N2437" s="1"/>
      <c r="O2437" s="1"/>
      <c r="P2437" s="12"/>
      <c r="Q2437" s="12"/>
      <c r="R2437" s="12"/>
      <c r="S2437" s="12"/>
      <c r="T2437" s="12"/>
      <c r="U2437" s="12"/>
    </row>
    <row r="2438" spans="2:21" s="127" customFormat="1" ht="30" customHeight="1">
      <c r="B2438" s="180"/>
      <c r="C2438" s="210"/>
      <c r="D2438" s="180"/>
      <c r="E2438" s="107"/>
      <c r="F2438" s="179"/>
      <c r="G2438" s="179"/>
      <c r="H2438" s="1"/>
      <c r="I2438" s="1"/>
      <c r="J2438" s="1"/>
      <c r="K2438" s="109"/>
      <c r="L2438" s="1"/>
      <c r="M2438" s="1"/>
      <c r="N2438" s="1"/>
      <c r="O2438" s="1"/>
      <c r="P2438" s="12"/>
      <c r="Q2438" s="12"/>
      <c r="R2438" s="12"/>
      <c r="S2438" s="12"/>
      <c r="T2438" s="12"/>
      <c r="U2438" s="12"/>
    </row>
    <row r="2439" spans="2:21" s="127" customFormat="1" ht="30" customHeight="1">
      <c r="B2439" s="180"/>
      <c r="C2439" s="210"/>
      <c r="D2439" s="180"/>
      <c r="E2439" s="107"/>
      <c r="F2439" s="179"/>
      <c r="G2439" s="179"/>
      <c r="H2439" s="1"/>
      <c r="I2439" s="1"/>
      <c r="J2439" s="1"/>
      <c r="K2439" s="109"/>
      <c r="L2439" s="1"/>
      <c r="M2439" s="1"/>
      <c r="N2439" s="1"/>
      <c r="O2439" s="1"/>
      <c r="P2439" s="12"/>
      <c r="Q2439" s="12"/>
      <c r="R2439" s="12"/>
      <c r="S2439" s="12"/>
      <c r="T2439" s="12"/>
      <c r="U2439" s="12"/>
    </row>
    <row r="2440" spans="2:21" s="127" customFormat="1" ht="30" customHeight="1">
      <c r="B2440" s="180"/>
      <c r="C2440" s="210"/>
      <c r="D2440" s="180"/>
      <c r="E2440" s="107"/>
      <c r="F2440" s="179"/>
      <c r="G2440" s="179"/>
      <c r="H2440" s="1"/>
      <c r="I2440" s="1"/>
      <c r="J2440" s="1"/>
      <c r="K2440" s="109"/>
      <c r="L2440" s="1"/>
      <c r="M2440" s="1"/>
      <c r="N2440" s="1"/>
      <c r="O2440" s="1"/>
      <c r="P2440" s="12"/>
      <c r="Q2440" s="12"/>
      <c r="R2440" s="12"/>
      <c r="S2440" s="12"/>
      <c r="T2440" s="12"/>
      <c r="U2440" s="12"/>
    </row>
    <row r="2441" spans="2:21" s="127" customFormat="1" ht="30" customHeight="1">
      <c r="B2441" s="180"/>
      <c r="C2441" s="210"/>
      <c r="D2441" s="180"/>
      <c r="E2441" s="107"/>
      <c r="F2441" s="179"/>
      <c r="G2441" s="179"/>
      <c r="H2441" s="1"/>
      <c r="I2441" s="1"/>
      <c r="J2441" s="1"/>
      <c r="K2441" s="109"/>
      <c r="L2441" s="1"/>
      <c r="M2441" s="1"/>
      <c r="N2441" s="1"/>
      <c r="O2441" s="1"/>
      <c r="P2441" s="12"/>
      <c r="Q2441" s="12"/>
      <c r="R2441" s="12"/>
      <c r="S2441" s="12"/>
      <c r="T2441" s="12"/>
      <c r="U2441" s="12"/>
    </row>
    <row r="2442" spans="2:21" s="127" customFormat="1" ht="30" customHeight="1">
      <c r="B2442" s="180"/>
      <c r="C2442" s="210"/>
      <c r="D2442" s="180"/>
      <c r="E2442" s="107"/>
      <c r="F2442" s="179"/>
      <c r="G2442" s="179"/>
      <c r="H2442" s="1"/>
      <c r="I2442" s="1"/>
      <c r="J2442" s="1"/>
      <c r="K2442" s="109"/>
      <c r="L2442" s="1"/>
      <c r="M2442" s="1"/>
      <c r="N2442" s="1"/>
      <c r="O2442" s="1"/>
      <c r="P2442" s="12"/>
      <c r="Q2442" s="12"/>
      <c r="R2442" s="12"/>
      <c r="S2442" s="12"/>
      <c r="T2442" s="12"/>
      <c r="U2442" s="12"/>
    </row>
    <row r="2443" spans="2:21" s="127" customFormat="1" ht="30" customHeight="1">
      <c r="B2443" s="180"/>
      <c r="C2443" s="210"/>
      <c r="D2443" s="180"/>
      <c r="E2443" s="107"/>
      <c r="F2443" s="179"/>
      <c r="G2443" s="179"/>
      <c r="H2443" s="1"/>
      <c r="I2443" s="1"/>
      <c r="J2443" s="1"/>
      <c r="K2443" s="109"/>
      <c r="L2443" s="1"/>
      <c r="M2443" s="1"/>
      <c r="N2443" s="1"/>
      <c r="O2443" s="1"/>
      <c r="P2443" s="12"/>
      <c r="Q2443" s="12"/>
      <c r="R2443" s="12"/>
      <c r="S2443" s="12"/>
      <c r="T2443" s="12"/>
      <c r="U2443" s="12"/>
    </row>
    <row r="2444" spans="2:21" s="127" customFormat="1" ht="30" customHeight="1">
      <c r="B2444" s="180"/>
      <c r="C2444" s="210"/>
      <c r="D2444" s="180"/>
      <c r="E2444" s="107"/>
      <c r="F2444" s="179"/>
      <c r="G2444" s="179"/>
      <c r="H2444" s="1"/>
      <c r="I2444" s="1"/>
      <c r="J2444" s="1"/>
      <c r="K2444" s="109"/>
      <c r="L2444" s="1"/>
      <c r="M2444" s="1"/>
      <c r="N2444" s="1"/>
      <c r="O2444" s="1"/>
      <c r="P2444" s="12"/>
      <c r="Q2444" s="12"/>
      <c r="R2444" s="12"/>
      <c r="S2444" s="12"/>
      <c r="T2444" s="12"/>
      <c r="U2444" s="12"/>
    </row>
    <row r="2445" spans="2:21" s="127" customFormat="1" ht="30" customHeight="1">
      <c r="B2445" s="180"/>
      <c r="C2445" s="210"/>
      <c r="D2445" s="180"/>
      <c r="E2445" s="107"/>
      <c r="F2445" s="179"/>
      <c r="G2445" s="179"/>
      <c r="H2445" s="1"/>
      <c r="I2445" s="1"/>
      <c r="J2445" s="1"/>
      <c r="K2445" s="109"/>
      <c r="L2445" s="1"/>
      <c r="M2445" s="1"/>
      <c r="N2445" s="1"/>
      <c r="O2445" s="1"/>
      <c r="P2445" s="12"/>
      <c r="Q2445" s="12"/>
      <c r="R2445" s="12"/>
      <c r="S2445" s="12"/>
      <c r="T2445" s="12"/>
      <c r="U2445" s="12"/>
    </row>
    <row r="2446" spans="2:21" s="127" customFormat="1" ht="30" customHeight="1">
      <c r="B2446" s="180"/>
      <c r="C2446" s="210"/>
      <c r="D2446" s="180"/>
      <c r="E2446" s="107"/>
      <c r="F2446" s="179"/>
      <c r="G2446" s="179"/>
      <c r="H2446" s="1"/>
      <c r="I2446" s="1"/>
      <c r="J2446" s="1"/>
      <c r="K2446" s="109"/>
      <c r="L2446" s="1"/>
      <c r="M2446" s="1"/>
      <c r="N2446" s="1"/>
      <c r="O2446" s="1"/>
      <c r="P2446" s="12"/>
      <c r="Q2446" s="12"/>
      <c r="R2446" s="12"/>
      <c r="S2446" s="12"/>
      <c r="T2446" s="12"/>
      <c r="U2446" s="12"/>
    </row>
    <row r="2447" spans="2:21" s="127" customFormat="1" ht="30" customHeight="1">
      <c r="B2447" s="180"/>
      <c r="C2447" s="210"/>
      <c r="D2447" s="180"/>
      <c r="E2447" s="107"/>
      <c r="F2447" s="179"/>
      <c r="G2447" s="179"/>
      <c r="H2447" s="1"/>
      <c r="I2447" s="1"/>
      <c r="J2447" s="1"/>
      <c r="K2447" s="109"/>
      <c r="L2447" s="1"/>
      <c r="M2447" s="1"/>
      <c r="N2447" s="1"/>
      <c r="O2447" s="1"/>
      <c r="P2447" s="12"/>
      <c r="Q2447" s="12"/>
      <c r="R2447" s="12"/>
      <c r="S2447" s="12"/>
      <c r="T2447" s="12"/>
      <c r="U2447" s="12"/>
    </row>
    <row r="2448" spans="2:21" s="127" customFormat="1" ht="30" customHeight="1">
      <c r="B2448" s="180"/>
      <c r="C2448" s="210"/>
      <c r="D2448" s="180"/>
      <c r="E2448" s="107"/>
      <c r="F2448" s="179"/>
      <c r="G2448" s="179"/>
      <c r="H2448" s="1"/>
      <c r="I2448" s="1"/>
      <c r="J2448" s="1"/>
      <c r="K2448" s="109"/>
      <c r="L2448" s="1"/>
      <c r="M2448" s="1"/>
      <c r="N2448" s="1"/>
      <c r="O2448" s="1"/>
      <c r="P2448" s="12"/>
      <c r="Q2448" s="12"/>
      <c r="R2448" s="12"/>
      <c r="S2448" s="12"/>
      <c r="T2448" s="12"/>
      <c r="U2448" s="12"/>
    </row>
    <row r="2449" spans="2:21" s="127" customFormat="1" ht="30" customHeight="1">
      <c r="B2449" s="180"/>
      <c r="C2449" s="210"/>
      <c r="D2449" s="180"/>
      <c r="E2449" s="107"/>
      <c r="F2449" s="179"/>
      <c r="G2449" s="179"/>
      <c r="H2449" s="1"/>
      <c r="I2449" s="1"/>
      <c r="J2449" s="1"/>
      <c r="K2449" s="109"/>
      <c r="L2449" s="1"/>
      <c r="M2449" s="1"/>
      <c r="N2449" s="1"/>
      <c r="O2449" s="1"/>
      <c r="P2449" s="12"/>
      <c r="Q2449" s="12"/>
      <c r="R2449" s="12"/>
      <c r="S2449" s="12"/>
      <c r="T2449" s="12"/>
      <c r="U2449" s="12"/>
    </row>
    <row r="2450" spans="2:21" s="127" customFormat="1" ht="30" customHeight="1">
      <c r="B2450" s="180"/>
      <c r="C2450" s="210"/>
      <c r="D2450" s="180"/>
      <c r="E2450" s="107"/>
      <c r="F2450" s="179"/>
      <c r="G2450" s="179"/>
      <c r="H2450" s="1"/>
      <c r="I2450" s="1"/>
      <c r="J2450" s="1"/>
      <c r="K2450" s="109"/>
      <c r="L2450" s="1"/>
      <c r="M2450" s="1"/>
      <c r="N2450" s="1"/>
      <c r="O2450" s="1"/>
      <c r="P2450" s="12"/>
      <c r="Q2450" s="12"/>
      <c r="R2450" s="12"/>
      <c r="S2450" s="12"/>
      <c r="T2450" s="12"/>
      <c r="U2450" s="12"/>
    </row>
    <row r="2451" spans="2:21" s="127" customFormat="1" ht="30" customHeight="1">
      <c r="B2451" s="180"/>
      <c r="C2451" s="210"/>
      <c r="D2451" s="180"/>
      <c r="E2451" s="107"/>
      <c r="F2451" s="179"/>
      <c r="G2451" s="179"/>
      <c r="H2451" s="1"/>
      <c r="I2451" s="1"/>
      <c r="J2451" s="1"/>
      <c r="K2451" s="109"/>
      <c r="L2451" s="1"/>
      <c r="M2451" s="1"/>
      <c r="N2451" s="1"/>
      <c r="O2451" s="1"/>
      <c r="P2451" s="12"/>
      <c r="Q2451" s="12"/>
      <c r="R2451" s="12"/>
      <c r="S2451" s="12"/>
      <c r="T2451" s="12"/>
      <c r="U2451" s="12"/>
    </row>
    <row r="2452" spans="2:21" s="127" customFormat="1" ht="30" customHeight="1">
      <c r="B2452" s="180"/>
      <c r="C2452" s="210"/>
      <c r="D2452" s="180"/>
      <c r="E2452" s="107"/>
      <c r="F2452" s="179"/>
      <c r="G2452" s="179"/>
      <c r="H2452" s="1"/>
      <c r="I2452" s="1"/>
      <c r="J2452" s="1"/>
      <c r="K2452" s="109"/>
      <c r="L2452" s="1"/>
      <c r="M2452" s="1"/>
      <c r="N2452" s="1"/>
      <c r="O2452" s="1"/>
      <c r="P2452" s="12"/>
      <c r="Q2452" s="12"/>
      <c r="R2452" s="12"/>
      <c r="S2452" s="12"/>
      <c r="T2452" s="12"/>
      <c r="U2452" s="12"/>
    </row>
    <row r="2453" spans="2:21" s="127" customFormat="1" ht="30" customHeight="1">
      <c r="B2453" s="180"/>
      <c r="C2453" s="210"/>
      <c r="D2453" s="180"/>
      <c r="E2453" s="107"/>
      <c r="F2453" s="179"/>
      <c r="G2453" s="179"/>
      <c r="H2453" s="1"/>
      <c r="I2453" s="1"/>
      <c r="J2453" s="1"/>
      <c r="K2453" s="109"/>
      <c r="L2453" s="1"/>
      <c r="M2453" s="1"/>
      <c r="N2453" s="1"/>
      <c r="O2453" s="1"/>
      <c r="P2453" s="12"/>
      <c r="Q2453" s="12"/>
      <c r="R2453" s="12"/>
      <c r="S2453" s="12"/>
      <c r="T2453" s="12"/>
      <c r="U2453" s="12"/>
    </row>
    <row r="2454" spans="2:21" s="127" customFormat="1" ht="30" customHeight="1">
      <c r="B2454" s="180"/>
      <c r="C2454" s="210"/>
      <c r="D2454" s="180"/>
      <c r="E2454" s="107"/>
      <c r="F2454" s="179"/>
      <c r="G2454" s="179"/>
      <c r="H2454" s="1"/>
      <c r="I2454" s="1"/>
      <c r="J2454" s="1"/>
      <c r="K2454" s="109"/>
      <c r="L2454" s="1"/>
      <c r="M2454" s="1"/>
      <c r="N2454" s="1"/>
      <c r="O2454" s="1"/>
      <c r="P2454" s="12"/>
      <c r="Q2454" s="12"/>
      <c r="R2454" s="12"/>
      <c r="S2454" s="12"/>
      <c r="T2454" s="12"/>
      <c r="U2454" s="12"/>
    </row>
    <row r="2455" spans="2:21" s="127" customFormat="1" ht="30" customHeight="1">
      <c r="B2455" s="180"/>
      <c r="C2455" s="210"/>
      <c r="D2455" s="180"/>
      <c r="E2455" s="107"/>
      <c r="F2455" s="179"/>
      <c r="G2455" s="179"/>
      <c r="H2455" s="1"/>
      <c r="I2455" s="1"/>
      <c r="J2455" s="1"/>
      <c r="K2455" s="109"/>
      <c r="L2455" s="1"/>
      <c r="M2455" s="1"/>
      <c r="N2455" s="1"/>
      <c r="O2455" s="1"/>
      <c r="P2455" s="12"/>
      <c r="Q2455" s="12"/>
      <c r="R2455" s="12"/>
      <c r="S2455" s="12"/>
      <c r="T2455" s="12"/>
      <c r="U2455" s="12"/>
    </row>
    <row r="2456" spans="2:21" s="127" customFormat="1" ht="30" customHeight="1">
      <c r="B2456" s="180"/>
      <c r="C2456" s="210"/>
      <c r="D2456" s="180"/>
      <c r="E2456" s="107"/>
      <c r="F2456" s="179"/>
      <c r="G2456" s="179"/>
      <c r="H2456" s="1"/>
      <c r="I2456" s="1"/>
      <c r="J2456" s="1"/>
      <c r="K2456" s="109"/>
      <c r="L2456" s="1"/>
      <c r="M2456" s="1"/>
      <c r="N2456" s="1"/>
      <c r="O2456" s="1"/>
      <c r="P2456" s="12"/>
      <c r="Q2456" s="12"/>
      <c r="R2456" s="12"/>
      <c r="S2456" s="12"/>
      <c r="T2456" s="12"/>
      <c r="U2456" s="12"/>
    </row>
    <row r="2457" spans="2:21" s="127" customFormat="1" ht="30" customHeight="1">
      <c r="B2457" s="180"/>
      <c r="C2457" s="210"/>
      <c r="D2457" s="180"/>
      <c r="E2457" s="107"/>
      <c r="F2457" s="179"/>
      <c r="G2457" s="179"/>
      <c r="H2457" s="1"/>
      <c r="I2457" s="1"/>
      <c r="J2457" s="1"/>
      <c r="K2457" s="109"/>
      <c r="L2457" s="1"/>
      <c r="M2457" s="1"/>
      <c r="N2457" s="1"/>
      <c r="O2457" s="1"/>
      <c r="P2457" s="12"/>
      <c r="Q2457" s="12"/>
      <c r="R2457" s="12"/>
      <c r="S2457" s="12"/>
      <c r="T2457" s="12"/>
      <c r="U2457" s="12"/>
    </row>
    <row r="2458" spans="2:21" s="127" customFormat="1" ht="30" customHeight="1">
      <c r="B2458" s="180"/>
      <c r="C2458" s="210"/>
      <c r="D2458" s="180"/>
      <c r="E2458" s="107"/>
      <c r="F2458" s="179"/>
      <c r="G2458" s="179"/>
      <c r="H2458" s="1"/>
      <c r="I2458" s="1"/>
      <c r="J2458" s="1"/>
      <c r="K2458" s="109"/>
      <c r="L2458" s="1"/>
      <c r="M2458" s="1"/>
      <c r="N2458" s="1"/>
      <c r="O2458" s="1"/>
      <c r="P2458" s="12"/>
      <c r="Q2458" s="12"/>
      <c r="R2458" s="12"/>
      <c r="S2458" s="12"/>
      <c r="T2458" s="12"/>
      <c r="U2458" s="12"/>
    </row>
    <row r="2459" spans="2:21" s="127" customFormat="1" ht="30" customHeight="1">
      <c r="B2459" s="180"/>
      <c r="C2459" s="210"/>
      <c r="D2459" s="180"/>
      <c r="E2459" s="107"/>
      <c r="F2459" s="179"/>
      <c r="G2459" s="179"/>
      <c r="H2459" s="1"/>
      <c r="I2459" s="1"/>
      <c r="J2459" s="1"/>
      <c r="K2459" s="109"/>
      <c r="L2459" s="1"/>
      <c r="M2459" s="1"/>
      <c r="N2459" s="1"/>
      <c r="O2459" s="1"/>
      <c r="P2459" s="12"/>
      <c r="Q2459" s="12"/>
      <c r="R2459" s="12"/>
      <c r="S2459" s="12"/>
      <c r="T2459" s="12"/>
      <c r="U2459" s="12"/>
    </row>
    <row r="2460" spans="2:21" s="127" customFormat="1" ht="30" customHeight="1">
      <c r="B2460" s="180"/>
      <c r="C2460" s="210"/>
      <c r="D2460" s="180"/>
      <c r="E2460" s="107"/>
      <c r="F2460" s="179"/>
      <c r="G2460" s="179"/>
      <c r="H2460" s="1"/>
      <c r="I2460" s="1"/>
      <c r="J2460" s="1"/>
      <c r="K2460" s="109"/>
      <c r="L2460" s="1"/>
      <c r="M2460" s="1"/>
      <c r="N2460" s="1"/>
      <c r="O2460" s="1"/>
      <c r="P2460" s="12"/>
      <c r="Q2460" s="12"/>
      <c r="R2460" s="12"/>
      <c r="S2460" s="12"/>
      <c r="T2460" s="12"/>
      <c r="U2460" s="12"/>
    </row>
    <row r="2461" spans="2:21" s="127" customFormat="1" ht="30" customHeight="1">
      <c r="B2461" s="180"/>
      <c r="C2461" s="210"/>
      <c r="D2461" s="180"/>
      <c r="E2461" s="107"/>
      <c r="F2461" s="179"/>
      <c r="G2461" s="179"/>
      <c r="H2461" s="1"/>
      <c r="I2461" s="1"/>
      <c r="J2461" s="1"/>
      <c r="K2461" s="109"/>
      <c r="L2461" s="1"/>
      <c r="M2461" s="1"/>
      <c r="N2461" s="1"/>
      <c r="O2461" s="1"/>
      <c r="P2461" s="12"/>
      <c r="Q2461" s="12"/>
      <c r="R2461" s="12"/>
      <c r="S2461" s="12"/>
      <c r="T2461" s="12"/>
      <c r="U2461" s="12"/>
    </row>
    <row r="2462" spans="2:21" s="127" customFormat="1" ht="30" customHeight="1">
      <c r="B2462" s="180"/>
      <c r="C2462" s="210"/>
      <c r="D2462" s="180"/>
      <c r="E2462" s="107"/>
      <c r="F2462" s="179"/>
      <c r="G2462" s="179"/>
      <c r="H2462" s="1"/>
      <c r="I2462" s="1"/>
      <c r="J2462" s="1"/>
      <c r="K2462" s="109"/>
      <c r="L2462" s="1"/>
      <c r="M2462" s="1"/>
      <c r="N2462" s="1"/>
      <c r="O2462" s="1"/>
      <c r="P2462" s="12"/>
      <c r="Q2462" s="12"/>
      <c r="R2462" s="12"/>
      <c r="S2462" s="12"/>
      <c r="T2462" s="12"/>
      <c r="U2462" s="12"/>
    </row>
    <row r="2463" spans="2:21" s="127" customFormat="1" ht="30" customHeight="1">
      <c r="B2463" s="180"/>
      <c r="C2463" s="210"/>
      <c r="D2463" s="180"/>
      <c r="E2463" s="107"/>
      <c r="F2463" s="179"/>
      <c r="G2463" s="179"/>
      <c r="H2463" s="1"/>
      <c r="I2463" s="1"/>
      <c r="J2463" s="1"/>
      <c r="K2463" s="109"/>
      <c r="L2463" s="1"/>
      <c r="M2463" s="1"/>
      <c r="N2463" s="1"/>
      <c r="O2463" s="1"/>
      <c r="P2463" s="12"/>
      <c r="Q2463" s="12"/>
      <c r="R2463" s="12"/>
      <c r="S2463" s="12"/>
      <c r="T2463" s="12"/>
      <c r="U2463" s="12"/>
    </row>
    <row r="2464" spans="2:21" s="127" customFormat="1" ht="30" customHeight="1">
      <c r="B2464" s="180"/>
      <c r="C2464" s="210"/>
      <c r="D2464" s="180"/>
      <c r="E2464" s="107"/>
      <c r="F2464" s="179"/>
      <c r="G2464" s="179"/>
      <c r="H2464" s="1"/>
      <c r="I2464" s="1"/>
      <c r="J2464" s="1"/>
      <c r="K2464" s="109"/>
      <c r="L2464" s="1"/>
      <c r="M2464" s="1"/>
      <c r="N2464" s="1"/>
      <c r="O2464" s="1"/>
      <c r="P2464" s="12"/>
      <c r="Q2464" s="12"/>
      <c r="R2464" s="12"/>
      <c r="S2464" s="12"/>
      <c r="T2464" s="12"/>
      <c r="U2464" s="12"/>
    </row>
    <row r="2465" spans="2:21" s="127" customFormat="1" ht="30" customHeight="1">
      <c r="B2465" s="180"/>
      <c r="C2465" s="210"/>
      <c r="D2465" s="180"/>
      <c r="E2465" s="107"/>
      <c r="F2465" s="179"/>
      <c r="G2465" s="179"/>
      <c r="H2465" s="1"/>
      <c r="I2465" s="1"/>
      <c r="J2465" s="1"/>
      <c r="K2465" s="109"/>
      <c r="L2465" s="1"/>
      <c r="M2465" s="1"/>
      <c r="N2465" s="1"/>
      <c r="O2465" s="1"/>
      <c r="P2465" s="12"/>
      <c r="Q2465" s="12"/>
      <c r="R2465" s="12"/>
      <c r="S2465" s="12"/>
      <c r="T2465" s="12"/>
      <c r="U2465" s="12"/>
    </row>
    <row r="2466" spans="2:21" s="127" customFormat="1" ht="30" customHeight="1">
      <c r="B2466" s="180"/>
      <c r="C2466" s="210"/>
      <c r="D2466" s="180"/>
      <c r="E2466" s="107"/>
      <c r="F2466" s="179"/>
      <c r="G2466" s="179"/>
      <c r="H2466" s="1"/>
      <c r="I2466" s="1"/>
      <c r="J2466" s="1"/>
      <c r="K2466" s="109"/>
      <c r="L2466" s="1"/>
      <c r="M2466" s="1"/>
      <c r="N2466" s="1"/>
      <c r="O2466" s="1"/>
      <c r="P2466" s="12"/>
      <c r="Q2466" s="12"/>
      <c r="R2466" s="12"/>
      <c r="S2466" s="12"/>
      <c r="T2466" s="12"/>
      <c r="U2466" s="12"/>
    </row>
    <row r="2467" spans="2:21" s="127" customFormat="1" ht="30" customHeight="1">
      <c r="B2467" s="180"/>
      <c r="C2467" s="210"/>
      <c r="D2467" s="180"/>
      <c r="E2467" s="107"/>
      <c r="F2467" s="179"/>
      <c r="G2467" s="179"/>
      <c r="H2467" s="1"/>
      <c r="I2467" s="1"/>
      <c r="J2467" s="1"/>
      <c r="K2467" s="109"/>
      <c r="L2467" s="1"/>
      <c r="M2467" s="1"/>
      <c r="N2467" s="1"/>
      <c r="O2467" s="1"/>
      <c r="P2467" s="12"/>
      <c r="Q2467" s="12"/>
      <c r="R2467" s="12"/>
      <c r="S2467" s="12"/>
      <c r="T2467" s="12"/>
      <c r="U2467" s="12"/>
    </row>
    <row r="2468" spans="2:21" s="127" customFormat="1" ht="30" customHeight="1">
      <c r="B2468" s="180"/>
      <c r="C2468" s="210"/>
      <c r="D2468" s="180"/>
      <c r="E2468" s="107"/>
      <c r="F2468" s="179"/>
      <c r="G2468" s="179"/>
      <c r="H2468" s="1"/>
      <c r="I2468" s="1"/>
      <c r="J2468" s="1"/>
      <c r="K2468" s="109"/>
      <c r="L2468" s="1"/>
      <c r="M2468" s="1"/>
      <c r="N2468" s="1"/>
      <c r="O2468" s="1"/>
      <c r="P2468" s="12"/>
      <c r="Q2468" s="12"/>
      <c r="R2468" s="12"/>
      <c r="S2468" s="12"/>
      <c r="T2468" s="12"/>
      <c r="U2468" s="12"/>
    </row>
    <row r="2469" spans="2:21" s="127" customFormat="1" ht="30" customHeight="1">
      <c r="B2469" s="180"/>
      <c r="C2469" s="210"/>
      <c r="D2469" s="180"/>
      <c r="E2469" s="107"/>
      <c r="F2469" s="179"/>
      <c r="G2469" s="179"/>
      <c r="H2469" s="1"/>
      <c r="I2469" s="1"/>
      <c r="J2469" s="1"/>
      <c r="K2469" s="109"/>
      <c r="L2469" s="1"/>
      <c r="M2469" s="1"/>
      <c r="N2469" s="1"/>
      <c r="O2469" s="1"/>
      <c r="P2469" s="12"/>
      <c r="Q2469" s="12"/>
      <c r="R2469" s="12"/>
      <c r="S2469" s="12"/>
      <c r="T2469" s="12"/>
      <c r="U2469" s="12"/>
    </row>
    <row r="2470" spans="2:21" s="127" customFormat="1" ht="30" customHeight="1">
      <c r="B2470" s="180"/>
      <c r="C2470" s="210"/>
      <c r="D2470" s="180"/>
      <c r="E2470" s="107"/>
      <c r="F2470" s="179"/>
      <c r="G2470" s="179"/>
      <c r="H2470" s="1"/>
      <c r="I2470" s="1"/>
      <c r="J2470" s="1"/>
      <c r="K2470" s="109"/>
      <c r="L2470" s="1"/>
      <c r="M2470" s="1"/>
      <c r="N2470" s="1"/>
      <c r="O2470" s="1"/>
      <c r="P2470" s="12"/>
      <c r="Q2470" s="12"/>
      <c r="R2470" s="12"/>
      <c r="S2470" s="12"/>
      <c r="T2470" s="12"/>
      <c r="U2470" s="12"/>
    </row>
    <row r="2471" spans="2:21" s="127" customFormat="1" ht="30" customHeight="1">
      <c r="B2471" s="180"/>
      <c r="C2471" s="210"/>
      <c r="D2471" s="180"/>
      <c r="E2471" s="107"/>
      <c r="F2471" s="179"/>
      <c r="G2471" s="179"/>
      <c r="H2471" s="1"/>
      <c r="I2471" s="1"/>
      <c r="J2471" s="1"/>
      <c r="K2471" s="109"/>
      <c r="L2471" s="1"/>
      <c r="M2471" s="1"/>
      <c r="N2471" s="1"/>
      <c r="O2471" s="1"/>
      <c r="P2471" s="12"/>
      <c r="Q2471" s="12"/>
      <c r="R2471" s="12"/>
      <c r="S2471" s="12"/>
      <c r="T2471" s="12"/>
      <c r="U2471" s="12"/>
    </row>
    <row r="2472" spans="2:21" s="127" customFormat="1" ht="30" customHeight="1">
      <c r="B2472" s="180"/>
      <c r="C2472" s="210"/>
      <c r="D2472" s="180"/>
      <c r="E2472" s="107"/>
      <c r="F2472" s="179"/>
      <c r="G2472" s="179"/>
      <c r="H2472" s="1"/>
      <c r="I2472" s="1"/>
      <c r="J2472" s="1"/>
      <c r="K2472" s="109"/>
      <c r="L2472" s="1"/>
      <c r="M2472" s="1"/>
      <c r="N2472" s="1"/>
      <c r="O2472" s="1"/>
      <c r="P2472" s="12"/>
      <c r="Q2472" s="12"/>
      <c r="R2472" s="12"/>
      <c r="S2472" s="12"/>
      <c r="T2472" s="12"/>
      <c r="U2472" s="12"/>
    </row>
    <row r="2473" spans="2:21" s="127" customFormat="1" ht="30" customHeight="1">
      <c r="B2473" s="180"/>
      <c r="C2473" s="210"/>
      <c r="D2473" s="180"/>
      <c r="E2473" s="107"/>
      <c r="F2473" s="179"/>
      <c r="G2473" s="179"/>
      <c r="H2473" s="1"/>
      <c r="I2473" s="1"/>
      <c r="J2473" s="1"/>
      <c r="K2473" s="109"/>
      <c r="L2473" s="1"/>
      <c r="M2473" s="1"/>
      <c r="N2473" s="1"/>
      <c r="O2473" s="1"/>
      <c r="P2473" s="12"/>
      <c r="Q2473" s="12"/>
      <c r="R2473" s="12"/>
      <c r="S2473" s="12"/>
      <c r="T2473" s="12"/>
      <c r="U2473" s="12"/>
    </row>
    <row r="2474" spans="2:21" s="127" customFormat="1" ht="30" customHeight="1">
      <c r="B2474" s="180"/>
      <c r="C2474" s="210"/>
      <c r="D2474" s="180"/>
      <c r="E2474" s="107"/>
      <c r="F2474" s="179"/>
      <c r="G2474" s="179"/>
      <c r="H2474" s="1"/>
      <c r="I2474" s="1"/>
      <c r="J2474" s="1"/>
      <c r="K2474" s="109"/>
      <c r="L2474" s="1"/>
      <c r="M2474" s="1"/>
      <c r="N2474" s="1"/>
      <c r="O2474" s="1"/>
      <c r="P2474" s="12"/>
      <c r="Q2474" s="12"/>
      <c r="R2474" s="12"/>
      <c r="S2474" s="12"/>
      <c r="T2474" s="12"/>
      <c r="U2474" s="12"/>
    </row>
    <row r="2475" spans="2:21" s="127" customFormat="1" ht="30" customHeight="1">
      <c r="B2475" s="180"/>
      <c r="C2475" s="210"/>
      <c r="D2475" s="180"/>
      <c r="E2475" s="107"/>
      <c r="F2475" s="179"/>
      <c r="G2475" s="179"/>
      <c r="H2475" s="1"/>
      <c r="I2475" s="1"/>
      <c r="J2475" s="1"/>
      <c r="K2475" s="109"/>
      <c r="L2475" s="1"/>
      <c r="M2475" s="1"/>
      <c r="N2475" s="1"/>
      <c r="O2475" s="1"/>
      <c r="P2475" s="12"/>
      <c r="Q2475" s="12"/>
      <c r="R2475" s="12"/>
      <c r="S2475" s="12"/>
      <c r="T2475" s="12"/>
      <c r="U2475" s="12"/>
    </row>
    <row r="2476" spans="2:21" s="127" customFormat="1" ht="30" customHeight="1">
      <c r="B2476" s="180"/>
      <c r="C2476" s="210"/>
      <c r="D2476" s="180"/>
      <c r="E2476" s="107"/>
      <c r="F2476" s="179"/>
      <c r="G2476" s="179"/>
      <c r="H2476" s="1"/>
      <c r="I2476" s="1"/>
      <c r="J2476" s="1"/>
      <c r="K2476" s="109"/>
      <c r="L2476" s="1"/>
      <c r="M2476" s="1"/>
      <c r="N2476" s="1"/>
      <c r="O2476" s="1"/>
      <c r="P2476" s="12"/>
      <c r="Q2476" s="12"/>
      <c r="R2476" s="12"/>
      <c r="S2476" s="12"/>
      <c r="T2476" s="12"/>
      <c r="U2476" s="12"/>
    </row>
    <row r="2477" spans="2:21" s="127" customFormat="1" ht="30" customHeight="1">
      <c r="B2477" s="180"/>
      <c r="C2477" s="210"/>
      <c r="D2477" s="180"/>
      <c r="E2477" s="107"/>
      <c r="F2477" s="179"/>
      <c r="G2477" s="179"/>
      <c r="H2477" s="1"/>
      <c r="I2477" s="1"/>
      <c r="J2477" s="1"/>
      <c r="K2477" s="109"/>
      <c r="L2477" s="1"/>
      <c r="M2477" s="1"/>
      <c r="N2477" s="1"/>
      <c r="O2477" s="1"/>
      <c r="P2477" s="12"/>
      <c r="Q2477" s="12"/>
      <c r="R2477" s="12"/>
      <c r="S2477" s="12"/>
      <c r="T2477" s="12"/>
      <c r="U2477" s="12"/>
    </row>
    <row r="2478" spans="2:21" s="127" customFormat="1" ht="30" customHeight="1">
      <c r="B2478" s="180"/>
      <c r="C2478" s="210"/>
      <c r="D2478" s="180"/>
      <c r="E2478" s="107"/>
      <c r="F2478" s="179"/>
      <c r="G2478" s="179"/>
      <c r="H2478" s="1"/>
      <c r="I2478" s="1"/>
      <c r="J2478" s="1"/>
      <c r="K2478" s="109"/>
      <c r="L2478" s="1"/>
      <c r="M2478" s="1"/>
      <c r="N2478" s="1"/>
      <c r="O2478" s="1"/>
      <c r="P2478" s="12"/>
      <c r="Q2478" s="12"/>
      <c r="R2478" s="12"/>
      <c r="S2478" s="12"/>
      <c r="T2478" s="12"/>
      <c r="U2478" s="12"/>
    </row>
    <row r="2479" spans="2:21" s="127" customFormat="1" ht="30" customHeight="1">
      <c r="B2479" s="180"/>
      <c r="C2479" s="210"/>
      <c r="D2479" s="180"/>
      <c r="E2479" s="107"/>
      <c r="F2479" s="179"/>
      <c r="G2479" s="179"/>
      <c r="H2479" s="1"/>
      <c r="I2479" s="1"/>
      <c r="J2479" s="1"/>
      <c r="K2479" s="109"/>
      <c r="L2479" s="1"/>
      <c r="M2479" s="1"/>
      <c r="N2479" s="1"/>
      <c r="O2479" s="1"/>
      <c r="P2479" s="12"/>
      <c r="Q2479" s="12"/>
      <c r="R2479" s="12"/>
      <c r="S2479" s="12"/>
      <c r="T2479" s="12"/>
      <c r="U2479" s="12"/>
    </row>
    <row r="2480" spans="2:21" s="127" customFormat="1" ht="30" customHeight="1">
      <c r="B2480" s="180"/>
      <c r="C2480" s="210"/>
      <c r="D2480" s="180"/>
      <c r="E2480" s="107"/>
      <c r="F2480" s="179"/>
      <c r="G2480" s="179"/>
      <c r="H2480" s="1"/>
      <c r="I2480" s="1"/>
      <c r="J2480" s="1"/>
      <c r="K2480" s="109"/>
      <c r="L2480" s="1"/>
      <c r="M2480" s="1"/>
      <c r="N2480" s="1"/>
      <c r="O2480" s="1"/>
      <c r="P2480" s="12"/>
      <c r="Q2480" s="12"/>
      <c r="R2480" s="12"/>
      <c r="S2480" s="12"/>
      <c r="T2480" s="12"/>
      <c r="U2480" s="12"/>
    </row>
    <row r="2481" spans="2:21" s="127" customFormat="1" ht="30" customHeight="1">
      <c r="B2481" s="180"/>
      <c r="C2481" s="210"/>
      <c r="D2481" s="180"/>
      <c r="E2481" s="107"/>
      <c r="F2481" s="179"/>
      <c r="G2481" s="179"/>
      <c r="H2481" s="1"/>
      <c r="I2481" s="1"/>
      <c r="J2481" s="1"/>
      <c r="K2481" s="109"/>
      <c r="L2481" s="1"/>
      <c r="M2481" s="1"/>
      <c r="N2481" s="1"/>
      <c r="O2481" s="1"/>
      <c r="P2481" s="12"/>
      <c r="Q2481" s="12"/>
      <c r="R2481" s="12"/>
      <c r="S2481" s="12"/>
      <c r="T2481" s="12"/>
      <c r="U2481" s="12"/>
    </row>
    <row r="2482" spans="2:21" s="127" customFormat="1" ht="30" customHeight="1">
      <c r="B2482" s="180"/>
      <c r="C2482" s="210"/>
      <c r="D2482" s="180"/>
      <c r="E2482" s="107"/>
      <c r="F2482" s="179"/>
      <c r="G2482" s="179"/>
      <c r="H2482" s="1"/>
      <c r="I2482" s="1"/>
      <c r="J2482" s="1"/>
      <c r="K2482" s="109"/>
      <c r="L2482" s="1"/>
      <c r="M2482" s="1"/>
      <c r="N2482" s="1"/>
      <c r="O2482" s="1"/>
      <c r="P2482" s="12"/>
      <c r="Q2482" s="12"/>
      <c r="R2482" s="12"/>
      <c r="S2482" s="12"/>
      <c r="T2482" s="12"/>
      <c r="U2482" s="12"/>
    </row>
    <row r="2483" spans="2:21" s="127" customFormat="1" ht="30" customHeight="1">
      <c r="B2483" s="180"/>
      <c r="C2483" s="210"/>
      <c r="D2483" s="180"/>
      <c r="E2483" s="107"/>
      <c r="F2483" s="179"/>
      <c r="G2483" s="179"/>
      <c r="H2483" s="1"/>
      <c r="I2483" s="1"/>
      <c r="J2483" s="1"/>
      <c r="K2483" s="109"/>
      <c r="L2483" s="1"/>
      <c r="M2483" s="1"/>
      <c r="N2483" s="1"/>
      <c r="O2483" s="1"/>
      <c r="P2483" s="12"/>
      <c r="Q2483" s="12"/>
      <c r="R2483" s="12"/>
      <c r="S2483" s="12"/>
      <c r="T2483" s="12"/>
      <c r="U2483" s="12"/>
    </row>
    <row r="2484" spans="2:21" s="127" customFormat="1" ht="30" customHeight="1">
      <c r="B2484" s="180"/>
      <c r="C2484" s="210"/>
      <c r="D2484" s="180"/>
      <c r="E2484" s="107"/>
      <c r="F2484" s="179"/>
      <c r="G2484" s="179"/>
      <c r="H2484" s="1"/>
      <c r="I2484" s="1"/>
      <c r="J2484" s="1"/>
      <c r="K2484" s="109"/>
      <c r="L2484" s="1"/>
      <c r="M2484" s="1"/>
      <c r="N2484" s="1"/>
      <c r="O2484" s="1"/>
      <c r="P2484" s="12"/>
      <c r="Q2484" s="12"/>
      <c r="R2484" s="12"/>
      <c r="S2484" s="12"/>
      <c r="T2484" s="12"/>
      <c r="U2484" s="12"/>
    </row>
    <row r="2485" spans="2:21" s="127" customFormat="1" ht="30" customHeight="1">
      <c r="B2485" s="180"/>
      <c r="C2485" s="210"/>
      <c r="D2485" s="180"/>
      <c r="E2485" s="107"/>
      <c r="F2485" s="179"/>
      <c r="G2485" s="179"/>
      <c r="H2485" s="1"/>
      <c r="I2485" s="1"/>
      <c r="J2485" s="1"/>
      <c r="K2485" s="109"/>
      <c r="L2485" s="1"/>
      <c r="M2485" s="1"/>
      <c r="N2485" s="1"/>
      <c r="O2485" s="1"/>
      <c r="P2485" s="12"/>
      <c r="Q2485" s="12"/>
      <c r="R2485" s="12"/>
      <c r="S2485" s="12"/>
      <c r="T2485" s="12"/>
      <c r="U2485" s="12"/>
    </row>
    <row r="2486" spans="2:21" s="127" customFormat="1" ht="30" customHeight="1">
      <c r="B2486" s="180"/>
      <c r="C2486" s="210"/>
      <c r="D2486" s="180"/>
      <c r="E2486" s="107"/>
      <c r="F2486" s="179"/>
      <c r="G2486" s="179"/>
      <c r="H2486" s="1"/>
      <c r="I2486" s="1"/>
      <c r="J2486" s="1"/>
      <c r="K2486" s="109"/>
      <c r="L2486" s="1"/>
      <c r="M2486" s="1"/>
      <c r="N2486" s="1"/>
      <c r="O2486" s="1"/>
      <c r="P2486" s="12"/>
      <c r="Q2486" s="12"/>
      <c r="R2486" s="12"/>
      <c r="S2486" s="12"/>
      <c r="T2486" s="12"/>
      <c r="U2486" s="12"/>
    </row>
    <row r="2487" spans="2:21" s="127" customFormat="1" ht="30" customHeight="1">
      <c r="B2487" s="180"/>
      <c r="C2487" s="210"/>
      <c r="D2487" s="180"/>
      <c r="E2487" s="107"/>
      <c r="F2487" s="179"/>
      <c r="G2487" s="179"/>
      <c r="H2487" s="1"/>
      <c r="I2487" s="1"/>
      <c r="J2487" s="1"/>
      <c r="K2487" s="109"/>
      <c r="L2487" s="1"/>
      <c r="M2487" s="1"/>
      <c r="N2487" s="1"/>
      <c r="O2487" s="1"/>
      <c r="P2487" s="12"/>
      <c r="Q2487" s="12"/>
      <c r="R2487" s="12"/>
      <c r="S2487" s="12"/>
      <c r="T2487" s="12"/>
      <c r="U2487" s="12"/>
    </row>
    <row r="2488" spans="2:21" s="127" customFormat="1" ht="30" customHeight="1">
      <c r="B2488" s="180"/>
      <c r="C2488" s="210"/>
      <c r="D2488" s="180"/>
      <c r="E2488" s="107"/>
      <c r="F2488" s="179"/>
      <c r="G2488" s="179"/>
      <c r="H2488" s="1"/>
      <c r="I2488" s="1"/>
      <c r="J2488" s="1"/>
      <c r="K2488" s="109"/>
      <c r="L2488" s="1"/>
      <c r="M2488" s="1"/>
      <c r="N2488" s="1"/>
      <c r="O2488" s="1"/>
      <c r="P2488" s="12"/>
      <c r="Q2488" s="12"/>
      <c r="R2488" s="12"/>
      <c r="S2488" s="12"/>
      <c r="T2488" s="12"/>
      <c r="U2488" s="12"/>
    </row>
    <row r="2489" spans="2:21" s="127" customFormat="1" ht="30" customHeight="1">
      <c r="B2489" s="180"/>
      <c r="C2489" s="210"/>
      <c r="D2489" s="180"/>
      <c r="E2489" s="107"/>
      <c r="F2489" s="179"/>
      <c r="G2489" s="179"/>
      <c r="H2489" s="1"/>
      <c r="I2489" s="1"/>
      <c r="J2489" s="1"/>
      <c r="K2489" s="109"/>
      <c r="L2489" s="1"/>
      <c r="M2489" s="1"/>
      <c r="N2489" s="1"/>
      <c r="O2489" s="1"/>
      <c r="P2489" s="12"/>
      <c r="Q2489" s="12"/>
      <c r="R2489" s="12"/>
      <c r="S2489" s="12"/>
      <c r="T2489" s="12"/>
      <c r="U2489" s="12"/>
    </row>
    <row r="2490" spans="2:21" s="127" customFormat="1" ht="30" customHeight="1">
      <c r="B2490" s="180"/>
      <c r="C2490" s="210"/>
      <c r="D2490" s="180"/>
      <c r="E2490" s="107"/>
      <c r="F2490" s="179"/>
      <c r="G2490" s="179"/>
      <c r="H2490" s="1"/>
      <c r="I2490" s="1"/>
      <c r="J2490" s="1"/>
      <c r="K2490" s="109"/>
      <c r="L2490" s="1"/>
      <c r="M2490" s="1"/>
      <c r="N2490" s="1"/>
      <c r="O2490" s="1"/>
      <c r="P2490" s="12"/>
      <c r="Q2490" s="12"/>
      <c r="R2490" s="12"/>
      <c r="S2490" s="12"/>
      <c r="T2490" s="12"/>
      <c r="U2490" s="12"/>
    </row>
    <row r="2491" spans="2:21" s="127" customFormat="1" ht="30" customHeight="1">
      <c r="B2491" s="180"/>
      <c r="C2491" s="210"/>
      <c r="D2491" s="180"/>
      <c r="E2491" s="107"/>
      <c r="F2491" s="179"/>
      <c r="G2491" s="179"/>
      <c r="H2491" s="1"/>
      <c r="I2491" s="1"/>
      <c r="J2491" s="1"/>
      <c r="K2491" s="109"/>
      <c r="L2491" s="1"/>
      <c r="M2491" s="1"/>
      <c r="N2491" s="1"/>
      <c r="O2491" s="1"/>
      <c r="P2491" s="12"/>
      <c r="Q2491" s="12"/>
      <c r="R2491" s="12"/>
      <c r="S2491" s="12"/>
      <c r="T2491" s="12"/>
      <c r="U2491" s="12"/>
    </row>
    <row r="2492" spans="2:21" s="127" customFormat="1" ht="30" customHeight="1">
      <c r="B2492" s="180"/>
      <c r="C2492" s="210"/>
      <c r="D2492" s="180"/>
      <c r="E2492" s="107"/>
      <c r="F2492" s="179"/>
      <c r="G2492" s="179"/>
      <c r="H2492" s="1"/>
      <c r="I2492" s="1"/>
      <c r="J2492" s="1"/>
      <c r="K2492" s="109"/>
      <c r="L2492" s="1"/>
      <c r="M2492" s="1"/>
      <c r="N2492" s="1"/>
      <c r="O2492" s="1"/>
      <c r="P2492" s="12"/>
      <c r="Q2492" s="12"/>
      <c r="R2492" s="12"/>
      <c r="S2492" s="12"/>
      <c r="T2492" s="12"/>
      <c r="U2492" s="12"/>
    </row>
    <row r="2493" spans="2:21" s="127" customFormat="1" ht="30" customHeight="1">
      <c r="B2493" s="180"/>
      <c r="C2493" s="210"/>
      <c r="D2493" s="180"/>
      <c r="E2493" s="107"/>
      <c r="F2493" s="179"/>
      <c r="G2493" s="179"/>
      <c r="H2493" s="1"/>
      <c r="I2493" s="1"/>
      <c r="J2493" s="1"/>
      <c r="K2493" s="109"/>
      <c r="L2493" s="1"/>
      <c r="M2493" s="1"/>
      <c r="N2493" s="1"/>
      <c r="O2493" s="1"/>
      <c r="P2493" s="12"/>
      <c r="Q2493" s="12"/>
      <c r="R2493" s="12"/>
      <c r="S2493" s="12"/>
      <c r="T2493" s="12"/>
      <c r="U2493" s="12"/>
    </row>
    <row r="2494" spans="2:21" s="127" customFormat="1" ht="30" customHeight="1">
      <c r="B2494" s="180"/>
      <c r="C2494" s="210"/>
      <c r="D2494" s="180"/>
      <c r="E2494" s="107"/>
      <c r="F2494" s="179"/>
      <c r="G2494" s="179"/>
      <c r="H2494" s="1"/>
      <c r="I2494" s="1"/>
      <c r="J2494" s="1"/>
      <c r="K2494" s="109"/>
      <c r="L2494" s="1"/>
      <c r="M2494" s="1"/>
      <c r="N2494" s="1"/>
      <c r="O2494" s="1"/>
      <c r="P2494" s="12"/>
      <c r="Q2494" s="12"/>
      <c r="R2494" s="12"/>
      <c r="S2494" s="12"/>
      <c r="T2494" s="12"/>
      <c r="U2494" s="12"/>
    </row>
    <row r="2495" spans="2:21" s="127" customFormat="1" ht="30" customHeight="1">
      <c r="B2495" s="180"/>
      <c r="C2495" s="210"/>
      <c r="D2495" s="180"/>
      <c r="E2495" s="107"/>
      <c r="F2495" s="179"/>
      <c r="G2495" s="179"/>
      <c r="H2495" s="1"/>
      <c r="I2495" s="1"/>
      <c r="J2495" s="1"/>
      <c r="K2495" s="109"/>
      <c r="L2495" s="1"/>
      <c r="M2495" s="1"/>
      <c r="N2495" s="1"/>
      <c r="O2495" s="1"/>
      <c r="P2495" s="12"/>
      <c r="Q2495" s="12"/>
      <c r="R2495" s="12"/>
      <c r="S2495" s="12"/>
      <c r="T2495" s="12"/>
      <c r="U2495" s="12"/>
    </row>
    <row r="2496" spans="2:21" s="127" customFormat="1" ht="30" customHeight="1">
      <c r="B2496" s="180"/>
      <c r="C2496" s="210"/>
      <c r="D2496" s="180"/>
      <c r="E2496" s="107"/>
      <c r="F2496" s="179"/>
      <c r="G2496" s="179"/>
      <c r="H2496" s="1"/>
      <c r="I2496" s="1"/>
      <c r="J2496" s="1"/>
      <c r="K2496" s="109"/>
      <c r="L2496" s="1"/>
      <c r="M2496" s="1"/>
      <c r="N2496" s="1"/>
      <c r="O2496" s="1"/>
      <c r="P2496" s="12"/>
      <c r="Q2496" s="12"/>
      <c r="R2496" s="12"/>
      <c r="S2496" s="12"/>
      <c r="T2496" s="12"/>
      <c r="U2496" s="12"/>
    </row>
    <row r="2497" spans="2:21" s="127" customFormat="1" ht="30" customHeight="1">
      <c r="B2497" s="180"/>
      <c r="C2497" s="210"/>
      <c r="D2497" s="180"/>
      <c r="E2497" s="107"/>
      <c r="F2497" s="179"/>
      <c r="G2497" s="179"/>
      <c r="H2497" s="1"/>
      <c r="I2497" s="1"/>
      <c r="J2497" s="1"/>
      <c r="K2497" s="109"/>
      <c r="L2497" s="1"/>
      <c r="M2497" s="1"/>
      <c r="N2497" s="1"/>
      <c r="O2497" s="1"/>
      <c r="P2497" s="12"/>
      <c r="Q2497" s="12"/>
      <c r="R2497" s="12"/>
      <c r="S2497" s="12"/>
      <c r="T2497" s="12"/>
      <c r="U2497" s="12"/>
    </row>
    <row r="2498" spans="2:21" s="127" customFormat="1" ht="30" customHeight="1">
      <c r="B2498" s="180"/>
      <c r="C2498" s="210"/>
      <c r="D2498" s="180"/>
      <c r="E2498" s="107"/>
      <c r="F2498" s="179"/>
      <c r="G2498" s="179"/>
      <c r="H2498" s="1"/>
      <c r="I2498" s="1"/>
      <c r="J2498" s="1"/>
      <c r="K2498" s="109"/>
      <c r="L2498" s="1"/>
      <c r="M2498" s="1"/>
      <c r="N2498" s="1"/>
      <c r="O2498" s="1"/>
      <c r="P2498" s="12"/>
      <c r="Q2498" s="12"/>
      <c r="R2498" s="12"/>
      <c r="S2498" s="12"/>
      <c r="T2498" s="12"/>
      <c r="U2498" s="12"/>
    </row>
    <row r="2499" spans="2:21" s="127" customFormat="1" ht="30" customHeight="1">
      <c r="B2499" s="180"/>
      <c r="C2499" s="210"/>
      <c r="D2499" s="180"/>
      <c r="E2499" s="107"/>
      <c r="F2499" s="179"/>
      <c r="G2499" s="179"/>
      <c r="H2499" s="1"/>
      <c r="I2499" s="1"/>
      <c r="J2499" s="1"/>
      <c r="K2499" s="109"/>
      <c r="L2499" s="1"/>
      <c r="M2499" s="1"/>
      <c r="N2499" s="1"/>
      <c r="O2499" s="1"/>
      <c r="P2499" s="12"/>
      <c r="Q2499" s="12"/>
      <c r="R2499" s="12"/>
      <c r="S2499" s="12"/>
      <c r="T2499" s="12"/>
      <c r="U2499" s="12"/>
    </row>
    <row r="2500" spans="2:21" s="127" customFormat="1" ht="30" customHeight="1">
      <c r="B2500" s="180"/>
      <c r="C2500" s="210"/>
      <c r="D2500" s="180"/>
      <c r="E2500" s="107"/>
      <c r="F2500" s="179"/>
      <c r="G2500" s="179"/>
      <c r="H2500" s="1"/>
      <c r="I2500" s="1"/>
      <c r="J2500" s="1"/>
      <c r="K2500" s="109"/>
      <c r="L2500" s="1"/>
      <c r="M2500" s="1"/>
      <c r="N2500" s="1"/>
      <c r="O2500" s="1"/>
      <c r="P2500" s="12"/>
      <c r="Q2500" s="12"/>
      <c r="R2500" s="12"/>
      <c r="S2500" s="12"/>
      <c r="T2500" s="12"/>
      <c r="U2500" s="12"/>
    </row>
    <row r="2501" spans="2:21" s="127" customFormat="1" ht="30" customHeight="1">
      <c r="B2501" s="180"/>
      <c r="C2501" s="210"/>
      <c r="D2501" s="180"/>
      <c r="E2501" s="107"/>
      <c r="F2501" s="179"/>
      <c r="G2501" s="179"/>
      <c r="H2501" s="1"/>
      <c r="I2501" s="1"/>
      <c r="J2501" s="1"/>
      <c r="K2501" s="109"/>
      <c r="L2501" s="1"/>
      <c r="M2501" s="1"/>
      <c r="N2501" s="1"/>
      <c r="O2501" s="1"/>
      <c r="P2501" s="12"/>
      <c r="Q2501" s="12"/>
      <c r="R2501" s="12"/>
      <c r="S2501" s="12"/>
      <c r="T2501" s="12"/>
      <c r="U2501" s="12"/>
    </row>
    <row r="2502" spans="2:21" s="127" customFormat="1" ht="30" customHeight="1">
      <c r="B2502" s="180"/>
      <c r="C2502" s="210"/>
      <c r="D2502" s="180"/>
      <c r="E2502" s="107"/>
      <c r="F2502" s="179"/>
      <c r="G2502" s="179"/>
      <c r="H2502" s="1"/>
      <c r="I2502" s="1"/>
      <c r="J2502" s="1"/>
      <c r="K2502" s="109"/>
      <c r="L2502" s="1"/>
      <c r="M2502" s="1"/>
      <c r="N2502" s="1"/>
      <c r="O2502" s="1"/>
      <c r="P2502" s="12"/>
      <c r="Q2502" s="12"/>
      <c r="R2502" s="12"/>
      <c r="S2502" s="12"/>
      <c r="T2502" s="12"/>
      <c r="U2502" s="12"/>
    </row>
    <row r="2503" spans="2:21" s="127" customFormat="1" ht="30" customHeight="1">
      <c r="B2503" s="180"/>
      <c r="C2503" s="210"/>
      <c r="D2503" s="180"/>
      <c r="E2503" s="107"/>
      <c r="F2503" s="179"/>
      <c r="G2503" s="179"/>
      <c r="H2503" s="1"/>
      <c r="I2503" s="1"/>
      <c r="J2503" s="1"/>
      <c r="K2503" s="109"/>
      <c r="L2503" s="1"/>
      <c r="M2503" s="1"/>
      <c r="N2503" s="1"/>
      <c r="O2503" s="1"/>
      <c r="P2503" s="12"/>
      <c r="Q2503" s="12"/>
      <c r="R2503" s="12"/>
      <c r="S2503" s="12"/>
      <c r="T2503" s="12"/>
      <c r="U2503" s="12"/>
    </row>
    <row r="2504" spans="2:21" s="127" customFormat="1" ht="30" customHeight="1">
      <c r="B2504" s="180"/>
      <c r="C2504" s="210"/>
      <c r="D2504" s="180"/>
      <c r="E2504" s="107"/>
      <c r="F2504" s="179"/>
      <c r="G2504" s="179"/>
      <c r="H2504" s="1"/>
      <c r="I2504" s="1"/>
      <c r="J2504" s="1"/>
      <c r="K2504" s="109"/>
      <c r="L2504" s="1"/>
      <c r="M2504" s="1"/>
      <c r="N2504" s="1"/>
      <c r="O2504" s="1"/>
      <c r="P2504" s="12"/>
      <c r="Q2504" s="12"/>
      <c r="R2504" s="12"/>
      <c r="S2504" s="12"/>
      <c r="T2504" s="12"/>
      <c r="U2504" s="12"/>
    </row>
    <row r="2505" spans="2:21" s="127" customFormat="1" ht="30" customHeight="1">
      <c r="B2505" s="180"/>
      <c r="C2505" s="210"/>
      <c r="D2505" s="180"/>
      <c r="E2505" s="107"/>
      <c r="F2505" s="179"/>
      <c r="G2505" s="179"/>
      <c r="H2505" s="1"/>
      <c r="I2505" s="1"/>
      <c r="J2505" s="1"/>
      <c r="K2505" s="109"/>
      <c r="L2505" s="1"/>
      <c r="M2505" s="1"/>
      <c r="N2505" s="1"/>
      <c r="O2505" s="1"/>
      <c r="P2505" s="12"/>
      <c r="Q2505" s="12"/>
      <c r="R2505" s="12"/>
      <c r="S2505" s="12"/>
      <c r="T2505" s="12"/>
      <c r="U2505" s="12"/>
    </row>
    <row r="2506" spans="2:21" s="127" customFormat="1" ht="30" customHeight="1">
      <c r="B2506" s="180"/>
      <c r="C2506" s="210"/>
      <c r="D2506" s="180"/>
      <c r="E2506" s="107"/>
      <c r="F2506" s="179"/>
      <c r="G2506" s="179"/>
      <c r="H2506" s="1"/>
      <c r="I2506" s="1"/>
      <c r="J2506" s="1"/>
      <c r="K2506" s="109"/>
      <c r="L2506" s="1"/>
      <c r="M2506" s="1"/>
      <c r="N2506" s="1"/>
      <c r="O2506" s="1"/>
      <c r="P2506" s="12"/>
      <c r="Q2506" s="12"/>
      <c r="R2506" s="12"/>
      <c r="S2506" s="12"/>
      <c r="T2506" s="12"/>
      <c r="U2506" s="12"/>
    </row>
    <row r="2507" spans="2:21" s="127" customFormat="1" ht="30" customHeight="1">
      <c r="B2507" s="180"/>
      <c r="C2507" s="210"/>
      <c r="D2507" s="180"/>
      <c r="E2507" s="107"/>
      <c r="F2507" s="179"/>
      <c r="G2507" s="179"/>
      <c r="H2507" s="1"/>
      <c r="I2507" s="1"/>
      <c r="J2507" s="1"/>
      <c r="K2507" s="109"/>
      <c r="L2507" s="1"/>
      <c r="M2507" s="1"/>
      <c r="N2507" s="1"/>
      <c r="O2507" s="1"/>
      <c r="P2507" s="12"/>
      <c r="Q2507" s="12"/>
      <c r="R2507" s="12"/>
      <c r="S2507" s="12"/>
      <c r="T2507" s="12"/>
      <c r="U2507" s="12"/>
    </row>
    <row r="2508" spans="2:21" s="127" customFormat="1" ht="30" customHeight="1">
      <c r="B2508" s="180"/>
      <c r="C2508" s="210"/>
      <c r="D2508" s="180"/>
      <c r="E2508" s="107"/>
      <c r="F2508" s="179"/>
      <c r="G2508" s="179"/>
      <c r="H2508" s="1"/>
      <c r="I2508" s="1"/>
      <c r="J2508" s="1"/>
      <c r="K2508" s="109"/>
      <c r="L2508" s="1"/>
      <c r="M2508" s="1"/>
      <c r="N2508" s="1"/>
      <c r="O2508" s="1"/>
      <c r="P2508" s="12"/>
      <c r="Q2508" s="12"/>
      <c r="R2508" s="12"/>
      <c r="S2508" s="12"/>
      <c r="T2508" s="12"/>
      <c r="U2508" s="12"/>
    </row>
    <row r="2509" spans="2:21" s="127" customFormat="1" ht="30" customHeight="1">
      <c r="B2509" s="180"/>
      <c r="C2509" s="210"/>
      <c r="D2509" s="180"/>
      <c r="E2509" s="107"/>
      <c r="F2509" s="179"/>
      <c r="G2509" s="179"/>
      <c r="H2509" s="1"/>
      <c r="I2509" s="1"/>
      <c r="J2509" s="1"/>
      <c r="K2509" s="109"/>
      <c r="L2509" s="1"/>
      <c r="M2509" s="1"/>
      <c r="N2509" s="1"/>
      <c r="O2509" s="1"/>
      <c r="P2509" s="12"/>
      <c r="Q2509" s="12"/>
      <c r="R2509" s="12"/>
      <c r="S2509" s="12"/>
      <c r="T2509" s="12"/>
      <c r="U2509" s="12"/>
    </row>
    <row r="2510" spans="2:21" s="127" customFormat="1" ht="30" customHeight="1">
      <c r="B2510" s="180"/>
      <c r="C2510" s="210"/>
      <c r="D2510" s="180"/>
      <c r="E2510" s="107"/>
      <c r="F2510" s="179"/>
      <c r="G2510" s="179"/>
      <c r="H2510" s="1"/>
      <c r="I2510" s="1"/>
      <c r="J2510" s="1"/>
      <c r="K2510" s="109"/>
      <c r="L2510" s="1"/>
      <c r="M2510" s="1"/>
      <c r="N2510" s="1"/>
      <c r="O2510" s="1"/>
      <c r="P2510" s="12"/>
      <c r="Q2510" s="12"/>
      <c r="R2510" s="12"/>
      <c r="S2510" s="12"/>
      <c r="T2510" s="12"/>
      <c r="U2510" s="12"/>
    </row>
    <row r="2511" spans="2:21" s="127" customFormat="1" ht="30" customHeight="1">
      <c r="B2511" s="180"/>
      <c r="C2511" s="210"/>
      <c r="D2511" s="180"/>
      <c r="E2511" s="107"/>
      <c r="F2511" s="179"/>
      <c r="G2511" s="179"/>
      <c r="H2511" s="1"/>
      <c r="I2511" s="1"/>
      <c r="J2511" s="1"/>
      <c r="K2511" s="109"/>
      <c r="L2511" s="1"/>
      <c r="M2511" s="1"/>
      <c r="N2511" s="1"/>
      <c r="O2511" s="1"/>
      <c r="P2511" s="12"/>
      <c r="Q2511" s="12"/>
      <c r="R2511" s="12"/>
      <c r="S2511" s="12"/>
      <c r="T2511" s="12"/>
      <c r="U2511" s="12"/>
    </row>
    <row r="2512" spans="2:21" s="127" customFormat="1" ht="30" customHeight="1">
      <c r="B2512" s="180"/>
      <c r="C2512" s="210"/>
      <c r="D2512" s="180"/>
      <c r="E2512" s="107"/>
      <c r="F2512" s="179"/>
      <c r="G2512" s="179"/>
      <c r="H2512" s="1"/>
      <c r="I2512" s="1"/>
      <c r="J2512" s="1"/>
      <c r="K2512" s="109"/>
      <c r="L2512" s="1"/>
      <c r="M2512" s="1"/>
      <c r="N2512" s="1"/>
      <c r="O2512" s="1"/>
      <c r="P2512" s="12"/>
      <c r="Q2512" s="12"/>
      <c r="R2512" s="12"/>
      <c r="S2512" s="12"/>
      <c r="T2512" s="12"/>
      <c r="U2512" s="12"/>
    </row>
    <row r="2513" spans="2:21" s="127" customFormat="1" ht="30" customHeight="1">
      <c r="B2513" s="180"/>
      <c r="C2513" s="210"/>
      <c r="D2513" s="180"/>
      <c r="E2513" s="107"/>
      <c r="F2513" s="179"/>
      <c r="G2513" s="179"/>
      <c r="H2513" s="1"/>
      <c r="I2513" s="1"/>
      <c r="J2513" s="1"/>
      <c r="K2513" s="109"/>
      <c r="L2513" s="1"/>
      <c r="M2513" s="1"/>
      <c r="N2513" s="1"/>
      <c r="O2513" s="1"/>
      <c r="P2513" s="12"/>
      <c r="Q2513" s="12"/>
      <c r="R2513" s="12"/>
      <c r="S2513" s="12"/>
      <c r="T2513" s="12"/>
      <c r="U2513" s="12"/>
    </row>
    <row r="2514" spans="2:21" s="127" customFormat="1" ht="30" customHeight="1">
      <c r="B2514" s="180"/>
      <c r="C2514" s="210"/>
      <c r="D2514" s="180"/>
      <c r="E2514" s="107"/>
      <c r="F2514" s="179"/>
      <c r="G2514" s="179"/>
      <c r="H2514" s="1"/>
      <c r="I2514" s="1"/>
      <c r="J2514" s="1"/>
      <c r="K2514" s="109"/>
      <c r="L2514" s="1"/>
      <c r="M2514" s="1"/>
      <c r="N2514" s="1"/>
      <c r="O2514" s="1"/>
      <c r="P2514" s="12"/>
      <c r="Q2514" s="12"/>
      <c r="R2514" s="12"/>
      <c r="S2514" s="12"/>
      <c r="T2514" s="12"/>
      <c r="U2514" s="12"/>
    </row>
    <row r="2515" spans="2:21" s="127" customFormat="1" ht="30" customHeight="1">
      <c r="B2515" s="180"/>
      <c r="C2515" s="210"/>
      <c r="D2515" s="180"/>
      <c r="E2515" s="107"/>
      <c r="F2515" s="179"/>
      <c r="G2515" s="179"/>
      <c r="H2515" s="1"/>
      <c r="I2515" s="1"/>
      <c r="J2515" s="1"/>
      <c r="K2515" s="109"/>
      <c r="L2515" s="1"/>
      <c r="M2515" s="1"/>
      <c r="N2515" s="1"/>
      <c r="O2515" s="1"/>
      <c r="P2515" s="12"/>
      <c r="Q2515" s="12"/>
      <c r="R2515" s="12"/>
      <c r="S2515" s="12"/>
      <c r="T2515" s="12"/>
      <c r="U2515" s="12"/>
    </row>
    <row r="2516" spans="2:21" s="127" customFormat="1" ht="30" customHeight="1">
      <c r="B2516" s="180"/>
      <c r="C2516" s="210"/>
      <c r="D2516" s="180"/>
      <c r="E2516" s="107"/>
      <c r="F2516" s="179"/>
      <c r="G2516" s="179"/>
      <c r="H2516" s="1"/>
      <c r="I2516" s="1"/>
      <c r="J2516" s="1"/>
      <c r="K2516" s="109"/>
      <c r="L2516" s="1"/>
      <c r="M2516" s="1"/>
      <c r="N2516" s="1"/>
      <c r="O2516" s="1"/>
      <c r="P2516" s="12"/>
      <c r="Q2516" s="12"/>
      <c r="R2516" s="12"/>
      <c r="S2516" s="12"/>
      <c r="T2516" s="12"/>
      <c r="U2516" s="12"/>
    </row>
    <row r="2517" spans="2:21" s="127" customFormat="1" ht="30" customHeight="1">
      <c r="B2517" s="180"/>
      <c r="C2517" s="210"/>
      <c r="D2517" s="180"/>
      <c r="E2517" s="107"/>
      <c r="F2517" s="179"/>
      <c r="G2517" s="179"/>
      <c r="H2517" s="1"/>
      <c r="I2517" s="1"/>
      <c r="J2517" s="1"/>
      <c r="K2517" s="109"/>
      <c r="L2517" s="1"/>
      <c r="M2517" s="1"/>
      <c r="N2517" s="1"/>
      <c r="O2517" s="1"/>
      <c r="P2517" s="12"/>
      <c r="Q2517" s="12"/>
      <c r="R2517" s="12"/>
      <c r="S2517" s="12"/>
      <c r="T2517" s="12"/>
      <c r="U2517" s="12"/>
    </row>
    <row r="2518" spans="2:21" s="127" customFormat="1" ht="30" customHeight="1">
      <c r="B2518" s="180"/>
      <c r="C2518" s="210"/>
      <c r="D2518" s="180"/>
      <c r="E2518" s="107"/>
      <c r="F2518" s="179"/>
      <c r="G2518" s="179"/>
      <c r="H2518" s="1"/>
      <c r="I2518" s="1"/>
      <c r="J2518" s="1"/>
      <c r="K2518" s="109"/>
      <c r="L2518" s="1"/>
      <c r="M2518" s="1"/>
      <c r="N2518" s="1"/>
      <c r="O2518" s="1"/>
      <c r="P2518" s="12"/>
      <c r="Q2518" s="12"/>
      <c r="R2518" s="12"/>
      <c r="S2518" s="12"/>
      <c r="T2518" s="12"/>
      <c r="U2518" s="12"/>
    </row>
    <row r="2519" spans="2:21" s="127" customFormat="1" ht="30" customHeight="1">
      <c r="B2519" s="180"/>
      <c r="C2519" s="210"/>
      <c r="D2519" s="180"/>
      <c r="E2519" s="107"/>
      <c r="F2519" s="179"/>
      <c r="G2519" s="179"/>
      <c r="H2519" s="1"/>
      <c r="I2519" s="1"/>
      <c r="J2519" s="1"/>
      <c r="K2519" s="109"/>
      <c r="L2519" s="1"/>
      <c r="M2519" s="1"/>
      <c r="N2519" s="1"/>
      <c r="O2519" s="1"/>
      <c r="P2519" s="12"/>
      <c r="Q2519" s="12"/>
      <c r="R2519" s="12"/>
      <c r="S2519" s="12"/>
      <c r="T2519" s="12"/>
      <c r="U2519" s="12"/>
    </row>
    <row r="2520" spans="2:21" s="127" customFormat="1" ht="30" customHeight="1">
      <c r="B2520" s="180"/>
      <c r="C2520" s="210"/>
      <c r="D2520" s="180"/>
      <c r="E2520" s="107"/>
      <c r="F2520" s="179"/>
      <c r="G2520" s="179"/>
      <c r="H2520" s="1"/>
      <c r="I2520" s="1"/>
      <c r="J2520" s="1"/>
      <c r="K2520" s="109"/>
      <c r="L2520" s="1"/>
      <c r="M2520" s="1"/>
      <c r="N2520" s="1"/>
      <c r="O2520" s="1"/>
      <c r="P2520" s="12"/>
      <c r="Q2520" s="12"/>
      <c r="R2520" s="12"/>
      <c r="S2520" s="12"/>
      <c r="T2520" s="12"/>
      <c r="U2520" s="12"/>
    </row>
    <row r="2521" spans="2:21" s="127" customFormat="1" ht="30" customHeight="1">
      <c r="B2521" s="180"/>
      <c r="C2521" s="210"/>
      <c r="D2521" s="180"/>
      <c r="E2521" s="107"/>
      <c r="F2521" s="179"/>
      <c r="G2521" s="179"/>
      <c r="H2521" s="1"/>
      <c r="I2521" s="1"/>
      <c r="J2521" s="1"/>
      <c r="K2521" s="109"/>
      <c r="L2521" s="1"/>
      <c r="M2521" s="1"/>
      <c r="N2521" s="1"/>
      <c r="O2521" s="1"/>
      <c r="P2521" s="12"/>
      <c r="Q2521" s="12"/>
      <c r="R2521" s="12"/>
      <c r="S2521" s="12"/>
      <c r="T2521" s="12"/>
      <c r="U2521" s="12"/>
    </row>
    <row r="2522" spans="2:21" s="127" customFormat="1" ht="30" customHeight="1">
      <c r="B2522" s="180"/>
      <c r="C2522" s="210"/>
      <c r="D2522" s="180"/>
      <c r="E2522" s="107"/>
      <c r="F2522" s="179"/>
      <c r="G2522" s="179"/>
      <c r="H2522" s="1"/>
      <c r="I2522" s="1"/>
      <c r="J2522" s="1"/>
      <c r="K2522" s="109"/>
      <c r="L2522" s="1"/>
      <c r="M2522" s="1"/>
      <c r="N2522" s="1"/>
      <c r="O2522" s="1"/>
      <c r="P2522" s="12"/>
      <c r="Q2522" s="12"/>
      <c r="R2522" s="12"/>
      <c r="S2522" s="12"/>
      <c r="T2522" s="12"/>
      <c r="U2522" s="12"/>
    </row>
    <row r="2523" spans="2:21" s="127" customFormat="1" ht="30" customHeight="1">
      <c r="B2523" s="180"/>
      <c r="C2523" s="210"/>
      <c r="D2523" s="180"/>
      <c r="E2523" s="107"/>
      <c r="F2523" s="179"/>
      <c r="G2523" s="179"/>
      <c r="H2523" s="1"/>
      <c r="I2523" s="1"/>
      <c r="J2523" s="1"/>
      <c r="K2523" s="109"/>
      <c r="L2523" s="1"/>
      <c r="M2523" s="1"/>
      <c r="N2523" s="1"/>
      <c r="O2523" s="1"/>
      <c r="P2523" s="12"/>
      <c r="Q2523" s="12"/>
      <c r="R2523" s="12"/>
      <c r="S2523" s="12"/>
      <c r="T2523" s="12"/>
      <c r="U2523" s="12"/>
    </row>
    <row r="2524" spans="2:21" s="127" customFormat="1" ht="30" customHeight="1">
      <c r="B2524" s="180"/>
      <c r="C2524" s="210"/>
      <c r="D2524" s="180"/>
      <c r="E2524" s="107"/>
      <c r="F2524" s="179"/>
      <c r="G2524" s="179"/>
      <c r="H2524" s="1"/>
      <c r="I2524" s="1"/>
      <c r="J2524" s="1"/>
      <c r="K2524" s="109"/>
      <c r="L2524" s="1"/>
      <c r="M2524" s="1"/>
      <c r="N2524" s="1"/>
      <c r="O2524" s="1"/>
      <c r="P2524" s="12"/>
      <c r="Q2524" s="12"/>
      <c r="R2524" s="12"/>
      <c r="S2524" s="12"/>
      <c r="T2524" s="12"/>
      <c r="U2524" s="12"/>
    </row>
    <row r="2525" spans="2:21" s="127" customFormat="1" ht="30" customHeight="1">
      <c r="B2525" s="180"/>
      <c r="C2525" s="210"/>
      <c r="D2525" s="180"/>
      <c r="E2525" s="107"/>
      <c r="F2525" s="179"/>
      <c r="G2525" s="179"/>
      <c r="H2525" s="1"/>
      <c r="I2525" s="1"/>
      <c r="J2525" s="1"/>
      <c r="K2525" s="109"/>
      <c r="L2525" s="1"/>
      <c r="M2525" s="1"/>
      <c r="N2525" s="1"/>
      <c r="O2525" s="1"/>
      <c r="P2525" s="12"/>
      <c r="Q2525" s="12"/>
      <c r="R2525" s="12"/>
      <c r="S2525" s="12"/>
      <c r="T2525" s="12"/>
      <c r="U2525" s="12"/>
    </row>
    <row r="2526" spans="2:21" s="127" customFormat="1" ht="30" customHeight="1">
      <c r="B2526" s="180"/>
      <c r="C2526" s="210"/>
      <c r="D2526" s="180"/>
      <c r="E2526" s="107"/>
      <c r="F2526" s="179"/>
      <c r="G2526" s="179"/>
      <c r="H2526" s="1"/>
      <c r="I2526" s="1"/>
      <c r="J2526" s="1"/>
      <c r="K2526" s="109"/>
      <c r="L2526" s="1"/>
      <c r="M2526" s="1"/>
      <c r="N2526" s="1"/>
      <c r="O2526" s="1"/>
      <c r="P2526" s="12"/>
      <c r="Q2526" s="12"/>
      <c r="R2526" s="12"/>
      <c r="S2526" s="12"/>
      <c r="T2526" s="12"/>
      <c r="U2526" s="12"/>
    </row>
    <row r="2527" spans="2:21" s="127" customFormat="1" ht="30" customHeight="1">
      <c r="B2527" s="180"/>
      <c r="C2527" s="210"/>
      <c r="D2527" s="180"/>
      <c r="E2527" s="107"/>
      <c r="F2527" s="179"/>
      <c r="G2527" s="179"/>
      <c r="H2527" s="1"/>
      <c r="I2527" s="1"/>
      <c r="J2527" s="1"/>
      <c r="K2527" s="109"/>
      <c r="L2527" s="1"/>
      <c r="M2527" s="1"/>
      <c r="N2527" s="1"/>
      <c r="O2527" s="1"/>
      <c r="P2527" s="12"/>
      <c r="Q2527" s="12"/>
      <c r="R2527" s="12"/>
      <c r="S2527" s="12"/>
      <c r="T2527" s="12"/>
      <c r="U2527" s="12"/>
    </row>
    <row r="2528" spans="2:21" s="127" customFormat="1" ht="30" customHeight="1">
      <c r="B2528" s="180"/>
      <c r="C2528" s="210"/>
      <c r="D2528" s="180"/>
      <c r="E2528" s="107"/>
      <c r="F2528" s="179"/>
      <c r="G2528" s="179"/>
      <c r="H2528" s="1"/>
      <c r="I2528" s="1"/>
      <c r="J2528" s="1"/>
      <c r="K2528" s="109"/>
      <c r="L2528" s="1"/>
      <c r="M2528" s="1"/>
      <c r="N2528" s="1"/>
      <c r="O2528" s="1"/>
      <c r="P2528" s="12"/>
      <c r="Q2528" s="12"/>
      <c r="R2528" s="12"/>
      <c r="S2528" s="12"/>
      <c r="T2528" s="12"/>
      <c r="U2528" s="12"/>
    </row>
    <row r="2529" spans="2:21" s="127" customFormat="1" ht="30" customHeight="1">
      <c r="B2529" s="180"/>
      <c r="C2529" s="210"/>
      <c r="D2529" s="180"/>
      <c r="E2529" s="107"/>
      <c r="F2529" s="179"/>
      <c r="G2529" s="179"/>
      <c r="H2529" s="1"/>
      <c r="I2529" s="1"/>
      <c r="J2529" s="1"/>
      <c r="K2529" s="109"/>
      <c r="L2529" s="1"/>
      <c r="M2529" s="1"/>
      <c r="N2529" s="1"/>
      <c r="O2529" s="1"/>
      <c r="P2529" s="12"/>
      <c r="Q2529" s="12"/>
      <c r="R2529" s="12"/>
      <c r="S2529" s="12"/>
      <c r="T2529" s="12"/>
      <c r="U2529" s="12"/>
    </row>
    <row r="2530" spans="2:21" s="127" customFormat="1" ht="30" customHeight="1">
      <c r="B2530" s="180"/>
      <c r="C2530" s="210"/>
      <c r="D2530" s="180"/>
      <c r="E2530" s="107"/>
      <c r="F2530" s="179"/>
      <c r="G2530" s="179"/>
      <c r="H2530" s="1"/>
      <c r="I2530" s="1"/>
      <c r="J2530" s="1"/>
      <c r="K2530" s="109"/>
      <c r="L2530" s="1"/>
      <c r="M2530" s="1"/>
      <c r="N2530" s="1"/>
      <c r="O2530" s="1"/>
      <c r="P2530" s="12"/>
      <c r="Q2530" s="12"/>
      <c r="R2530" s="12"/>
      <c r="S2530" s="12"/>
      <c r="T2530" s="12"/>
      <c r="U2530" s="12"/>
    </row>
    <row r="2531" spans="2:21" s="127" customFormat="1" ht="30" customHeight="1">
      <c r="B2531" s="180"/>
      <c r="C2531" s="210"/>
      <c r="D2531" s="180"/>
      <c r="E2531" s="107"/>
      <c r="F2531" s="179"/>
      <c r="G2531" s="179"/>
      <c r="H2531" s="1"/>
      <c r="I2531" s="1"/>
      <c r="J2531" s="1"/>
      <c r="K2531" s="109"/>
      <c r="L2531" s="1"/>
      <c r="M2531" s="1"/>
      <c r="N2531" s="1"/>
      <c r="O2531" s="1"/>
      <c r="P2531" s="12"/>
      <c r="Q2531" s="12"/>
      <c r="R2531" s="12"/>
      <c r="S2531" s="12"/>
      <c r="T2531" s="12"/>
      <c r="U2531" s="12"/>
    </row>
    <row r="2532" spans="2:21" s="127" customFormat="1" ht="30" customHeight="1">
      <c r="B2532" s="180"/>
      <c r="C2532" s="210"/>
      <c r="D2532" s="180"/>
      <c r="E2532" s="107"/>
      <c r="F2532" s="179"/>
      <c r="G2532" s="179"/>
      <c r="H2532" s="1"/>
      <c r="I2532" s="1"/>
      <c r="J2532" s="1"/>
      <c r="K2532" s="109"/>
      <c r="L2532" s="1"/>
      <c r="M2532" s="1"/>
      <c r="N2532" s="1"/>
      <c r="O2532" s="1"/>
      <c r="P2532" s="12"/>
      <c r="Q2532" s="12"/>
      <c r="R2532" s="12"/>
      <c r="S2532" s="12"/>
      <c r="T2532" s="12"/>
      <c r="U2532" s="12"/>
    </row>
    <row r="2533" spans="2:21" s="127" customFormat="1" ht="30" customHeight="1">
      <c r="B2533" s="180"/>
      <c r="C2533" s="210"/>
      <c r="D2533" s="180"/>
      <c r="E2533" s="107"/>
      <c r="F2533" s="179"/>
      <c r="G2533" s="179"/>
      <c r="H2533" s="1"/>
      <c r="I2533" s="1"/>
      <c r="J2533" s="1"/>
      <c r="K2533" s="109"/>
      <c r="L2533" s="1"/>
      <c r="M2533" s="1"/>
      <c r="N2533" s="1"/>
      <c r="O2533" s="1"/>
      <c r="P2533" s="12"/>
      <c r="Q2533" s="12"/>
      <c r="R2533" s="12"/>
      <c r="S2533" s="12"/>
      <c r="T2533" s="12"/>
      <c r="U2533" s="12"/>
    </row>
    <row r="2534" spans="2:21" s="127" customFormat="1" ht="30" customHeight="1">
      <c r="B2534" s="180"/>
      <c r="C2534" s="210"/>
      <c r="D2534" s="180"/>
      <c r="E2534" s="107"/>
      <c r="F2534" s="179"/>
      <c r="G2534" s="179"/>
      <c r="H2534" s="1"/>
      <c r="I2534" s="1"/>
      <c r="J2534" s="1"/>
      <c r="K2534" s="109"/>
      <c r="L2534" s="1"/>
      <c r="M2534" s="1"/>
      <c r="N2534" s="1"/>
      <c r="O2534" s="1"/>
      <c r="P2534" s="12"/>
      <c r="Q2534" s="12"/>
      <c r="R2534" s="12"/>
      <c r="S2534" s="12"/>
      <c r="T2534" s="12"/>
      <c r="U2534" s="12"/>
    </row>
    <row r="2535" spans="2:21" s="127" customFormat="1" ht="30" customHeight="1">
      <c r="B2535" s="180"/>
      <c r="C2535" s="210"/>
      <c r="D2535" s="180"/>
      <c r="E2535" s="107"/>
      <c r="F2535" s="179"/>
      <c r="G2535" s="179"/>
      <c r="H2535" s="1"/>
      <c r="I2535" s="1"/>
      <c r="J2535" s="1"/>
      <c r="K2535" s="109"/>
      <c r="L2535" s="1"/>
      <c r="M2535" s="1"/>
      <c r="N2535" s="1"/>
      <c r="O2535" s="1"/>
      <c r="P2535" s="12"/>
      <c r="Q2535" s="12"/>
      <c r="R2535" s="12"/>
      <c r="S2535" s="12"/>
      <c r="T2535" s="12"/>
      <c r="U2535" s="12"/>
    </row>
    <row r="2536" spans="2:21" s="127" customFormat="1" ht="30" customHeight="1">
      <c r="B2536" s="180"/>
      <c r="C2536" s="210"/>
      <c r="D2536" s="180"/>
      <c r="E2536" s="107"/>
      <c r="F2536" s="179"/>
      <c r="G2536" s="179"/>
      <c r="H2536" s="1"/>
      <c r="I2536" s="1"/>
      <c r="J2536" s="1"/>
      <c r="K2536" s="109"/>
      <c r="L2536" s="1"/>
      <c r="M2536" s="1"/>
      <c r="N2536" s="1"/>
      <c r="O2536" s="1"/>
      <c r="P2536" s="12"/>
      <c r="Q2536" s="12"/>
      <c r="R2536" s="12"/>
      <c r="S2536" s="12"/>
      <c r="T2536" s="12"/>
      <c r="U2536" s="12"/>
    </row>
    <row r="2537" spans="2:21" s="127" customFormat="1" ht="30" customHeight="1">
      <c r="B2537" s="180"/>
      <c r="C2537" s="210"/>
      <c r="D2537" s="180"/>
      <c r="E2537" s="107"/>
      <c r="F2537" s="179"/>
      <c r="G2537" s="179"/>
      <c r="H2537" s="1"/>
      <c r="I2537" s="1"/>
      <c r="J2537" s="1"/>
      <c r="K2537" s="109"/>
      <c r="L2537" s="1"/>
      <c r="M2537" s="1"/>
      <c r="N2537" s="1"/>
      <c r="O2537" s="1"/>
      <c r="P2537" s="12"/>
      <c r="Q2537" s="12"/>
      <c r="R2537" s="12"/>
      <c r="S2537" s="12"/>
      <c r="T2537" s="12"/>
      <c r="U2537" s="12"/>
    </row>
    <row r="2538" spans="2:21" s="127" customFormat="1" ht="30" customHeight="1">
      <c r="B2538" s="180"/>
      <c r="C2538" s="210"/>
      <c r="D2538" s="180"/>
      <c r="E2538" s="107"/>
      <c r="F2538" s="179"/>
      <c r="G2538" s="179"/>
      <c r="H2538" s="1"/>
      <c r="I2538" s="1"/>
      <c r="J2538" s="1"/>
      <c r="K2538" s="109"/>
      <c r="L2538" s="1"/>
      <c r="M2538" s="1"/>
      <c r="N2538" s="1"/>
      <c r="O2538" s="1"/>
      <c r="P2538" s="12"/>
      <c r="Q2538" s="12"/>
      <c r="R2538" s="12"/>
      <c r="S2538" s="12"/>
      <c r="T2538" s="12"/>
      <c r="U2538" s="12"/>
    </row>
    <row r="2539" spans="2:21" s="127" customFormat="1" ht="30" customHeight="1">
      <c r="B2539" s="180"/>
      <c r="C2539" s="210"/>
      <c r="D2539" s="180"/>
      <c r="E2539" s="107"/>
      <c r="F2539" s="179"/>
      <c r="G2539" s="179"/>
      <c r="H2539" s="1"/>
      <c r="I2539" s="1"/>
      <c r="J2539" s="1"/>
      <c r="K2539" s="109"/>
      <c r="L2539" s="1"/>
      <c r="M2539" s="1"/>
      <c r="N2539" s="1"/>
      <c r="O2539" s="1"/>
      <c r="P2539" s="12"/>
      <c r="Q2539" s="12"/>
      <c r="R2539" s="12"/>
      <c r="S2539" s="12"/>
      <c r="T2539" s="12"/>
      <c r="U2539" s="12"/>
    </row>
    <row r="2540" spans="2:21" s="127" customFormat="1" ht="30" customHeight="1">
      <c r="B2540" s="180"/>
      <c r="C2540" s="210"/>
      <c r="D2540" s="180"/>
      <c r="E2540" s="107"/>
      <c r="F2540" s="179"/>
      <c r="G2540" s="179"/>
      <c r="H2540" s="1"/>
      <c r="I2540" s="1"/>
      <c r="J2540" s="1"/>
      <c r="K2540" s="109"/>
      <c r="L2540" s="1"/>
      <c r="M2540" s="1"/>
      <c r="N2540" s="1"/>
      <c r="O2540" s="1"/>
      <c r="P2540" s="12"/>
      <c r="Q2540" s="12"/>
      <c r="R2540" s="12"/>
      <c r="S2540" s="12"/>
      <c r="T2540" s="12"/>
      <c r="U2540" s="12"/>
    </row>
    <row r="2541" spans="2:21" s="127" customFormat="1" ht="30" customHeight="1">
      <c r="B2541" s="180"/>
      <c r="C2541" s="210"/>
      <c r="D2541" s="180"/>
      <c r="E2541" s="107"/>
      <c r="F2541" s="179"/>
      <c r="G2541" s="179"/>
      <c r="H2541" s="1"/>
      <c r="I2541" s="1"/>
      <c r="J2541" s="1"/>
      <c r="K2541" s="109"/>
      <c r="L2541" s="1"/>
      <c r="M2541" s="1"/>
      <c r="N2541" s="1"/>
      <c r="O2541" s="1"/>
      <c r="P2541" s="12"/>
      <c r="Q2541" s="12"/>
      <c r="R2541" s="12"/>
      <c r="S2541" s="12"/>
      <c r="T2541" s="12"/>
      <c r="U2541" s="12"/>
    </row>
    <row r="2542" spans="2:21" s="127" customFormat="1" ht="30" customHeight="1">
      <c r="B2542" s="180"/>
      <c r="C2542" s="210"/>
      <c r="D2542" s="180"/>
      <c r="E2542" s="107"/>
      <c r="F2542" s="179"/>
      <c r="G2542" s="179"/>
      <c r="H2542" s="1"/>
      <c r="I2542" s="1"/>
      <c r="J2542" s="1"/>
      <c r="K2542" s="109"/>
      <c r="L2542" s="1"/>
      <c r="M2542" s="1"/>
      <c r="N2542" s="1"/>
      <c r="O2542" s="1"/>
      <c r="P2542" s="12"/>
      <c r="Q2542" s="12"/>
      <c r="R2542" s="12"/>
      <c r="S2542" s="12"/>
      <c r="T2542" s="12"/>
      <c r="U2542" s="12"/>
    </row>
    <row r="2543" spans="2:21" s="127" customFormat="1" ht="30" customHeight="1">
      <c r="B2543" s="180"/>
      <c r="C2543" s="210"/>
      <c r="D2543" s="180"/>
      <c r="E2543" s="107"/>
      <c r="F2543" s="179"/>
      <c r="G2543" s="179"/>
      <c r="H2543" s="1"/>
      <c r="I2543" s="1"/>
      <c r="J2543" s="1"/>
      <c r="K2543" s="109"/>
      <c r="L2543" s="1"/>
      <c r="M2543" s="1"/>
      <c r="N2543" s="1"/>
      <c r="O2543" s="1"/>
      <c r="P2543" s="12"/>
      <c r="Q2543" s="12"/>
      <c r="R2543" s="12"/>
      <c r="S2543" s="12"/>
      <c r="T2543" s="12"/>
      <c r="U2543" s="12"/>
    </row>
    <row r="2544" spans="2:21" s="127" customFormat="1" ht="30" customHeight="1">
      <c r="B2544" s="180"/>
      <c r="C2544" s="210"/>
      <c r="D2544" s="180"/>
      <c r="E2544" s="107"/>
      <c r="F2544" s="179"/>
      <c r="G2544" s="179"/>
      <c r="H2544" s="1"/>
      <c r="I2544" s="1"/>
      <c r="J2544" s="1"/>
      <c r="K2544" s="109"/>
      <c r="L2544" s="1"/>
      <c r="M2544" s="1"/>
      <c r="N2544" s="1"/>
      <c r="O2544" s="1"/>
      <c r="P2544" s="12"/>
      <c r="Q2544" s="12"/>
      <c r="R2544" s="12"/>
      <c r="S2544" s="12"/>
      <c r="T2544" s="12"/>
      <c r="U2544" s="12"/>
    </row>
    <row r="2545" spans="2:21" s="127" customFormat="1" ht="30" customHeight="1">
      <c r="B2545" s="180"/>
      <c r="C2545" s="210"/>
      <c r="D2545" s="180"/>
      <c r="E2545" s="107"/>
      <c r="F2545" s="179"/>
      <c r="G2545" s="179"/>
      <c r="H2545" s="1"/>
      <c r="I2545" s="1"/>
      <c r="J2545" s="1"/>
      <c r="K2545" s="109"/>
      <c r="L2545" s="1"/>
      <c r="M2545" s="1"/>
      <c r="N2545" s="1"/>
      <c r="O2545" s="1"/>
      <c r="P2545" s="12"/>
      <c r="Q2545" s="12"/>
      <c r="R2545" s="12"/>
      <c r="S2545" s="12"/>
      <c r="T2545" s="12"/>
      <c r="U2545" s="12"/>
    </row>
    <row r="2546" spans="2:21" s="127" customFormat="1" ht="30" customHeight="1">
      <c r="B2546" s="180"/>
      <c r="C2546" s="210"/>
      <c r="D2546" s="180"/>
      <c r="E2546" s="107"/>
      <c r="F2546" s="179"/>
      <c r="G2546" s="179"/>
      <c r="H2546" s="1"/>
      <c r="I2546" s="1"/>
      <c r="J2546" s="1"/>
      <c r="K2546" s="109"/>
      <c r="L2546" s="1"/>
      <c r="M2546" s="1"/>
      <c r="N2546" s="1"/>
      <c r="O2546" s="1"/>
      <c r="P2546" s="12"/>
      <c r="Q2546" s="12"/>
      <c r="R2546" s="12"/>
      <c r="S2546" s="12"/>
      <c r="T2546" s="12"/>
      <c r="U2546" s="12"/>
    </row>
    <row r="2547" spans="2:21" s="127" customFormat="1" ht="30" customHeight="1">
      <c r="B2547" s="180"/>
      <c r="C2547" s="210"/>
      <c r="D2547" s="180"/>
      <c r="E2547" s="107"/>
      <c r="F2547" s="179"/>
      <c r="G2547" s="179"/>
      <c r="H2547" s="1"/>
      <c r="I2547" s="1"/>
      <c r="J2547" s="1"/>
      <c r="K2547" s="109"/>
      <c r="L2547" s="1"/>
      <c r="M2547" s="1"/>
      <c r="N2547" s="1"/>
      <c r="O2547" s="1"/>
      <c r="P2547" s="12"/>
      <c r="Q2547" s="12"/>
      <c r="R2547" s="12"/>
      <c r="S2547" s="12"/>
      <c r="T2547" s="12"/>
      <c r="U2547" s="12"/>
    </row>
    <row r="2548" spans="2:21" s="127" customFormat="1" ht="30" customHeight="1">
      <c r="B2548" s="180"/>
      <c r="C2548" s="210"/>
      <c r="D2548" s="180"/>
      <c r="E2548" s="107"/>
      <c r="F2548" s="179"/>
      <c r="G2548" s="179"/>
      <c r="H2548" s="1"/>
      <c r="I2548" s="1"/>
      <c r="J2548" s="1"/>
      <c r="K2548" s="109"/>
      <c r="L2548" s="1"/>
      <c r="M2548" s="1"/>
      <c r="N2548" s="1"/>
      <c r="O2548" s="1"/>
      <c r="P2548" s="12"/>
      <c r="Q2548" s="12"/>
      <c r="R2548" s="12"/>
      <c r="S2548" s="12"/>
      <c r="T2548" s="12"/>
      <c r="U2548" s="12"/>
    </row>
    <row r="2549" spans="2:21" s="127" customFormat="1" ht="30" customHeight="1">
      <c r="B2549" s="180"/>
      <c r="C2549" s="210"/>
      <c r="D2549" s="180"/>
      <c r="E2549" s="107"/>
      <c r="F2549" s="179"/>
      <c r="G2549" s="179"/>
      <c r="H2549" s="1"/>
      <c r="I2549" s="1"/>
      <c r="J2549" s="1"/>
      <c r="K2549" s="109"/>
      <c r="L2549" s="1"/>
      <c r="M2549" s="1"/>
      <c r="N2549" s="1"/>
      <c r="O2549" s="1"/>
      <c r="P2549" s="12"/>
      <c r="Q2549" s="12"/>
      <c r="R2549" s="12"/>
      <c r="S2549" s="12"/>
      <c r="T2549" s="12"/>
      <c r="U2549" s="12"/>
    </row>
    <row r="2550" spans="2:21" s="127" customFormat="1" ht="30" customHeight="1">
      <c r="B2550" s="180"/>
      <c r="C2550" s="210"/>
      <c r="D2550" s="180"/>
      <c r="E2550" s="107"/>
      <c r="F2550" s="179"/>
      <c r="G2550" s="179"/>
      <c r="H2550" s="1"/>
      <c r="I2550" s="1"/>
      <c r="J2550" s="1"/>
      <c r="K2550" s="109"/>
      <c r="L2550" s="1"/>
      <c r="M2550" s="1"/>
      <c r="N2550" s="1"/>
      <c r="O2550" s="1"/>
      <c r="P2550" s="12"/>
      <c r="Q2550" s="12"/>
      <c r="R2550" s="12"/>
      <c r="S2550" s="12"/>
      <c r="T2550" s="12"/>
      <c r="U2550" s="12"/>
    </row>
    <row r="2551" spans="2:21" s="127" customFormat="1" ht="30" customHeight="1">
      <c r="B2551" s="180"/>
      <c r="C2551" s="210"/>
      <c r="D2551" s="180"/>
      <c r="E2551" s="107"/>
      <c r="F2551" s="179"/>
      <c r="G2551" s="179"/>
      <c r="H2551" s="1"/>
      <c r="I2551" s="1"/>
      <c r="J2551" s="1"/>
      <c r="K2551" s="109"/>
      <c r="L2551" s="1"/>
      <c r="M2551" s="1"/>
      <c r="N2551" s="1"/>
      <c r="O2551" s="1"/>
      <c r="P2551" s="12"/>
      <c r="Q2551" s="12"/>
      <c r="R2551" s="12"/>
      <c r="S2551" s="12"/>
      <c r="T2551" s="12"/>
      <c r="U2551" s="12"/>
    </row>
    <row r="2552" spans="2:21" s="127" customFormat="1" ht="30" customHeight="1">
      <c r="B2552" s="180"/>
      <c r="C2552" s="210"/>
      <c r="D2552" s="180"/>
      <c r="E2552" s="107"/>
      <c r="F2552" s="179"/>
      <c r="G2552" s="179"/>
      <c r="H2552" s="1"/>
      <c r="I2552" s="1"/>
      <c r="J2552" s="1"/>
      <c r="K2552" s="109"/>
      <c r="L2552" s="1"/>
      <c r="M2552" s="1"/>
      <c r="N2552" s="1"/>
      <c r="O2552" s="1"/>
      <c r="P2552" s="12"/>
      <c r="Q2552" s="12"/>
      <c r="R2552" s="12"/>
      <c r="S2552" s="12"/>
      <c r="T2552" s="12"/>
      <c r="U2552" s="12"/>
    </row>
    <row r="2553" spans="2:21" s="127" customFormat="1" ht="30" customHeight="1">
      <c r="B2553" s="180"/>
      <c r="C2553" s="210"/>
      <c r="D2553" s="180"/>
      <c r="E2553" s="107"/>
      <c r="F2553" s="179"/>
      <c r="G2553" s="179"/>
      <c r="H2553" s="1"/>
      <c r="I2553" s="1"/>
      <c r="J2553" s="1"/>
      <c r="K2553" s="109"/>
      <c r="L2553" s="1"/>
      <c r="M2553" s="1"/>
      <c r="N2553" s="1"/>
      <c r="O2553" s="1"/>
      <c r="P2553" s="12"/>
      <c r="Q2553" s="12"/>
      <c r="R2553" s="12"/>
      <c r="S2553" s="12"/>
      <c r="T2553" s="12"/>
      <c r="U2553" s="12"/>
    </row>
    <row r="2554" spans="2:21" s="127" customFormat="1" ht="30" customHeight="1">
      <c r="B2554" s="180"/>
      <c r="C2554" s="210"/>
      <c r="D2554" s="180"/>
      <c r="E2554" s="107"/>
      <c r="F2554" s="179"/>
      <c r="G2554" s="179"/>
      <c r="H2554" s="1"/>
      <c r="I2554" s="1"/>
      <c r="J2554" s="1"/>
      <c r="K2554" s="109"/>
      <c r="L2554" s="1"/>
      <c r="M2554" s="1"/>
      <c r="N2554" s="1"/>
      <c r="O2554" s="1"/>
      <c r="P2554" s="12"/>
      <c r="Q2554" s="12"/>
      <c r="R2554" s="12"/>
      <c r="S2554" s="12"/>
      <c r="T2554" s="12"/>
      <c r="U2554" s="12"/>
    </row>
    <row r="2555" spans="2:21" s="127" customFormat="1" ht="30" customHeight="1">
      <c r="B2555" s="180"/>
      <c r="C2555" s="210"/>
      <c r="D2555" s="180"/>
      <c r="E2555" s="107"/>
      <c r="F2555" s="179"/>
      <c r="G2555" s="179"/>
      <c r="H2555" s="1"/>
      <c r="I2555" s="1"/>
      <c r="J2555" s="1"/>
      <c r="K2555" s="109"/>
      <c r="L2555" s="1"/>
      <c r="M2555" s="1"/>
      <c r="N2555" s="1"/>
      <c r="O2555" s="1"/>
      <c r="P2555" s="12"/>
      <c r="Q2555" s="12"/>
      <c r="R2555" s="12"/>
      <c r="S2555" s="12"/>
      <c r="T2555" s="12"/>
      <c r="U2555" s="12"/>
    </row>
    <row r="2556" spans="2:21" s="127" customFormat="1" ht="30" customHeight="1">
      <c r="B2556" s="180"/>
      <c r="C2556" s="210"/>
      <c r="D2556" s="180"/>
      <c r="E2556" s="107"/>
      <c r="F2556" s="179"/>
      <c r="G2556" s="179"/>
      <c r="H2556" s="1"/>
      <c r="I2556" s="1"/>
      <c r="J2556" s="1"/>
      <c r="K2556" s="109"/>
      <c r="L2556" s="1"/>
      <c r="M2556" s="1"/>
      <c r="N2556" s="1"/>
      <c r="O2556" s="1"/>
      <c r="P2556" s="12"/>
      <c r="Q2556" s="12"/>
      <c r="R2556" s="12"/>
      <c r="S2556" s="12"/>
      <c r="T2556" s="12"/>
      <c r="U2556" s="12"/>
    </row>
    <row r="2557" spans="2:21" s="127" customFormat="1" ht="30" customHeight="1">
      <c r="B2557" s="180"/>
      <c r="C2557" s="210"/>
      <c r="D2557" s="180"/>
      <c r="E2557" s="107"/>
      <c r="F2557" s="179"/>
      <c r="G2557" s="179"/>
      <c r="H2557" s="1"/>
      <c r="I2557" s="1"/>
      <c r="J2557" s="1"/>
      <c r="K2557" s="109"/>
      <c r="L2557" s="1"/>
      <c r="M2557" s="1"/>
      <c r="N2557" s="1"/>
      <c r="O2557" s="1"/>
      <c r="P2557" s="12"/>
      <c r="Q2557" s="12"/>
      <c r="R2557" s="12"/>
      <c r="S2557" s="12"/>
      <c r="T2557" s="12"/>
      <c r="U2557" s="12"/>
    </row>
    <row r="2558" spans="2:21" s="127" customFormat="1" ht="30" customHeight="1">
      <c r="B2558" s="180"/>
      <c r="C2558" s="210"/>
      <c r="D2558" s="180"/>
      <c r="E2558" s="107"/>
      <c r="F2558" s="179"/>
      <c r="G2558" s="179"/>
      <c r="H2558" s="1"/>
      <c r="I2558" s="1"/>
      <c r="J2558" s="1"/>
      <c r="K2558" s="109"/>
      <c r="L2558" s="1"/>
      <c r="M2558" s="1"/>
      <c r="N2558" s="1"/>
      <c r="O2558" s="1"/>
      <c r="P2558" s="12"/>
      <c r="Q2558" s="12"/>
      <c r="R2558" s="12"/>
      <c r="S2558" s="12"/>
      <c r="T2558" s="12"/>
      <c r="U2558" s="12"/>
    </row>
    <row r="2559" spans="2:21" s="127" customFormat="1" ht="30" customHeight="1">
      <c r="B2559" s="180"/>
      <c r="C2559" s="210"/>
      <c r="D2559" s="180"/>
      <c r="E2559" s="107"/>
      <c r="F2559" s="179"/>
      <c r="G2559" s="179"/>
      <c r="H2559" s="1"/>
      <c r="I2559" s="1"/>
      <c r="J2559" s="1"/>
      <c r="K2559" s="109"/>
      <c r="L2559" s="1"/>
      <c r="M2559" s="1"/>
      <c r="N2559" s="1"/>
      <c r="O2559" s="1"/>
      <c r="P2559" s="12"/>
      <c r="Q2559" s="12"/>
      <c r="R2559" s="12"/>
      <c r="S2559" s="12"/>
      <c r="T2559" s="12"/>
      <c r="U2559" s="12"/>
    </row>
    <row r="2560" spans="2:21" s="127" customFormat="1" ht="30" customHeight="1">
      <c r="B2560" s="180"/>
      <c r="C2560" s="210"/>
      <c r="D2560" s="180"/>
      <c r="E2560" s="107"/>
      <c r="F2560" s="179"/>
      <c r="G2560" s="179"/>
      <c r="H2560" s="1"/>
      <c r="I2560" s="1"/>
      <c r="J2560" s="1"/>
      <c r="K2560" s="109"/>
      <c r="L2560" s="1"/>
      <c r="M2560" s="1"/>
      <c r="N2560" s="1"/>
      <c r="O2560" s="1"/>
      <c r="P2560" s="12"/>
      <c r="Q2560" s="12"/>
      <c r="R2560" s="12"/>
      <c r="S2560" s="12"/>
      <c r="T2560" s="12"/>
      <c r="U2560" s="12"/>
    </row>
    <row r="2561" spans="2:21" s="127" customFormat="1" ht="30" customHeight="1">
      <c r="B2561" s="180"/>
      <c r="C2561" s="210"/>
      <c r="D2561" s="180"/>
      <c r="E2561" s="107"/>
      <c r="F2561" s="179"/>
      <c r="G2561" s="179"/>
      <c r="H2561" s="1"/>
      <c r="I2561" s="1"/>
      <c r="J2561" s="1"/>
      <c r="K2561" s="109"/>
      <c r="L2561" s="1"/>
      <c r="M2561" s="1"/>
      <c r="N2561" s="1"/>
      <c r="O2561" s="1"/>
      <c r="P2561" s="12"/>
      <c r="Q2561" s="12"/>
      <c r="R2561" s="12"/>
      <c r="S2561" s="12"/>
      <c r="T2561" s="12"/>
      <c r="U2561" s="12"/>
    </row>
    <row r="2562" spans="2:21" s="127" customFormat="1" ht="30" customHeight="1">
      <c r="B2562" s="180"/>
      <c r="C2562" s="210"/>
      <c r="D2562" s="180"/>
      <c r="E2562" s="107"/>
      <c r="F2562" s="179"/>
      <c r="G2562" s="179"/>
      <c r="H2562" s="1"/>
      <c r="I2562" s="1"/>
      <c r="J2562" s="1"/>
      <c r="K2562" s="109"/>
      <c r="L2562" s="1"/>
      <c r="M2562" s="1"/>
      <c r="N2562" s="1"/>
      <c r="O2562" s="1"/>
      <c r="P2562" s="12"/>
      <c r="Q2562" s="12"/>
      <c r="R2562" s="12"/>
      <c r="S2562" s="12"/>
      <c r="T2562" s="12"/>
      <c r="U2562" s="12"/>
    </row>
    <row r="2563" spans="2:21" s="127" customFormat="1" ht="30" customHeight="1">
      <c r="B2563" s="180"/>
      <c r="C2563" s="210"/>
      <c r="D2563" s="180"/>
      <c r="E2563" s="107"/>
      <c r="F2563" s="179"/>
      <c r="G2563" s="179"/>
      <c r="H2563" s="1"/>
      <c r="I2563" s="1"/>
      <c r="J2563" s="1"/>
      <c r="K2563" s="109"/>
      <c r="L2563" s="1"/>
      <c r="M2563" s="1"/>
      <c r="N2563" s="1"/>
      <c r="O2563" s="1"/>
      <c r="P2563" s="12"/>
      <c r="Q2563" s="12"/>
      <c r="R2563" s="12"/>
      <c r="S2563" s="12"/>
      <c r="T2563" s="12"/>
      <c r="U2563" s="12"/>
    </row>
    <row r="2564" spans="2:21" s="127" customFormat="1" ht="30" customHeight="1">
      <c r="B2564" s="180"/>
      <c r="C2564" s="210"/>
      <c r="D2564" s="180"/>
      <c r="E2564" s="107"/>
      <c r="F2564" s="179"/>
      <c r="G2564" s="179"/>
      <c r="H2564" s="1"/>
      <c r="I2564" s="1"/>
      <c r="J2564" s="1"/>
      <c r="K2564" s="109"/>
      <c r="L2564" s="1"/>
      <c r="M2564" s="1"/>
      <c r="N2564" s="1"/>
      <c r="O2564" s="1"/>
      <c r="P2564" s="12"/>
      <c r="Q2564" s="12"/>
      <c r="R2564" s="12"/>
      <c r="S2564" s="12"/>
      <c r="T2564" s="12"/>
      <c r="U2564" s="12"/>
    </row>
    <row r="2565" spans="2:21" s="127" customFormat="1" ht="30" customHeight="1">
      <c r="B2565" s="180"/>
      <c r="C2565" s="210"/>
      <c r="D2565" s="180"/>
      <c r="E2565" s="107"/>
      <c r="F2565" s="179"/>
      <c r="G2565" s="179"/>
      <c r="H2565" s="1"/>
      <c r="I2565" s="1"/>
      <c r="J2565" s="1"/>
      <c r="K2565" s="109"/>
      <c r="L2565" s="1"/>
      <c r="M2565" s="1"/>
      <c r="N2565" s="1"/>
      <c r="O2565" s="1"/>
      <c r="P2565" s="12"/>
      <c r="Q2565" s="12"/>
      <c r="R2565" s="12"/>
      <c r="S2565" s="12"/>
      <c r="T2565" s="12"/>
      <c r="U2565" s="12"/>
    </row>
    <row r="2566" spans="2:21" s="127" customFormat="1" ht="30" customHeight="1">
      <c r="B2566" s="180"/>
      <c r="C2566" s="210"/>
      <c r="D2566" s="180"/>
      <c r="E2566" s="107"/>
      <c r="F2566" s="179"/>
      <c r="G2566" s="179"/>
      <c r="H2566" s="1"/>
      <c r="I2566" s="1"/>
      <c r="J2566" s="1"/>
      <c r="K2566" s="109"/>
      <c r="L2566" s="1"/>
      <c r="M2566" s="1"/>
      <c r="N2566" s="1"/>
      <c r="O2566" s="1"/>
      <c r="P2566" s="12"/>
      <c r="Q2566" s="12"/>
      <c r="R2566" s="12"/>
      <c r="S2566" s="12"/>
      <c r="T2566" s="12"/>
      <c r="U2566" s="12"/>
    </row>
    <row r="2567" spans="2:21" s="127" customFormat="1" ht="30" customHeight="1">
      <c r="B2567" s="180"/>
      <c r="C2567" s="210"/>
      <c r="D2567" s="180"/>
      <c r="E2567" s="107"/>
      <c r="F2567" s="179"/>
      <c r="G2567" s="179"/>
      <c r="H2567" s="1"/>
      <c r="I2567" s="1"/>
      <c r="J2567" s="1"/>
      <c r="K2567" s="109"/>
      <c r="L2567" s="1"/>
      <c r="M2567" s="1"/>
      <c r="N2567" s="1"/>
      <c r="O2567" s="1"/>
      <c r="P2567" s="12"/>
      <c r="Q2567" s="12"/>
      <c r="R2567" s="12"/>
      <c r="S2567" s="12"/>
      <c r="T2567" s="12"/>
      <c r="U2567" s="12"/>
    </row>
    <row r="2568" spans="2:21" s="127" customFormat="1" ht="30" customHeight="1">
      <c r="B2568" s="180"/>
      <c r="C2568" s="210"/>
      <c r="D2568" s="180"/>
      <c r="E2568" s="107"/>
      <c r="F2568" s="179"/>
      <c r="G2568" s="179"/>
      <c r="H2568" s="1"/>
      <c r="I2568" s="1"/>
      <c r="J2568" s="1"/>
      <c r="K2568" s="109"/>
      <c r="L2568" s="1"/>
      <c r="M2568" s="1"/>
      <c r="N2568" s="1"/>
      <c r="O2568" s="1"/>
      <c r="P2568" s="12"/>
      <c r="Q2568" s="12"/>
      <c r="R2568" s="12"/>
      <c r="S2568" s="12"/>
      <c r="T2568" s="12"/>
      <c r="U2568" s="12"/>
    </row>
    <row r="2569" spans="2:21" s="127" customFormat="1" ht="30" customHeight="1">
      <c r="B2569" s="180"/>
      <c r="C2569" s="210"/>
      <c r="D2569" s="180"/>
      <c r="E2569" s="107"/>
      <c r="F2569" s="179"/>
      <c r="G2569" s="179"/>
      <c r="H2569" s="1"/>
      <c r="I2569" s="1"/>
      <c r="J2569" s="1"/>
      <c r="K2569" s="109"/>
      <c r="L2569" s="1"/>
      <c r="M2569" s="1"/>
      <c r="N2569" s="1"/>
      <c r="O2569" s="1"/>
      <c r="P2569" s="12"/>
      <c r="Q2569" s="12"/>
      <c r="R2569" s="12"/>
      <c r="S2569" s="12"/>
      <c r="T2569" s="12"/>
      <c r="U2569" s="12"/>
    </row>
    <row r="2570" spans="2:21" s="127" customFormat="1" ht="30" customHeight="1">
      <c r="B2570" s="180"/>
      <c r="C2570" s="210"/>
      <c r="D2570" s="180"/>
      <c r="E2570" s="107"/>
      <c r="F2570" s="179"/>
      <c r="G2570" s="179"/>
      <c r="H2570" s="1"/>
      <c r="I2570" s="1"/>
      <c r="J2570" s="1"/>
      <c r="K2570" s="109"/>
      <c r="L2570" s="1"/>
      <c r="M2570" s="1"/>
      <c r="N2570" s="1"/>
      <c r="O2570" s="1"/>
      <c r="P2570" s="12"/>
      <c r="Q2570" s="12"/>
      <c r="R2570" s="12"/>
      <c r="S2570" s="12"/>
      <c r="T2570" s="12"/>
      <c r="U2570" s="12"/>
    </row>
    <row r="2571" spans="2:21" s="127" customFormat="1" ht="30" customHeight="1">
      <c r="B2571" s="180"/>
      <c r="C2571" s="210"/>
      <c r="D2571" s="180"/>
      <c r="E2571" s="107"/>
      <c r="F2571" s="179"/>
      <c r="G2571" s="179"/>
      <c r="H2571" s="1"/>
      <c r="I2571" s="1"/>
      <c r="J2571" s="1"/>
      <c r="K2571" s="109"/>
      <c r="L2571" s="1"/>
      <c r="M2571" s="1"/>
      <c r="N2571" s="1"/>
      <c r="O2571" s="1"/>
      <c r="P2571" s="12"/>
      <c r="Q2571" s="12"/>
      <c r="R2571" s="12"/>
      <c r="S2571" s="12"/>
      <c r="T2571" s="12"/>
      <c r="U2571" s="12"/>
    </row>
    <row r="2572" spans="2:21" s="127" customFormat="1" ht="30" customHeight="1">
      <c r="B2572" s="180"/>
      <c r="C2572" s="210"/>
      <c r="D2572" s="180"/>
      <c r="E2572" s="107"/>
      <c r="F2572" s="179"/>
      <c r="G2572" s="179"/>
      <c r="H2572" s="1"/>
      <c r="I2572" s="1"/>
      <c r="J2572" s="1"/>
      <c r="K2572" s="109"/>
      <c r="L2572" s="1"/>
      <c r="M2572" s="1"/>
      <c r="N2572" s="1"/>
      <c r="O2572" s="1"/>
      <c r="P2572" s="12"/>
      <c r="Q2572" s="12"/>
      <c r="R2572" s="12"/>
      <c r="S2572" s="12"/>
      <c r="T2572" s="12"/>
      <c r="U2572" s="12"/>
    </row>
    <row r="2573" spans="2:21" s="127" customFormat="1" ht="30" customHeight="1">
      <c r="B2573" s="180"/>
      <c r="C2573" s="210"/>
      <c r="D2573" s="180"/>
      <c r="E2573" s="107"/>
      <c r="F2573" s="179"/>
      <c r="G2573" s="179"/>
      <c r="H2573" s="1"/>
      <c r="I2573" s="1"/>
      <c r="J2573" s="1"/>
      <c r="K2573" s="109"/>
      <c r="L2573" s="1"/>
      <c r="M2573" s="1"/>
      <c r="N2573" s="1"/>
      <c r="O2573" s="1"/>
      <c r="P2573" s="12"/>
      <c r="Q2573" s="12"/>
      <c r="R2573" s="12"/>
      <c r="S2573" s="12"/>
      <c r="T2573" s="12"/>
      <c r="U2573" s="12"/>
    </row>
    <row r="2574" spans="2:21" s="127" customFormat="1" ht="30" customHeight="1">
      <c r="B2574" s="180"/>
      <c r="C2574" s="210"/>
      <c r="D2574" s="180"/>
      <c r="E2574" s="107"/>
      <c r="F2574" s="179"/>
      <c r="G2574" s="179"/>
      <c r="H2574" s="1"/>
      <c r="I2574" s="1"/>
      <c r="J2574" s="1"/>
      <c r="K2574" s="109"/>
      <c r="L2574" s="1"/>
      <c r="M2574" s="1"/>
      <c r="N2574" s="1"/>
      <c r="O2574" s="1"/>
      <c r="P2574" s="12"/>
      <c r="Q2574" s="12"/>
      <c r="R2574" s="12"/>
      <c r="S2574" s="12"/>
      <c r="T2574" s="12"/>
      <c r="U2574" s="12"/>
    </row>
    <row r="2575" spans="2:21" s="127" customFormat="1" ht="30" customHeight="1">
      <c r="B2575" s="180"/>
      <c r="C2575" s="210"/>
      <c r="D2575" s="180"/>
      <c r="E2575" s="107"/>
      <c r="F2575" s="179"/>
      <c r="G2575" s="179"/>
      <c r="H2575" s="1"/>
      <c r="I2575" s="1"/>
      <c r="J2575" s="1"/>
      <c r="K2575" s="109"/>
      <c r="L2575" s="1"/>
      <c r="M2575" s="1"/>
      <c r="N2575" s="1"/>
      <c r="O2575" s="1"/>
      <c r="P2575" s="12"/>
      <c r="Q2575" s="12"/>
      <c r="R2575" s="12"/>
      <c r="S2575" s="12"/>
      <c r="T2575" s="12"/>
      <c r="U2575" s="12"/>
    </row>
    <row r="2576" spans="2:21" s="127" customFormat="1" ht="30" customHeight="1">
      <c r="B2576" s="180"/>
      <c r="C2576" s="210"/>
      <c r="D2576" s="180"/>
      <c r="E2576" s="107"/>
      <c r="F2576" s="179"/>
      <c r="G2576" s="179"/>
      <c r="H2576" s="1"/>
      <c r="I2576" s="1"/>
      <c r="J2576" s="1"/>
      <c r="K2576" s="109"/>
      <c r="L2576" s="1"/>
      <c r="M2576" s="1"/>
      <c r="N2576" s="1"/>
      <c r="O2576" s="1"/>
      <c r="P2576" s="12"/>
      <c r="Q2576" s="12"/>
      <c r="R2576" s="12"/>
      <c r="S2576" s="12"/>
      <c r="T2576" s="12"/>
      <c r="U2576" s="12"/>
    </row>
    <row r="2577" spans="2:21" s="127" customFormat="1" ht="30" customHeight="1">
      <c r="B2577" s="180"/>
      <c r="C2577" s="210"/>
      <c r="D2577" s="180"/>
      <c r="E2577" s="107"/>
      <c r="F2577" s="179"/>
      <c r="G2577" s="179"/>
      <c r="H2577" s="1"/>
      <c r="I2577" s="1"/>
      <c r="J2577" s="1"/>
      <c r="K2577" s="109"/>
      <c r="L2577" s="1"/>
      <c r="M2577" s="1"/>
      <c r="N2577" s="1"/>
      <c r="O2577" s="1"/>
      <c r="P2577" s="12"/>
      <c r="Q2577" s="12"/>
      <c r="R2577" s="12"/>
      <c r="S2577" s="12"/>
      <c r="T2577" s="12"/>
      <c r="U2577" s="12"/>
    </row>
    <row r="2578" spans="2:21" s="127" customFormat="1" ht="30" customHeight="1">
      <c r="B2578" s="180"/>
      <c r="C2578" s="210"/>
      <c r="D2578" s="180"/>
      <c r="E2578" s="107"/>
      <c r="F2578" s="179"/>
      <c r="G2578" s="179"/>
      <c r="H2578" s="1"/>
      <c r="I2578" s="1"/>
      <c r="J2578" s="1"/>
      <c r="K2578" s="109"/>
      <c r="L2578" s="1"/>
      <c r="M2578" s="1"/>
      <c r="N2578" s="1"/>
      <c r="O2578" s="1"/>
      <c r="P2578" s="12"/>
      <c r="Q2578" s="12"/>
      <c r="R2578" s="12"/>
      <c r="S2578" s="12"/>
      <c r="T2578" s="12"/>
      <c r="U2578" s="12"/>
    </row>
    <row r="2579" spans="2:21" s="127" customFormat="1" ht="30" customHeight="1">
      <c r="B2579" s="180"/>
      <c r="C2579" s="210"/>
      <c r="D2579" s="180"/>
      <c r="E2579" s="107"/>
      <c r="F2579" s="179"/>
      <c r="G2579" s="179"/>
      <c r="H2579" s="1"/>
      <c r="I2579" s="1"/>
      <c r="J2579" s="1"/>
      <c r="K2579" s="109"/>
      <c r="L2579" s="1"/>
      <c r="M2579" s="1"/>
      <c r="N2579" s="1"/>
      <c r="O2579" s="1"/>
      <c r="P2579" s="12"/>
      <c r="Q2579" s="12"/>
      <c r="R2579" s="12"/>
      <c r="S2579" s="12"/>
      <c r="T2579" s="12"/>
      <c r="U2579" s="12"/>
    </row>
    <row r="2580" spans="2:21" s="127" customFormat="1" ht="30" customHeight="1">
      <c r="B2580" s="180"/>
      <c r="C2580" s="210"/>
      <c r="D2580" s="180"/>
      <c r="E2580" s="107"/>
      <c r="F2580" s="179"/>
      <c r="G2580" s="179"/>
      <c r="H2580" s="1"/>
      <c r="I2580" s="1"/>
      <c r="J2580" s="1"/>
      <c r="K2580" s="109"/>
      <c r="L2580" s="1"/>
      <c r="M2580" s="1"/>
      <c r="N2580" s="1"/>
      <c r="O2580" s="1"/>
      <c r="P2580" s="12"/>
      <c r="Q2580" s="12"/>
      <c r="R2580" s="12"/>
      <c r="S2580" s="12"/>
      <c r="T2580" s="12"/>
      <c r="U2580" s="12"/>
    </row>
    <row r="2581" spans="2:21" s="127" customFormat="1" ht="30" customHeight="1">
      <c r="B2581" s="180"/>
      <c r="C2581" s="210"/>
      <c r="D2581" s="180"/>
      <c r="E2581" s="107"/>
      <c r="F2581" s="179"/>
      <c r="G2581" s="179"/>
      <c r="H2581" s="1"/>
      <c r="I2581" s="1"/>
      <c r="J2581" s="1"/>
      <c r="K2581" s="109"/>
      <c r="L2581" s="1"/>
      <c r="M2581" s="1"/>
      <c r="N2581" s="1"/>
      <c r="O2581" s="1"/>
      <c r="P2581" s="12"/>
      <c r="Q2581" s="12"/>
      <c r="R2581" s="12"/>
      <c r="S2581" s="12"/>
      <c r="T2581" s="12"/>
      <c r="U2581" s="12"/>
    </row>
    <row r="2582" spans="2:21" s="127" customFormat="1" ht="30" customHeight="1">
      <c r="B2582" s="180"/>
      <c r="C2582" s="210"/>
      <c r="D2582" s="180"/>
      <c r="E2582" s="107"/>
      <c r="F2582" s="179"/>
      <c r="G2582" s="179"/>
      <c r="H2582" s="1"/>
      <c r="I2582" s="1"/>
      <c r="J2582" s="1"/>
      <c r="K2582" s="109"/>
      <c r="L2582" s="1"/>
      <c r="M2582" s="1"/>
      <c r="N2582" s="1"/>
      <c r="O2582" s="1"/>
      <c r="P2582" s="12"/>
      <c r="Q2582" s="12"/>
      <c r="R2582" s="12"/>
      <c r="S2582" s="12"/>
      <c r="T2582" s="12"/>
      <c r="U2582" s="12"/>
    </row>
    <row r="2583" spans="2:21" s="127" customFormat="1" ht="30" customHeight="1">
      <c r="B2583" s="180"/>
      <c r="C2583" s="210"/>
      <c r="D2583" s="180"/>
      <c r="E2583" s="107"/>
      <c r="F2583" s="179"/>
      <c r="G2583" s="179"/>
      <c r="H2583" s="1"/>
      <c r="I2583" s="1"/>
      <c r="J2583" s="1"/>
      <c r="K2583" s="109"/>
      <c r="L2583" s="1"/>
      <c r="M2583" s="1"/>
      <c r="N2583" s="1"/>
      <c r="O2583" s="1"/>
      <c r="P2583" s="12"/>
      <c r="Q2583" s="12"/>
      <c r="R2583" s="12"/>
      <c r="S2583" s="12"/>
      <c r="T2583" s="12"/>
      <c r="U2583" s="12"/>
    </row>
    <row r="2584" spans="2:21" s="127" customFormat="1" ht="30" customHeight="1">
      <c r="B2584" s="180"/>
      <c r="C2584" s="210"/>
      <c r="D2584" s="180"/>
      <c r="E2584" s="107"/>
      <c r="F2584" s="179"/>
      <c r="G2584" s="179"/>
      <c r="H2584" s="1"/>
      <c r="I2584" s="1"/>
      <c r="J2584" s="1"/>
      <c r="K2584" s="109"/>
      <c r="L2584" s="1"/>
      <c r="M2584" s="1"/>
      <c r="N2584" s="1"/>
      <c r="O2584" s="1"/>
      <c r="P2584" s="12"/>
      <c r="Q2584" s="12"/>
      <c r="R2584" s="12"/>
      <c r="S2584" s="12"/>
      <c r="T2584" s="12"/>
      <c r="U2584" s="12"/>
    </row>
    <row r="2585" spans="2:21" s="127" customFormat="1" ht="30" customHeight="1">
      <c r="B2585" s="180"/>
      <c r="C2585" s="210"/>
      <c r="D2585" s="180"/>
      <c r="E2585" s="107"/>
      <c r="F2585" s="179"/>
      <c r="G2585" s="179"/>
      <c r="H2585" s="1"/>
      <c r="I2585" s="1"/>
      <c r="J2585" s="1"/>
      <c r="K2585" s="109"/>
      <c r="L2585" s="1"/>
      <c r="M2585" s="1"/>
      <c r="N2585" s="1"/>
      <c r="O2585" s="1"/>
      <c r="P2585" s="12"/>
      <c r="Q2585" s="12"/>
      <c r="R2585" s="12"/>
      <c r="S2585" s="12"/>
      <c r="T2585" s="12"/>
      <c r="U2585" s="12"/>
    </row>
    <row r="2586" spans="2:21" s="127" customFormat="1" ht="30" customHeight="1">
      <c r="B2586" s="180"/>
      <c r="C2586" s="210"/>
      <c r="D2586" s="180"/>
      <c r="E2586" s="107"/>
      <c r="F2586" s="179"/>
      <c r="G2586" s="179"/>
      <c r="H2586" s="1"/>
      <c r="I2586" s="1"/>
      <c r="J2586" s="1"/>
      <c r="K2586" s="109"/>
      <c r="L2586" s="1"/>
      <c r="M2586" s="1"/>
      <c r="N2586" s="1"/>
      <c r="O2586" s="1"/>
      <c r="P2586" s="12"/>
      <c r="Q2586" s="12"/>
      <c r="R2586" s="12"/>
      <c r="S2586" s="12"/>
      <c r="T2586" s="12"/>
      <c r="U2586" s="12"/>
    </row>
    <row r="2587" spans="2:21" s="127" customFormat="1" ht="30" customHeight="1">
      <c r="B2587" s="180"/>
      <c r="C2587" s="210"/>
      <c r="D2587" s="180"/>
      <c r="E2587" s="107"/>
      <c r="F2587" s="179"/>
      <c r="G2587" s="179"/>
      <c r="H2587" s="1"/>
      <c r="I2587" s="1"/>
      <c r="J2587" s="1"/>
      <c r="K2587" s="109"/>
      <c r="L2587" s="1"/>
      <c r="M2587" s="1"/>
      <c r="N2587" s="1"/>
      <c r="O2587" s="1"/>
      <c r="P2587" s="12"/>
      <c r="Q2587" s="12"/>
      <c r="R2587" s="12"/>
      <c r="S2587" s="12"/>
      <c r="T2587" s="12"/>
      <c r="U2587" s="12"/>
    </row>
    <row r="2588" spans="2:21" s="127" customFormat="1" ht="30" customHeight="1">
      <c r="B2588" s="180"/>
      <c r="C2588" s="210"/>
      <c r="D2588" s="180"/>
      <c r="E2588" s="107"/>
      <c r="F2588" s="179"/>
      <c r="G2588" s="179"/>
      <c r="H2588" s="1"/>
      <c r="I2588" s="1"/>
      <c r="J2588" s="1"/>
      <c r="K2588" s="109"/>
      <c r="L2588" s="1"/>
      <c r="M2588" s="1"/>
      <c r="N2588" s="1"/>
      <c r="O2588" s="1"/>
      <c r="P2588" s="12"/>
      <c r="Q2588" s="12"/>
      <c r="R2588" s="12"/>
      <c r="S2588" s="12"/>
      <c r="T2588" s="12"/>
      <c r="U2588" s="12"/>
    </row>
    <row r="2589" spans="2:21" s="127" customFormat="1" ht="30" customHeight="1">
      <c r="B2589" s="180"/>
      <c r="C2589" s="210"/>
      <c r="D2589" s="180"/>
      <c r="E2589" s="107"/>
      <c r="F2589" s="179"/>
      <c r="G2589" s="179"/>
      <c r="H2589" s="1"/>
      <c r="I2589" s="1"/>
      <c r="J2589" s="1"/>
      <c r="K2589" s="109"/>
      <c r="L2589" s="1"/>
      <c r="M2589" s="1"/>
      <c r="N2589" s="1"/>
      <c r="O2589" s="1"/>
      <c r="P2589" s="12"/>
      <c r="Q2589" s="12"/>
      <c r="R2589" s="12"/>
      <c r="S2589" s="12"/>
      <c r="T2589" s="12"/>
      <c r="U2589" s="12"/>
    </row>
    <row r="2590" spans="2:21" s="127" customFormat="1" ht="30" customHeight="1">
      <c r="B2590" s="180"/>
      <c r="C2590" s="210"/>
      <c r="D2590" s="180"/>
      <c r="E2590" s="107"/>
      <c r="F2590" s="179"/>
      <c r="G2590" s="179"/>
      <c r="H2590" s="1"/>
      <c r="I2590" s="1"/>
      <c r="J2590" s="1"/>
      <c r="K2590" s="109"/>
      <c r="L2590" s="1"/>
      <c r="M2590" s="1"/>
      <c r="N2590" s="1"/>
      <c r="O2590" s="1"/>
      <c r="P2590" s="12"/>
      <c r="Q2590" s="12"/>
      <c r="R2590" s="12"/>
      <c r="S2590" s="12"/>
      <c r="T2590" s="12"/>
      <c r="U2590" s="12"/>
    </row>
    <row r="2591" spans="2:21" s="127" customFormat="1" ht="30" customHeight="1">
      <c r="B2591" s="180"/>
      <c r="C2591" s="210"/>
      <c r="D2591" s="180"/>
      <c r="E2591" s="107"/>
      <c r="F2591" s="179"/>
      <c r="G2591" s="179"/>
      <c r="H2591" s="1"/>
      <c r="I2591" s="1"/>
      <c r="J2591" s="1"/>
      <c r="K2591" s="109"/>
      <c r="L2591" s="1"/>
      <c r="M2591" s="1"/>
      <c r="N2591" s="1"/>
      <c r="O2591" s="1"/>
      <c r="P2591" s="12"/>
      <c r="Q2591" s="12"/>
      <c r="R2591" s="12"/>
      <c r="S2591" s="12"/>
      <c r="T2591" s="12"/>
      <c r="U2591" s="12"/>
    </row>
    <row r="2592" spans="2:21" s="127" customFormat="1" ht="30" customHeight="1">
      <c r="B2592" s="180"/>
      <c r="C2592" s="210"/>
      <c r="D2592" s="180"/>
      <c r="E2592" s="107"/>
      <c r="F2592" s="179"/>
      <c r="G2592" s="179"/>
      <c r="H2592" s="1"/>
      <c r="I2592" s="1"/>
      <c r="J2592" s="1"/>
      <c r="K2592" s="109"/>
      <c r="L2592" s="1"/>
      <c r="M2592" s="1"/>
      <c r="N2592" s="1"/>
      <c r="O2592" s="1"/>
      <c r="P2592" s="12"/>
      <c r="Q2592" s="12"/>
      <c r="R2592" s="12"/>
      <c r="S2592" s="12"/>
      <c r="T2592" s="12"/>
      <c r="U2592" s="12"/>
    </row>
    <row r="2593" spans="2:21" s="127" customFormat="1" ht="30" customHeight="1">
      <c r="B2593" s="180"/>
      <c r="C2593" s="210"/>
      <c r="D2593" s="180"/>
      <c r="E2593" s="107"/>
      <c r="F2593" s="179"/>
      <c r="G2593" s="179"/>
      <c r="H2593" s="1"/>
      <c r="I2593" s="1"/>
      <c r="J2593" s="1"/>
      <c r="K2593" s="109"/>
      <c r="L2593" s="1"/>
      <c r="M2593" s="1"/>
      <c r="N2593" s="1"/>
      <c r="O2593" s="1"/>
      <c r="P2593" s="12"/>
      <c r="Q2593" s="12"/>
      <c r="R2593" s="12"/>
      <c r="S2593" s="12"/>
      <c r="T2593" s="12"/>
      <c r="U2593" s="12"/>
    </row>
    <row r="2594" spans="2:21" s="127" customFormat="1" ht="30" customHeight="1">
      <c r="B2594" s="180"/>
      <c r="C2594" s="210"/>
      <c r="D2594" s="180"/>
      <c r="E2594" s="107"/>
      <c r="F2594" s="179"/>
      <c r="G2594" s="179"/>
      <c r="H2594" s="1"/>
      <c r="I2594" s="1"/>
      <c r="J2594" s="1"/>
      <c r="K2594" s="109"/>
      <c r="L2594" s="1"/>
      <c r="M2594" s="1"/>
      <c r="N2594" s="1"/>
      <c r="O2594" s="1"/>
      <c r="P2594" s="12"/>
      <c r="Q2594" s="12"/>
      <c r="R2594" s="12"/>
      <c r="S2594" s="12"/>
      <c r="T2594" s="12"/>
      <c r="U2594" s="12"/>
    </row>
    <row r="2595" spans="2:21" s="127" customFormat="1" ht="30" customHeight="1">
      <c r="B2595" s="180"/>
      <c r="C2595" s="210"/>
      <c r="D2595" s="180"/>
      <c r="E2595" s="107"/>
      <c r="F2595" s="179"/>
      <c r="G2595" s="179"/>
      <c r="H2595" s="1"/>
      <c r="I2595" s="1"/>
      <c r="J2595" s="1"/>
      <c r="K2595" s="109"/>
      <c r="L2595" s="1"/>
      <c r="M2595" s="1"/>
      <c r="N2595" s="1"/>
      <c r="O2595" s="1"/>
      <c r="P2595" s="12"/>
      <c r="Q2595" s="12"/>
      <c r="R2595" s="12"/>
      <c r="S2595" s="12"/>
      <c r="T2595" s="12"/>
      <c r="U2595" s="12"/>
    </row>
    <row r="2596" spans="2:21" s="127" customFormat="1" ht="30" customHeight="1">
      <c r="B2596" s="180"/>
      <c r="C2596" s="210"/>
      <c r="D2596" s="180"/>
      <c r="E2596" s="107"/>
      <c r="F2596" s="179"/>
      <c r="G2596" s="179"/>
      <c r="H2596" s="1"/>
      <c r="I2596" s="1"/>
      <c r="J2596" s="1"/>
      <c r="K2596" s="109"/>
      <c r="L2596" s="1"/>
      <c r="M2596" s="1"/>
      <c r="N2596" s="1"/>
      <c r="O2596" s="1"/>
      <c r="P2596" s="12"/>
      <c r="Q2596" s="12"/>
      <c r="R2596" s="12"/>
      <c r="S2596" s="12"/>
      <c r="T2596" s="12"/>
      <c r="U2596" s="12"/>
    </row>
    <row r="2597" spans="2:21" s="127" customFormat="1" ht="30" customHeight="1">
      <c r="B2597" s="180"/>
      <c r="C2597" s="210"/>
      <c r="D2597" s="180"/>
      <c r="E2597" s="107"/>
      <c r="F2597" s="179"/>
      <c r="G2597" s="179"/>
      <c r="H2597" s="1"/>
      <c r="I2597" s="1"/>
      <c r="J2597" s="1"/>
      <c r="K2597" s="109"/>
      <c r="L2597" s="1"/>
      <c r="M2597" s="1"/>
      <c r="N2597" s="1"/>
      <c r="O2597" s="1"/>
      <c r="P2597" s="12"/>
      <c r="Q2597" s="12"/>
      <c r="R2597" s="12"/>
      <c r="S2597" s="12"/>
      <c r="T2597" s="12"/>
      <c r="U2597" s="12"/>
    </row>
    <row r="2598" spans="2:21" s="127" customFormat="1" ht="30" customHeight="1">
      <c r="B2598" s="180"/>
      <c r="C2598" s="210"/>
      <c r="D2598" s="180"/>
      <c r="E2598" s="107"/>
      <c r="F2598" s="179"/>
      <c r="G2598" s="179"/>
      <c r="H2598" s="1"/>
      <c r="I2598" s="1"/>
      <c r="J2598" s="1"/>
      <c r="K2598" s="109"/>
      <c r="L2598" s="1"/>
      <c r="M2598" s="1"/>
      <c r="N2598" s="1"/>
      <c r="O2598" s="1"/>
      <c r="P2598" s="12"/>
      <c r="Q2598" s="12"/>
      <c r="R2598" s="12"/>
      <c r="S2598" s="12"/>
      <c r="T2598" s="12"/>
      <c r="U2598" s="12"/>
    </row>
    <row r="2599" spans="2:21" s="127" customFormat="1" ht="30" customHeight="1">
      <c r="B2599" s="180"/>
      <c r="C2599" s="210"/>
      <c r="D2599" s="180"/>
      <c r="E2599" s="107"/>
      <c r="F2599" s="179"/>
      <c r="G2599" s="179"/>
      <c r="H2599" s="1"/>
      <c r="I2599" s="1"/>
      <c r="J2599" s="1"/>
      <c r="K2599" s="109"/>
      <c r="L2599" s="1"/>
      <c r="M2599" s="1"/>
      <c r="N2599" s="1"/>
      <c r="O2599" s="1"/>
      <c r="P2599" s="12"/>
      <c r="Q2599" s="12"/>
      <c r="R2599" s="12"/>
      <c r="S2599" s="12"/>
      <c r="T2599" s="12"/>
      <c r="U2599" s="12"/>
    </row>
    <row r="2600" spans="2:21" s="127" customFormat="1" ht="30" customHeight="1">
      <c r="B2600" s="180"/>
      <c r="C2600" s="210"/>
      <c r="D2600" s="180"/>
      <c r="E2600" s="107"/>
      <c r="F2600" s="179"/>
      <c r="G2600" s="179"/>
      <c r="H2600" s="1"/>
      <c r="I2600" s="1"/>
      <c r="J2600" s="1"/>
      <c r="K2600" s="109"/>
      <c r="L2600" s="1"/>
      <c r="M2600" s="1"/>
      <c r="N2600" s="1"/>
      <c r="O2600" s="1"/>
      <c r="P2600" s="12"/>
      <c r="Q2600" s="12"/>
      <c r="R2600" s="12"/>
      <c r="S2600" s="12"/>
      <c r="T2600" s="12"/>
      <c r="U2600" s="12"/>
    </row>
    <row r="2601" spans="2:21" s="127" customFormat="1" ht="30" customHeight="1">
      <c r="B2601" s="180"/>
      <c r="C2601" s="210"/>
      <c r="D2601" s="180"/>
      <c r="E2601" s="107"/>
      <c r="F2601" s="179"/>
      <c r="G2601" s="179"/>
      <c r="H2601" s="1"/>
      <c r="I2601" s="1"/>
      <c r="J2601" s="1"/>
      <c r="K2601" s="109"/>
      <c r="L2601" s="1"/>
      <c r="M2601" s="1"/>
      <c r="N2601" s="1"/>
      <c r="O2601" s="1"/>
      <c r="P2601" s="12"/>
      <c r="Q2601" s="12"/>
      <c r="R2601" s="12"/>
      <c r="S2601" s="12"/>
      <c r="T2601" s="12"/>
      <c r="U2601" s="12"/>
    </row>
    <row r="2602" spans="2:21" s="127" customFormat="1" ht="30" customHeight="1">
      <c r="B2602" s="180"/>
      <c r="C2602" s="210"/>
      <c r="D2602" s="180"/>
      <c r="E2602" s="107"/>
      <c r="F2602" s="179"/>
      <c r="G2602" s="179"/>
      <c r="H2602" s="1"/>
      <c r="I2602" s="1"/>
      <c r="J2602" s="1"/>
      <c r="K2602" s="109"/>
      <c r="L2602" s="1"/>
      <c r="M2602" s="1"/>
      <c r="N2602" s="1"/>
      <c r="O2602" s="1"/>
      <c r="P2602" s="12"/>
      <c r="Q2602" s="12"/>
      <c r="R2602" s="12"/>
      <c r="S2602" s="12"/>
      <c r="T2602" s="12"/>
      <c r="U2602" s="12"/>
    </row>
    <row r="2603" spans="2:21" s="127" customFormat="1" ht="30" customHeight="1">
      <c r="B2603" s="180"/>
      <c r="C2603" s="210"/>
      <c r="D2603" s="180"/>
      <c r="E2603" s="107"/>
      <c r="F2603" s="179"/>
      <c r="G2603" s="179"/>
      <c r="H2603" s="1"/>
      <c r="I2603" s="1"/>
      <c r="J2603" s="1"/>
      <c r="K2603" s="109"/>
      <c r="L2603" s="1"/>
      <c r="M2603" s="1"/>
      <c r="N2603" s="1"/>
      <c r="O2603" s="1"/>
      <c r="P2603" s="12"/>
      <c r="Q2603" s="12"/>
      <c r="R2603" s="12"/>
      <c r="S2603" s="12"/>
      <c r="T2603" s="12"/>
      <c r="U2603" s="12"/>
    </row>
    <row r="2604" spans="2:21" s="127" customFormat="1" ht="30" customHeight="1">
      <c r="B2604" s="180"/>
      <c r="C2604" s="210"/>
      <c r="D2604" s="180"/>
      <c r="E2604" s="107"/>
      <c r="F2604" s="179"/>
      <c r="G2604" s="179"/>
      <c r="H2604" s="1"/>
      <c r="I2604" s="1"/>
      <c r="J2604" s="1"/>
      <c r="K2604" s="109"/>
      <c r="L2604" s="1"/>
      <c r="M2604" s="1"/>
      <c r="N2604" s="1"/>
      <c r="O2604" s="1"/>
      <c r="P2604" s="12"/>
      <c r="Q2604" s="12"/>
      <c r="R2604" s="12"/>
      <c r="S2604" s="12"/>
      <c r="T2604" s="12"/>
      <c r="U2604" s="12"/>
    </row>
    <row r="2605" spans="2:21" s="127" customFormat="1" ht="30" customHeight="1">
      <c r="B2605" s="180"/>
      <c r="C2605" s="210"/>
      <c r="D2605" s="180"/>
      <c r="E2605" s="107"/>
      <c r="F2605" s="179"/>
      <c r="G2605" s="179"/>
      <c r="H2605" s="1"/>
      <c r="I2605" s="1"/>
      <c r="J2605" s="1"/>
      <c r="K2605" s="109"/>
      <c r="L2605" s="1"/>
      <c r="M2605" s="1"/>
      <c r="N2605" s="1"/>
      <c r="O2605" s="1"/>
      <c r="P2605" s="12"/>
      <c r="Q2605" s="12"/>
      <c r="R2605" s="12"/>
      <c r="S2605" s="12"/>
      <c r="T2605" s="12"/>
      <c r="U2605" s="12"/>
    </row>
    <row r="2606" spans="2:21" s="127" customFormat="1" ht="30" customHeight="1">
      <c r="B2606" s="180"/>
      <c r="C2606" s="210"/>
      <c r="D2606" s="180"/>
      <c r="E2606" s="107"/>
      <c r="F2606" s="179"/>
      <c r="G2606" s="179"/>
      <c r="H2606" s="1"/>
      <c r="I2606" s="1"/>
      <c r="J2606" s="1"/>
      <c r="K2606" s="109"/>
      <c r="L2606" s="1"/>
      <c r="M2606" s="1"/>
      <c r="N2606" s="1"/>
      <c r="O2606" s="1"/>
      <c r="P2606" s="12"/>
      <c r="Q2606" s="12"/>
      <c r="R2606" s="12"/>
      <c r="S2606" s="12"/>
      <c r="T2606" s="12"/>
      <c r="U2606" s="12"/>
    </row>
    <row r="2607" spans="2:21" s="127" customFormat="1" ht="30" customHeight="1">
      <c r="B2607" s="180"/>
      <c r="C2607" s="210"/>
      <c r="D2607" s="180"/>
      <c r="E2607" s="107"/>
      <c r="F2607" s="179"/>
      <c r="G2607" s="179"/>
      <c r="H2607" s="1"/>
      <c r="I2607" s="1"/>
      <c r="J2607" s="1"/>
      <c r="K2607" s="109"/>
      <c r="L2607" s="1"/>
      <c r="M2607" s="1"/>
      <c r="N2607" s="1"/>
      <c r="O2607" s="1"/>
      <c r="P2607" s="12"/>
      <c r="Q2607" s="12"/>
      <c r="R2607" s="12"/>
      <c r="S2607" s="12"/>
      <c r="T2607" s="12"/>
      <c r="U2607" s="12"/>
    </row>
    <row r="2608" spans="2:21" s="127" customFormat="1" ht="30" customHeight="1">
      <c r="B2608" s="180"/>
      <c r="C2608" s="210"/>
      <c r="D2608" s="180"/>
      <c r="E2608" s="107"/>
      <c r="F2608" s="179"/>
      <c r="G2608" s="179"/>
      <c r="H2608" s="1"/>
      <c r="I2608" s="1"/>
      <c r="J2608" s="1"/>
      <c r="K2608" s="109"/>
      <c r="L2608" s="1"/>
      <c r="M2608" s="1"/>
      <c r="N2608" s="1"/>
      <c r="O2608" s="1"/>
      <c r="P2608" s="12"/>
      <c r="Q2608" s="12"/>
      <c r="R2608" s="12"/>
      <c r="S2608" s="12"/>
      <c r="T2608" s="12"/>
      <c r="U2608" s="12"/>
    </row>
    <row r="2609" spans="2:21" s="127" customFormat="1" ht="30" customHeight="1">
      <c r="B2609" s="180"/>
      <c r="C2609" s="210"/>
      <c r="D2609" s="180"/>
      <c r="E2609" s="107"/>
      <c r="F2609" s="179"/>
      <c r="G2609" s="179"/>
      <c r="H2609" s="1"/>
      <c r="I2609" s="1"/>
      <c r="J2609" s="1"/>
      <c r="K2609" s="109"/>
      <c r="L2609" s="1"/>
      <c r="M2609" s="1"/>
      <c r="N2609" s="1"/>
      <c r="O2609" s="1"/>
      <c r="P2609" s="12"/>
      <c r="Q2609" s="12"/>
      <c r="R2609" s="12"/>
      <c r="S2609" s="12"/>
      <c r="T2609" s="12"/>
      <c r="U2609" s="12"/>
    </row>
    <row r="2610" spans="2:21" s="127" customFormat="1" ht="30" customHeight="1">
      <c r="B2610" s="180"/>
      <c r="C2610" s="210"/>
      <c r="D2610" s="180"/>
      <c r="E2610" s="107"/>
      <c r="F2610" s="179"/>
      <c r="G2610" s="179"/>
      <c r="H2610" s="1"/>
      <c r="I2610" s="1"/>
      <c r="J2610" s="1"/>
      <c r="K2610" s="109"/>
      <c r="L2610" s="1"/>
      <c r="M2610" s="1"/>
      <c r="N2610" s="1"/>
      <c r="O2610" s="1"/>
      <c r="P2610" s="12"/>
      <c r="Q2610" s="12"/>
      <c r="R2610" s="12"/>
      <c r="S2610" s="12"/>
      <c r="T2610" s="12"/>
      <c r="U2610" s="12"/>
    </row>
    <row r="2611" spans="2:21" s="127" customFormat="1" ht="30" customHeight="1">
      <c r="B2611" s="180"/>
      <c r="C2611" s="210"/>
      <c r="D2611" s="180"/>
      <c r="E2611" s="107"/>
      <c r="F2611" s="179"/>
      <c r="G2611" s="179"/>
      <c r="H2611" s="1"/>
      <c r="I2611" s="1"/>
      <c r="J2611" s="1"/>
      <c r="K2611" s="109"/>
      <c r="L2611" s="1"/>
      <c r="M2611" s="1"/>
      <c r="N2611" s="1"/>
      <c r="O2611" s="1"/>
      <c r="P2611" s="12"/>
      <c r="Q2611" s="12"/>
      <c r="R2611" s="12"/>
      <c r="S2611" s="12"/>
      <c r="T2611" s="12"/>
      <c r="U2611" s="12"/>
    </row>
    <row r="2612" spans="2:21" s="127" customFormat="1" ht="30" customHeight="1">
      <c r="B2612" s="180"/>
      <c r="C2612" s="210"/>
      <c r="D2612" s="180"/>
      <c r="E2612" s="107"/>
      <c r="F2612" s="179"/>
      <c r="G2612" s="179"/>
      <c r="H2612" s="1"/>
      <c r="I2612" s="1"/>
      <c r="J2612" s="1"/>
      <c r="K2612" s="109"/>
      <c r="L2612" s="1"/>
      <c r="M2612" s="1"/>
      <c r="N2612" s="1"/>
      <c r="O2612" s="1"/>
      <c r="P2612" s="12"/>
      <c r="Q2612" s="12"/>
      <c r="R2612" s="12"/>
      <c r="S2612" s="12"/>
      <c r="T2612" s="12"/>
      <c r="U2612" s="12"/>
    </row>
    <row r="2613" spans="2:21" s="127" customFormat="1" ht="30" customHeight="1">
      <c r="B2613" s="180"/>
      <c r="C2613" s="210"/>
      <c r="D2613" s="180"/>
      <c r="E2613" s="107"/>
      <c r="F2613" s="179"/>
      <c r="G2613" s="179"/>
      <c r="H2613" s="1"/>
      <c r="I2613" s="1"/>
      <c r="J2613" s="1"/>
      <c r="K2613" s="109"/>
      <c r="L2613" s="1"/>
      <c r="M2613" s="1"/>
      <c r="N2613" s="1"/>
      <c r="O2613" s="1"/>
      <c r="P2613" s="12"/>
      <c r="Q2613" s="12"/>
      <c r="R2613" s="12"/>
      <c r="S2613" s="12"/>
      <c r="T2613" s="12"/>
      <c r="U2613" s="12"/>
    </row>
    <row r="2614" spans="2:21" s="127" customFormat="1" ht="30" customHeight="1">
      <c r="B2614" s="180"/>
      <c r="C2614" s="210"/>
      <c r="D2614" s="180"/>
      <c r="E2614" s="107"/>
      <c r="F2614" s="179"/>
      <c r="G2614" s="179"/>
      <c r="H2614" s="1"/>
      <c r="I2614" s="1"/>
      <c r="J2614" s="1"/>
      <c r="K2614" s="109"/>
      <c r="L2614" s="1"/>
      <c r="M2614" s="1"/>
      <c r="N2614" s="1"/>
      <c r="O2614" s="1"/>
      <c r="P2614" s="12"/>
      <c r="Q2614" s="12"/>
      <c r="R2614" s="12"/>
      <c r="S2614" s="12"/>
      <c r="T2614" s="12"/>
      <c r="U2614" s="12"/>
    </row>
    <row r="2615" spans="2:21" s="127" customFormat="1" ht="30" customHeight="1">
      <c r="B2615" s="180"/>
      <c r="C2615" s="210"/>
      <c r="D2615" s="180"/>
      <c r="E2615" s="107"/>
      <c r="F2615" s="179"/>
      <c r="G2615" s="179"/>
      <c r="H2615" s="1"/>
      <c r="I2615" s="1"/>
      <c r="J2615" s="1"/>
      <c r="K2615" s="109"/>
      <c r="L2615" s="1"/>
      <c r="M2615" s="1"/>
      <c r="N2615" s="1"/>
      <c r="O2615" s="1"/>
      <c r="P2615" s="12"/>
      <c r="Q2615" s="12"/>
      <c r="R2615" s="12"/>
      <c r="S2615" s="12"/>
      <c r="T2615" s="12"/>
      <c r="U2615" s="12"/>
    </row>
    <row r="2616" spans="2:21" s="127" customFormat="1" ht="30" customHeight="1">
      <c r="B2616" s="180"/>
      <c r="C2616" s="210"/>
      <c r="D2616" s="180"/>
      <c r="E2616" s="107"/>
      <c r="F2616" s="179"/>
      <c r="G2616" s="179"/>
      <c r="H2616" s="1"/>
      <c r="I2616" s="1"/>
      <c r="J2616" s="1"/>
      <c r="K2616" s="109"/>
      <c r="L2616" s="1"/>
      <c r="M2616" s="1"/>
      <c r="N2616" s="1"/>
      <c r="O2616" s="1"/>
      <c r="P2616" s="12"/>
      <c r="Q2616" s="12"/>
      <c r="R2616" s="12"/>
      <c r="S2616" s="12"/>
      <c r="T2616" s="12"/>
      <c r="U2616" s="12"/>
    </row>
    <row r="2617" spans="2:21" s="127" customFormat="1" ht="30" customHeight="1">
      <c r="B2617" s="180"/>
      <c r="C2617" s="210"/>
      <c r="D2617" s="180"/>
      <c r="E2617" s="107"/>
      <c r="F2617" s="179"/>
      <c r="G2617" s="179"/>
      <c r="H2617" s="1"/>
      <c r="I2617" s="1"/>
      <c r="J2617" s="1"/>
      <c r="K2617" s="109"/>
      <c r="L2617" s="1"/>
      <c r="M2617" s="1"/>
      <c r="N2617" s="1"/>
      <c r="O2617" s="1"/>
      <c r="P2617" s="12"/>
      <c r="Q2617" s="12"/>
      <c r="R2617" s="12"/>
      <c r="S2617" s="12"/>
      <c r="T2617" s="12"/>
      <c r="U2617" s="12"/>
    </row>
    <row r="2618" spans="2:21" s="127" customFormat="1" ht="30" customHeight="1">
      <c r="B2618" s="180"/>
      <c r="C2618" s="210"/>
      <c r="D2618" s="180"/>
      <c r="E2618" s="107"/>
      <c r="F2618" s="179"/>
      <c r="G2618" s="179"/>
      <c r="H2618" s="1"/>
      <c r="I2618" s="1"/>
      <c r="J2618" s="1"/>
      <c r="K2618" s="109"/>
      <c r="L2618" s="1"/>
      <c r="M2618" s="1"/>
      <c r="N2618" s="1"/>
      <c r="O2618" s="1"/>
      <c r="P2618" s="12"/>
      <c r="Q2618" s="12"/>
      <c r="R2618" s="12"/>
      <c r="S2618" s="12"/>
      <c r="T2618" s="12"/>
      <c r="U2618" s="12"/>
    </row>
    <row r="2619" spans="2:21" s="127" customFormat="1" ht="30" customHeight="1">
      <c r="B2619" s="180"/>
      <c r="C2619" s="210"/>
      <c r="D2619" s="180"/>
      <c r="E2619" s="107"/>
      <c r="F2619" s="179"/>
      <c r="G2619" s="179"/>
      <c r="H2619" s="1"/>
      <c r="I2619" s="1"/>
      <c r="J2619" s="1"/>
      <c r="K2619" s="109"/>
      <c r="L2619" s="1"/>
      <c r="M2619" s="1"/>
      <c r="N2619" s="1"/>
      <c r="O2619" s="1"/>
      <c r="P2619" s="12"/>
      <c r="Q2619" s="12"/>
      <c r="R2619" s="12"/>
      <c r="S2619" s="12"/>
      <c r="T2619" s="12"/>
      <c r="U2619" s="12"/>
    </row>
    <row r="2620" spans="2:21" s="127" customFormat="1" ht="30" customHeight="1">
      <c r="B2620" s="180"/>
      <c r="C2620" s="210"/>
      <c r="D2620" s="180"/>
      <c r="E2620" s="107"/>
      <c r="F2620" s="179"/>
      <c r="G2620" s="179"/>
      <c r="H2620" s="1"/>
      <c r="I2620" s="1"/>
      <c r="J2620" s="1"/>
      <c r="K2620" s="109"/>
      <c r="L2620" s="1"/>
      <c r="M2620" s="1"/>
      <c r="N2620" s="1"/>
      <c r="O2620" s="1"/>
      <c r="P2620" s="12"/>
      <c r="Q2620" s="12"/>
      <c r="R2620" s="12"/>
      <c r="S2620" s="12"/>
      <c r="T2620" s="12"/>
      <c r="U2620" s="12"/>
    </row>
    <row r="2621" spans="2:21" s="127" customFormat="1" ht="30" customHeight="1">
      <c r="B2621" s="180"/>
      <c r="C2621" s="210"/>
      <c r="D2621" s="180"/>
      <c r="E2621" s="107"/>
      <c r="F2621" s="179"/>
      <c r="G2621" s="179"/>
      <c r="H2621" s="1"/>
      <c r="I2621" s="1"/>
      <c r="J2621" s="1"/>
      <c r="K2621" s="109"/>
      <c r="L2621" s="1"/>
      <c r="M2621" s="1"/>
      <c r="N2621" s="1"/>
      <c r="O2621" s="1"/>
      <c r="P2621" s="12"/>
      <c r="Q2621" s="12"/>
      <c r="R2621" s="12"/>
      <c r="S2621" s="12"/>
      <c r="T2621" s="12"/>
      <c r="U2621" s="12"/>
    </row>
    <row r="2622" spans="2:21" s="127" customFormat="1" ht="30" customHeight="1">
      <c r="B2622" s="180"/>
      <c r="C2622" s="210"/>
      <c r="D2622" s="180"/>
      <c r="E2622" s="107"/>
      <c r="F2622" s="179"/>
      <c r="G2622" s="179"/>
      <c r="H2622" s="1"/>
      <c r="I2622" s="1"/>
      <c r="J2622" s="1"/>
      <c r="K2622" s="109"/>
      <c r="L2622" s="1"/>
      <c r="M2622" s="1"/>
      <c r="N2622" s="1"/>
      <c r="O2622" s="1"/>
      <c r="P2622" s="12"/>
      <c r="Q2622" s="12"/>
      <c r="R2622" s="12"/>
      <c r="S2622" s="12"/>
      <c r="T2622" s="12"/>
      <c r="U2622" s="12"/>
    </row>
    <row r="2623" spans="2:21" s="127" customFormat="1" ht="30" customHeight="1">
      <c r="B2623" s="180"/>
      <c r="C2623" s="210"/>
      <c r="D2623" s="180"/>
      <c r="E2623" s="107"/>
      <c r="F2623" s="179"/>
      <c r="G2623" s="179"/>
      <c r="H2623" s="1"/>
      <c r="I2623" s="1"/>
      <c r="J2623" s="1"/>
      <c r="K2623" s="109"/>
      <c r="L2623" s="1"/>
      <c r="M2623" s="1"/>
      <c r="N2623" s="1"/>
      <c r="O2623" s="1"/>
      <c r="P2623" s="12"/>
      <c r="Q2623" s="12"/>
      <c r="R2623" s="12"/>
      <c r="S2623" s="12"/>
      <c r="T2623" s="12"/>
      <c r="U2623" s="12"/>
    </row>
    <row r="2624" spans="2:21" s="127" customFormat="1" ht="30" customHeight="1">
      <c r="B2624" s="180"/>
      <c r="C2624" s="210"/>
      <c r="D2624" s="180"/>
      <c r="E2624" s="107"/>
      <c r="F2624" s="179"/>
      <c r="G2624" s="179"/>
      <c r="H2624" s="1"/>
      <c r="I2624" s="1"/>
      <c r="J2624" s="1"/>
      <c r="K2624" s="109"/>
      <c r="L2624" s="1"/>
      <c r="M2624" s="1"/>
      <c r="N2624" s="1"/>
      <c r="O2624" s="1"/>
      <c r="P2624" s="12"/>
      <c r="Q2624" s="12"/>
      <c r="R2624" s="12"/>
      <c r="S2624" s="12"/>
      <c r="T2624" s="12"/>
      <c r="U2624" s="12"/>
    </row>
    <row r="2625" spans="2:21" s="127" customFormat="1" ht="30" customHeight="1">
      <c r="B2625" s="180"/>
      <c r="C2625" s="210"/>
      <c r="D2625" s="180"/>
      <c r="E2625" s="107"/>
      <c r="F2625" s="179"/>
      <c r="G2625" s="179"/>
      <c r="H2625" s="1"/>
      <c r="I2625" s="1"/>
      <c r="J2625" s="1"/>
      <c r="K2625" s="109"/>
      <c r="L2625" s="1"/>
      <c r="M2625" s="1"/>
      <c r="N2625" s="1"/>
      <c r="O2625" s="1"/>
      <c r="P2625" s="12"/>
      <c r="Q2625" s="12"/>
      <c r="R2625" s="12"/>
      <c r="S2625" s="12"/>
      <c r="T2625" s="12"/>
      <c r="U2625" s="12"/>
    </row>
    <row r="2626" spans="2:21" s="127" customFormat="1" ht="30" customHeight="1">
      <c r="B2626" s="180"/>
      <c r="C2626" s="210"/>
      <c r="D2626" s="180"/>
      <c r="E2626" s="107"/>
      <c r="F2626" s="179"/>
      <c r="G2626" s="179"/>
      <c r="H2626" s="1"/>
      <c r="I2626" s="1"/>
      <c r="J2626" s="1"/>
      <c r="K2626" s="109"/>
      <c r="L2626" s="1"/>
      <c r="M2626" s="1"/>
      <c r="N2626" s="1"/>
      <c r="O2626" s="1"/>
      <c r="P2626" s="12"/>
      <c r="Q2626" s="12"/>
      <c r="R2626" s="12"/>
      <c r="S2626" s="12"/>
      <c r="T2626" s="12"/>
      <c r="U2626" s="12"/>
    </row>
    <row r="2627" spans="2:21" s="127" customFormat="1" ht="30" customHeight="1">
      <c r="B2627" s="180"/>
      <c r="C2627" s="210"/>
      <c r="D2627" s="180"/>
      <c r="E2627" s="107"/>
      <c r="F2627" s="179"/>
      <c r="G2627" s="179"/>
      <c r="H2627" s="1"/>
      <c r="I2627" s="1"/>
      <c r="J2627" s="1"/>
      <c r="K2627" s="109"/>
      <c r="L2627" s="1"/>
      <c r="M2627" s="1"/>
      <c r="N2627" s="1"/>
      <c r="O2627" s="1"/>
      <c r="P2627" s="12"/>
      <c r="Q2627" s="12"/>
      <c r="R2627" s="12"/>
      <c r="S2627" s="12"/>
      <c r="T2627" s="12"/>
      <c r="U2627" s="12"/>
    </row>
    <row r="2628" spans="2:21" s="127" customFormat="1" ht="30" customHeight="1">
      <c r="B2628" s="180"/>
      <c r="C2628" s="210"/>
      <c r="D2628" s="180"/>
      <c r="E2628" s="107"/>
      <c r="F2628" s="179"/>
      <c r="G2628" s="179"/>
      <c r="H2628" s="1"/>
      <c r="I2628" s="1"/>
      <c r="J2628" s="1"/>
      <c r="K2628" s="109"/>
      <c r="L2628" s="1"/>
      <c r="M2628" s="1"/>
      <c r="N2628" s="1"/>
      <c r="O2628" s="1"/>
      <c r="P2628" s="12"/>
      <c r="Q2628" s="12"/>
      <c r="R2628" s="12"/>
      <c r="S2628" s="12"/>
      <c r="T2628" s="12"/>
      <c r="U2628" s="12"/>
    </row>
    <row r="2629" spans="2:21" s="127" customFormat="1" ht="30" customHeight="1">
      <c r="B2629" s="180"/>
      <c r="C2629" s="210"/>
      <c r="D2629" s="180"/>
      <c r="E2629" s="107"/>
      <c r="F2629" s="179"/>
      <c r="G2629" s="179"/>
      <c r="H2629" s="1"/>
      <c r="I2629" s="1"/>
      <c r="J2629" s="1"/>
      <c r="K2629" s="109"/>
      <c r="L2629" s="1"/>
      <c r="M2629" s="1"/>
      <c r="N2629" s="1"/>
      <c r="O2629" s="1"/>
      <c r="P2629" s="12"/>
      <c r="Q2629" s="12"/>
      <c r="R2629" s="12"/>
      <c r="S2629" s="12"/>
      <c r="T2629" s="12"/>
      <c r="U2629" s="12"/>
    </row>
    <row r="2630" spans="2:21" s="127" customFormat="1" ht="30" customHeight="1">
      <c r="B2630" s="180"/>
      <c r="C2630" s="210"/>
      <c r="D2630" s="180"/>
      <c r="E2630" s="107"/>
      <c r="F2630" s="179"/>
      <c r="G2630" s="179"/>
      <c r="H2630" s="1"/>
      <c r="I2630" s="1"/>
      <c r="J2630" s="1"/>
      <c r="K2630" s="109"/>
      <c r="L2630" s="1"/>
      <c r="M2630" s="1"/>
      <c r="N2630" s="1"/>
      <c r="O2630" s="1"/>
      <c r="P2630" s="12"/>
      <c r="Q2630" s="12"/>
      <c r="R2630" s="12"/>
      <c r="S2630" s="12"/>
      <c r="T2630" s="12"/>
      <c r="U2630" s="12"/>
    </row>
    <row r="2631" spans="2:21" s="127" customFormat="1" ht="30" customHeight="1">
      <c r="B2631" s="180"/>
      <c r="C2631" s="210"/>
      <c r="D2631" s="180"/>
      <c r="E2631" s="107"/>
      <c r="F2631" s="179"/>
      <c r="G2631" s="179"/>
      <c r="H2631" s="1"/>
      <c r="I2631" s="1"/>
      <c r="J2631" s="1"/>
      <c r="K2631" s="109"/>
      <c r="L2631" s="1"/>
      <c r="M2631" s="1"/>
      <c r="N2631" s="1"/>
      <c r="O2631" s="1"/>
      <c r="P2631" s="12"/>
      <c r="Q2631" s="12"/>
      <c r="R2631" s="12"/>
      <c r="S2631" s="12"/>
      <c r="T2631" s="12"/>
      <c r="U2631" s="12"/>
    </row>
    <row r="2632" spans="2:21" s="127" customFormat="1" ht="30" customHeight="1">
      <c r="B2632" s="180"/>
      <c r="C2632" s="210"/>
      <c r="D2632" s="180"/>
      <c r="E2632" s="107"/>
      <c r="F2632" s="179"/>
      <c r="G2632" s="179"/>
      <c r="H2632" s="1"/>
      <c r="I2632" s="1"/>
      <c r="J2632" s="1"/>
      <c r="K2632" s="109"/>
      <c r="L2632" s="1"/>
      <c r="M2632" s="1"/>
      <c r="N2632" s="1"/>
      <c r="O2632" s="1"/>
      <c r="P2632" s="12"/>
      <c r="Q2632" s="12"/>
      <c r="R2632" s="12"/>
      <c r="S2632" s="12"/>
      <c r="T2632" s="12"/>
      <c r="U2632" s="12"/>
    </row>
    <row r="2633" spans="2:21" s="127" customFormat="1" ht="30" customHeight="1">
      <c r="B2633" s="180"/>
      <c r="C2633" s="210"/>
      <c r="D2633" s="180"/>
      <c r="E2633" s="107"/>
      <c r="F2633" s="179"/>
      <c r="G2633" s="179"/>
      <c r="H2633" s="1"/>
      <c r="I2633" s="1"/>
      <c r="J2633" s="1"/>
      <c r="K2633" s="109"/>
      <c r="L2633" s="1"/>
      <c r="M2633" s="1"/>
      <c r="N2633" s="1"/>
      <c r="O2633" s="1"/>
      <c r="P2633" s="12"/>
      <c r="Q2633" s="12"/>
      <c r="R2633" s="12"/>
      <c r="S2633" s="12"/>
      <c r="T2633" s="12"/>
      <c r="U2633" s="12"/>
    </row>
    <row r="2634" spans="2:21" s="127" customFormat="1" ht="30" customHeight="1">
      <c r="B2634" s="180"/>
      <c r="C2634" s="210"/>
      <c r="D2634" s="180"/>
      <c r="E2634" s="107"/>
      <c r="F2634" s="179"/>
      <c r="G2634" s="179"/>
      <c r="H2634" s="1"/>
      <c r="I2634" s="1"/>
      <c r="J2634" s="1"/>
      <c r="K2634" s="109"/>
      <c r="L2634" s="1"/>
      <c r="M2634" s="1"/>
      <c r="N2634" s="1"/>
      <c r="O2634" s="1"/>
      <c r="P2634" s="12"/>
      <c r="Q2634" s="12"/>
      <c r="R2634" s="12"/>
      <c r="S2634" s="12"/>
      <c r="T2634" s="12"/>
      <c r="U2634" s="12"/>
    </row>
    <row r="2635" spans="2:21" s="127" customFormat="1" ht="30" customHeight="1">
      <c r="B2635" s="180"/>
      <c r="C2635" s="210"/>
      <c r="D2635" s="180"/>
      <c r="E2635" s="107"/>
      <c r="F2635" s="179"/>
      <c r="G2635" s="179"/>
      <c r="H2635" s="1"/>
      <c r="I2635" s="1"/>
      <c r="J2635" s="1"/>
      <c r="K2635" s="109"/>
      <c r="L2635" s="1"/>
      <c r="M2635" s="1"/>
      <c r="N2635" s="1"/>
      <c r="O2635" s="1"/>
      <c r="P2635" s="12"/>
      <c r="Q2635" s="12"/>
      <c r="R2635" s="12"/>
      <c r="S2635" s="12"/>
      <c r="T2635" s="12"/>
      <c r="U2635" s="12"/>
    </row>
    <row r="2636" spans="2:21" s="127" customFormat="1" ht="30" customHeight="1">
      <c r="B2636" s="180"/>
      <c r="C2636" s="210"/>
      <c r="D2636" s="180"/>
      <c r="E2636" s="107"/>
      <c r="F2636" s="179"/>
      <c r="G2636" s="179"/>
      <c r="H2636" s="1"/>
      <c r="I2636" s="1"/>
      <c r="J2636" s="1"/>
      <c r="K2636" s="109"/>
      <c r="L2636" s="1"/>
      <c r="M2636" s="1"/>
      <c r="N2636" s="1"/>
      <c r="O2636" s="1"/>
      <c r="P2636" s="12"/>
      <c r="Q2636" s="12"/>
      <c r="R2636" s="12"/>
      <c r="S2636" s="12"/>
      <c r="T2636" s="12"/>
      <c r="U2636" s="12"/>
    </row>
    <row r="2637" spans="2:21" s="127" customFormat="1" ht="30" customHeight="1">
      <c r="B2637" s="180"/>
      <c r="C2637" s="210"/>
      <c r="D2637" s="180"/>
      <c r="E2637" s="107"/>
      <c r="F2637" s="179"/>
      <c r="G2637" s="179"/>
      <c r="H2637" s="1"/>
      <c r="I2637" s="1"/>
      <c r="J2637" s="1"/>
      <c r="K2637" s="109"/>
      <c r="L2637" s="1"/>
      <c r="M2637" s="1"/>
      <c r="N2637" s="1"/>
      <c r="O2637" s="1"/>
      <c r="P2637" s="12"/>
      <c r="Q2637" s="12"/>
      <c r="R2637" s="12"/>
      <c r="S2637" s="12"/>
      <c r="T2637" s="12"/>
      <c r="U2637" s="12"/>
    </row>
    <row r="2638" spans="2:21" s="127" customFormat="1" ht="30" customHeight="1">
      <c r="B2638" s="180"/>
      <c r="C2638" s="210"/>
      <c r="D2638" s="180"/>
      <c r="E2638" s="107"/>
      <c r="F2638" s="179"/>
      <c r="G2638" s="179"/>
      <c r="H2638" s="1"/>
      <c r="I2638" s="1"/>
      <c r="J2638" s="1"/>
      <c r="K2638" s="109"/>
      <c r="L2638" s="1"/>
      <c r="M2638" s="1"/>
      <c r="N2638" s="1"/>
      <c r="O2638" s="1"/>
      <c r="P2638" s="12"/>
      <c r="Q2638" s="12"/>
      <c r="R2638" s="12"/>
      <c r="S2638" s="12"/>
      <c r="T2638" s="12"/>
      <c r="U2638" s="12"/>
    </row>
    <row r="2639" spans="2:21" s="127" customFormat="1" ht="30" customHeight="1">
      <c r="B2639" s="180"/>
      <c r="C2639" s="210"/>
      <c r="D2639" s="180"/>
      <c r="E2639" s="107"/>
      <c r="F2639" s="179"/>
      <c r="G2639" s="179"/>
      <c r="H2639" s="1"/>
      <c r="I2639" s="1"/>
      <c r="J2639" s="1"/>
      <c r="K2639" s="109"/>
      <c r="L2639" s="1"/>
      <c r="M2639" s="1"/>
      <c r="N2639" s="1"/>
      <c r="O2639" s="1"/>
      <c r="P2639" s="12"/>
      <c r="Q2639" s="12"/>
      <c r="R2639" s="12"/>
      <c r="S2639" s="12"/>
      <c r="T2639" s="12"/>
      <c r="U2639" s="12"/>
    </row>
    <row r="2640" spans="2:21" s="127" customFormat="1" ht="30" customHeight="1">
      <c r="B2640" s="180"/>
      <c r="C2640" s="210"/>
      <c r="D2640" s="180"/>
      <c r="E2640" s="107"/>
      <c r="F2640" s="179"/>
      <c r="G2640" s="179"/>
      <c r="H2640" s="1"/>
      <c r="I2640" s="1"/>
      <c r="J2640" s="1"/>
      <c r="K2640" s="109"/>
      <c r="L2640" s="1"/>
      <c r="M2640" s="1"/>
      <c r="N2640" s="1"/>
      <c r="O2640" s="1"/>
      <c r="P2640" s="12"/>
      <c r="Q2640" s="12"/>
      <c r="R2640" s="12"/>
      <c r="S2640" s="12"/>
      <c r="T2640" s="12"/>
      <c r="U2640" s="12"/>
    </row>
    <row r="2641" spans="2:21" s="127" customFormat="1" ht="30" customHeight="1">
      <c r="B2641" s="180"/>
      <c r="C2641" s="210"/>
      <c r="D2641" s="180"/>
      <c r="E2641" s="107"/>
      <c r="F2641" s="179"/>
      <c r="G2641" s="179"/>
      <c r="H2641" s="1"/>
      <c r="I2641" s="1"/>
      <c r="J2641" s="1"/>
      <c r="K2641" s="109"/>
      <c r="L2641" s="1"/>
      <c r="M2641" s="1"/>
      <c r="N2641" s="1"/>
      <c r="O2641" s="1"/>
      <c r="P2641" s="12"/>
      <c r="Q2641" s="12"/>
      <c r="R2641" s="12"/>
      <c r="S2641" s="12"/>
      <c r="T2641" s="12"/>
      <c r="U2641" s="12"/>
    </row>
    <row r="2642" spans="2:21" s="127" customFormat="1" ht="30" customHeight="1">
      <c r="B2642" s="180"/>
      <c r="C2642" s="210"/>
      <c r="D2642" s="180"/>
      <c r="E2642" s="107"/>
      <c r="F2642" s="179"/>
      <c r="G2642" s="179"/>
      <c r="H2642" s="1"/>
      <c r="I2642" s="1"/>
      <c r="J2642" s="1"/>
      <c r="K2642" s="109"/>
      <c r="L2642" s="1"/>
      <c r="M2642" s="1"/>
      <c r="N2642" s="1"/>
      <c r="O2642" s="1"/>
      <c r="P2642" s="12"/>
      <c r="Q2642" s="12"/>
      <c r="R2642" s="12"/>
      <c r="S2642" s="12"/>
      <c r="T2642" s="12"/>
      <c r="U2642" s="12"/>
    </row>
    <row r="2643" spans="2:21" s="127" customFormat="1" ht="30" customHeight="1">
      <c r="B2643" s="180"/>
      <c r="C2643" s="210"/>
      <c r="D2643" s="180"/>
      <c r="E2643" s="107"/>
      <c r="F2643" s="179"/>
      <c r="G2643" s="179"/>
      <c r="H2643" s="1"/>
      <c r="I2643" s="1"/>
      <c r="J2643" s="1"/>
      <c r="K2643" s="109"/>
      <c r="L2643" s="1"/>
      <c r="M2643" s="1"/>
      <c r="N2643" s="1"/>
      <c r="O2643" s="1"/>
      <c r="P2643" s="12"/>
      <c r="Q2643" s="12"/>
      <c r="R2643" s="12"/>
      <c r="S2643" s="12"/>
      <c r="T2643" s="12"/>
      <c r="U2643" s="12"/>
    </row>
    <row r="2644" spans="2:21" s="127" customFormat="1" ht="30" customHeight="1">
      <c r="B2644" s="180"/>
      <c r="C2644" s="210"/>
      <c r="D2644" s="180"/>
      <c r="E2644" s="107"/>
      <c r="F2644" s="179"/>
      <c r="G2644" s="179"/>
      <c r="H2644" s="1"/>
      <c r="I2644" s="1"/>
      <c r="J2644" s="1"/>
      <c r="K2644" s="109"/>
      <c r="L2644" s="1"/>
      <c r="M2644" s="1"/>
      <c r="N2644" s="1"/>
      <c r="O2644" s="1"/>
      <c r="P2644" s="12"/>
      <c r="Q2644" s="12"/>
      <c r="R2644" s="12"/>
      <c r="S2644" s="12"/>
      <c r="T2644" s="12"/>
      <c r="U2644" s="12"/>
    </row>
    <row r="2645" spans="2:21" s="127" customFormat="1" ht="30" customHeight="1">
      <c r="B2645" s="180"/>
      <c r="C2645" s="210"/>
      <c r="D2645" s="180"/>
      <c r="E2645" s="107"/>
      <c r="F2645" s="179"/>
      <c r="G2645" s="179"/>
      <c r="H2645" s="1"/>
      <c r="I2645" s="1"/>
      <c r="J2645" s="1"/>
      <c r="K2645" s="109"/>
      <c r="L2645" s="1"/>
      <c r="M2645" s="1"/>
      <c r="N2645" s="1"/>
      <c r="O2645" s="1"/>
      <c r="P2645" s="12"/>
      <c r="Q2645" s="12"/>
      <c r="R2645" s="12"/>
      <c r="S2645" s="12"/>
      <c r="T2645" s="12"/>
      <c r="U2645" s="12"/>
    </row>
    <row r="2646" spans="2:21" s="127" customFormat="1" ht="30" customHeight="1">
      <c r="B2646" s="180"/>
      <c r="C2646" s="210"/>
      <c r="D2646" s="180"/>
      <c r="E2646" s="107"/>
      <c r="F2646" s="179"/>
      <c r="G2646" s="179"/>
      <c r="H2646" s="1"/>
      <c r="I2646" s="1"/>
      <c r="J2646" s="1"/>
      <c r="K2646" s="109"/>
      <c r="L2646" s="1"/>
      <c r="M2646" s="1"/>
      <c r="N2646" s="1"/>
      <c r="O2646" s="1"/>
      <c r="P2646" s="12"/>
      <c r="Q2646" s="12"/>
      <c r="R2646" s="12"/>
      <c r="S2646" s="12"/>
      <c r="T2646" s="12"/>
      <c r="U2646" s="12"/>
    </row>
    <row r="2647" spans="2:21" s="127" customFormat="1" ht="30" customHeight="1">
      <c r="B2647" s="180"/>
      <c r="C2647" s="210"/>
      <c r="D2647" s="180"/>
      <c r="E2647" s="107"/>
      <c r="F2647" s="179"/>
      <c r="G2647" s="179"/>
      <c r="H2647" s="1"/>
      <c r="I2647" s="1"/>
      <c r="J2647" s="1"/>
      <c r="K2647" s="109"/>
      <c r="L2647" s="1"/>
      <c r="M2647" s="1"/>
      <c r="N2647" s="1"/>
      <c r="O2647" s="1"/>
      <c r="P2647" s="12"/>
      <c r="Q2647" s="12"/>
      <c r="R2647" s="12"/>
      <c r="S2647" s="12"/>
      <c r="T2647" s="12"/>
      <c r="U2647" s="12"/>
    </row>
    <row r="2648" spans="2:21" s="127" customFormat="1" ht="30" customHeight="1">
      <c r="B2648" s="180"/>
      <c r="C2648" s="210"/>
      <c r="D2648" s="180"/>
      <c r="E2648" s="107"/>
      <c r="F2648" s="179"/>
      <c r="G2648" s="179"/>
      <c r="H2648" s="1"/>
      <c r="I2648" s="1"/>
      <c r="J2648" s="1"/>
      <c r="K2648" s="109"/>
      <c r="L2648" s="1"/>
      <c r="M2648" s="1"/>
      <c r="N2648" s="1"/>
      <c r="O2648" s="1"/>
      <c r="P2648" s="12"/>
      <c r="Q2648" s="12"/>
      <c r="R2648" s="12"/>
      <c r="S2648" s="12"/>
      <c r="T2648" s="12"/>
      <c r="U2648" s="12"/>
    </row>
    <row r="2649" spans="2:21" s="127" customFormat="1" ht="30" customHeight="1">
      <c r="B2649" s="180"/>
      <c r="C2649" s="210"/>
      <c r="D2649" s="180"/>
      <c r="E2649" s="107"/>
      <c r="F2649" s="179"/>
      <c r="G2649" s="179"/>
      <c r="H2649" s="1"/>
      <c r="I2649" s="1"/>
      <c r="J2649" s="1"/>
      <c r="K2649" s="109"/>
      <c r="L2649" s="1"/>
      <c r="M2649" s="1"/>
      <c r="N2649" s="1"/>
      <c r="O2649" s="1"/>
      <c r="P2649" s="12"/>
      <c r="Q2649" s="12"/>
      <c r="R2649" s="12"/>
      <c r="S2649" s="12"/>
      <c r="T2649" s="12"/>
      <c r="U2649" s="12"/>
    </row>
    <row r="2650" spans="2:21" s="127" customFormat="1" ht="30" customHeight="1">
      <c r="B2650" s="180"/>
      <c r="C2650" s="210"/>
      <c r="D2650" s="180"/>
      <c r="E2650" s="107"/>
      <c r="F2650" s="179"/>
      <c r="G2650" s="179"/>
      <c r="H2650" s="1"/>
      <c r="I2650" s="1"/>
      <c r="J2650" s="1"/>
      <c r="K2650" s="109"/>
      <c r="L2650" s="1"/>
      <c r="M2650" s="1"/>
      <c r="N2650" s="1"/>
      <c r="O2650" s="1"/>
      <c r="P2650" s="12"/>
      <c r="Q2650" s="12"/>
      <c r="R2650" s="12"/>
      <c r="S2650" s="12"/>
      <c r="T2650" s="12"/>
      <c r="U2650" s="12"/>
    </row>
    <row r="2651" spans="2:21" s="127" customFormat="1" ht="30" customHeight="1">
      <c r="B2651" s="180"/>
      <c r="C2651" s="210"/>
      <c r="D2651" s="180"/>
      <c r="E2651" s="107"/>
      <c r="F2651" s="179"/>
      <c r="G2651" s="179"/>
      <c r="H2651" s="1"/>
      <c r="I2651" s="1"/>
      <c r="J2651" s="1"/>
      <c r="K2651" s="109"/>
      <c r="L2651" s="1"/>
      <c r="M2651" s="1"/>
      <c r="N2651" s="1"/>
      <c r="O2651" s="1"/>
      <c r="P2651" s="12"/>
      <c r="Q2651" s="12"/>
      <c r="R2651" s="12"/>
      <c r="S2651" s="12"/>
      <c r="T2651" s="12"/>
      <c r="U2651" s="12"/>
    </row>
    <row r="2652" spans="2:21" s="127" customFormat="1" ht="30" customHeight="1">
      <c r="B2652" s="180"/>
      <c r="C2652" s="210"/>
      <c r="D2652" s="180"/>
      <c r="E2652" s="107"/>
      <c r="F2652" s="179"/>
      <c r="G2652" s="179"/>
      <c r="H2652" s="1"/>
      <c r="I2652" s="1"/>
      <c r="J2652" s="1"/>
      <c r="K2652" s="109"/>
      <c r="L2652" s="1"/>
      <c r="M2652" s="1"/>
      <c r="N2652" s="1"/>
      <c r="O2652" s="1"/>
      <c r="P2652" s="12"/>
      <c r="Q2652" s="12"/>
      <c r="R2652" s="12"/>
      <c r="S2652" s="12"/>
      <c r="T2652" s="12"/>
      <c r="U2652" s="12"/>
    </row>
    <row r="2653" spans="2:21" s="127" customFormat="1" ht="30" customHeight="1">
      <c r="B2653" s="180"/>
      <c r="C2653" s="210"/>
      <c r="D2653" s="180"/>
      <c r="E2653" s="107"/>
      <c r="F2653" s="179"/>
      <c r="G2653" s="179"/>
      <c r="H2653" s="1"/>
      <c r="I2653" s="1"/>
      <c r="J2653" s="1"/>
      <c r="K2653" s="109"/>
      <c r="L2653" s="1"/>
      <c r="M2653" s="1"/>
      <c r="N2653" s="1"/>
      <c r="O2653" s="1"/>
      <c r="P2653" s="12"/>
      <c r="Q2653" s="12"/>
      <c r="R2653" s="12"/>
      <c r="S2653" s="12"/>
      <c r="T2653" s="12"/>
      <c r="U2653" s="12"/>
    </row>
    <row r="2654" spans="2:21" s="127" customFormat="1" ht="30" customHeight="1">
      <c r="B2654" s="180"/>
      <c r="C2654" s="210"/>
      <c r="D2654" s="180"/>
      <c r="E2654" s="107"/>
      <c r="F2654" s="179"/>
      <c r="G2654" s="179"/>
      <c r="H2654" s="1"/>
      <c r="I2654" s="1"/>
      <c r="J2654" s="1"/>
      <c r="K2654" s="109"/>
      <c r="L2654" s="1"/>
      <c r="M2654" s="1"/>
      <c r="N2654" s="1"/>
      <c r="O2654" s="1"/>
      <c r="P2654" s="12"/>
      <c r="Q2654" s="12"/>
      <c r="R2654" s="12"/>
      <c r="S2654" s="12"/>
      <c r="T2654" s="12"/>
      <c r="U2654" s="12"/>
    </row>
    <row r="2655" spans="2:21" s="127" customFormat="1" ht="30" customHeight="1">
      <c r="B2655" s="180"/>
      <c r="C2655" s="210"/>
      <c r="D2655" s="180"/>
      <c r="E2655" s="107"/>
      <c r="F2655" s="179"/>
      <c r="G2655" s="179"/>
      <c r="H2655" s="1"/>
      <c r="I2655" s="1"/>
      <c r="J2655" s="1"/>
      <c r="K2655" s="109"/>
      <c r="L2655" s="1"/>
      <c r="M2655" s="1"/>
      <c r="N2655" s="1"/>
      <c r="O2655" s="1"/>
      <c r="P2655" s="12"/>
      <c r="Q2655" s="12"/>
      <c r="R2655" s="12"/>
      <c r="S2655" s="12"/>
      <c r="T2655" s="12"/>
      <c r="U2655" s="12"/>
    </row>
    <row r="2656" spans="2:21" s="127" customFormat="1" ht="30" customHeight="1">
      <c r="B2656" s="180"/>
      <c r="C2656" s="210"/>
      <c r="D2656" s="180"/>
      <c r="E2656" s="107"/>
      <c r="F2656" s="179"/>
      <c r="G2656" s="179"/>
      <c r="H2656" s="1"/>
      <c r="I2656" s="1"/>
      <c r="J2656" s="1"/>
      <c r="K2656" s="109"/>
      <c r="L2656" s="1"/>
      <c r="M2656" s="1"/>
      <c r="N2656" s="1"/>
      <c r="O2656" s="1"/>
      <c r="P2656" s="12"/>
      <c r="Q2656" s="12"/>
      <c r="R2656" s="12"/>
      <c r="S2656" s="12"/>
      <c r="T2656" s="12"/>
      <c r="U2656" s="12"/>
    </row>
    <row r="2657" spans="2:21" s="127" customFormat="1" ht="30" customHeight="1">
      <c r="B2657" s="180"/>
      <c r="C2657" s="210"/>
      <c r="D2657" s="180"/>
      <c r="E2657" s="107"/>
      <c r="F2657" s="179"/>
      <c r="G2657" s="179"/>
      <c r="H2657" s="1"/>
      <c r="I2657" s="1"/>
      <c r="J2657" s="1"/>
      <c r="K2657" s="109"/>
      <c r="L2657" s="1"/>
      <c r="M2657" s="1"/>
      <c r="N2657" s="1"/>
      <c r="O2657" s="1"/>
      <c r="P2657" s="12"/>
      <c r="Q2657" s="12"/>
      <c r="R2657" s="12"/>
      <c r="S2657" s="12"/>
      <c r="T2657" s="12"/>
      <c r="U2657" s="12"/>
    </row>
    <row r="2658" spans="2:21" s="127" customFormat="1" ht="30" customHeight="1">
      <c r="B2658" s="180"/>
      <c r="C2658" s="210"/>
      <c r="D2658" s="180"/>
      <c r="E2658" s="107"/>
      <c r="F2658" s="179"/>
      <c r="G2658" s="179"/>
      <c r="H2658" s="1"/>
      <c r="I2658" s="1"/>
      <c r="J2658" s="1"/>
      <c r="K2658" s="109"/>
      <c r="L2658" s="1"/>
      <c r="M2658" s="1"/>
      <c r="N2658" s="1"/>
      <c r="O2658" s="1"/>
      <c r="P2658" s="12"/>
      <c r="Q2658" s="12"/>
      <c r="R2658" s="12"/>
      <c r="S2658" s="12"/>
      <c r="T2658" s="12"/>
      <c r="U2658" s="12"/>
    </row>
    <row r="2659" spans="2:21" s="127" customFormat="1" ht="30" customHeight="1">
      <c r="B2659" s="180"/>
      <c r="C2659" s="210"/>
      <c r="D2659" s="180"/>
      <c r="E2659" s="107"/>
      <c r="F2659" s="179"/>
      <c r="G2659" s="179"/>
      <c r="H2659" s="1"/>
      <c r="I2659" s="1"/>
      <c r="J2659" s="1"/>
      <c r="K2659" s="109"/>
      <c r="L2659" s="1"/>
      <c r="M2659" s="1"/>
      <c r="N2659" s="1"/>
      <c r="O2659" s="1"/>
      <c r="P2659" s="12"/>
      <c r="Q2659" s="12"/>
      <c r="R2659" s="12"/>
      <c r="S2659" s="12"/>
      <c r="T2659" s="12"/>
      <c r="U2659" s="12"/>
    </row>
    <row r="2660" spans="2:21" s="127" customFormat="1" ht="30" customHeight="1">
      <c r="B2660" s="180"/>
      <c r="C2660" s="210"/>
      <c r="D2660" s="180"/>
      <c r="E2660" s="107"/>
      <c r="F2660" s="179"/>
      <c r="G2660" s="179"/>
      <c r="H2660" s="1"/>
      <c r="I2660" s="1"/>
      <c r="J2660" s="1"/>
      <c r="K2660" s="109"/>
      <c r="L2660" s="1"/>
      <c r="M2660" s="1"/>
      <c r="N2660" s="1"/>
      <c r="O2660" s="1"/>
      <c r="P2660" s="12"/>
      <c r="Q2660" s="12"/>
      <c r="R2660" s="12"/>
      <c r="S2660" s="12"/>
      <c r="T2660" s="12"/>
      <c r="U2660" s="12"/>
    </row>
    <row r="2661" spans="2:21" s="127" customFormat="1" ht="30" customHeight="1">
      <c r="B2661" s="180"/>
      <c r="C2661" s="210"/>
      <c r="D2661" s="180"/>
      <c r="E2661" s="107"/>
      <c r="F2661" s="179"/>
      <c r="G2661" s="179"/>
      <c r="H2661" s="1"/>
      <c r="I2661" s="1"/>
      <c r="J2661" s="1"/>
      <c r="K2661" s="109"/>
      <c r="L2661" s="1"/>
      <c r="M2661" s="1"/>
      <c r="N2661" s="1"/>
      <c r="O2661" s="1"/>
      <c r="P2661" s="12"/>
      <c r="Q2661" s="12"/>
      <c r="R2661" s="12"/>
      <c r="S2661" s="12"/>
      <c r="T2661" s="12"/>
      <c r="U2661" s="12"/>
    </row>
    <row r="2662" spans="2:21" s="127" customFormat="1" ht="30" customHeight="1">
      <c r="B2662" s="180"/>
      <c r="C2662" s="210"/>
      <c r="D2662" s="180"/>
      <c r="E2662" s="107"/>
      <c r="F2662" s="179"/>
      <c r="G2662" s="179"/>
      <c r="H2662" s="1"/>
      <c r="I2662" s="1"/>
      <c r="J2662" s="1"/>
      <c r="K2662" s="109"/>
      <c r="L2662" s="1"/>
      <c r="M2662" s="1"/>
      <c r="N2662" s="1"/>
      <c r="O2662" s="1"/>
      <c r="P2662" s="12"/>
      <c r="Q2662" s="12"/>
      <c r="R2662" s="12"/>
      <c r="S2662" s="12"/>
      <c r="T2662" s="12"/>
      <c r="U2662" s="12"/>
    </row>
    <row r="2663" spans="2:21" s="127" customFormat="1" ht="30" customHeight="1">
      <c r="B2663" s="180"/>
      <c r="C2663" s="210"/>
      <c r="D2663" s="180"/>
      <c r="E2663" s="107"/>
      <c r="F2663" s="179"/>
      <c r="G2663" s="179"/>
      <c r="H2663" s="1"/>
      <c r="I2663" s="1"/>
      <c r="J2663" s="1"/>
      <c r="K2663" s="109"/>
      <c r="L2663" s="1"/>
      <c r="M2663" s="1"/>
      <c r="N2663" s="1"/>
      <c r="O2663" s="1"/>
      <c r="P2663" s="12"/>
      <c r="Q2663" s="12"/>
      <c r="R2663" s="12"/>
      <c r="S2663" s="12"/>
      <c r="T2663" s="12"/>
      <c r="U2663" s="12"/>
    </row>
    <row r="2664" spans="2:21" s="127" customFormat="1" ht="30" customHeight="1">
      <c r="B2664" s="180"/>
      <c r="C2664" s="210"/>
      <c r="D2664" s="180"/>
      <c r="E2664" s="107"/>
      <c r="F2664" s="179"/>
      <c r="G2664" s="179"/>
      <c r="H2664" s="1"/>
      <c r="I2664" s="1"/>
      <c r="J2664" s="1"/>
      <c r="K2664" s="109"/>
      <c r="L2664" s="1"/>
      <c r="M2664" s="1"/>
      <c r="N2664" s="1"/>
      <c r="O2664" s="1"/>
      <c r="P2664" s="12"/>
      <c r="Q2664" s="12"/>
      <c r="R2664" s="12"/>
      <c r="S2664" s="12"/>
      <c r="T2664" s="12"/>
      <c r="U2664" s="12"/>
    </row>
    <row r="2665" spans="2:21" s="127" customFormat="1" ht="30" customHeight="1">
      <c r="B2665" s="180"/>
      <c r="C2665" s="210"/>
      <c r="D2665" s="180"/>
      <c r="E2665" s="107"/>
      <c r="F2665" s="179"/>
      <c r="G2665" s="179"/>
      <c r="H2665" s="1"/>
      <c r="I2665" s="1"/>
      <c r="J2665" s="1"/>
      <c r="K2665" s="109"/>
      <c r="L2665" s="1"/>
      <c r="M2665" s="1"/>
      <c r="N2665" s="1"/>
      <c r="O2665" s="1"/>
      <c r="P2665" s="12"/>
      <c r="Q2665" s="12"/>
      <c r="R2665" s="12"/>
      <c r="S2665" s="12"/>
      <c r="T2665" s="12"/>
      <c r="U2665" s="12"/>
    </row>
    <row r="2666" spans="2:21" s="127" customFormat="1" ht="30" customHeight="1">
      <c r="B2666" s="180"/>
      <c r="C2666" s="210"/>
      <c r="D2666" s="180"/>
      <c r="E2666" s="107"/>
      <c r="F2666" s="179"/>
      <c r="G2666" s="179"/>
      <c r="H2666" s="1"/>
      <c r="I2666" s="1"/>
      <c r="J2666" s="1"/>
      <c r="K2666" s="109"/>
      <c r="L2666" s="1"/>
      <c r="M2666" s="1"/>
      <c r="N2666" s="1"/>
      <c r="O2666" s="1"/>
      <c r="P2666" s="12"/>
      <c r="Q2666" s="12"/>
      <c r="R2666" s="12"/>
      <c r="S2666" s="12"/>
      <c r="T2666" s="12"/>
      <c r="U2666" s="12"/>
    </row>
    <row r="2667" spans="2:21" s="127" customFormat="1" ht="30" customHeight="1">
      <c r="B2667" s="180"/>
      <c r="C2667" s="210"/>
      <c r="D2667" s="180"/>
      <c r="E2667" s="107"/>
      <c r="F2667" s="179"/>
      <c r="G2667" s="179"/>
      <c r="H2667" s="1"/>
      <c r="I2667" s="1"/>
      <c r="J2667" s="1"/>
      <c r="K2667" s="109"/>
      <c r="L2667" s="1"/>
      <c r="M2667" s="1"/>
      <c r="N2667" s="1"/>
      <c r="O2667" s="1"/>
      <c r="P2667" s="12"/>
      <c r="Q2667" s="12"/>
      <c r="R2667" s="12"/>
      <c r="S2667" s="12"/>
      <c r="T2667" s="12"/>
      <c r="U2667" s="12"/>
    </row>
    <row r="2668" spans="2:21" s="127" customFormat="1" ht="30" customHeight="1">
      <c r="B2668" s="180"/>
      <c r="C2668" s="210"/>
      <c r="D2668" s="180"/>
      <c r="E2668" s="107"/>
      <c r="F2668" s="179"/>
      <c r="G2668" s="179"/>
      <c r="H2668" s="1"/>
      <c r="I2668" s="1"/>
      <c r="J2668" s="1"/>
      <c r="K2668" s="109"/>
      <c r="L2668" s="1"/>
      <c r="M2668" s="1"/>
      <c r="N2668" s="1"/>
      <c r="O2668" s="1"/>
      <c r="P2668" s="12"/>
      <c r="Q2668" s="12"/>
      <c r="R2668" s="12"/>
      <c r="S2668" s="12"/>
      <c r="T2668" s="12"/>
      <c r="U2668" s="12"/>
    </row>
    <row r="2669" spans="2:21" s="127" customFormat="1" ht="30" customHeight="1">
      <c r="B2669" s="180"/>
      <c r="C2669" s="210"/>
      <c r="D2669" s="180"/>
      <c r="E2669" s="107"/>
      <c r="F2669" s="179"/>
      <c r="G2669" s="179"/>
      <c r="H2669" s="1"/>
      <c r="I2669" s="1"/>
      <c r="J2669" s="1"/>
      <c r="K2669" s="109"/>
      <c r="L2669" s="1"/>
      <c r="M2669" s="1"/>
      <c r="N2669" s="1"/>
      <c r="O2669" s="1"/>
      <c r="P2669" s="12"/>
      <c r="Q2669" s="12"/>
      <c r="R2669" s="12"/>
      <c r="S2669" s="12"/>
      <c r="T2669" s="12"/>
      <c r="U2669" s="12"/>
    </row>
    <row r="2670" spans="2:21" s="127" customFormat="1" ht="30" customHeight="1">
      <c r="B2670" s="180"/>
      <c r="C2670" s="210"/>
      <c r="D2670" s="180"/>
      <c r="E2670" s="107"/>
      <c r="F2670" s="179"/>
      <c r="G2670" s="179"/>
      <c r="H2670" s="1"/>
      <c r="I2670" s="1"/>
      <c r="J2670" s="1"/>
      <c r="K2670" s="109"/>
      <c r="L2670" s="1"/>
      <c r="M2670" s="1"/>
      <c r="N2670" s="1"/>
      <c r="O2670" s="1"/>
      <c r="P2670" s="12"/>
      <c r="Q2670" s="12"/>
      <c r="R2670" s="12"/>
      <c r="S2670" s="12"/>
      <c r="T2670" s="12"/>
      <c r="U2670" s="12"/>
    </row>
    <row r="2671" spans="2:21" s="127" customFormat="1" ht="30" customHeight="1">
      <c r="B2671" s="180"/>
      <c r="C2671" s="210"/>
      <c r="D2671" s="180"/>
      <c r="E2671" s="107"/>
      <c r="F2671" s="179"/>
      <c r="G2671" s="179"/>
      <c r="H2671" s="1"/>
      <c r="I2671" s="1"/>
      <c r="J2671" s="1"/>
      <c r="K2671" s="109"/>
      <c r="L2671" s="1"/>
      <c r="M2671" s="1"/>
      <c r="N2671" s="1"/>
      <c r="O2671" s="1"/>
      <c r="P2671" s="12"/>
      <c r="Q2671" s="12"/>
      <c r="R2671" s="12"/>
      <c r="S2671" s="12"/>
      <c r="T2671" s="12"/>
      <c r="U2671" s="12"/>
    </row>
    <row r="2672" spans="2:21" s="127" customFormat="1" ht="30" customHeight="1">
      <c r="B2672" s="180"/>
      <c r="C2672" s="210"/>
      <c r="D2672" s="180"/>
      <c r="E2672" s="107"/>
      <c r="F2672" s="179"/>
      <c r="G2672" s="179"/>
      <c r="H2672" s="1"/>
      <c r="I2672" s="1"/>
      <c r="J2672" s="1"/>
      <c r="K2672" s="109"/>
      <c r="L2672" s="1"/>
      <c r="M2672" s="1"/>
      <c r="N2672" s="1"/>
      <c r="O2672" s="1"/>
      <c r="P2672" s="12"/>
      <c r="Q2672" s="12"/>
      <c r="R2672" s="12"/>
      <c r="S2672" s="12"/>
      <c r="T2672" s="12"/>
      <c r="U2672" s="12"/>
    </row>
    <row r="2673" spans="2:21" s="127" customFormat="1" ht="30" customHeight="1">
      <c r="B2673" s="180"/>
      <c r="C2673" s="210"/>
      <c r="D2673" s="180"/>
      <c r="E2673" s="107"/>
      <c r="F2673" s="179"/>
      <c r="G2673" s="179"/>
      <c r="H2673" s="1"/>
      <c r="I2673" s="1"/>
      <c r="J2673" s="1"/>
      <c r="K2673" s="109"/>
      <c r="L2673" s="1"/>
      <c r="M2673" s="1"/>
      <c r="N2673" s="1"/>
      <c r="O2673" s="1"/>
      <c r="P2673" s="12"/>
      <c r="Q2673" s="12"/>
      <c r="R2673" s="12"/>
      <c r="S2673" s="12"/>
      <c r="T2673" s="12"/>
      <c r="U2673" s="12"/>
    </row>
    <row r="2674" spans="2:21" s="127" customFormat="1" ht="30" customHeight="1">
      <c r="B2674" s="180"/>
      <c r="C2674" s="210"/>
      <c r="D2674" s="180"/>
      <c r="E2674" s="107"/>
      <c r="F2674" s="179"/>
      <c r="G2674" s="179"/>
      <c r="H2674" s="1"/>
      <c r="I2674" s="1"/>
      <c r="J2674" s="1"/>
      <c r="K2674" s="109"/>
      <c r="L2674" s="1"/>
      <c r="M2674" s="1"/>
      <c r="N2674" s="1"/>
      <c r="O2674" s="1"/>
      <c r="P2674" s="12"/>
      <c r="Q2674" s="12"/>
      <c r="R2674" s="12"/>
      <c r="S2674" s="12"/>
      <c r="T2674" s="12"/>
      <c r="U2674" s="12"/>
    </row>
    <row r="2675" spans="2:21" s="127" customFormat="1" ht="30" customHeight="1">
      <c r="B2675" s="180"/>
      <c r="C2675" s="210"/>
      <c r="D2675" s="180"/>
      <c r="E2675" s="107"/>
      <c r="F2675" s="179"/>
      <c r="G2675" s="179"/>
      <c r="H2675" s="1"/>
      <c r="I2675" s="1"/>
      <c r="J2675" s="1"/>
      <c r="K2675" s="109"/>
      <c r="L2675" s="1"/>
      <c r="M2675" s="1"/>
      <c r="N2675" s="1"/>
      <c r="O2675" s="1"/>
      <c r="P2675" s="12"/>
      <c r="Q2675" s="12"/>
      <c r="R2675" s="12"/>
      <c r="S2675" s="12"/>
      <c r="T2675" s="12"/>
      <c r="U2675" s="12"/>
    </row>
    <row r="2676" spans="2:21" s="127" customFormat="1" ht="30" customHeight="1">
      <c r="B2676" s="180"/>
      <c r="C2676" s="210"/>
      <c r="D2676" s="180"/>
      <c r="E2676" s="107"/>
      <c r="F2676" s="179"/>
      <c r="G2676" s="179"/>
      <c r="H2676" s="1"/>
      <c r="I2676" s="1"/>
      <c r="J2676" s="1"/>
      <c r="K2676" s="109"/>
      <c r="L2676" s="1"/>
      <c r="M2676" s="1"/>
      <c r="N2676" s="1"/>
      <c r="O2676" s="1"/>
      <c r="P2676" s="12"/>
      <c r="Q2676" s="12"/>
      <c r="R2676" s="12"/>
      <c r="S2676" s="12"/>
      <c r="T2676" s="12"/>
      <c r="U2676" s="12"/>
    </row>
    <row r="2677" spans="2:21" s="127" customFormat="1" ht="30" customHeight="1">
      <c r="B2677" s="180"/>
      <c r="C2677" s="210"/>
      <c r="D2677" s="180"/>
      <c r="E2677" s="107"/>
      <c r="F2677" s="179"/>
      <c r="G2677" s="179"/>
      <c r="H2677" s="1"/>
      <c r="I2677" s="1"/>
      <c r="J2677" s="1"/>
      <c r="K2677" s="109"/>
      <c r="L2677" s="1"/>
      <c r="M2677" s="1"/>
      <c r="N2677" s="1"/>
      <c r="O2677" s="1"/>
      <c r="P2677" s="12"/>
      <c r="Q2677" s="12"/>
      <c r="R2677" s="12"/>
      <c r="S2677" s="12"/>
      <c r="T2677" s="12"/>
      <c r="U2677" s="12"/>
    </row>
    <row r="2678" spans="2:21" s="127" customFormat="1" ht="30" customHeight="1">
      <c r="B2678" s="180"/>
      <c r="C2678" s="210"/>
      <c r="D2678" s="180"/>
      <c r="E2678" s="107"/>
      <c r="F2678" s="179"/>
      <c r="G2678" s="179"/>
      <c r="H2678" s="1"/>
      <c r="I2678" s="1"/>
      <c r="J2678" s="1"/>
      <c r="K2678" s="109"/>
      <c r="L2678" s="1"/>
      <c r="M2678" s="1"/>
      <c r="N2678" s="1"/>
      <c r="O2678" s="1"/>
      <c r="P2678" s="12"/>
      <c r="Q2678" s="12"/>
      <c r="R2678" s="12"/>
      <c r="S2678" s="12"/>
      <c r="T2678" s="12"/>
      <c r="U2678" s="12"/>
    </row>
    <row r="2679" spans="2:21" s="127" customFormat="1" ht="30" customHeight="1">
      <c r="B2679" s="180"/>
      <c r="C2679" s="210"/>
      <c r="D2679" s="180"/>
      <c r="E2679" s="107"/>
      <c r="F2679" s="179"/>
      <c r="G2679" s="179"/>
      <c r="H2679" s="1"/>
      <c r="I2679" s="1"/>
      <c r="J2679" s="1"/>
      <c r="K2679" s="109"/>
      <c r="L2679" s="1"/>
      <c r="M2679" s="1"/>
      <c r="N2679" s="1"/>
      <c r="O2679" s="1"/>
      <c r="P2679" s="12"/>
      <c r="Q2679" s="12"/>
      <c r="R2679" s="12"/>
      <c r="S2679" s="12"/>
      <c r="T2679" s="12"/>
      <c r="U2679" s="12"/>
    </row>
    <row r="2680" spans="2:21" s="127" customFormat="1" ht="30" customHeight="1">
      <c r="B2680" s="180"/>
      <c r="C2680" s="210"/>
      <c r="D2680" s="180"/>
      <c r="E2680" s="107"/>
      <c r="F2680" s="179"/>
      <c r="G2680" s="179"/>
      <c r="H2680" s="1"/>
      <c r="I2680" s="1"/>
      <c r="J2680" s="1"/>
      <c r="K2680" s="109"/>
      <c r="L2680" s="1"/>
      <c r="M2680" s="1"/>
      <c r="N2680" s="1"/>
      <c r="O2680" s="1"/>
      <c r="P2680" s="12"/>
      <c r="Q2680" s="12"/>
      <c r="R2680" s="12"/>
      <c r="S2680" s="12"/>
      <c r="T2680" s="12"/>
      <c r="U2680" s="12"/>
    </row>
    <row r="2681" spans="2:21" s="127" customFormat="1" ht="30" customHeight="1">
      <c r="B2681" s="180"/>
      <c r="C2681" s="210"/>
      <c r="D2681" s="180"/>
      <c r="E2681" s="107"/>
      <c r="F2681" s="179"/>
      <c r="G2681" s="179"/>
      <c r="H2681" s="1"/>
      <c r="I2681" s="1"/>
      <c r="J2681" s="1"/>
      <c r="K2681" s="109"/>
      <c r="L2681" s="1"/>
      <c r="M2681" s="1"/>
      <c r="N2681" s="1"/>
      <c r="O2681" s="1"/>
      <c r="P2681" s="12"/>
      <c r="Q2681" s="12"/>
      <c r="R2681" s="12"/>
      <c r="S2681" s="12"/>
      <c r="T2681" s="12"/>
      <c r="U2681" s="12"/>
    </row>
    <row r="2682" spans="2:21" s="127" customFormat="1" ht="30" customHeight="1">
      <c r="B2682" s="180"/>
      <c r="C2682" s="210"/>
      <c r="D2682" s="180"/>
      <c r="E2682" s="107"/>
      <c r="F2682" s="179"/>
      <c r="G2682" s="179"/>
      <c r="H2682" s="1"/>
      <c r="I2682" s="1"/>
      <c r="J2682" s="1"/>
      <c r="K2682" s="109"/>
      <c r="L2682" s="1"/>
      <c r="M2682" s="1"/>
      <c r="N2682" s="1"/>
      <c r="O2682" s="1"/>
      <c r="P2682" s="12"/>
      <c r="Q2682" s="12"/>
      <c r="R2682" s="12"/>
      <c r="S2682" s="12"/>
      <c r="T2682" s="12"/>
      <c r="U2682" s="12"/>
    </row>
    <row r="2683" spans="2:21" s="127" customFormat="1" ht="30" customHeight="1">
      <c r="B2683" s="180"/>
      <c r="C2683" s="210"/>
      <c r="D2683" s="180"/>
      <c r="E2683" s="107"/>
      <c r="F2683" s="179"/>
      <c r="G2683" s="179"/>
      <c r="H2683" s="1"/>
      <c r="I2683" s="1"/>
      <c r="J2683" s="1"/>
      <c r="K2683" s="109"/>
      <c r="L2683" s="1"/>
      <c r="M2683" s="1"/>
      <c r="N2683" s="1"/>
      <c r="O2683" s="1"/>
      <c r="P2683" s="12"/>
      <c r="Q2683" s="12"/>
      <c r="R2683" s="12"/>
      <c r="S2683" s="12"/>
      <c r="T2683" s="12"/>
      <c r="U2683" s="12"/>
    </row>
    <row r="2684" spans="2:21" s="127" customFormat="1" ht="30" customHeight="1">
      <c r="B2684" s="180"/>
      <c r="C2684" s="210"/>
      <c r="D2684" s="180"/>
      <c r="E2684" s="107"/>
      <c r="F2684" s="179"/>
      <c r="G2684" s="179"/>
      <c r="H2684" s="1"/>
      <c r="I2684" s="1"/>
      <c r="J2684" s="1"/>
      <c r="K2684" s="109"/>
      <c r="L2684" s="1"/>
      <c r="M2684" s="1"/>
      <c r="N2684" s="1"/>
      <c r="O2684" s="1"/>
      <c r="P2684" s="12"/>
      <c r="Q2684" s="12"/>
      <c r="R2684" s="12"/>
      <c r="S2684" s="12"/>
      <c r="T2684" s="12"/>
      <c r="U2684" s="12"/>
    </row>
    <row r="2685" spans="2:21" s="127" customFormat="1" ht="30" customHeight="1">
      <c r="B2685" s="180"/>
      <c r="C2685" s="210"/>
      <c r="D2685" s="180"/>
      <c r="E2685" s="107"/>
      <c r="F2685" s="179"/>
      <c r="G2685" s="179"/>
      <c r="H2685" s="1"/>
      <c r="I2685" s="1"/>
      <c r="J2685" s="1"/>
      <c r="K2685" s="109"/>
      <c r="L2685" s="1"/>
      <c r="M2685" s="1"/>
      <c r="N2685" s="1"/>
      <c r="O2685" s="1"/>
      <c r="P2685" s="12"/>
      <c r="Q2685" s="12"/>
      <c r="R2685" s="12"/>
      <c r="S2685" s="12"/>
      <c r="T2685" s="12"/>
      <c r="U2685" s="12"/>
    </row>
    <row r="2686" spans="2:21" s="127" customFormat="1" ht="30" customHeight="1">
      <c r="B2686" s="180"/>
      <c r="C2686" s="210"/>
      <c r="D2686" s="180"/>
      <c r="E2686" s="107"/>
      <c r="F2686" s="179"/>
      <c r="G2686" s="179"/>
      <c r="H2686" s="1"/>
      <c r="I2686" s="1"/>
      <c r="J2686" s="1"/>
      <c r="K2686" s="109"/>
      <c r="L2686" s="1"/>
      <c r="M2686" s="1"/>
      <c r="N2686" s="1"/>
      <c r="O2686" s="1"/>
      <c r="P2686" s="12"/>
      <c r="Q2686" s="12"/>
      <c r="R2686" s="12"/>
      <c r="S2686" s="12"/>
      <c r="T2686" s="12"/>
      <c r="U2686" s="12"/>
    </row>
    <row r="2687" spans="2:21" s="127" customFormat="1" ht="30" customHeight="1">
      <c r="B2687" s="180"/>
      <c r="C2687" s="210"/>
      <c r="D2687" s="180"/>
      <c r="E2687" s="107"/>
      <c r="F2687" s="179"/>
      <c r="G2687" s="179"/>
      <c r="H2687" s="1"/>
      <c r="I2687" s="1"/>
      <c r="J2687" s="1"/>
      <c r="K2687" s="109"/>
      <c r="L2687" s="1"/>
      <c r="M2687" s="1"/>
      <c r="N2687" s="1"/>
      <c r="O2687" s="1"/>
      <c r="P2687" s="12"/>
      <c r="Q2687" s="12"/>
      <c r="R2687" s="12"/>
      <c r="S2687" s="12"/>
      <c r="T2687" s="12"/>
      <c r="U2687" s="12"/>
    </row>
    <row r="2688" spans="2:21" s="127" customFormat="1" ht="30" customHeight="1">
      <c r="B2688" s="180"/>
      <c r="C2688" s="210"/>
      <c r="D2688" s="180"/>
      <c r="E2688" s="107"/>
      <c r="F2688" s="179"/>
      <c r="G2688" s="179"/>
      <c r="H2688" s="1"/>
      <c r="I2688" s="1"/>
      <c r="J2688" s="1"/>
      <c r="K2688" s="109"/>
      <c r="L2688" s="1"/>
      <c r="M2688" s="1"/>
      <c r="N2688" s="1"/>
      <c r="O2688" s="1"/>
      <c r="P2688" s="12"/>
      <c r="Q2688" s="12"/>
      <c r="R2688" s="12"/>
      <c r="S2688" s="12"/>
      <c r="T2688" s="12"/>
      <c r="U2688" s="12"/>
    </row>
    <row r="2689" spans="2:21" s="127" customFormat="1" ht="30" customHeight="1">
      <c r="B2689" s="180"/>
      <c r="C2689" s="210"/>
      <c r="D2689" s="180"/>
      <c r="E2689" s="107"/>
      <c r="F2689" s="179"/>
      <c r="G2689" s="179"/>
      <c r="H2689" s="1"/>
      <c r="I2689" s="1"/>
      <c r="J2689" s="1"/>
      <c r="K2689" s="109"/>
      <c r="L2689" s="1"/>
      <c r="M2689" s="1"/>
      <c r="N2689" s="1"/>
      <c r="O2689" s="1"/>
      <c r="P2689" s="12"/>
      <c r="Q2689" s="12"/>
      <c r="R2689" s="12"/>
      <c r="S2689" s="12"/>
      <c r="T2689" s="12"/>
      <c r="U2689" s="12"/>
    </row>
    <row r="2690" spans="2:21" s="127" customFormat="1" ht="30" customHeight="1">
      <c r="B2690" s="180"/>
      <c r="C2690" s="210"/>
      <c r="D2690" s="180"/>
      <c r="E2690" s="107"/>
      <c r="F2690" s="179"/>
      <c r="G2690" s="179"/>
      <c r="H2690" s="1"/>
      <c r="I2690" s="1"/>
      <c r="J2690" s="1"/>
      <c r="K2690" s="109"/>
      <c r="L2690" s="1"/>
      <c r="M2690" s="1"/>
      <c r="N2690" s="1"/>
      <c r="O2690" s="1"/>
      <c r="P2690" s="12"/>
      <c r="Q2690" s="12"/>
      <c r="R2690" s="12"/>
      <c r="S2690" s="12"/>
      <c r="T2690" s="12"/>
      <c r="U2690" s="12"/>
    </row>
    <row r="2691" spans="2:21" s="127" customFormat="1" ht="30" customHeight="1">
      <c r="B2691" s="180"/>
      <c r="C2691" s="210"/>
      <c r="D2691" s="180"/>
      <c r="E2691" s="107"/>
      <c r="F2691" s="179"/>
      <c r="G2691" s="179"/>
      <c r="H2691" s="1"/>
      <c r="I2691" s="1"/>
      <c r="J2691" s="1"/>
      <c r="K2691" s="109"/>
      <c r="L2691" s="1"/>
      <c r="M2691" s="1"/>
      <c r="N2691" s="1"/>
      <c r="O2691" s="1"/>
      <c r="P2691" s="12"/>
      <c r="Q2691" s="12"/>
      <c r="R2691" s="12"/>
      <c r="S2691" s="12"/>
      <c r="T2691" s="12"/>
      <c r="U2691" s="12"/>
    </row>
    <row r="2692" spans="2:21" s="127" customFormat="1" ht="30" customHeight="1">
      <c r="B2692" s="180"/>
      <c r="C2692" s="210"/>
      <c r="D2692" s="180"/>
      <c r="E2692" s="107"/>
      <c r="F2692" s="179"/>
      <c r="G2692" s="179"/>
      <c r="H2692" s="1"/>
      <c r="I2692" s="1"/>
      <c r="J2692" s="1"/>
      <c r="K2692" s="109"/>
      <c r="L2692" s="1"/>
      <c r="M2692" s="1"/>
      <c r="N2692" s="1"/>
      <c r="O2692" s="1"/>
      <c r="P2692" s="12"/>
      <c r="Q2692" s="12"/>
      <c r="R2692" s="12"/>
      <c r="S2692" s="12"/>
      <c r="T2692" s="12"/>
      <c r="U2692" s="12"/>
    </row>
    <row r="2693" spans="2:21" s="127" customFormat="1" ht="30" customHeight="1">
      <c r="B2693" s="180"/>
      <c r="C2693" s="210"/>
      <c r="D2693" s="180"/>
      <c r="E2693" s="107"/>
      <c r="F2693" s="179"/>
      <c r="G2693" s="179"/>
      <c r="H2693" s="1"/>
      <c r="I2693" s="1"/>
      <c r="J2693" s="1"/>
      <c r="K2693" s="109"/>
      <c r="L2693" s="1"/>
      <c r="M2693" s="1"/>
      <c r="N2693" s="1"/>
      <c r="O2693" s="1"/>
      <c r="P2693" s="12"/>
      <c r="Q2693" s="12"/>
      <c r="R2693" s="12"/>
      <c r="S2693" s="12"/>
      <c r="T2693" s="12"/>
      <c r="U2693" s="12"/>
    </row>
    <row r="2694" spans="2:21" s="127" customFormat="1" ht="30" customHeight="1">
      <c r="B2694" s="180"/>
      <c r="C2694" s="210"/>
      <c r="D2694" s="180"/>
      <c r="E2694" s="107"/>
      <c r="F2694" s="179"/>
      <c r="G2694" s="179"/>
      <c r="H2694" s="1"/>
      <c r="I2694" s="1"/>
      <c r="J2694" s="1"/>
      <c r="K2694" s="109"/>
      <c r="L2694" s="1"/>
      <c r="M2694" s="1"/>
      <c r="N2694" s="1"/>
      <c r="O2694" s="1"/>
      <c r="P2694" s="12"/>
      <c r="Q2694" s="12"/>
      <c r="R2694" s="12"/>
      <c r="S2694" s="12"/>
      <c r="T2694" s="12"/>
      <c r="U2694" s="12"/>
    </row>
    <row r="2695" spans="2:21" s="127" customFormat="1" ht="30" customHeight="1">
      <c r="B2695" s="180"/>
      <c r="C2695" s="210"/>
      <c r="D2695" s="180"/>
      <c r="E2695" s="107"/>
      <c r="F2695" s="179"/>
      <c r="G2695" s="179"/>
      <c r="H2695" s="1"/>
      <c r="I2695" s="1"/>
      <c r="J2695" s="1"/>
      <c r="K2695" s="109"/>
      <c r="L2695" s="1"/>
      <c r="M2695" s="1"/>
      <c r="N2695" s="1"/>
      <c r="O2695" s="1"/>
      <c r="P2695" s="12"/>
      <c r="Q2695" s="12"/>
      <c r="R2695" s="12"/>
      <c r="S2695" s="12"/>
      <c r="T2695" s="12"/>
      <c r="U2695" s="12"/>
    </row>
    <row r="2696" spans="2:21" s="127" customFormat="1" ht="30" customHeight="1">
      <c r="B2696" s="180"/>
      <c r="C2696" s="210"/>
      <c r="D2696" s="180"/>
      <c r="E2696" s="107"/>
      <c r="F2696" s="179"/>
      <c r="G2696" s="179"/>
      <c r="H2696" s="1"/>
      <c r="I2696" s="1"/>
      <c r="J2696" s="1"/>
      <c r="K2696" s="109"/>
      <c r="L2696" s="1"/>
      <c r="M2696" s="1"/>
      <c r="N2696" s="1"/>
      <c r="O2696" s="1"/>
      <c r="P2696" s="12"/>
      <c r="Q2696" s="12"/>
      <c r="R2696" s="12"/>
      <c r="S2696" s="12"/>
      <c r="T2696" s="12"/>
      <c r="U2696" s="12"/>
    </row>
    <row r="2697" spans="2:21" s="127" customFormat="1" ht="30" customHeight="1">
      <c r="B2697" s="180"/>
      <c r="C2697" s="210"/>
      <c r="D2697" s="180"/>
      <c r="E2697" s="107"/>
      <c r="F2697" s="179"/>
      <c r="G2697" s="179"/>
      <c r="H2697" s="1"/>
      <c r="I2697" s="1"/>
      <c r="J2697" s="1"/>
      <c r="K2697" s="109"/>
      <c r="L2697" s="1"/>
      <c r="M2697" s="1"/>
      <c r="N2697" s="1"/>
      <c r="O2697" s="1"/>
      <c r="P2697" s="12"/>
      <c r="Q2697" s="12"/>
      <c r="R2697" s="12"/>
      <c r="S2697" s="12"/>
      <c r="T2697" s="12"/>
      <c r="U2697" s="12"/>
    </row>
    <row r="2698" spans="2:21" s="127" customFormat="1" ht="30" customHeight="1">
      <c r="B2698" s="180"/>
      <c r="C2698" s="210"/>
      <c r="D2698" s="180"/>
      <c r="E2698" s="107"/>
      <c r="F2698" s="179"/>
      <c r="G2698" s="179"/>
      <c r="H2698" s="1"/>
      <c r="I2698" s="1"/>
      <c r="J2698" s="1"/>
      <c r="K2698" s="109"/>
      <c r="L2698" s="1"/>
      <c r="M2698" s="1"/>
      <c r="N2698" s="1"/>
      <c r="O2698" s="1"/>
      <c r="P2698" s="12"/>
      <c r="Q2698" s="12"/>
      <c r="R2698" s="12"/>
      <c r="S2698" s="12"/>
      <c r="T2698" s="12"/>
      <c r="U2698" s="12"/>
    </row>
    <row r="2699" spans="2:21" s="127" customFormat="1" ht="30" customHeight="1">
      <c r="B2699" s="180"/>
      <c r="C2699" s="210"/>
      <c r="D2699" s="180"/>
      <c r="E2699" s="107"/>
      <c r="F2699" s="179"/>
      <c r="G2699" s="179"/>
      <c r="H2699" s="1"/>
      <c r="I2699" s="1"/>
      <c r="J2699" s="1"/>
      <c r="K2699" s="109"/>
      <c r="L2699" s="1"/>
      <c r="M2699" s="1"/>
      <c r="N2699" s="1"/>
      <c r="O2699" s="1"/>
      <c r="P2699" s="12"/>
      <c r="Q2699" s="12"/>
      <c r="R2699" s="12"/>
      <c r="S2699" s="12"/>
      <c r="T2699" s="12"/>
      <c r="U2699" s="12"/>
    </row>
    <row r="2700" spans="2:21" s="127" customFormat="1" ht="30" customHeight="1">
      <c r="B2700" s="180"/>
      <c r="C2700" s="210"/>
      <c r="D2700" s="180"/>
      <c r="E2700" s="107"/>
      <c r="F2700" s="179"/>
      <c r="G2700" s="179"/>
      <c r="H2700" s="1"/>
      <c r="I2700" s="1"/>
      <c r="J2700" s="1"/>
      <c r="K2700" s="109"/>
      <c r="L2700" s="1"/>
      <c r="M2700" s="1"/>
      <c r="N2700" s="1"/>
      <c r="O2700" s="1"/>
      <c r="P2700" s="12"/>
      <c r="Q2700" s="12"/>
      <c r="R2700" s="12"/>
      <c r="S2700" s="12"/>
      <c r="T2700" s="12"/>
      <c r="U2700" s="12"/>
    </row>
    <row r="2701" spans="2:21" s="127" customFormat="1" ht="30" customHeight="1">
      <c r="B2701" s="180"/>
      <c r="C2701" s="210"/>
      <c r="D2701" s="180"/>
      <c r="E2701" s="107"/>
      <c r="F2701" s="179"/>
      <c r="G2701" s="179"/>
      <c r="H2701" s="1"/>
      <c r="I2701" s="1"/>
      <c r="J2701" s="1"/>
      <c r="K2701" s="109"/>
      <c r="L2701" s="1"/>
      <c r="M2701" s="1"/>
      <c r="N2701" s="1"/>
      <c r="O2701" s="1"/>
      <c r="P2701" s="12"/>
      <c r="Q2701" s="12"/>
      <c r="R2701" s="12"/>
      <c r="S2701" s="12"/>
      <c r="T2701" s="12"/>
      <c r="U2701" s="12"/>
    </row>
    <row r="2702" spans="2:21" s="127" customFormat="1" ht="30" customHeight="1">
      <c r="B2702" s="180"/>
      <c r="C2702" s="210"/>
      <c r="D2702" s="180"/>
      <c r="E2702" s="107"/>
      <c r="F2702" s="179"/>
      <c r="G2702" s="179"/>
      <c r="H2702" s="1"/>
      <c r="I2702" s="1"/>
      <c r="J2702" s="1"/>
      <c r="K2702" s="109"/>
      <c r="L2702" s="1"/>
      <c r="M2702" s="1"/>
      <c r="N2702" s="1"/>
      <c r="O2702" s="1"/>
      <c r="P2702" s="12"/>
      <c r="Q2702" s="12"/>
      <c r="R2702" s="12"/>
      <c r="S2702" s="12"/>
      <c r="T2702" s="12"/>
      <c r="U2702" s="12"/>
    </row>
    <row r="2703" spans="2:21" s="127" customFormat="1" ht="30" customHeight="1">
      <c r="B2703" s="180"/>
      <c r="C2703" s="210"/>
      <c r="D2703" s="180"/>
      <c r="E2703" s="107"/>
      <c r="F2703" s="179"/>
      <c r="G2703" s="179"/>
      <c r="H2703" s="1"/>
      <c r="I2703" s="1"/>
      <c r="J2703" s="1"/>
      <c r="K2703" s="109"/>
      <c r="L2703" s="1"/>
      <c r="M2703" s="1"/>
      <c r="N2703" s="1"/>
      <c r="O2703" s="1"/>
      <c r="P2703" s="12"/>
      <c r="Q2703" s="12"/>
      <c r="R2703" s="12"/>
      <c r="S2703" s="12"/>
      <c r="T2703" s="12"/>
      <c r="U2703" s="12"/>
    </row>
    <row r="2704" spans="2:21" s="127" customFormat="1" ht="30" customHeight="1">
      <c r="B2704" s="180"/>
      <c r="C2704" s="210"/>
      <c r="D2704" s="180"/>
      <c r="E2704" s="107"/>
      <c r="F2704" s="179"/>
      <c r="G2704" s="179"/>
      <c r="H2704" s="1"/>
      <c r="I2704" s="1"/>
      <c r="J2704" s="1"/>
      <c r="K2704" s="109"/>
      <c r="L2704" s="1"/>
      <c r="M2704" s="1"/>
      <c r="N2704" s="1"/>
      <c r="O2704" s="1"/>
      <c r="P2704" s="12"/>
      <c r="Q2704" s="12"/>
      <c r="R2704" s="12"/>
      <c r="S2704" s="12"/>
      <c r="T2704" s="12"/>
      <c r="U2704" s="12"/>
    </row>
    <row r="2705" spans="2:21" s="127" customFormat="1" ht="30" customHeight="1">
      <c r="B2705" s="180"/>
      <c r="C2705" s="210"/>
      <c r="D2705" s="180"/>
      <c r="E2705" s="107"/>
      <c r="F2705" s="179"/>
      <c r="G2705" s="179"/>
      <c r="H2705" s="1"/>
      <c r="I2705" s="1"/>
      <c r="J2705" s="1"/>
      <c r="K2705" s="109"/>
      <c r="L2705" s="1"/>
      <c r="M2705" s="1"/>
      <c r="N2705" s="1"/>
      <c r="O2705" s="1"/>
      <c r="P2705" s="12"/>
      <c r="Q2705" s="12"/>
      <c r="R2705" s="12"/>
      <c r="S2705" s="12"/>
      <c r="T2705" s="12"/>
      <c r="U2705" s="12"/>
    </row>
    <row r="2706" spans="2:21" s="127" customFormat="1" ht="30" customHeight="1">
      <c r="B2706" s="180"/>
      <c r="C2706" s="210"/>
      <c r="D2706" s="180"/>
      <c r="E2706" s="107"/>
      <c r="F2706" s="179"/>
      <c r="G2706" s="179"/>
      <c r="H2706" s="1"/>
      <c r="I2706" s="1"/>
      <c r="J2706" s="1"/>
      <c r="K2706" s="109"/>
      <c r="L2706" s="1"/>
      <c r="M2706" s="1"/>
      <c r="N2706" s="1"/>
      <c r="O2706" s="1"/>
      <c r="P2706" s="12"/>
      <c r="Q2706" s="12"/>
      <c r="R2706" s="12"/>
      <c r="S2706" s="12"/>
      <c r="T2706" s="12"/>
      <c r="U2706" s="12"/>
    </row>
    <row r="2707" spans="2:21" s="127" customFormat="1" ht="30" customHeight="1">
      <c r="B2707" s="180"/>
      <c r="C2707" s="210"/>
      <c r="D2707" s="180"/>
      <c r="E2707" s="107"/>
      <c r="F2707" s="179"/>
      <c r="G2707" s="179"/>
      <c r="H2707" s="1"/>
      <c r="I2707" s="1"/>
      <c r="J2707" s="1"/>
      <c r="K2707" s="109"/>
      <c r="L2707" s="1"/>
      <c r="M2707" s="1"/>
      <c r="N2707" s="1"/>
      <c r="O2707" s="1"/>
      <c r="P2707" s="12"/>
      <c r="Q2707" s="12"/>
      <c r="R2707" s="12"/>
      <c r="S2707" s="12"/>
      <c r="T2707" s="12"/>
      <c r="U2707" s="12"/>
    </row>
    <row r="2708" spans="2:21" s="127" customFormat="1" ht="30" customHeight="1">
      <c r="B2708" s="180"/>
      <c r="C2708" s="210"/>
      <c r="D2708" s="180"/>
      <c r="E2708" s="107"/>
      <c r="F2708" s="179"/>
      <c r="G2708" s="179"/>
      <c r="H2708" s="1"/>
      <c r="I2708" s="1"/>
      <c r="J2708" s="1"/>
      <c r="K2708" s="109"/>
      <c r="L2708" s="1"/>
      <c r="M2708" s="1"/>
      <c r="N2708" s="1"/>
      <c r="O2708" s="1"/>
      <c r="P2708" s="12"/>
      <c r="Q2708" s="12"/>
      <c r="R2708" s="12"/>
      <c r="S2708" s="12"/>
      <c r="T2708" s="12"/>
      <c r="U2708" s="12"/>
    </row>
    <row r="2709" spans="2:21" s="127" customFormat="1" ht="30" customHeight="1">
      <c r="B2709" s="180"/>
      <c r="C2709" s="210"/>
      <c r="D2709" s="180"/>
      <c r="E2709" s="107"/>
      <c r="F2709" s="179"/>
      <c r="G2709" s="179"/>
      <c r="H2709" s="1"/>
      <c r="I2709" s="1"/>
      <c r="J2709" s="1"/>
      <c r="K2709" s="109"/>
      <c r="L2709" s="1"/>
      <c r="M2709" s="1"/>
      <c r="N2709" s="1"/>
      <c r="O2709" s="1"/>
      <c r="P2709" s="12"/>
      <c r="Q2709" s="12"/>
      <c r="R2709" s="12"/>
      <c r="S2709" s="12"/>
      <c r="T2709" s="12"/>
      <c r="U2709" s="12"/>
    </row>
    <row r="2710" spans="2:21" s="127" customFormat="1" ht="30" customHeight="1">
      <c r="B2710" s="180"/>
      <c r="C2710" s="210"/>
      <c r="D2710" s="180"/>
      <c r="E2710" s="107"/>
      <c r="F2710" s="179"/>
      <c r="G2710" s="179"/>
      <c r="H2710" s="1"/>
      <c r="I2710" s="1"/>
      <c r="J2710" s="1"/>
      <c r="K2710" s="109"/>
      <c r="L2710" s="1"/>
      <c r="M2710" s="1"/>
      <c r="N2710" s="1"/>
      <c r="O2710" s="1"/>
      <c r="P2710" s="12"/>
      <c r="Q2710" s="12"/>
      <c r="R2710" s="12"/>
      <c r="S2710" s="12"/>
      <c r="T2710" s="12"/>
      <c r="U2710" s="12"/>
    </row>
    <row r="2711" spans="2:21" s="127" customFormat="1" ht="30" customHeight="1">
      <c r="B2711" s="180"/>
      <c r="C2711" s="210"/>
      <c r="D2711" s="180"/>
      <c r="E2711" s="107"/>
      <c r="F2711" s="179"/>
      <c r="G2711" s="179"/>
      <c r="H2711" s="1"/>
      <c r="I2711" s="1"/>
      <c r="J2711" s="1"/>
      <c r="K2711" s="109"/>
      <c r="L2711" s="1"/>
      <c r="M2711" s="1"/>
      <c r="N2711" s="1"/>
      <c r="O2711" s="1"/>
      <c r="P2711" s="12"/>
      <c r="Q2711" s="12"/>
      <c r="R2711" s="12"/>
      <c r="S2711" s="12"/>
      <c r="T2711" s="12"/>
      <c r="U2711" s="12"/>
    </row>
    <row r="2712" spans="2:21" s="127" customFormat="1" ht="30" customHeight="1">
      <c r="B2712" s="180"/>
      <c r="C2712" s="210"/>
      <c r="D2712" s="180"/>
      <c r="E2712" s="107"/>
      <c r="F2712" s="179"/>
      <c r="G2712" s="179"/>
      <c r="H2712" s="1"/>
      <c r="I2712" s="1"/>
      <c r="J2712" s="1"/>
      <c r="K2712" s="109"/>
      <c r="L2712" s="1"/>
      <c r="M2712" s="1"/>
      <c r="N2712" s="1"/>
      <c r="O2712" s="1"/>
      <c r="P2712" s="12"/>
      <c r="Q2712" s="12"/>
      <c r="R2712" s="12"/>
      <c r="S2712" s="12"/>
      <c r="T2712" s="12"/>
      <c r="U2712" s="12"/>
    </row>
    <row r="2713" spans="2:21" s="127" customFormat="1" ht="30" customHeight="1">
      <c r="B2713" s="180"/>
      <c r="C2713" s="210"/>
      <c r="D2713" s="180"/>
      <c r="E2713" s="107"/>
      <c r="F2713" s="179"/>
      <c r="G2713" s="179"/>
      <c r="H2713" s="1"/>
      <c r="I2713" s="1"/>
      <c r="J2713" s="1"/>
      <c r="K2713" s="109"/>
      <c r="L2713" s="1"/>
      <c r="M2713" s="1"/>
      <c r="N2713" s="1"/>
      <c r="O2713" s="1"/>
      <c r="P2713" s="12"/>
      <c r="Q2713" s="12"/>
      <c r="R2713" s="12"/>
      <c r="S2713" s="12"/>
      <c r="T2713" s="12"/>
      <c r="U2713" s="12"/>
    </row>
    <row r="2714" spans="2:21" s="127" customFormat="1" ht="30" customHeight="1">
      <c r="B2714" s="180"/>
      <c r="C2714" s="210"/>
      <c r="D2714" s="180"/>
      <c r="E2714" s="107"/>
      <c r="F2714" s="179"/>
      <c r="G2714" s="179"/>
      <c r="H2714" s="1"/>
      <c r="I2714" s="1"/>
      <c r="J2714" s="1"/>
      <c r="K2714" s="109"/>
      <c r="L2714" s="1"/>
      <c r="M2714" s="1"/>
      <c r="N2714" s="1"/>
      <c r="O2714" s="1"/>
      <c r="P2714" s="12"/>
      <c r="Q2714" s="12"/>
      <c r="R2714" s="12"/>
      <c r="S2714" s="12"/>
      <c r="T2714" s="12"/>
      <c r="U2714" s="12"/>
    </row>
    <row r="2715" spans="2:21" s="127" customFormat="1" ht="30" customHeight="1">
      <c r="B2715" s="180"/>
      <c r="C2715" s="210"/>
      <c r="D2715" s="180"/>
      <c r="E2715" s="107"/>
      <c r="F2715" s="179"/>
      <c r="G2715" s="179"/>
      <c r="H2715" s="1"/>
      <c r="I2715" s="1"/>
      <c r="J2715" s="1"/>
      <c r="K2715" s="109"/>
      <c r="L2715" s="1"/>
      <c r="M2715" s="1"/>
      <c r="N2715" s="1"/>
      <c r="O2715" s="1"/>
      <c r="P2715" s="12"/>
      <c r="Q2715" s="12"/>
      <c r="R2715" s="12"/>
      <c r="S2715" s="12"/>
      <c r="T2715" s="12"/>
      <c r="U2715" s="12"/>
    </row>
    <row r="2716" spans="2:21" s="127" customFormat="1" ht="30" customHeight="1">
      <c r="B2716" s="180"/>
      <c r="C2716" s="210"/>
      <c r="D2716" s="180"/>
      <c r="E2716" s="107"/>
      <c r="F2716" s="179"/>
      <c r="G2716" s="179"/>
      <c r="H2716" s="1"/>
      <c r="I2716" s="1"/>
      <c r="J2716" s="1"/>
      <c r="K2716" s="109"/>
      <c r="L2716" s="1"/>
      <c r="M2716" s="1"/>
      <c r="N2716" s="1"/>
      <c r="O2716" s="1"/>
      <c r="P2716" s="12"/>
      <c r="Q2716" s="12"/>
      <c r="R2716" s="12"/>
      <c r="S2716" s="12"/>
      <c r="T2716" s="12"/>
      <c r="U2716" s="12"/>
    </row>
    <row r="2717" spans="2:21" s="127" customFormat="1" ht="30" customHeight="1">
      <c r="B2717" s="180"/>
      <c r="C2717" s="210"/>
      <c r="D2717" s="180"/>
      <c r="E2717" s="107"/>
      <c r="F2717" s="179"/>
      <c r="G2717" s="179"/>
      <c r="H2717" s="1"/>
      <c r="I2717" s="1"/>
      <c r="J2717" s="1"/>
      <c r="K2717" s="109"/>
      <c r="L2717" s="1"/>
      <c r="M2717" s="1"/>
      <c r="N2717" s="1"/>
      <c r="O2717" s="1"/>
      <c r="P2717" s="12"/>
      <c r="Q2717" s="12"/>
      <c r="R2717" s="12"/>
      <c r="S2717" s="12"/>
      <c r="T2717" s="12"/>
      <c r="U2717" s="12"/>
    </row>
    <row r="2718" spans="2:21" s="127" customFormat="1" ht="30" customHeight="1">
      <c r="B2718" s="180"/>
      <c r="C2718" s="210"/>
      <c r="D2718" s="180"/>
      <c r="E2718" s="107"/>
      <c r="F2718" s="179"/>
      <c r="G2718" s="179"/>
      <c r="H2718" s="1"/>
      <c r="I2718" s="1"/>
      <c r="J2718" s="1"/>
      <c r="K2718" s="109"/>
      <c r="L2718" s="1"/>
      <c r="M2718" s="1"/>
      <c r="N2718" s="1"/>
      <c r="O2718" s="1"/>
      <c r="P2718" s="12"/>
      <c r="Q2718" s="12"/>
      <c r="R2718" s="12"/>
      <c r="S2718" s="12"/>
      <c r="T2718" s="12"/>
      <c r="U2718" s="12"/>
    </row>
    <row r="2719" spans="2:21" s="127" customFormat="1" ht="30" customHeight="1">
      <c r="B2719" s="180"/>
      <c r="C2719" s="210"/>
      <c r="D2719" s="180"/>
      <c r="E2719" s="107"/>
      <c r="F2719" s="179"/>
      <c r="G2719" s="179"/>
      <c r="H2719" s="1"/>
      <c r="I2719" s="1"/>
      <c r="J2719" s="1"/>
      <c r="K2719" s="109"/>
      <c r="L2719" s="1"/>
      <c r="M2719" s="1"/>
      <c r="N2719" s="1"/>
      <c r="O2719" s="1"/>
      <c r="P2719" s="12"/>
      <c r="Q2719" s="12"/>
      <c r="R2719" s="12"/>
      <c r="S2719" s="12"/>
      <c r="T2719" s="12"/>
      <c r="U2719" s="12"/>
    </row>
    <row r="2720" spans="2:21" s="127" customFormat="1" ht="30" customHeight="1">
      <c r="B2720" s="180"/>
      <c r="C2720" s="210"/>
      <c r="D2720" s="180"/>
      <c r="E2720" s="107"/>
      <c r="F2720" s="179"/>
      <c r="G2720" s="179"/>
      <c r="H2720" s="1"/>
      <c r="I2720" s="1"/>
      <c r="J2720" s="1"/>
      <c r="K2720" s="109"/>
      <c r="L2720" s="1"/>
      <c r="M2720" s="1"/>
      <c r="N2720" s="1"/>
      <c r="O2720" s="1"/>
      <c r="P2720" s="12"/>
      <c r="Q2720" s="12"/>
      <c r="R2720" s="12"/>
      <c r="S2720" s="12"/>
      <c r="T2720" s="12"/>
      <c r="U2720" s="12"/>
    </row>
    <row r="2721" spans="2:21" s="127" customFormat="1" ht="30" customHeight="1">
      <c r="B2721" s="180"/>
      <c r="C2721" s="210"/>
      <c r="D2721" s="180"/>
      <c r="E2721" s="107"/>
      <c r="F2721" s="179"/>
      <c r="G2721" s="179"/>
      <c r="H2721" s="1"/>
      <c r="I2721" s="1"/>
      <c r="J2721" s="1"/>
      <c r="K2721" s="109"/>
      <c r="L2721" s="1"/>
      <c r="M2721" s="1"/>
      <c r="N2721" s="1"/>
      <c r="O2721" s="1"/>
      <c r="P2721" s="12"/>
      <c r="Q2721" s="12"/>
      <c r="R2721" s="12"/>
      <c r="S2721" s="12"/>
      <c r="T2721" s="12"/>
      <c r="U2721" s="12"/>
    </row>
    <row r="2722" spans="2:21" s="127" customFormat="1" ht="30" customHeight="1">
      <c r="B2722" s="180"/>
      <c r="C2722" s="210"/>
      <c r="D2722" s="180"/>
      <c r="E2722" s="107"/>
      <c r="F2722" s="179"/>
      <c r="G2722" s="179"/>
      <c r="H2722" s="1"/>
      <c r="I2722" s="1"/>
      <c r="J2722" s="1"/>
      <c r="K2722" s="109"/>
      <c r="L2722" s="1"/>
      <c r="M2722" s="1"/>
      <c r="N2722" s="1"/>
      <c r="O2722" s="1"/>
      <c r="P2722" s="12"/>
      <c r="Q2722" s="12"/>
      <c r="R2722" s="12"/>
      <c r="S2722" s="12"/>
      <c r="T2722" s="12"/>
      <c r="U2722" s="12"/>
    </row>
    <row r="2723" spans="2:21" s="127" customFormat="1" ht="30" customHeight="1">
      <c r="B2723" s="180"/>
      <c r="C2723" s="210"/>
      <c r="D2723" s="180"/>
      <c r="E2723" s="107"/>
      <c r="F2723" s="179"/>
      <c r="G2723" s="179"/>
      <c r="H2723" s="1"/>
      <c r="I2723" s="1"/>
      <c r="J2723" s="1"/>
      <c r="K2723" s="109"/>
      <c r="L2723" s="1"/>
      <c r="M2723" s="1"/>
      <c r="N2723" s="1"/>
      <c r="O2723" s="1"/>
      <c r="P2723" s="12"/>
      <c r="Q2723" s="12"/>
      <c r="R2723" s="12"/>
      <c r="S2723" s="12"/>
      <c r="T2723" s="12"/>
      <c r="U2723" s="12"/>
    </row>
    <row r="2724" spans="2:21" s="127" customFormat="1" ht="30" customHeight="1">
      <c r="B2724" s="180"/>
      <c r="C2724" s="210"/>
      <c r="D2724" s="180"/>
      <c r="E2724" s="107"/>
      <c r="F2724" s="179"/>
      <c r="G2724" s="179"/>
      <c r="H2724" s="1"/>
      <c r="I2724" s="1"/>
      <c r="J2724" s="1"/>
      <c r="K2724" s="109"/>
      <c r="L2724" s="1"/>
      <c r="M2724" s="1"/>
      <c r="N2724" s="1"/>
      <c r="O2724" s="1"/>
      <c r="P2724" s="12"/>
      <c r="Q2724" s="12"/>
      <c r="R2724" s="12"/>
      <c r="S2724" s="12"/>
      <c r="T2724" s="12"/>
      <c r="U2724" s="12"/>
    </row>
    <row r="2725" spans="2:21" s="127" customFormat="1" ht="30" customHeight="1">
      <c r="B2725" s="180"/>
      <c r="C2725" s="210"/>
      <c r="D2725" s="180"/>
      <c r="E2725" s="107"/>
      <c r="F2725" s="179"/>
      <c r="G2725" s="179"/>
      <c r="H2725" s="1"/>
      <c r="I2725" s="1"/>
      <c r="J2725" s="1"/>
      <c r="K2725" s="109"/>
      <c r="L2725" s="1"/>
      <c r="M2725" s="1"/>
      <c r="N2725" s="1"/>
      <c r="O2725" s="1"/>
      <c r="P2725" s="12"/>
      <c r="Q2725" s="12"/>
      <c r="R2725" s="12"/>
      <c r="S2725" s="12"/>
      <c r="T2725" s="12"/>
      <c r="U2725" s="12"/>
    </row>
    <row r="2726" spans="2:21" s="127" customFormat="1" ht="30" customHeight="1">
      <c r="B2726" s="180"/>
      <c r="C2726" s="210"/>
      <c r="D2726" s="180"/>
      <c r="E2726" s="107"/>
      <c r="F2726" s="179"/>
      <c r="G2726" s="179"/>
      <c r="H2726" s="1"/>
      <c r="I2726" s="1"/>
      <c r="J2726" s="1"/>
      <c r="K2726" s="109"/>
      <c r="L2726" s="1"/>
      <c r="M2726" s="1"/>
      <c r="N2726" s="1"/>
      <c r="O2726" s="1"/>
      <c r="P2726" s="12"/>
      <c r="Q2726" s="12"/>
      <c r="R2726" s="12"/>
      <c r="S2726" s="12"/>
      <c r="T2726" s="12"/>
      <c r="U2726" s="12"/>
    </row>
    <row r="2727" spans="2:21" s="127" customFormat="1" ht="30" customHeight="1">
      <c r="B2727" s="180"/>
      <c r="C2727" s="210"/>
      <c r="D2727" s="180"/>
      <c r="E2727" s="107"/>
      <c r="F2727" s="179"/>
      <c r="G2727" s="179"/>
      <c r="H2727" s="1"/>
      <c r="I2727" s="1"/>
      <c r="J2727" s="1"/>
      <c r="K2727" s="109"/>
      <c r="L2727" s="1"/>
      <c r="M2727" s="1"/>
      <c r="N2727" s="1"/>
      <c r="O2727" s="1"/>
      <c r="P2727" s="12"/>
      <c r="Q2727" s="12"/>
      <c r="R2727" s="12"/>
      <c r="S2727" s="12"/>
      <c r="T2727" s="12"/>
      <c r="U2727" s="12"/>
    </row>
    <row r="2728" spans="2:21" s="127" customFormat="1" ht="30" customHeight="1">
      <c r="B2728" s="180"/>
      <c r="C2728" s="210"/>
      <c r="D2728" s="180"/>
      <c r="E2728" s="107"/>
      <c r="F2728" s="179"/>
      <c r="G2728" s="179"/>
      <c r="H2728" s="1"/>
      <c r="I2728" s="1"/>
      <c r="J2728" s="1"/>
      <c r="K2728" s="109"/>
      <c r="L2728" s="1"/>
      <c r="M2728" s="1"/>
      <c r="N2728" s="1"/>
      <c r="O2728" s="1"/>
      <c r="P2728" s="12"/>
      <c r="Q2728" s="12"/>
      <c r="R2728" s="12"/>
      <c r="S2728" s="12"/>
      <c r="T2728" s="12"/>
      <c r="U2728" s="12"/>
    </row>
    <row r="2729" spans="2:21" s="127" customFormat="1" ht="30" customHeight="1">
      <c r="B2729" s="180"/>
      <c r="C2729" s="210"/>
      <c r="D2729" s="180"/>
      <c r="E2729" s="107"/>
      <c r="F2729" s="179"/>
      <c r="G2729" s="179"/>
      <c r="H2729" s="1"/>
      <c r="I2729" s="1"/>
      <c r="J2729" s="1"/>
      <c r="K2729" s="109"/>
      <c r="L2729" s="1"/>
      <c r="M2729" s="1"/>
      <c r="N2729" s="1"/>
      <c r="O2729" s="1"/>
      <c r="P2729" s="12"/>
      <c r="Q2729" s="12"/>
      <c r="R2729" s="12"/>
      <c r="S2729" s="12"/>
      <c r="T2729" s="12"/>
      <c r="U2729" s="12"/>
    </row>
    <row r="2730" spans="2:21" s="127" customFormat="1" ht="30" customHeight="1">
      <c r="B2730" s="180"/>
      <c r="C2730" s="210"/>
      <c r="D2730" s="180"/>
      <c r="E2730" s="107"/>
      <c r="F2730" s="179"/>
      <c r="G2730" s="179"/>
      <c r="H2730" s="1"/>
      <c r="I2730" s="1"/>
      <c r="J2730" s="1"/>
      <c r="K2730" s="109"/>
      <c r="L2730" s="1"/>
      <c r="M2730" s="1"/>
      <c r="N2730" s="1"/>
      <c r="O2730" s="1"/>
      <c r="P2730" s="12"/>
      <c r="Q2730" s="12"/>
      <c r="R2730" s="12"/>
      <c r="S2730" s="12"/>
      <c r="T2730" s="12"/>
      <c r="U2730" s="12"/>
    </row>
    <row r="2731" spans="2:21" s="127" customFormat="1" ht="30" customHeight="1">
      <c r="B2731" s="180"/>
      <c r="C2731" s="210"/>
      <c r="D2731" s="180"/>
      <c r="E2731" s="107"/>
      <c r="F2731" s="179"/>
      <c r="G2731" s="179"/>
      <c r="H2731" s="1"/>
      <c r="I2731" s="1"/>
      <c r="J2731" s="1"/>
      <c r="K2731" s="109"/>
      <c r="L2731" s="1"/>
      <c r="M2731" s="1"/>
      <c r="N2731" s="1"/>
      <c r="O2731" s="1"/>
      <c r="P2731" s="12"/>
      <c r="Q2731" s="12"/>
      <c r="R2731" s="12"/>
      <c r="S2731" s="12"/>
      <c r="T2731" s="12"/>
      <c r="U2731" s="12"/>
    </row>
    <row r="2732" spans="2:21" s="127" customFormat="1" ht="30" customHeight="1">
      <c r="B2732" s="180"/>
      <c r="C2732" s="210"/>
      <c r="D2732" s="180"/>
      <c r="E2732" s="107"/>
      <c r="F2732" s="179"/>
      <c r="G2732" s="179"/>
      <c r="H2732" s="1"/>
      <c r="I2732" s="1"/>
      <c r="J2732" s="1"/>
      <c r="K2732" s="109"/>
      <c r="L2732" s="1"/>
      <c r="M2732" s="1"/>
      <c r="N2732" s="1"/>
      <c r="O2732" s="1"/>
      <c r="P2732" s="12"/>
      <c r="Q2732" s="12"/>
      <c r="R2732" s="12"/>
      <c r="S2732" s="12"/>
      <c r="T2732" s="12"/>
      <c r="U2732" s="12"/>
    </row>
    <row r="2733" spans="2:21" s="127" customFormat="1" ht="30" customHeight="1">
      <c r="B2733" s="180"/>
      <c r="C2733" s="210"/>
      <c r="D2733" s="180"/>
      <c r="E2733" s="107"/>
      <c r="F2733" s="179"/>
      <c r="G2733" s="179"/>
      <c r="H2733" s="1"/>
      <c r="I2733" s="1"/>
      <c r="J2733" s="1"/>
      <c r="K2733" s="109"/>
      <c r="L2733" s="1"/>
      <c r="M2733" s="1"/>
      <c r="N2733" s="1"/>
      <c r="O2733" s="1"/>
      <c r="P2733" s="12"/>
      <c r="Q2733" s="12"/>
      <c r="R2733" s="12"/>
      <c r="S2733" s="12"/>
      <c r="T2733" s="12"/>
      <c r="U2733" s="12"/>
    </row>
    <row r="2734" spans="2:21" s="127" customFormat="1" ht="30" customHeight="1">
      <c r="B2734" s="180"/>
      <c r="C2734" s="210"/>
      <c r="D2734" s="180"/>
      <c r="E2734" s="107"/>
      <c r="F2734" s="179"/>
      <c r="G2734" s="179"/>
      <c r="H2734" s="1"/>
      <c r="I2734" s="1"/>
      <c r="J2734" s="1"/>
      <c r="K2734" s="109"/>
      <c r="L2734" s="1"/>
      <c r="M2734" s="1"/>
      <c r="N2734" s="1"/>
      <c r="O2734" s="1"/>
      <c r="P2734" s="12"/>
      <c r="Q2734" s="12"/>
      <c r="R2734" s="12"/>
      <c r="S2734" s="12"/>
      <c r="T2734" s="12"/>
      <c r="U2734" s="12"/>
    </row>
    <row r="2735" spans="2:21" s="127" customFormat="1" ht="30" customHeight="1">
      <c r="B2735" s="180"/>
      <c r="C2735" s="210"/>
      <c r="D2735" s="180"/>
      <c r="E2735" s="107"/>
      <c r="F2735" s="179"/>
      <c r="G2735" s="179"/>
      <c r="H2735" s="1"/>
      <c r="I2735" s="1"/>
      <c r="J2735" s="1"/>
      <c r="K2735" s="109"/>
      <c r="L2735" s="1"/>
      <c r="M2735" s="1"/>
      <c r="N2735" s="1"/>
      <c r="O2735" s="1"/>
      <c r="P2735" s="12"/>
      <c r="Q2735" s="12"/>
      <c r="R2735" s="12"/>
      <c r="S2735" s="12"/>
      <c r="T2735" s="12"/>
      <c r="U2735" s="12"/>
    </row>
    <row r="2736" spans="2:21" s="127" customFormat="1" ht="30" customHeight="1">
      <c r="B2736" s="180"/>
      <c r="C2736" s="210"/>
      <c r="D2736" s="180"/>
      <c r="E2736" s="107"/>
      <c r="F2736" s="179"/>
      <c r="G2736" s="179"/>
      <c r="H2736" s="1"/>
      <c r="I2736" s="1"/>
      <c r="J2736" s="1"/>
      <c r="K2736" s="109"/>
      <c r="L2736" s="1"/>
      <c r="M2736" s="1"/>
      <c r="N2736" s="1"/>
      <c r="O2736" s="1"/>
      <c r="P2736" s="12"/>
      <c r="Q2736" s="12"/>
      <c r="R2736" s="12"/>
      <c r="S2736" s="12"/>
      <c r="T2736" s="12"/>
      <c r="U2736" s="12"/>
    </row>
    <row r="2737" spans="2:21" s="127" customFormat="1" ht="30" customHeight="1">
      <c r="B2737" s="180"/>
      <c r="C2737" s="210"/>
      <c r="D2737" s="180"/>
      <c r="E2737" s="107"/>
      <c r="F2737" s="179"/>
      <c r="G2737" s="179"/>
      <c r="H2737" s="1"/>
      <c r="I2737" s="1"/>
      <c r="J2737" s="1"/>
      <c r="K2737" s="109"/>
      <c r="L2737" s="1"/>
      <c r="M2737" s="1"/>
      <c r="N2737" s="1"/>
      <c r="O2737" s="1"/>
      <c r="P2737" s="12"/>
      <c r="Q2737" s="12"/>
      <c r="R2737" s="12"/>
      <c r="S2737" s="12"/>
      <c r="T2737" s="12"/>
      <c r="U2737" s="12"/>
    </row>
    <row r="2738" spans="2:21" s="127" customFormat="1" ht="30" customHeight="1">
      <c r="B2738" s="180"/>
      <c r="C2738" s="210"/>
      <c r="D2738" s="180"/>
      <c r="E2738" s="107"/>
      <c r="F2738" s="179"/>
      <c r="G2738" s="179"/>
      <c r="H2738" s="1"/>
      <c r="I2738" s="1"/>
      <c r="J2738" s="1"/>
      <c r="K2738" s="109"/>
      <c r="L2738" s="1"/>
      <c r="M2738" s="1"/>
      <c r="N2738" s="1"/>
      <c r="O2738" s="1"/>
      <c r="P2738" s="12"/>
      <c r="Q2738" s="12"/>
      <c r="R2738" s="12"/>
      <c r="S2738" s="12"/>
      <c r="T2738" s="12"/>
      <c r="U2738" s="12"/>
    </row>
    <row r="2739" spans="2:21" s="127" customFormat="1" ht="30" customHeight="1">
      <c r="B2739" s="180"/>
      <c r="C2739" s="210"/>
      <c r="D2739" s="180"/>
      <c r="E2739" s="107"/>
      <c r="F2739" s="179"/>
      <c r="G2739" s="179"/>
      <c r="H2739" s="1"/>
      <c r="I2739" s="1"/>
      <c r="J2739" s="1"/>
      <c r="K2739" s="109"/>
      <c r="L2739" s="1"/>
      <c r="M2739" s="1"/>
      <c r="N2739" s="1"/>
      <c r="O2739" s="1"/>
      <c r="P2739" s="12"/>
      <c r="Q2739" s="12"/>
      <c r="R2739" s="12"/>
      <c r="S2739" s="12"/>
      <c r="T2739" s="12"/>
      <c r="U2739" s="12"/>
    </row>
    <row r="2740" spans="2:21" s="127" customFormat="1" ht="30" customHeight="1">
      <c r="B2740" s="180"/>
      <c r="C2740" s="210"/>
      <c r="D2740" s="180"/>
      <c r="E2740" s="107"/>
      <c r="F2740" s="179"/>
      <c r="G2740" s="179"/>
      <c r="H2740" s="1"/>
      <c r="I2740" s="1"/>
      <c r="J2740" s="1"/>
      <c r="K2740" s="109"/>
      <c r="L2740" s="1"/>
      <c r="M2740" s="1"/>
      <c r="N2740" s="1"/>
      <c r="O2740" s="1"/>
      <c r="P2740" s="12"/>
      <c r="Q2740" s="12"/>
      <c r="R2740" s="12"/>
      <c r="S2740" s="12"/>
      <c r="T2740" s="12"/>
      <c r="U2740" s="12"/>
    </row>
    <row r="2741" spans="2:21" s="127" customFormat="1" ht="30" customHeight="1">
      <c r="B2741" s="180"/>
      <c r="C2741" s="210"/>
      <c r="D2741" s="180"/>
      <c r="E2741" s="107"/>
      <c r="F2741" s="179"/>
      <c r="G2741" s="179"/>
      <c r="H2741" s="1"/>
      <c r="I2741" s="1"/>
      <c r="J2741" s="1"/>
      <c r="K2741" s="109"/>
      <c r="L2741" s="1"/>
      <c r="M2741" s="1"/>
      <c r="N2741" s="1"/>
      <c r="O2741" s="1"/>
      <c r="P2741" s="12"/>
      <c r="Q2741" s="12"/>
      <c r="R2741" s="12"/>
      <c r="S2741" s="12"/>
      <c r="T2741" s="12"/>
      <c r="U2741" s="12"/>
    </row>
    <row r="2742" spans="2:21" s="127" customFormat="1" ht="30" customHeight="1">
      <c r="B2742" s="180"/>
      <c r="C2742" s="210"/>
      <c r="D2742" s="180"/>
      <c r="E2742" s="107"/>
      <c r="F2742" s="179"/>
      <c r="G2742" s="179"/>
      <c r="H2742" s="1"/>
      <c r="I2742" s="1"/>
      <c r="J2742" s="1"/>
      <c r="K2742" s="109"/>
      <c r="L2742" s="1"/>
      <c r="M2742" s="1"/>
      <c r="N2742" s="1"/>
      <c r="O2742" s="1"/>
      <c r="P2742" s="12"/>
      <c r="Q2742" s="12"/>
      <c r="R2742" s="12"/>
      <c r="S2742" s="12"/>
      <c r="T2742" s="12"/>
      <c r="U2742" s="12"/>
    </row>
    <row r="2743" spans="2:21" s="127" customFormat="1" ht="30" customHeight="1">
      <c r="B2743" s="180"/>
      <c r="C2743" s="210"/>
      <c r="D2743" s="180"/>
      <c r="E2743" s="107"/>
      <c r="F2743" s="179"/>
      <c r="G2743" s="179"/>
      <c r="H2743" s="1"/>
      <c r="I2743" s="1"/>
      <c r="J2743" s="1"/>
      <c r="K2743" s="109"/>
      <c r="L2743" s="1"/>
      <c r="M2743" s="1"/>
      <c r="N2743" s="1"/>
      <c r="O2743" s="1"/>
      <c r="P2743" s="12"/>
      <c r="Q2743" s="12"/>
      <c r="R2743" s="12"/>
      <c r="S2743" s="12"/>
      <c r="T2743" s="12"/>
      <c r="U2743" s="12"/>
    </row>
    <row r="2744" spans="2:21" s="127" customFormat="1" ht="30" customHeight="1">
      <c r="B2744" s="180"/>
      <c r="C2744" s="210"/>
      <c r="D2744" s="180"/>
      <c r="E2744" s="107"/>
      <c r="F2744" s="179"/>
      <c r="G2744" s="179"/>
      <c r="H2744" s="1"/>
      <c r="I2744" s="1"/>
      <c r="J2744" s="1"/>
      <c r="K2744" s="109"/>
      <c r="L2744" s="1"/>
      <c r="M2744" s="1"/>
      <c r="N2744" s="1"/>
      <c r="O2744" s="1"/>
      <c r="P2744" s="12"/>
      <c r="Q2744" s="12"/>
      <c r="R2744" s="12"/>
      <c r="S2744" s="12"/>
      <c r="T2744" s="12"/>
      <c r="U2744" s="12"/>
    </row>
    <row r="2745" spans="2:21" s="127" customFormat="1" ht="30" customHeight="1">
      <c r="B2745" s="180"/>
      <c r="C2745" s="210"/>
      <c r="D2745" s="180"/>
      <c r="E2745" s="107"/>
      <c r="F2745" s="179"/>
      <c r="G2745" s="179"/>
      <c r="H2745" s="1"/>
      <c r="I2745" s="1"/>
      <c r="J2745" s="1"/>
      <c r="K2745" s="109"/>
      <c r="L2745" s="1"/>
      <c r="M2745" s="1"/>
      <c r="N2745" s="1"/>
      <c r="O2745" s="1"/>
      <c r="P2745" s="12"/>
      <c r="Q2745" s="12"/>
      <c r="R2745" s="12"/>
      <c r="S2745" s="12"/>
      <c r="T2745" s="12"/>
      <c r="U2745" s="12"/>
    </row>
    <row r="2746" spans="2:21" s="127" customFormat="1" ht="30" customHeight="1">
      <c r="B2746" s="180"/>
      <c r="C2746" s="210"/>
      <c r="D2746" s="180"/>
      <c r="E2746" s="107"/>
      <c r="F2746" s="179"/>
      <c r="G2746" s="179"/>
      <c r="H2746" s="1"/>
      <c r="I2746" s="1"/>
      <c r="J2746" s="1"/>
      <c r="K2746" s="109"/>
      <c r="L2746" s="1"/>
      <c r="M2746" s="1"/>
      <c r="N2746" s="1"/>
      <c r="O2746" s="1"/>
      <c r="P2746" s="12"/>
      <c r="Q2746" s="12"/>
      <c r="R2746" s="12"/>
      <c r="S2746" s="12"/>
      <c r="T2746" s="12"/>
      <c r="U2746" s="12"/>
    </row>
    <row r="2747" spans="2:21" s="127" customFormat="1" ht="30" customHeight="1">
      <c r="B2747" s="180"/>
      <c r="C2747" s="210"/>
      <c r="D2747" s="180"/>
      <c r="E2747" s="107"/>
      <c r="F2747" s="179"/>
      <c r="G2747" s="179"/>
      <c r="H2747" s="1"/>
      <c r="I2747" s="1"/>
      <c r="J2747" s="1"/>
      <c r="K2747" s="109"/>
      <c r="L2747" s="1"/>
      <c r="M2747" s="1"/>
      <c r="N2747" s="1"/>
      <c r="O2747" s="1"/>
      <c r="P2747" s="12"/>
      <c r="Q2747" s="12"/>
      <c r="R2747" s="12"/>
      <c r="S2747" s="12"/>
      <c r="T2747" s="12"/>
      <c r="U2747" s="12"/>
    </row>
    <row r="2748" spans="2:21" s="127" customFormat="1" ht="30" customHeight="1">
      <c r="B2748" s="180"/>
      <c r="C2748" s="210"/>
      <c r="D2748" s="180"/>
      <c r="E2748" s="107"/>
      <c r="F2748" s="179"/>
      <c r="G2748" s="179"/>
      <c r="H2748" s="1"/>
      <c r="I2748" s="1"/>
      <c r="J2748" s="1"/>
      <c r="K2748" s="109"/>
      <c r="L2748" s="1"/>
      <c r="M2748" s="1"/>
      <c r="N2748" s="1"/>
      <c r="O2748" s="1"/>
      <c r="P2748" s="12"/>
      <c r="Q2748" s="12"/>
      <c r="R2748" s="12"/>
      <c r="S2748" s="12"/>
      <c r="T2748" s="12"/>
      <c r="U2748" s="12"/>
    </row>
    <row r="2749" spans="2:21" s="127" customFormat="1" ht="30" customHeight="1">
      <c r="B2749" s="180"/>
      <c r="C2749" s="210"/>
      <c r="D2749" s="180"/>
      <c r="E2749" s="107"/>
      <c r="F2749" s="179"/>
      <c r="G2749" s="179"/>
      <c r="H2749" s="1"/>
      <c r="I2749" s="1"/>
      <c r="J2749" s="1"/>
      <c r="K2749" s="109"/>
      <c r="L2749" s="1"/>
      <c r="M2749" s="1"/>
      <c r="N2749" s="1"/>
      <c r="O2749" s="1"/>
      <c r="P2749" s="12"/>
      <c r="Q2749" s="12"/>
      <c r="R2749" s="12"/>
      <c r="S2749" s="12"/>
      <c r="T2749" s="12"/>
      <c r="U2749" s="12"/>
    </row>
    <row r="2750" spans="2:21" s="127" customFormat="1" ht="30" customHeight="1">
      <c r="B2750" s="180"/>
      <c r="C2750" s="210"/>
      <c r="D2750" s="180"/>
      <c r="E2750" s="107"/>
      <c r="F2750" s="179"/>
      <c r="G2750" s="179"/>
      <c r="H2750" s="1"/>
      <c r="I2750" s="1"/>
      <c r="J2750" s="1"/>
      <c r="K2750" s="109"/>
      <c r="L2750" s="1"/>
      <c r="M2750" s="1"/>
      <c r="N2750" s="1"/>
      <c r="O2750" s="1"/>
      <c r="P2750" s="12"/>
      <c r="Q2750" s="12"/>
      <c r="R2750" s="12"/>
      <c r="S2750" s="12"/>
      <c r="T2750" s="12"/>
      <c r="U2750" s="12"/>
    </row>
    <row r="2751" spans="2:21" s="127" customFormat="1" ht="30" customHeight="1">
      <c r="B2751" s="180"/>
      <c r="C2751" s="210"/>
      <c r="D2751" s="180"/>
      <c r="E2751" s="107"/>
      <c r="F2751" s="179"/>
      <c r="G2751" s="179"/>
      <c r="H2751" s="1"/>
      <c r="I2751" s="1"/>
      <c r="J2751" s="1"/>
      <c r="K2751" s="109"/>
      <c r="L2751" s="1"/>
      <c r="M2751" s="1"/>
      <c r="N2751" s="1"/>
      <c r="O2751" s="1"/>
      <c r="P2751" s="12"/>
      <c r="Q2751" s="12"/>
      <c r="R2751" s="12"/>
      <c r="S2751" s="12"/>
      <c r="T2751" s="12"/>
      <c r="U2751" s="12"/>
    </row>
    <row r="2752" spans="2:21" s="127" customFormat="1" ht="30" customHeight="1">
      <c r="B2752" s="180"/>
      <c r="C2752" s="210"/>
      <c r="D2752" s="180"/>
      <c r="E2752" s="107"/>
      <c r="F2752" s="179"/>
      <c r="G2752" s="179"/>
      <c r="H2752" s="1"/>
      <c r="I2752" s="1"/>
      <c r="J2752" s="1"/>
      <c r="K2752" s="109"/>
      <c r="L2752" s="1"/>
      <c r="M2752" s="1"/>
      <c r="N2752" s="1"/>
      <c r="O2752" s="1"/>
      <c r="P2752" s="12"/>
      <c r="Q2752" s="12"/>
      <c r="R2752" s="12"/>
      <c r="S2752" s="12"/>
      <c r="T2752" s="12"/>
      <c r="U2752" s="12"/>
    </row>
    <row r="2753" spans="2:21" s="127" customFormat="1" ht="30" customHeight="1">
      <c r="B2753" s="180"/>
      <c r="C2753" s="210"/>
      <c r="D2753" s="180"/>
      <c r="E2753" s="107"/>
      <c r="F2753" s="179"/>
      <c r="G2753" s="179"/>
      <c r="H2753" s="1"/>
      <c r="I2753" s="1"/>
      <c r="J2753" s="1"/>
      <c r="K2753" s="109"/>
      <c r="L2753" s="1"/>
      <c r="M2753" s="1"/>
      <c r="N2753" s="1"/>
      <c r="O2753" s="1"/>
      <c r="P2753" s="12"/>
      <c r="Q2753" s="12"/>
      <c r="R2753" s="12"/>
      <c r="S2753" s="12"/>
      <c r="T2753" s="12"/>
      <c r="U2753" s="12"/>
    </row>
    <row r="2754" spans="2:21" s="127" customFormat="1" ht="30" customHeight="1">
      <c r="B2754" s="180"/>
      <c r="C2754" s="210"/>
      <c r="D2754" s="180"/>
      <c r="E2754" s="107"/>
      <c r="F2754" s="179"/>
      <c r="G2754" s="179"/>
      <c r="H2754" s="1"/>
      <c r="I2754" s="1"/>
      <c r="J2754" s="1"/>
      <c r="K2754" s="109"/>
      <c r="L2754" s="1"/>
      <c r="M2754" s="1"/>
      <c r="N2754" s="1"/>
      <c r="O2754" s="1"/>
      <c r="P2754" s="12"/>
      <c r="Q2754" s="12"/>
      <c r="R2754" s="12"/>
      <c r="S2754" s="12"/>
      <c r="T2754" s="12"/>
      <c r="U2754" s="12"/>
    </row>
    <row r="2755" spans="2:21" s="127" customFormat="1" ht="30" customHeight="1">
      <c r="B2755" s="180"/>
      <c r="C2755" s="210"/>
      <c r="D2755" s="180"/>
      <c r="E2755" s="107"/>
      <c r="F2755" s="179"/>
      <c r="G2755" s="179"/>
      <c r="H2755" s="1"/>
      <c r="I2755" s="1"/>
      <c r="J2755" s="1"/>
      <c r="K2755" s="109"/>
      <c r="L2755" s="1"/>
      <c r="M2755" s="1"/>
      <c r="N2755" s="1"/>
      <c r="O2755" s="1"/>
      <c r="P2755" s="12"/>
      <c r="Q2755" s="12"/>
      <c r="R2755" s="12"/>
      <c r="S2755" s="12"/>
      <c r="T2755" s="12"/>
      <c r="U2755" s="12"/>
    </row>
    <row r="2756" spans="2:21" s="127" customFormat="1" ht="30" customHeight="1">
      <c r="B2756" s="180"/>
      <c r="C2756" s="210"/>
      <c r="D2756" s="180"/>
      <c r="E2756" s="107"/>
      <c r="F2756" s="179"/>
      <c r="G2756" s="179"/>
      <c r="H2756" s="1"/>
      <c r="I2756" s="1"/>
      <c r="J2756" s="1"/>
      <c r="K2756" s="109"/>
      <c r="L2756" s="1"/>
      <c r="M2756" s="1"/>
      <c r="N2756" s="1"/>
      <c r="O2756" s="1"/>
      <c r="P2756" s="12"/>
      <c r="Q2756" s="12"/>
      <c r="R2756" s="12"/>
      <c r="S2756" s="12"/>
      <c r="T2756" s="12"/>
      <c r="U2756" s="12"/>
    </row>
    <row r="2757" spans="2:21" s="127" customFormat="1" ht="30" customHeight="1">
      <c r="B2757" s="180"/>
      <c r="C2757" s="210"/>
      <c r="D2757" s="180"/>
      <c r="E2757" s="107"/>
      <c r="F2757" s="179"/>
      <c r="G2757" s="179"/>
      <c r="H2757" s="1"/>
      <c r="I2757" s="1"/>
      <c r="J2757" s="1"/>
      <c r="K2757" s="109"/>
      <c r="L2757" s="1"/>
      <c r="M2757" s="1"/>
      <c r="N2757" s="1"/>
      <c r="O2757" s="1"/>
      <c r="P2757" s="12"/>
      <c r="Q2757" s="12"/>
      <c r="R2757" s="12"/>
      <c r="S2757" s="12"/>
      <c r="T2757" s="12"/>
      <c r="U2757" s="12"/>
    </row>
    <row r="2758" spans="2:21" s="127" customFormat="1" ht="30" customHeight="1">
      <c r="B2758" s="180"/>
      <c r="C2758" s="210"/>
      <c r="D2758" s="180"/>
      <c r="E2758" s="107"/>
      <c r="F2758" s="179"/>
      <c r="G2758" s="179"/>
      <c r="H2758" s="1"/>
      <c r="I2758" s="1"/>
      <c r="J2758" s="1"/>
      <c r="K2758" s="109"/>
      <c r="L2758" s="1"/>
      <c r="M2758" s="1"/>
      <c r="N2758" s="1"/>
      <c r="O2758" s="1"/>
      <c r="P2758" s="12"/>
      <c r="Q2758" s="12"/>
      <c r="R2758" s="12"/>
      <c r="S2758" s="12"/>
      <c r="T2758" s="12"/>
      <c r="U2758" s="12"/>
    </row>
    <row r="2759" spans="2:21" s="127" customFormat="1" ht="30" customHeight="1">
      <c r="B2759" s="180"/>
      <c r="C2759" s="210"/>
      <c r="D2759" s="180"/>
      <c r="E2759" s="107"/>
      <c r="F2759" s="179"/>
      <c r="G2759" s="179"/>
      <c r="H2759" s="1"/>
      <c r="I2759" s="1"/>
      <c r="J2759" s="1"/>
      <c r="K2759" s="109"/>
      <c r="L2759" s="1"/>
      <c r="M2759" s="1"/>
      <c r="N2759" s="1"/>
      <c r="O2759" s="1"/>
      <c r="P2759" s="12"/>
      <c r="Q2759" s="12"/>
      <c r="R2759" s="12"/>
      <c r="S2759" s="12"/>
      <c r="T2759" s="12"/>
      <c r="U2759" s="12"/>
    </row>
    <row r="2760" spans="2:21" s="127" customFormat="1" ht="30" customHeight="1">
      <c r="B2760" s="180"/>
      <c r="C2760" s="210"/>
      <c r="D2760" s="180"/>
      <c r="E2760" s="107"/>
      <c r="F2760" s="179"/>
      <c r="G2760" s="179"/>
      <c r="H2760" s="1"/>
      <c r="I2760" s="1"/>
      <c r="J2760" s="1"/>
      <c r="K2760" s="109"/>
      <c r="L2760" s="1"/>
      <c r="M2760" s="1"/>
      <c r="N2760" s="1"/>
      <c r="O2760" s="1"/>
      <c r="P2760" s="12"/>
      <c r="Q2760" s="12"/>
      <c r="R2760" s="12"/>
      <c r="S2760" s="12"/>
      <c r="T2760" s="12"/>
      <c r="U2760" s="12"/>
    </row>
    <row r="2761" spans="2:21" s="127" customFormat="1" ht="30" customHeight="1">
      <c r="B2761" s="180"/>
      <c r="C2761" s="210"/>
      <c r="D2761" s="180"/>
      <c r="E2761" s="107"/>
      <c r="F2761" s="179"/>
      <c r="G2761" s="179"/>
      <c r="H2761" s="1"/>
      <c r="I2761" s="1"/>
      <c r="J2761" s="1"/>
      <c r="K2761" s="109"/>
      <c r="L2761" s="1"/>
      <c r="M2761" s="1"/>
      <c r="N2761" s="1"/>
      <c r="O2761" s="1"/>
      <c r="P2761" s="12"/>
      <c r="Q2761" s="12"/>
      <c r="R2761" s="12"/>
      <c r="S2761" s="12"/>
      <c r="T2761" s="12"/>
      <c r="U2761" s="12"/>
    </row>
    <row r="2762" spans="2:21" s="127" customFormat="1" ht="30" customHeight="1">
      <c r="B2762" s="180"/>
      <c r="C2762" s="210"/>
      <c r="D2762" s="180"/>
      <c r="E2762" s="107"/>
      <c r="F2762" s="179"/>
      <c r="G2762" s="179"/>
      <c r="H2762" s="1"/>
      <c r="I2762" s="1"/>
      <c r="J2762" s="1"/>
      <c r="K2762" s="109"/>
      <c r="L2762" s="1"/>
      <c r="M2762" s="1"/>
      <c r="N2762" s="1"/>
      <c r="O2762" s="1"/>
      <c r="P2762" s="12"/>
      <c r="Q2762" s="12"/>
      <c r="R2762" s="12"/>
      <c r="S2762" s="12"/>
      <c r="T2762" s="12"/>
      <c r="U2762" s="12"/>
    </row>
    <row r="2763" spans="2:21" s="127" customFormat="1" ht="30" customHeight="1">
      <c r="B2763" s="180"/>
      <c r="C2763" s="210"/>
      <c r="D2763" s="180"/>
      <c r="E2763" s="107"/>
      <c r="F2763" s="179"/>
      <c r="G2763" s="179"/>
      <c r="H2763" s="1"/>
      <c r="I2763" s="1"/>
      <c r="J2763" s="1"/>
      <c r="K2763" s="109"/>
      <c r="L2763" s="1"/>
      <c r="M2763" s="1"/>
      <c r="N2763" s="1"/>
      <c r="O2763" s="1"/>
      <c r="P2763" s="12"/>
      <c r="Q2763" s="12"/>
      <c r="R2763" s="12"/>
      <c r="S2763" s="12"/>
      <c r="T2763" s="12"/>
      <c r="U2763" s="12"/>
    </row>
    <row r="2764" spans="2:21" s="127" customFormat="1" ht="30" customHeight="1">
      <c r="B2764" s="180"/>
      <c r="C2764" s="210"/>
      <c r="D2764" s="180"/>
      <c r="E2764" s="107"/>
      <c r="F2764" s="179"/>
      <c r="G2764" s="179"/>
      <c r="H2764" s="1"/>
      <c r="I2764" s="1"/>
      <c r="J2764" s="1"/>
      <c r="K2764" s="109"/>
      <c r="L2764" s="1"/>
      <c r="M2764" s="1"/>
      <c r="N2764" s="1"/>
      <c r="O2764" s="1"/>
      <c r="P2764" s="12"/>
      <c r="Q2764" s="12"/>
      <c r="R2764" s="12"/>
      <c r="S2764" s="12"/>
      <c r="T2764" s="12"/>
      <c r="U2764" s="12"/>
    </row>
    <row r="2765" spans="2:21" s="127" customFormat="1" ht="30" customHeight="1">
      <c r="B2765" s="180"/>
      <c r="C2765" s="210"/>
      <c r="D2765" s="180"/>
      <c r="E2765" s="107"/>
      <c r="F2765" s="179"/>
      <c r="G2765" s="179"/>
      <c r="H2765" s="1"/>
      <c r="I2765" s="1"/>
      <c r="J2765" s="1"/>
      <c r="K2765" s="109"/>
      <c r="L2765" s="1"/>
      <c r="M2765" s="1"/>
      <c r="N2765" s="1"/>
      <c r="O2765" s="1"/>
      <c r="P2765" s="12"/>
      <c r="Q2765" s="12"/>
      <c r="R2765" s="12"/>
      <c r="S2765" s="12"/>
      <c r="T2765" s="12"/>
      <c r="U2765" s="12"/>
    </row>
    <row r="2766" spans="2:21" s="127" customFormat="1" ht="30" customHeight="1">
      <c r="B2766" s="180"/>
      <c r="C2766" s="210"/>
      <c r="D2766" s="180"/>
      <c r="E2766" s="107"/>
      <c r="F2766" s="179"/>
      <c r="G2766" s="179"/>
      <c r="H2766" s="1"/>
      <c r="I2766" s="1"/>
      <c r="J2766" s="1"/>
      <c r="K2766" s="109"/>
      <c r="L2766" s="1"/>
      <c r="M2766" s="1"/>
      <c r="N2766" s="1"/>
      <c r="O2766" s="1"/>
      <c r="P2766" s="12"/>
      <c r="Q2766" s="12"/>
      <c r="R2766" s="12"/>
      <c r="S2766" s="12"/>
      <c r="T2766" s="12"/>
      <c r="U2766" s="12"/>
    </row>
    <row r="2767" spans="2:21" s="127" customFormat="1" ht="30" customHeight="1">
      <c r="B2767" s="180"/>
      <c r="C2767" s="210"/>
      <c r="D2767" s="180"/>
      <c r="E2767" s="107"/>
      <c r="F2767" s="179"/>
      <c r="G2767" s="179"/>
      <c r="H2767" s="1"/>
      <c r="I2767" s="1"/>
      <c r="J2767" s="1"/>
      <c r="K2767" s="109"/>
      <c r="L2767" s="1"/>
      <c r="M2767" s="1"/>
      <c r="N2767" s="1"/>
      <c r="O2767" s="1"/>
      <c r="P2767" s="12"/>
      <c r="Q2767" s="12"/>
      <c r="R2767" s="12"/>
      <c r="S2767" s="12"/>
      <c r="T2767" s="12"/>
      <c r="U2767" s="12"/>
    </row>
    <row r="2768" spans="2:21" s="127" customFormat="1" ht="30" customHeight="1">
      <c r="B2768" s="180"/>
      <c r="C2768" s="210"/>
      <c r="D2768" s="180"/>
      <c r="E2768" s="107"/>
      <c r="F2768" s="179"/>
      <c r="G2768" s="179"/>
      <c r="H2768" s="1"/>
      <c r="I2768" s="1"/>
      <c r="J2768" s="1"/>
      <c r="K2768" s="109"/>
      <c r="L2768" s="1"/>
      <c r="M2768" s="1"/>
      <c r="N2768" s="1"/>
      <c r="O2768" s="1"/>
      <c r="P2768" s="12"/>
      <c r="Q2768" s="12"/>
      <c r="R2768" s="12"/>
      <c r="S2768" s="12"/>
      <c r="T2768" s="12"/>
      <c r="U2768" s="12"/>
    </row>
    <row r="2769" spans="2:21" s="127" customFormat="1" ht="30" customHeight="1">
      <c r="B2769" s="180"/>
      <c r="C2769" s="210"/>
      <c r="D2769" s="180"/>
      <c r="E2769" s="107"/>
      <c r="F2769" s="179"/>
      <c r="G2769" s="179"/>
      <c r="H2769" s="1"/>
      <c r="I2769" s="1"/>
      <c r="J2769" s="1"/>
      <c r="K2769" s="109"/>
      <c r="L2769" s="1"/>
      <c r="M2769" s="1"/>
      <c r="N2769" s="1"/>
      <c r="O2769" s="1"/>
      <c r="P2769" s="12"/>
      <c r="Q2769" s="12"/>
      <c r="R2769" s="12"/>
      <c r="S2769" s="12"/>
      <c r="T2769" s="12"/>
      <c r="U2769" s="12"/>
    </row>
    <row r="2770" spans="2:21" s="127" customFormat="1" ht="30" customHeight="1">
      <c r="B2770" s="180"/>
      <c r="C2770" s="210"/>
      <c r="D2770" s="180"/>
      <c r="E2770" s="107"/>
      <c r="F2770" s="179"/>
      <c r="G2770" s="179"/>
      <c r="H2770" s="1"/>
      <c r="I2770" s="1"/>
      <c r="J2770" s="1"/>
      <c r="K2770" s="109"/>
      <c r="L2770" s="1"/>
      <c r="M2770" s="1"/>
      <c r="N2770" s="1"/>
      <c r="O2770" s="1"/>
      <c r="P2770" s="12"/>
      <c r="Q2770" s="12"/>
      <c r="R2770" s="12"/>
      <c r="S2770" s="12"/>
      <c r="T2770" s="12"/>
      <c r="U2770" s="12"/>
    </row>
    <row r="2771" spans="2:21" s="127" customFormat="1" ht="30" customHeight="1">
      <c r="B2771" s="180"/>
      <c r="C2771" s="210"/>
      <c r="D2771" s="180"/>
      <c r="E2771" s="107"/>
      <c r="F2771" s="179"/>
      <c r="G2771" s="179"/>
      <c r="H2771" s="1"/>
      <c r="I2771" s="1"/>
      <c r="J2771" s="1"/>
      <c r="K2771" s="109"/>
      <c r="L2771" s="1"/>
      <c r="M2771" s="1"/>
      <c r="N2771" s="1"/>
      <c r="O2771" s="1"/>
      <c r="P2771" s="12"/>
      <c r="Q2771" s="12"/>
      <c r="R2771" s="12"/>
      <c r="S2771" s="12"/>
      <c r="T2771" s="12"/>
      <c r="U2771" s="12"/>
    </row>
    <row r="2772" spans="2:21" s="127" customFormat="1" ht="30" customHeight="1">
      <c r="B2772" s="180"/>
      <c r="C2772" s="210"/>
      <c r="D2772" s="180"/>
      <c r="E2772" s="107"/>
      <c r="F2772" s="179"/>
      <c r="G2772" s="179"/>
      <c r="H2772" s="1"/>
      <c r="I2772" s="1"/>
      <c r="J2772" s="1"/>
      <c r="K2772" s="109"/>
      <c r="L2772" s="1"/>
      <c r="M2772" s="1"/>
      <c r="N2772" s="1"/>
      <c r="O2772" s="1"/>
      <c r="P2772" s="12"/>
      <c r="Q2772" s="12"/>
      <c r="R2772" s="12"/>
      <c r="S2772" s="12"/>
      <c r="T2772" s="12"/>
      <c r="U2772" s="12"/>
    </row>
    <row r="2773" spans="2:21" s="127" customFormat="1" ht="30" customHeight="1">
      <c r="B2773" s="180"/>
      <c r="C2773" s="210"/>
      <c r="D2773" s="180"/>
      <c r="E2773" s="107"/>
      <c r="F2773" s="179"/>
      <c r="G2773" s="179"/>
      <c r="H2773" s="1"/>
      <c r="I2773" s="1"/>
      <c r="J2773" s="1"/>
      <c r="K2773" s="109"/>
      <c r="L2773" s="1"/>
      <c r="M2773" s="1"/>
      <c r="N2773" s="1"/>
      <c r="O2773" s="1"/>
      <c r="P2773" s="12"/>
      <c r="Q2773" s="12"/>
      <c r="R2773" s="12"/>
      <c r="S2773" s="12"/>
      <c r="T2773" s="12"/>
      <c r="U2773" s="12"/>
    </row>
    <row r="2774" spans="2:21" s="127" customFormat="1" ht="30" customHeight="1">
      <c r="B2774" s="180"/>
      <c r="C2774" s="210"/>
      <c r="D2774" s="180"/>
      <c r="E2774" s="107"/>
      <c r="F2774" s="179"/>
      <c r="G2774" s="179"/>
      <c r="H2774" s="1"/>
      <c r="I2774" s="1"/>
      <c r="J2774" s="1"/>
      <c r="K2774" s="109"/>
      <c r="L2774" s="1"/>
      <c r="M2774" s="1"/>
      <c r="N2774" s="1"/>
      <c r="O2774" s="1"/>
      <c r="P2774" s="12"/>
      <c r="Q2774" s="12"/>
      <c r="R2774" s="12"/>
      <c r="S2774" s="12"/>
      <c r="T2774" s="12"/>
      <c r="U2774" s="12"/>
    </row>
    <row r="2775" spans="2:21" s="127" customFormat="1" ht="30" customHeight="1">
      <c r="B2775" s="180"/>
      <c r="C2775" s="210"/>
      <c r="D2775" s="180"/>
      <c r="E2775" s="107"/>
      <c r="F2775" s="179"/>
      <c r="G2775" s="179"/>
      <c r="H2775" s="1"/>
      <c r="I2775" s="1"/>
      <c r="J2775" s="1"/>
      <c r="K2775" s="109"/>
      <c r="L2775" s="1"/>
      <c r="M2775" s="1"/>
      <c r="N2775" s="1"/>
      <c r="O2775" s="1"/>
      <c r="P2775" s="12"/>
      <c r="Q2775" s="12"/>
      <c r="R2775" s="12"/>
      <c r="S2775" s="12"/>
      <c r="T2775" s="12"/>
      <c r="U2775" s="12"/>
    </row>
    <row r="2776" spans="2:21" s="127" customFormat="1" ht="30" customHeight="1">
      <c r="B2776" s="180"/>
      <c r="C2776" s="210"/>
      <c r="D2776" s="180"/>
      <c r="E2776" s="107"/>
      <c r="F2776" s="179"/>
      <c r="G2776" s="179"/>
      <c r="H2776" s="1"/>
      <c r="I2776" s="1"/>
      <c r="J2776" s="1"/>
      <c r="K2776" s="109"/>
      <c r="L2776" s="1"/>
      <c r="M2776" s="1"/>
      <c r="N2776" s="1"/>
      <c r="O2776" s="1"/>
      <c r="P2776" s="12"/>
      <c r="Q2776" s="12"/>
      <c r="R2776" s="12"/>
      <c r="S2776" s="12"/>
      <c r="T2776" s="12"/>
      <c r="U2776" s="12"/>
    </row>
    <row r="2777" spans="2:21" s="127" customFormat="1" ht="30" customHeight="1">
      <c r="B2777" s="180"/>
      <c r="C2777" s="210"/>
      <c r="D2777" s="180"/>
      <c r="E2777" s="107"/>
      <c r="F2777" s="179"/>
      <c r="G2777" s="179"/>
      <c r="H2777" s="1"/>
      <c r="I2777" s="1"/>
      <c r="J2777" s="1"/>
      <c r="K2777" s="109"/>
      <c r="L2777" s="1"/>
      <c r="M2777" s="1"/>
      <c r="N2777" s="1"/>
      <c r="O2777" s="1"/>
      <c r="P2777" s="12"/>
      <c r="Q2777" s="12"/>
      <c r="R2777" s="12"/>
      <c r="S2777" s="12"/>
      <c r="T2777" s="12"/>
      <c r="U2777" s="12"/>
    </row>
    <row r="2778" spans="2:21" s="127" customFormat="1" ht="30" customHeight="1">
      <c r="B2778" s="180"/>
      <c r="C2778" s="210"/>
      <c r="D2778" s="180"/>
      <c r="E2778" s="107"/>
      <c r="F2778" s="179"/>
      <c r="G2778" s="179"/>
      <c r="H2778" s="1"/>
      <c r="I2778" s="1"/>
      <c r="J2778" s="1"/>
      <c r="K2778" s="109"/>
      <c r="L2778" s="1"/>
      <c r="M2778" s="1"/>
      <c r="N2778" s="1"/>
      <c r="O2778" s="1"/>
      <c r="P2778" s="12"/>
      <c r="Q2778" s="12"/>
      <c r="R2778" s="12"/>
      <c r="S2778" s="12"/>
      <c r="T2778" s="12"/>
      <c r="U2778" s="12"/>
    </row>
    <row r="2779" spans="2:21" s="127" customFormat="1" ht="30" customHeight="1">
      <c r="B2779" s="180"/>
      <c r="C2779" s="210"/>
      <c r="D2779" s="180"/>
      <c r="E2779" s="107"/>
      <c r="F2779" s="179"/>
      <c r="G2779" s="179"/>
      <c r="H2779" s="1"/>
      <c r="I2779" s="1"/>
      <c r="J2779" s="1"/>
      <c r="K2779" s="109"/>
      <c r="L2779" s="1"/>
      <c r="M2779" s="1"/>
      <c r="N2779" s="1"/>
      <c r="O2779" s="1"/>
      <c r="P2779" s="12"/>
      <c r="Q2779" s="12"/>
      <c r="R2779" s="12"/>
      <c r="S2779" s="12"/>
      <c r="T2779" s="12"/>
      <c r="U2779" s="12"/>
    </row>
    <row r="2780" spans="2:21" s="127" customFormat="1" ht="30" customHeight="1">
      <c r="B2780" s="180"/>
      <c r="C2780" s="210"/>
      <c r="D2780" s="180"/>
      <c r="E2780" s="107"/>
      <c r="F2780" s="179"/>
      <c r="G2780" s="179"/>
      <c r="H2780" s="1"/>
      <c r="I2780" s="1"/>
      <c r="J2780" s="1"/>
      <c r="K2780" s="109"/>
      <c r="L2780" s="1"/>
      <c r="M2780" s="1"/>
      <c r="N2780" s="1"/>
      <c r="O2780" s="1"/>
      <c r="P2780" s="12"/>
      <c r="Q2780" s="12"/>
      <c r="R2780" s="12"/>
      <c r="S2780" s="12"/>
      <c r="T2780" s="12"/>
      <c r="U2780" s="12"/>
    </row>
    <row r="2781" spans="2:21" s="127" customFormat="1" ht="30" customHeight="1">
      <c r="B2781" s="180"/>
      <c r="C2781" s="210"/>
      <c r="D2781" s="180"/>
      <c r="E2781" s="107"/>
      <c r="F2781" s="179"/>
      <c r="G2781" s="179"/>
      <c r="H2781" s="1"/>
      <c r="I2781" s="1"/>
      <c r="J2781" s="1"/>
      <c r="K2781" s="109"/>
      <c r="L2781" s="1"/>
      <c r="M2781" s="1"/>
      <c r="N2781" s="1"/>
      <c r="O2781" s="1"/>
      <c r="P2781" s="12"/>
      <c r="Q2781" s="12"/>
      <c r="R2781" s="12"/>
      <c r="S2781" s="12"/>
      <c r="T2781" s="12"/>
      <c r="U2781" s="12"/>
    </row>
    <row r="2782" spans="2:21" s="127" customFormat="1" ht="30" customHeight="1">
      <c r="B2782" s="180"/>
      <c r="C2782" s="210"/>
      <c r="D2782" s="180"/>
      <c r="E2782" s="107"/>
      <c r="F2782" s="179"/>
      <c r="G2782" s="179"/>
      <c r="H2782" s="1"/>
      <c r="I2782" s="1"/>
      <c r="J2782" s="1"/>
      <c r="K2782" s="109"/>
      <c r="L2782" s="1"/>
      <c r="M2782" s="1"/>
      <c r="N2782" s="1"/>
      <c r="O2782" s="1"/>
      <c r="P2782" s="12"/>
      <c r="Q2782" s="12"/>
      <c r="R2782" s="12"/>
      <c r="S2782" s="12"/>
      <c r="T2782" s="12"/>
      <c r="U2782" s="12"/>
    </row>
    <row r="2783" spans="2:21" s="127" customFormat="1" ht="30" customHeight="1">
      <c r="B2783" s="180"/>
      <c r="C2783" s="210"/>
      <c r="D2783" s="180"/>
      <c r="E2783" s="107"/>
      <c r="F2783" s="179"/>
      <c r="G2783" s="179"/>
      <c r="H2783" s="1"/>
      <c r="I2783" s="1"/>
      <c r="J2783" s="1"/>
      <c r="K2783" s="109"/>
      <c r="L2783" s="1"/>
      <c r="M2783" s="1"/>
      <c r="N2783" s="1"/>
      <c r="O2783" s="1"/>
      <c r="P2783" s="12"/>
      <c r="Q2783" s="12"/>
      <c r="R2783" s="12"/>
      <c r="S2783" s="12"/>
      <c r="T2783" s="12"/>
      <c r="U2783" s="12"/>
    </row>
    <row r="2784" spans="2:21" s="127" customFormat="1" ht="30" customHeight="1">
      <c r="B2784" s="180"/>
      <c r="C2784" s="210"/>
      <c r="D2784" s="180"/>
      <c r="E2784" s="107"/>
      <c r="F2784" s="179"/>
      <c r="G2784" s="179"/>
      <c r="H2784" s="1"/>
      <c r="I2784" s="1"/>
      <c r="J2784" s="1"/>
      <c r="K2784" s="109"/>
      <c r="L2784" s="1"/>
      <c r="M2784" s="1"/>
      <c r="N2784" s="1"/>
      <c r="O2784" s="1"/>
      <c r="P2784" s="12"/>
      <c r="Q2784" s="12"/>
      <c r="R2784" s="12"/>
      <c r="S2784" s="12"/>
      <c r="T2784" s="12"/>
      <c r="U2784" s="12"/>
    </row>
    <row r="2785" spans="2:21" s="127" customFormat="1" ht="30" customHeight="1">
      <c r="B2785" s="180"/>
      <c r="C2785" s="210"/>
      <c r="D2785" s="180"/>
      <c r="E2785" s="107"/>
      <c r="F2785" s="179"/>
      <c r="G2785" s="179"/>
      <c r="H2785" s="1"/>
      <c r="I2785" s="1"/>
      <c r="J2785" s="1"/>
      <c r="K2785" s="109"/>
      <c r="L2785" s="1"/>
      <c r="M2785" s="1"/>
      <c r="N2785" s="1"/>
      <c r="O2785" s="1"/>
      <c r="P2785" s="12"/>
      <c r="Q2785" s="12"/>
      <c r="R2785" s="12"/>
      <c r="S2785" s="12"/>
      <c r="T2785" s="12"/>
      <c r="U2785" s="12"/>
    </row>
    <row r="2786" spans="2:21" s="127" customFormat="1" ht="30" customHeight="1">
      <c r="B2786" s="180"/>
      <c r="C2786" s="210"/>
      <c r="D2786" s="180"/>
      <c r="E2786" s="107"/>
      <c r="F2786" s="179"/>
      <c r="G2786" s="179"/>
      <c r="H2786" s="1"/>
      <c r="I2786" s="1"/>
      <c r="J2786" s="1"/>
      <c r="K2786" s="109"/>
      <c r="L2786" s="1"/>
      <c r="M2786" s="1"/>
      <c r="N2786" s="1"/>
      <c r="O2786" s="1"/>
      <c r="P2786" s="12"/>
      <c r="Q2786" s="12"/>
      <c r="R2786" s="12"/>
      <c r="S2786" s="12"/>
      <c r="T2786" s="12"/>
      <c r="U2786" s="12"/>
    </row>
    <row r="2787" spans="2:21" s="127" customFormat="1" ht="30" customHeight="1">
      <c r="B2787" s="180"/>
      <c r="C2787" s="210"/>
      <c r="D2787" s="180"/>
      <c r="E2787" s="107"/>
      <c r="F2787" s="179"/>
      <c r="G2787" s="179"/>
      <c r="H2787" s="1"/>
      <c r="I2787" s="1"/>
      <c r="J2787" s="1"/>
      <c r="K2787" s="109"/>
      <c r="L2787" s="1"/>
      <c r="M2787" s="1"/>
      <c r="N2787" s="1"/>
      <c r="O2787" s="1"/>
      <c r="P2787" s="12"/>
      <c r="Q2787" s="12"/>
      <c r="R2787" s="12"/>
      <c r="S2787" s="12"/>
      <c r="T2787" s="12"/>
      <c r="U2787" s="12"/>
    </row>
    <row r="2788" spans="2:21" s="127" customFormat="1" ht="30" customHeight="1">
      <c r="B2788" s="180"/>
      <c r="C2788" s="210"/>
      <c r="D2788" s="180"/>
      <c r="E2788" s="107"/>
      <c r="F2788" s="179"/>
      <c r="G2788" s="179"/>
      <c r="H2788" s="1"/>
      <c r="I2788" s="1"/>
      <c r="J2788" s="1"/>
      <c r="K2788" s="109"/>
      <c r="L2788" s="1"/>
      <c r="M2788" s="1"/>
      <c r="N2788" s="1"/>
      <c r="O2788" s="1"/>
      <c r="P2788" s="12"/>
      <c r="Q2788" s="12"/>
      <c r="R2788" s="12"/>
      <c r="S2788" s="12"/>
      <c r="T2788" s="12"/>
      <c r="U2788" s="12"/>
    </row>
    <row r="2789" spans="2:21" s="127" customFormat="1" ht="30" customHeight="1">
      <c r="B2789" s="180"/>
      <c r="C2789" s="210"/>
      <c r="D2789" s="180"/>
      <c r="E2789" s="107"/>
      <c r="F2789" s="179"/>
      <c r="G2789" s="179"/>
      <c r="H2789" s="1"/>
      <c r="I2789" s="1"/>
      <c r="J2789" s="1"/>
      <c r="K2789" s="109"/>
      <c r="L2789" s="1"/>
      <c r="M2789" s="1"/>
      <c r="N2789" s="1"/>
      <c r="O2789" s="1"/>
      <c r="P2789" s="12"/>
      <c r="Q2789" s="12"/>
      <c r="R2789" s="12"/>
      <c r="S2789" s="12"/>
      <c r="T2789" s="12"/>
      <c r="U2789" s="12"/>
    </row>
    <row r="2790" spans="2:21" s="127" customFormat="1" ht="30" customHeight="1">
      <c r="B2790" s="180"/>
      <c r="C2790" s="210"/>
      <c r="D2790" s="180"/>
      <c r="E2790" s="107"/>
      <c r="F2790" s="179"/>
      <c r="G2790" s="179"/>
      <c r="H2790" s="1"/>
      <c r="I2790" s="1"/>
      <c r="J2790" s="1"/>
      <c r="K2790" s="109"/>
      <c r="L2790" s="1"/>
      <c r="M2790" s="1"/>
      <c r="N2790" s="1"/>
      <c r="O2790" s="1"/>
      <c r="P2790" s="12"/>
      <c r="Q2790" s="12"/>
      <c r="R2790" s="12"/>
      <c r="S2790" s="12"/>
      <c r="T2790" s="12"/>
      <c r="U2790" s="12"/>
    </row>
    <row r="2791" spans="2:21" s="127" customFormat="1" ht="30" customHeight="1">
      <c r="B2791" s="180"/>
      <c r="C2791" s="210"/>
      <c r="D2791" s="180"/>
      <c r="E2791" s="107"/>
      <c r="F2791" s="179"/>
      <c r="G2791" s="179"/>
      <c r="H2791" s="1"/>
      <c r="I2791" s="1"/>
      <c r="J2791" s="1"/>
      <c r="K2791" s="109"/>
      <c r="L2791" s="1"/>
      <c r="M2791" s="1"/>
      <c r="N2791" s="1"/>
      <c r="O2791" s="1"/>
      <c r="P2791" s="12"/>
      <c r="Q2791" s="12"/>
      <c r="R2791" s="12"/>
      <c r="S2791" s="12"/>
      <c r="T2791" s="12"/>
      <c r="U2791" s="12"/>
    </row>
    <row r="2792" spans="2:21" s="127" customFormat="1" ht="30" customHeight="1">
      <c r="B2792" s="180"/>
      <c r="C2792" s="210"/>
      <c r="D2792" s="180"/>
      <c r="E2792" s="107"/>
      <c r="F2792" s="179"/>
      <c r="G2792" s="179"/>
      <c r="H2792" s="1"/>
      <c r="I2792" s="1"/>
      <c r="J2792" s="1"/>
      <c r="K2792" s="109"/>
      <c r="L2792" s="1"/>
      <c r="M2792" s="1"/>
      <c r="N2792" s="1"/>
      <c r="O2792" s="1"/>
      <c r="P2792" s="12"/>
      <c r="Q2792" s="12"/>
      <c r="R2792" s="12"/>
      <c r="S2792" s="12"/>
      <c r="T2792" s="12"/>
      <c r="U2792" s="12"/>
    </row>
    <row r="2793" spans="2:21" s="127" customFormat="1" ht="30" customHeight="1">
      <c r="B2793" s="180"/>
      <c r="C2793" s="210"/>
      <c r="D2793" s="180"/>
      <c r="E2793" s="107"/>
      <c r="F2793" s="179"/>
      <c r="G2793" s="179"/>
      <c r="H2793" s="1"/>
      <c r="I2793" s="1"/>
      <c r="J2793" s="1"/>
      <c r="K2793" s="109"/>
      <c r="L2793" s="1"/>
      <c r="M2793" s="1"/>
      <c r="N2793" s="1"/>
      <c r="O2793" s="1"/>
      <c r="P2793" s="12"/>
      <c r="Q2793" s="12"/>
      <c r="R2793" s="12"/>
      <c r="S2793" s="12"/>
      <c r="T2793" s="12"/>
      <c r="U2793" s="12"/>
    </row>
    <row r="2794" spans="2:21" s="127" customFormat="1" ht="30" customHeight="1">
      <c r="B2794" s="180"/>
      <c r="C2794" s="210"/>
      <c r="D2794" s="180"/>
      <c r="E2794" s="107"/>
      <c r="F2794" s="179"/>
      <c r="G2794" s="179"/>
      <c r="H2794" s="1"/>
      <c r="I2794" s="1"/>
      <c r="J2794" s="1"/>
      <c r="K2794" s="109"/>
      <c r="L2794" s="1"/>
      <c r="M2794" s="1"/>
      <c r="N2794" s="1"/>
      <c r="O2794" s="1"/>
      <c r="P2794" s="12"/>
      <c r="Q2794" s="12"/>
      <c r="R2794" s="12"/>
      <c r="S2794" s="12"/>
      <c r="T2794" s="12"/>
      <c r="U2794" s="12"/>
    </row>
    <row r="2795" spans="2:21" s="127" customFormat="1" ht="30" customHeight="1">
      <c r="B2795" s="180"/>
      <c r="C2795" s="210"/>
      <c r="D2795" s="180"/>
      <c r="E2795" s="107"/>
      <c r="F2795" s="179"/>
      <c r="G2795" s="179"/>
      <c r="H2795" s="1"/>
      <c r="I2795" s="1"/>
      <c r="J2795" s="1"/>
      <c r="K2795" s="109"/>
      <c r="L2795" s="1"/>
      <c r="M2795" s="1"/>
      <c r="N2795" s="1"/>
      <c r="O2795" s="1"/>
      <c r="P2795" s="12"/>
      <c r="Q2795" s="12"/>
      <c r="R2795" s="12"/>
      <c r="S2795" s="12"/>
      <c r="T2795" s="12"/>
      <c r="U2795" s="12"/>
    </row>
    <row r="2796" spans="2:21" s="127" customFormat="1" ht="30" customHeight="1">
      <c r="B2796" s="180"/>
      <c r="C2796" s="210"/>
      <c r="D2796" s="180"/>
      <c r="E2796" s="107"/>
      <c r="F2796" s="179"/>
      <c r="G2796" s="179"/>
      <c r="H2796" s="1"/>
      <c r="I2796" s="1"/>
      <c r="J2796" s="1"/>
      <c r="K2796" s="109"/>
      <c r="L2796" s="1"/>
      <c r="M2796" s="1"/>
      <c r="N2796" s="1"/>
      <c r="O2796" s="1"/>
      <c r="P2796" s="12"/>
      <c r="Q2796" s="12"/>
      <c r="R2796" s="12"/>
      <c r="S2796" s="12"/>
      <c r="T2796" s="12"/>
      <c r="U2796" s="12"/>
    </row>
    <row r="2797" spans="2:21" s="127" customFormat="1" ht="30" customHeight="1">
      <c r="B2797" s="180"/>
      <c r="C2797" s="210"/>
      <c r="D2797" s="180"/>
      <c r="E2797" s="107"/>
      <c r="F2797" s="179"/>
      <c r="G2797" s="179"/>
      <c r="H2797" s="1"/>
      <c r="I2797" s="1"/>
      <c r="J2797" s="1"/>
      <c r="K2797" s="109"/>
      <c r="L2797" s="1"/>
      <c r="M2797" s="1"/>
      <c r="N2797" s="1"/>
      <c r="O2797" s="1"/>
      <c r="P2797" s="12"/>
      <c r="Q2797" s="12"/>
      <c r="R2797" s="12"/>
      <c r="S2797" s="12"/>
      <c r="T2797" s="12"/>
      <c r="U2797" s="12"/>
    </row>
    <row r="2798" spans="2:21" s="127" customFormat="1" ht="30" customHeight="1">
      <c r="B2798" s="180"/>
      <c r="C2798" s="210"/>
      <c r="D2798" s="180"/>
      <c r="E2798" s="107"/>
      <c r="F2798" s="179"/>
      <c r="G2798" s="179"/>
      <c r="H2798" s="1"/>
      <c r="I2798" s="1"/>
      <c r="J2798" s="1"/>
      <c r="K2798" s="109"/>
      <c r="L2798" s="1"/>
      <c r="M2798" s="1"/>
      <c r="N2798" s="1"/>
      <c r="O2798" s="1"/>
      <c r="P2798" s="12"/>
      <c r="Q2798" s="12"/>
      <c r="R2798" s="12"/>
      <c r="S2798" s="12"/>
      <c r="T2798" s="12"/>
      <c r="U2798" s="12"/>
    </row>
    <row r="2799" spans="2:21" s="127" customFormat="1" ht="30" customHeight="1">
      <c r="B2799" s="180"/>
      <c r="C2799" s="210"/>
      <c r="D2799" s="180"/>
      <c r="E2799" s="107"/>
      <c r="F2799" s="179"/>
      <c r="G2799" s="179"/>
      <c r="H2799" s="1"/>
      <c r="I2799" s="1"/>
      <c r="J2799" s="1"/>
      <c r="K2799" s="109"/>
      <c r="L2799" s="1"/>
      <c r="M2799" s="1"/>
      <c r="N2799" s="1"/>
      <c r="O2799" s="1"/>
      <c r="P2799" s="12"/>
      <c r="Q2799" s="12"/>
      <c r="R2799" s="12"/>
      <c r="S2799" s="12"/>
      <c r="T2799" s="12"/>
      <c r="U2799" s="12"/>
    </row>
    <row r="2800" spans="2:21" s="127" customFormat="1" ht="30" customHeight="1">
      <c r="B2800" s="180"/>
      <c r="C2800" s="210"/>
      <c r="D2800" s="180"/>
      <c r="E2800" s="107"/>
      <c r="F2800" s="179"/>
      <c r="G2800" s="179"/>
      <c r="H2800" s="1"/>
      <c r="I2800" s="1"/>
      <c r="J2800" s="1"/>
      <c r="K2800" s="109"/>
      <c r="L2800" s="1"/>
      <c r="M2800" s="1"/>
      <c r="N2800" s="1"/>
      <c r="O2800" s="1"/>
      <c r="P2800" s="12"/>
      <c r="Q2800" s="12"/>
      <c r="R2800" s="12"/>
      <c r="S2800" s="12"/>
      <c r="T2800" s="12"/>
      <c r="U2800" s="12"/>
    </row>
    <row r="2801" spans="2:21" s="127" customFormat="1" ht="30" customHeight="1">
      <c r="B2801" s="180"/>
      <c r="C2801" s="210"/>
      <c r="D2801" s="180"/>
      <c r="E2801" s="107"/>
      <c r="F2801" s="179"/>
      <c r="G2801" s="179"/>
      <c r="H2801" s="1"/>
      <c r="I2801" s="1"/>
      <c r="J2801" s="1"/>
      <c r="K2801" s="109"/>
      <c r="L2801" s="1"/>
      <c r="M2801" s="1"/>
      <c r="N2801" s="1"/>
      <c r="O2801" s="1"/>
      <c r="P2801" s="12"/>
      <c r="Q2801" s="12"/>
      <c r="R2801" s="12"/>
      <c r="S2801" s="12"/>
      <c r="T2801" s="12"/>
      <c r="U2801" s="12"/>
    </row>
    <row r="2802" spans="2:21" s="127" customFormat="1" ht="30" customHeight="1">
      <c r="B2802" s="180"/>
      <c r="C2802" s="210"/>
      <c r="D2802" s="180"/>
      <c r="E2802" s="107"/>
      <c r="F2802" s="179"/>
      <c r="G2802" s="179"/>
      <c r="H2802" s="1"/>
      <c r="I2802" s="1"/>
      <c r="J2802" s="1"/>
      <c r="K2802" s="109"/>
      <c r="L2802" s="1"/>
      <c r="M2802" s="1"/>
      <c r="N2802" s="1"/>
      <c r="O2802" s="1"/>
      <c r="P2802" s="12"/>
      <c r="Q2802" s="12"/>
      <c r="R2802" s="12"/>
      <c r="S2802" s="12"/>
      <c r="T2802" s="12"/>
      <c r="U2802" s="12"/>
    </row>
    <row r="2803" spans="2:21" s="127" customFormat="1" ht="30" customHeight="1">
      <c r="B2803" s="180"/>
      <c r="C2803" s="210"/>
      <c r="D2803" s="180"/>
      <c r="E2803" s="107"/>
      <c r="F2803" s="179"/>
      <c r="G2803" s="179"/>
      <c r="H2803" s="1"/>
      <c r="I2803" s="1"/>
      <c r="J2803" s="1"/>
      <c r="K2803" s="109"/>
      <c r="L2803" s="1"/>
      <c r="M2803" s="1"/>
      <c r="N2803" s="1"/>
      <c r="O2803" s="1"/>
      <c r="P2803" s="12"/>
      <c r="Q2803" s="12"/>
      <c r="R2803" s="12"/>
      <c r="S2803" s="12"/>
      <c r="T2803" s="12"/>
      <c r="U2803" s="12"/>
    </row>
    <row r="2804" spans="2:21" s="127" customFormat="1" ht="30" customHeight="1">
      <c r="B2804" s="180"/>
      <c r="C2804" s="210"/>
      <c r="D2804" s="180"/>
      <c r="E2804" s="107"/>
      <c r="F2804" s="179"/>
      <c r="G2804" s="179"/>
      <c r="H2804" s="1"/>
      <c r="I2804" s="1"/>
      <c r="J2804" s="1"/>
      <c r="K2804" s="109"/>
      <c r="L2804" s="1"/>
      <c r="M2804" s="1"/>
      <c r="N2804" s="1"/>
      <c r="O2804" s="1"/>
      <c r="P2804" s="12"/>
      <c r="Q2804" s="12"/>
      <c r="R2804" s="12"/>
      <c r="S2804" s="12"/>
      <c r="T2804" s="12"/>
      <c r="U2804" s="12"/>
    </row>
    <row r="2805" spans="2:21" s="127" customFormat="1" ht="30" customHeight="1">
      <c r="B2805" s="180"/>
      <c r="C2805" s="210"/>
      <c r="D2805" s="180"/>
      <c r="E2805" s="107"/>
      <c r="F2805" s="179"/>
      <c r="G2805" s="179"/>
      <c r="H2805" s="1"/>
      <c r="I2805" s="1"/>
      <c r="J2805" s="1"/>
      <c r="K2805" s="109"/>
      <c r="L2805" s="1"/>
      <c r="M2805" s="1"/>
      <c r="N2805" s="1"/>
      <c r="O2805" s="1"/>
      <c r="P2805" s="12"/>
      <c r="Q2805" s="12"/>
      <c r="R2805" s="12"/>
      <c r="S2805" s="12"/>
      <c r="T2805" s="12"/>
      <c r="U2805" s="12"/>
    </row>
    <row r="2806" spans="2:21" s="127" customFormat="1" ht="30" customHeight="1">
      <c r="B2806" s="180"/>
      <c r="C2806" s="210"/>
      <c r="D2806" s="180"/>
      <c r="E2806" s="107"/>
      <c r="F2806" s="179"/>
      <c r="G2806" s="179"/>
      <c r="H2806" s="1"/>
      <c r="I2806" s="1"/>
      <c r="J2806" s="1"/>
      <c r="K2806" s="109"/>
      <c r="L2806" s="1"/>
      <c r="M2806" s="1"/>
      <c r="N2806" s="1"/>
      <c r="O2806" s="1"/>
      <c r="P2806" s="12"/>
      <c r="Q2806" s="12"/>
      <c r="R2806" s="12"/>
      <c r="S2806" s="12"/>
      <c r="T2806" s="12"/>
      <c r="U2806" s="12"/>
    </row>
    <row r="2807" spans="2:21" s="127" customFormat="1" ht="30" customHeight="1">
      <c r="B2807" s="180"/>
      <c r="C2807" s="210"/>
      <c r="D2807" s="180"/>
      <c r="E2807" s="107"/>
      <c r="F2807" s="179"/>
      <c r="G2807" s="179"/>
      <c r="H2807" s="1"/>
      <c r="I2807" s="1"/>
      <c r="J2807" s="1"/>
      <c r="K2807" s="109"/>
      <c r="L2807" s="1"/>
      <c r="M2807" s="1"/>
      <c r="N2807" s="1"/>
      <c r="O2807" s="1"/>
      <c r="P2807" s="12"/>
      <c r="Q2807" s="12"/>
      <c r="R2807" s="12"/>
      <c r="S2807" s="12"/>
      <c r="T2807" s="12"/>
      <c r="U2807" s="12"/>
    </row>
    <row r="2808" spans="2:21" s="127" customFormat="1" ht="30" customHeight="1">
      <c r="B2808" s="180"/>
      <c r="C2808" s="210"/>
      <c r="D2808" s="180"/>
      <c r="E2808" s="107"/>
      <c r="F2808" s="179"/>
      <c r="G2808" s="179"/>
      <c r="H2808" s="1"/>
      <c r="I2808" s="1"/>
      <c r="J2808" s="1"/>
      <c r="K2808" s="109"/>
      <c r="L2808" s="1"/>
      <c r="M2808" s="1"/>
      <c r="N2808" s="1"/>
      <c r="O2808" s="1"/>
      <c r="P2808" s="12"/>
      <c r="Q2808" s="12"/>
      <c r="R2808" s="12"/>
      <c r="S2808" s="12"/>
      <c r="T2808" s="12"/>
      <c r="U2808" s="12"/>
    </row>
    <row r="2809" spans="2:21" s="127" customFormat="1" ht="30" customHeight="1">
      <c r="B2809" s="180"/>
      <c r="C2809" s="210"/>
      <c r="D2809" s="180"/>
      <c r="E2809" s="107"/>
      <c r="F2809" s="179"/>
      <c r="G2809" s="179"/>
      <c r="H2809" s="1"/>
      <c r="I2809" s="1"/>
      <c r="J2809" s="1"/>
      <c r="K2809" s="109"/>
      <c r="L2809" s="1"/>
      <c r="M2809" s="1"/>
      <c r="N2809" s="1"/>
      <c r="O2809" s="1"/>
      <c r="P2809" s="12"/>
      <c r="Q2809" s="12"/>
      <c r="R2809" s="12"/>
      <c r="S2809" s="12"/>
      <c r="T2809" s="12"/>
      <c r="U2809" s="12"/>
    </row>
    <row r="2810" spans="2:21" s="127" customFormat="1" ht="30" customHeight="1">
      <c r="B2810" s="180"/>
      <c r="C2810" s="210"/>
      <c r="D2810" s="180"/>
      <c r="E2810" s="107"/>
      <c r="F2810" s="179"/>
      <c r="G2810" s="179"/>
      <c r="H2810" s="1"/>
      <c r="I2810" s="1"/>
      <c r="J2810" s="1"/>
      <c r="K2810" s="109"/>
      <c r="L2810" s="1"/>
      <c r="M2810" s="1"/>
      <c r="N2810" s="1"/>
      <c r="O2810" s="1"/>
      <c r="P2810" s="12"/>
      <c r="Q2810" s="12"/>
      <c r="R2810" s="12"/>
      <c r="S2810" s="12"/>
      <c r="T2810" s="12"/>
      <c r="U2810" s="12"/>
    </row>
    <row r="2811" spans="2:21" s="127" customFormat="1" ht="30" customHeight="1">
      <c r="B2811" s="180"/>
      <c r="C2811" s="210"/>
      <c r="D2811" s="180"/>
      <c r="E2811" s="107"/>
      <c r="F2811" s="179"/>
      <c r="G2811" s="179"/>
      <c r="H2811" s="1"/>
      <c r="I2811" s="1"/>
      <c r="J2811" s="1"/>
      <c r="K2811" s="109"/>
      <c r="L2811" s="1"/>
      <c r="M2811" s="1"/>
      <c r="N2811" s="1"/>
      <c r="O2811" s="1"/>
      <c r="P2811" s="12"/>
      <c r="Q2811" s="12"/>
      <c r="R2811" s="12"/>
      <c r="S2811" s="12"/>
      <c r="T2811" s="12"/>
      <c r="U2811" s="12"/>
    </row>
    <row r="2812" spans="2:21" s="127" customFormat="1" ht="30" customHeight="1">
      <c r="B2812" s="180"/>
      <c r="C2812" s="210"/>
      <c r="D2812" s="180"/>
      <c r="E2812" s="107"/>
      <c r="F2812" s="179"/>
      <c r="G2812" s="179"/>
      <c r="H2812" s="1"/>
      <c r="I2812" s="1"/>
      <c r="J2812" s="1"/>
      <c r="K2812" s="109"/>
      <c r="L2812" s="1"/>
      <c r="M2812" s="1"/>
      <c r="N2812" s="1"/>
      <c r="O2812" s="1"/>
      <c r="P2812" s="12"/>
      <c r="Q2812" s="12"/>
      <c r="R2812" s="12"/>
      <c r="S2812" s="12"/>
      <c r="T2812" s="12"/>
      <c r="U2812" s="12"/>
    </row>
    <row r="2813" spans="2:21" s="127" customFormat="1" ht="30" customHeight="1">
      <c r="B2813" s="180"/>
      <c r="C2813" s="210"/>
      <c r="D2813" s="180"/>
      <c r="E2813" s="107"/>
      <c r="F2813" s="179"/>
      <c r="G2813" s="179"/>
      <c r="H2813" s="1"/>
      <c r="I2813" s="1"/>
      <c r="J2813" s="1"/>
      <c r="K2813" s="109"/>
      <c r="L2813" s="1"/>
      <c r="M2813" s="1"/>
      <c r="N2813" s="1"/>
      <c r="O2813" s="1"/>
      <c r="P2813" s="12"/>
      <c r="Q2813" s="12"/>
      <c r="R2813" s="12"/>
      <c r="S2813" s="12"/>
      <c r="T2813" s="12"/>
      <c r="U2813" s="12"/>
    </row>
    <row r="2814" spans="2:21" s="127" customFormat="1" ht="30" customHeight="1">
      <c r="B2814" s="180"/>
      <c r="C2814" s="210"/>
      <c r="D2814" s="180"/>
      <c r="E2814" s="107"/>
      <c r="F2814" s="179"/>
      <c r="G2814" s="179"/>
      <c r="H2814" s="1"/>
      <c r="I2814" s="1"/>
      <c r="J2814" s="1"/>
      <c r="K2814" s="109"/>
      <c r="L2814" s="1"/>
      <c r="M2814" s="1"/>
      <c r="N2814" s="1"/>
      <c r="O2814" s="1"/>
      <c r="P2814" s="12"/>
      <c r="Q2814" s="12"/>
      <c r="R2814" s="12"/>
      <c r="S2814" s="12"/>
      <c r="T2814" s="12"/>
      <c r="U2814" s="12"/>
    </row>
    <row r="2815" spans="2:21" s="127" customFormat="1" ht="30" customHeight="1">
      <c r="B2815" s="180"/>
      <c r="C2815" s="210"/>
      <c r="D2815" s="180"/>
      <c r="E2815" s="107"/>
      <c r="F2815" s="179"/>
      <c r="G2815" s="179"/>
      <c r="H2815" s="1"/>
      <c r="I2815" s="1"/>
      <c r="J2815" s="1"/>
      <c r="K2815" s="109"/>
      <c r="L2815" s="1"/>
      <c r="M2815" s="1"/>
      <c r="N2815" s="1"/>
      <c r="O2815" s="1"/>
      <c r="P2815" s="12"/>
      <c r="Q2815" s="12"/>
      <c r="R2815" s="12"/>
      <c r="S2815" s="12"/>
      <c r="T2815" s="12"/>
      <c r="U2815" s="12"/>
    </row>
    <row r="2816" spans="2:21" s="127" customFormat="1" ht="30" customHeight="1">
      <c r="B2816" s="180"/>
      <c r="C2816" s="210"/>
      <c r="D2816" s="180"/>
      <c r="E2816" s="107"/>
      <c r="F2816" s="179"/>
      <c r="G2816" s="179"/>
      <c r="H2816" s="1"/>
      <c r="I2816" s="1"/>
      <c r="J2816" s="1"/>
      <c r="K2816" s="109"/>
      <c r="L2816" s="1"/>
      <c r="M2816" s="1"/>
      <c r="N2816" s="1"/>
      <c r="O2816" s="1"/>
      <c r="P2816" s="12"/>
      <c r="Q2816" s="12"/>
      <c r="R2816" s="12"/>
      <c r="S2816" s="12"/>
      <c r="T2816" s="12"/>
      <c r="U2816" s="12"/>
    </row>
    <row r="2817" spans="2:21" s="127" customFormat="1" ht="30" customHeight="1">
      <c r="B2817" s="180"/>
      <c r="C2817" s="210"/>
      <c r="D2817" s="180"/>
      <c r="E2817" s="107"/>
      <c r="F2817" s="179"/>
      <c r="G2817" s="179"/>
      <c r="H2817" s="1"/>
      <c r="I2817" s="1"/>
      <c r="J2817" s="1"/>
      <c r="K2817" s="109"/>
      <c r="L2817" s="1"/>
      <c r="M2817" s="1"/>
      <c r="N2817" s="1"/>
      <c r="O2817" s="1"/>
      <c r="P2817" s="12"/>
      <c r="Q2817" s="12"/>
      <c r="R2817" s="12"/>
      <c r="S2817" s="12"/>
      <c r="T2817" s="12"/>
      <c r="U2817" s="12"/>
    </row>
    <row r="2818" spans="2:21" s="127" customFormat="1" ht="30" customHeight="1">
      <c r="B2818" s="180"/>
      <c r="C2818" s="210"/>
      <c r="D2818" s="180"/>
      <c r="E2818" s="107"/>
      <c r="F2818" s="179"/>
      <c r="G2818" s="179"/>
      <c r="H2818" s="1"/>
      <c r="I2818" s="1"/>
      <c r="J2818" s="1"/>
      <c r="K2818" s="109"/>
      <c r="L2818" s="1"/>
      <c r="M2818" s="1"/>
      <c r="N2818" s="1"/>
      <c r="O2818" s="1"/>
      <c r="P2818" s="12"/>
      <c r="Q2818" s="12"/>
      <c r="R2818" s="12"/>
      <c r="S2818" s="12"/>
      <c r="T2818" s="12"/>
      <c r="U2818" s="12"/>
    </row>
    <row r="2819" spans="2:21" s="127" customFormat="1" ht="30" customHeight="1">
      <c r="B2819" s="180"/>
      <c r="C2819" s="210"/>
      <c r="D2819" s="180"/>
      <c r="E2819" s="107"/>
      <c r="F2819" s="179"/>
      <c r="G2819" s="179"/>
      <c r="H2819" s="1"/>
      <c r="I2819" s="1"/>
      <c r="J2819" s="1"/>
      <c r="K2819" s="109"/>
      <c r="L2819" s="1"/>
      <c r="M2819" s="1"/>
      <c r="N2819" s="1"/>
      <c r="O2819" s="1"/>
      <c r="P2819" s="12"/>
      <c r="Q2819" s="12"/>
      <c r="R2819" s="12"/>
      <c r="S2819" s="12"/>
      <c r="T2819" s="12"/>
      <c r="U2819" s="12"/>
    </row>
    <row r="2820" spans="2:21" s="127" customFormat="1" ht="30" customHeight="1">
      <c r="B2820" s="180"/>
      <c r="C2820" s="210"/>
      <c r="D2820" s="180"/>
      <c r="E2820" s="107"/>
      <c r="F2820" s="179"/>
      <c r="G2820" s="179"/>
      <c r="H2820" s="1"/>
      <c r="I2820" s="1"/>
      <c r="J2820" s="1"/>
      <c r="K2820" s="109"/>
      <c r="L2820" s="1"/>
      <c r="M2820" s="1"/>
      <c r="N2820" s="1"/>
      <c r="O2820" s="1"/>
      <c r="P2820" s="12"/>
      <c r="Q2820" s="12"/>
      <c r="R2820" s="12"/>
      <c r="S2820" s="12"/>
      <c r="T2820" s="12"/>
      <c r="U2820" s="12"/>
    </row>
    <row r="2821" spans="2:21" s="127" customFormat="1" ht="30" customHeight="1">
      <c r="B2821" s="180"/>
      <c r="C2821" s="210"/>
      <c r="D2821" s="180"/>
      <c r="E2821" s="107"/>
      <c r="F2821" s="179"/>
      <c r="G2821" s="179"/>
      <c r="H2821" s="1"/>
      <c r="I2821" s="1"/>
      <c r="J2821" s="1"/>
      <c r="K2821" s="109"/>
      <c r="L2821" s="1"/>
      <c r="M2821" s="1"/>
      <c r="N2821" s="1"/>
      <c r="O2821" s="1"/>
      <c r="P2821" s="12"/>
      <c r="Q2821" s="12"/>
      <c r="R2821" s="12"/>
      <c r="S2821" s="12"/>
      <c r="T2821" s="12"/>
      <c r="U2821" s="12"/>
    </row>
    <row r="2822" spans="2:21" s="127" customFormat="1" ht="30" customHeight="1">
      <c r="B2822" s="180"/>
      <c r="C2822" s="210"/>
      <c r="D2822" s="180"/>
      <c r="E2822" s="107"/>
      <c r="F2822" s="179"/>
      <c r="G2822" s="179"/>
      <c r="H2822" s="1"/>
      <c r="I2822" s="1"/>
      <c r="J2822" s="1"/>
      <c r="K2822" s="109"/>
      <c r="L2822" s="1"/>
      <c r="M2822" s="1"/>
      <c r="N2822" s="1"/>
      <c r="O2822" s="1"/>
      <c r="P2822" s="12"/>
      <c r="Q2822" s="12"/>
      <c r="R2822" s="12"/>
      <c r="S2822" s="12"/>
      <c r="T2822" s="12"/>
      <c r="U2822" s="12"/>
    </row>
    <row r="2823" spans="2:21" s="127" customFormat="1" ht="30" customHeight="1">
      <c r="B2823" s="180"/>
      <c r="C2823" s="210"/>
      <c r="D2823" s="180"/>
      <c r="E2823" s="107"/>
      <c r="F2823" s="179"/>
      <c r="G2823" s="179"/>
      <c r="H2823" s="1"/>
      <c r="I2823" s="1"/>
      <c r="J2823" s="1"/>
      <c r="K2823" s="109"/>
      <c r="L2823" s="1"/>
      <c r="M2823" s="1"/>
      <c r="N2823" s="1"/>
      <c r="O2823" s="1"/>
      <c r="P2823" s="12"/>
      <c r="Q2823" s="12"/>
      <c r="R2823" s="12"/>
      <c r="S2823" s="12"/>
      <c r="T2823" s="12"/>
      <c r="U2823" s="12"/>
    </row>
    <row r="2824" spans="2:21" s="127" customFormat="1" ht="30" customHeight="1">
      <c r="B2824" s="180"/>
      <c r="C2824" s="210"/>
      <c r="D2824" s="180"/>
      <c r="E2824" s="107"/>
      <c r="F2824" s="179"/>
      <c r="G2824" s="179"/>
      <c r="H2824" s="1"/>
      <c r="I2824" s="1"/>
      <c r="J2824" s="1"/>
      <c r="K2824" s="109"/>
      <c r="L2824" s="1"/>
      <c r="M2824" s="1"/>
      <c r="N2824" s="1"/>
      <c r="O2824" s="1"/>
      <c r="P2824" s="12"/>
      <c r="Q2824" s="12"/>
      <c r="R2824" s="12"/>
      <c r="S2824" s="12"/>
      <c r="T2824" s="12"/>
      <c r="U2824" s="12"/>
    </row>
    <row r="2825" spans="2:21" s="127" customFormat="1" ht="30" customHeight="1">
      <c r="B2825" s="180"/>
      <c r="C2825" s="210"/>
      <c r="D2825" s="180"/>
      <c r="E2825" s="107"/>
      <c r="F2825" s="179"/>
      <c r="G2825" s="179"/>
      <c r="H2825" s="1"/>
      <c r="I2825" s="1"/>
      <c r="J2825" s="1"/>
      <c r="K2825" s="109"/>
      <c r="L2825" s="1"/>
      <c r="M2825" s="1"/>
      <c r="N2825" s="1"/>
      <c r="O2825" s="1"/>
      <c r="P2825" s="12"/>
      <c r="Q2825" s="12"/>
      <c r="R2825" s="12"/>
      <c r="S2825" s="12"/>
      <c r="T2825" s="12"/>
      <c r="U2825" s="12"/>
    </row>
    <row r="2826" spans="2:21" s="127" customFormat="1" ht="30" customHeight="1">
      <c r="B2826" s="180"/>
      <c r="C2826" s="210"/>
      <c r="D2826" s="180"/>
      <c r="E2826" s="107"/>
      <c r="F2826" s="179"/>
      <c r="G2826" s="179"/>
      <c r="H2826" s="1"/>
      <c r="I2826" s="1"/>
      <c r="J2826" s="1"/>
      <c r="K2826" s="109"/>
      <c r="L2826" s="1"/>
      <c r="M2826" s="1"/>
      <c r="N2826" s="1"/>
      <c r="O2826" s="1"/>
      <c r="P2826" s="12"/>
      <c r="Q2826" s="12"/>
      <c r="R2826" s="12"/>
      <c r="S2826" s="12"/>
      <c r="T2826" s="12"/>
      <c r="U2826" s="12"/>
    </row>
    <row r="2827" spans="2:21" s="127" customFormat="1" ht="30" customHeight="1">
      <c r="B2827" s="180"/>
      <c r="C2827" s="210"/>
      <c r="D2827" s="180"/>
      <c r="E2827" s="107"/>
      <c r="F2827" s="179"/>
      <c r="G2827" s="179"/>
      <c r="H2827" s="1"/>
      <c r="I2827" s="1"/>
      <c r="J2827" s="1"/>
      <c r="K2827" s="109"/>
      <c r="L2827" s="1"/>
      <c r="M2827" s="1"/>
      <c r="N2827" s="1"/>
      <c r="O2827" s="1"/>
      <c r="P2827" s="12"/>
      <c r="Q2827" s="12"/>
      <c r="R2827" s="12"/>
      <c r="S2827" s="12"/>
      <c r="T2827" s="12"/>
      <c r="U2827" s="12"/>
    </row>
    <row r="2828" spans="2:21" s="127" customFormat="1" ht="30" customHeight="1">
      <c r="B2828" s="180"/>
      <c r="C2828" s="210"/>
      <c r="D2828" s="180"/>
      <c r="E2828" s="107"/>
      <c r="F2828" s="179"/>
      <c r="G2828" s="179"/>
      <c r="H2828" s="1"/>
      <c r="I2828" s="1"/>
      <c r="J2828" s="1"/>
      <c r="K2828" s="109"/>
      <c r="L2828" s="1"/>
      <c r="M2828" s="1"/>
      <c r="N2828" s="1"/>
      <c r="O2828" s="1"/>
      <c r="P2828" s="12"/>
      <c r="Q2828" s="12"/>
      <c r="R2828" s="12"/>
      <c r="S2828" s="12"/>
      <c r="T2828" s="12"/>
      <c r="U2828" s="12"/>
    </row>
    <row r="2829" spans="2:21" s="127" customFormat="1" ht="30" customHeight="1">
      <c r="B2829" s="180"/>
      <c r="C2829" s="210"/>
      <c r="D2829" s="180"/>
      <c r="E2829" s="107"/>
      <c r="F2829" s="179"/>
      <c r="G2829" s="179"/>
      <c r="H2829" s="1"/>
      <c r="I2829" s="1"/>
      <c r="J2829" s="1"/>
      <c r="K2829" s="109"/>
      <c r="L2829" s="1"/>
      <c r="M2829" s="1"/>
      <c r="N2829" s="1"/>
      <c r="O2829" s="1"/>
      <c r="P2829" s="12"/>
      <c r="Q2829" s="12"/>
      <c r="R2829" s="12"/>
      <c r="S2829" s="12"/>
      <c r="T2829" s="12"/>
      <c r="U2829" s="12"/>
    </row>
    <row r="2830" spans="2:21" s="127" customFormat="1" ht="30" customHeight="1">
      <c r="B2830" s="180"/>
      <c r="C2830" s="210"/>
      <c r="D2830" s="180"/>
      <c r="E2830" s="107"/>
      <c r="F2830" s="179"/>
      <c r="G2830" s="179"/>
      <c r="H2830" s="1"/>
      <c r="I2830" s="1"/>
      <c r="J2830" s="1"/>
      <c r="K2830" s="109"/>
      <c r="L2830" s="1"/>
      <c r="M2830" s="1"/>
      <c r="N2830" s="1"/>
      <c r="O2830" s="1"/>
      <c r="P2830" s="12"/>
      <c r="Q2830" s="12"/>
      <c r="R2830" s="12"/>
      <c r="S2830" s="12"/>
      <c r="T2830" s="12"/>
      <c r="U2830" s="12"/>
    </row>
    <row r="2831" spans="2:21" s="127" customFormat="1" ht="30" customHeight="1">
      <c r="B2831" s="180"/>
      <c r="C2831" s="210"/>
      <c r="D2831" s="180"/>
      <c r="E2831" s="107"/>
      <c r="F2831" s="179"/>
      <c r="G2831" s="179"/>
      <c r="H2831" s="1"/>
      <c r="I2831" s="1"/>
      <c r="J2831" s="1"/>
      <c r="K2831" s="109"/>
      <c r="L2831" s="1"/>
      <c r="M2831" s="1"/>
      <c r="N2831" s="1"/>
      <c r="O2831" s="1"/>
      <c r="P2831" s="12"/>
      <c r="Q2831" s="12"/>
      <c r="R2831" s="12"/>
      <c r="S2831" s="12"/>
      <c r="T2831" s="12"/>
      <c r="U2831" s="12"/>
    </row>
    <row r="2832" spans="2:21" s="127" customFormat="1" ht="30" customHeight="1">
      <c r="B2832" s="180"/>
      <c r="C2832" s="210"/>
      <c r="D2832" s="180"/>
      <c r="E2832" s="107"/>
      <c r="F2832" s="179"/>
      <c r="G2832" s="179"/>
      <c r="H2832" s="1"/>
      <c r="I2832" s="1"/>
      <c r="J2832" s="1"/>
      <c r="K2832" s="109"/>
      <c r="L2832" s="1"/>
      <c r="M2832" s="1"/>
      <c r="N2832" s="1"/>
      <c r="O2832" s="1"/>
      <c r="P2832" s="12"/>
      <c r="Q2832" s="12"/>
      <c r="R2832" s="12"/>
      <c r="S2832" s="12"/>
      <c r="T2832" s="12"/>
      <c r="U2832" s="12"/>
    </row>
    <row r="2833" spans="2:21" s="127" customFormat="1" ht="30" customHeight="1">
      <c r="B2833" s="180"/>
      <c r="C2833" s="210"/>
      <c r="D2833" s="180"/>
      <c r="E2833" s="107"/>
      <c r="F2833" s="179"/>
      <c r="G2833" s="179"/>
      <c r="H2833" s="1"/>
      <c r="I2833" s="1"/>
      <c r="J2833" s="1"/>
      <c r="K2833" s="109"/>
      <c r="L2833" s="1"/>
      <c r="M2833" s="1"/>
      <c r="N2833" s="1"/>
      <c r="O2833" s="1"/>
      <c r="P2833" s="12"/>
      <c r="Q2833" s="12"/>
      <c r="R2833" s="12"/>
      <c r="S2833" s="12"/>
      <c r="T2833" s="12"/>
      <c r="U2833" s="12"/>
    </row>
    <row r="2834" spans="2:21" s="127" customFormat="1" ht="30" customHeight="1">
      <c r="B2834" s="180"/>
      <c r="C2834" s="210"/>
      <c r="D2834" s="180"/>
      <c r="E2834" s="107"/>
      <c r="F2834" s="179"/>
      <c r="G2834" s="179"/>
      <c r="H2834" s="1"/>
      <c r="I2834" s="1"/>
      <c r="J2834" s="1"/>
      <c r="K2834" s="109"/>
      <c r="L2834" s="1"/>
      <c r="M2834" s="1"/>
      <c r="N2834" s="1"/>
      <c r="O2834" s="1"/>
      <c r="P2834" s="12"/>
      <c r="Q2834" s="12"/>
      <c r="R2834" s="12"/>
      <c r="S2834" s="12"/>
      <c r="T2834" s="12"/>
      <c r="U2834" s="12"/>
    </row>
    <row r="2835" spans="2:21" s="127" customFormat="1" ht="30" customHeight="1">
      <c r="B2835" s="180"/>
      <c r="C2835" s="210"/>
      <c r="D2835" s="180"/>
      <c r="E2835" s="107"/>
      <c r="F2835" s="179"/>
      <c r="G2835" s="179"/>
      <c r="H2835" s="1"/>
      <c r="I2835" s="1"/>
      <c r="J2835" s="1"/>
      <c r="K2835" s="109"/>
      <c r="L2835" s="1"/>
      <c r="M2835" s="1"/>
      <c r="N2835" s="1"/>
      <c r="O2835" s="1"/>
      <c r="P2835" s="12"/>
      <c r="Q2835" s="12"/>
      <c r="R2835" s="12"/>
      <c r="S2835" s="12"/>
      <c r="T2835" s="12"/>
      <c r="U2835" s="12"/>
    </row>
    <row r="2836" spans="2:21" s="127" customFormat="1" ht="30" customHeight="1">
      <c r="B2836" s="180"/>
      <c r="C2836" s="210"/>
      <c r="D2836" s="180"/>
      <c r="E2836" s="107"/>
      <c r="F2836" s="179"/>
      <c r="G2836" s="179"/>
      <c r="H2836" s="1"/>
      <c r="I2836" s="1"/>
      <c r="J2836" s="1"/>
      <c r="K2836" s="109"/>
      <c r="L2836" s="1"/>
      <c r="M2836" s="1"/>
      <c r="N2836" s="1"/>
      <c r="O2836" s="1"/>
      <c r="P2836" s="12"/>
      <c r="Q2836" s="12"/>
      <c r="R2836" s="12"/>
      <c r="S2836" s="12"/>
      <c r="T2836" s="12"/>
      <c r="U2836" s="12"/>
    </row>
    <row r="2837" spans="2:21" s="127" customFormat="1" ht="30" customHeight="1">
      <c r="B2837" s="180"/>
      <c r="C2837" s="210"/>
      <c r="D2837" s="180"/>
      <c r="E2837" s="107"/>
      <c r="F2837" s="179"/>
      <c r="G2837" s="179"/>
      <c r="H2837" s="1"/>
      <c r="I2837" s="1"/>
      <c r="J2837" s="1"/>
      <c r="K2837" s="109"/>
      <c r="L2837" s="1"/>
      <c r="M2837" s="1"/>
      <c r="N2837" s="1"/>
      <c r="O2837" s="1"/>
      <c r="P2837" s="12"/>
      <c r="Q2837" s="12"/>
      <c r="R2837" s="12"/>
      <c r="S2837" s="12"/>
      <c r="T2837" s="12"/>
      <c r="U2837" s="12"/>
    </row>
    <row r="2838" spans="2:21" s="127" customFormat="1" ht="30" customHeight="1">
      <c r="B2838" s="180"/>
      <c r="C2838" s="210"/>
      <c r="D2838" s="180"/>
      <c r="E2838" s="107"/>
      <c r="F2838" s="179"/>
      <c r="G2838" s="179"/>
      <c r="H2838" s="1"/>
      <c r="I2838" s="1"/>
      <c r="J2838" s="1"/>
      <c r="K2838" s="109"/>
      <c r="L2838" s="1"/>
      <c r="M2838" s="1"/>
      <c r="N2838" s="1"/>
      <c r="O2838" s="1"/>
      <c r="P2838" s="12"/>
      <c r="Q2838" s="12"/>
      <c r="R2838" s="12"/>
      <c r="S2838" s="12"/>
      <c r="T2838" s="12"/>
      <c r="U2838" s="12"/>
    </row>
    <row r="2839" spans="2:21" s="127" customFormat="1" ht="30" customHeight="1">
      <c r="B2839" s="180"/>
      <c r="C2839" s="210"/>
      <c r="D2839" s="180"/>
      <c r="E2839" s="107"/>
      <c r="F2839" s="179"/>
      <c r="G2839" s="179"/>
      <c r="H2839" s="1"/>
      <c r="I2839" s="1"/>
      <c r="J2839" s="1"/>
      <c r="K2839" s="109"/>
      <c r="L2839" s="1"/>
      <c r="M2839" s="1"/>
      <c r="N2839" s="1"/>
      <c r="O2839" s="1"/>
      <c r="P2839" s="12"/>
      <c r="Q2839" s="12"/>
      <c r="R2839" s="12"/>
      <c r="S2839" s="12"/>
      <c r="T2839" s="12"/>
      <c r="U2839" s="12"/>
    </row>
    <row r="2840" spans="2:21" s="127" customFormat="1" ht="30" customHeight="1">
      <c r="B2840" s="180"/>
      <c r="C2840" s="210"/>
      <c r="D2840" s="180"/>
      <c r="E2840" s="107"/>
      <c r="F2840" s="179"/>
      <c r="G2840" s="179"/>
      <c r="H2840" s="1"/>
      <c r="I2840" s="1"/>
      <c r="J2840" s="1"/>
      <c r="K2840" s="109"/>
      <c r="L2840" s="1"/>
      <c r="M2840" s="1"/>
      <c r="N2840" s="1"/>
      <c r="O2840" s="1"/>
      <c r="P2840" s="12"/>
      <c r="Q2840" s="12"/>
      <c r="R2840" s="12"/>
      <c r="S2840" s="12"/>
      <c r="T2840" s="12"/>
      <c r="U2840" s="12"/>
    </row>
    <row r="2841" spans="2:21" s="127" customFormat="1" ht="30" customHeight="1">
      <c r="B2841" s="180"/>
      <c r="C2841" s="210"/>
      <c r="D2841" s="180"/>
      <c r="E2841" s="107"/>
      <c r="F2841" s="179"/>
      <c r="G2841" s="179"/>
      <c r="H2841" s="1"/>
      <c r="I2841" s="1"/>
      <c r="J2841" s="1"/>
      <c r="K2841" s="109"/>
      <c r="L2841" s="1"/>
      <c r="M2841" s="1"/>
      <c r="N2841" s="1"/>
      <c r="O2841" s="1"/>
      <c r="P2841" s="12"/>
      <c r="Q2841" s="12"/>
      <c r="R2841" s="12"/>
      <c r="S2841" s="12"/>
      <c r="T2841" s="12"/>
      <c r="U2841" s="12"/>
    </row>
    <row r="2842" spans="2:21" s="127" customFormat="1" ht="30" customHeight="1">
      <c r="B2842" s="180"/>
      <c r="C2842" s="210"/>
      <c r="D2842" s="180"/>
      <c r="E2842" s="107"/>
      <c r="F2842" s="179"/>
      <c r="G2842" s="179"/>
      <c r="H2842" s="1"/>
      <c r="I2842" s="1"/>
      <c r="J2842" s="1"/>
      <c r="K2842" s="109"/>
      <c r="L2842" s="1"/>
      <c r="M2842" s="1"/>
      <c r="N2842" s="1"/>
      <c r="O2842" s="1"/>
      <c r="P2842" s="12"/>
      <c r="Q2842" s="12"/>
      <c r="R2842" s="12"/>
      <c r="S2842" s="12"/>
      <c r="T2842" s="12"/>
      <c r="U2842" s="12"/>
    </row>
    <row r="2843" spans="2:21" s="127" customFormat="1" ht="30" customHeight="1">
      <c r="B2843" s="180"/>
      <c r="C2843" s="210"/>
      <c r="D2843" s="180"/>
      <c r="E2843" s="107"/>
      <c r="F2843" s="179"/>
      <c r="G2843" s="179"/>
      <c r="H2843" s="1"/>
      <c r="I2843" s="1"/>
      <c r="J2843" s="1"/>
      <c r="K2843" s="109"/>
      <c r="L2843" s="1"/>
      <c r="M2843" s="1"/>
      <c r="N2843" s="1"/>
      <c r="O2843" s="1"/>
      <c r="P2843" s="12"/>
      <c r="Q2843" s="12"/>
      <c r="R2843" s="12"/>
      <c r="S2843" s="12"/>
      <c r="T2843" s="12"/>
      <c r="U2843" s="12"/>
    </row>
    <row r="2844" spans="2:21" s="127" customFormat="1" ht="30" customHeight="1">
      <c r="B2844" s="180"/>
      <c r="C2844" s="210"/>
      <c r="D2844" s="180"/>
      <c r="E2844" s="107"/>
      <c r="F2844" s="179"/>
      <c r="G2844" s="179"/>
      <c r="H2844" s="1"/>
      <c r="I2844" s="1"/>
      <c r="J2844" s="1"/>
      <c r="K2844" s="109"/>
      <c r="L2844" s="1"/>
      <c r="M2844" s="1"/>
      <c r="N2844" s="1"/>
      <c r="O2844" s="1"/>
      <c r="P2844" s="12"/>
      <c r="Q2844" s="12"/>
      <c r="R2844" s="12"/>
      <c r="S2844" s="12"/>
      <c r="T2844" s="12"/>
      <c r="U2844" s="12"/>
    </row>
    <row r="2845" spans="2:21" s="127" customFormat="1" ht="30" customHeight="1">
      <c r="B2845" s="180"/>
      <c r="C2845" s="210"/>
      <c r="D2845" s="180"/>
      <c r="E2845" s="107"/>
      <c r="F2845" s="179"/>
      <c r="G2845" s="179"/>
      <c r="H2845" s="1"/>
      <c r="I2845" s="1"/>
      <c r="J2845" s="1"/>
      <c r="K2845" s="109"/>
      <c r="L2845" s="1"/>
      <c r="M2845" s="1"/>
      <c r="N2845" s="1"/>
      <c r="O2845" s="1"/>
      <c r="P2845" s="12"/>
      <c r="Q2845" s="12"/>
      <c r="R2845" s="12"/>
      <c r="S2845" s="12"/>
      <c r="T2845" s="12"/>
      <c r="U2845" s="12"/>
    </row>
    <row r="2846" spans="2:21" s="127" customFormat="1" ht="30" customHeight="1">
      <c r="B2846" s="180"/>
      <c r="C2846" s="210"/>
      <c r="D2846" s="180"/>
      <c r="E2846" s="107"/>
      <c r="F2846" s="179"/>
      <c r="G2846" s="179"/>
      <c r="H2846" s="1"/>
      <c r="I2846" s="1"/>
      <c r="J2846" s="1"/>
      <c r="K2846" s="109"/>
      <c r="L2846" s="1"/>
      <c r="M2846" s="1"/>
      <c r="N2846" s="1"/>
      <c r="O2846" s="1"/>
      <c r="P2846" s="12"/>
      <c r="Q2846" s="12"/>
      <c r="R2846" s="12"/>
      <c r="S2846" s="12"/>
      <c r="T2846" s="12"/>
      <c r="U2846" s="12"/>
    </row>
    <row r="2847" spans="2:21" s="127" customFormat="1" ht="30" customHeight="1">
      <c r="B2847" s="180"/>
      <c r="C2847" s="210"/>
      <c r="D2847" s="180"/>
      <c r="E2847" s="107"/>
      <c r="F2847" s="179"/>
      <c r="G2847" s="179"/>
      <c r="H2847" s="1"/>
      <c r="I2847" s="1"/>
      <c r="J2847" s="1"/>
      <c r="K2847" s="109"/>
      <c r="L2847" s="1"/>
      <c r="M2847" s="1"/>
      <c r="N2847" s="1"/>
      <c r="O2847" s="1"/>
      <c r="P2847" s="12"/>
      <c r="Q2847" s="12"/>
      <c r="R2847" s="12"/>
      <c r="S2847" s="12"/>
      <c r="T2847" s="12"/>
      <c r="U2847" s="12"/>
    </row>
    <row r="2848" spans="2:21" s="127" customFormat="1" ht="30" customHeight="1">
      <c r="B2848" s="180"/>
      <c r="C2848" s="210"/>
      <c r="D2848" s="180"/>
      <c r="E2848" s="107"/>
      <c r="F2848" s="179"/>
      <c r="G2848" s="179"/>
      <c r="H2848" s="1"/>
      <c r="I2848" s="1"/>
      <c r="J2848" s="1"/>
      <c r="K2848" s="109"/>
      <c r="L2848" s="1"/>
      <c r="M2848" s="1"/>
      <c r="N2848" s="1"/>
      <c r="O2848" s="1"/>
      <c r="P2848" s="12"/>
      <c r="Q2848" s="12"/>
      <c r="R2848" s="12"/>
      <c r="S2848" s="12"/>
      <c r="T2848" s="12"/>
      <c r="U2848" s="12"/>
    </row>
    <row r="2849" spans="2:21" s="127" customFormat="1" ht="30" customHeight="1">
      <c r="B2849" s="180"/>
      <c r="C2849" s="210"/>
      <c r="D2849" s="180"/>
      <c r="E2849" s="107"/>
      <c r="F2849" s="179"/>
      <c r="G2849" s="179"/>
      <c r="H2849" s="1"/>
      <c r="I2849" s="1"/>
      <c r="J2849" s="1"/>
      <c r="K2849" s="109"/>
      <c r="L2849" s="1"/>
      <c r="M2849" s="1"/>
      <c r="N2849" s="1"/>
      <c r="O2849" s="1"/>
      <c r="P2849" s="12"/>
      <c r="Q2849" s="12"/>
      <c r="R2849" s="12"/>
      <c r="S2849" s="12"/>
      <c r="T2849" s="12"/>
      <c r="U2849" s="12"/>
    </row>
    <row r="2850" spans="2:21" s="127" customFormat="1" ht="30" customHeight="1">
      <c r="B2850" s="180"/>
      <c r="C2850" s="210"/>
      <c r="D2850" s="180"/>
      <c r="E2850" s="107"/>
      <c r="F2850" s="179"/>
      <c r="G2850" s="179"/>
      <c r="H2850" s="1"/>
      <c r="I2850" s="1"/>
      <c r="J2850" s="1"/>
      <c r="K2850" s="109"/>
      <c r="L2850" s="1"/>
      <c r="M2850" s="1"/>
      <c r="N2850" s="1"/>
      <c r="O2850" s="1"/>
      <c r="P2850" s="12"/>
      <c r="Q2850" s="12"/>
      <c r="R2850" s="12"/>
      <c r="S2850" s="12"/>
      <c r="T2850" s="12"/>
      <c r="U2850" s="12"/>
    </row>
    <row r="2851" spans="2:21" s="127" customFormat="1" ht="30" customHeight="1">
      <c r="B2851" s="180"/>
      <c r="C2851" s="210"/>
      <c r="D2851" s="180"/>
      <c r="E2851" s="107"/>
      <c r="F2851" s="179"/>
      <c r="G2851" s="179"/>
      <c r="H2851" s="1"/>
      <c r="I2851" s="1"/>
      <c r="J2851" s="1"/>
      <c r="K2851" s="109"/>
      <c r="L2851" s="1"/>
      <c r="M2851" s="1"/>
      <c r="N2851" s="1"/>
      <c r="O2851" s="1"/>
      <c r="P2851" s="12"/>
      <c r="Q2851" s="12"/>
      <c r="R2851" s="12"/>
      <c r="S2851" s="12"/>
      <c r="T2851" s="12"/>
      <c r="U2851" s="12"/>
    </row>
    <row r="2852" spans="2:21" s="127" customFormat="1" ht="30" customHeight="1">
      <c r="B2852" s="180"/>
      <c r="C2852" s="210"/>
      <c r="D2852" s="180"/>
      <c r="E2852" s="107"/>
      <c r="F2852" s="179"/>
      <c r="G2852" s="179"/>
      <c r="H2852" s="1"/>
      <c r="I2852" s="1"/>
      <c r="J2852" s="1"/>
      <c r="K2852" s="109"/>
      <c r="L2852" s="1"/>
      <c r="M2852" s="1"/>
      <c r="N2852" s="1"/>
      <c r="O2852" s="1"/>
      <c r="P2852" s="12"/>
      <c r="Q2852" s="12"/>
      <c r="R2852" s="12"/>
      <c r="S2852" s="12"/>
      <c r="T2852" s="12"/>
      <c r="U2852" s="12"/>
    </row>
    <row r="2853" spans="2:21" s="127" customFormat="1" ht="30" customHeight="1">
      <c r="B2853" s="180"/>
      <c r="C2853" s="210"/>
      <c r="D2853" s="180"/>
      <c r="E2853" s="107"/>
      <c r="F2853" s="179"/>
      <c r="G2853" s="179"/>
      <c r="H2853" s="1"/>
      <c r="I2853" s="1"/>
      <c r="J2853" s="1"/>
      <c r="K2853" s="109"/>
      <c r="L2853" s="1"/>
      <c r="M2853" s="1"/>
      <c r="N2853" s="1"/>
      <c r="O2853" s="1"/>
      <c r="P2853" s="12"/>
      <c r="Q2853" s="12"/>
      <c r="R2853" s="12"/>
      <c r="S2853" s="12"/>
      <c r="T2853" s="12"/>
      <c r="U2853" s="12"/>
    </row>
    <row r="2854" spans="2:21" s="127" customFormat="1" ht="30" customHeight="1">
      <c r="B2854" s="180"/>
      <c r="C2854" s="210"/>
      <c r="D2854" s="180"/>
      <c r="E2854" s="107"/>
      <c r="F2854" s="179"/>
      <c r="G2854" s="179"/>
      <c r="H2854" s="1"/>
      <c r="I2854" s="1"/>
      <c r="J2854" s="1"/>
      <c r="K2854" s="109"/>
      <c r="L2854" s="1"/>
      <c r="M2854" s="1"/>
      <c r="N2854" s="1"/>
      <c r="O2854" s="1"/>
      <c r="P2854" s="12"/>
      <c r="Q2854" s="12"/>
      <c r="R2854" s="12"/>
      <c r="S2854" s="12"/>
      <c r="T2854" s="12"/>
      <c r="U2854" s="12"/>
    </row>
    <row r="2855" spans="2:21" s="127" customFormat="1" ht="30" customHeight="1">
      <c r="B2855" s="180"/>
      <c r="C2855" s="210"/>
      <c r="D2855" s="180"/>
      <c r="E2855" s="107"/>
      <c r="F2855" s="179"/>
      <c r="G2855" s="179"/>
      <c r="H2855" s="1"/>
      <c r="I2855" s="1"/>
      <c r="J2855" s="1"/>
      <c r="K2855" s="109"/>
      <c r="L2855" s="1"/>
      <c r="M2855" s="1"/>
      <c r="N2855" s="1"/>
      <c r="O2855" s="1"/>
      <c r="P2855" s="12"/>
      <c r="Q2855" s="12"/>
      <c r="R2855" s="12"/>
      <c r="S2855" s="12"/>
      <c r="T2855" s="12"/>
      <c r="U2855" s="12"/>
    </row>
    <row r="2856" spans="2:21" s="127" customFormat="1" ht="30" customHeight="1">
      <c r="B2856" s="180"/>
      <c r="C2856" s="210"/>
      <c r="D2856" s="180"/>
      <c r="E2856" s="107"/>
      <c r="F2856" s="179"/>
      <c r="G2856" s="179"/>
      <c r="H2856" s="1"/>
      <c r="I2856" s="1"/>
      <c r="J2856" s="1"/>
      <c r="K2856" s="109"/>
      <c r="L2856" s="1"/>
      <c r="M2856" s="1"/>
      <c r="N2856" s="1"/>
      <c r="O2856" s="1"/>
      <c r="P2856" s="12"/>
      <c r="Q2856" s="12"/>
      <c r="R2856" s="12"/>
      <c r="S2856" s="12"/>
      <c r="T2856" s="12"/>
      <c r="U2856" s="12"/>
    </row>
    <row r="2857" spans="2:21" s="127" customFormat="1" ht="30" customHeight="1">
      <c r="B2857" s="180"/>
      <c r="C2857" s="210"/>
      <c r="D2857" s="180"/>
      <c r="E2857" s="107"/>
      <c r="F2857" s="179"/>
      <c r="G2857" s="179"/>
      <c r="H2857" s="1"/>
      <c r="I2857" s="1"/>
      <c r="J2857" s="1"/>
      <c r="K2857" s="109"/>
      <c r="L2857" s="1"/>
      <c r="M2857" s="1"/>
      <c r="N2857" s="1"/>
      <c r="O2857" s="1"/>
      <c r="P2857" s="12"/>
      <c r="Q2857" s="12"/>
      <c r="R2857" s="12"/>
      <c r="S2857" s="12"/>
      <c r="T2857" s="12"/>
      <c r="U2857" s="12"/>
    </row>
    <row r="2858" spans="2:21" s="127" customFormat="1" ht="30" customHeight="1">
      <c r="B2858" s="180"/>
      <c r="C2858" s="210"/>
      <c r="D2858" s="180"/>
      <c r="E2858" s="107"/>
      <c r="F2858" s="179"/>
      <c r="G2858" s="179"/>
      <c r="H2858" s="1"/>
      <c r="I2858" s="1"/>
      <c r="J2858" s="1"/>
      <c r="K2858" s="109"/>
      <c r="L2858" s="1"/>
      <c r="M2858" s="1"/>
      <c r="N2858" s="1"/>
      <c r="O2858" s="1"/>
      <c r="P2858" s="12"/>
      <c r="Q2858" s="12"/>
      <c r="R2858" s="12"/>
      <c r="S2858" s="12"/>
      <c r="T2858" s="12"/>
      <c r="U2858" s="12"/>
    </row>
    <row r="2859" spans="2:21" s="127" customFormat="1" ht="30" customHeight="1">
      <c r="B2859" s="180"/>
      <c r="C2859" s="210"/>
      <c r="D2859" s="180"/>
      <c r="E2859" s="107"/>
      <c r="F2859" s="179"/>
      <c r="G2859" s="179"/>
      <c r="H2859" s="1"/>
      <c r="I2859" s="1"/>
      <c r="J2859" s="1"/>
      <c r="K2859" s="109"/>
      <c r="L2859" s="1"/>
      <c r="M2859" s="1"/>
      <c r="N2859" s="1"/>
      <c r="O2859" s="1"/>
      <c r="P2859" s="12"/>
      <c r="Q2859" s="12"/>
      <c r="R2859" s="12"/>
      <c r="S2859" s="12"/>
      <c r="T2859" s="12"/>
      <c r="U2859" s="12"/>
    </row>
    <row r="2860" spans="2:21" s="127" customFormat="1" ht="30" customHeight="1">
      <c r="B2860" s="180"/>
      <c r="C2860" s="210"/>
      <c r="D2860" s="180"/>
      <c r="E2860" s="107"/>
      <c r="F2860" s="179"/>
      <c r="G2860" s="179"/>
      <c r="H2860" s="1"/>
      <c r="I2860" s="1"/>
      <c r="J2860" s="1"/>
      <c r="K2860" s="109"/>
      <c r="L2860" s="1"/>
      <c r="M2860" s="1"/>
      <c r="N2860" s="1"/>
      <c r="O2860" s="1"/>
      <c r="P2860" s="12"/>
      <c r="Q2860" s="12"/>
      <c r="R2860" s="12"/>
      <c r="S2860" s="12"/>
      <c r="T2860" s="12"/>
      <c r="U2860" s="12"/>
    </row>
    <row r="2861" spans="2:21" s="127" customFormat="1" ht="30" customHeight="1">
      <c r="B2861" s="180"/>
      <c r="C2861" s="210"/>
      <c r="D2861" s="180"/>
      <c r="E2861" s="107"/>
      <c r="F2861" s="179"/>
      <c r="G2861" s="179"/>
      <c r="H2861" s="1"/>
      <c r="I2861" s="1"/>
      <c r="J2861" s="1"/>
      <c r="K2861" s="109"/>
      <c r="L2861" s="1"/>
      <c r="M2861" s="1"/>
      <c r="N2861" s="1"/>
      <c r="O2861" s="1"/>
      <c r="P2861" s="12"/>
      <c r="Q2861" s="12"/>
      <c r="R2861" s="12"/>
      <c r="S2861" s="12"/>
      <c r="T2861" s="12"/>
      <c r="U2861" s="12"/>
    </row>
    <row r="2862" spans="2:21" s="127" customFormat="1" ht="30" customHeight="1">
      <c r="B2862" s="180"/>
      <c r="C2862" s="210"/>
      <c r="D2862" s="180"/>
      <c r="E2862" s="107"/>
      <c r="F2862" s="179"/>
      <c r="G2862" s="179"/>
      <c r="H2862" s="1"/>
      <c r="I2862" s="1"/>
      <c r="J2862" s="1"/>
      <c r="K2862" s="109"/>
      <c r="L2862" s="1"/>
      <c r="M2862" s="1"/>
      <c r="N2862" s="1"/>
      <c r="O2862" s="1"/>
      <c r="P2862" s="12"/>
      <c r="Q2862" s="12"/>
      <c r="R2862" s="12"/>
      <c r="S2862" s="12"/>
      <c r="T2862" s="12"/>
      <c r="U2862" s="12"/>
    </row>
    <row r="2863" spans="2:21" s="127" customFormat="1" ht="30" customHeight="1">
      <c r="B2863" s="180"/>
      <c r="C2863" s="210"/>
      <c r="D2863" s="180"/>
      <c r="E2863" s="107"/>
      <c r="F2863" s="179"/>
      <c r="G2863" s="179"/>
      <c r="H2863" s="1"/>
      <c r="I2863" s="1"/>
      <c r="J2863" s="1"/>
      <c r="K2863" s="109"/>
      <c r="L2863" s="1"/>
      <c r="M2863" s="1"/>
      <c r="N2863" s="1"/>
      <c r="O2863" s="1"/>
      <c r="P2863" s="12"/>
      <c r="Q2863" s="12"/>
      <c r="R2863" s="12"/>
      <c r="S2863" s="12"/>
      <c r="T2863" s="12"/>
      <c r="U2863" s="12"/>
    </row>
    <row r="2864" spans="2:21" s="127" customFormat="1" ht="30" customHeight="1">
      <c r="B2864" s="180"/>
      <c r="C2864" s="210"/>
      <c r="D2864" s="180"/>
      <c r="E2864" s="107"/>
      <c r="F2864" s="179"/>
      <c r="G2864" s="179"/>
      <c r="H2864" s="1"/>
      <c r="I2864" s="1"/>
      <c r="J2864" s="1"/>
      <c r="K2864" s="109"/>
      <c r="L2864" s="1"/>
      <c r="M2864" s="1"/>
      <c r="N2864" s="1"/>
      <c r="O2864" s="1"/>
      <c r="P2864" s="12"/>
      <c r="Q2864" s="12"/>
      <c r="R2864" s="12"/>
      <c r="S2864" s="12"/>
      <c r="T2864" s="12"/>
      <c r="U2864" s="12"/>
    </row>
    <row r="2865" spans="2:21" s="127" customFormat="1" ht="30" customHeight="1">
      <c r="B2865" s="180"/>
      <c r="C2865" s="210"/>
      <c r="D2865" s="180"/>
      <c r="E2865" s="107"/>
      <c r="F2865" s="179"/>
      <c r="G2865" s="179"/>
      <c r="H2865" s="1"/>
      <c r="I2865" s="1"/>
      <c r="J2865" s="1"/>
      <c r="K2865" s="109"/>
      <c r="L2865" s="1"/>
      <c r="M2865" s="1"/>
      <c r="N2865" s="1"/>
      <c r="O2865" s="1"/>
      <c r="P2865" s="12"/>
      <c r="Q2865" s="12"/>
      <c r="R2865" s="12"/>
      <c r="S2865" s="12"/>
      <c r="T2865" s="12"/>
      <c r="U2865" s="12"/>
    </row>
    <row r="2866" spans="2:21" s="127" customFormat="1" ht="30" customHeight="1">
      <c r="B2866" s="180"/>
      <c r="C2866" s="210"/>
      <c r="D2866" s="180"/>
      <c r="E2866" s="107"/>
      <c r="F2866" s="179"/>
      <c r="G2866" s="179"/>
      <c r="H2866" s="1"/>
      <c r="I2866" s="1"/>
      <c r="J2866" s="1"/>
      <c r="K2866" s="109"/>
      <c r="L2866" s="1"/>
      <c r="M2866" s="1"/>
      <c r="N2866" s="1"/>
      <c r="O2866" s="1"/>
      <c r="P2866" s="12"/>
      <c r="Q2866" s="12"/>
      <c r="R2866" s="12"/>
      <c r="S2866" s="12"/>
      <c r="T2866" s="12"/>
      <c r="U2866" s="12"/>
    </row>
    <row r="2867" spans="2:21" s="127" customFormat="1" ht="30" customHeight="1">
      <c r="B2867" s="180"/>
      <c r="C2867" s="210"/>
      <c r="D2867" s="180"/>
      <c r="E2867" s="107"/>
      <c r="F2867" s="179"/>
      <c r="G2867" s="179"/>
      <c r="H2867" s="1"/>
      <c r="I2867" s="1"/>
      <c r="J2867" s="1"/>
      <c r="K2867" s="109"/>
      <c r="L2867" s="1"/>
      <c r="M2867" s="1"/>
      <c r="N2867" s="1"/>
      <c r="O2867" s="1"/>
      <c r="P2867" s="12"/>
      <c r="Q2867" s="12"/>
      <c r="R2867" s="12"/>
      <c r="S2867" s="12"/>
      <c r="T2867" s="12"/>
      <c r="U2867" s="12"/>
    </row>
    <row r="2868" spans="2:21" s="127" customFormat="1" ht="30" customHeight="1">
      <c r="B2868" s="180"/>
      <c r="C2868" s="210"/>
      <c r="D2868" s="180"/>
      <c r="E2868" s="107"/>
      <c r="F2868" s="179"/>
      <c r="G2868" s="179"/>
      <c r="H2868" s="1"/>
      <c r="I2868" s="1"/>
      <c r="J2868" s="1"/>
      <c r="K2868" s="109"/>
      <c r="L2868" s="1"/>
      <c r="M2868" s="1"/>
      <c r="N2868" s="1"/>
      <c r="O2868" s="1"/>
      <c r="P2868" s="12"/>
      <c r="Q2868" s="12"/>
      <c r="R2868" s="12"/>
      <c r="S2868" s="12"/>
      <c r="T2868" s="12"/>
      <c r="U2868" s="12"/>
    </row>
    <row r="2869" spans="2:21" s="127" customFormat="1" ht="30" customHeight="1">
      <c r="B2869" s="180"/>
      <c r="C2869" s="210"/>
      <c r="D2869" s="180"/>
      <c r="E2869" s="107"/>
      <c r="F2869" s="179"/>
      <c r="G2869" s="179"/>
      <c r="H2869" s="1"/>
      <c r="I2869" s="1"/>
      <c r="J2869" s="1"/>
      <c r="K2869" s="109"/>
      <c r="L2869" s="1"/>
      <c r="M2869" s="1"/>
      <c r="N2869" s="1"/>
      <c r="O2869" s="1"/>
      <c r="P2869" s="12"/>
      <c r="Q2869" s="12"/>
      <c r="R2869" s="12"/>
      <c r="S2869" s="12"/>
      <c r="T2869" s="12"/>
      <c r="U2869" s="12"/>
    </row>
    <row r="2870" spans="2:21" s="127" customFormat="1" ht="30" customHeight="1">
      <c r="B2870" s="180"/>
      <c r="C2870" s="210"/>
      <c r="D2870" s="180"/>
      <c r="E2870" s="107"/>
      <c r="F2870" s="179"/>
      <c r="G2870" s="179"/>
      <c r="H2870" s="1"/>
      <c r="I2870" s="1"/>
      <c r="J2870" s="1"/>
      <c r="K2870" s="109"/>
      <c r="L2870" s="1"/>
      <c r="M2870" s="1"/>
      <c r="N2870" s="1"/>
      <c r="O2870" s="1"/>
      <c r="P2870" s="12"/>
      <c r="Q2870" s="12"/>
      <c r="R2870" s="12"/>
      <c r="S2870" s="12"/>
      <c r="T2870" s="12"/>
      <c r="U2870" s="12"/>
    </row>
    <row r="2871" spans="2:21" s="127" customFormat="1" ht="30" customHeight="1">
      <c r="B2871" s="180"/>
      <c r="C2871" s="210"/>
      <c r="D2871" s="180"/>
      <c r="E2871" s="107"/>
      <c r="F2871" s="179"/>
      <c r="G2871" s="179"/>
      <c r="H2871" s="1"/>
      <c r="I2871" s="1"/>
      <c r="J2871" s="1"/>
      <c r="K2871" s="109"/>
      <c r="L2871" s="1"/>
      <c r="M2871" s="1"/>
      <c r="N2871" s="1"/>
      <c r="O2871" s="1"/>
      <c r="P2871" s="12"/>
      <c r="Q2871" s="12"/>
      <c r="R2871" s="12"/>
      <c r="S2871" s="12"/>
      <c r="T2871" s="12"/>
      <c r="U2871" s="12"/>
    </row>
    <row r="2872" spans="2:21" s="127" customFormat="1" ht="30" customHeight="1">
      <c r="B2872" s="180"/>
      <c r="C2872" s="210"/>
      <c r="D2872" s="180"/>
      <c r="E2872" s="107"/>
      <c r="F2872" s="179"/>
      <c r="G2872" s="179"/>
      <c r="H2872" s="1"/>
      <c r="I2872" s="1"/>
      <c r="J2872" s="1"/>
      <c r="K2872" s="109"/>
      <c r="L2872" s="1"/>
      <c r="M2872" s="1"/>
      <c r="N2872" s="1"/>
      <c r="O2872" s="1"/>
      <c r="P2872" s="12"/>
      <c r="Q2872" s="12"/>
      <c r="R2872" s="12"/>
      <c r="S2872" s="12"/>
      <c r="T2872" s="12"/>
      <c r="U2872" s="12"/>
    </row>
    <row r="2873" spans="2:21" s="127" customFormat="1" ht="30" customHeight="1">
      <c r="B2873" s="180"/>
      <c r="C2873" s="210"/>
      <c r="D2873" s="180"/>
      <c r="E2873" s="107"/>
      <c r="F2873" s="179"/>
      <c r="G2873" s="179"/>
      <c r="H2873" s="1"/>
      <c r="I2873" s="1"/>
      <c r="J2873" s="1"/>
      <c r="K2873" s="109"/>
      <c r="L2873" s="1"/>
      <c r="M2873" s="1"/>
      <c r="N2873" s="1"/>
      <c r="O2873" s="1"/>
      <c r="P2873" s="12"/>
      <c r="Q2873" s="12"/>
      <c r="R2873" s="12"/>
      <c r="S2873" s="12"/>
      <c r="T2873" s="12"/>
      <c r="U2873" s="12"/>
    </row>
    <row r="2874" spans="2:21" s="127" customFormat="1" ht="30" customHeight="1">
      <c r="B2874" s="180"/>
      <c r="C2874" s="210"/>
      <c r="D2874" s="180"/>
      <c r="E2874" s="107"/>
      <c r="F2874" s="179"/>
      <c r="G2874" s="179"/>
      <c r="H2874" s="1"/>
      <c r="I2874" s="1"/>
      <c r="J2874" s="1"/>
      <c r="K2874" s="109"/>
      <c r="L2874" s="1"/>
      <c r="M2874" s="1"/>
      <c r="N2874" s="1"/>
      <c r="O2874" s="1"/>
      <c r="P2874" s="12"/>
      <c r="Q2874" s="12"/>
      <c r="R2874" s="12"/>
      <c r="S2874" s="12"/>
      <c r="T2874" s="12"/>
      <c r="U2874" s="12"/>
    </row>
    <row r="2875" spans="2:21" s="127" customFormat="1" ht="30" customHeight="1">
      <c r="B2875" s="180"/>
      <c r="C2875" s="210"/>
      <c r="D2875" s="180"/>
      <c r="E2875" s="107"/>
      <c r="F2875" s="179"/>
      <c r="G2875" s="179"/>
      <c r="H2875" s="1"/>
      <c r="I2875" s="1"/>
      <c r="J2875" s="1"/>
      <c r="K2875" s="109"/>
      <c r="L2875" s="1"/>
      <c r="M2875" s="1"/>
      <c r="N2875" s="1"/>
      <c r="O2875" s="1"/>
      <c r="P2875" s="12"/>
      <c r="Q2875" s="12"/>
      <c r="R2875" s="12"/>
      <c r="S2875" s="12"/>
      <c r="T2875" s="12"/>
      <c r="U2875" s="12"/>
    </row>
    <row r="2876" spans="2:21" s="127" customFormat="1" ht="30" customHeight="1">
      <c r="B2876" s="180"/>
      <c r="C2876" s="210"/>
      <c r="D2876" s="180"/>
      <c r="E2876" s="107"/>
      <c r="F2876" s="179"/>
      <c r="G2876" s="179"/>
      <c r="H2876" s="1"/>
      <c r="I2876" s="1"/>
      <c r="J2876" s="1"/>
      <c r="K2876" s="109"/>
      <c r="L2876" s="1"/>
      <c r="M2876" s="1"/>
      <c r="N2876" s="1"/>
      <c r="O2876" s="1"/>
      <c r="P2876" s="12"/>
      <c r="Q2876" s="12"/>
      <c r="R2876" s="12"/>
      <c r="S2876" s="12"/>
      <c r="T2876" s="12"/>
      <c r="U2876" s="12"/>
    </row>
    <row r="2877" spans="2:21" s="127" customFormat="1" ht="30" customHeight="1">
      <c r="B2877" s="180"/>
      <c r="C2877" s="210"/>
      <c r="D2877" s="180"/>
      <c r="E2877" s="107"/>
      <c r="F2877" s="179"/>
      <c r="G2877" s="179"/>
      <c r="H2877" s="1"/>
      <c r="I2877" s="1"/>
      <c r="J2877" s="1"/>
      <c r="K2877" s="109"/>
      <c r="L2877" s="1"/>
      <c r="M2877" s="1"/>
      <c r="N2877" s="1"/>
      <c r="O2877" s="1"/>
      <c r="P2877" s="12"/>
      <c r="Q2877" s="12"/>
      <c r="R2877" s="12"/>
      <c r="S2877" s="12"/>
      <c r="T2877" s="12"/>
      <c r="U2877" s="12"/>
    </row>
    <row r="2878" spans="2:21" s="127" customFormat="1" ht="30" customHeight="1">
      <c r="B2878" s="180"/>
      <c r="C2878" s="210"/>
      <c r="D2878" s="180"/>
      <c r="E2878" s="107"/>
      <c r="F2878" s="179"/>
      <c r="G2878" s="179"/>
      <c r="H2878" s="1"/>
      <c r="I2878" s="1"/>
      <c r="J2878" s="1"/>
      <c r="K2878" s="109"/>
      <c r="L2878" s="1"/>
      <c r="M2878" s="1"/>
      <c r="N2878" s="1"/>
      <c r="O2878" s="1"/>
      <c r="P2878" s="12"/>
      <c r="Q2878" s="12"/>
      <c r="R2878" s="12"/>
      <c r="S2878" s="12"/>
      <c r="T2878" s="12"/>
      <c r="U2878" s="12"/>
    </row>
    <row r="2879" spans="2:21" s="127" customFormat="1" ht="30" customHeight="1">
      <c r="B2879" s="180"/>
      <c r="C2879" s="210"/>
      <c r="D2879" s="180"/>
      <c r="E2879" s="107"/>
      <c r="F2879" s="179"/>
      <c r="G2879" s="179"/>
      <c r="H2879" s="1"/>
      <c r="I2879" s="1"/>
      <c r="J2879" s="1"/>
      <c r="K2879" s="109"/>
      <c r="L2879" s="1"/>
      <c r="M2879" s="1"/>
      <c r="N2879" s="1"/>
      <c r="O2879" s="1"/>
      <c r="P2879" s="12"/>
      <c r="Q2879" s="12"/>
      <c r="R2879" s="12"/>
      <c r="S2879" s="12"/>
      <c r="T2879" s="12"/>
      <c r="U2879" s="12"/>
    </row>
    <row r="2880" spans="2:21" s="127" customFormat="1" ht="30" customHeight="1">
      <c r="B2880" s="180"/>
      <c r="C2880" s="210"/>
      <c r="D2880" s="180"/>
      <c r="E2880" s="107"/>
      <c r="F2880" s="179"/>
      <c r="G2880" s="179"/>
      <c r="H2880" s="1"/>
      <c r="I2880" s="1"/>
      <c r="J2880" s="1"/>
      <c r="K2880" s="109"/>
      <c r="L2880" s="1"/>
      <c r="M2880" s="1"/>
      <c r="N2880" s="1"/>
      <c r="O2880" s="1"/>
      <c r="P2880" s="12"/>
      <c r="Q2880" s="12"/>
      <c r="R2880" s="12"/>
      <c r="S2880" s="12"/>
      <c r="T2880" s="12"/>
      <c r="U2880" s="12"/>
    </row>
    <row r="2881" spans="2:21" s="127" customFormat="1" ht="30" customHeight="1">
      <c r="B2881" s="180"/>
      <c r="C2881" s="210"/>
      <c r="D2881" s="180"/>
      <c r="E2881" s="107"/>
      <c r="F2881" s="179"/>
      <c r="G2881" s="179"/>
      <c r="H2881" s="1"/>
      <c r="I2881" s="1"/>
      <c r="J2881" s="1"/>
      <c r="K2881" s="109"/>
      <c r="L2881" s="1"/>
      <c r="M2881" s="1"/>
      <c r="N2881" s="1"/>
      <c r="O2881" s="1"/>
      <c r="P2881" s="12"/>
      <c r="Q2881" s="12"/>
      <c r="R2881" s="12"/>
      <c r="S2881" s="12"/>
      <c r="T2881" s="12"/>
      <c r="U2881" s="12"/>
    </row>
    <row r="2882" spans="2:21" s="127" customFormat="1" ht="30" customHeight="1">
      <c r="B2882" s="180"/>
      <c r="C2882" s="210"/>
      <c r="D2882" s="180"/>
      <c r="E2882" s="107"/>
      <c r="F2882" s="179"/>
      <c r="G2882" s="179"/>
      <c r="H2882" s="1"/>
      <c r="I2882" s="1"/>
      <c r="J2882" s="1"/>
      <c r="K2882" s="109"/>
      <c r="L2882" s="1"/>
      <c r="M2882" s="1"/>
      <c r="N2882" s="1"/>
      <c r="O2882" s="1"/>
      <c r="P2882" s="12"/>
      <c r="Q2882" s="12"/>
      <c r="R2882" s="12"/>
      <c r="S2882" s="12"/>
      <c r="T2882" s="12"/>
      <c r="U2882" s="12"/>
    </row>
    <row r="2883" spans="2:21" s="127" customFormat="1" ht="30" customHeight="1">
      <c r="B2883" s="180"/>
      <c r="C2883" s="210"/>
      <c r="D2883" s="180"/>
      <c r="E2883" s="107"/>
      <c r="F2883" s="179"/>
      <c r="G2883" s="179"/>
      <c r="H2883" s="1"/>
      <c r="I2883" s="1"/>
      <c r="J2883" s="1"/>
      <c r="K2883" s="109"/>
      <c r="L2883" s="1"/>
      <c r="M2883" s="1"/>
      <c r="N2883" s="1"/>
      <c r="O2883" s="1"/>
      <c r="P2883" s="12"/>
      <c r="Q2883" s="12"/>
      <c r="R2883" s="12"/>
      <c r="S2883" s="12"/>
      <c r="T2883" s="12"/>
      <c r="U2883" s="12"/>
    </row>
    <row r="2884" spans="2:21" s="127" customFormat="1" ht="30" customHeight="1">
      <c r="B2884" s="180"/>
      <c r="C2884" s="210"/>
      <c r="D2884" s="180"/>
      <c r="E2884" s="107"/>
      <c r="F2884" s="179"/>
      <c r="G2884" s="179"/>
      <c r="H2884" s="1"/>
      <c r="I2884" s="1"/>
      <c r="J2884" s="1"/>
      <c r="K2884" s="109"/>
      <c r="L2884" s="1"/>
      <c r="M2884" s="1"/>
      <c r="N2884" s="1"/>
      <c r="O2884" s="1"/>
      <c r="P2884" s="12"/>
      <c r="Q2884" s="12"/>
      <c r="R2884" s="12"/>
      <c r="S2884" s="12"/>
      <c r="T2884" s="12"/>
      <c r="U2884" s="12"/>
    </row>
    <row r="2885" spans="2:21" s="127" customFormat="1" ht="30" customHeight="1">
      <c r="B2885" s="180"/>
      <c r="C2885" s="210"/>
      <c r="D2885" s="180"/>
      <c r="E2885" s="107"/>
      <c r="F2885" s="179"/>
      <c r="G2885" s="179"/>
      <c r="H2885" s="1"/>
      <c r="I2885" s="1"/>
      <c r="J2885" s="1"/>
      <c r="K2885" s="109"/>
      <c r="L2885" s="1"/>
      <c r="M2885" s="1"/>
      <c r="N2885" s="1"/>
      <c r="O2885" s="1"/>
      <c r="P2885" s="12"/>
      <c r="Q2885" s="12"/>
      <c r="R2885" s="12"/>
      <c r="S2885" s="12"/>
      <c r="T2885" s="12"/>
      <c r="U2885" s="12"/>
    </row>
    <row r="2886" spans="2:21" s="127" customFormat="1" ht="30" customHeight="1">
      <c r="B2886" s="180"/>
      <c r="C2886" s="210"/>
      <c r="D2886" s="180"/>
      <c r="E2886" s="107"/>
      <c r="F2886" s="179"/>
      <c r="G2886" s="179"/>
      <c r="H2886" s="1"/>
      <c r="I2886" s="1"/>
      <c r="J2886" s="1"/>
      <c r="K2886" s="109"/>
      <c r="L2886" s="1"/>
      <c r="M2886" s="1"/>
      <c r="N2886" s="1"/>
      <c r="O2886" s="1"/>
      <c r="P2886" s="12"/>
      <c r="Q2886" s="12"/>
      <c r="R2886" s="12"/>
      <c r="S2886" s="12"/>
      <c r="T2886" s="12"/>
      <c r="U2886" s="12"/>
    </row>
    <row r="2887" spans="2:21" s="127" customFormat="1" ht="30" customHeight="1">
      <c r="B2887" s="180"/>
      <c r="C2887" s="210"/>
      <c r="D2887" s="180"/>
      <c r="E2887" s="107"/>
      <c r="F2887" s="179"/>
      <c r="G2887" s="179"/>
      <c r="H2887" s="1"/>
      <c r="I2887" s="1"/>
      <c r="J2887" s="1"/>
      <c r="K2887" s="109"/>
      <c r="L2887" s="1"/>
      <c r="M2887" s="1"/>
      <c r="N2887" s="1"/>
      <c r="O2887" s="1"/>
      <c r="P2887" s="12"/>
      <c r="Q2887" s="12"/>
      <c r="R2887" s="12"/>
      <c r="S2887" s="12"/>
      <c r="T2887" s="12"/>
      <c r="U2887" s="12"/>
    </row>
    <row r="2888" spans="2:21" s="127" customFormat="1" ht="30" customHeight="1">
      <c r="B2888" s="180"/>
      <c r="C2888" s="210"/>
      <c r="D2888" s="180"/>
      <c r="E2888" s="107"/>
      <c r="F2888" s="179"/>
      <c r="G2888" s="179"/>
      <c r="H2888" s="1"/>
      <c r="I2888" s="1"/>
      <c r="J2888" s="1"/>
      <c r="K2888" s="109"/>
      <c r="L2888" s="1"/>
      <c r="M2888" s="1"/>
      <c r="N2888" s="1"/>
      <c r="O2888" s="1"/>
      <c r="P2888" s="12"/>
      <c r="Q2888" s="12"/>
      <c r="R2888" s="12"/>
      <c r="S2888" s="12"/>
      <c r="T2888" s="12"/>
      <c r="U2888" s="12"/>
    </row>
    <row r="2889" spans="2:21" s="127" customFormat="1" ht="30" customHeight="1">
      <c r="B2889" s="180"/>
      <c r="C2889" s="210"/>
      <c r="D2889" s="180"/>
      <c r="E2889" s="107"/>
      <c r="F2889" s="179"/>
      <c r="G2889" s="179"/>
      <c r="H2889" s="1"/>
      <c r="I2889" s="1"/>
      <c r="J2889" s="1"/>
      <c r="K2889" s="109"/>
      <c r="L2889" s="1"/>
      <c r="M2889" s="1"/>
      <c r="N2889" s="1"/>
      <c r="O2889" s="1"/>
      <c r="P2889" s="12"/>
      <c r="Q2889" s="12"/>
      <c r="R2889" s="12"/>
      <c r="S2889" s="12"/>
      <c r="T2889" s="12"/>
      <c r="U2889" s="12"/>
    </row>
    <row r="2890" spans="2:21" s="127" customFormat="1" ht="30" customHeight="1">
      <c r="B2890" s="180"/>
      <c r="C2890" s="210"/>
      <c r="D2890" s="180"/>
      <c r="E2890" s="107"/>
      <c r="F2890" s="179"/>
      <c r="G2890" s="179"/>
      <c r="H2890" s="1"/>
      <c r="I2890" s="1"/>
      <c r="J2890" s="1"/>
      <c r="K2890" s="109"/>
      <c r="L2890" s="1"/>
      <c r="M2890" s="1"/>
      <c r="N2890" s="1"/>
      <c r="O2890" s="1"/>
      <c r="P2890" s="12"/>
      <c r="Q2890" s="12"/>
      <c r="R2890" s="12"/>
      <c r="S2890" s="12"/>
      <c r="T2890" s="12"/>
      <c r="U2890" s="12"/>
    </row>
    <row r="2891" spans="2:21" s="127" customFormat="1" ht="30" customHeight="1">
      <c r="B2891" s="180"/>
      <c r="C2891" s="210"/>
      <c r="D2891" s="180"/>
      <c r="E2891" s="107"/>
      <c r="F2891" s="179"/>
      <c r="G2891" s="179"/>
      <c r="H2891" s="1"/>
      <c r="I2891" s="1"/>
      <c r="J2891" s="1"/>
      <c r="K2891" s="109"/>
      <c r="L2891" s="1"/>
      <c r="M2891" s="1"/>
      <c r="N2891" s="1"/>
      <c r="O2891" s="1"/>
      <c r="P2891" s="12"/>
      <c r="Q2891" s="12"/>
      <c r="R2891" s="12"/>
      <c r="S2891" s="12"/>
      <c r="T2891" s="12"/>
      <c r="U2891" s="12"/>
    </row>
    <row r="2892" spans="2:21" s="127" customFormat="1" ht="30" customHeight="1">
      <c r="B2892" s="180"/>
      <c r="C2892" s="210"/>
      <c r="D2892" s="180"/>
      <c r="E2892" s="107"/>
      <c r="F2892" s="179"/>
      <c r="G2892" s="179"/>
      <c r="H2892" s="1"/>
      <c r="I2892" s="1"/>
      <c r="J2892" s="1"/>
      <c r="K2892" s="109"/>
      <c r="L2892" s="1"/>
      <c r="M2892" s="1"/>
      <c r="N2892" s="1"/>
      <c r="O2892" s="1"/>
      <c r="P2892" s="12"/>
      <c r="Q2892" s="12"/>
      <c r="R2892" s="12"/>
      <c r="S2892" s="12"/>
      <c r="T2892" s="12"/>
      <c r="U2892" s="12"/>
    </row>
    <row r="2893" spans="2:21" s="127" customFormat="1" ht="30" customHeight="1">
      <c r="B2893" s="180"/>
      <c r="C2893" s="210"/>
      <c r="D2893" s="180"/>
      <c r="E2893" s="107"/>
      <c r="F2893" s="179"/>
      <c r="G2893" s="179"/>
      <c r="H2893" s="1"/>
      <c r="I2893" s="1"/>
      <c r="J2893" s="1"/>
      <c r="K2893" s="109"/>
      <c r="L2893" s="1"/>
      <c r="M2893" s="1"/>
      <c r="N2893" s="1"/>
      <c r="O2893" s="1"/>
      <c r="P2893" s="12"/>
      <c r="Q2893" s="12"/>
      <c r="R2893" s="12"/>
      <c r="S2893" s="12"/>
      <c r="T2893" s="12"/>
      <c r="U2893" s="12"/>
    </row>
    <row r="2894" spans="2:21" s="127" customFormat="1" ht="30" customHeight="1">
      <c r="B2894" s="180"/>
      <c r="C2894" s="210"/>
      <c r="D2894" s="180"/>
      <c r="E2894" s="107"/>
      <c r="F2894" s="179"/>
      <c r="G2894" s="179"/>
      <c r="H2894" s="1"/>
      <c r="I2894" s="1"/>
      <c r="J2894" s="1"/>
      <c r="K2894" s="109"/>
      <c r="L2894" s="1"/>
      <c r="M2894" s="1"/>
      <c r="N2894" s="1"/>
      <c r="O2894" s="1"/>
      <c r="P2894" s="12"/>
      <c r="Q2894" s="12"/>
      <c r="R2894" s="12"/>
      <c r="S2894" s="12"/>
      <c r="T2894" s="12"/>
      <c r="U2894" s="12"/>
    </row>
    <row r="2895" spans="2:21" s="127" customFormat="1" ht="30" customHeight="1">
      <c r="B2895" s="180"/>
      <c r="C2895" s="210"/>
      <c r="D2895" s="180"/>
      <c r="E2895" s="107"/>
      <c r="F2895" s="179"/>
      <c r="G2895" s="179"/>
      <c r="H2895" s="1"/>
      <c r="I2895" s="1"/>
      <c r="J2895" s="1"/>
      <c r="K2895" s="109"/>
      <c r="L2895" s="1"/>
      <c r="M2895" s="1"/>
      <c r="N2895" s="1"/>
      <c r="O2895" s="1"/>
      <c r="P2895" s="12"/>
      <c r="Q2895" s="12"/>
      <c r="R2895" s="12"/>
      <c r="S2895" s="12"/>
      <c r="T2895" s="12"/>
      <c r="U2895" s="12"/>
    </row>
    <row r="2896" spans="2:21" s="127" customFormat="1" ht="30" customHeight="1">
      <c r="B2896" s="180"/>
      <c r="C2896" s="210"/>
      <c r="D2896" s="180"/>
      <c r="E2896" s="107"/>
      <c r="F2896" s="179"/>
      <c r="G2896" s="179"/>
      <c r="H2896" s="1"/>
      <c r="I2896" s="1"/>
      <c r="J2896" s="1"/>
      <c r="K2896" s="109"/>
      <c r="L2896" s="1"/>
      <c r="M2896" s="1"/>
      <c r="N2896" s="1"/>
      <c r="O2896" s="1"/>
      <c r="P2896" s="12"/>
      <c r="Q2896" s="12"/>
      <c r="R2896" s="12"/>
      <c r="S2896" s="12"/>
      <c r="T2896" s="12"/>
      <c r="U2896" s="12"/>
    </row>
    <row r="2897" spans="2:21" s="127" customFormat="1" ht="30" customHeight="1">
      <c r="B2897" s="180"/>
      <c r="C2897" s="210"/>
      <c r="D2897" s="180"/>
      <c r="E2897" s="107"/>
      <c r="F2897" s="179"/>
      <c r="G2897" s="179"/>
      <c r="H2897" s="1"/>
      <c r="I2897" s="1"/>
      <c r="J2897" s="1"/>
      <c r="K2897" s="109"/>
      <c r="L2897" s="1"/>
      <c r="M2897" s="1"/>
      <c r="N2897" s="1"/>
      <c r="O2897" s="1"/>
      <c r="P2897" s="12"/>
      <c r="Q2897" s="12"/>
      <c r="R2897" s="12"/>
      <c r="S2897" s="12"/>
      <c r="T2897" s="12"/>
      <c r="U2897" s="12"/>
    </row>
    <row r="2898" spans="2:21" s="127" customFormat="1" ht="30" customHeight="1">
      <c r="B2898" s="180"/>
      <c r="C2898" s="210"/>
      <c r="D2898" s="180"/>
      <c r="E2898" s="107"/>
      <c r="F2898" s="179"/>
      <c r="G2898" s="179"/>
      <c r="H2898" s="1"/>
      <c r="I2898" s="1"/>
      <c r="J2898" s="1"/>
      <c r="K2898" s="109"/>
      <c r="L2898" s="1"/>
      <c r="M2898" s="1"/>
      <c r="N2898" s="1"/>
      <c r="O2898" s="1"/>
      <c r="P2898" s="12"/>
      <c r="Q2898" s="12"/>
      <c r="R2898" s="12"/>
      <c r="S2898" s="12"/>
      <c r="T2898" s="12"/>
      <c r="U2898" s="12"/>
    </row>
    <row r="2899" spans="2:21" s="127" customFormat="1" ht="30" customHeight="1">
      <c r="B2899" s="180"/>
      <c r="C2899" s="210"/>
      <c r="D2899" s="180"/>
      <c r="E2899" s="107"/>
      <c r="F2899" s="179"/>
      <c r="G2899" s="179"/>
      <c r="H2899" s="1"/>
      <c r="I2899" s="1"/>
      <c r="J2899" s="1"/>
      <c r="K2899" s="109"/>
      <c r="L2899" s="1"/>
      <c r="M2899" s="1"/>
      <c r="N2899" s="1"/>
      <c r="O2899" s="1"/>
      <c r="P2899" s="12"/>
      <c r="Q2899" s="12"/>
      <c r="R2899" s="12"/>
      <c r="S2899" s="12"/>
      <c r="T2899" s="12"/>
      <c r="U2899" s="12"/>
    </row>
    <row r="2900" spans="2:21" s="127" customFormat="1" ht="30" customHeight="1">
      <c r="B2900" s="180"/>
      <c r="C2900" s="210"/>
      <c r="D2900" s="180"/>
      <c r="E2900" s="107"/>
      <c r="F2900" s="179"/>
      <c r="G2900" s="179"/>
      <c r="H2900" s="1"/>
      <c r="I2900" s="1"/>
      <c r="J2900" s="1"/>
      <c r="K2900" s="109"/>
      <c r="L2900" s="1"/>
      <c r="M2900" s="1"/>
      <c r="N2900" s="1"/>
      <c r="O2900" s="1"/>
      <c r="P2900" s="12"/>
      <c r="Q2900" s="12"/>
      <c r="R2900" s="12"/>
      <c r="S2900" s="12"/>
      <c r="T2900" s="12"/>
      <c r="U2900" s="12"/>
    </row>
    <row r="2901" spans="2:21" s="127" customFormat="1" ht="30" customHeight="1">
      <c r="B2901" s="180"/>
      <c r="C2901" s="210"/>
      <c r="D2901" s="180"/>
      <c r="E2901" s="107"/>
      <c r="F2901" s="179"/>
      <c r="G2901" s="179"/>
      <c r="H2901" s="1"/>
      <c r="I2901" s="1"/>
      <c r="J2901" s="1"/>
      <c r="K2901" s="109"/>
      <c r="L2901" s="1"/>
      <c r="M2901" s="1"/>
      <c r="N2901" s="1"/>
      <c r="O2901" s="1"/>
      <c r="P2901" s="12"/>
      <c r="Q2901" s="12"/>
      <c r="R2901" s="12"/>
      <c r="S2901" s="12"/>
      <c r="T2901" s="12"/>
      <c r="U2901" s="12"/>
    </row>
    <row r="2902" spans="2:21" s="127" customFormat="1" ht="30" customHeight="1">
      <c r="B2902" s="180"/>
      <c r="C2902" s="210"/>
      <c r="D2902" s="180"/>
      <c r="E2902" s="107"/>
      <c r="F2902" s="179"/>
      <c r="G2902" s="179"/>
      <c r="H2902" s="1"/>
      <c r="I2902" s="1"/>
      <c r="J2902" s="1"/>
      <c r="K2902" s="109"/>
      <c r="L2902" s="1"/>
      <c r="M2902" s="1"/>
      <c r="N2902" s="1"/>
      <c r="O2902" s="1"/>
      <c r="P2902" s="12"/>
      <c r="Q2902" s="12"/>
      <c r="R2902" s="12"/>
      <c r="S2902" s="12"/>
      <c r="T2902" s="12"/>
      <c r="U2902" s="12"/>
    </row>
    <row r="2903" spans="2:21" s="127" customFormat="1" ht="30" customHeight="1">
      <c r="B2903" s="180"/>
      <c r="C2903" s="210"/>
      <c r="D2903" s="180"/>
      <c r="E2903" s="107"/>
      <c r="F2903" s="179"/>
      <c r="G2903" s="179"/>
      <c r="H2903" s="1"/>
      <c r="I2903" s="1"/>
      <c r="J2903" s="1"/>
      <c r="K2903" s="109"/>
      <c r="L2903" s="1"/>
      <c r="M2903" s="1"/>
      <c r="N2903" s="1"/>
      <c r="O2903" s="1"/>
      <c r="P2903" s="12"/>
      <c r="Q2903" s="12"/>
      <c r="R2903" s="12"/>
      <c r="S2903" s="12"/>
      <c r="T2903" s="12"/>
      <c r="U2903" s="12"/>
    </row>
    <row r="2904" spans="2:21" s="127" customFormat="1" ht="30" customHeight="1">
      <c r="B2904" s="180"/>
      <c r="C2904" s="210"/>
      <c r="D2904" s="180"/>
      <c r="E2904" s="107"/>
      <c r="F2904" s="179"/>
      <c r="G2904" s="179"/>
      <c r="H2904" s="1"/>
      <c r="I2904" s="1"/>
      <c r="J2904" s="1"/>
      <c r="K2904" s="109"/>
      <c r="L2904" s="1"/>
      <c r="M2904" s="1"/>
      <c r="N2904" s="1"/>
      <c r="O2904" s="1"/>
      <c r="P2904" s="12"/>
      <c r="Q2904" s="12"/>
      <c r="R2904" s="12"/>
      <c r="S2904" s="12"/>
      <c r="T2904" s="12"/>
      <c r="U2904" s="12"/>
    </row>
    <row r="2905" spans="2:21" s="127" customFormat="1" ht="30" customHeight="1">
      <c r="B2905" s="180"/>
      <c r="C2905" s="210"/>
      <c r="D2905" s="180"/>
      <c r="E2905" s="107"/>
      <c r="F2905" s="179"/>
      <c r="G2905" s="179"/>
      <c r="H2905" s="1"/>
      <c r="I2905" s="1"/>
      <c r="J2905" s="1"/>
      <c r="K2905" s="109"/>
      <c r="L2905" s="1"/>
      <c r="M2905" s="1"/>
      <c r="N2905" s="1"/>
      <c r="O2905" s="1"/>
      <c r="P2905" s="12"/>
      <c r="Q2905" s="12"/>
      <c r="R2905" s="12"/>
      <c r="S2905" s="12"/>
      <c r="T2905" s="12"/>
      <c r="U2905" s="12"/>
    </row>
    <row r="2906" spans="2:21" s="127" customFormat="1" ht="30" customHeight="1">
      <c r="B2906" s="180"/>
      <c r="C2906" s="210"/>
      <c r="D2906" s="180"/>
      <c r="E2906" s="107"/>
      <c r="F2906" s="179"/>
      <c r="G2906" s="179"/>
      <c r="H2906" s="1"/>
      <c r="I2906" s="1"/>
      <c r="J2906" s="1"/>
      <c r="K2906" s="109"/>
      <c r="L2906" s="1"/>
      <c r="M2906" s="1"/>
      <c r="N2906" s="1"/>
      <c r="O2906" s="1"/>
      <c r="P2906" s="12"/>
      <c r="Q2906" s="12"/>
      <c r="R2906" s="12"/>
      <c r="S2906" s="12"/>
      <c r="T2906" s="12"/>
      <c r="U2906" s="12"/>
    </row>
    <row r="2907" spans="2:21" s="127" customFormat="1" ht="30" customHeight="1">
      <c r="B2907" s="180"/>
      <c r="C2907" s="210"/>
      <c r="D2907" s="180"/>
      <c r="E2907" s="107"/>
      <c r="F2907" s="179"/>
      <c r="G2907" s="179"/>
      <c r="H2907" s="1"/>
      <c r="I2907" s="1"/>
      <c r="J2907" s="1"/>
      <c r="K2907" s="109"/>
      <c r="L2907" s="1"/>
      <c r="M2907" s="1"/>
      <c r="N2907" s="1"/>
      <c r="O2907" s="1"/>
      <c r="P2907" s="12"/>
      <c r="Q2907" s="12"/>
      <c r="R2907" s="12"/>
      <c r="S2907" s="12"/>
      <c r="T2907" s="12"/>
      <c r="U2907" s="12"/>
    </row>
    <row r="2908" spans="2:21" s="127" customFormat="1" ht="30" customHeight="1">
      <c r="B2908" s="180"/>
      <c r="C2908" s="210"/>
      <c r="D2908" s="180"/>
      <c r="E2908" s="107"/>
      <c r="F2908" s="179"/>
      <c r="G2908" s="179"/>
      <c r="H2908" s="1"/>
      <c r="I2908" s="1"/>
      <c r="J2908" s="1"/>
      <c r="K2908" s="109"/>
      <c r="L2908" s="1"/>
      <c r="M2908" s="1"/>
      <c r="N2908" s="1"/>
      <c r="O2908" s="1"/>
      <c r="P2908" s="12"/>
      <c r="Q2908" s="12"/>
      <c r="R2908" s="12"/>
      <c r="S2908" s="12"/>
      <c r="T2908" s="12"/>
      <c r="U2908" s="12"/>
    </row>
    <row r="2909" spans="2:21" s="127" customFormat="1" ht="30" customHeight="1">
      <c r="B2909" s="180"/>
      <c r="C2909" s="210"/>
      <c r="D2909" s="180"/>
      <c r="E2909" s="107"/>
      <c r="F2909" s="179"/>
      <c r="G2909" s="179"/>
      <c r="H2909" s="1"/>
      <c r="I2909" s="1"/>
      <c r="J2909" s="1"/>
      <c r="K2909" s="109"/>
      <c r="L2909" s="1"/>
      <c r="M2909" s="1"/>
      <c r="N2909" s="1"/>
      <c r="O2909" s="1"/>
      <c r="P2909" s="12"/>
      <c r="Q2909" s="12"/>
      <c r="R2909" s="12"/>
      <c r="S2909" s="12"/>
      <c r="T2909" s="12"/>
      <c r="U2909" s="12"/>
    </row>
    <row r="2910" spans="2:21" s="127" customFormat="1" ht="30" customHeight="1">
      <c r="B2910" s="180"/>
      <c r="C2910" s="210"/>
      <c r="D2910" s="180"/>
      <c r="E2910" s="107"/>
      <c r="F2910" s="179"/>
      <c r="G2910" s="179"/>
      <c r="H2910" s="1"/>
      <c r="I2910" s="1"/>
      <c r="J2910" s="1"/>
      <c r="K2910" s="109"/>
      <c r="L2910" s="1"/>
      <c r="M2910" s="1"/>
      <c r="N2910" s="1"/>
      <c r="O2910" s="1"/>
      <c r="P2910" s="12"/>
      <c r="Q2910" s="12"/>
      <c r="R2910" s="12"/>
      <c r="S2910" s="12"/>
      <c r="T2910" s="12"/>
      <c r="U2910" s="12"/>
    </row>
    <row r="2911" spans="2:21" s="127" customFormat="1" ht="30" customHeight="1">
      <c r="B2911" s="180"/>
      <c r="C2911" s="210"/>
      <c r="D2911" s="180"/>
      <c r="E2911" s="107"/>
      <c r="F2911" s="179"/>
      <c r="G2911" s="179"/>
      <c r="H2911" s="1"/>
      <c r="I2911" s="1"/>
      <c r="J2911" s="1"/>
      <c r="K2911" s="109"/>
      <c r="L2911" s="1"/>
      <c r="M2911" s="1"/>
      <c r="N2911" s="1"/>
      <c r="O2911" s="1"/>
      <c r="P2911" s="12"/>
      <c r="Q2911" s="12"/>
      <c r="R2911" s="12"/>
      <c r="S2911" s="12"/>
      <c r="T2911" s="12"/>
      <c r="U2911" s="12"/>
    </row>
    <row r="2912" spans="2:21" s="127" customFormat="1" ht="30" customHeight="1">
      <c r="B2912" s="180"/>
      <c r="C2912" s="210"/>
      <c r="D2912" s="180"/>
      <c r="E2912" s="107"/>
      <c r="F2912" s="179"/>
      <c r="G2912" s="179"/>
      <c r="H2912" s="1"/>
      <c r="I2912" s="1"/>
      <c r="J2912" s="1"/>
      <c r="K2912" s="109"/>
      <c r="L2912" s="1"/>
      <c r="M2912" s="1"/>
      <c r="N2912" s="1"/>
      <c r="O2912" s="1"/>
      <c r="P2912" s="12"/>
      <c r="Q2912" s="12"/>
      <c r="R2912" s="12"/>
      <c r="S2912" s="12"/>
      <c r="T2912" s="12"/>
      <c r="U2912" s="12"/>
    </row>
    <row r="2913" spans="2:21" s="127" customFormat="1" ht="30" customHeight="1">
      <c r="B2913" s="180"/>
      <c r="C2913" s="210"/>
      <c r="D2913" s="180"/>
      <c r="E2913" s="107"/>
      <c r="F2913" s="179"/>
      <c r="G2913" s="179"/>
      <c r="H2913" s="1"/>
      <c r="I2913" s="1"/>
      <c r="J2913" s="1"/>
      <c r="K2913" s="109"/>
      <c r="L2913" s="1"/>
      <c r="M2913" s="1"/>
      <c r="N2913" s="1"/>
      <c r="O2913" s="1"/>
      <c r="P2913" s="12"/>
      <c r="Q2913" s="12"/>
      <c r="R2913" s="12"/>
      <c r="S2913" s="12"/>
      <c r="T2913" s="12"/>
      <c r="U2913" s="12"/>
    </row>
    <row r="2914" spans="2:21" s="127" customFormat="1" ht="30" customHeight="1">
      <c r="B2914" s="180"/>
      <c r="C2914" s="210"/>
      <c r="D2914" s="180"/>
      <c r="E2914" s="107"/>
      <c r="F2914" s="179"/>
      <c r="G2914" s="179"/>
      <c r="H2914" s="1"/>
      <c r="I2914" s="1"/>
      <c r="J2914" s="1"/>
      <c r="K2914" s="109"/>
      <c r="L2914" s="1"/>
      <c r="M2914" s="1"/>
      <c r="N2914" s="1"/>
      <c r="O2914" s="1"/>
      <c r="P2914" s="12"/>
      <c r="Q2914" s="12"/>
      <c r="R2914" s="12"/>
      <c r="S2914" s="12"/>
      <c r="T2914" s="12"/>
      <c r="U2914" s="12"/>
    </row>
    <row r="2915" spans="2:21" s="127" customFormat="1" ht="30" customHeight="1">
      <c r="B2915" s="180"/>
      <c r="C2915" s="210"/>
      <c r="D2915" s="180"/>
      <c r="E2915" s="107"/>
      <c r="F2915" s="179"/>
      <c r="G2915" s="179"/>
      <c r="H2915" s="1"/>
      <c r="I2915" s="1"/>
      <c r="J2915" s="1"/>
      <c r="K2915" s="109"/>
      <c r="L2915" s="1"/>
      <c r="M2915" s="1"/>
      <c r="N2915" s="1"/>
      <c r="O2915" s="1"/>
      <c r="P2915" s="12"/>
      <c r="Q2915" s="12"/>
      <c r="R2915" s="12"/>
      <c r="S2915" s="12"/>
      <c r="T2915" s="12"/>
      <c r="U2915" s="12"/>
    </row>
    <row r="2916" spans="2:21" s="127" customFormat="1" ht="30" customHeight="1">
      <c r="B2916" s="180"/>
      <c r="C2916" s="210"/>
      <c r="D2916" s="180"/>
      <c r="E2916" s="107"/>
      <c r="F2916" s="179"/>
      <c r="G2916" s="179"/>
      <c r="H2916" s="1"/>
      <c r="I2916" s="1"/>
      <c r="J2916" s="1"/>
      <c r="K2916" s="109"/>
      <c r="L2916" s="1"/>
      <c r="M2916" s="1"/>
      <c r="N2916" s="1"/>
      <c r="O2916" s="1"/>
      <c r="P2916" s="12"/>
      <c r="Q2916" s="12"/>
      <c r="R2916" s="12"/>
      <c r="S2916" s="12"/>
      <c r="T2916" s="12"/>
      <c r="U2916" s="12"/>
    </row>
    <row r="2917" spans="2:21" s="127" customFormat="1" ht="30" customHeight="1">
      <c r="B2917" s="180"/>
      <c r="C2917" s="210"/>
      <c r="D2917" s="180"/>
      <c r="E2917" s="107"/>
      <c r="F2917" s="179"/>
      <c r="G2917" s="179"/>
      <c r="H2917" s="1"/>
      <c r="I2917" s="1"/>
      <c r="J2917" s="1"/>
      <c r="K2917" s="109"/>
      <c r="L2917" s="1"/>
      <c r="M2917" s="1"/>
      <c r="N2917" s="1"/>
      <c r="O2917" s="1"/>
      <c r="P2917" s="12"/>
      <c r="Q2917" s="12"/>
      <c r="R2917" s="12"/>
      <c r="S2917" s="12"/>
      <c r="T2917" s="12"/>
      <c r="U2917" s="12"/>
    </row>
    <row r="2918" spans="2:21" s="127" customFormat="1" ht="30" customHeight="1">
      <c r="B2918" s="180"/>
      <c r="C2918" s="210"/>
      <c r="D2918" s="180"/>
      <c r="E2918" s="107"/>
      <c r="F2918" s="179"/>
      <c r="G2918" s="179"/>
      <c r="H2918" s="1"/>
      <c r="I2918" s="1"/>
      <c r="J2918" s="1"/>
      <c r="K2918" s="109"/>
      <c r="L2918" s="1"/>
      <c r="M2918" s="1"/>
      <c r="N2918" s="1"/>
      <c r="O2918" s="1"/>
      <c r="P2918" s="12"/>
      <c r="Q2918" s="12"/>
      <c r="R2918" s="12"/>
      <c r="S2918" s="12"/>
      <c r="T2918" s="12"/>
      <c r="U2918" s="12"/>
    </row>
    <row r="2919" spans="2:21" s="127" customFormat="1" ht="30" customHeight="1">
      <c r="B2919" s="180"/>
      <c r="C2919" s="210"/>
      <c r="D2919" s="180"/>
      <c r="E2919" s="107"/>
      <c r="F2919" s="179"/>
      <c r="G2919" s="179"/>
      <c r="H2919" s="1"/>
      <c r="I2919" s="1"/>
      <c r="J2919" s="1"/>
      <c r="K2919" s="109"/>
      <c r="L2919" s="1"/>
      <c r="M2919" s="1"/>
      <c r="N2919" s="1"/>
      <c r="O2919" s="1"/>
      <c r="P2919" s="12"/>
      <c r="Q2919" s="12"/>
      <c r="R2919" s="12"/>
      <c r="S2919" s="12"/>
      <c r="T2919" s="12"/>
      <c r="U2919" s="12"/>
    </row>
    <row r="2920" spans="2:21" s="127" customFormat="1" ht="30" customHeight="1">
      <c r="B2920" s="180"/>
      <c r="C2920" s="210"/>
      <c r="D2920" s="180"/>
      <c r="E2920" s="107"/>
      <c r="F2920" s="179"/>
      <c r="G2920" s="179"/>
      <c r="H2920" s="1"/>
      <c r="I2920" s="1"/>
      <c r="J2920" s="1"/>
      <c r="K2920" s="109"/>
      <c r="L2920" s="1"/>
      <c r="M2920" s="1"/>
      <c r="N2920" s="1"/>
      <c r="O2920" s="1"/>
      <c r="P2920" s="12"/>
      <c r="Q2920" s="12"/>
      <c r="R2920" s="12"/>
      <c r="S2920" s="12"/>
      <c r="T2920" s="12"/>
      <c r="U2920" s="12"/>
    </row>
    <row r="2921" spans="2:21" s="127" customFormat="1" ht="30" customHeight="1">
      <c r="B2921" s="180"/>
      <c r="C2921" s="210"/>
      <c r="D2921" s="180"/>
      <c r="E2921" s="107"/>
      <c r="F2921" s="179"/>
      <c r="G2921" s="179"/>
      <c r="H2921" s="1"/>
      <c r="I2921" s="1"/>
      <c r="J2921" s="1"/>
      <c r="K2921" s="109"/>
      <c r="L2921" s="1"/>
      <c r="M2921" s="1"/>
      <c r="N2921" s="1"/>
      <c r="O2921" s="1"/>
      <c r="P2921" s="12"/>
      <c r="Q2921" s="12"/>
      <c r="R2921" s="12"/>
      <c r="S2921" s="12"/>
      <c r="T2921" s="12"/>
      <c r="U2921" s="12"/>
    </row>
    <row r="2922" spans="2:21" s="127" customFormat="1" ht="30" customHeight="1">
      <c r="B2922" s="180"/>
      <c r="C2922" s="210"/>
      <c r="D2922" s="180"/>
      <c r="E2922" s="107"/>
      <c r="F2922" s="179"/>
      <c r="G2922" s="179"/>
      <c r="H2922" s="1"/>
      <c r="I2922" s="1"/>
      <c r="J2922" s="1"/>
      <c r="K2922" s="109"/>
      <c r="L2922" s="1"/>
      <c r="M2922" s="1"/>
      <c r="N2922" s="1"/>
      <c r="O2922" s="1"/>
      <c r="P2922" s="12"/>
      <c r="Q2922" s="12"/>
      <c r="R2922" s="12"/>
      <c r="S2922" s="12"/>
      <c r="T2922" s="12"/>
      <c r="U2922" s="12"/>
    </row>
    <row r="2923" spans="2:21" s="127" customFormat="1" ht="30" customHeight="1">
      <c r="B2923" s="180"/>
      <c r="C2923" s="210"/>
      <c r="D2923" s="180"/>
      <c r="E2923" s="107"/>
      <c r="F2923" s="179"/>
      <c r="G2923" s="179"/>
      <c r="H2923" s="1"/>
      <c r="I2923" s="1"/>
      <c r="J2923" s="1"/>
      <c r="K2923" s="109"/>
      <c r="L2923" s="1"/>
      <c r="M2923" s="1"/>
      <c r="N2923" s="1"/>
      <c r="O2923" s="1"/>
      <c r="P2923" s="12"/>
      <c r="Q2923" s="12"/>
      <c r="R2923" s="12"/>
      <c r="S2923" s="12"/>
      <c r="T2923" s="12"/>
      <c r="U2923" s="12"/>
    </row>
    <row r="2924" spans="2:21" s="127" customFormat="1" ht="30" customHeight="1">
      <c r="B2924" s="180"/>
      <c r="C2924" s="210"/>
      <c r="D2924" s="180"/>
      <c r="E2924" s="107"/>
      <c r="F2924" s="179"/>
      <c r="G2924" s="179"/>
      <c r="H2924" s="1"/>
      <c r="I2924" s="1"/>
      <c r="J2924" s="1"/>
      <c r="K2924" s="109"/>
      <c r="L2924" s="1"/>
      <c r="M2924" s="1"/>
      <c r="N2924" s="1"/>
      <c r="O2924" s="1"/>
      <c r="P2924" s="12"/>
      <c r="Q2924" s="12"/>
      <c r="R2924" s="12"/>
      <c r="S2924" s="12"/>
      <c r="T2924" s="12"/>
      <c r="U2924" s="12"/>
    </row>
    <row r="2925" spans="2:21" s="127" customFormat="1" ht="30" customHeight="1">
      <c r="B2925" s="180"/>
      <c r="C2925" s="210"/>
      <c r="D2925" s="180"/>
      <c r="E2925" s="107"/>
      <c r="F2925" s="179"/>
      <c r="G2925" s="179"/>
      <c r="H2925" s="1"/>
      <c r="I2925" s="1"/>
      <c r="J2925" s="1"/>
      <c r="K2925" s="109"/>
      <c r="L2925" s="1"/>
      <c r="M2925" s="1"/>
      <c r="N2925" s="1"/>
      <c r="O2925" s="1"/>
      <c r="P2925" s="12"/>
      <c r="Q2925" s="12"/>
      <c r="R2925" s="12"/>
      <c r="S2925" s="12"/>
      <c r="T2925" s="12"/>
      <c r="U2925" s="12"/>
    </row>
    <row r="2926" spans="2:21" s="127" customFormat="1" ht="30" customHeight="1">
      <c r="B2926" s="180"/>
      <c r="C2926" s="210"/>
      <c r="D2926" s="180"/>
      <c r="E2926" s="107"/>
      <c r="F2926" s="179"/>
      <c r="G2926" s="179"/>
      <c r="H2926" s="1"/>
      <c r="I2926" s="1"/>
      <c r="J2926" s="1"/>
      <c r="K2926" s="109"/>
      <c r="L2926" s="1"/>
      <c r="M2926" s="1"/>
      <c r="N2926" s="1"/>
      <c r="O2926" s="1"/>
      <c r="P2926" s="12"/>
      <c r="Q2926" s="12"/>
      <c r="R2926" s="12"/>
      <c r="S2926" s="12"/>
      <c r="T2926" s="12"/>
      <c r="U2926" s="12"/>
    </row>
    <row r="2927" spans="2:21" s="127" customFormat="1" ht="30" customHeight="1">
      <c r="B2927" s="180"/>
      <c r="C2927" s="210"/>
      <c r="D2927" s="180"/>
      <c r="E2927" s="107"/>
      <c r="F2927" s="179"/>
      <c r="G2927" s="179"/>
      <c r="H2927" s="1"/>
      <c r="I2927" s="1"/>
      <c r="J2927" s="1"/>
      <c r="K2927" s="109"/>
      <c r="L2927" s="1"/>
      <c r="M2927" s="1"/>
      <c r="N2927" s="1"/>
      <c r="O2927" s="1"/>
      <c r="P2927" s="12"/>
      <c r="Q2927" s="12"/>
      <c r="R2927" s="12"/>
      <c r="S2927" s="12"/>
      <c r="T2927" s="12"/>
      <c r="U2927" s="12"/>
    </row>
    <row r="2928" spans="2:21" s="127" customFormat="1" ht="30" customHeight="1">
      <c r="B2928" s="180"/>
      <c r="C2928" s="210"/>
      <c r="D2928" s="180"/>
      <c r="E2928" s="107"/>
      <c r="F2928" s="179"/>
      <c r="G2928" s="179"/>
      <c r="H2928" s="1"/>
      <c r="I2928" s="1"/>
      <c r="J2928" s="1"/>
      <c r="K2928" s="109"/>
      <c r="L2928" s="1"/>
      <c r="M2928" s="1"/>
      <c r="N2928" s="1"/>
      <c r="O2928" s="1"/>
      <c r="P2928" s="12"/>
      <c r="Q2928" s="12"/>
      <c r="R2928" s="12"/>
      <c r="S2928" s="12"/>
      <c r="T2928" s="12"/>
      <c r="U2928" s="12"/>
    </row>
    <row r="2929" spans="2:21" s="127" customFormat="1" ht="30" customHeight="1">
      <c r="B2929" s="180"/>
      <c r="C2929" s="210"/>
      <c r="D2929" s="180"/>
      <c r="E2929" s="107"/>
      <c r="F2929" s="179"/>
      <c r="G2929" s="179"/>
      <c r="H2929" s="1"/>
      <c r="I2929" s="1"/>
      <c r="J2929" s="1"/>
      <c r="K2929" s="109"/>
      <c r="L2929" s="1"/>
      <c r="M2929" s="1"/>
      <c r="N2929" s="1"/>
      <c r="O2929" s="1"/>
      <c r="P2929" s="12"/>
      <c r="Q2929" s="12"/>
      <c r="R2929" s="12"/>
      <c r="S2929" s="12"/>
      <c r="T2929" s="12"/>
      <c r="U2929" s="12"/>
    </row>
    <row r="2930" spans="2:21" s="127" customFormat="1" ht="30" customHeight="1">
      <c r="B2930" s="180"/>
      <c r="C2930" s="210"/>
      <c r="D2930" s="180"/>
      <c r="E2930" s="107"/>
      <c r="F2930" s="179"/>
      <c r="G2930" s="179"/>
      <c r="H2930" s="1"/>
      <c r="I2930" s="1"/>
      <c r="J2930" s="1"/>
      <c r="K2930" s="109"/>
      <c r="L2930" s="1"/>
      <c r="M2930" s="1"/>
      <c r="N2930" s="1"/>
      <c r="O2930" s="1"/>
      <c r="P2930" s="12"/>
      <c r="Q2930" s="12"/>
      <c r="R2930" s="12"/>
      <c r="S2930" s="12"/>
      <c r="T2930" s="12"/>
      <c r="U2930" s="12"/>
    </row>
    <row r="2931" spans="2:21" s="127" customFormat="1" ht="30" customHeight="1">
      <c r="B2931" s="180"/>
      <c r="C2931" s="210"/>
      <c r="D2931" s="180"/>
      <c r="E2931" s="107"/>
      <c r="F2931" s="179"/>
      <c r="G2931" s="179"/>
      <c r="H2931" s="1"/>
      <c r="I2931" s="1"/>
      <c r="J2931" s="1"/>
      <c r="K2931" s="109"/>
      <c r="L2931" s="1"/>
      <c r="M2931" s="1"/>
      <c r="N2931" s="1"/>
      <c r="O2931" s="1"/>
      <c r="P2931" s="12"/>
      <c r="Q2931" s="12"/>
      <c r="R2931" s="12"/>
      <c r="S2931" s="12"/>
      <c r="T2931" s="12"/>
      <c r="U2931" s="12"/>
    </row>
    <row r="2932" spans="2:21" s="127" customFormat="1" ht="30" customHeight="1">
      <c r="B2932" s="180"/>
      <c r="C2932" s="210"/>
      <c r="D2932" s="180"/>
      <c r="E2932" s="107"/>
      <c r="F2932" s="179"/>
      <c r="G2932" s="179"/>
      <c r="H2932" s="1"/>
      <c r="I2932" s="1"/>
      <c r="J2932" s="1"/>
      <c r="K2932" s="109"/>
      <c r="L2932" s="1"/>
      <c r="M2932" s="1"/>
      <c r="N2932" s="1"/>
      <c r="O2932" s="1"/>
      <c r="P2932" s="12"/>
      <c r="Q2932" s="12"/>
      <c r="R2932" s="12"/>
      <c r="S2932" s="12"/>
      <c r="T2932" s="12"/>
      <c r="U2932" s="12"/>
    </row>
    <row r="2933" spans="2:21" s="127" customFormat="1" ht="30" customHeight="1">
      <c r="B2933" s="180"/>
      <c r="C2933" s="210"/>
      <c r="D2933" s="180"/>
      <c r="E2933" s="107"/>
      <c r="F2933" s="179"/>
      <c r="G2933" s="179"/>
      <c r="H2933" s="1"/>
      <c r="I2933" s="1"/>
      <c r="J2933" s="1"/>
      <c r="K2933" s="109"/>
      <c r="L2933" s="1"/>
      <c r="M2933" s="1"/>
      <c r="N2933" s="1"/>
      <c r="O2933" s="1"/>
      <c r="P2933" s="12"/>
      <c r="Q2933" s="12"/>
      <c r="R2933" s="12"/>
      <c r="S2933" s="12"/>
      <c r="T2933" s="12"/>
      <c r="U2933" s="12"/>
    </row>
    <row r="2934" spans="2:21" s="127" customFormat="1" ht="30" customHeight="1">
      <c r="B2934" s="180"/>
      <c r="C2934" s="210"/>
      <c r="D2934" s="180"/>
      <c r="E2934" s="107"/>
      <c r="F2934" s="179"/>
      <c r="G2934" s="179"/>
      <c r="H2934" s="1"/>
      <c r="I2934" s="1"/>
      <c r="J2934" s="1"/>
      <c r="K2934" s="109"/>
      <c r="L2934" s="1"/>
      <c r="M2934" s="1"/>
      <c r="N2934" s="1"/>
      <c r="O2934" s="1"/>
      <c r="P2934" s="12"/>
      <c r="Q2934" s="12"/>
      <c r="R2934" s="12"/>
      <c r="S2934" s="12"/>
      <c r="T2934" s="12"/>
      <c r="U2934" s="12"/>
    </row>
    <row r="2935" spans="2:21" s="127" customFormat="1" ht="30" customHeight="1">
      <c r="B2935" s="180"/>
      <c r="C2935" s="210"/>
      <c r="D2935" s="180"/>
      <c r="E2935" s="107"/>
      <c r="F2935" s="179"/>
      <c r="G2935" s="179"/>
      <c r="H2935" s="1"/>
      <c r="I2935" s="1"/>
      <c r="J2935" s="1"/>
      <c r="K2935" s="109"/>
      <c r="L2935" s="1"/>
      <c r="M2935" s="1"/>
      <c r="N2935" s="1"/>
      <c r="O2935" s="1"/>
      <c r="P2935" s="12"/>
      <c r="Q2935" s="12"/>
      <c r="R2935" s="12"/>
      <c r="S2935" s="12"/>
      <c r="T2935" s="12"/>
      <c r="U2935" s="12"/>
    </row>
    <row r="2936" spans="2:21" s="127" customFormat="1" ht="30" customHeight="1">
      <c r="B2936" s="180"/>
      <c r="C2936" s="210"/>
      <c r="D2936" s="180"/>
      <c r="E2936" s="107"/>
      <c r="F2936" s="179"/>
      <c r="G2936" s="179"/>
      <c r="H2936" s="1"/>
      <c r="I2936" s="1"/>
      <c r="J2936" s="1"/>
      <c r="K2936" s="109"/>
      <c r="L2936" s="1"/>
      <c r="M2936" s="1"/>
      <c r="N2936" s="1"/>
      <c r="O2936" s="1"/>
      <c r="P2936" s="12"/>
      <c r="Q2936" s="12"/>
      <c r="R2936" s="12"/>
      <c r="S2936" s="12"/>
      <c r="T2936" s="12"/>
      <c r="U2936" s="12"/>
    </row>
    <row r="2937" spans="2:21" s="127" customFormat="1" ht="30" customHeight="1">
      <c r="B2937" s="180"/>
      <c r="C2937" s="210"/>
      <c r="D2937" s="180"/>
      <c r="E2937" s="107"/>
      <c r="F2937" s="179"/>
      <c r="G2937" s="179"/>
      <c r="H2937" s="1"/>
      <c r="I2937" s="1"/>
      <c r="J2937" s="1"/>
      <c r="K2937" s="109"/>
      <c r="L2937" s="1"/>
      <c r="M2937" s="1"/>
      <c r="N2937" s="1"/>
      <c r="O2937" s="1"/>
      <c r="P2937" s="12"/>
      <c r="Q2937" s="12"/>
      <c r="R2937" s="12"/>
      <c r="S2937" s="12"/>
      <c r="T2937" s="12"/>
      <c r="U2937" s="12"/>
    </row>
    <row r="2938" spans="2:21" s="127" customFormat="1" ht="30" customHeight="1">
      <c r="B2938" s="180"/>
      <c r="C2938" s="210"/>
      <c r="D2938" s="180"/>
      <c r="E2938" s="107"/>
      <c r="F2938" s="179"/>
      <c r="G2938" s="179"/>
      <c r="H2938" s="1"/>
      <c r="I2938" s="1"/>
      <c r="J2938" s="1"/>
      <c r="K2938" s="109"/>
      <c r="L2938" s="1"/>
      <c r="M2938" s="1"/>
      <c r="N2938" s="1"/>
      <c r="O2938" s="1"/>
      <c r="P2938" s="12"/>
      <c r="Q2938" s="12"/>
      <c r="R2938" s="12"/>
      <c r="S2938" s="12"/>
      <c r="T2938" s="12"/>
      <c r="U2938" s="12"/>
    </row>
    <row r="2939" spans="2:21" s="127" customFormat="1" ht="30" customHeight="1">
      <c r="B2939" s="180"/>
      <c r="C2939" s="210"/>
      <c r="D2939" s="180"/>
      <c r="E2939" s="107"/>
      <c r="F2939" s="179"/>
      <c r="G2939" s="179"/>
      <c r="H2939" s="1"/>
      <c r="I2939" s="1"/>
      <c r="J2939" s="1"/>
      <c r="K2939" s="109"/>
      <c r="L2939" s="1"/>
      <c r="M2939" s="1"/>
      <c r="N2939" s="1"/>
      <c r="O2939" s="1"/>
      <c r="P2939" s="12"/>
      <c r="Q2939" s="12"/>
      <c r="R2939" s="12"/>
      <c r="S2939" s="12"/>
      <c r="T2939" s="12"/>
      <c r="U2939" s="12"/>
    </row>
    <row r="2940" spans="2:21" s="127" customFormat="1" ht="30" customHeight="1">
      <c r="B2940" s="180"/>
      <c r="C2940" s="210"/>
      <c r="D2940" s="180"/>
      <c r="E2940" s="107"/>
      <c r="F2940" s="179"/>
      <c r="G2940" s="179"/>
      <c r="H2940" s="1"/>
      <c r="I2940" s="1"/>
      <c r="J2940" s="1"/>
      <c r="K2940" s="109"/>
      <c r="L2940" s="1"/>
      <c r="M2940" s="1"/>
      <c r="N2940" s="1"/>
      <c r="O2940" s="1"/>
      <c r="P2940" s="12"/>
      <c r="Q2940" s="12"/>
      <c r="R2940" s="12"/>
      <c r="S2940" s="12"/>
      <c r="T2940" s="12"/>
      <c r="U2940" s="12"/>
    </row>
    <row r="2941" spans="2:21" s="127" customFormat="1" ht="30" customHeight="1">
      <c r="B2941" s="180"/>
      <c r="C2941" s="210"/>
      <c r="D2941" s="180"/>
      <c r="E2941" s="107"/>
      <c r="F2941" s="179"/>
      <c r="G2941" s="179"/>
      <c r="H2941" s="1"/>
      <c r="I2941" s="1"/>
      <c r="J2941" s="1"/>
      <c r="K2941" s="109"/>
      <c r="L2941" s="1"/>
      <c r="M2941" s="1"/>
      <c r="N2941" s="1"/>
      <c r="O2941" s="1"/>
      <c r="P2941" s="12"/>
      <c r="Q2941" s="12"/>
      <c r="R2941" s="12"/>
      <c r="S2941" s="12"/>
      <c r="T2941" s="12"/>
      <c r="U2941" s="12"/>
    </row>
    <row r="2942" spans="2:21" s="127" customFormat="1" ht="30" customHeight="1">
      <c r="B2942" s="180"/>
      <c r="C2942" s="210"/>
      <c r="D2942" s="180"/>
      <c r="E2942" s="107"/>
      <c r="F2942" s="179"/>
      <c r="G2942" s="179"/>
      <c r="H2942" s="1"/>
      <c r="I2942" s="1"/>
      <c r="J2942" s="1"/>
      <c r="K2942" s="109"/>
      <c r="L2942" s="1"/>
      <c r="M2942" s="1"/>
      <c r="N2942" s="1"/>
      <c r="O2942" s="1"/>
      <c r="P2942" s="12"/>
      <c r="Q2942" s="12"/>
      <c r="R2942" s="12"/>
      <c r="S2942" s="12"/>
      <c r="T2942" s="12"/>
      <c r="U2942" s="12"/>
    </row>
    <row r="2943" spans="2:21" s="127" customFormat="1" ht="30" customHeight="1">
      <c r="B2943" s="180"/>
      <c r="C2943" s="210"/>
      <c r="D2943" s="180"/>
      <c r="E2943" s="107"/>
      <c r="F2943" s="179"/>
      <c r="G2943" s="179"/>
      <c r="H2943" s="1"/>
      <c r="I2943" s="1"/>
      <c r="J2943" s="1"/>
      <c r="K2943" s="109"/>
      <c r="L2943" s="1"/>
      <c r="M2943" s="1"/>
      <c r="N2943" s="1"/>
      <c r="O2943" s="1"/>
      <c r="P2943" s="12"/>
      <c r="Q2943" s="12"/>
      <c r="R2943" s="12"/>
      <c r="S2943" s="12"/>
      <c r="T2943" s="12"/>
      <c r="U2943" s="12"/>
    </row>
    <row r="2944" spans="2:21" s="127" customFormat="1" ht="30" customHeight="1">
      <c r="B2944" s="180"/>
      <c r="C2944" s="210"/>
      <c r="D2944" s="180"/>
      <c r="E2944" s="107"/>
      <c r="F2944" s="179"/>
      <c r="G2944" s="179"/>
      <c r="H2944" s="1"/>
      <c r="I2944" s="1"/>
      <c r="J2944" s="1"/>
      <c r="K2944" s="109"/>
      <c r="L2944" s="1"/>
      <c r="M2944" s="1"/>
      <c r="N2944" s="1"/>
      <c r="O2944" s="1"/>
      <c r="P2944" s="12"/>
      <c r="Q2944" s="12"/>
      <c r="R2944" s="12"/>
      <c r="S2944" s="12"/>
      <c r="T2944" s="12"/>
      <c r="U2944" s="12"/>
    </row>
    <row r="2945" spans="2:21" s="127" customFormat="1" ht="30" customHeight="1">
      <c r="B2945" s="180"/>
      <c r="C2945" s="210"/>
      <c r="D2945" s="180"/>
      <c r="E2945" s="107"/>
      <c r="F2945" s="179"/>
      <c r="G2945" s="179"/>
      <c r="H2945" s="1"/>
      <c r="I2945" s="1"/>
      <c r="J2945" s="1"/>
      <c r="K2945" s="109"/>
      <c r="L2945" s="1"/>
      <c r="M2945" s="1"/>
      <c r="N2945" s="1"/>
      <c r="O2945" s="1"/>
      <c r="P2945" s="12"/>
      <c r="Q2945" s="12"/>
      <c r="R2945" s="12"/>
      <c r="S2945" s="12"/>
      <c r="T2945" s="12"/>
      <c r="U2945" s="12"/>
    </row>
    <row r="2946" spans="2:21" s="127" customFormat="1" ht="30" customHeight="1">
      <c r="B2946" s="180"/>
      <c r="C2946" s="210"/>
      <c r="D2946" s="180"/>
      <c r="E2946" s="107"/>
      <c r="F2946" s="179"/>
      <c r="G2946" s="179"/>
      <c r="H2946" s="1"/>
      <c r="I2946" s="1"/>
      <c r="J2946" s="1"/>
      <c r="K2946" s="109"/>
      <c r="L2946" s="1"/>
      <c r="M2946" s="1"/>
      <c r="N2946" s="1"/>
      <c r="O2946" s="1"/>
      <c r="P2946" s="12"/>
      <c r="Q2946" s="12"/>
      <c r="R2946" s="12"/>
      <c r="S2946" s="12"/>
      <c r="T2946" s="12"/>
      <c r="U2946" s="12"/>
    </row>
    <row r="2947" spans="2:21" s="127" customFormat="1" ht="30" customHeight="1">
      <c r="B2947" s="180"/>
      <c r="C2947" s="210"/>
      <c r="D2947" s="180"/>
      <c r="E2947" s="107"/>
      <c r="F2947" s="179"/>
      <c r="G2947" s="179"/>
      <c r="H2947" s="1"/>
      <c r="I2947" s="1"/>
      <c r="J2947" s="1"/>
      <c r="K2947" s="109"/>
      <c r="L2947" s="1"/>
      <c r="M2947" s="1"/>
      <c r="N2947" s="1"/>
      <c r="O2947" s="1"/>
      <c r="P2947" s="12"/>
      <c r="Q2947" s="12"/>
      <c r="R2947" s="12"/>
      <c r="S2947" s="12"/>
      <c r="T2947" s="12"/>
      <c r="U2947" s="12"/>
    </row>
    <row r="2948" spans="2:21" s="127" customFormat="1" ht="30" customHeight="1">
      <c r="B2948" s="180"/>
      <c r="C2948" s="210"/>
      <c r="D2948" s="180"/>
      <c r="E2948" s="107"/>
      <c r="F2948" s="179"/>
      <c r="G2948" s="179"/>
      <c r="H2948" s="1"/>
      <c r="I2948" s="1"/>
      <c r="J2948" s="1"/>
      <c r="K2948" s="109"/>
      <c r="L2948" s="1"/>
      <c r="M2948" s="1"/>
      <c r="N2948" s="1"/>
      <c r="O2948" s="1"/>
      <c r="P2948" s="12"/>
      <c r="Q2948" s="12"/>
      <c r="R2948" s="12"/>
      <c r="S2948" s="12"/>
      <c r="T2948" s="12"/>
      <c r="U2948" s="12"/>
    </row>
    <row r="2949" spans="2:21" s="127" customFormat="1" ht="30" customHeight="1">
      <c r="B2949" s="180"/>
      <c r="C2949" s="210"/>
      <c r="D2949" s="180"/>
      <c r="E2949" s="107"/>
      <c r="F2949" s="179"/>
      <c r="G2949" s="179"/>
      <c r="H2949" s="1"/>
      <c r="I2949" s="1"/>
      <c r="J2949" s="1"/>
      <c r="K2949" s="109"/>
      <c r="L2949" s="1"/>
      <c r="M2949" s="1"/>
      <c r="N2949" s="1"/>
      <c r="O2949" s="1"/>
      <c r="P2949" s="12"/>
      <c r="Q2949" s="12"/>
      <c r="R2949" s="12"/>
      <c r="S2949" s="12"/>
      <c r="T2949" s="12"/>
      <c r="U2949" s="12"/>
    </row>
    <row r="2950" spans="2:21" s="127" customFormat="1" ht="30" customHeight="1">
      <c r="B2950" s="180"/>
      <c r="C2950" s="210"/>
      <c r="D2950" s="180"/>
      <c r="E2950" s="107"/>
      <c r="F2950" s="179"/>
      <c r="G2950" s="179"/>
      <c r="H2950" s="1"/>
      <c r="I2950" s="1"/>
      <c r="J2950" s="1"/>
      <c r="K2950" s="109"/>
      <c r="L2950" s="1"/>
      <c r="M2950" s="1"/>
      <c r="N2950" s="1"/>
      <c r="O2950" s="1"/>
      <c r="P2950" s="12"/>
      <c r="Q2950" s="12"/>
      <c r="R2950" s="12"/>
      <c r="S2950" s="12"/>
      <c r="T2950" s="12"/>
      <c r="U2950" s="12"/>
    </row>
    <row r="2951" spans="2:21" s="127" customFormat="1" ht="30" customHeight="1">
      <c r="B2951" s="180"/>
      <c r="C2951" s="210"/>
      <c r="D2951" s="180"/>
      <c r="E2951" s="107"/>
      <c r="F2951" s="179"/>
      <c r="G2951" s="179"/>
      <c r="H2951" s="1"/>
      <c r="I2951" s="1"/>
      <c r="J2951" s="1"/>
      <c r="K2951" s="109"/>
      <c r="L2951" s="1"/>
      <c r="M2951" s="1"/>
      <c r="N2951" s="1"/>
      <c r="O2951" s="1"/>
      <c r="P2951" s="12"/>
      <c r="Q2951" s="12"/>
      <c r="R2951" s="12"/>
      <c r="S2951" s="12"/>
      <c r="T2951" s="12"/>
      <c r="U2951" s="12"/>
    </row>
    <row r="2952" spans="2:21" s="127" customFormat="1" ht="30" customHeight="1">
      <c r="B2952" s="180"/>
      <c r="C2952" s="210"/>
      <c r="D2952" s="180"/>
      <c r="E2952" s="107"/>
      <c r="F2952" s="179"/>
      <c r="G2952" s="179"/>
      <c r="H2952" s="1"/>
      <c r="I2952" s="1"/>
      <c r="J2952" s="1"/>
      <c r="K2952" s="109"/>
      <c r="L2952" s="1"/>
      <c r="M2952" s="1"/>
      <c r="N2952" s="1"/>
      <c r="O2952" s="1"/>
      <c r="P2952" s="12"/>
      <c r="Q2952" s="12"/>
      <c r="R2952" s="12"/>
      <c r="S2952" s="12"/>
      <c r="T2952" s="12"/>
      <c r="U2952" s="12"/>
    </row>
    <row r="2953" spans="2:21" s="127" customFormat="1" ht="30" customHeight="1">
      <c r="B2953" s="180"/>
      <c r="C2953" s="210"/>
      <c r="D2953" s="180"/>
      <c r="E2953" s="107"/>
      <c r="F2953" s="179"/>
      <c r="G2953" s="179"/>
      <c r="H2953" s="1"/>
      <c r="I2953" s="1"/>
      <c r="J2953" s="1"/>
      <c r="K2953" s="109"/>
      <c r="L2953" s="1"/>
      <c r="M2953" s="1"/>
      <c r="N2953" s="1"/>
      <c r="O2953" s="1"/>
      <c r="P2953" s="12"/>
      <c r="Q2953" s="12"/>
      <c r="R2953" s="12"/>
      <c r="S2953" s="12"/>
      <c r="T2953" s="12"/>
      <c r="U2953" s="12"/>
    </row>
    <row r="2954" spans="2:21" s="127" customFormat="1" ht="30" customHeight="1">
      <c r="B2954" s="180"/>
      <c r="C2954" s="210"/>
      <c r="D2954" s="180"/>
      <c r="E2954" s="107"/>
      <c r="F2954" s="179"/>
      <c r="G2954" s="179"/>
      <c r="H2954" s="1"/>
      <c r="I2954" s="1"/>
      <c r="J2954" s="1"/>
      <c r="K2954" s="109"/>
      <c r="L2954" s="1"/>
      <c r="M2954" s="1"/>
      <c r="N2954" s="1"/>
      <c r="O2954" s="1"/>
      <c r="P2954" s="12"/>
      <c r="Q2954" s="12"/>
      <c r="R2954" s="12"/>
      <c r="S2954" s="12"/>
      <c r="T2954" s="12"/>
      <c r="U2954" s="12"/>
    </row>
    <row r="2955" spans="2:21" s="127" customFormat="1" ht="30" customHeight="1">
      <c r="B2955" s="180"/>
      <c r="C2955" s="210"/>
      <c r="D2955" s="180"/>
      <c r="E2955" s="107"/>
      <c r="F2955" s="179"/>
      <c r="G2955" s="179"/>
      <c r="H2955" s="1"/>
      <c r="I2955" s="1"/>
      <c r="J2955" s="1"/>
      <c r="K2955" s="109"/>
      <c r="L2955" s="1"/>
      <c r="M2955" s="1"/>
      <c r="N2955" s="1"/>
      <c r="O2955" s="1"/>
      <c r="P2955" s="12"/>
      <c r="Q2955" s="12"/>
      <c r="R2955" s="12"/>
      <c r="S2955" s="12"/>
      <c r="T2955" s="12"/>
      <c r="U2955" s="12"/>
    </row>
    <row r="2956" spans="2:21" s="127" customFormat="1" ht="30" customHeight="1">
      <c r="B2956" s="180"/>
      <c r="C2956" s="210"/>
      <c r="D2956" s="180"/>
      <c r="E2956" s="107"/>
      <c r="F2956" s="179"/>
      <c r="G2956" s="179"/>
      <c r="H2956" s="1"/>
      <c r="I2956" s="1"/>
      <c r="J2956" s="1"/>
      <c r="K2956" s="109"/>
      <c r="L2956" s="1"/>
      <c r="M2956" s="1"/>
      <c r="N2956" s="1"/>
      <c r="O2956" s="1"/>
      <c r="P2956" s="12"/>
      <c r="Q2956" s="12"/>
      <c r="R2956" s="12"/>
      <c r="S2956" s="12"/>
      <c r="T2956" s="12"/>
      <c r="U2956" s="12"/>
    </row>
    <row r="2957" spans="2:21" s="127" customFormat="1" ht="30" customHeight="1">
      <c r="B2957" s="180"/>
      <c r="C2957" s="210"/>
      <c r="D2957" s="180"/>
      <c r="E2957" s="107"/>
      <c r="F2957" s="179"/>
      <c r="G2957" s="179"/>
      <c r="H2957" s="1"/>
      <c r="I2957" s="1"/>
      <c r="J2957" s="1"/>
      <c r="K2957" s="109"/>
      <c r="L2957" s="1"/>
      <c r="M2957" s="1"/>
      <c r="N2957" s="1"/>
      <c r="O2957" s="1"/>
      <c r="P2957" s="12"/>
      <c r="Q2957" s="12"/>
      <c r="R2957" s="12"/>
      <c r="S2957" s="12"/>
      <c r="T2957" s="12"/>
      <c r="U2957" s="12"/>
    </row>
    <row r="2958" spans="2:21" s="127" customFormat="1" ht="30" customHeight="1">
      <c r="B2958" s="180"/>
      <c r="C2958" s="210"/>
      <c r="D2958" s="180"/>
      <c r="E2958" s="107"/>
      <c r="F2958" s="179"/>
      <c r="G2958" s="179"/>
      <c r="H2958" s="1"/>
      <c r="I2958" s="1"/>
      <c r="J2958" s="1"/>
      <c r="K2958" s="109"/>
      <c r="L2958" s="1"/>
      <c r="M2958" s="1"/>
      <c r="N2958" s="1"/>
      <c r="O2958" s="1"/>
      <c r="P2958" s="12"/>
      <c r="Q2958" s="12"/>
      <c r="R2958" s="12"/>
      <c r="S2958" s="12"/>
      <c r="T2958" s="12"/>
      <c r="U2958" s="12"/>
    </row>
    <row r="2959" spans="2:21" s="127" customFormat="1" ht="30" customHeight="1">
      <c r="B2959" s="180"/>
      <c r="C2959" s="210"/>
      <c r="D2959" s="180"/>
      <c r="E2959" s="107"/>
      <c r="F2959" s="179"/>
      <c r="G2959" s="179"/>
      <c r="H2959" s="1"/>
      <c r="I2959" s="1"/>
      <c r="J2959" s="1"/>
      <c r="K2959" s="109"/>
      <c r="L2959" s="1"/>
      <c r="M2959" s="1"/>
      <c r="N2959" s="1"/>
      <c r="O2959" s="1"/>
      <c r="P2959" s="12"/>
      <c r="Q2959" s="12"/>
      <c r="R2959" s="12"/>
      <c r="S2959" s="12"/>
      <c r="T2959" s="12"/>
      <c r="U2959" s="12"/>
    </row>
    <row r="2960" spans="2:21" s="127" customFormat="1" ht="30" customHeight="1">
      <c r="B2960" s="180"/>
      <c r="C2960" s="210"/>
      <c r="D2960" s="180"/>
      <c r="E2960" s="107"/>
      <c r="F2960" s="179"/>
      <c r="G2960" s="179"/>
      <c r="H2960" s="1"/>
      <c r="I2960" s="1"/>
      <c r="J2960" s="1"/>
      <c r="K2960" s="109"/>
      <c r="L2960" s="1"/>
      <c r="M2960" s="1"/>
      <c r="N2960" s="1"/>
      <c r="O2960" s="1"/>
      <c r="P2960" s="12"/>
      <c r="Q2960" s="12"/>
      <c r="R2960" s="12"/>
      <c r="S2960" s="12"/>
      <c r="T2960" s="12"/>
      <c r="U2960" s="12"/>
    </row>
    <row r="2961" spans="2:21" s="127" customFormat="1" ht="30" customHeight="1">
      <c r="B2961" s="180"/>
      <c r="C2961" s="210"/>
      <c r="D2961" s="180"/>
      <c r="E2961" s="107"/>
      <c r="F2961" s="179"/>
      <c r="G2961" s="179"/>
      <c r="H2961" s="1"/>
      <c r="I2961" s="1"/>
      <c r="J2961" s="1"/>
      <c r="K2961" s="109"/>
      <c r="L2961" s="1"/>
      <c r="M2961" s="1"/>
      <c r="N2961" s="1"/>
      <c r="O2961" s="1"/>
      <c r="P2961" s="12"/>
      <c r="Q2961" s="12"/>
      <c r="R2961" s="12"/>
      <c r="S2961" s="12"/>
      <c r="T2961" s="12"/>
      <c r="U2961" s="12"/>
    </row>
    <row r="2962" spans="2:21" s="127" customFormat="1" ht="30" customHeight="1">
      <c r="B2962" s="180"/>
      <c r="C2962" s="210"/>
      <c r="D2962" s="180"/>
      <c r="E2962" s="107"/>
      <c r="F2962" s="179"/>
      <c r="G2962" s="179"/>
      <c r="H2962" s="1"/>
      <c r="I2962" s="1"/>
      <c r="J2962" s="1"/>
      <c r="K2962" s="109"/>
      <c r="L2962" s="1"/>
      <c r="M2962" s="1"/>
      <c r="N2962" s="1"/>
      <c r="O2962" s="1"/>
      <c r="P2962" s="12"/>
      <c r="Q2962" s="12"/>
      <c r="R2962" s="12"/>
      <c r="S2962" s="12"/>
      <c r="T2962" s="12"/>
      <c r="U2962" s="12"/>
    </row>
    <row r="2963" spans="2:21" s="127" customFormat="1" ht="30" customHeight="1">
      <c r="B2963" s="180"/>
      <c r="C2963" s="210"/>
      <c r="D2963" s="180"/>
      <c r="E2963" s="107"/>
      <c r="F2963" s="179"/>
      <c r="G2963" s="179"/>
      <c r="H2963" s="1"/>
      <c r="I2963" s="1"/>
      <c r="J2963" s="1"/>
      <c r="K2963" s="109"/>
      <c r="L2963" s="1"/>
      <c r="M2963" s="1"/>
      <c r="N2963" s="1"/>
      <c r="O2963" s="1"/>
      <c r="P2963" s="12"/>
      <c r="Q2963" s="12"/>
      <c r="R2963" s="12"/>
      <c r="S2963" s="12"/>
      <c r="T2963" s="12"/>
      <c r="U2963" s="12"/>
    </row>
    <row r="2964" spans="2:21" s="127" customFormat="1" ht="30" customHeight="1">
      <c r="B2964" s="180"/>
      <c r="C2964" s="210"/>
      <c r="D2964" s="180"/>
      <c r="E2964" s="107"/>
      <c r="F2964" s="179"/>
      <c r="G2964" s="179"/>
      <c r="H2964" s="1"/>
      <c r="I2964" s="1"/>
      <c r="J2964" s="1"/>
      <c r="K2964" s="109"/>
      <c r="L2964" s="1"/>
      <c r="M2964" s="1"/>
      <c r="N2964" s="1"/>
      <c r="O2964" s="1"/>
      <c r="P2964" s="12"/>
      <c r="Q2964" s="12"/>
      <c r="R2964" s="12"/>
      <c r="S2964" s="12"/>
      <c r="T2964" s="12"/>
      <c r="U2964" s="12"/>
    </row>
    <row r="2965" spans="2:21" s="127" customFormat="1" ht="30" customHeight="1">
      <c r="B2965" s="180"/>
      <c r="C2965" s="210"/>
      <c r="D2965" s="180"/>
      <c r="E2965" s="107"/>
      <c r="F2965" s="179"/>
      <c r="G2965" s="179"/>
      <c r="H2965" s="1"/>
      <c r="I2965" s="1"/>
      <c r="J2965" s="1"/>
      <c r="K2965" s="109"/>
      <c r="L2965" s="1"/>
      <c r="M2965" s="1"/>
      <c r="N2965" s="1"/>
      <c r="O2965" s="1"/>
      <c r="P2965" s="12"/>
      <c r="Q2965" s="12"/>
      <c r="R2965" s="12"/>
      <c r="S2965" s="12"/>
      <c r="T2965" s="12"/>
      <c r="U2965" s="12"/>
    </row>
    <row r="2966" spans="2:21" s="127" customFormat="1" ht="30" customHeight="1">
      <c r="B2966" s="180"/>
      <c r="C2966" s="210"/>
      <c r="D2966" s="180"/>
      <c r="E2966" s="107"/>
      <c r="F2966" s="179"/>
      <c r="G2966" s="179"/>
      <c r="H2966" s="1"/>
      <c r="I2966" s="1"/>
      <c r="J2966" s="1"/>
      <c r="K2966" s="109"/>
      <c r="L2966" s="1"/>
      <c r="M2966" s="1"/>
      <c r="N2966" s="1"/>
      <c r="O2966" s="1"/>
      <c r="P2966" s="12"/>
      <c r="Q2966" s="12"/>
      <c r="R2966" s="12"/>
      <c r="S2966" s="12"/>
      <c r="T2966" s="12"/>
      <c r="U2966" s="12"/>
    </row>
    <row r="2967" spans="2:21" s="127" customFormat="1" ht="30" customHeight="1">
      <c r="B2967" s="180"/>
      <c r="C2967" s="210"/>
      <c r="D2967" s="180"/>
      <c r="E2967" s="107"/>
      <c r="F2967" s="179"/>
      <c r="G2967" s="179"/>
      <c r="H2967" s="1"/>
      <c r="I2967" s="1"/>
      <c r="J2967" s="1"/>
      <c r="K2967" s="109"/>
      <c r="L2967" s="1"/>
      <c r="M2967" s="1"/>
      <c r="N2967" s="1"/>
      <c r="O2967" s="1"/>
      <c r="P2967" s="12"/>
      <c r="Q2967" s="12"/>
      <c r="R2967" s="12"/>
      <c r="S2967" s="12"/>
      <c r="T2967" s="12"/>
      <c r="U2967" s="12"/>
    </row>
    <row r="2968" spans="2:21" s="127" customFormat="1" ht="30" customHeight="1">
      <c r="B2968" s="180"/>
      <c r="C2968" s="210"/>
      <c r="D2968" s="180"/>
      <c r="E2968" s="107"/>
      <c r="F2968" s="179"/>
      <c r="G2968" s="179"/>
      <c r="H2968" s="1"/>
      <c r="I2968" s="1"/>
      <c r="J2968" s="1"/>
      <c r="K2968" s="109"/>
      <c r="L2968" s="1"/>
      <c r="M2968" s="1"/>
      <c r="N2968" s="1"/>
      <c r="O2968" s="1"/>
      <c r="P2968" s="12"/>
      <c r="Q2968" s="12"/>
      <c r="R2968" s="12"/>
      <c r="S2968" s="12"/>
      <c r="T2968" s="12"/>
      <c r="U2968" s="12"/>
    </row>
    <row r="2969" spans="2:21" s="127" customFormat="1" ht="30" customHeight="1">
      <c r="B2969" s="180"/>
      <c r="C2969" s="210"/>
      <c r="D2969" s="180"/>
      <c r="E2969" s="107"/>
      <c r="F2969" s="179"/>
      <c r="G2969" s="179"/>
      <c r="H2969" s="1"/>
      <c r="I2969" s="1"/>
      <c r="J2969" s="1"/>
      <c r="K2969" s="109"/>
      <c r="L2969" s="1"/>
      <c r="M2969" s="1"/>
      <c r="N2969" s="1"/>
      <c r="O2969" s="1"/>
      <c r="P2969" s="12"/>
      <c r="Q2969" s="12"/>
      <c r="R2969" s="12"/>
      <c r="S2969" s="12"/>
      <c r="T2969" s="12"/>
      <c r="U2969" s="12"/>
    </row>
    <row r="2970" spans="2:21" s="127" customFormat="1" ht="30" customHeight="1">
      <c r="B2970" s="180"/>
      <c r="C2970" s="210"/>
      <c r="D2970" s="180"/>
      <c r="E2970" s="107"/>
      <c r="F2970" s="179"/>
      <c r="G2970" s="179"/>
      <c r="H2970" s="1"/>
      <c r="I2970" s="1"/>
      <c r="J2970" s="1"/>
      <c r="K2970" s="109"/>
      <c r="L2970" s="1"/>
      <c r="M2970" s="1"/>
      <c r="N2970" s="1"/>
      <c r="O2970" s="1"/>
      <c r="P2970" s="12"/>
      <c r="Q2970" s="12"/>
      <c r="R2970" s="12"/>
      <c r="S2970" s="12"/>
      <c r="T2970" s="12"/>
      <c r="U2970" s="12"/>
    </row>
    <row r="2971" spans="2:21" s="127" customFormat="1" ht="30" customHeight="1">
      <c r="B2971" s="180"/>
      <c r="C2971" s="210"/>
      <c r="D2971" s="180"/>
      <c r="E2971" s="107"/>
      <c r="F2971" s="179"/>
      <c r="G2971" s="179"/>
      <c r="H2971" s="1"/>
      <c r="I2971" s="1"/>
      <c r="J2971" s="1"/>
      <c r="K2971" s="109"/>
      <c r="L2971" s="1"/>
      <c r="M2971" s="1"/>
      <c r="N2971" s="1"/>
      <c r="O2971" s="1"/>
      <c r="P2971" s="12"/>
      <c r="Q2971" s="12"/>
      <c r="R2971" s="12"/>
      <c r="S2971" s="12"/>
      <c r="T2971" s="12"/>
      <c r="U2971" s="12"/>
    </row>
    <row r="2972" spans="2:21" s="127" customFormat="1" ht="30" customHeight="1">
      <c r="B2972" s="180"/>
      <c r="C2972" s="210"/>
      <c r="D2972" s="180"/>
      <c r="E2972" s="107"/>
      <c r="F2972" s="179"/>
      <c r="G2972" s="179"/>
      <c r="H2972" s="1"/>
      <c r="I2972" s="1"/>
      <c r="J2972" s="1"/>
      <c r="K2972" s="109"/>
      <c r="L2972" s="1"/>
      <c r="M2972" s="1"/>
      <c r="N2972" s="1"/>
      <c r="O2972" s="1"/>
      <c r="P2972" s="12"/>
      <c r="Q2972" s="12"/>
      <c r="R2972" s="12"/>
      <c r="S2972" s="12"/>
      <c r="T2972" s="12"/>
      <c r="U2972" s="12"/>
    </row>
    <row r="2973" spans="2:21" s="127" customFormat="1" ht="30" customHeight="1">
      <c r="B2973" s="180"/>
      <c r="C2973" s="210"/>
      <c r="D2973" s="180"/>
      <c r="E2973" s="107"/>
      <c r="F2973" s="179"/>
      <c r="G2973" s="179"/>
      <c r="H2973" s="1"/>
      <c r="I2973" s="1"/>
      <c r="J2973" s="1"/>
      <c r="K2973" s="109"/>
      <c r="L2973" s="1"/>
      <c r="M2973" s="1"/>
      <c r="N2973" s="1"/>
      <c r="O2973" s="1"/>
      <c r="P2973" s="12"/>
      <c r="Q2973" s="12"/>
      <c r="R2973" s="12"/>
      <c r="S2973" s="12"/>
      <c r="T2973" s="12"/>
      <c r="U2973" s="12"/>
    </row>
    <row r="2974" spans="2:21" s="127" customFormat="1" ht="30" customHeight="1">
      <c r="B2974" s="180"/>
      <c r="C2974" s="210"/>
      <c r="D2974" s="180"/>
      <c r="E2974" s="107"/>
      <c r="F2974" s="179"/>
      <c r="G2974" s="179"/>
      <c r="H2974" s="1"/>
      <c r="I2974" s="1"/>
      <c r="J2974" s="1"/>
      <c r="K2974" s="109"/>
      <c r="L2974" s="1"/>
      <c r="M2974" s="1"/>
      <c r="N2974" s="1"/>
      <c r="O2974" s="1"/>
      <c r="P2974" s="12"/>
      <c r="Q2974" s="12"/>
      <c r="R2974" s="12"/>
      <c r="S2974" s="12"/>
      <c r="T2974" s="12"/>
      <c r="U2974" s="12"/>
    </row>
    <row r="2975" spans="2:21" s="127" customFormat="1" ht="30" customHeight="1">
      <c r="B2975" s="180"/>
      <c r="C2975" s="210"/>
      <c r="D2975" s="180"/>
      <c r="E2975" s="107"/>
      <c r="F2975" s="179"/>
      <c r="G2975" s="179"/>
      <c r="H2975" s="1"/>
      <c r="I2975" s="1"/>
      <c r="J2975" s="1"/>
      <c r="K2975" s="109"/>
      <c r="L2975" s="1"/>
      <c r="M2975" s="1"/>
      <c r="N2975" s="1"/>
      <c r="O2975" s="1"/>
      <c r="P2975" s="12"/>
      <c r="Q2975" s="12"/>
      <c r="R2975" s="12"/>
      <c r="S2975" s="12"/>
      <c r="T2975" s="12"/>
      <c r="U2975" s="12"/>
    </row>
    <row r="2976" spans="2:21" s="127" customFormat="1" ht="30" customHeight="1">
      <c r="B2976" s="180"/>
      <c r="C2976" s="210"/>
      <c r="D2976" s="180"/>
      <c r="E2976" s="107"/>
      <c r="F2976" s="179"/>
      <c r="G2976" s="179"/>
      <c r="H2976" s="1"/>
      <c r="I2976" s="1"/>
      <c r="J2976" s="1"/>
      <c r="K2976" s="109"/>
      <c r="L2976" s="1"/>
      <c r="M2976" s="1"/>
      <c r="N2976" s="1"/>
      <c r="O2976" s="1"/>
      <c r="P2976" s="12"/>
      <c r="Q2976" s="12"/>
      <c r="R2976" s="12"/>
      <c r="S2976" s="12"/>
      <c r="T2976" s="12"/>
      <c r="U2976" s="12"/>
    </row>
    <row r="2977" spans="2:21" s="127" customFormat="1" ht="30" customHeight="1">
      <c r="B2977" s="180"/>
      <c r="C2977" s="210"/>
      <c r="D2977" s="180"/>
      <c r="E2977" s="107"/>
      <c r="F2977" s="179"/>
      <c r="G2977" s="179"/>
      <c r="H2977" s="1"/>
      <c r="I2977" s="1"/>
      <c r="J2977" s="1"/>
      <c r="K2977" s="109"/>
      <c r="L2977" s="1"/>
      <c r="M2977" s="1"/>
      <c r="N2977" s="1"/>
      <c r="O2977" s="1"/>
      <c r="P2977" s="12"/>
      <c r="Q2977" s="12"/>
      <c r="R2977" s="12"/>
      <c r="S2977" s="12"/>
      <c r="T2977" s="12"/>
      <c r="U2977" s="12"/>
    </row>
    <row r="2978" spans="2:21" s="127" customFormat="1" ht="30" customHeight="1">
      <c r="B2978" s="180"/>
      <c r="C2978" s="210"/>
      <c r="D2978" s="180"/>
      <c r="E2978" s="107"/>
      <c r="F2978" s="179"/>
      <c r="G2978" s="179"/>
      <c r="H2978" s="1"/>
      <c r="I2978" s="1"/>
      <c r="J2978" s="1"/>
      <c r="K2978" s="109"/>
      <c r="L2978" s="1"/>
      <c r="M2978" s="1"/>
      <c r="N2978" s="1"/>
      <c r="O2978" s="1"/>
      <c r="P2978" s="12"/>
      <c r="Q2978" s="12"/>
      <c r="R2978" s="12"/>
      <c r="S2978" s="12"/>
      <c r="T2978" s="12"/>
      <c r="U2978" s="12"/>
    </row>
    <row r="2979" spans="2:21" s="127" customFormat="1" ht="30" customHeight="1">
      <c r="B2979" s="180"/>
      <c r="C2979" s="210"/>
      <c r="D2979" s="180"/>
      <c r="E2979" s="107"/>
      <c r="F2979" s="179"/>
      <c r="G2979" s="179"/>
      <c r="H2979" s="1"/>
      <c r="I2979" s="1"/>
      <c r="J2979" s="1"/>
      <c r="K2979" s="109"/>
      <c r="L2979" s="1"/>
      <c r="M2979" s="1"/>
      <c r="N2979" s="1"/>
      <c r="O2979" s="1"/>
      <c r="P2979" s="12"/>
      <c r="Q2979" s="12"/>
      <c r="R2979" s="12"/>
      <c r="S2979" s="12"/>
      <c r="T2979" s="12"/>
      <c r="U2979" s="12"/>
    </row>
    <row r="2980" spans="2:21" s="127" customFormat="1" ht="30" customHeight="1">
      <c r="B2980" s="180"/>
      <c r="C2980" s="210"/>
      <c r="D2980" s="180"/>
      <c r="E2980" s="107"/>
      <c r="F2980" s="179"/>
      <c r="G2980" s="179"/>
      <c r="H2980" s="1"/>
      <c r="I2980" s="1"/>
      <c r="J2980" s="1"/>
      <c r="K2980" s="109"/>
      <c r="L2980" s="1"/>
      <c r="M2980" s="1"/>
      <c r="N2980" s="1"/>
      <c r="O2980" s="1"/>
      <c r="P2980" s="12"/>
      <c r="Q2980" s="12"/>
      <c r="R2980" s="12"/>
      <c r="S2980" s="12"/>
      <c r="T2980" s="12"/>
      <c r="U2980" s="12"/>
    </row>
    <row r="2981" spans="2:21" s="127" customFormat="1" ht="30" customHeight="1">
      <c r="B2981" s="180"/>
      <c r="C2981" s="210"/>
      <c r="D2981" s="180"/>
      <c r="E2981" s="107"/>
      <c r="F2981" s="179"/>
      <c r="G2981" s="179"/>
      <c r="H2981" s="1"/>
      <c r="I2981" s="1"/>
      <c r="J2981" s="1"/>
      <c r="K2981" s="109"/>
      <c r="L2981" s="1"/>
      <c r="M2981" s="1"/>
      <c r="N2981" s="1"/>
      <c r="O2981" s="1"/>
      <c r="P2981" s="12"/>
      <c r="Q2981" s="12"/>
      <c r="R2981" s="12"/>
      <c r="S2981" s="12"/>
      <c r="T2981" s="12"/>
      <c r="U2981" s="12"/>
    </row>
    <row r="2982" spans="2:21" s="127" customFormat="1" ht="30" customHeight="1">
      <c r="B2982" s="180"/>
      <c r="C2982" s="210"/>
      <c r="D2982" s="180"/>
      <c r="E2982" s="107"/>
      <c r="F2982" s="179"/>
      <c r="G2982" s="179"/>
      <c r="H2982" s="1"/>
      <c r="I2982" s="1"/>
      <c r="J2982" s="1"/>
      <c r="K2982" s="109"/>
      <c r="L2982" s="1"/>
      <c r="M2982" s="1"/>
      <c r="N2982" s="1"/>
      <c r="O2982" s="1"/>
      <c r="P2982" s="12"/>
      <c r="Q2982" s="12"/>
      <c r="R2982" s="12"/>
      <c r="S2982" s="12"/>
      <c r="T2982" s="12"/>
      <c r="U2982" s="12"/>
    </row>
    <row r="2983" spans="2:21" s="127" customFormat="1" ht="30" customHeight="1">
      <c r="B2983" s="180"/>
      <c r="C2983" s="210"/>
      <c r="D2983" s="180"/>
      <c r="E2983" s="107"/>
      <c r="F2983" s="179"/>
      <c r="G2983" s="179"/>
      <c r="H2983" s="1"/>
      <c r="I2983" s="1"/>
      <c r="J2983" s="1"/>
      <c r="K2983" s="109"/>
      <c r="L2983" s="1"/>
      <c r="M2983" s="1"/>
      <c r="N2983" s="1"/>
      <c r="O2983" s="1"/>
      <c r="P2983" s="12"/>
      <c r="Q2983" s="12"/>
      <c r="R2983" s="12"/>
      <c r="S2983" s="12"/>
      <c r="T2983" s="12"/>
      <c r="U2983" s="12"/>
    </row>
    <row r="2984" spans="2:21" s="127" customFormat="1" ht="30" customHeight="1">
      <c r="B2984" s="180"/>
      <c r="C2984" s="210"/>
      <c r="D2984" s="180"/>
      <c r="E2984" s="107"/>
      <c r="F2984" s="179"/>
      <c r="G2984" s="179"/>
      <c r="H2984" s="1"/>
      <c r="I2984" s="1"/>
      <c r="J2984" s="1"/>
      <c r="K2984" s="109"/>
      <c r="L2984" s="1"/>
      <c r="M2984" s="1"/>
      <c r="N2984" s="1"/>
      <c r="O2984" s="1"/>
      <c r="P2984" s="12"/>
      <c r="Q2984" s="12"/>
      <c r="R2984" s="12"/>
      <c r="S2984" s="12"/>
      <c r="T2984" s="12"/>
      <c r="U2984" s="12"/>
    </row>
    <row r="2985" spans="2:21" s="127" customFormat="1" ht="30" customHeight="1">
      <c r="B2985" s="180"/>
      <c r="C2985" s="210"/>
      <c r="D2985" s="180"/>
      <c r="E2985" s="107"/>
      <c r="F2985" s="179"/>
      <c r="G2985" s="179"/>
      <c r="H2985" s="1"/>
      <c r="I2985" s="1"/>
      <c r="J2985" s="1"/>
      <c r="K2985" s="109"/>
      <c r="L2985" s="1"/>
      <c r="M2985" s="1"/>
      <c r="N2985" s="1"/>
      <c r="O2985" s="1"/>
      <c r="P2985" s="12"/>
      <c r="Q2985" s="12"/>
      <c r="R2985" s="12"/>
      <c r="S2985" s="12"/>
      <c r="T2985" s="12"/>
      <c r="U2985" s="12"/>
    </row>
    <row r="2986" spans="2:21" s="127" customFormat="1" ht="30" customHeight="1">
      <c r="B2986" s="180"/>
      <c r="C2986" s="210"/>
      <c r="D2986" s="180"/>
      <c r="E2986" s="107"/>
      <c r="F2986" s="179"/>
      <c r="G2986" s="179"/>
      <c r="H2986" s="1"/>
      <c r="I2986" s="1"/>
      <c r="J2986" s="1"/>
      <c r="K2986" s="109"/>
      <c r="L2986" s="1"/>
      <c r="M2986" s="1"/>
      <c r="N2986" s="1"/>
      <c r="O2986" s="1"/>
      <c r="P2986" s="12"/>
      <c r="Q2986" s="12"/>
      <c r="R2986" s="12"/>
      <c r="S2986" s="12"/>
      <c r="T2986" s="12"/>
      <c r="U2986" s="12"/>
    </row>
    <row r="2987" spans="2:21" s="127" customFormat="1" ht="30" customHeight="1">
      <c r="B2987" s="180"/>
      <c r="C2987" s="210"/>
      <c r="D2987" s="180"/>
      <c r="E2987" s="107"/>
      <c r="F2987" s="179"/>
      <c r="G2987" s="179"/>
      <c r="H2987" s="1"/>
      <c r="I2987" s="1"/>
      <c r="J2987" s="1"/>
      <c r="K2987" s="109"/>
      <c r="L2987" s="1"/>
      <c r="M2987" s="1"/>
      <c r="N2987" s="1"/>
      <c r="O2987" s="1"/>
      <c r="P2987" s="12"/>
      <c r="Q2987" s="12"/>
      <c r="R2987" s="12"/>
      <c r="S2987" s="12"/>
      <c r="T2987" s="12"/>
      <c r="U2987" s="12"/>
    </row>
    <row r="2988" spans="2:21" s="127" customFormat="1" ht="30" customHeight="1">
      <c r="B2988" s="180"/>
      <c r="C2988" s="210"/>
      <c r="D2988" s="180"/>
      <c r="E2988" s="107"/>
      <c r="F2988" s="179"/>
      <c r="G2988" s="179"/>
      <c r="H2988" s="1"/>
      <c r="I2988" s="1"/>
      <c r="J2988" s="1"/>
      <c r="K2988" s="109"/>
      <c r="L2988" s="1"/>
      <c r="M2988" s="1"/>
      <c r="N2988" s="1"/>
      <c r="O2988" s="1"/>
      <c r="P2988" s="12"/>
      <c r="Q2988" s="12"/>
      <c r="R2988" s="12"/>
      <c r="S2988" s="12"/>
      <c r="T2988" s="12"/>
      <c r="U2988" s="12"/>
    </row>
    <row r="2989" spans="2:21" s="127" customFormat="1" ht="30" customHeight="1">
      <c r="B2989" s="180"/>
      <c r="C2989" s="210"/>
      <c r="D2989" s="180"/>
      <c r="E2989" s="107"/>
      <c r="F2989" s="179"/>
      <c r="G2989" s="179"/>
      <c r="H2989" s="1"/>
      <c r="I2989" s="1"/>
      <c r="J2989" s="1"/>
      <c r="K2989" s="109"/>
      <c r="L2989" s="1"/>
      <c r="M2989" s="1"/>
      <c r="N2989" s="1"/>
      <c r="O2989" s="1"/>
      <c r="P2989" s="12"/>
      <c r="Q2989" s="12"/>
      <c r="R2989" s="12"/>
      <c r="S2989" s="12"/>
      <c r="T2989" s="12"/>
      <c r="U2989" s="12"/>
    </row>
    <row r="2990" spans="2:21" s="127" customFormat="1" ht="30" customHeight="1">
      <c r="B2990" s="180"/>
      <c r="C2990" s="210"/>
      <c r="D2990" s="180"/>
      <c r="E2990" s="107"/>
      <c r="F2990" s="179"/>
      <c r="G2990" s="179"/>
      <c r="H2990" s="1"/>
      <c r="I2990" s="1"/>
      <c r="J2990" s="1"/>
      <c r="K2990" s="109"/>
      <c r="L2990" s="1"/>
      <c r="M2990" s="1"/>
      <c r="N2990" s="1"/>
      <c r="O2990" s="1"/>
      <c r="P2990" s="12"/>
      <c r="Q2990" s="12"/>
      <c r="R2990" s="12"/>
      <c r="S2990" s="12"/>
      <c r="T2990" s="12"/>
      <c r="U2990" s="12"/>
    </row>
    <row r="2991" spans="2:21" s="127" customFormat="1" ht="30" customHeight="1">
      <c r="B2991" s="180"/>
      <c r="C2991" s="210"/>
      <c r="D2991" s="180"/>
      <c r="E2991" s="107"/>
      <c r="F2991" s="179"/>
      <c r="G2991" s="179"/>
      <c r="H2991" s="1"/>
      <c r="I2991" s="1"/>
      <c r="J2991" s="1"/>
      <c r="K2991" s="109"/>
      <c r="L2991" s="1"/>
      <c r="M2991" s="1"/>
      <c r="N2991" s="1"/>
      <c r="O2991" s="1"/>
      <c r="P2991" s="12"/>
      <c r="Q2991" s="12"/>
      <c r="R2991" s="12"/>
      <c r="S2991" s="12"/>
      <c r="T2991" s="12"/>
      <c r="U2991" s="12"/>
    </row>
    <row r="2992" spans="2:21" s="127" customFormat="1" ht="30" customHeight="1">
      <c r="B2992" s="180"/>
      <c r="C2992" s="210"/>
      <c r="D2992" s="180"/>
      <c r="E2992" s="107"/>
      <c r="F2992" s="179"/>
      <c r="G2992" s="179"/>
      <c r="H2992" s="1"/>
      <c r="I2992" s="1"/>
      <c r="J2992" s="1"/>
      <c r="K2992" s="109"/>
      <c r="L2992" s="1"/>
      <c r="M2992" s="1"/>
      <c r="N2992" s="1"/>
      <c r="O2992" s="1"/>
      <c r="P2992" s="12"/>
      <c r="Q2992" s="12"/>
      <c r="R2992" s="12"/>
      <c r="S2992" s="12"/>
      <c r="T2992" s="12"/>
      <c r="U2992" s="12"/>
    </row>
    <row r="2993" spans="2:21" s="127" customFormat="1" ht="30" customHeight="1">
      <c r="B2993" s="180"/>
      <c r="C2993" s="210"/>
      <c r="D2993" s="180"/>
      <c r="E2993" s="107"/>
      <c r="F2993" s="179"/>
      <c r="G2993" s="179"/>
      <c r="H2993" s="1"/>
      <c r="I2993" s="1"/>
      <c r="J2993" s="1"/>
      <c r="K2993" s="109"/>
      <c r="L2993" s="1"/>
      <c r="M2993" s="1"/>
      <c r="N2993" s="1"/>
      <c r="O2993" s="1"/>
      <c r="P2993" s="12"/>
      <c r="Q2993" s="12"/>
      <c r="R2993" s="12"/>
      <c r="S2993" s="12"/>
      <c r="T2993" s="12"/>
      <c r="U2993" s="12"/>
    </row>
    <row r="2994" spans="2:21" s="127" customFormat="1" ht="30" customHeight="1">
      <c r="B2994" s="180"/>
      <c r="C2994" s="210"/>
      <c r="D2994" s="180"/>
      <c r="E2994" s="107"/>
      <c r="F2994" s="179"/>
      <c r="G2994" s="179"/>
      <c r="H2994" s="1"/>
      <c r="I2994" s="1"/>
      <c r="J2994" s="1"/>
      <c r="K2994" s="109"/>
      <c r="L2994" s="1"/>
      <c r="M2994" s="1"/>
      <c r="N2994" s="1"/>
      <c r="O2994" s="1"/>
      <c r="P2994" s="12"/>
      <c r="Q2994" s="12"/>
      <c r="R2994" s="12"/>
      <c r="S2994" s="12"/>
      <c r="T2994" s="12"/>
      <c r="U2994" s="12"/>
    </row>
    <row r="2995" spans="2:21" s="127" customFormat="1" ht="30" customHeight="1">
      <c r="B2995" s="180"/>
      <c r="C2995" s="210"/>
      <c r="D2995" s="180"/>
      <c r="E2995" s="107"/>
      <c r="F2995" s="179"/>
      <c r="G2995" s="179"/>
      <c r="H2995" s="1"/>
      <c r="I2995" s="1"/>
      <c r="J2995" s="1"/>
      <c r="K2995" s="109"/>
      <c r="L2995" s="1"/>
      <c r="M2995" s="1"/>
      <c r="N2995" s="1"/>
      <c r="O2995" s="1"/>
      <c r="P2995" s="12"/>
      <c r="Q2995" s="12"/>
      <c r="R2995" s="12"/>
      <c r="S2995" s="12"/>
      <c r="T2995" s="12"/>
      <c r="U2995" s="12"/>
    </row>
    <row r="2996" spans="2:21" s="127" customFormat="1" ht="30" customHeight="1">
      <c r="B2996" s="180"/>
      <c r="C2996" s="210"/>
      <c r="D2996" s="180"/>
      <c r="E2996" s="107"/>
      <c r="F2996" s="179"/>
      <c r="G2996" s="179"/>
      <c r="H2996" s="1"/>
      <c r="I2996" s="1"/>
      <c r="J2996" s="1"/>
      <c r="K2996" s="109"/>
      <c r="L2996" s="1"/>
      <c r="M2996" s="1"/>
      <c r="N2996" s="1"/>
      <c r="O2996" s="1"/>
      <c r="P2996" s="12"/>
      <c r="Q2996" s="12"/>
      <c r="R2996" s="12"/>
      <c r="S2996" s="12"/>
      <c r="T2996" s="12"/>
      <c r="U2996" s="12"/>
    </row>
    <row r="2997" spans="2:21" s="127" customFormat="1" ht="30" customHeight="1">
      <c r="B2997" s="180"/>
      <c r="C2997" s="210"/>
      <c r="D2997" s="180"/>
      <c r="E2997" s="107"/>
      <c r="F2997" s="179"/>
      <c r="G2997" s="179"/>
      <c r="H2997" s="1"/>
      <c r="I2997" s="1"/>
      <c r="J2997" s="1"/>
      <c r="K2997" s="109"/>
      <c r="L2997" s="1"/>
      <c r="M2997" s="1"/>
      <c r="N2997" s="1"/>
      <c r="O2997" s="1"/>
      <c r="P2997" s="12"/>
      <c r="Q2997" s="12"/>
      <c r="R2997" s="12"/>
      <c r="S2997" s="12"/>
      <c r="T2997" s="12"/>
      <c r="U2997" s="12"/>
    </row>
    <row r="2998" spans="2:21" s="127" customFormat="1" ht="30" customHeight="1">
      <c r="B2998" s="180"/>
      <c r="C2998" s="210"/>
      <c r="D2998" s="180"/>
      <c r="E2998" s="107"/>
      <c r="F2998" s="179"/>
      <c r="G2998" s="179"/>
      <c r="H2998" s="1"/>
      <c r="I2998" s="1"/>
      <c r="J2998" s="1"/>
      <c r="K2998" s="109"/>
      <c r="L2998" s="1"/>
      <c r="M2998" s="1"/>
      <c r="N2998" s="1"/>
      <c r="O2998" s="1"/>
      <c r="P2998" s="12"/>
      <c r="Q2998" s="12"/>
      <c r="R2998" s="12"/>
      <c r="S2998" s="12"/>
      <c r="T2998" s="12"/>
      <c r="U2998" s="12"/>
    </row>
    <row r="2999" spans="2:21" s="127" customFormat="1" ht="30" customHeight="1">
      <c r="B2999" s="180"/>
      <c r="C2999" s="210"/>
      <c r="D2999" s="180"/>
      <c r="E2999" s="107"/>
      <c r="F2999" s="179"/>
      <c r="G2999" s="179"/>
      <c r="H2999" s="1"/>
      <c r="I2999" s="1"/>
      <c r="J2999" s="1"/>
      <c r="K2999" s="109"/>
      <c r="L2999" s="1"/>
      <c r="M2999" s="1"/>
      <c r="N2999" s="1"/>
      <c r="O2999" s="1"/>
      <c r="P2999" s="12"/>
      <c r="Q2999" s="12"/>
      <c r="R2999" s="12"/>
      <c r="S2999" s="12"/>
      <c r="T2999" s="12"/>
      <c r="U2999" s="12"/>
    </row>
    <row r="3000" spans="2:21" s="127" customFormat="1" ht="30" customHeight="1">
      <c r="B3000" s="180"/>
      <c r="C3000" s="210"/>
      <c r="D3000" s="180"/>
      <c r="E3000" s="107"/>
      <c r="F3000" s="179"/>
      <c r="G3000" s="179"/>
      <c r="H3000" s="1"/>
      <c r="I3000" s="1"/>
      <c r="J3000" s="1"/>
      <c r="K3000" s="109"/>
      <c r="L3000" s="1"/>
      <c r="M3000" s="1"/>
      <c r="N3000" s="1"/>
      <c r="O3000" s="1"/>
      <c r="P3000" s="12"/>
      <c r="Q3000" s="12"/>
      <c r="R3000" s="12"/>
      <c r="S3000" s="12"/>
      <c r="T3000" s="12"/>
      <c r="U3000" s="12"/>
    </row>
    <row r="3001" spans="2:21" s="127" customFormat="1" ht="30" customHeight="1">
      <c r="B3001" s="180"/>
      <c r="C3001" s="210"/>
      <c r="D3001" s="180"/>
      <c r="E3001" s="107"/>
      <c r="F3001" s="179"/>
      <c r="G3001" s="179"/>
      <c r="H3001" s="1"/>
      <c r="I3001" s="1"/>
      <c r="J3001" s="1"/>
      <c r="K3001" s="109"/>
      <c r="L3001" s="1"/>
      <c r="M3001" s="1"/>
      <c r="N3001" s="1"/>
      <c r="O3001" s="1"/>
      <c r="P3001" s="12"/>
      <c r="Q3001" s="12"/>
      <c r="R3001" s="12"/>
      <c r="S3001" s="12"/>
      <c r="T3001" s="12"/>
      <c r="U3001" s="12"/>
    </row>
    <row r="3002" spans="2:21" s="127" customFormat="1" ht="30" customHeight="1">
      <c r="B3002" s="180"/>
      <c r="C3002" s="210"/>
      <c r="D3002" s="180"/>
      <c r="E3002" s="107"/>
      <c r="F3002" s="179"/>
      <c r="G3002" s="179"/>
      <c r="H3002" s="1"/>
      <c r="I3002" s="1"/>
      <c r="J3002" s="1"/>
      <c r="K3002" s="109"/>
      <c r="L3002" s="1"/>
      <c r="M3002" s="1"/>
      <c r="N3002" s="1"/>
      <c r="O3002" s="1"/>
      <c r="P3002" s="12"/>
      <c r="Q3002" s="12"/>
      <c r="R3002" s="12"/>
      <c r="S3002" s="12"/>
      <c r="T3002" s="12"/>
      <c r="U3002" s="12"/>
    </row>
    <row r="3003" spans="2:21" s="127" customFormat="1" ht="30" customHeight="1">
      <c r="B3003" s="180"/>
      <c r="C3003" s="210"/>
      <c r="D3003" s="180"/>
      <c r="E3003" s="107"/>
      <c r="F3003" s="179"/>
      <c r="G3003" s="179"/>
      <c r="H3003" s="1"/>
      <c r="I3003" s="1"/>
      <c r="J3003" s="1"/>
      <c r="K3003" s="109"/>
      <c r="L3003" s="1"/>
      <c r="M3003" s="1"/>
      <c r="N3003" s="1"/>
      <c r="O3003" s="1"/>
      <c r="P3003" s="12"/>
      <c r="Q3003" s="12"/>
      <c r="R3003" s="12"/>
      <c r="S3003" s="12"/>
      <c r="T3003" s="12"/>
      <c r="U3003" s="12"/>
    </row>
    <row r="3004" spans="2:21" s="127" customFormat="1" ht="30" customHeight="1">
      <c r="B3004" s="180"/>
      <c r="C3004" s="210"/>
      <c r="D3004" s="180"/>
      <c r="E3004" s="107"/>
      <c r="F3004" s="179"/>
      <c r="G3004" s="179"/>
      <c r="H3004" s="1"/>
      <c r="I3004" s="1"/>
      <c r="J3004" s="1"/>
      <c r="K3004" s="109"/>
      <c r="L3004" s="1"/>
      <c r="M3004" s="1"/>
      <c r="N3004" s="1"/>
      <c r="O3004" s="1"/>
      <c r="P3004" s="12"/>
      <c r="Q3004" s="12"/>
      <c r="R3004" s="12"/>
      <c r="S3004" s="12"/>
      <c r="T3004" s="12"/>
      <c r="U3004" s="12"/>
    </row>
    <row r="3005" spans="2:21" s="127" customFormat="1" ht="30" customHeight="1">
      <c r="B3005" s="180"/>
      <c r="C3005" s="210"/>
      <c r="D3005" s="180"/>
      <c r="E3005" s="107"/>
      <c r="F3005" s="179"/>
      <c r="G3005" s="179"/>
      <c r="H3005" s="1"/>
      <c r="I3005" s="1"/>
      <c r="J3005" s="1"/>
      <c r="K3005" s="109"/>
      <c r="L3005" s="1"/>
      <c r="M3005" s="1"/>
      <c r="N3005" s="1"/>
      <c r="O3005" s="1"/>
      <c r="P3005" s="12"/>
      <c r="Q3005" s="12"/>
      <c r="R3005" s="12"/>
      <c r="S3005" s="12"/>
      <c r="T3005" s="12"/>
      <c r="U3005" s="12"/>
    </row>
    <row r="3006" spans="2:21" s="127" customFormat="1" ht="30" customHeight="1">
      <c r="B3006" s="180"/>
      <c r="C3006" s="210"/>
      <c r="D3006" s="180"/>
      <c r="E3006" s="107"/>
      <c r="F3006" s="179"/>
      <c r="G3006" s="179"/>
      <c r="H3006" s="1"/>
      <c r="I3006" s="1"/>
      <c r="J3006" s="1"/>
      <c r="K3006" s="109"/>
      <c r="L3006" s="1"/>
      <c r="M3006" s="1"/>
      <c r="N3006" s="1"/>
      <c r="O3006" s="1"/>
      <c r="P3006" s="12"/>
      <c r="Q3006" s="12"/>
      <c r="R3006" s="12"/>
      <c r="S3006" s="12"/>
      <c r="T3006" s="12"/>
      <c r="U3006" s="12"/>
    </row>
    <row r="3007" spans="2:21" s="127" customFormat="1" ht="30" customHeight="1">
      <c r="B3007" s="180"/>
      <c r="C3007" s="210"/>
      <c r="D3007" s="180"/>
      <c r="E3007" s="107"/>
      <c r="F3007" s="179"/>
      <c r="G3007" s="179"/>
      <c r="H3007" s="1"/>
      <c r="I3007" s="1"/>
      <c r="J3007" s="1"/>
      <c r="K3007" s="109"/>
      <c r="L3007" s="1"/>
      <c r="M3007" s="1"/>
      <c r="N3007" s="1"/>
      <c r="O3007" s="1"/>
      <c r="P3007" s="12"/>
      <c r="Q3007" s="12"/>
      <c r="R3007" s="12"/>
      <c r="S3007" s="12"/>
      <c r="T3007" s="12"/>
      <c r="U3007" s="12"/>
    </row>
    <row r="3008" spans="2:21" s="127" customFormat="1" ht="30" customHeight="1">
      <c r="B3008" s="180"/>
      <c r="C3008" s="210"/>
      <c r="D3008" s="180"/>
      <c r="E3008" s="107"/>
      <c r="F3008" s="179"/>
      <c r="G3008" s="179"/>
      <c r="H3008" s="1"/>
      <c r="I3008" s="1"/>
      <c r="J3008" s="1"/>
      <c r="K3008" s="109"/>
      <c r="L3008" s="1"/>
      <c r="M3008" s="1"/>
      <c r="N3008" s="1"/>
      <c r="O3008" s="1"/>
      <c r="P3008" s="12"/>
      <c r="Q3008" s="12"/>
      <c r="R3008" s="12"/>
      <c r="S3008" s="12"/>
      <c r="T3008" s="12"/>
      <c r="U3008" s="12"/>
    </row>
    <row r="3009" spans="2:21" s="127" customFormat="1" ht="30" customHeight="1">
      <c r="B3009" s="180"/>
      <c r="C3009" s="210"/>
      <c r="D3009" s="180"/>
      <c r="E3009" s="107"/>
      <c r="F3009" s="179"/>
      <c r="G3009" s="179"/>
      <c r="H3009" s="1"/>
      <c r="I3009" s="1"/>
      <c r="J3009" s="1"/>
      <c r="K3009" s="109"/>
      <c r="L3009" s="1"/>
      <c r="M3009" s="1"/>
      <c r="N3009" s="1"/>
      <c r="O3009" s="1"/>
      <c r="P3009" s="12"/>
      <c r="Q3009" s="12"/>
      <c r="R3009" s="12"/>
      <c r="S3009" s="12"/>
      <c r="T3009" s="12"/>
      <c r="U3009" s="12"/>
    </row>
    <row r="3010" spans="2:21" s="127" customFormat="1" ht="30" customHeight="1">
      <c r="B3010" s="180"/>
      <c r="C3010" s="210"/>
      <c r="D3010" s="180"/>
      <c r="E3010" s="107"/>
      <c r="F3010" s="179"/>
      <c r="G3010" s="179"/>
      <c r="H3010" s="1"/>
      <c r="I3010" s="1"/>
      <c r="J3010" s="1"/>
      <c r="K3010" s="109"/>
      <c r="L3010" s="1"/>
      <c r="M3010" s="1"/>
      <c r="N3010" s="1"/>
      <c r="O3010" s="1"/>
      <c r="P3010" s="12"/>
      <c r="Q3010" s="12"/>
      <c r="R3010" s="12"/>
      <c r="S3010" s="12"/>
      <c r="T3010" s="12"/>
      <c r="U3010" s="12"/>
    </row>
    <row r="3011" spans="2:21" s="127" customFormat="1" ht="30" customHeight="1">
      <c r="B3011" s="180"/>
      <c r="C3011" s="210"/>
      <c r="D3011" s="180"/>
      <c r="E3011" s="107"/>
      <c r="F3011" s="179"/>
      <c r="G3011" s="179"/>
      <c r="H3011" s="1"/>
      <c r="I3011" s="1"/>
      <c r="J3011" s="1"/>
      <c r="K3011" s="109"/>
      <c r="L3011" s="1"/>
      <c r="M3011" s="1"/>
      <c r="N3011" s="1"/>
      <c r="O3011" s="1"/>
      <c r="P3011" s="12"/>
      <c r="Q3011" s="12"/>
      <c r="R3011" s="12"/>
      <c r="S3011" s="12"/>
      <c r="T3011" s="12"/>
      <c r="U3011" s="12"/>
    </row>
    <row r="3012" spans="2:21" s="127" customFormat="1" ht="30" customHeight="1">
      <c r="B3012" s="180"/>
      <c r="C3012" s="210"/>
      <c r="D3012" s="180"/>
      <c r="E3012" s="107"/>
      <c r="F3012" s="179"/>
      <c r="G3012" s="179"/>
      <c r="H3012" s="1"/>
      <c r="I3012" s="1"/>
      <c r="J3012" s="1"/>
      <c r="K3012" s="109"/>
      <c r="L3012" s="1"/>
      <c r="M3012" s="1"/>
      <c r="N3012" s="1"/>
      <c r="O3012" s="1"/>
      <c r="P3012" s="12"/>
      <c r="Q3012" s="12"/>
      <c r="R3012" s="12"/>
      <c r="S3012" s="12"/>
      <c r="T3012" s="12"/>
      <c r="U3012" s="12"/>
    </row>
    <row r="3013" spans="2:21" s="127" customFormat="1" ht="30" customHeight="1">
      <c r="B3013" s="180"/>
      <c r="C3013" s="210"/>
      <c r="D3013" s="180"/>
      <c r="E3013" s="107"/>
      <c r="F3013" s="179"/>
      <c r="G3013" s="179"/>
      <c r="H3013" s="1"/>
      <c r="I3013" s="1"/>
      <c r="J3013" s="1"/>
      <c r="K3013" s="109"/>
      <c r="L3013" s="1"/>
      <c r="M3013" s="1"/>
      <c r="N3013" s="1"/>
      <c r="O3013" s="1"/>
      <c r="P3013" s="12"/>
      <c r="Q3013" s="12"/>
      <c r="R3013" s="12"/>
      <c r="S3013" s="12"/>
      <c r="T3013" s="12"/>
      <c r="U3013" s="12"/>
    </row>
    <row r="3014" spans="2:21" s="127" customFormat="1" ht="30" customHeight="1">
      <c r="B3014" s="180"/>
      <c r="C3014" s="210"/>
      <c r="D3014" s="180"/>
      <c r="E3014" s="107"/>
      <c r="F3014" s="179"/>
      <c r="G3014" s="179"/>
      <c r="H3014" s="1"/>
      <c r="I3014" s="1"/>
      <c r="J3014" s="1"/>
      <c r="K3014" s="109"/>
      <c r="L3014" s="1"/>
      <c r="M3014" s="1"/>
      <c r="N3014" s="1"/>
      <c r="O3014" s="1"/>
      <c r="P3014" s="12"/>
      <c r="Q3014" s="12"/>
      <c r="R3014" s="12"/>
      <c r="S3014" s="12"/>
      <c r="T3014" s="12"/>
      <c r="U3014" s="12"/>
    </row>
    <row r="3015" spans="2:21" s="127" customFormat="1" ht="30" customHeight="1">
      <c r="B3015" s="180"/>
      <c r="C3015" s="210"/>
      <c r="D3015" s="180"/>
      <c r="E3015" s="107"/>
      <c r="F3015" s="179"/>
      <c r="G3015" s="179"/>
      <c r="H3015" s="1"/>
      <c r="I3015" s="1"/>
      <c r="J3015" s="1"/>
      <c r="K3015" s="109"/>
      <c r="L3015" s="1"/>
      <c r="M3015" s="1"/>
      <c r="N3015" s="1"/>
      <c r="O3015" s="1"/>
      <c r="P3015" s="12"/>
      <c r="Q3015" s="12"/>
      <c r="R3015" s="12"/>
      <c r="S3015" s="12"/>
      <c r="T3015" s="12"/>
      <c r="U3015" s="12"/>
    </row>
    <row r="3016" spans="2:21" s="127" customFormat="1" ht="30" customHeight="1">
      <c r="B3016" s="180"/>
      <c r="C3016" s="210"/>
      <c r="D3016" s="180"/>
      <c r="E3016" s="107"/>
      <c r="F3016" s="179"/>
      <c r="G3016" s="179"/>
      <c r="H3016" s="1"/>
      <c r="I3016" s="1"/>
      <c r="J3016" s="1"/>
      <c r="K3016" s="109"/>
      <c r="L3016" s="1"/>
      <c r="M3016" s="1"/>
      <c r="N3016" s="1"/>
      <c r="O3016" s="1"/>
      <c r="P3016" s="12"/>
      <c r="Q3016" s="12"/>
      <c r="R3016" s="12"/>
      <c r="S3016" s="12"/>
      <c r="T3016" s="12"/>
      <c r="U3016" s="12"/>
    </row>
    <row r="3017" spans="2:21" s="127" customFormat="1" ht="30" customHeight="1">
      <c r="B3017" s="180"/>
      <c r="C3017" s="210"/>
      <c r="D3017" s="180"/>
      <c r="E3017" s="107"/>
      <c r="F3017" s="179"/>
      <c r="G3017" s="179"/>
      <c r="H3017" s="1"/>
      <c r="I3017" s="1"/>
      <c r="J3017" s="1"/>
      <c r="K3017" s="109"/>
      <c r="L3017" s="1"/>
      <c r="M3017" s="1"/>
      <c r="N3017" s="1"/>
      <c r="O3017" s="1"/>
      <c r="P3017" s="12"/>
      <c r="Q3017" s="12"/>
      <c r="R3017" s="12"/>
      <c r="S3017" s="12"/>
      <c r="T3017" s="12"/>
      <c r="U3017" s="12"/>
    </row>
    <row r="3018" spans="2:21" s="127" customFormat="1" ht="30" customHeight="1">
      <c r="B3018" s="180"/>
      <c r="C3018" s="210"/>
      <c r="D3018" s="180"/>
      <c r="E3018" s="107"/>
      <c r="F3018" s="179"/>
      <c r="G3018" s="179"/>
      <c r="H3018" s="1"/>
      <c r="I3018" s="1"/>
      <c r="J3018" s="1"/>
      <c r="K3018" s="109"/>
      <c r="L3018" s="1"/>
      <c r="M3018" s="1"/>
      <c r="N3018" s="1"/>
      <c r="O3018" s="1"/>
      <c r="P3018" s="12"/>
      <c r="Q3018" s="12"/>
      <c r="R3018" s="12"/>
      <c r="S3018" s="12"/>
      <c r="T3018" s="12"/>
      <c r="U3018" s="12"/>
    </row>
    <row r="3019" spans="2:21" s="127" customFormat="1" ht="30" customHeight="1">
      <c r="B3019" s="180"/>
      <c r="C3019" s="210"/>
      <c r="D3019" s="180"/>
      <c r="E3019" s="107"/>
      <c r="F3019" s="179"/>
      <c r="G3019" s="179"/>
      <c r="H3019" s="1"/>
      <c r="I3019" s="1"/>
      <c r="J3019" s="1"/>
      <c r="K3019" s="109"/>
      <c r="L3019" s="1"/>
      <c r="M3019" s="1"/>
      <c r="N3019" s="1"/>
      <c r="O3019" s="1"/>
      <c r="P3019" s="12"/>
      <c r="Q3019" s="12"/>
      <c r="R3019" s="12"/>
      <c r="S3019" s="12"/>
      <c r="T3019" s="12"/>
      <c r="U3019" s="12"/>
    </row>
    <row r="3020" spans="2:21" s="127" customFormat="1" ht="30" customHeight="1">
      <c r="B3020" s="180"/>
      <c r="C3020" s="210"/>
      <c r="D3020" s="180"/>
      <c r="E3020" s="107"/>
      <c r="F3020" s="179"/>
      <c r="G3020" s="179"/>
      <c r="H3020" s="1"/>
      <c r="I3020" s="1"/>
      <c r="J3020" s="1"/>
      <c r="K3020" s="109"/>
      <c r="L3020" s="1"/>
      <c r="M3020" s="1"/>
      <c r="N3020" s="1"/>
      <c r="O3020" s="1"/>
      <c r="P3020" s="12"/>
      <c r="Q3020" s="12"/>
      <c r="R3020" s="12"/>
      <c r="S3020" s="12"/>
      <c r="T3020" s="12"/>
      <c r="U3020" s="12"/>
    </row>
    <row r="3021" spans="2:21" s="127" customFormat="1" ht="30" customHeight="1">
      <c r="B3021" s="180"/>
      <c r="C3021" s="210"/>
      <c r="D3021" s="180"/>
      <c r="E3021" s="107"/>
      <c r="F3021" s="179"/>
      <c r="G3021" s="179"/>
      <c r="H3021" s="1"/>
      <c r="I3021" s="1"/>
      <c r="J3021" s="1"/>
      <c r="K3021" s="109"/>
      <c r="L3021" s="1"/>
      <c r="M3021" s="1"/>
      <c r="N3021" s="1"/>
      <c r="O3021" s="1"/>
      <c r="P3021" s="12"/>
      <c r="Q3021" s="12"/>
      <c r="R3021" s="12"/>
      <c r="S3021" s="12"/>
      <c r="T3021" s="12"/>
      <c r="U3021" s="12"/>
    </row>
    <row r="3022" spans="2:21" s="127" customFormat="1" ht="30" customHeight="1">
      <c r="B3022" s="180"/>
      <c r="C3022" s="210"/>
      <c r="D3022" s="180"/>
      <c r="E3022" s="107"/>
      <c r="F3022" s="179"/>
      <c r="G3022" s="179"/>
      <c r="H3022" s="1"/>
      <c r="I3022" s="1"/>
      <c r="J3022" s="1"/>
      <c r="K3022" s="109"/>
      <c r="L3022" s="1"/>
      <c r="M3022" s="1"/>
      <c r="N3022" s="1"/>
      <c r="O3022" s="1"/>
      <c r="P3022" s="12"/>
      <c r="Q3022" s="12"/>
      <c r="R3022" s="12"/>
      <c r="S3022" s="12"/>
      <c r="T3022" s="12"/>
      <c r="U3022" s="12"/>
    </row>
    <row r="3023" spans="2:21" s="127" customFormat="1" ht="30" customHeight="1">
      <c r="B3023" s="180"/>
      <c r="C3023" s="210"/>
      <c r="D3023" s="180"/>
      <c r="E3023" s="107"/>
      <c r="F3023" s="179"/>
      <c r="G3023" s="179"/>
      <c r="H3023" s="1"/>
      <c r="I3023" s="1"/>
      <c r="J3023" s="1"/>
      <c r="K3023" s="109"/>
      <c r="L3023" s="1"/>
      <c r="M3023" s="1"/>
      <c r="N3023" s="1"/>
      <c r="O3023" s="1"/>
      <c r="P3023" s="12"/>
      <c r="Q3023" s="12"/>
      <c r="R3023" s="12"/>
      <c r="S3023" s="12"/>
      <c r="T3023" s="12"/>
      <c r="U3023" s="12"/>
    </row>
    <row r="3024" spans="2:21" s="127" customFormat="1" ht="30" customHeight="1">
      <c r="B3024" s="180"/>
      <c r="C3024" s="210"/>
      <c r="D3024" s="180"/>
      <c r="E3024" s="107"/>
      <c r="F3024" s="179"/>
      <c r="G3024" s="179"/>
      <c r="H3024" s="1"/>
      <c r="I3024" s="1"/>
      <c r="J3024" s="1"/>
      <c r="K3024" s="109"/>
      <c r="L3024" s="1"/>
      <c r="M3024" s="1"/>
      <c r="N3024" s="1"/>
      <c r="O3024" s="1"/>
      <c r="P3024" s="12"/>
      <c r="Q3024" s="12"/>
      <c r="R3024" s="12"/>
      <c r="S3024" s="12"/>
      <c r="T3024" s="12"/>
      <c r="U3024" s="12"/>
    </row>
    <row r="3025" spans="2:21" s="127" customFormat="1" ht="30" customHeight="1">
      <c r="B3025" s="180"/>
      <c r="C3025" s="210"/>
      <c r="D3025" s="180"/>
      <c r="E3025" s="107"/>
      <c r="F3025" s="179"/>
      <c r="G3025" s="179"/>
      <c r="H3025" s="1"/>
      <c r="I3025" s="1"/>
      <c r="J3025" s="1"/>
      <c r="K3025" s="109"/>
      <c r="L3025" s="1"/>
      <c r="M3025" s="1"/>
      <c r="N3025" s="1"/>
      <c r="O3025" s="1"/>
      <c r="P3025" s="12"/>
      <c r="Q3025" s="12"/>
      <c r="R3025" s="12"/>
      <c r="S3025" s="12"/>
      <c r="T3025" s="12"/>
      <c r="U3025" s="12"/>
    </row>
    <row r="3026" spans="2:21" s="127" customFormat="1" ht="30" customHeight="1">
      <c r="B3026" s="180"/>
      <c r="C3026" s="210"/>
      <c r="D3026" s="180"/>
      <c r="E3026" s="107"/>
      <c r="F3026" s="179"/>
      <c r="G3026" s="179"/>
      <c r="H3026" s="1"/>
      <c r="I3026" s="1"/>
      <c r="J3026" s="1"/>
      <c r="K3026" s="109"/>
      <c r="L3026" s="1"/>
      <c r="M3026" s="1"/>
      <c r="N3026" s="1"/>
      <c r="O3026" s="1"/>
      <c r="P3026" s="12"/>
      <c r="Q3026" s="12"/>
      <c r="R3026" s="12"/>
      <c r="S3026" s="12"/>
      <c r="T3026" s="12"/>
      <c r="U3026" s="12"/>
    </row>
    <row r="3027" spans="2:21" s="127" customFormat="1" ht="30" customHeight="1">
      <c r="B3027" s="180"/>
      <c r="C3027" s="210"/>
      <c r="D3027" s="180"/>
      <c r="E3027" s="107"/>
      <c r="F3027" s="179"/>
      <c r="G3027" s="179"/>
      <c r="H3027" s="1"/>
      <c r="I3027" s="1"/>
      <c r="J3027" s="1"/>
      <c r="K3027" s="109"/>
      <c r="L3027" s="1"/>
      <c r="M3027" s="1"/>
      <c r="N3027" s="1"/>
      <c r="O3027" s="1"/>
      <c r="P3027" s="12"/>
      <c r="Q3027" s="12"/>
      <c r="R3027" s="12"/>
      <c r="S3027" s="12"/>
      <c r="T3027" s="12"/>
      <c r="U3027" s="12"/>
    </row>
    <row r="3028" spans="2:21" s="127" customFormat="1" ht="30" customHeight="1">
      <c r="B3028" s="180"/>
      <c r="C3028" s="210"/>
      <c r="D3028" s="180"/>
      <c r="E3028" s="107"/>
      <c r="F3028" s="179"/>
      <c r="G3028" s="179"/>
      <c r="H3028" s="1"/>
      <c r="I3028" s="1"/>
      <c r="J3028" s="1"/>
      <c r="K3028" s="109"/>
      <c r="L3028" s="1"/>
      <c r="M3028" s="1"/>
      <c r="N3028" s="1"/>
      <c r="O3028" s="1"/>
      <c r="P3028" s="12"/>
      <c r="Q3028" s="12"/>
      <c r="R3028" s="12"/>
      <c r="S3028" s="12"/>
      <c r="T3028" s="12"/>
      <c r="U3028" s="12"/>
    </row>
    <row r="3029" spans="2:21" s="127" customFormat="1" ht="30" customHeight="1">
      <c r="B3029" s="180"/>
      <c r="C3029" s="210"/>
      <c r="D3029" s="180"/>
      <c r="E3029" s="107"/>
      <c r="F3029" s="179"/>
      <c r="G3029" s="179"/>
      <c r="H3029" s="1"/>
      <c r="I3029" s="1"/>
      <c r="J3029" s="1"/>
      <c r="K3029" s="109"/>
      <c r="L3029" s="1"/>
      <c r="M3029" s="1"/>
      <c r="N3029" s="1"/>
      <c r="O3029" s="1"/>
      <c r="P3029" s="12"/>
      <c r="Q3029" s="12"/>
      <c r="R3029" s="12"/>
      <c r="S3029" s="12"/>
      <c r="T3029" s="12"/>
      <c r="U3029" s="12"/>
    </row>
    <row r="3030" spans="2:21" s="127" customFormat="1" ht="30" customHeight="1">
      <c r="B3030" s="180"/>
      <c r="C3030" s="210"/>
      <c r="D3030" s="180"/>
      <c r="E3030" s="107"/>
      <c r="F3030" s="179"/>
      <c r="G3030" s="179"/>
      <c r="H3030" s="1"/>
      <c r="I3030" s="1"/>
      <c r="J3030" s="1"/>
      <c r="K3030" s="109"/>
      <c r="L3030" s="1"/>
      <c r="M3030" s="1"/>
      <c r="N3030" s="1"/>
      <c r="O3030" s="1"/>
      <c r="P3030" s="12"/>
      <c r="Q3030" s="12"/>
      <c r="R3030" s="12"/>
      <c r="S3030" s="12"/>
      <c r="T3030" s="12"/>
      <c r="U3030" s="12"/>
    </row>
    <row r="3031" spans="2:21" s="127" customFormat="1" ht="30" customHeight="1">
      <c r="B3031" s="180"/>
      <c r="C3031" s="210"/>
      <c r="D3031" s="180"/>
      <c r="E3031" s="107"/>
      <c r="F3031" s="179"/>
      <c r="G3031" s="179"/>
      <c r="H3031" s="1"/>
      <c r="I3031" s="1"/>
      <c r="J3031" s="1"/>
      <c r="K3031" s="109"/>
      <c r="L3031" s="1"/>
      <c r="M3031" s="1"/>
      <c r="N3031" s="1"/>
      <c r="O3031" s="1"/>
      <c r="P3031" s="12"/>
      <c r="Q3031" s="12"/>
      <c r="R3031" s="12"/>
      <c r="S3031" s="12"/>
      <c r="T3031" s="12"/>
      <c r="U3031" s="12"/>
    </row>
    <row r="3032" spans="2:21" s="127" customFormat="1" ht="30" customHeight="1">
      <c r="B3032" s="180"/>
      <c r="C3032" s="210"/>
      <c r="D3032" s="180"/>
      <c r="E3032" s="107"/>
      <c r="F3032" s="179"/>
      <c r="G3032" s="179"/>
      <c r="H3032" s="1"/>
      <c r="I3032" s="1"/>
      <c r="J3032" s="1"/>
      <c r="K3032" s="109"/>
      <c r="L3032" s="1"/>
      <c r="M3032" s="1"/>
      <c r="N3032" s="1"/>
      <c r="O3032" s="1"/>
      <c r="P3032" s="12"/>
      <c r="Q3032" s="12"/>
      <c r="R3032" s="12"/>
      <c r="S3032" s="12"/>
      <c r="T3032" s="12"/>
      <c r="U3032" s="12"/>
    </row>
    <row r="3033" spans="2:21" s="127" customFormat="1" ht="30" customHeight="1">
      <c r="B3033" s="180"/>
      <c r="C3033" s="210"/>
      <c r="D3033" s="180"/>
      <c r="E3033" s="107"/>
      <c r="F3033" s="179"/>
      <c r="G3033" s="179"/>
      <c r="H3033" s="1"/>
      <c r="I3033" s="1"/>
      <c r="J3033" s="1"/>
      <c r="K3033" s="109"/>
      <c r="L3033" s="1"/>
      <c r="M3033" s="1"/>
      <c r="N3033" s="1"/>
      <c r="O3033" s="1"/>
      <c r="P3033" s="12"/>
      <c r="Q3033" s="12"/>
      <c r="R3033" s="12"/>
      <c r="S3033" s="12"/>
      <c r="T3033" s="12"/>
      <c r="U3033" s="12"/>
    </row>
    <row r="3034" spans="2:21" s="127" customFormat="1" ht="30" customHeight="1">
      <c r="B3034" s="180"/>
      <c r="C3034" s="210"/>
      <c r="D3034" s="180"/>
      <c r="E3034" s="107"/>
      <c r="F3034" s="179"/>
      <c r="G3034" s="179"/>
      <c r="H3034" s="1"/>
      <c r="I3034" s="1"/>
      <c r="J3034" s="1"/>
      <c r="K3034" s="109"/>
      <c r="L3034" s="1"/>
      <c r="M3034" s="1"/>
      <c r="N3034" s="1"/>
      <c r="O3034" s="1"/>
      <c r="P3034" s="12"/>
      <c r="Q3034" s="12"/>
      <c r="R3034" s="12"/>
      <c r="S3034" s="12"/>
      <c r="T3034" s="12"/>
      <c r="U3034" s="12"/>
    </row>
    <row r="3035" spans="2:21" s="127" customFormat="1" ht="30" customHeight="1">
      <c r="B3035" s="180"/>
      <c r="C3035" s="210"/>
      <c r="D3035" s="180"/>
      <c r="E3035" s="107"/>
      <c r="F3035" s="179"/>
      <c r="G3035" s="179"/>
      <c r="H3035" s="1"/>
      <c r="I3035" s="1"/>
      <c r="J3035" s="1"/>
      <c r="K3035" s="109"/>
      <c r="L3035" s="1"/>
      <c r="M3035" s="1"/>
      <c r="N3035" s="1"/>
      <c r="O3035" s="1"/>
      <c r="P3035" s="12"/>
      <c r="Q3035" s="12"/>
      <c r="R3035" s="12"/>
      <c r="S3035" s="12"/>
      <c r="T3035" s="12"/>
      <c r="U3035" s="12"/>
    </row>
    <row r="3036" spans="2:21" s="127" customFormat="1" ht="30" customHeight="1">
      <c r="B3036" s="180"/>
      <c r="C3036" s="210"/>
      <c r="D3036" s="180"/>
      <c r="E3036" s="107"/>
      <c r="F3036" s="179"/>
      <c r="G3036" s="179"/>
      <c r="H3036" s="1"/>
      <c r="I3036" s="1"/>
      <c r="J3036" s="1"/>
      <c r="K3036" s="109"/>
      <c r="L3036" s="1"/>
      <c r="M3036" s="1"/>
      <c r="N3036" s="1"/>
      <c r="O3036" s="1"/>
      <c r="P3036" s="12"/>
      <c r="Q3036" s="12"/>
      <c r="R3036" s="12"/>
      <c r="S3036" s="12"/>
      <c r="T3036" s="12"/>
      <c r="U3036" s="12"/>
    </row>
    <row r="3037" spans="2:21" s="127" customFormat="1" ht="30" customHeight="1">
      <c r="B3037" s="180"/>
      <c r="C3037" s="210"/>
      <c r="D3037" s="180"/>
      <c r="E3037" s="107"/>
      <c r="F3037" s="179"/>
      <c r="G3037" s="179"/>
      <c r="H3037" s="1"/>
      <c r="I3037" s="1"/>
      <c r="J3037" s="1"/>
      <c r="K3037" s="109"/>
      <c r="L3037" s="1"/>
      <c r="M3037" s="1"/>
      <c r="N3037" s="1"/>
      <c r="O3037" s="1"/>
      <c r="P3037" s="12"/>
      <c r="Q3037" s="12"/>
      <c r="R3037" s="12"/>
      <c r="S3037" s="12"/>
      <c r="T3037" s="12"/>
      <c r="U3037" s="12"/>
    </row>
    <row r="3038" spans="2:21" s="127" customFormat="1" ht="30" customHeight="1">
      <c r="B3038" s="180"/>
      <c r="C3038" s="210"/>
      <c r="D3038" s="180"/>
      <c r="E3038" s="107"/>
      <c r="F3038" s="179"/>
      <c r="G3038" s="179"/>
      <c r="H3038" s="1"/>
      <c r="I3038" s="1"/>
      <c r="J3038" s="1"/>
      <c r="K3038" s="109"/>
      <c r="L3038" s="1"/>
      <c r="M3038" s="1"/>
      <c r="N3038" s="1"/>
      <c r="O3038" s="1"/>
      <c r="P3038" s="12"/>
      <c r="Q3038" s="12"/>
      <c r="R3038" s="12"/>
      <c r="S3038" s="12"/>
      <c r="T3038" s="12"/>
      <c r="U3038" s="12"/>
    </row>
    <row r="3039" spans="2:21" s="127" customFormat="1" ht="30" customHeight="1">
      <c r="B3039" s="180"/>
      <c r="C3039" s="210"/>
      <c r="D3039" s="180"/>
      <c r="E3039" s="107"/>
      <c r="F3039" s="179"/>
      <c r="G3039" s="179"/>
      <c r="H3039" s="1"/>
      <c r="I3039" s="1"/>
      <c r="J3039" s="1"/>
      <c r="K3039" s="109"/>
      <c r="L3039" s="1"/>
      <c r="M3039" s="1"/>
      <c r="N3039" s="1"/>
      <c r="O3039" s="1"/>
      <c r="P3039" s="12"/>
      <c r="Q3039" s="12"/>
      <c r="R3039" s="12"/>
      <c r="S3039" s="12"/>
      <c r="T3039" s="12"/>
      <c r="U3039" s="12"/>
    </row>
    <row r="3040" spans="2:21" s="127" customFormat="1" ht="30" customHeight="1">
      <c r="B3040" s="180"/>
      <c r="C3040" s="210"/>
      <c r="D3040" s="180"/>
      <c r="E3040" s="107"/>
      <c r="F3040" s="179"/>
      <c r="G3040" s="179"/>
      <c r="H3040" s="1"/>
      <c r="I3040" s="1"/>
      <c r="J3040" s="1"/>
      <c r="K3040" s="109"/>
      <c r="L3040" s="1"/>
      <c r="M3040" s="1"/>
      <c r="N3040" s="1"/>
      <c r="O3040" s="1"/>
      <c r="P3040" s="12"/>
      <c r="Q3040" s="12"/>
      <c r="R3040" s="12"/>
      <c r="S3040" s="12"/>
      <c r="T3040" s="12"/>
      <c r="U3040" s="12"/>
    </row>
    <row r="3041" spans="2:21" s="127" customFormat="1" ht="30" customHeight="1">
      <c r="B3041" s="180"/>
      <c r="C3041" s="210"/>
      <c r="D3041" s="180"/>
      <c r="E3041" s="107"/>
      <c r="F3041" s="179"/>
      <c r="G3041" s="179"/>
      <c r="H3041" s="1"/>
      <c r="I3041" s="1"/>
      <c r="J3041" s="1"/>
      <c r="K3041" s="109"/>
      <c r="L3041" s="1"/>
      <c r="M3041" s="1"/>
      <c r="N3041" s="1"/>
      <c r="O3041" s="1"/>
      <c r="P3041" s="12"/>
      <c r="Q3041" s="12"/>
      <c r="R3041" s="12"/>
      <c r="S3041" s="12"/>
      <c r="T3041" s="12"/>
      <c r="U3041" s="12"/>
    </row>
    <row r="3042" spans="2:21" s="127" customFormat="1" ht="30" customHeight="1">
      <c r="B3042" s="180"/>
      <c r="C3042" s="210"/>
      <c r="D3042" s="180"/>
      <c r="E3042" s="107"/>
      <c r="F3042" s="179"/>
      <c r="G3042" s="179"/>
      <c r="H3042" s="1"/>
      <c r="I3042" s="1"/>
      <c r="J3042" s="1"/>
      <c r="K3042" s="109"/>
      <c r="L3042" s="1"/>
      <c r="M3042" s="1"/>
      <c r="N3042" s="1"/>
      <c r="O3042" s="1"/>
      <c r="P3042" s="12"/>
      <c r="Q3042" s="12"/>
      <c r="R3042" s="12"/>
      <c r="S3042" s="12"/>
      <c r="T3042" s="12"/>
      <c r="U3042" s="12"/>
    </row>
    <row r="3043" spans="2:21" s="127" customFormat="1" ht="30" customHeight="1">
      <c r="B3043" s="180"/>
      <c r="C3043" s="210"/>
      <c r="D3043" s="180"/>
      <c r="E3043" s="107"/>
      <c r="F3043" s="179"/>
      <c r="G3043" s="179"/>
      <c r="H3043" s="1"/>
      <c r="I3043" s="1"/>
      <c r="J3043" s="1"/>
      <c r="K3043" s="109"/>
      <c r="L3043" s="1"/>
      <c r="M3043" s="1"/>
      <c r="N3043" s="1"/>
      <c r="O3043" s="1"/>
      <c r="P3043" s="12"/>
      <c r="Q3043" s="12"/>
      <c r="R3043" s="12"/>
      <c r="S3043" s="12"/>
      <c r="T3043" s="12"/>
      <c r="U3043" s="12"/>
    </row>
    <row r="3044" spans="2:21" s="127" customFormat="1" ht="30" customHeight="1">
      <c r="B3044" s="180"/>
      <c r="C3044" s="210"/>
      <c r="D3044" s="180"/>
      <c r="E3044" s="107"/>
      <c r="F3044" s="179"/>
      <c r="G3044" s="179"/>
      <c r="H3044" s="1"/>
      <c r="I3044" s="1"/>
      <c r="J3044" s="1"/>
      <c r="K3044" s="109"/>
      <c r="L3044" s="1"/>
      <c r="M3044" s="1"/>
      <c r="N3044" s="1"/>
      <c r="O3044" s="1"/>
      <c r="P3044" s="12"/>
      <c r="Q3044" s="12"/>
      <c r="R3044" s="12"/>
      <c r="S3044" s="12"/>
      <c r="T3044" s="12"/>
      <c r="U3044" s="12"/>
    </row>
    <row r="3045" spans="2:21" s="127" customFormat="1" ht="30" customHeight="1">
      <c r="B3045" s="180"/>
      <c r="C3045" s="210"/>
      <c r="D3045" s="180"/>
      <c r="E3045" s="107"/>
      <c r="F3045" s="179"/>
      <c r="G3045" s="179"/>
      <c r="H3045" s="1"/>
      <c r="I3045" s="1"/>
      <c r="J3045" s="1"/>
      <c r="K3045" s="109"/>
      <c r="L3045" s="1"/>
      <c r="M3045" s="1"/>
      <c r="N3045" s="1"/>
      <c r="O3045" s="1"/>
      <c r="P3045" s="12"/>
      <c r="Q3045" s="12"/>
      <c r="R3045" s="12"/>
      <c r="S3045" s="12"/>
      <c r="T3045" s="12"/>
      <c r="U3045" s="12"/>
    </row>
    <row r="3046" spans="2:21" s="127" customFormat="1" ht="30" customHeight="1">
      <c r="B3046" s="180"/>
      <c r="C3046" s="210"/>
      <c r="D3046" s="180"/>
      <c r="E3046" s="107"/>
      <c r="F3046" s="179"/>
      <c r="G3046" s="179"/>
      <c r="H3046" s="1"/>
      <c r="I3046" s="1"/>
      <c r="J3046" s="1"/>
      <c r="K3046" s="109"/>
      <c r="L3046" s="1"/>
      <c r="M3046" s="1"/>
      <c r="N3046" s="1"/>
      <c r="O3046" s="1"/>
      <c r="P3046" s="12"/>
      <c r="Q3046" s="12"/>
      <c r="R3046" s="12"/>
      <c r="S3046" s="12"/>
      <c r="T3046" s="12"/>
      <c r="U3046" s="12"/>
    </row>
    <row r="3047" spans="2:21" s="127" customFormat="1" ht="30" customHeight="1">
      <c r="B3047" s="180"/>
      <c r="C3047" s="210"/>
      <c r="D3047" s="180"/>
      <c r="E3047" s="107"/>
      <c r="F3047" s="179"/>
      <c r="G3047" s="179"/>
      <c r="H3047" s="1"/>
      <c r="I3047" s="1"/>
      <c r="J3047" s="1"/>
      <c r="K3047" s="109"/>
      <c r="L3047" s="1"/>
      <c r="M3047" s="1"/>
      <c r="N3047" s="1"/>
      <c r="O3047" s="1"/>
      <c r="P3047" s="12"/>
      <c r="Q3047" s="12"/>
      <c r="R3047" s="12"/>
      <c r="S3047" s="12"/>
      <c r="T3047" s="12"/>
      <c r="U3047" s="12"/>
    </row>
    <row r="3048" spans="2:21" s="127" customFormat="1" ht="30" customHeight="1">
      <c r="B3048" s="180"/>
      <c r="C3048" s="210"/>
      <c r="D3048" s="180"/>
      <c r="E3048" s="107"/>
      <c r="F3048" s="179"/>
      <c r="G3048" s="179"/>
      <c r="H3048" s="1"/>
      <c r="I3048" s="1"/>
      <c r="J3048" s="1"/>
      <c r="K3048" s="109"/>
      <c r="L3048" s="1"/>
      <c r="M3048" s="1"/>
      <c r="N3048" s="1"/>
      <c r="O3048" s="1"/>
      <c r="P3048" s="12"/>
      <c r="Q3048" s="12"/>
      <c r="R3048" s="12"/>
      <c r="S3048" s="12"/>
      <c r="T3048" s="12"/>
      <c r="U3048" s="12"/>
    </row>
    <row r="3049" spans="2:21" s="127" customFormat="1" ht="30" customHeight="1">
      <c r="B3049" s="180"/>
      <c r="C3049" s="210"/>
      <c r="D3049" s="180"/>
      <c r="E3049" s="107"/>
      <c r="F3049" s="179"/>
      <c r="G3049" s="179"/>
      <c r="H3049" s="1"/>
      <c r="I3049" s="1"/>
      <c r="J3049" s="1"/>
      <c r="K3049" s="109"/>
      <c r="L3049" s="1"/>
      <c r="M3049" s="1"/>
      <c r="N3049" s="1"/>
      <c r="O3049" s="1"/>
      <c r="P3049" s="12"/>
      <c r="Q3049" s="12"/>
      <c r="R3049" s="12"/>
      <c r="S3049" s="12"/>
      <c r="T3049" s="12"/>
      <c r="U3049" s="12"/>
    </row>
    <row r="3050" spans="2:21" s="127" customFormat="1" ht="30" customHeight="1">
      <c r="B3050" s="180"/>
      <c r="C3050" s="210"/>
      <c r="D3050" s="180"/>
      <c r="E3050" s="107"/>
      <c r="F3050" s="179"/>
      <c r="G3050" s="179"/>
      <c r="H3050" s="1"/>
      <c r="I3050" s="1"/>
      <c r="J3050" s="1"/>
      <c r="K3050" s="109"/>
      <c r="L3050" s="1"/>
      <c r="M3050" s="1"/>
      <c r="N3050" s="1"/>
      <c r="O3050" s="1"/>
      <c r="P3050" s="12"/>
      <c r="Q3050" s="12"/>
      <c r="R3050" s="12"/>
      <c r="S3050" s="12"/>
      <c r="T3050" s="12"/>
      <c r="U3050" s="12"/>
    </row>
    <row r="3051" spans="2:21" s="127" customFormat="1" ht="30" customHeight="1">
      <c r="B3051" s="180"/>
      <c r="C3051" s="210"/>
      <c r="D3051" s="180"/>
      <c r="E3051" s="107"/>
      <c r="F3051" s="179"/>
      <c r="G3051" s="179"/>
      <c r="H3051" s="1"/>
      <c r="I3051" s="1"/>
      <c r="J3051" s="1"/>
      <c r="K3051" s="109"/>
      <c r="L3051" s="1"/>
      <c r="M3051" s="1"/>
      <c r="N3051" s="1"/>
      <c r="O3051" s="1"/>
      <c r="P3051" s="12"/>
      <c r="Q3051" s="12"/>
      <c r="R3051" s="12"/>
      <c r="S3051" s="12"/>
      <c r="T3051" s="12"/>
      <c r="U3051" s="12"/>
    </row>
    <row r="3052" spans="2:21" s="127" customFormat="1" ht="30" customHeight="1">
      <c r="B3052" s="180"/>
      <c r="C3052" s="210"/>
      <c r="D3052" s="180"/>
      <c r="E3052" s="107"/>
      <c r="F3052" s="179"/>
      <c r="G3052" s="179"/>
      <c r="H3052" s="1"/>
      <c r="I3052" s="1"/>
      <c r="J3052" s="1"/>
      <c r="K3052" s="109"/>
      <c r="L3052" s="1"/>
      <c r="M3052" s="1"/>
      <c r="N3052" s="1"/>
      <c r="O3052" s="1"/>
      <c r="P3052" s="12"/>
      <c r="Q3052" s="12"/>
      <c r="R3052" s="12"/>
      <c r="S3052" s="12"/>
      <c r="T3052" s="12"/>
      <c r="U3052" s="12"/>
    </row>
    <row r="3053" spans="2:21" s="127" customFormat="1" ht="30" customHeight="1">
      <c r="B3053" s="180"/>
      <c r="C3053" s="210"/>
      <c r="D3053" s="180"/>
      <c r="E3053" s="107"/>
      <c r="F3053" s="179"/>
      <c r="G3053" s="179"/>
      <c r="H3053" s="1"/>
      <c r="I3053" s="1"/>
      <c r="J3053" s="1"/>
      <c r="K3053" s="109"/>
      <c r="L3053" s="1"/>
      <c r="M3053" s="1"/>
      <c r="N3053" s="1"/>
      <c r="O3053" s="1"/>
      <c r="P3053" s="12"/>
      <c r="Q3053" s="12"/>
      <c r="R3053" s="12"/>
      <c r="S3053" s="12"/>
      <c r="T3053" s="12"/>
      <c r="U3053" s="12"/>
    </row>
    <row r="3054" spans="2:21" s="127" customFormat="1" ht="30" customHeight="1">
      <c r="B3054" s="180"/>
      <c r="C3054" s="210"/>
      <c r="D3054" s="180"/>
      <c r="E3054" s="107"/>
      <c r="F3054" s="179"/>
      <c r="G3054" s="179"/>
      <c r="H3054" s="1"/>
      <c r="I3054" s="1"/>
      <c r="J3054" s="1"/>
      <c r="K3054" s="109"/>
      <c r="L3054" s="1"/>
      <c r="M3054" s="1"/>
      <c r="N3054" s="1"/>
      <c r="O3054" s="1"/>
      <c r="P3054" s="12"/>
      <c r="Q3054" s="12"/>
      <c r="R3054" s="12"/>
      <c r="S3054" s="12"/>
      <c r="T3054" s="12"/>
      <c r="U3054" s="12"/>
    </row>
    <row r="3055" spans="2:21" s="127" customFormat="1" ht="30" customHeight="1">
      <c r="B3055" s="180"/>
      <c r="C3055" s="210"/>
      <c r="D3055" s="180"/>
      <c r="E3055" s="107"/>
      <c r="F3055" s="179"/>
      <c r="G3055" s="179"/>
      <c r="H3055" s="1"/>
      <c r="I3055" s="1"/>
      <c r="J3055" s="1"/>
      <c r="K3055" s="109"/>
      <c r="L3055" s="1"/>
      <c r="M3055" s="1"/>
      <c r="N3055" s="1"/>
      <c r="O3055" s="1"/>
      <c r="P3055" s="12"/>
      <c r="Q3055" s="12"/>
      <c r="R3055" s="12"/>
      <c r="S3055" s="12"/>
      <c r="T3055" s="12"/>
      <c r="U3055" s="12"/>
    </row>
    <row r="3056" spans="2:21" s="127" customFormat="1" ht="30" customHeight="1">
      <c r="B3056" s="180"/>
      <c r="C3056" s="210"/>
      <c r="D3056" s="180"/>
      <c r="E3056" s="107"/>
      <c r="F3056" s="179"/>
      <c r="G3056" s="179"/>
      <c r="H3056" s="1"/>
      <c r="I3056" s="1"/>
      <c r="J3056" s="1"/>
      <c r="K3056" s="109"/>
      <c r="L3056" s="1"/>
      <c r="M3056" s="1"/>
      <c r="N3056" s="1"/>
      <c r="O3056" s="1"/>
      <c r="P3056" s="12"/>
      <c r="Q3056" s="12"/>
      <c r="R3056" s="12"/>
      <c r="S3056" s="12"/>
      <c r="T3056" s="12"/>
      <c r="U3056" s="12"/>
    </row>
    <row r="3057" spans="2:21" s="127" customFormat="1" ht="30" customHeight="1">
      <c r="B3057" s="180"/>
      <c r="C3057" s="210"/>
      <c r="D3057" s="180"/>
      <c r="E3057" s="107"/>
      <c r="F3057" s="179"/>
      <c r="G3057" s="179"/>
      <c r="H3057" s="1"/>
      <c r="I3057" s="1"/>
      <c r="J3057" s="1"/>
      <c r="K3057" s="109"/>
      <c r="L3057" s="1"/>
      <c r="M3057" s="1"/>
      <c r="N3057" s="1"/>
      <c r="O3057" s="1"/>
      <c r="P3057" s="12"/>
      <c r="Q3057" s="12"/>
      <c r="R3057" s="12"/>
      <c r="S3057" s="12"/>
      <c r="T3057" s="12"/>
      <c r="U3057" s="12"/>
    </row>
    <row r="3058" spans="2:21" s="127" customFormat="1" ht="30" customHeight="1">
      <c r="B3058" s="180"/>
      <c r="C3058" s="210"/>
      <c r="D3058" s="180"/>
      <c r="E3058" s="107"/>
      <c r="F3058" s="179"/>
      <c r="G3058" s="179"/>
      <c r="H3058" s="1"/>
      <c r="I3058" s="1"/>
      <c r="J3058" s="1"/>
      <c r="K3058" s="109"/>
      <c r="L3058" s="1"/>
      <c r="M3058" s="1"/>
      <c r="N3058" s="1"/>
      <c r="O3058" s="1"/>
      <c r="P3058" s="12"/>
      <c r="Q3058" s="12"/>
      <c r="R3058" s="12"/>
      <c r="S3058" s="12"/>
      <c r="T3058" s="12"/>
      <c r="U3058" s="12"/>
    </row>
    <row r="3059" spans="2:21" s="127" customFormat="1" ht="30" customHeight="1">
      <c r="B3059" s="180"/>
      <c r="C3059" s="210"/>
      <c r="D3059" s="180"/>
      <c r="E3059" s="107"/>
      <c r="F3059" s="179"/>
      <c r="G3059" s="179"/>
      <c r="H3059" s="1"/>
      <c r="I3059" s="1"/>
      <c r="J3059" s="1"/>
      <c r="K3059" s="109"/>
      <c r="L3059" s="1"/>
      <c r="M3059" s="1"/>
      <c r="N3059" s="1"/>
      <c r="O3059" s="1"/>
      <c r="P3059" s="12"/>
      <c r="Q3059" s="12"/>
      <c r="R3059" s="12"/>
      <c r="S3059" s="12"/>
      <c r="T3059" s="12"/>
      <c r="U3059" s="12"/>
    </row>
    <row r="3060" spans="2:21" s="127" customFormat="1" ht="30" customHeight="1">
      <c r="B3060" s="180"/>
      <c r="C3060" s="210"/>
      <c r="D3060" s="180"/>
      <c r="E3060" s="107"/>
      <c r="F3060" s="179"/>
      <c r="G3060" s="179"/>
      <c r="H3060" s="1"/>
      <c r="I3060" s="1"/>
      <c r="J3060" s="1"/>
      <c r="K3060" s="109"/>
      <c r="L3060" s="1"/>
      <c r="M3060" s="1"/>
      <c r="N3060" s="1"/>
      <c r="O3060" s="1"/>
      <c r="P3060" s="12"/>
      <c r="Q3060" s="12"/>
      <c r="R3060" s="12"/>
      <c r="S3060" s="12"/>
      <c r="T3060" s="12"/>
      <c r="U3060" s="12"/>
    </row>
    <row r="3061" spans="2:21" s="127" customFormat="1" ht="30" customHeight="1">
      <c r="B3061" s="180"/>
      <c r="C3061" s="210"/>
      <c r="D3061" s="180"/>
      <c r="E3061" s="107"/>
      <c r="F3061" s="179"/>
      <c r="G3061" s="179"/>
      <c r="H3061" s="1"/>
      <c r="I3061" s="1"/>
      <c r="J3061" s="1"/>
      <c r="K3061" s="109"/>
      <c r="L3061" s="1"/>
      <c r="M3061" s="1"/>
      <c r="N3061" s="1"/>
      <c r="O3061" s="1"/>
      <c r="P3061" s="12"/>
      <c r="Q3061" s="12"/>
      <c r="R3061" s="12"/>
      <c r="S3061" s="12"/>
      <c r="T3061" s="12"/>
      <c r="U3061" s="12"/>
    </row>
    <row r="3062" spans="2:21" s="127" customFormat="1" ht="30" customHeight="1">
      <c r="B3062" s="180"/>
      <c r="C3062" s="210"/>
      <c r="D3062" s="180"/>
      <c r="E3062" s="107"/>
      <c r="F3062" s="179"/>
      <c r="G3062" s="179"/>
      <c r="H3062" s="1"/>
      <c r="I3062" s="1"/>
      <c r="J3062" s="1"/>
      <c r="K3062" s="109"/>
      <c r="L3062" s="1"/>
      <c r="M3062" s="1"/>
      <c r="N3062" s="1"/>
      <c r="O3062" s="1"/>
      <c r="P3062" s="12"/>
      <c r="Q3062" s="12"/>
      <c r="R3062" s="12"/>
      <c r="S3062" s="12"/>
      <c r="T3062" s="12"/>
      <c r="U3062" s="12"/>
    </row>
    <row r="3063" spans="2:21" s="127" customFormat="1" ht="30" customHeight="1">
      <c r="B3063" s="180"/>
      <c r="C3063" s="210"/>
      <c r="D3063" s="180"/>
      <c r="E3063" s="107"/>
      <c r="F3063" s="179"/>
      <c r="G3063" s="179"/>
      <c r="H3063" s="1"/>
      <c r="I3063" s="1"/>
      <c r="J3063" s="1"/>
      <c r="K3063" s="109"/>
      <c r="L3063" s="1"/>
      <c r="M3063" s="1"/>
      <c r="N3063" s="1"/>
      <c r="O3063" s="1"/>
      <c r="P3063" s="12"/>
      <c r="Q3063" s="12"/>
      <c r="R3063" s="12"/>
      <c r="S3063" s="12"/>
      <c r="T3063" s="12"/>
      <c r="U3063" s="12"/>
    </row>
    <row r="3064" spans="2:21" s="127" customFormat="1" ht="30" customHeight="1">
      <c r="B3064" s="180"/>
      <c r="C3064" s="210"/>
      <c r="D3064" s="180"/>
      <c r="E3064" s="107"/>
      <c r="F3064" s="179"/>
      <c r="G3064" s="179"/>
      <c r="H3064" s="1"/>
      <c r="I3064" s="1"/>
      <c r="J3064" s="1"/>
      <c r="K3064" s="109"/>
      <c r="L3064" s="1"/>
      <c r="M3064" s="1"/>
      <c r="N3064" s="1"/>
      <c r="O3064" s="1"/>
      <c r="P3064" s="12"/>
      <c r="Q3064" s="12"/>
      <c r="R3064" s="12"/>
      <c r="S3064" s="12"/>
      <c r="T3064" s="12"/>
      <c r="U3064" s="12"/>
    </row>
    <row r="3065" spans="2:21" s="127" customFormat="1" ht="30" customHeight="1">
      <c r="B3065" s="180"/>
      <c r="C3065" s="210"/>
      <c r="D3065" s="180"/>
      <c r="E3065" s="107"/>
      <c r="F3065" s="179"/>
      <c r="G3065" s="179"/>
      <c r="H3065" s="1"/>
      <c r="I3065" s="1"/>
      <c r="J3065" s="1"/>
      <c r="K3065" s="109"/>
      <c r="L3065" s="1"/>
      <c r="M3065" s="1"/>
      <c r="N3065" s="1"/>
      <c r="O3065" s="1"/>
      <c r="P3065" s="12"/>
      <c r="Q3065" s="12"/>
      <c r="R3065" s="12"/>
      <c r="S3065" s="12"/>
      <c r="T3065" s="12"/>
      <c r="U3065" s="12"/>
    </row>
    <row r="3066" spans="2:21" s="127" customFormat="1" ht="30" customHeight="1">
      <c r="B3066" s="180"/>
      <c r="C3066" s="210"/>
      <c r="D3066" s="180"/>
      <c r="E3066" s="107"/>
      <c r="F3066" s="179"/>
      <c r="G3066" s="179"/>
      <c r="H3066" s="1"/>
      <c r="I3066" s="1"/>
      <c r="J3066" s="1"/>
      <c r="K3066" s="109"/>
      <c r="L3066" s="1"/>
      <c r="M3066" s="1"/>
      <c r="N3066" s="1"/>
      <c r="O3066" s="1"/>
      <c r="P3066" s="12"/>
      <c r="Q3066" s="12"/>
      <c r="R3066" s="12"/>
      <c r="S3066" s="12"/>
      <c r="T3066" s="12"/>
      <c r="U3066" s="12"/>
    </row>
    <row r="3067" spans="2:21" s="127" customFormat="1" ht="30" customHeight="1">
      <c r="B3067" s="180"/>
      <c r="C3067" s="210"/>
      <c r="D3067" s="180"/>
      <c r="E3067" s="107"/>
      <c r="F3067" s="179"/>
      <c r="G3067" s="179"/>
      <c r="H3067" s="1"/>
      <c r="I3067" s="1"/>
      <c r="J3067" s="1"/>
      <c r="K3067" s="109"/>
      <c r="L3067" s="1"/>
      <c r="M3067" s="1"/>
      <c r="N3067" s="1"/>
      <c r="O3067" s="1"/>
      <c r="P3067" s="12"/>
      <c r="Q3067" s="12"/>
      <c r="R3067" s="12"/>
      <c r="S3067" s="12"/>
      <c r="T3067" s="12"/>
      <c r="U3067" s="12"/>
    </row>
    <row r="3068" spans="2:21" s="127" customFormat="1" ht="30" customHeight="1">
      <c r="B3068" s="180"/>
      <c r="C3068" s="210"/>
      <c r="D3068" s="180"/>
      <c r="E3068" s="107"/>
      <c r="F3068" s="179"/>
      <c r="G3068" s="179"/>
      <c r="H3068" s="1"/>
      <c r="I3068" s="1"/>
      <c r="J3068" s="1"/>
      <c r="K3068" s="109"/>
      <c r="L3068" s="1"/>
      <c r="M3068" s="1"/>
      <c r="N3068" s="1"/>
      <c r="O3068" s="1"/>
      <c r="P3068" s="12"/>
      <c r="Q3068" s="12"/>
      <c r="R3068" s="12"/>
      <c r="S3068" s="12"/>
      <c r="T3068" s="12"/>
      <c r="U3068" s="12"/>
    </row>
    <row r="3069" spans="2:21" s="127" customFormat="1" ht="30" customHeight="1">
      <c r="B3069" s="180"/>
      <c r="C3069" s="210"/>
      <c r="D3069" s="180"/>
      <c r="E3069" s="107"/>
      <c r="F3069" s="179"/>
      <c r="G3069" s="179"/>
      <c r="H3069" s="1"/>
      <c r="I3069" s="1"/>
      <c r="J3069" s="1"/>
      <c r="K3069" s="109"/>
      <c r="L3069" s="1"/>
      <c r="M3069" s="1"/>
      <c r="N3069" s="1"/>
      <c r="O3069" s="1"/>
      <c r="P3069" s="12"/>
      <c r="Q3069" s="12"/>
      <c r="R3069" s="12"/>
      <c r="S3069" s="12"/>
      <c r="T3069" s="12"/>
      <c r="U3069" s="12"/>
    </row>
    <row r="3070" spans="2:21" s="127" customFormat="1" ht="30" customHeight="1">
      <c r="B3070" s="180"/>
      <c r="C3070" s="210"/>
      <c r="D3070" s="180"/>
      <c r="E3070" s="107"/>
      <c r="F3070" s="179"/>
      <c r="G3070" s="179"/>
      <c r="H3070" s="1"/>
      <c r="I3070" s="1"/>
      <c r="J3070" s="1"/>
      <c r="K3070" s="109"/>
      <c r="L3070" s="1"/>
      <c r="M3070" s="1"/>
      <c r="N3070" s="1"/>
      <c r="O3070" s="1"/>
      <c r="P3070" s="12"/>
      <c r="Q3070" s="12"/>
      <c r="R3070" s="12"/>
      <c r="S3070" s="12"/>
      <c r="T3070" s="12"/>
      <c r="U3070" s="12"/>
    </row>
    <row r="3071" spans="2:21" s="127" customFormat="1" ht="30" customHeight="1">
      <c r="B3071" s="180"/>
      <c r="C3071" s="210"/>
      <c r="D3071" s="180"/>
      <c r="E3071" s="107"/>
      <c r="F3071" s="179"/>
      <c r="G3071" s="179"/>
      <c r="H3071" s="1"/>
      <c r="I3071" s="1"/>
      <c r="J3071" s="1"/>
      <c r="K3071" s="109"/>
      <c r="L3071" s="1"/>
      <c r="M3071" s="1"/>
      <c r="N3071" s="1"/>
      <c r="O3071" s="1"/>
      <c r="P3071" s="12"/>
      <c r="Q3071" s="12"/>
      <c r="R3071" s="12"/>
      <c r="S3071" s="12"/>
      <c r="T3071" s="12"/>
      <c r="U3071" s="12"/>
    </row>
    <row r="3072" spans="2:21" s="127" customFormat="1" ht="30" customHeight="1">
      <c r="B3072" s="180"/>
      <c r="C3072" s="210"/>
      <c r="D3072" s="180"/>
      <c r="E3072" s="107"/>
      <c r="F3072" s="179"/>
      <c r="G3072" s="179"/>
      <c r="H3072" s="1"/>
      <c r="I3072" s="1"/>
      <c r="J3072" s="1"/>
      <c r="K3072" s="109"/>
      <c r="L3072" s="1"/>
      <c r="M3072" s="1"/>
      <c r="N3072" s="1"/>
      <c r="O3072" s="1"/>
      <c r="P3072" s="12"/>
      <c r="Q3072" s="12"/>
      <c r="R3072" s="12"/>
      <c r="S3072" s="12"/>
      <c r="T3072" s="12"/>
      <c r="U3072" s="12"/>
    </row>
    <row r="3073" spans="2:21" s="127" customFormat="1" ht="30" customHeight="1">
      <c r="B3073" s="180"/>
      <c r="C3073" s="210"/>
      <c r="D3073" s="180"/>
      <c r="E3073" s="107"/>
      <c r="F3073" s="179"/>
      <c r="G3073" s="179"/>
      <c r="H3073" s="1"/>
      <c r="I3073" s="1"/>
      <c r="J3073" s="1"/>
      <c r="K3073" s="109"/>
      <c r="L3073" s="1"/>
      <c r="M3073" s="1"/>
      <c r="N3073" s="1"/>
      <c r="O3073" s="1"/>
      <c r="P3073" s="12"/>
      <c r="Q3073" s="12"/>
      <c r="R3073" s="12"/>
      <c r="S3073" s="12"/>
      <c r="T3073" s="12"/>
      <c r="U3073" s="12"/>
    </row>
    <row r="3074" spans="2:21" s="127" customFormat="1" ht="30" customHeight="1">
      <c r="B3074" s="180"/>
      <c r="C3074" s="210"/>
      <c r="D3074" s="180"/>
      <c r="E3074" s="107"/>
      <c r="F3074" s="179"/>
      <c r="G3074" s="179"/>
      <c r="H3074" s="1"/>
      <c r="I3074" s="1"/>
      <c r="J3074" s="1"/>
      <c r="K3074" s="109"/>
      <c r="L3074" s="1"/>
      <c r="M3074" s="1"/>
      <c r="N3074" s="1"/>
      <c r="O3074" s="1"/>
      <c r="P3074" s="12"/>
      <c r="Q3074" s="12"/>
      <c r="R3074" s="12"/>
      <c r="S3074" s="12"/>
      <c r="T3074" s="12"/>
      <c r="U3074" s="12"/>
    </row>
    <row r="3075" spans="2:21" s="127" customFormat="1" ht="30" customHeight="1">
      <c r="B3075" s="180"/>
      <c r="C3075" s="210"/>
      <c r="D3075" s="180"/>
      <c r="E3075" s="107"/>
      <c r="F3075" s="179"/>
      <c r="G3075" s="179"/>
      <c r="H3075" s="1"/>
      <c r="I3075" s="1"/>
      <c r="J3075" s="1"/>
      <c r="K3075" s="109"/>
      <c r="L3075" s="1"/>
      <c r="M3075" s="1"/>
      <c r="N3075" s="1"/>
      <c r="O3075" s="1"/>
      <c r="P3075" s="12"/>
      <c r="Q3075" s="12"/>
      <c r="R3075" s="12"/>
      <c r="S3075" s="12"/>
      <c r="T3075" s="12"/>
      <c r="U3075" s="12"/>
    </row>
    <row r="3076" spans="2:21" s="127" customFormat="1" ht="30" customHeight="1">
      <c r="B3076" s="180"/>
      <c r="C3076" s="210"/>
      <c r="D3076" s="180"/>
      <c r="E3076" s="107"/>
      <c r="F3076" s="179"/>
      <c r="G3076" s="179"/>
      <c r="H3076" s="1"/>
      <c r="I3076" s="1"/>
      <c r="J3076" s="1"/>
      <c r="K3076" s="109"/>
      <c r="L3076" s="1"/>
      <c r="M3076" s="1"/>
      <c r="N3076" s="1"/>
      <c r="O3076" s="1"/>
      <c r="P3076" s="12"/>
      <c r="Q3076" s="12"/>
      <c r="R3076" s="12"/>
      <c r="S3076" s="12"/>
      <c r="T3076" s="12"/>
      <c r="U3076" s="12"/>
    </row>
    <row r="3077" spans="2:21" s="127" customFormat="1" ht="30" customHeight="1">
      <c r="B3077" s="180"/>
      <c r="C3077" s="210"/>
      <c r="D3077" s="180"/>
      <c r="E3077" s="107"/>
      <c r="F3077" s="179"/>
      <c r="G3077" s="179"/>
      <c r="H3077" s="1"/>
      <c r="I3077" s="1"/>
      <c r="J3077" s="1"/>
      <c r="K3077" s="109"/>
      <c r="L3077" s="1"/>
      <c r="M3077" s="1"/>
      <c r="N3077" s="1"/>
      <c r="O3077" s="1"/>
      <c r="P3077" s="12"/>
      <c r="Q3077" s="12"/>
      <c r="R3077" s="12"/>
      <c r="S3077" s="12"/>
      <c r="T3077" s="12"/>
      <c r="U3077" s="12"/>
    </row>
    <row r="3078" spans="2:21" s="127" customFormat="1" ht="30" customHeight="1">
      <c r="B3078" s="180"/>
      <c r="C3078" s="210"/>
      <c r="D3078" s="180"/>
      <c r="E3078" s="107"/>
      <c r="F3078" s="179"/>
      <c r="G3078" s="179"/>
      <c r="H3078" s="1"/>
      <c r="I3078" s="1"/>
      <c r="J3078" s="1"/>
      <c r="K3078" s="109"/>
      <c r="L3078" s="1"/>
      <c r="M3078" s="1"/>
      <c r="N3078" s="1"/>
      <c r="O3078" s="1"/>
      <c r="P3078" s="12"/>
      <c r="Q3078" s="12"/>
      <c r="R3078" s="12"/>
      <c r="S3078" s="12"/>
      <c r="T3078" s="12"/>
      <c r="U3078" s="12"/>
    </row>
    <row r="3079" spans="2:21" s="127" customFormat="1" ht="30" customHeight="1">
      <c r="B3079" s="180"/>
      <c r="C3079" s="210"/>
      <c r="D3079" s="180"/>
      <c r="E3079" s="107"/>
      <c r="F3079" s="179"/>
      <c r="G3079" s="179"/>
      <c r="H3079" s="1"/>
      <c r="I3079" s="1"/>
      <c r="J3079" s="1"/>
      <c r="K3079" s="109"/>
      <c r="L3079" s="1"/>
      <c r="M3079" s="1"/>
      <c r="N3079" s="1"/>
      <c r="O3079" s="1"/>
      <c r="P3079" s="12"/>
      <c r="Q3079" s="12"/>
      <c r="R3079" s="12"/>
      <c r="S3079" s="12"/>
      <c r="T3079" s="12"/>
      <c r="U3079" s="12"/>
    </row>
    <row r="3080" spans="2:21" s="127" customFormat="1" ht="30" customHeight="1">
      <c r="B3080" s="180"/>
      <c r="C3080" s="210"/>
      <c r="D3080" s="180"/>
      <c r="E3080" s="107"/>
      <c r="F3080" s="179"/>
      <c r="G3080" s="179"/>
      <c r="H3080" s="1"/>
      <c r="I3080" s="1"/>
      <c r="J3080" s="1"/>
      <c r="K3080" s="109"/>
      <c r="L3080" s="1"/>
      <c r="M3080" s="1"/>
      <c r="N3080" s="1"/>
      <c r="O3080" s="1"/>
      <c r="P3080" s="12"/>
      <c r="Q3080" s="12"/>
      <c r="R3080" s="12"/>
      <c r="S3080" s="12"/>
      <c r="T3080" s="12"/>
      <c r="U3080" s="12"/>
    </row>
    <row r="3081" spans="2:21" s="127" customFormat="1" ht="30" customHeight="1">
      <c r="B3081" s="180"/>
      <c r="C3081" s="210"/>
      <c r="D3081" s="180"/>
      <c r="E3081" s="107"/>
      <c r="F3081" s="179"/>
      <c r="G3081" s="179"/>
      <c r="H3081" s="1"/>
      <c r="I3081" s="1"/>
      <c r="J3081" s="1"/>
      <c r="K3081" s="109"/>
      <c r="L3081" s="1"/>
      <c r="M3081" s="1"/>
      <c r="N3081" s="1"/>
      <c r="O3081" s="1"/>
      <c r="P3081" s="12"/>
      <c r="Q3081" s="12"/>
      <c r="R3081" s="12"/>
      <c r="S3081" s="12"/>
      <c r="T3081" s="12"/>
      <c r="U3081" s="12"/>
    </row>
    <row r="3082" spans="2:21" s="127" customFormat="1" ht="30" customHeight="1">
      <c r="B3082" s="180"/>
      <c r="C3082" s="210"/>
      <c r="D3082" s="180"/>
      <c r="E3082" s="107"/>
      <c r="F3082" s="179"/>
      <c r="G3082" s="179"/>
      <c r="H3082" s="1"/>
      <c r="I3082" s="1"/>
      <c r="J3082" s="1"/>
      <c r="K3082" s="109"/>
      <c r="L3082" s="1"/>
      <c r="M3082" s="1"/>
      <c r="N3082" s="1"/>
      <c r="O3082" s="1"/>
      <c r="P3082" s="12"/>
      <c r="Q3082" s="12"/>
      <c r="R3082" s="12"/>
      <c r="S3082" s="12"/>
      <c r="T3082" s="12"/>
      <c r="U3082" s="12"/>
    </row>
    <row r="3083" spans="2:21" s="127" customFormat="1" ht="30" customHeight="1">
      <c r="B3083" s="180"/>
      <c r="C3083" s="210"/>
      <c r="D3083" s="180"/>
      <c r="E3083" s="107"/>
      <c r="F3083" s="179"/>
      <c r="G3083" s="179"/>
      <c r="H3083" s="1"/>
      <c r="I3083" s="1"/>
      <c r="J3083" s="1"/>
      <c r="K3083" s="109"/>
      <c r="L3083" s="1"/>
      <c r="M3083" s="1"/>
      <c r="N3083" s="1"/>
      <c r="O3083" s="1"/>
      <c r="P3083" s="12"/>
      <c r="Q3083" s="12"/>
      <c r="R3083" s="12"/>
      <c r="S3083" s="12"/>
      <c r="T3083" s="12"/>
      <c r="U3083" s="12"/>
    </row>
    <row r="3084" spans="2:21" s="127" customFormat="1" ht="30" customHeight="1">
      <c r="B3084" s="180"/>
      <c r="C3084" s="210"/>
      <c r="D3084" s="180"/>
      <c r="E3084" s="107"/>
      <c r="F3084" s="179"/>
      <c r="G3084" s="179"/>
      <c r="H3084" s="1"/>
      <c r="I3084" s="1"/>
      <c r="J3084" s="1"/>
      <c r="K3084" s="109"/>
      <c r="L3084" s="1"/>
      <c r="M3084" s="1"/>
      <c r="N3084" s="1"/>
      <c r="O3084" s="1"/>
      <c r="P3084" s="12"/>
      <c r="Q3084" s="12"/>
      <c r="R3084" s="12"/>
      <c r="S3084" s="12"/>
      <c r="T3084" s="12"/>
      <c r="U3084" s="12"/>
    </row>
    <row r="3085" spans="2:21" s="127" customFormat="1" ht="30" customHeight="1">
      <c r="B3085" s="180"/>
      <c r="C3085" s="210"/>
      <c r="D3085" s="180"/>
      <c r="E3085" s="107"/>
      <c r="F3085" s="179"/>
      <c r="G3085" s="179"/>
      <c r="H3085" s="1"/>
      <c r="I3085" s="1"/>
      <c r="J3085" s="1"/>
      <c r="K3085" s="109"/>
      <c r="L3085" s="1"/>
      <c r="M3085" s="1"/>
      <c r="N3085" s="1"/>
      <c r="O3085" s="1"/>
      <c r="P3085" s="12"/>
      <c r="Q3085" s="12"/>
      <c r="R3085" s="12"/>
      <c r="S3085" s="12"/>
      <c r="T3085" s="12"/>
      <c r="U3085" s="12"/>
    </row>
    <row r="3086" spans="2:21" s="127" customFormat="1" ht="30" customHeight="1">
      <c r="B3086" s="180"/>
      <c r="C3086" s="210"/>
      <c r="D3086" s="180"/>
      <c r="E3086" s="107"/>
      <c r="F3086" s="179"/>
      <c r="G3086" s="179"/>
      <c r="H3086" s="1"/>
      <c r="I3086" s="1"/>
      <c r="J3086" s="1"/>
      <c r="K3086" s="109"/>
      <c r="L3086" s="1"/>
      <c r="M3086" s="1"/>
      <c r="N3086" s="1"/>
      <c r="O3086" s="1"/>
      <c r="P3086" s="12"/>
      <c r="Q3086" s="12"/>
      <c r="R3086" s="12"/>
      <c r="S3086" s="12"/>
      <c r="T3086" s="12"/>
      <c r="U3086" s="12"/>
    </row>
    <row r="3087" spans="2:21" s="127" customFormat="1" ht="30" customHeight="1">
      <c r="B3087" s="180"/>
      <c r="C3087" s="210"/>
      <c r="D3087" s="180"/>
      <c r="E3087" s="107"/>
      <c r="F3087" s="179"/>
      <c r="G3087" s="179"/>
      <c r="H3087" s="1"/>
      <c r="I3087" s="1"/>
      <c r="J3087" s="1"/>
      <c r="K3087" s="109"/>
      <c r="L3087" s="1"/>
      <c r="M3087" s="1"/>
      <c r="N3087" s="1"/>
      <c r="O3087" s="1"/>
      <c r="P3087" s="12"/>
      <c r="Q3087" s="12"/>
      <c r="R3087" s="12"/>
      <c r="S3087" s="12"/>
      <c r="T3087" s="12"/>
      <c r="U3087" s="12"/>
    </row>
    <row r="3088" spans="2:21" s="127" customFormat="1" ht="30" customHeight="1">
      <c r="B3088" s="180"/>
      <c r="C3088" s="210"/>
      <c r="D3088" s="180"/>
      <c r="E3088" s="107"/>
      <c r="F3088" s="179"/>
      <c r="G3088" s="179"/>
      <c r="H3088" s="1"/>
      <c r="I3088" s="1"/>
      <c r="J3088" s="1"/>
      <c r="K3088" s="109"/>
      <c r="L3088" s="1"/>
      <c r="M3088" s="1"/>
      <c r="N3088" s="1"/>
      <c r="O3088" s="1"/>
      <c r="P3088" s="12"/>
      <c r="Q3088" s="12"/>
      <c r="R3088" s="12"/>
      <c r="S3088" s="12"/>
      <c r="T3088" s="12"/>
      <c r="U3088" s="12"/>
    </row>
    <row r="3089" spans="2:21" s="127" customFormat="1" ht="30" customHeight="1">
      <c r="B3089" s="180"/>
      <c r="C3089" s="210"/>
      <c r="D3089" s="180"/>
      <c r="E3089" s="107"/>
      <c r="F3089" s="179"/>
      <c r="G3089" s="179"/>
      <c r="H3089" s="1"/>
      <c r="I3089" s="1"/>
      <c r="J3089" s="1"/>
      <c r="K3089" s="109"/>
      <c r="L3089" s="1"/>
      <c r="M3089" s="1"/>
      <c r="N3089" s="1"/>
      <c r="O3089" s="1"/>
      <c r="P3089" s="12"/>
      <c r="Q3089" s="12"/>
      <c r="R3089" s="12"/>
      <c r="S3089" s="12"/>
      <c r="T3089" s="12"/>
      <c r="U3089" s="12"/>
    </row>
    <row r="3090" spans="2:21" s="127" customFormat="1" ht="30" customHeight="1">
      <c r="B3090" s="180"/>
      <c r="C3090" s="210"/>
      <c r="D3090" s="180"/>
      <c r="E3090" s="107"/>
      <c r="F3090" s="179"/>
      <c r="G3090" s="179"/>
      <c r="H3090" s="1"/>
      <c r="I3090" s="1"/>
      <c r="J3090" s="1"/>
      <c r="K3090" s="109"/>
      <c r="L3090" s="1"/>
      <c r="M3090" s="1"/>
      <c r="N3090" s="1"/>
      <c r="O3090" s="1"/>
      <c r="P3090" s="12"/>
      <c r="Q3090" s="12"/>
      <c r="R3090" s="12"/>
      <c r="S3090" s="12"/>
      <c r="T3090" s="12"/>
      <c r="U3090" s="12"/>
    </row>
    <row r="3091" spans="2:21" s="127" customFormat="1" ht="30" customHeight="1">
      <c r="B3091" s="180"/>
      <c r="C3091" s="210"/>
      <c r="D3091" s="180"/>
      <c r="E3091" s="107"/>
      <c r="F3091" s="179"/>
      <c r="G3091" s="179"/>
      <c r="H3091" s="1"/>
      <c r="I3091" s="1"/>
      <c r="J3091" s="1"/>
      <c r="K3091" s="109"/>
      <c r="L3091" s="1"/>
      <c r="M3091" s="1"/>
      <c r="N3091" s="1"/>
      <c r="O3091" s="1"/>
      <c r="P3091" s="12"/>
      <c r="Q3091" s="12"/>
      <c r="R3091" s="12"/>
      <c r="S3091" s="12"/>
      <c r="T3091" s="12"/>
      <c r="U3091" s="12"/>
    </row>
    <row r="3092" spans="2:21" s="127" customFormat="1" ht="30" customHeight="1">
      <c r="B3092" s="180"/>
      <c r="C3092" s="210"/>
      <c r="D3092" s="180"/>
      <c r="E3092" s="107"/>
      <c r="F3092" s="179"/>
      <c r="G3092" s="179"/>
      <c r="H3092" s="1"/>
      <c r="I3092" s="1"/>
      <c r="J3092" s="1"/>
      <c r="K3092" s="109"/>
      <c r="L3092" s="1"/>
      <c r="M3092" s="1"/>
      <c r="N3092" s="1"/>
      <c r="O3092" s="1"/>
      <c r="P3092" s="12"/>
      <c r="Q3092" s="12"/>
      <c r="R3092" s="12"/>
      <c r="S3092" s="12"/>
      <c r="T3092" s="12"/>
      <c r="U3092" s="12"/>
    </row>
    <row r="3093" spans="2:21" s="127" customFormat="1" ht="30" customHeight="1">
      <c r="B3093" s="180"/>
      <c r="C3093" s="210"/>
      <c r="D3093" s="180"/>
      <c r="E3093" s="107"/>
      <c r="F3093" s="179"/>
      <c r="G3093" s="179"/>
      <c r="H3093" s="1"/>
      <c r="I3093" s="1"/>
      <c r="J3093" s="1"/>
      <c r="K3093" s="109"/>
      <c r="L3093" s="1"/>
      <c r="M3093" s="1"/>
      <c r="N3093" s="1"/>
      <c r="O3093" s="1"/>
      <c r="P3093" s="12"/>
      <c r="Q3093" s="12"/>
      <c r="R3093" s="12"/>
      <c r="S3093" s="12"/>
      <c r="T3093" s="12"/>
      <c r="U3093" s="12"/>
    </row>
    <row r="3094" spans="2:21" s="127" customFormat="1" ht="30" customHeight="1">
      <c r="B3094" s="180"/>
      <c r="C3094" s="210"/>
      <c r="D3094" s="180"/>
      <c r="E3094" s="107"/>
      <c r="F3094" s="179"/>
      <c r="G3094" s="179"/>
      <c r="H3094" s="1"/>
      <c r="I3094" s="1"/>
      <c r="J3094" s="1"/>
      <c r="K3094" s="109"/>
      <c r="L3094" s="1"/>
      <c r="M3094" s="1"/>
      <c r="N3094" s="1"/>
      <c r="O3094" s="1"/>
      <c r="P3094" s="12"/>
      <c r="Q3094" s="12"/>
      <c r="R3094" s="12"/>
      <c r="S3094" s="12"/>
      <c r="T3094" s="12"/>
      <c r="U3094" s="12"/>
    </row>
    <row r="3095" spans="2:21" s="127" customFormat="1" ht="30" customHeight="1">
      <c r="B3095" s="180"/>
      <c r="C3095" s="210"/>
      <c r="D3095" s="180"/>
      <c r="E3095" s="107"/>
      <c r="F3095" s="179"/>
      <c r="G3095" s="179"/>
      <c r="H3095" s="1"/>
      <c r="I3095" s="1"/>
      <c r="J3095" s="1"/>
      <c r="K3095" s="109"/>
      <c r="L3095" s="1"/>
      <c r="M3095" s="1"/>
      <c r="N3095" s="1"/>
      <c r="O3095" s="1"/>
      <c r="P3095" s="12"/>
      <c r="Q3095" s="12"/>
      <c r="R3095" s="12"/>
      <c r="S3095" s="12"/>
      <c r="T3095" s="12"/>
      <c r="U3095" s="12"/>
    </row>
    <row r="3096" spans="2:21" s="127" customFormat="1" ht="30" customHeight="1">
      <c r="B3096" s="180"/>
      <c r="C3096" s="210"/>
      <c r="D3096" s="180"/>
      <c r="E3096" s="107"/>
      <c r="F3096" s="179"/>
      <c r="G3096" s="179"/>
      <c r="H3096" s="1"/>
      <c r="I3096" s="1"/>
      <c r="J3096" s="1"/>
      <c r="K3096" s="109"/>
      <c r="L3096" s="1"/>
      <c r="M3096" s="1"/>
      <c r="N3096" s="1"/>
      <c r="O3096" s="1"/>
      <c r="P3096" s="12"/>
      <c r="Q3096" s="12"/>
      <c r="R3096" s="12"/>
      <c r="S3096" s="12"/>
      <c r="T3096" s="12"/>
      <c r="U3096" s="12"/>
    </row>
    <row r="3097" spans="2:21" s="127" customFormat="1" ht="30" customHeight="1">
      <c r="B3097" s="180"/>
      <c r="C3097" s="210"/>
      <c r="D3097" s="180"/>
      <c r="E3097" s="107"/>
      <c r="F3097" s="179"/>
      <c r="G3097" s="179"/>
      <c r="H3097" s="1"/>
      <c r="I3097" s="1"/>
      <c r="J3097" s="1"/>
      <c r="K3097" s="109"/>
      <c r="L3097" s="1"/>
      <c r="M3097" s="1"/>
      <c r="N3097" s="1"/>
      <c r="O3097" s="1"/>
      <c r="P3097" s="12"/>
      <c r="Q3097" s="12"/>
      <c r="R3097" s="12"/>
      <c r="S3097" s="12"/>
      <c r="T3097" s="12"/>
      <c r="U3097" s="12"/>
    </row>
    <row r="3098" spans="2:21" s="127" customFormat="1" ht="30" customHeight="1">
      <c r="B3098" s="180"/>
      <c r="C3098" s="210"/>
      <c r="D3098" s="180"/>
      <c r="E3098" s="107"/>
      <c r="F3098" s="179"/>
      <c r="G3098" s="179"/>
      <c r="H3098" s="1"/>
      <c r="I3098" s="1"/>
      <c r="J3098" s="1"/>
      <c r="K3098" s="109"/>
      <c r="L3098" s="1"/>
      <c r="M3098" s="1"/>
      <c r="N3098" s="1"/>
      <c r="O3098" s="1"/>
      <c r="P3098" s="12"/>
      <c r="Q3098" s="12"/>
      <c r="R3098" s="12"/>
      <c r="S3098" s="12"/>
      <c r="T3098" s="12"/>
      <c r="U3098" s="12"/>
    </row>
    <row r="3099" spans="2:21" s="127" customFormat="1" ht="30" customHeight="1">
      <c r="B3099" s="180"/>
      <c r="C3099" s="210"/>
      <c r="D3099" s="180"/>
      <c r="E3099" s="107"/>
      <c r="F3099" s="179"/>
      <c r="G3099" s="179"/>
      <c r="H3099" s="1"/>
      <c r="I3099" s="1"/>
      <c r="J3099" s="1"/>
      <c r="K3099" s="109"/>
      <c r="L3099" s="1"/>
      <c r="M3099" s="1"/>
      <c r="N3099" s="1"/>
      <c r="O3099" s="1"/>
      <c r="P3099" s="12"/>
      <c r="Q3099" s="12"/>
      <c r="R3099" s="12"/>
      <c r="S3099" s="12"/>
      <c r="T3099" s="12"/>
      <c r="U3099" s="12"/>
    </row>
    <row r="3100" spans="2:21" s="127" customFormat="1" ht="30" customHeight="1">
      <c r="B3100" s="180"/>
      <c r="C3100" s="210"/>
      <c r="D3100" s="180"/>
      <c r="E3100" s="107"/>
      <c r="F3100" s="179"/>
      <c r="G3100" s="179"/>
      <c r="H3100" s="1"/>
      <c r="I3100" s="1"/>
      <c r="J3100" s="1"/>
      <c r="K3100" s="109"/>
      <c r="L3100" s="1"/>
      <c r="M3100" s="1"/>
      <c r="N3100" s="1"/>
      <c r="O3100" s="1"/>
      <c r="P3100" s="12"/>
      <c r="Q3100" s="12"/>
      <c r="R3100" s="12"/>
      <c r="S3100" s="12"/>
      <c r="T3100" s="12"/>
      <c r="U3100" s="12"/>
    </row>
    <row r="3101" spans="2:21" s="127" customFormat="1" ht="30" customHeight="1">
      <c r="B3101" s="180"/>
      <c r="C3101" s="210"/>
      <c r="D3101" s="180"/>
      <c r="E3101" s="107"/>
      <c r="F3101" s="179"/>
      <c r="G3101" s="179"/>
      <c r="H3101" s="1"/>
      <c r="I3101" s="1"/>
      <c r="J3101" s="1"/>
      <c r="K3101" s="109"/>
      <c r="L3101" s="1"/>
      <c r="M3101" s="1"/>
      <c r="N3101" s="1"/>
      <c r="O3101" s="1"/>
      <c r="P3101" s="12"/>
      <c r="Q3101" s="12"/>
      <c r="R3101" s="12"/>
      <c r="S3101" s="12"/>
      <c r="T3101" s="12"/>
      <c r="U3101" s="12"/>
    </row>
    <row r="3102" spans="2:21" s="127" customFormat="1" ht="30" customHeight="1">
      <c r="B3102" s="180"/>
      <c r="C3102" s="210"/>
      <c r="D3102" s="180"/>
      <c r="E3102" s="107"/>
      <c r="F3102" s="179"/>
      <c r="G3102" s="179"/>
      <c r="H3102" s="1"/>
      <c r="I3102" s="1"/>
      <c r="J3102" s="1"/>
      <c r="K3102" s="109"/>
      <c r="L3102" s="1"/>
      <c r="M3102" s="1"/>
      <c r="N3102" s="1"/>
      <c r="O3102" s="1"/>
      <c r="P3102" s="12"/>
      <c r="Q3102" s="12"/>
      <c r="R3102" s="12"/>
      <c r="S3102" s="12"/>
      <c r="T3102" s="12"/>
      <c r="U3102" s="12"/>
    </row>
    <row r="3103" spans="2:21" s="127" customFormat="1" ht="30" customHeight="1">
      <c r="B3103" s="180"/>
      <c r="C3103" s="210"/>
      <c r="D3103" s="180"/>
      <c r="E3103" s="107"/>
      <c r="F3103" s="179"/>
      <c r="G3103" s="179"/>
      <c r="H3103" s="1"/>
      <c r="I3103" s="1"/>
      <c r="J3103" s="1"/>
      <c r="K3103" s="109"/>
      <c r="L3103" s="1"/>
      <c r="M3103" s="1"/>
      <c r="N3103" s="1"/>
      <c r="O3103" s="1"/>
      <c r="P3103" s="12"/>
      <c r="Q3103" s="12"/>
      <c r="R3103" s="12"/>
      <c r="S3103" s="12"/>
      <c r="T3103" s="12"/>
      <c r="U3103" s="12"/>
    </row>
    <row r="3104" spans="2:21" s="127" customFormat="1" ht="30" customHeight="1">
      <c r="B3104" s="180"/>
      <c r="C3104" s="210"/>
      <c r="D3104" s="180"/>
      <c r="E3104" s="107"/>
      <c r="F3104" s="179"/>
      <c r="G3104" s="179"/>
      <c r="H3104" s="1"/>
      <c r="I3104" s="1"/>
      <c r="J3104" s="1"/>
      <c r="K3104" s="109"/>
      <c r="L3104" s="1"/>
      <c r="M3104" s="1"/>
      <c r="N3104" s="1"/>
      <c r="O3104" s="1"/>
      <c r="P3104" s="12"/>
      <c r="Q3104" s="12"/>
      <c r="R3104" s="12"/>
      <c r="S3104" s="12"/>
      <c r="T3104" s="12"/>
      <c r="U3104" s="12"/>
    </row>
    <row r="3105" spans="2:21" s="127" customFormat="1" ht="30" customHeight="1">
      <c r="B3105" s="180"/>
      <c r="C3105" s="210"/>
      <c r="D3105" s="180"/>
      <c r="E3105" s="107"/>
      <c r="F3105" s="179"/>
      <c r="G3105" s="179"/>
      <c r="H3105" s="1"/>
      <c r="I3105" s="1"/>
      <c r="J3105" s="1"/>
      <c r="K3105" s="109"/>
      <c r="L3105" s="1"/>
      <c r="M3105" s="1"/>
      <c r="N3105" s="1"/>
      <c r="O3105" s="1"/>
      <c r="P3105" s="12"/>
      <c r="Q3105" s="12"/>
      <c r="R3105" s="12"/>
      <c r="S3105" s="12"/>
      <c r="T3105" s="12"/>
      <c r="U3105" s="12"/>
    </row>
    <row r="3106" spans="2:21" s="127" customFormat="1" ht="30" customHeight="1">
      <c r="B3106" s="180"/>
      <c r="C3106" s="210"/>
      <c r="D3106" s="180"/>
      <c r="E3106" s="107"/>
      <c r="F3106" s="179"/>
      <c r="G3106" s="179"/>
      <c r="H3106" s="1"/>
      <c r="I3106" s="1"/>
      <c r="J3106" s="1"/>
      <c r="K3106" s="109"/>
      <c r="L3106" s="1"/>
      <c r="M3106" s="1"/>
      <c r="N3106" s="1"/>
      <c r="O3106" s="1"/>
      <c r="P3106" s="12"/>
      <c r="Q3106" s="12"/>
      <c r="R3106" s="12"/>
      <c r="S3106" s="12"/>
      <c r="T3106" s="12"/>
      <c r="U3106" s="12"/>
    </row>
    <row r="3107" spans="2:21" s="127" customFormat="1" ht="30" customHeight="1">
      <c r="B3107" s="180"/>
      <c r="C3107" s="210"/>
      <c r="D3107" s="180"/>
      <c r="E3107" s="107"/>
      <c r="F3107" s="179"/>
      <c r="G3107" s="179"/>
      <c r="H3107" s="1"/>
      <c r="I3107" s="1"/>
      <c r="J3107" s="1"/>
      <c r="K3107" s="109"/>
      <c r="L3107" s="1"/>
      <c r="M3107" s="1"/>
      <c r="N3107" s="1"/>
      <c r="O3107" s="1"/>
      <c r="P3107" s="12"/>
      <c r="Q3107" s="12"/>
      <c r="R3107" s="12"/>
      <c r="S3107" s="12"/>
      <c r="T3107" s="12"/>
      <c r="U3107" s="12"/>
    </row>
    <row r="3108" spans="2:21" s="127" customFormat="1" ht="30" customHeight="1">
      <c r="B3108" s="180"/>
      <c r="C3108" s="210"/>
      <c r="D3108" s="180"/>
      <c r="E3108" s="107"/>
      <c r="F3108" s="179"/>
      <c r="G3108" s="179"/>
      <c r="H3108" s="1"/>
      <c r="I3108" s="1"/>
      <c r="J3108" s="1"/>
      <c r="K3108" s="109"/>
      <c r="L3108" s="1"/>
      <c r="M3108" s="1"/>
      <c r="N3108" s="1"/>
      <c r="O3108" s="1"/>
      <c r="P3108" s="12"/>
      <c r="Q3108" s="12"/>
      <c r="R3108" s="12"/>
      <c r="S3108" s="12"/>
      <c r="T3108" s="12"/>
      <c r="U3108" s="12"/>
    </row>
    <row r="3109" spans="2:21" s="127" customFormat="1" ht="30" customHeight="1">
      <c r="B3109" s="180"/>
      <c r="C3109" s="210"/>
      <c r="D3109" s="180"/>
      <c r="E3109" s="107"/>
      <c r="F3109" s="179"/>
      <c r="G3109" s="179"/>
      <c r="H3109" s="1"/>
      <c r="I3109" s="1"/>
      <c r="J3109" s="1"/>
      <c r="K3109" s="109"/>
      <c r="L3109" s="1"/>
      <c r="M3109" s="1"/>
      <c r="N3109" s="1"/>
      <c r="O3109" s="1"/>
      <c r="P3109" s="12"/>
      <c r="Q3109" s="12"/>
      <c r="R3109" s="12"/>
      <c r="S3109" s="12"/>
      <c r="T3109" s="12"/>
      <c r="U3109" s="12"/>
    </row>
    <row r="3110" spans="2:21" s="127" customFormat="1" ht="30" customHeight="1">
      <c r="B3110" s="180"/>
      <c r="C3110" s="210"/>
      <c r="D3110" s="180"/>
      <c r="E3110" s="107"/>
      <c r="F3110" s="179"/>
      <c r="G3110" s="179"/>
      <c r="H3110" s="1"/>
      <c r="I3110" s="1"/>
      <c r="J3110" s="1"/>
      <c r="K3110" s="109"/>
      <c r="L3110" s="1"/>
      <c r="M3110" s="1"/>
      <c r="N3110" s="1"/>
      <c r="O3110" s="1"/>
      <c r="P3110" s="12"/>
      <c r="Q3110" s="12"/>
      <c r="R3110" s="12"/>
      <c r="S3110" s="12"/>
      <c r="T3110" s="12"/>
      <c r="U3110" s="12"/>
    </row>
    <row r="3111" spans="2:21" s="127" customFormat="1" ht="30" customHeight="1">
      <c r="B3111" s="180"/>
      <c r="C3111" s="210"/>
      <c r="D3111" s="180"/>
      <c r="E3111" s="107"/>
      <c r="F3111" s="179"/>
      <c r="G3111" s="179"/>
      <c r="H3111" s="1"/>
      <c r="I3111" s="1"/>
      <c r="J3111" s="1"/>
      <c r="K3111" s="109"/>
      <c r="L3111" s="1"/>
      <c r="M3111" s="1"/>
      <c r="N3111" s="1"/>
      <c r="O3111" s="1"/>
      <c r="P3111" s="12"/>
      <c r="Q3111" s="12"/>
      <c r="R3111" s="12"/>
      <c r="S3111" s="12"/>
      <c r="T3111" s="12"/>
      <c r="U3111" s="12"/>
    </row>
    <row r="3112" spans="2:21" s="127" customFormat="1" ht="30" customHeight="1">
      <c r="B3112" s="180"/>
      <c r="C3112" s="210"/>
      <c r="D3112" s="180"/>
      <c r="E3112" s="107"/>
      <c r="F3112" s="179"/>
      <c r="G3112" s="179"/>
      <c r="H3112" s="1"/>
      <c r="I3112" s="1"/>
      <c r="J3112" s="1"/>
      <c r="K3112" s="109"/>
      <c r="L3112" s="1"/>
      <c r="M3112" s="1"/>
      <c r="N3112" s="1"/>
      <c r="O3112" s="1"/>
      <c r="P3112" s="12"/>
      <c r="Q3112" s="12"/>
      <c r="R3112" s="12"/>
      <c r="S3112" s="12"/>
      <c r="T3112" s="12"/>
      <c r="U3112" s="12"/>
    </row>
    <row r="3113" spans="2:21" s="127" customFormat="1" ht="30" customHeight="1">
      <c r="B3113" s="180"/>
      <c r="C3113" s="210"/>
      <c r="D3113" s="180"/>
      <c r="E3113" s="107"/>
      <c r="F3113" s="179"/>
      <c r="G3113" s="179"/>
      <c r="H3113" s="1"/>
      <c r="I3113" s="1"/>
      <c r="J3113" s="1"/>
      <c r="K3113" s="109"/>
      <c r="L3113" s="1"/>
      <c r="M3113" s="1"/>
      <c r="N3113" s="1"/>
      <c r="O3113" s="1"/>
      <c r="P3113" s="12"/>
      <c r="Q3113" s="12"/>
      <c r="R3113" s="12"/>
      <c r="S3113" s="12"/>
      <c r="T3113" s="12"/>
      <c r="U3113" s="12"/>
    </row>
    <row r="3114" spans="2:21" s="127" customFormat="1" ht="30" customHeight="1">
      <c r="B3114" s="180"/>
      <c r="C3114" s="210"/>
      <c r="D3114" s="180"/>
      <c r="E3114" s="107"/>
      <c r="F3114" s="179"/>
      <c r="G3114" s="179"/>
      <c r="H3114" s="1"/>
      <c r="I3114" s="1"/>
      <c r="J3114" s="1"/>
      <c r="K3114" s="109"/>
      <c r="L3114" s="1"/>
      <c r="M3114" s="1"/>
      <c r="N3114" s="1"/>
      <c r="O3114" s="1"/>
      <c r="P3114" s="12"/>
      <c r="Q3114" s="12"/>
      <c r="R3114" s="12"/>
      <c r="S3114" s="12"/>
      <c r="T3114" s="12"/>
      <c r="U3114" s="12"/>
    </row>
    <row r="3115" spans="2:21" s="127" customFormat="1" ht="30" customHeight="1">
      <c r="B3115" s="180"/>
      <c r="C3115" s="210"/>
      <c r="D3115" s="180"/>
      <c r="E3115" s="107"/>
      <c r="F3115" s="179"/>
      <c r="G3115" s="179"/>
      <c r="H3115" s="1"/>
      <c r="I3115" s="1"/>
      <c r="J3115" s="1"/>
      <c r="K3115" s="109"/>
      <c r="L3115" s="1"/>
      <c r="M3115" s="1"/>
      <c r="N3115" s="1"/>
      <c r="O3115" s="1"/>
      <c r="P3115" s="12"/>
      <c r="Q3115" s="12"/>
      <c r="R3115" s="12"/>
      <c r="S3115" s="12"/>
      <c r="T3115" s="12"/>
      <c r="U3115" s="12"/>
    </row>
    <row r="3116" spans="2:21" s="127" customFormat="1" ht="30" customHeight="1">
      <c r="B3116" s="180"/>
      <c r="C3116" s="210"/>
      <c r="D3116" s="180"/>
      <c r="E3116" s="107"/>
      <c r="F3116" s="179"/>
      <c r="G3116" s="179"/>
      <c r="H3116" s="1"/>
      <c r="I3116" s="1"/>
      <c r="J3116" s="1"/>
      <c r="K3116" s="109"/>
      <c r="L3116" s="1"/>
      <c r="M3116" s="1"/>
      <c r="N3116" s="1"/>
      <c r="O3116" s="1"/>
      <c r="P3116" s="12"/>
      <c r="Q3116" s="12"/>
      <c r="R3116" s="12"/>
      <c r="S3116" s="12"/>
      <c r="T3116" s="12"/>
      <c r="U3116" s="12"/>
    </row>
    <row r="3117" spans="2:21" s="127" customFormat="1" ht="30" customHeight="1">
      <c r="B3117" s="180"/>
      <c r="C3117" s="210"/>
      <c r="D3117" s="180"/>
      <c r="E3117" s="107"/>
      <c r="F3117" s="179"/>
      <c r="G3117" s="179"/>
      <c r="H3117" s="1"/>
      <c r="I3117" s="1"/>
      <c r="J3117" s="1"/>
      <c r="K3117" s="109"/>
      <c r="L3117" s="1"/>
      <c r="M3117" s="1"/>
      <c r="N3117" s="1"/>
      <c r="O3117" s="1"/>
      <c r="P3117" s="12"/>
      <c r="Q3117" s="12"/>
      <c r="R3117" s="12"/>
      <c r="S3117" s="12"/>
      <c r="T3117" s="12"/>
      <c r="U3117" s="12"/>
    </row>
    <row r="3118" spans="2:21" s="127" customFormat="1" ht="30" customHeight="1">
      <c r="B3118" s="180"/>
      <c r="C3118" s="210"/>
      <c r="D3118" s="180"/>
      <c r="E3118" s="107"/>
      <c r="F3118" s="179"/>
      <c r="G3118" s="179"/>
      <c r="H3118" s="1"/>
      <c r="I3118" s="1"/>
      <c r="J3118" s="1"/>
      <c r="K3118" s="109"/>
      <c r="L3118" s="1"/>
      <c r="M3118" s="1"/>
      <c r="N3118" s="1"/>
      <c r="O3118" s="1"/>
      <c r="P3118" s="12"/>
      <c r="Q3118" s="12"/>
      <c r="R3118" s="12"/>
      <c r="S3118" s="12"/>
      <c r="T3118" s="12"/>
      <c r="U3118" s="12"/>
    </row>
    <row r="3119" spans="2:21" s="127" customFormat="1" ht="30" customHeight="1">
      <c r="B3119" s="180"/>
      <c r="C3119" s="210"/>
      <c r="D3119" s="180"/>
      <c r="E3119" s="107"/>
      <c r="F3119" s="179"/>
      <c r="G3119" s="179"/>
      <c r="H3119" s="1"/>
      <c r="I3119" s="1"/>
      <c r="J3119" s="1"/>
      <c r="K3119" s="109"/>
      <c r="L3119" s="1"/>
      <c r="M3119" s="1"/>
      <c r="N3119" s="1"/>
      <c r="O3119" s="1"/>
      <c r="P3119" s="12"/>
      <c r="Q3119" s="12"/>
      <c r="R3119" s="12"/>
      <c r="S3119" s="12"/>
      <c r="T3119" s="12"/>
      <c r="U3119" s="12"/>
    </row>
    <row r="3120" spans="2:21" s="127" customFormat="1" ht="30" customHeight="1">
      <c r="B3120" s="180"/>
      <c r="C3120" s="210"/>
      <c r="D3120" s="180"/>
      <c r="E3120" s="107"/>
      <c r="F3120" s="179"/>
      <c r="G3120" s="179"/>
      <c r="H3120" s="1"/>
      <c r="I3120" s="1"/>
      <c r="J3120" s="1"/>
      <c r="K3120" s="109"/>
      <c r="L3120" s="1"/>
      <c r="M3120" s="1"/>
      <c r="N3120" s="1"/>
      <c r="O3120" s="1"/>
      <c r="P3120" s="12"/>
      <c r="Q3120" s="12"/>
      <c r="R3120" s="12"/>
      <c r="S3120" s="12"/>
      <c r="T3120" s="12"/>
      <c r="U3120" s="12"/>
    </row>
    <row r="3121" spans="2:21" s="127" customFormat="1" ht="30" customHeight="1">
      <c r="B3121" s="180"/>
      <c r="C3121" s="210"/>
      <c r="D3121" s="180"/>
      <c r="E3121" s="107"/>
      <c r="F3121" s="179"/>
      <c r="G3121" s="179"/>
      <c r="H3121" s="1"/>
      <c r="I3121" s="1"/>
      <c r="J3121" s="1"/>
      <c r="K3121" s="109"/>
      <c r="L3121" s="1"/>
      <c r="M3121" s="1"/>
      <c r="N3121" s="1"/>
      <c r="O3121" s="1"/>
      <c r="P3121" s="12"/>
      <c r="Q3121" s="12"/>
      <c r="R3121" s="12"/>
      <c r="S3121" s="12"/>
      <c r="T3121" s="12"/>
      <c r="U3121" s="12"/>
    </row>
    <row r="3122" spans="2:21" s="127" customFormat="1" ht="30" customHeight="1">
      <c r="B3122" s="180"/>
      <c r="C3122" s="210"/>
      <c r="D3122" s="180"/>
      <c r="E3122" s="107"/>
      <c r="F3122" s="179"/>
      <c r="G3122" s="179"/>
      <c r="H3122" s="1"/>
      <c r="I3122" s="1"/>
      <c r="J3122" s="1"/>
      <c r="K3122" s="109"/>
      <c r="L3122" s="1"/>
      <c r="M3122" s="1"/>
      <c r="N3122" s="1"/>
      <c r="O3122" s="1"/>
      <c r="P3122" s="12"/>
      <c r="Q3122" s="12"/>
      <c r="R3122" s="12"/>
      <c r="S3122" s="12"/>
      <c r="T3122" s="12"/>
      <c r="U3122" s="12"/>
    </row>
    <row r="3123" spans="2:21" s="127" customFormat="1" ht="30" customHeight="1">
      <c r="B3123" s="180"/>
      <c r="C3123" s="210"/>
      <c r="D3123" s="180"/>
      <c r="E3123" s="107"/>
      <c r="F3123" s="179"/>
      <c r="G3123" s="179"/>
      <c r="H3123" s="1"/>
      <c r="I3123" s="1"/>
      <c r="J3123" s="1"/>
      <c r="K3123" s="109"/>
      <c r="L3123" s="1"/>
      <c r="M3123" s="1"/>
      <c r="N3123" s="1"/>
      <c r="O3123" s="1"/>
      <c r="P3123" s="12"/>
      <c r="Q3123" s="12"/>
      <c r="R3123" s="12"/>
      <c r="S3123" s="12"/>
      <c r="T3123" s="12"/>
      <c r="U3123" s="12"/>
    </row>
    <row r="3124" spans="2:21" s="127" customFormat="1" ht="30" customHeight="1">
      <c r="B3124" s="180"/>
      <c r="C3124" s="210"/>
      <c r="D3124" s="180"/>
      <c r="E3124" s="107"/>
      <c r="F3124" s="179"/>
      <c r="G3124" s="179"/>
      <c r="H3124" s="1"/>
      <c r="I3124" s="1"/>
      <c r="J3124" s="1"/>
      <c r="K3124" s="109"/>
      <c r="L3124" s="1"/>
      <c r="M3124" s="1"/>
      <c r="N3124" s="1"/>
      <c r="O3124" s="1"/>
      <c r="P3124" s="12"/>
      <c r="Q3124" s="12"/>
      <c r="R3124" s="12"/>
      <c r="S3124" s="12"/>
      <c r="T3124" s="12"/>
      <c r="U3124" s="12"/>
    </row>
    <row r="3125" spans="2:21" s="127" customFormat="1" ht="30" customHeight="1">
      <c r="B3125" s="180"/>
      <c r="C3125" s="210"/>
      <c r="D3125" s="180"/>
      <c r="E3125" s="107"/>
      <c r="F3125" s="179"/>
      <c r="G3125" s="179"/>
      <c r="H3125" s="1"/>
      <c r="I3125" s="1"/>
      <c r="J3125" s="1"/>
      <c r="K3125" s="109"/>
      <c r="L3125" s="1"/>
      <c r="M3125" s="1"/>
      <c r="N3125" s="1"/>
      <c r="O3125" s="1"/>
      <c r="P3125" s="12"/>
      <c r="Q3125" s="12"/>
      <c r="R3125" s="12"/>
      <c r="S3125" s="12"/>
      <c r="T3125" s="12"/>
      <c r="U3125" s="12"/>
    </row>
    <row r="3126" spans="2:21" s="127" customFormat="1" ht="30" customHeight="1">
      <c r="B3126" s="180"/>
      <c r="C3126" s="210"/>
      <c r="D3126" s="180"/>
      <c r="E3126" s="107"/>
      <c r="F3126" s="179"/>
      <c r="G3126" s="179"/>
      <c r="H3126" s="1"/>
      <c r="I3126" s="1"/>
      <c r="J3126" s="1"/>
      <c r="K3126" s="109"/>
      <c r="L3126" s="1"/>
      <c r="M3126" s="1"/>
      <c r="N3126" s="1"/>
      <c r="O3126" s="1"/>
      <c r="P3126" s="12"/>
      <c r="Q3126" s="12"/>
      <c r="R3126" s="12"/>
      <c r="S3126" s="12"/>
      <c r="T3126" s="12"/>
      <c r="U3126" s="12"/>
    </row>
    <row r="3127" spans="2:21" s="127" customFormat="1" ht="30" customHeight="1">
      <c r="B3127" s="180"/>
      <c r="C3127" s="210"/>
      <c r="D3127" s="180"/>
      <c r="E3127" s="107"/>
      <c r="F3127" s="179"/>
      <c r="G3127" s="179"/>
      <c r="H3127" s="1"/>
      <c r="I3127" s="1"/>
      <c r="J3127" s="1"/>
      <c r="K3127" s="109"/>
      <c r="L3127" s="1"/>
      <c r="M3127" s="1"/>
      <c r="N3127" s="1"/>
      <c r="O3127" s="1"/>
      <c r="P3127" s="12"/>
      <c r="Q3127" s="12"/>
      <c r="R3127" s="12"/>
      <c r="S3127" s="12"/>
      <c r="T3127" s="12"/>
      <c r="U3127" s="12"/>
    </row>
    <row r="3128" spans="2:21" s="127" customFormat="1" ht="30" customHeight="1">
      <c r="B3128" s="180"/>
      <c r="C3128" s="210"/>
      <c r="D3128" s="180"/>
      <c r="E3128" s="107"/>
      <c r="F3128" s="179"/>
      <c r="G3128" s="179"/>
      <c r="H3128" s="1"/>
      <c r="I3128" s="1"/>
      <c r="J3128" s="1"/>
      <c r="K3128" s="109"/>
      <c r="L3128" s="1"/>
      <c r="M3128" s="1"/>
      <c r="N3128" s="1"/>
      <c r="O3128" s="1"/>
      <c r="P3128" s="12"/>
      <c r="Q3128" s="12"/>
      <c r="R3128" s="12"/>
      <c r="S3128" s="12"/>
      <c r="T3128" s="12"/>
      <c r="U3128" s="12"/>
    </row>
    <row r="3129" spans="2:21" s="127" customFormat="1" ht="30" customHeight="1">
      <c r="B3129" s="180"/>
      <c r="C3129" s="210"/>
      <c r="D3129" s="180"/>
      <c r="E3129" s="107"/>
      <c r="F3129" s="179"/>
      <c r="G3129" s="179"/>
      <c r="H3129" s="1"/>
      <c r="I3129" s="1"/>
      <c r="J3129" s="1"/>
      <c r="K3129" s="109"/>
      <c r="L3129" s="1"/>
      <c r="M3129" s="1"/>
      <c r="N3129" s="1"/>
      <c r="O3129" s="1"/>
      <c r="P3129" s="12"/>
      <c r="Q3129" s="12"/>
      <c r="R3129" s="12"/>
      <c r="S3129" s="12"/>
      <c r="T3129" s="12"/>
      <c r="U3129" s="12"/>
    </row>
    <row r="3130" spans="2:21" s="127" customFormat="1" ht="30" customHeight="1">
      <c r="B3130" s="180"/>
      <c r="C3130" s="210"/>
      <c r="D3130" s="180"/>
      <c r="E3130" s="107"/>
      <c r="F3130" s="179"/>
      <c r="G3130" s="179"/>
      <c r="H3130" s="1"/>
      <c r="I3130" s="1"/>
      <c r="J3130" s="1"/>
      <c r="K3130" s="109"/>
      <c r="L3130" s="1"/>
      <c r="M3130" s="1"/>
      <c r="N3130" s="1"/>
      <c r="O3130" s="1"/>
      <c r="P3130" s="12"/>
      <c r="Q3130" s="12"/>
      <c r="R3130" s="12"/>
      <c r="S3130" s="12"/>
      <c r="T3130" s="12"/>
      <c r="U3130" s="12"/>
    </row>
    <row r="3131" spans="2:21" s="127" customFormat="1" ht="30" customHeight="1">
      <c r="B3131" s="180"/>
      <c r="C3131" s="210"/>
      <c r="D3131" s="180"/>
      <c r="E3131" s="107"/>
      <c r="F3131" s="179"/>
      <c r="G3131" s="179"/>
      <c r="H3131" s="1"/>
      <c r="I3131" s="1"/>
      <c r="J3131" s="1"/>
      <c r="K3131" s="109"/>
      <c r="L3131" s="1"/>
      <c r="M3131" s="1"/>
      <c r="N3131" s="1"/>
      <c r="O3131" s="1"/>
      <c r="P3131" s="12"/>
      <c r="Q3131" s="12"/>
      <c r="R3131" s="12"/>
      <c r="S3131" s="12"/>
      <c r="T3131" s="12"/>
      <c r="U3131" s="12"/>
    </row>
    <row r="3132" spans="2:21" s="127" customFormat="1" ht="30" customHeight="1">
      <c r="B3132" s="180"/>
      <c r="C3132" s="210"/>
      <c r="D3132" s="180"/>
      <c r="E3132" s="107"/>
      <c r="F3132" s="179"/>
      <c r="G3132" s="179"/>
      <c r="H3132" s="1"/>
      <c r="I3132" s="1"/>
      <c r="J3132" s="1"/>
      <c r="K3132" s="109"/>
      <c r="L3132" s="1"/>
      <c r="M3132" s="1"/>
      <c r="N3132" s="1"/>
      <c r="O3132" s="1"/>
      <c r="P3132" s="12"/>
      <c r="Q3132" s="12"/>
      <c r="R3132" s="12"/>
      <c r="S3132" s="12"/>
      <c r="T3132" s="12"/>
      <c r="U3132" s="12"/>
    </row>
    <row r="3133" spans="2:21" s="127" customFormat="1" ht="30" customHeight="1">
      <c r="B3133" s="180"/>
      <c r="C3133" s="210"/>
      <c r="D3133" s="180"/>
      <c r="E3133" s="107"/>
      <c r="F3133" s="179"/>
      <c r="G3133" s="179"/>
      <c r="H3133" s="1"/>
      <c r="I3133" s="1"/>
      <c r="J3133" s="1"/>
      <c r="K3133" s="109"/>
      <c r="L3133" s="1"/>
      <c r="M3133" s="1"/>
      <c r="N3133" s="1"/>
      <c r="O3133" s="1"/>
      <c r="P3133" s="12"/>
      <c r="Q3133" s="12"/>
      <c r="R3133" s="12"/>
      <c r="S3133" s="12"/>
      <c r="T3133" s="12"/>
      <c r="U3133" s="12"/>
    </row>
    <row r="3134" spans="2:21" s="127" customFormat="1" ht="30" customHeight="1">
      <c r="B3134" s="180"/>
      <c r="C3134" s="210"/>
      <c r="D3134" s="180"/>
      <c r="E3134" s="107"/>
      <c r="F3134" s="179"/>
      <c r="G3134" s="179"/>
      <c r="H3134" s="1"/>
      <c r="I3134" s="1"/>
      <c r="J3134" s="1"/>
      <c r="K3134" s="109"/>
      <c r="L3134" s="1"/>
      <c r="M3134" s="1"/>
      <c r="N3134" s="1"/>
      <c r="O3134" s="1"/>
      <c r="P3134" s="12"/>
      <c r="Q3134" s="12"/>
      <c r="R3134" s="12"/>
      <c r="S3134" s="12"/>
      <c r="T3134" s="12"/>
      <c r="U3134" s="12"/>
    </row>
    <row r="3135" spans="2:21" s="127" customFormat="1" ht="30" customHeight="1">
      <c r="B3135" s="180"/>
      <c r="C3135" s="210"/>
      <c r="D3135" s="180"/>
      <c r="E3135" s="107"/>
      <c r="F3135" s="179"/>
      <c r="G3135" s="179"/>
      <c r="H3135" s="1"/>
      <c r="I3135" s="1"/>
      <c r="J3135" s="1"/>
      <c r="K3135" s="109"/>
      <c r="L3135" s="1"/>
      <c r="M3135" s="1"/>
      <c r="N3135" s="1"/>
      <c r="O3135" s="1"/>
      <c r="P3135" s="12"/>
      <c r="Q3135" s="12"/>
      <c r="R3135" s="12"/>
      <c r="S3135" s="12"/>
      <c r="T3135" s="12"/>
      <c r="U3135" s="12"/>
    </row>
    <row r="3136" spans="2:21" s="127" customFormat="1" ht="30" customHeight="1">
      <c r="B3136" s="180"/>
      <c r="C3136" s="210"/>
      <c r="D3136" s="180"/>
      <c r="E3136" s="107"/>
      <c r="F3136" s="179"/>
      <c r="G3136" s="179"/>
      <c r="H3136" s="1"/>
      <c r="I3136" s="1"/>
      <c r="J3136" s="1"/>
      <c r="K3136" s="109"/>
      <c r="L3136" s="1"/>
      <c r="M3136" s="1"/>
      <c r="N3136" s="1"/>
      <c r="O3136" s="1"/>
      <c r="P3136" s="12"/>
      <c r="Q3136" s="12"/>
      <c r="R3136" s="12"/>
      <c r="S3136" s="12"/>
      <c r="T3136" s="12"/>
      <c r="U3136" s="12"/>
    </row>
    <row r="3137" spans="2:21" s="127" customFormat="1" ht="30" customHeight="1">
      <c r="B3137" s="180"/>
      <c r="C3137" s="210"/>
      <c r="D3137" s="180"/>
      <c r="E3137" s="107"/>
      <c r="F3137" s="179"/>
      <c r="G3137" s="179"/>
      <c r="H3137" s="1"/>
      <c r="I3137" s="1"/>
      <c r="J3137" s="1"/>
      <c r="K3137" s="109"/>
      <c r="L3137" s="1"/>
      <c r="M3137" s="1"/>
      <c r="N3137" s="1"/>
      <c r="O3137" s="1"/>
      <c r="P3137" s="12"/>
      <c r="Q3137" s="12"/>
      <c r="R3137" s="12"/>
      <c r="S3137" s="12"/>
      <c r="T3137" s="12"/>
      <c r="U3137" s="12"/>
    </row>
    <row r="3138" spans="2:21" s="127" customFormat="1" ht="30" customHeight="1">
      <c r="B3138" s="180"/>
      <c r="C3138" s="210"/>
      <c r="D3138" s="180"/>
      <c r="E3138" s="107"/>
      <c r="F3138" s="179"/>
      <c r="G3138" s="179"/>
      <c r="H3138" s="1"/>
      <c r="I3138" s="1"/>
      <c r="J3138" s="1"/>
      <c r="K3138" s="109"/>
      <c r="L3138" s="1"/>
      <c r="M3138" s="1"/>
      <c r="N3138" s="1"/>
      <c r="O3138" s="1"/>
      <c r="P3138" s="12"/>
      <c r="Q3138" s="12"/>
      <c r="R3138" s="12"/>
      <c r="S3138" s="12"/>
      <c r="T3138" s="12"/>
      <c r="U3138" s="12"/>
    </row>
    <row r="3139" spans="2:21" s="127" customFormat="1" ht="30" customHeight="1">
      <c r="B3139" s="180"/>
      <c r="C3139" s="210"/>
      <c r="D3139" s="180"/>
      <c r="E3139" s="107"/>
      <c r="F3139" s="179"/>
      <c r="G3139" s="179"/>
      <c r="H3139" s="1"/>
      <c r="I3139" s="1"/>
      <c r="J3139" s="1"/>
      <c r="K3139" s="109"/>
      <c r="L3139" s="1"/>
      <c r="M3139" s="1"/>
      <c r="N3139" s="1"/>
      <c r="O3139" s="1"/>
      <c r="P3139" s="12"/>
      <c r="Q3139" s="12"/>
      <c r="R3139" s="12"/>
      <c r="S3139" s="12"/>
      <c r="T3139" s="12"/>
      <c r="U3139" s="12"/>
    </row>
    <row r="3140" spans="2:21" s="127" customFormat="1" ht="30" customHeight="1">
      <c r="B3140" s="180"/>
      <c r="C3140" s="210"/>
      <c r="D3140" s="180"/>
      <c r="E3140" s="107"/>
      <c r="F3140" s="179"/>
      <c r="G3140" s="179"/>
      <c r="H3140" s="1"/>
      <c r="I3140" s="1"/>
      <c r="J3140" s="1"/>
      <c r="K3140" s="109"/>
      <c r="L3140" s="1"/>
      <c r="M3140" s="1"/>
      <c r="N3140" s="1"/>
      <c r="O3140" s="1"/>
      <c r="P3140" s="12"/>
      <c r="Q3140" s="12"/>
      <c r="R3140" s="12"/>
      <c r="S3140" s="12"/>
      <c r="T3140" s="12"/>
      <c r="U3140" s="12"/>
    </row>
    <row r="3141" spans="2:21" s="127" customFormat="1" ht="30" customHeight="1">
      <c r="B3141" s="180"/>
      <c r="C3141" s="210"/>
      <c r="D3141" s="180"/>
      <c r="E3141" s="107"/>
      <c r="F3141" s="179"/>
      <c r="G3141" s="179"/>
      <c r="H3141" s="1"/>
      <c r="I3141" s="1"/>
      <c r="J3141" s="1"/>
      <c r="K3141" s="109"/>
      <c r="L3141" s="1"/>
      <c r="M3141" s="1"/>
      <c r="N3141" s="1"/>
      <c r="O3141" s="1"/>
      <c r="P3141" s="12"/>
      <c r="Q3141" s="12"/>
      <c r="R3141" s="12"/>
      <c r="S3141" s="12"/>
      <c r="T3141" s="12"/>
      <c r="U3141" s="12"/>
    </row>
    <row r="3142" spans="2:21" s="127" customFormat="1" ht="30" customHeight="1">
      <c r="B3142" s="180"/>
      <c r="C3142" s="210"/>
      <c r="D3142" s="180"/>
      <c r="E3142" s="107"/>
      <c r="F3142" s="179"/>
      <c r="G3142" s="179"/>
      <c r="H3142" s="1"/>
      <c r="I3142" s="1"/>
      <c r="J3142" s="1"/>
      <c r="K3142" s="109"/>
      <c r="L3142" s="1"/>
      <c r="M3142" s="1"/>
      <c r="N3142" s="1"/>
      <c r="O3142" s="1"/>
      <c r="P3142" s="12"/>
      <c r="Q3142" s="12"/>
      <c r="R3142" s="12"/>
      <c r="S3142" s="12"/>
      <c r="T3142" s="12"/>
      <c r="U3142" s="12"/>
    </row>
    <row r="3143" spans="2:21" s="127" customFormat="1" ht="30" customHeight="1">
      <c r="B3143" s="180"/>
      <c r="C3143" s="210"/>
      <c r="D3143" s="180"/>
      <c r="E3143" s="107"/>
      <c r="F3143" s="179"/>
      <c r="G3143" s="179"/>
      <c r="H3143" s="1"/>
      <c r="I3143" s="1"/>
      <c r="J3143" s="1"/>
      <c r="K3143" s="109"/>
      <c r="L3143" s="1"/>
      <c r="M3143" s="1"/>
      <c r="N3143" s="1"/>
      <c r="O3143" s="1"/>
      <c r="P3143" s="12"/>
      <c r="Q3143" s="12"/>
      <c r="R3143" s="12"/>
      <c r="S3143" s="12"/>
      <c r="T3143" s="12"/>
      <c r="U3143" s="12"/>
    </row>
    <row r="3144" spans="2:21" s="127" customFormat="1" ht="30" customHeight="1">
      <c r="B3144" s="180"/>
      <c r="C3144" s="210"/>
      <c r="D3144" s="180"/>
      <c r="E3144" s="107"/>
      <c r="F3144" s="179"/>
      <c r="G3144" s="179"/>
      <c r="H3144" s="1"/>
      <c r="I3144" s="1"/>
      <c r="J3144" s="1"/>
      <c r="K3144" s="109"/>
      <c r="L3144" s="1"/>
      <c r="M3144" s="1"/>
      <c r="N3144" s="1"/>
      <c r="O3144" s="1"/>
      <c r="P3144" s="12"/>
      <c r="Q3144" s="12"/>
      <c r="R3144" s="12"/>
      <c r="S3144" s="12"/>
      <c r="T3144" s="12"/>
      <c r="U3144" s="12"/>
    </row>
    <row r="3145" spans="2:21" s="127" customFormat="1" ht="30" customHeight="1">
      <c r="B3145" s="180"/>
      <c r="C3145" s="210"/>
      <c r="D3145" s="180"/>
      <c r="E3145" s="107"/>
      <c r="F3145" s="179"/>
      <c r="G3145" s="179"/>
      <c r="H3145" s="1"/>
      <c r="I3145" s="1"/>
      <c r="J3145" s="1"/>
      <c r="K3145" s="109"/>
      <c r="L3145" s="1"/>
      <c r="M3145" s="1"/>
      <c r="N3145" s="1"/>
      <c r="O3145" s="1"/>
      <c r="P3145" s="12"/>
      <c r="Q3145" s="12"/>
      <c r="R3145" s="12"/>
      <c r="S3145" s="12"/>
      <c r="T3145" s="12"/>
      <c r="U3145" s="12"/>
    </row>
    <row r="3146" spans="2:21" s="127" customFormat="1" ht="30" customHeight="1">
      <c r="B3146" s="180"/>
      <c r="C3146" s="210"/>
      <c r="D3146" s="180"/>
      <c r="E3146" s="107"/>
      <c r="F3146" s="179"/>
      <c r="G3146" s="179"/>
      <c r="H3146" s="1"/>
      <c r="I3146" s="1"/>
      <c r="J3146" s="1"/>
      <c r="K3146" s="109"/>
      <c r="L3146" s="1"/>
      <c r="M3146" s="1"/>
      <c r="N3146" s="1"/>
      <c r="O3146" s="1"/>
      <c r="P3146" s="12"/>
      <c r="Q3146" s="12"/>
      <c r="R3146" s="12"/>
      <c r="S3146" s="12"/>
      <c r="T3146" s="12"/>
      <c r="U3146" s="12"/>
    </row>
    <row r="3147" spans="2:21" s="127" customFormat="1" ht="30" customHeight="1">
      <c r="B3147" s="180"/>
      <c r="C3147" s="210"/>
      <c r="D3147" s="180"/>
      <c r="E3147" s="107"/>
      <c r="F3147" s="179"/>
      <c r="G3147" s="179"/>
      <c r="H3147" s="1"/>
      <c r="I3147" s="1"/>
      <c r="J3147" s="1"/>
      <c r="K3147" s="109"/>
      <c r="L3147" s="1"/>
      <c r="M3147" s="1"/>
      <c r="N3147" s="1"/>
      <c r="O3147" s="1"/>
      <c r="P3147" s="12"/>
      <c r="Q3147" s="12"/>
      <c r="R3147" s="12"/>
      <c r="S3147" s="12"/>
      <c r="T3147" s="12"/>
      <c r="U3147" s="12"/>
    </row>
    <row r="3148" spans="2:21" s="127" customFormat="1" ht="30" customHeight="1">
      <c r="B3148" s="180"/>
      <c r="C3148" s="210"/>
      <c r="D3148" s="180"/>
      <c r="E3148" s="107"/>
      <c r="F3148" s="179"/>
      <c r="G3148" s="179"/>
      <c r="H3148" s="1"/>
      <c r="I3148" s="1"/>
      <c r="J3148" s="1"/>
      <c r="K3148" s="109"/>
      <c r="L3148" s="1"/>
      <c r="M3148" s="1"/>
      <c r="N3148" s="1"/>
      <c r="O3148" s="1"/>
      <c r="P3148" s="12"/>
      <c r="Q3148" s="12"/>
      <c r="R3148" s="12"/>
      <c r="S3148" s="12"/>
      <c r="T3148" s="12"/>
      <c r="U3148" s="12"/>
    </row>
    <row r="3149" spans="2:21" s="127" customFormat="1" ht="30" customHeight="1">
      <c r="B3149" s="180"/>
      <c r="C3149" s="210"/>
      <c r="D3149" s="180"/>
      <c r="E3149" s="107"/>
      <c r="F3149" s="179"/>
      <c r="G3149" s="179"/>
      <c r="H3149" s="1"/>
      <c r="I3149" s="1"/>
      <c r="J3149" s="1"/>
      <c r="K3149" s="109"/>
      <c r="L3149" s="1"/>
      <c r="M3149" s="1"/>
      <c r="N3149" s="1"/>
      <c r="O3149" s="1"/>
      <c r="P3149" s="12"/>
      <c r="Q3149" s="12"/>
      <c r="R3149" s="12"/>
      <c r="S3149" s="12"/>
      <c r="T3149" s="12"/>
      <c r="U3149" s="12"/>
    </row>
    <row r="3150" spans="2:21" s="127" customFormat="1" ht="30" customHeight="1">
      <c r="B3150" s="180"/>
      <c r="C3150" s="210"/>
      <c r="D3150" s="180"/>
      <c r="E3150" s="107"/>
      <c r="F3150" s="179"/>
      <c r="G3150" s="179"/>
      <c r="H3150" s="1"/>
      <c r="I3150" s="1"/>
      <c r="J3150" s="1"/>
      <c r="K3150" s="109"/>
      <c r="L3150" s="1"/>
      <c r="M3150" s="1"/>
      <c r="N3150" s="1"/>
      <c r="O3150" s="1"/>
      <c r="P3150" s="12"/>
      <c r="Q3150" s="12"/>
      <c r="R3150" s="12"/>
      <c r="S3150" s="12"/>
      <c r="T3150" s="12"/>
      <c r="U3150" s="12"/>
    </row>
    <row r="3151" spans="2:21" s="127" customFormat="1" ht="30" customHeight="1">
      <c r="B3151" s="180"/>
      <c r="C3151" s="210"/>
      <c r="D3151" s="180"/>
      <c r="E3151" s="107"/>
      <c r="F3151" s="179"/>
      <c r="G3151" s="179"/>
      <c r="H3151" s="1"/>
      <c r="I3151" s="1"/>
      <c r="J3151" s="1"/>
      <c r="K3151" s="109"/>
      <c r="L3151" s="1"/>
      <c r="M3151" s="1"/>
      <c r="N3151" s="1"/>
      <c r="O3151" s="1"/>
      <c r="P3151" s="12"/>
      <c r="Q3151" s="12"/>
      <c r="R3151" s="12"/>
      <c r="S3151" s="12"/>
      <c r="T3151" s="12"/>
      <c r="U3151" s="12"/>
    </row>
    <row r="3152" spans="2:21" s="127" customFormat="1" ht="30" customHeight="1">
      <c r="B3152" s="180"/>
      <c r="C3152" s="210"/>
      <c r="D3152" s="180"/>
      <c r="E3152" s="107"/>
      <c r="F3152" s="179"/>
      <c r="G3152" s="179"/>
      <c r="H3152" s="1"/>
      <c r="I3152" s="1"/>
      <c r="J3152" s="1"/>
      <c r="K3152" s="109"/>
      <c r="L3152" s="1"/>
      <c r="M3152" s="1"/>
      <c r="N3152" s="1"/>
      <c r="O3152" s="1"/>
      <c r="P3152" s="12"/>
      <c r="Q3152" s="12"/>
      <c r="R3152" s="12"/>
      <c r="S3152" s="12"/>
      <c r="T3152" s="12"/>
      <c r="U3152" s="12"/>
    </row>
    <row r="3153" spans="2:21" s="127" customFormat="1" ht="30" customHeight="1">
      <c r="B3153" s="180"/>
      <c r="C3153" s="210"/>
      <c r="D3153" s="180"/>
      <c r="E3153" s="107"/>
      <c r="F3153" s="179"/>
      <c r="G3153" s="179"/>
      <c r="H3153" s="1"/>
      <c r="I3153" s="1"/>
      <c r="J3153" s="1"/>
      <c r="K3153" s="109"/>
      <c r="L3153" s="1"/>
      <c r="M3153" s="1"/>
      <c r="N3153" s="1"/>
      <c r="O3153" s="1"/>
      <c r="P3153" s="12"/>
      <c r="Q3153" s="12"/>
      <c r="R3153" s="12"/>
      <c r="S3153" s="12"/>
      <c r="T3153" s="12"/>
      <c r="U3153" s="12"/>
    </row>
    <row r="3154" spans="2:21" s="127" customFormat="1" ht="30" customHeight="1">
      <c r="B3154" s="180"/>
      <c r="C3154" s="210"/>
      <c r="D3154" s="180"/>
      <c r="E3154" s="107"/>
      <c r="F3154" s="179"/>
      <c r="G3154" s="179"/>
      <c r="H3154" s="1"/>
      <c r="I3154" s="1"/>
      <c r="J3154" s="1"/>
      <c r="K3154" s="109"/>
      <c r="L3154" s="1"/>
      <c r="M3154" s="1"/>
      <c r="N3154" s="1"/>
      <c r="O3154" s="1"/>
      <c r="P3154" s="12"/>
      <c r="Q3154" s="12"/>
      <c r="R3154" s="12"/>
      <c r="S3154" s="12"/>
      <c r="T3154" s="12"/>
      <c r="U3154" s="12"/>
    </row>
    <row r="3155" spans="2:21" s="127" customFormat="1" ht="30" customHeight="1">
      <c r="B3155" s="180"/>
      <c r="C3155" s="210"/>
      <c r="D3155" s="180"/>
      <c r="E3155" s="107"/>
      <c r="F3155" s="179"/>
      <c r="G3155" s="179"/>
      <c r="H3155" s="1"/>
      <c r="I3155" s="1"/>
      <c r="J3155" s="1"/>
      <c r="K3155" s="109"/>
      <c r="L3155" s="1"/>
      <c r="M3155" s="1"/>
      <c r="N3155" s="1"/>
      <c r="O3155" s="1"/>
      <c r="P3155" s="12"/>
      <c r="Q3155" s="12"/>
      <c r="R3155" s="12"/>
      <c r="S3155" s="12"/>
      <c r="T3155" s="12"/>
      <c r="U3155" s="12"/>
    </row>
    <row r="3156" spans="2:21" s="127" customFormat="1" ht="30" customHeight="1">
      <c r="B3156" s="180"/>
      <c r="C3156" s="210"/>
      <c r="D3156" s="180"/>
      <c r="E3156" s="107"/>
      <c r="F3156" s="179"/>
      <c r="G3156" s="179"/>
      <c r="H3156" s="1"/>
      <c r="I3156" s="1"/>
      <c r="J3156" s="1"/>
      <c r="K3156" s="109"/>
      <c r="L3156" s="1"/>
      <c r="M3156" s="1"/>
      <c r="N3156" s="1"/>
      <c r="O3156" s="1"/>
      <c r="P3156" s="12"/>
      <c r="Q3156" s="12"/>
      <c r="R3156" s="12"/>
      <c r="S3156" s="12"/>
      <c r="T3156" s="12"/>
      <c r="U3156" s="12"/>
    </row>
    <row r="3157" spans="2:21" s="127" customFormat="1" ht="30" customHeight="1">
      <c r="B3157" s="180"/>
      <c r="C3157" s="210"/>
      <c r="D3157" s="180"/>
      <c r="E3157" s="107"/>
      <c r="F3157" s="179"/>
      <c r="G3157" s="179"/>
      <c r="H3157" s="1"/>
      <c r="I3157" s="1"/>
      <c r="J3157" s="1"/>
      <c r="K3157" s="109"/>
      <c r="L3157" s="1"/>
      <c r="M3157" s="1"/>
      <c r="N3157" s="1"/>
      <c r="O3157" s="1"/>
      <c r="P3157" s="12"/>
      <c r="Q3157" s="12"/>
      <c r="R3157" s="12"/>
      <c r="S3157" s="12"/>
      <c r="T3157" s="12"/>
      <c r="U3157" s="12"/>
    </row>
    <row r="3158" spans="2:21" s="127" customFormat="1" ht="30" customHeight="1">
      <c r="B3158" s="180"/>
      <c r="C3158" s="210"/>
      <c r="D3158" s="180"/>
      <c r="E3158" s="107"/>
      <c r="F3158" s="179"/>
      <c r="G3158" s="179"/>
      <c r="H3158" s="1"/>
      <c r="I3158" s="1"/>
      <c r="J3158" s="1"/>
      <c r="K3158" s="109"/>
      <c r="L3158" s="1"/>
      <c r="M3158" s="1"/>
      <c r="N3158" s="1"/>
      <c r="O3158" s="1"/>
      <c r="P3158" s="12"/>
      <c r="Q3158" s="12"/>
      <c r="R3158" s="12"/>
      <c r="S3158" s="12"/>
      <c r="T3158" s="12"/>
      <c r="U3158" s="12"/>
    </row>
    <row r="3159" spans="2:21" s="127" customFormat="1" ht="30" customHeight="1">
      <c r="B3159" s="180"/>
      <c r="C3159" s="210"/>
      <c r="D3159" s="180"/>
      <c r="E3159" s="107"/>
      <c r="F3159" s="179"/>
      <c r="G3159" s="179"/>
      <c r="H3159" s="1"/>
      <c r="I3159" s="1"/>
      <c r="J3159" s="1"/>
      <c r="K3159" s="109"/>
      <c r="L3159" s="1"/>
      <c r="M3159" s="1"/>
      <c r="N3159" s="1"/>
      <c r="O3159" s="1"/>
      <c r="P3159" s="12"/>
      <c r="Q3159" s="12"/>
      <c r="R3159" s="12"/>
      <c r="S3159" s="12"/>
      <c r="T3159" s="12"/>
      <c r="U3159" s="12"/>
    </row>
    <row r="3160" spans="2:21" s="127" customFormat="1" ht="30" customHeight="1">
      <c r="B3160" s="180"/>
      <c r="C3160" s="210"/>
      <c r="D3160" s="180"/>
      <c r="E3160" s="107"/>
      <c r="F3160" s="179"/>
      <c r="G3160" s="179"/>
      <c r="H3160" s="1"/>
      <c r="I3160" s="1"/>
      <c r="J3160" s="1"/>
      <c r="K3160" s="109"/>
      <c r="L3160" s="1"/>
      <c r="M3160" s="1"/>
      <c r="N3160" s="1"/>
      <c r="O3160" s="1"/>
      <c r="P3160" s="12"/>
      <c r="Q3160" s="12"/>
      <c r="R3160" s="12"/>
      <c r="S3160" s="12"/>
      <c r="T3160" s="12"/>
      <c r="U3160" s="12"/>
    </row>
    <row r="3161" spans="2:21" s="127" customFormat="1" ht="30" customHeight="1">
      <c r="B3161" s="180"/>
      <c r="C3161" s="210"/>
      <c r="D3161" s="180"/>
      <c r="E3161" s="107"/>
      <c r="F3161" s="179"/>
      <c r="G3161" s="179"/>
      <c r="H3161" s="1"/>
      <c r="I3161" s="1"/>
      <c r="J3161" s="1"/>
      <c r="K3161" s="109"/>
      <c r="L3161" s="1"/>
      <c r="M3161" s="1"/>
      <c r="N3161" s="1"/>
      <c r="O3161" s="1"/>
      <c r="P3161" s="12"/>
      <c r="Q3161" s="12"/>
      <c r="R3161" s="12"/>
      <c r="S3161" s="12"/>
      <c r="T3161" s="12"/>
      <c r="U3161" s="12"/>
    </row>
    <row r="3162" spans="2:21" s="127" customFormat="1" ht="30" customHeight="1">
      <c r="B3162" s="180"/>
      <c r="C3162" s="210"/>
      <c r="D3162" s="180"/>
      <c r="E3162" s="107"/>
      <c r="F3162" s="179"/>
      <c r="G3162" s="179"/>
      <c r="H3162" s="1"/>
      <c r="I3162" s="1"/>
      <c r="J3162" s="1"/>
      <c r="K3162" s="109"/>
      <c r="L3162" s="1"/>
      <c r="M3162" s="1"/>
      <c r="N3162" s="1"/>
      <c r="O3162" s="1"/>
      <c r="P3162" s="12"/>
      <c r="Q3162" s="12"/>
      <c r="R3162" s="12"/>
      <c r="S3162" s="12"/>
      <c r="T3162" s="12"/>
      <c r="U3162" s="12"/>
    </row>
    <row r="3163" spans="2:21" s="127" customFormat="1" ht="30" customHeight="1">
      <c r="B3163" s="180"/>
      <c r="C3163" s="210"/>
      <c r="D3163" s="180"/>
      <c r="E3163" s="107"/>
      <c r="F3163" s="179"/>
      <c r="G3163" s="179"/>
      <c r="H3163" s="1"/>
      <c r="I3163" s="1"/>
      <c r="J3163" s="1"/>
      <c r="K3163" s="109"/>
      <c r="L3163" s="1"/>
      <c r="M3163" s="1"/>
      <c r="N3163" s="1"/>
      <c r="O3163" s="1"/>
      <c r="P3163" s="12"/>
      <c r="Q3163" s="12"/>
      <c r="R3163" s="12"/>
      <c r="S3163" s="12"/>
      <c r="T3163" s="12"/>
      <c r="U3163" s="12"/>
    </row>
    <row r="3164" spans="2:21" s="127" customFormat="1" ht="30" customHeight="1">
      <c r="B3164" s="180"/>
      <c r="C3164" s="210"/>
      <c r="D3164" s="180"/>
      <c r="E3164" s="107"/>
      <c r="F3164" s="179"/>
      <c r="G3164" s="179"/>
      <c r="H3164" s="1"/>
      <c r="I3164" s="1"/>
      <c r="J3164" s="1"/>
      <c r="K3164" s="109"/>
      <c r="L3164" s="1"/>
      <c r="M3164" s="1"/>
      <c r="N3164" s="1"/>
      <c r="O3164" s="1"/>
      <c r="P3164" s="12"/>
      <c r="Q3164" s="12"/>
      <c r="R3164" s="12"/>
      <c r="S3164" s="12"/>
      <c r="T3164" s="12"/>
      <c r="U3164" s="12"/>
    </row>
    <row r="3165" spans="2:21" s="127" customFormat="1" ht="30" customHeight="1">
      <c r="B3165" s="180"/>
      <c r="C3165" s="210"/>
      <c r="D3165" s="180"/>
      <c r="E3165" s="107"/>
      <c r="F3165" s="179"/>
      <c r="G3165" s="179"/>
      <c r="H3165" s="1"/>
      <c r="I3165" s="1"/>
      <c r="J3165" s="1"/>
      <c r="K3165" s="109"/>
      <c r="L3165" s="1"/>
      <c r="M3165" s="1"/>
      <c r="N3165" s="1"/>
      <c r="O3165" s="1"/>
      <c r="P3165" s="12"/>
      <c r="Q3165" s="12"/>
      <c r="R3165" s="12"/>
      <c r="S3165" s="12"/>
      <c r="T3165" s="12"/>
      <c r="U3165" s="12"/>
    </row>
    <row r="3166" spans="2:21" s="127" customFormat="1" ht="30" customHeight="1">
      <c r="B3166" s="180"/>
      <c r="C3166" s="210"/>
      <c r="D3166" s="180"/>
      <c r="E3166" s="107"/>
      <c r="F3166" s="179"/>
      <c r="G3166" s="179"/>
      <c r="H3166" s="1"/>
      <c r="I3166" s="1"/>
      <c r="J3166" s="1"/>
      <c r="K3166" s="109"/>
      <c r="L3166" s="1"/>
      <c r="M3166" s="1"/>
      <c r="N3166" s="1"/>
      <c r="O3166" s="1"/>
      <c r="P3166" s="12"/>
      <c r="Q3166" s="12"/>
      <c r="R3166" s="12"/>
      <c r="S3166" s="12"/>
      <c r="T3166" s="12"/>
      <c r="U3166" s="12"/>
    </row>
    <row r="3167" spans="2:21" s="127" customFormat="1" ht="30" customHeight="1">
      <c r="B3167" s="180"/>
      <c r="C3167" s="210"/>
      <c r="D3167" s="180"/>
      <c r="E3167" s="107"/>
      <c r="F3167" s="179"/>
      <c r="G3167" s="179"/>
      <c r="H3167" s="1"/>
      <c r="I3167" s="1"/>
      <c r="J3167" s="1"/>
      <c r="K3167" s="109"/>
      <c r="L3167" s="1"/>
      <c r="M3167" s="1"/>
      <c r="N3167" s="1"/>
      <c r="O3167" s="1"/>
      <c r="P3167" s="12"/>
      <c r="Q3167" s="12"/>
      <c r="R3167" s="12"/>
      <c r="S3167" s="12"/>
      <c r="T3167" s="12"/>
      <c r="U3167" s="12"/>
    </row>
    <row r="3168" spans="2:21" s="127" customFormat="1" ht="30" customHeight="1">
      <c r="B3168" s="180"/>
      <c r="C3168" s="210"/>
      <c r="D3168" s="180"/>
      <c r="E3168" s="107"/>
      <c r="F3168" s="179"/>
      <c r="G3168" s="179"/>
      <c r="H3168" s="1"/>
      <c r="I3168" s="1"/>
      <c r="J3168" s="1"/>
      <c r="K3168" s="109"/>
      <c r="L3168" s="1"/>
      <c r="M3168" s="1"/>
      <c r="N3168" s="1"/>
      <c r="O3168" s="1"/>
      <c r="P3168" s="12"/>
      <c r="Q3168" s="12"/>
      <c r="R3168" s="12"/>
      <c r="S3168" s="12"/>
      <c r="T3168" s="12"/>
      <c r="U3168" s="12"/>
    </row>
    <row r="3169" spans="2:21" s="127" customFormat="1" ht="30" customHeight="1">
      <c r="B3169" s="180"/>
      <c r="C3169" s="210"/>
      <c r="D3169" s="180"/>
      <c r="E3169" s="107"/>
      <c r="F3169" s="179"/>
      <c r="G3169" s="179"/>
      <c r="H3169" s="1"/>
      <c r="I3169" s="1"/>
      <c r="J3169" s="1"/>
      <c r="K3169" s="109"/>
      <c r="L3169" s="1"/>
      <c r="M3169" s="1"/>
      <c r="N3169" s="1"/>
      <c r="O3169" s="1"/>
      <c r="P3169" s="12"/>
      <c r="Q3169" s="12"/>
      <c r="R3169" s="12"/>
      <c r="S3169" s="12"/>
      <c r="T3169" s="12"/>
      <c r="U3169" s="12"/>
    </row>
    <row r="3170" spans="2:21" s="127" customFormat="1" ht="30" customHeight="1">
      <c r="B3170" s="180"/>
      <c r="C3170" s="210"/>
      <c r="D3170" s="180"/>
      <c r="E3170" s="107"/>
      <c r="F3170" s="179"/>
      <c r="G3170" s="179"/>
      <c r="H3170" s="1"/>
      <c r="I3170" s="1"/>
      <c r="J3170" s="1"/>
      <c r="K3170" s="109"/>
      <c r="L3170" s="1"/>
      <c r="M3170" s="1"/>
      <c r="N3170" s="1"/>
      <c r="O3170" s="1"/>
      <c r="P3170" s="12"/>
      <c r="Q3170" s="12"/>
      <c r="R3170" s="12"/>
      <c r="S3170" s="12"/>
      <c r="T3170" s="12"/>
      <c r="U3170" s="12"/>
    </row>
    <row r="3171" spans="2:21" s="127" customFormat="1" ht="30" customHeight="1">
      <c r="B3171" s="180"/>
      <c r="C3171" s="210"/>
      <c r="D3171" s="180"/>
      <c r="E3171" s="107"/>
      <c r="F3171" s="179"/>
      <c r="G3171" s="179"/>
      <c r="H3171" s="1"/>
      <c r="I3171" s="1"/>
      <c r="J3171" s="1"/>
      <c r="K3171" s="109"/>
      <c r="L3171" s="1"/>
      <c r="M3171" s="1"/>
      <c r="N3171" s="1"/>
      <c r="O3171" s="1"/>
      <c r="P3171" s="12"/>
      <c r="Q3171" s="12"/>
      <c r="R3171" s="12"/>
      <c r="S3171" s="12"/>
      <c r="T3171" s="12"/>
      <c r="U3171" s="12"/>
    </row>
    <row r="3172" spans="2:21" s="127" customFormat="1" ht="30" customHeight="1">
      <c r="B3172" s="180"/>
      <c r="C3172" s="210"/>
      <c r="D3172" s="180"/>
      <c r="E3172" s="107"/>
      <c r="F3172" s="179"/>
      <c r="G3172" s="179"/>
      <c r="H3172" s="1"/>
      <c r="I3172" s="1"/>
      <c r="J3172" s="1"/>
      <c r="K3172" s="109"/>
      <c r="L3172" s="1"/>
      <c r="M3172" s="1"/>
      <c r="N3172" s="1"/>
      <c r="O3172" s="1"/>
      <c r="P3172" s="12"/>
      <c r="Q3172" s="12"/>
      <c r="R3172" s="12"/>
      <c r="S3172" s="12"/>
      <c r="T3172" s="12"/>
      <c r="U3172" s="12"/>
    </row>
    <row r="3173" spans="2:21" s="127" customFormat="1" ht="30" customHeight="1">
      <c r="B3173" s="180"/>
      <c r="C3173" s="210"/>
      <c r="D3173" s="180"/>
      <c r="E3173" s="107"/>
      <c r="F3173" s="179"/>
      <c r="G3173" s="179"/>
      <c r="H3173" s="1"/>
      <c r="I3173" s="1"/>
      <c r="J3173" s="1"/>
      <c r="K3173" s="109"/>
      <c r="L3173" s="1"/>
      <c r="M3173" s="1"/>
      <c r="N3173" s="1"/>
      <c r="O3173" s="1"/>
      <c r="P3173" s="12"/>
      <c r="Q3173" s="12"/>
      <c r="R3173" s="12"/>
      <c r="S3173" s="12"/>
      <c r="T3173" s="12"/>
      <c r="U3173" s="12"/>
    </row>
    <row r="3174" spans="2:21" s="127" customFormat="1" ht="30" customHeight="1">
      <c r="B3174" s="180"/>
      <c r="C3174" s="210"/>
      <c r="D3174" s="180"/>
      <c r="E3174" s="107"/>
      <c r="F3174" s="179"/>
      <c r="G3174" s="179"/>
      <c r="H3174" s="1"/>
      <c r="I3174" s="1"/>
      <c r="J3174" s="1"/>
      <c r="K3174" s="109"/>
      <c r="L3174" s="1"/>
      <c r="M3174" s="1"/>
      <c r="N3174" s="1"/>
      <c r="O3174" s="1"/>
      <c r="P3174" s="12"/>
      <c r="Q3174" s="12"/>
      <c r="R3174" s="12"/>
      <c r="S3174" s="12"/>
      <c r="T3174" s="12"/>
      <c r="U3174" s="12"/>
    </row>
    <row r="3175" spans="2:21" s="127" customFormat="1" ht="30" customHeight="1">
      <c r="B3175" s="180"/>
      <c r="C3175" s="210"/>
      <c r="D3175" s="180"/>
      <c r="E3175" s="107"/>
      <c r="F3175" s="179"/>
      <c r="G3175" s="179"/>
      <c r="H3175" s="1"/>
      <c r="I3175" s="1"/>
      <c r="J3175" s="1"/>
      <c r="K3175" s="109"/>
      <c r="L3175" s="1"/>
      <c r="M3175" s="1"/>
      <c r="N3175" s="1"/>
      <c r="O3175" s="1"/>
      <c r="P3175" s="12"/>
      <c r="Q3175" s="12"/>
      <c r="R3175" s="12"/>
      <c r="S3175" s="12"/>
      <c r="T3175" s="12"/>
      <c r="U3175" s="12"/>
    </row>
    <row r="3176" spans="2:21" s="127" customFormat="1" ht="30" customHeight="1">
      <c r="B3176" s="180"/>
      <c r="C3176" s="210"/>
      <c r="D3176" s="180"/>
      <c r="E3176" s="107"/>
      <c r="F3176" s="179"/>
      <c r="G3176" s="179"/>
      <c r="H3176" s="1"/>
      <c r="I3176" s="1"/>
      <c r="J3176" s="1"/>
      <c r="K3176" s="109"/>
      <c r="L3176" s="1"/>
      <c r="M3176" s="1"/>
      <c r="N3176" s="1"/>
      <c r="O3176" s="1"/>
      <c r="P3176" s="12"/>
      <c r="Q3176" s="12"/>
      <c r="R3176" s="12"/>
      <c r="S3176" s="12"/>
      <c r="T3176" s="12"/>
      <c r="U3176" s="12"/>
    </row>
    <row r="3177" spans="2:21" s="127" customFormat="1" ht="30" customHeight="1">
      <c r="B3177" s="180"/>
      <c r="C3177" s="210"/>
      <c r="D3177" s="180"/>
      <c r="E3177" s="107"/>
      <c r="F3177" s="179"/>
      <c r="G3177" s="179"/>
      <c r="H3177" s="1"/>
      <c r="I3177" s="1"/>
      <c r="J3177" s="1"/>
      <c r="K3177" s="109"/>
      <c r="L3177" s="1"/>
      <c r="M3177" s="1"/>
      <c r="N3177" s="1"/>
      <c r="O3177" s="1"/>
      <c r="P3177" s="12"/>
      <c r="Q3177" s="12"/>
      <c r="R3177" s="12"/>
      <c r="S3177" s="12"/>
      <c r="T3177" s="12"/>
      <c r="U3177" s="12"/>
    </row>
    <row r="3178" spans="2:21" s="127" customFormat="1" ht="30" customHeight="1">
      <c r="B3178" s="180"/>
      <c r="C3178" s="210"/>
      <c r="D3178" s="180"/>
      <c r="E3178" s="107"/>
      <c r="F3178" s="179"/>
      <c r="G3178" s="179"/>
      <c r="H3178" s="1"/>
      <c r="I3178" s="1"/>
      <c r="J3178" s="1"/>
      <c r="K3178" s="109"/>
      <c r="L3178" s="1"/>
      <c r="M3178" s="1"/>
      <c r="N3178" s="1"/>
      <c r="O3178" s="1"/>
      <c r="P3178" s="12"/>
      <c r="Q3178" s="12"/>
      <c r="R3178" s="12"/>
      <c r="S3178" s="12"/>
      <c r="T3178" s="12"/>
      <c r="U3178" s="12"/>
    </row>
    <row r="3179" spans="2:21" s="127" customFormat="1" ht="30" customHeight="1">
      <c r="B3179" s="180"/>
      <c r="C3179" s="210"/>
      <c r="D3179" s="180"/>
      <c r="E3179" s="107"/>
      <c r="F3179" s="179"/>
      <c r="G3179" s="179"/>
      <c r="H3179" s="1"/>
      <c r="I3179" s="1"/>
      <c r="J3179" s="1"/>
      <c r="K3179" s="109"/>
      <c r="L3179" s="1"/>
      <c r="M3179" s="1"/>
      <c r="N3179" s="1"/>
      <c r="O3179" s="1"/>
      <c r="P3179" s="12"/>
      <c r="Q3179" s="12"/>
      <c r="R3179" s="12"/>
      <c r="S3179" s="12"/>
      <c r="T3179" s="12"/>
      <c r="U3179" s="12"/>
    </row>
    <row r="3180" spans="2:21" s="127" customFormat="1" ht="30" customHeight="1">
      <c r="B3180" s="180"/>
      <c r="C3180" s="210"/>
      <c r="D3180" s="180"/>
      <c r="E3180" s="107"/>
      <c r="F3180" s="179"/>
      <c r="G3180" s="179"/>
      <c r="H3180" s="1"/>
      <c r="I3180" s="1"/>
      <c r="J3180" s="1"/>
      <c r="K3180" s="109"/>
      <c r="L3180" s="1"/>
      <c r="M3180" s="1"/>
      <c r="N3180" s="1"/>
      <c r="O3180" s="1"/>
      <c r="P3180" s="12"/>
      <c r="Q3180" s="12"/>
      <c r="R3180" s="12"/>
      <c r="S3180" s="12"/>
      <c r="T3180" s="12"/>
      <c r="U3180" s="12"/>
    </row>
    <row r="3181" spans="2:21" s="127" customFormat="1" ht="30" customHeight="1">
      <c r="B3181" s="180"/>
      <c r="C3181" s="210"/>
      <c r="D3181" s="180"/>
      <c r="E3181" s="107"/>
      <c r="F3181" s="179"/>
      <c r="G3181" s="179"/>
      <c r="H3181" s="1"/>
      <c r="I3181" s="1"/>
      <c r="J3181" s="1"/>
      <c r="K3181" s="109"/>
      <c r="L3181" s="1"/>
      <c r="M3181" s="1"/>
      <c r="N3181" s="1"/>
      <c r="O3181" s="1"/>
      <c r="P3181" s="12"/>
      <c r="Q3181" s="12"/>
      <c r="R3181" s="12"/>
      <c r="S3181" s="12"/>
      <c r="T3181" s="12"/>
      <c r="U3181" s="12"/>
    </row>
    <row r="3182" spans="2:21" s="127" customFormat="1" ht="30" customHeight="1">
      <c r="B3182" s="180"/>
      <c r="C3182" s="210"/>
      <c r="D3182" s="180"/>
      <c r="E3182" s="107"/>
      <c r="F3182" s="179"/>
      <c r="G3182" s="179"/>
      <c r="H3182" s="1"/>
      <c r="I3182" s="1"/>
      <c r="J3182" s="1"/>
      <c r="K3182" s="109"/>
      <c r="L3182" s="1"/>
      <c r="M3182" s="1"/>
      <c r="N3182" s="1"/>
      <c r="O3182" s="1"/>
      <c r="P3182" s="12"/>
      <c r="Q3182" s="12"/>
      <c r="R3182" s="12"/>
      <c r="S3182" s="12"/>
      <c r="T3182" s="12"/>
      <c r="U3182" s="12"/>
    </row>
    <row r="3183" spans="2:21" s="127" customFormat="1" ht="30" customHeight="1">
      <c r="B3183" s="180"/>
      <c r="C3183" s="210"/>
      <c r="D3183" s="180"/>
      <c r="E3183" s="107"/>
      <c r="F3183" s="179"/>
      <c r="G3183" s="179"/>
      <c r="H3183" s="1"/>
      <c r="I3183" s="1"/>
      <c r="J3183" s="1"/>
      <c r="K3183" s="109"/>
      <c r="L3183" s="1"/>
      <c r="M3183" s="1"/>
      <c r="N3183" s="1"/>
      <c r="O3183" s="1"/>
      <c r="P3183" s="12"/>
      <c r="Q3183" s="12"/>
      <c r="R3183" s="12"/>
      <c r="S3183" s="12"/>
      <c r="T3183" s="12"/>
      <c r="U3183" s="12"/>
    </row>
    <row r="3184" spans="2:21" s="127" customFormat="1" ht="30" customHeight="1">
      <c r="B3184" s="180"/>
      <c r="C3184" s="210"/>
      <c r="D3184" s="180"/>
      <c r="E3184" s="107"/>
      <c r="F3184" s="179"/>
      <c r="G3184" s="179"/>
      <c r="H3184" s="1"/>
      <c r="I3184" s="1"/>
      <c r="J3184" s="1"/>
      <c r="K3184" s="109"/>
      <c r="L3184" s="1"/>
      <c r="M3184" s="1"/>
      <c r="N3184" s="1"/>
      <c r="O3184" s="1"/>
      <c r="P3184" s="12"/>
      <c r="Q3184" s="12"/>
      <c r="R3184" s="12"/>
      <c r="S3184" s="12"/>
      <c r="T3184" s="12"/>
      <c r="U3184" s="12"/>
    </row>
    <row r="3185" spans="2:21" s="127" customFormat="1" ht="30" customHeight="1">
      <c r="B3185" s="180"/>
      <c r="C3185" s="210"/>
      <c r="D3185" s="180"/>
      <c r="E3185" s="107"/>
      <c r="F3185" s="179"/>
      <c r="G3185" s="179"/>
      <c r="H3185" s="1"/>
      <c r="I3185" s="1"/>
      <c r="J3185" s="1"/>
      <c r="K3185" s="109"/>
      <c r="L3185" s="1"/>
      <c r="M3185" s="1"/>
      <c r="N3185" s="1"/>
      <c r="O3185" s="1"/>
      <c r="P3185" s="12"/>
      <c r="Q3185" s="12"/>
      <c r="R3185" s="12"/>
      <c r="S3185" s="12"/>
      <c r="T3185" s="12"/>
      <c r="U3185" s="12"/>
    </row>
    <row r="3186" spans="2:21" s="127" customFormat="1" ht="30" customHeight="1">
      <c r="B3186" s="180"/>
      <c r="C3186" s="210"/>
      <c r="D3186" s="180"/>
      <c r="E3186" s="107"/>
      <c r="F3186" s="179"/>
      <c r="G3186" s="179"/>
      <c r="H3186" s="1"/>
      <c r="I3186" s="1"/>
      <c r="J3186" s="1"/>
      <c r="K3186" s="109"/>
      <c r="L3186" s="1"/>
      <c r="M3186" s="1"/>
      <c r="N3186" s="1"/>
      <c r="O3186" s="1"/>
      <c r="P3186" s="12"/>
      <c r="Q3186" s="12"/>
      <c r="R3186" s="12"/>
      <c r="S3186" s="12"/>
      <c r="T3186" s="12"/>
      <c r="U3186" s="12"/>
    </row>
    <row r="3187" spans="2:21" s="127" customFormat="1" ht="30" customHeight="1">
      <c r="B3187" s="180"/>
      <c r="C3187" s="210"/>
      <c r="D3187" s="180"/>
      <c r="E3187" s="107"/>
      <c r="F3187" s="179"/>
      <c r="G3187" s="179"/>
      <c r="H3187" s="1"/>
      <c r="I3187" s="1"/>
      <c r="J3187" s="1"/>
      <c r="K3187" s="109"/>
      <c r="L3187" s="1"/>
      <c r="M3187" s="1"/>
      <c r="N3187" s="1"/>
      <c r="O3187" s="1"/>
      <c r="P3187" s="12"/>
      <c r="Q3187" s="12"/>
      <c r="R3187" s="12"/>
      <c r="S3187" s="12"/>
      <c r="T3187" s="12"/>
      <c r="U3187" s="12"/>
    </row>
    <row r="3188" spans="2:21" s="127" customFormat="1" ht="30" customHeight="1">
      <c r="B3188" s="180"/>
      <c r="C3188" s="210"/>
      <c r="D3188" s="180"/>
      <c r="E3188" s="107"/>
      <c r="F3188" s="179"/>
      <c r="G3188" s="179"/>
      <c r="H3188" s="1"/>
      <c r="I3188" s="1"/>
      <c r="J3188" s="1"/>
      <c r="K3188" s="109"/>
      <c r="L3188" s="1"/>
      <c r="M3188" s="1"/>
      <c r="N3188" s="1"/>
      <c r="O3188" s="1"/>
      <c r="P3188" s="12"/>
      <c r="Q3188" s="12"/>
      <c r="R3188" s="12"/>
      <c r="S3188" s="12"/>
      <c r="T3188" s="12"/>
      <c r="U3188" s="12"/>
    </row>
    <row r="3189" spans="2:21" s="127" customFormat="1" ht="30" customHeight="1">
      <c r="B3189" s="180"/>
      <c r="C3189" s="210"/>
      <c r="D3189" s="180"/>
      <c r="E3189" s="107"/>
      <c r="F3189" s="179"/>
      <c r="G3189" s="179"/>
      <c r="H3189" s="1"/>
      <c r="I3189" s="1"/>
      <c r="J3189" s="1"/>
      <c r="K3189" s="109"/>
      <c r="L3189" s="1"/>
      <c r="M3189" s="1"/>
      <c r="N3189" s="1"/>
      <c r="O3189" s="1"/>
      <c r="P3189" s="12"/>
      <c r="Q3189" s="12"/>
      <c r="R3189" s="12"/>
      <c r="S3189" s="12"/>
      <c r="T3189" s="12"/>
      <c r="U3189" s="12"/>
    </row>
    <row r="3190" spans="2:21" s="127" customFormat="1" ht="30" customHeight="1">
      <c r="B3190" s="180"/>
      <c r="C3190" s="210"/>
      <c r="D3190" s="180"/>
      <c r="E3190" s="107"/>
      <c r="F3190" s="179"/>
      <c r="G3190" s="179"/>
      <c r="H3190" s="1"/>
      <c r="I3190" s="1"/>
      <c r="J3190" s="1"/>
      <c r="K3190" s="109"/>
      <c r="L3190" s="1"/>
      <c r="M3190" s="1"/>
      <c r="N3190" s="1"/>
      <c r="O3190" s="1"/>
      <c r="P3190" s="12"/>
      <c r="Q3190" s="12"/>
      <c r="R3190" s="12"/>
      <c r="S3190" s="12"/>
      <c r="T3190" s="12"/>
      <c r="U3190" s="12"/>
    </row>
    <row r="3191" spans="2:21" s="127" customFormat="1" ht="30" customHeight="1">
      <c r="B3191" s="180"/>
      <c r="C3191" s="210"/>
      <c r="D3191" s="180"/>
      <c r="E3191" s="107"/>
      <c r="F3191" s="179"/>
      <c r="G3191" s="179"/>
      <c r="H3191" s="1"/>
      <c r="I3191" s="1"/>
      <c r="J3191" s="1"/>
      <c r="K3191" s="109"/>
      <c r="L3191" s="1"/>
      <c r="M3191" s="1"/>
      <c r="N3191" s="1"/>
      <c r="O3191" s="1"/>
      <c r="P3191" s="12"/>
      <c r="Q3191" s="12"/>
      <c r="R3191" s="12"/>
      <c r="S3191" s="12"/>
      <c r="T3191" s="12"/>
      <c r="U3191" s="12"/>
    </row>
    <row r="3192" spans="2:21" s="127" customFormat="1" ht="30" customHeight="1">
      <c r="B3192" s="180"/>
      <c r="C3192" s="210"/>
      <c r="D3192" s="180"/>
      <c r="E3192" s="107"/>
      <c r="F3192" s="179"/>
      <c r="G3192" s="179"/>
      <c r="H3192" s="1"/>
      <c r="I3192" s="1"/>
      <c r="J3192" s="1"/>
      <c r="K3192" s="109"/>
      <c r="L3192" s="1"/>
      <c r="M3192" s="1"/>
      <c r="N3192" s="1"/>
      <c r="O3192" s="1"/>
      <c r="P3192" s="12"/>
      <c r="Q3192" s="12"/>
      <c r="R3192" s="12"/>
      <c r="S3192" s="12"/>
      <c r="T3192" s="12"/>
      <c r="U3192" s="12"/>
    </row>
    <row r="3193" spans="2:21" s="127" customFormat="1" ht="30" customHeight="1">
      <c r="B3193" s="180"/>
      <c r="C3193" s="210"/>
      <c r="D3193" s="180"/>
      <c r="E3193" s="107"/>
      <c r="F3193" s="179"/>
      <c r="G3193" s="179"/>
      <c r="H3193" s="1"/>
      <c r="I3193" s="1"/>
      <c r="J3193" s="1"/>
      <c r="K3193" s="109"/>
      <c r="L3193" s="1"/>
      <c r="M3193" s="1"/>
      <c r="N3193" s="1"/>
      <c r="O3193" s="1"/>
      <c r="P3193" s="12"/>
      <c r="Q3193" s="12"/>
      <c r="R3193" s="12"/>
      <c r="S3193" s="12"/>
      <c r="T3193" s="12"/>
      <c r="U3193" s="12"/>
    </row>
    <row r="3194" spans="2:21" s="127" customFormat="1" ht="30" customHeight="1">
      <c r="B3194" s="180"/>
      <c r="C3194" s="210"/>
      <c r="D3194" s="180"/>
      <c r="E3194" s="107"/>
      <c r="F3194" s="179"/>
      <c r="G3194" s="179"/>
      <c r="H3194" s="1"/>
      <c r="I3194" s="1"/>
      <c r="J3194" s="1"/>
      <c r="K3194" s="109"/>
      <c r="L3194" s="1"/>
      <c r="M3194" s="1"/>
      <c r="N3194" s="1"/>
      <c r="O3194" s="1"/>
      <c r="P3194" s="12"/>
      <c r="Q3194" s="12"/>
      <c r="R3194" s="12"/>
      <c r="S3194" s="12"/>
      <c r="T3194" s="12"/>
      <c r="U3194" s="12"/>
    </row>
    <row r="3195" spans="2:21" s="127" customFormat="1" ht="30" customHeight="1">
      <c r="B3195" s="180"/>
      <c r="C3195" s="210"/>
      <c r="D3195" s="180"/>
      <c r="E3195" s="107"/>
      <c r="F3195" s="179"/>
      <c r="G3195" s="179"/>
      <c r="H3195" s="1"/>
      <c r="I3195" s="1"/>
      <c r="J3195" s="1"/>
      <c r="K3195" s="109"/>
      <c r="L3195" s="1"/>
      <c r="M3195" s="1"/>
      <c r="N3195" s="1"/>
      <c r="O3195" s="1"/>
      <c r="P3195" s="12"/>
      <c r="Q3195" s="12"/>
      <c r="R3195" s="12"/>
      <c r="S3195" s="12"/>
      <c r="T3195" s="12"/>
      <c r="U3195" s="12"/>
    </row>
    <row r="3196" spans="2:21" s="127" customFormat="1" ht="30" customHeight="1">
      <c r="B3196" s="180"/>
      <c r="C3196" s="210"/>
      <c r="D3196" s="180"/>
      <c r="E3196" s="107"/>
      <c r="F3196" s="179"/>
      <c r="G3196" s="179"/>
      <c r="H3196" s="1"/>
      <c r="I3196" s="1"/>
      <c r="J3196" s="1"/>
      <c r="K3196" s="109"/>
      <c r="L3196" s="1"/>
      <c r="M3196" s="1"/>
      <c r="N3196" s="1"/>
      <c r="O3196" s="1"/>
      <c r="P3196" s="12"/>
      <c r="Q3196" s="12"/>
      <c r="R3196" s="12"/>
      <c r="S3196" s="12"/>
      <c r="T3196" s="12"/>
      <c r="U3196" s="12"/>
    </row>
    <row r="3197" spans="2:21" s="127" customFormat="1" ht="30" customHeight="1">
      <c r="B3197" s="180"/>
      <c r="C3197" s="210"/>
      <c r="D3197" s="180"/>
      <c r="E3197" s="107"/>
      <c r="F3197" s="179"/>
      <c r="G3197" s="179"/>
      <c r="H3197" s="1"/>
      <c r="I3197" s="1"/>
      <c r="J3197" s="1"/>
      <c r="K3197" s="109"/>
      <c r="L3197" s="1"/>
      <c r="M3197" s="1"/>
      <c r="N3197" s="1"/>
      <c r="O3197" s="1"/>
      <c r="P3197" s="12"/>
      <c r="Q3197" s="12"/>
      <c r="R3197" s="12"/>
      <c r="S3197" s="12"/>
      <c r="T3197" s="12"/>
      <c r="U3197" s="12"/>
    </row>
    <row r="3198" spans="2:21" s="127" customFormat="1" ht="30" customHeight="1">
      <c r="B3198" s="180"/>
      <c r="C3198" s="210"/>
      <c r="D3198" s="180"/>
      <c r="E3198" s="107"/>
      <c r="F3198" s="179"/>
      <c r="G3198" s="179"/>
      <c r="H3198" s="1"/>
      <c r="I3198" s="1"/>
      <c r="J3198" s="1"/>
      <c r="K3198" s="109"/>
      <c r="L3198" s="1"/>
      <c r="M3198" s="1"/>
      <c r="N3198" s="1"/>
      <c r="O3198" s="1"/>
      <c r="P3198" s="12"/>
      <c r="Q3198" s="12"/>
      <c r="R3198" s="12"/>
      <c r="S3198" s="12"/>
      <c r="T3198" s="12"/>
      <c r="U3198" s="12"/>
    </row>
    <row r="3199" spans="2:21" s="127" customFormat="1" ht="30" customHeight="1">
      <c r="B3199" s="180"/>
      <c r="C3199" s="210"/>
      <c r="D3199" s="180"/>
      <c r="E3199" s="107"/>
      <c r="F3199" s="179"/>
      <c r="G3199" s="179"/>
      <c r="H3199" s="1"/>
      <c r="I3199" s="1"/>
      <c r="J3199" s="1"/>
      <c r="K3199" s="109"/>
      <c r="L3199" s="1"/>
      <c r="M3199" s="1"/>
      <c r="N3199" s="1"/>
      <c r="O3199" s="1"/>
      <c r="P3199" s="12"/>
      <c r="Q3199" s="12"/>
      <c r="R3199" s="12"/>
      <c r="S3199" s="12"/>
      <c r="T3199" s="12"/>
      <c r="U3199" s="12"/>
    </row>
    <row r="3200" spans="2:21" s="127" customFormat="1" ht="30" customHeight="1">
      <c r="B3200" s="180"/>
      <c r="C3200" s="210"/>
      <c r="D3200" s="180"/>
      <c r="E3200" s="107"/>
      <c r="F3200" s="179"/>
      <c r="G3200" s="179"/>
      <c r="H3200" s="1"/>
      <c r="I3200" s="1"/>
      <c r="J3200" s="1"/>
      <c r="K3200" s="109"/>
      <c r="L3200" s="1"/>
      <c r="M3200" s="1"/>
      <c r="N3200" s="1"/>
      <c r="O3200" s="1"/>
      <c r="P3200" s="12"/>
      <c r="Q3200" s="12"/>
      <c r="R3200" s="12"/>
      <c r="S3200" s="12"/>
      <c r="T3200" s="12"/>
      <c r="U3200" s="12"/>
    </row>
    <row r="3201" spans="2:21" s="127" customFormat="1" ht="30" customHeight="1">
      <c r="B3201" s="180"/>
      <c r="C3201" s="210"/>
      <c r="D3201" s="180"/>
      <c r="E3201" s="107"/>
      <c r="F3201" s="179"/>
      <c r="G3201" s="179"/>
      <c r="H3201" s="1"/>
      <c r="I3201" s="1"/>
      <c r="J3201" s="1"/>
      <c r="K3201" s="109"/>
      <c r="L3201" s="1"/>
      <c r="M3201" s="1"/>
      <c r="N3201" s="1"/>
      <c r="O3201" s="1"/>
      <c r="P3201" s="12"/>
      <c r="Q3201" s="12"/>
      <c r="R3201" s="12"/>
      <c r="S3201" s="12"/>
      <c r="T3201" s="12"/>
      <c r="U3201" s="12"/>
    </row>
    <row r="3202" spans="2:21" s="127" customFormat="1" ht="30" customHeight="1">
      <c r="B3202" s="180"/>
      <c r="C3202" s="210"/>
      <c r="D3202" s="180"/>
      <c r="E3202" s="107"/>
      <c r="F3202" s="179"/>
      <c r="G3202" s="179"/>
      <c r="H3202" s="1"/>
      <c r="I3202" s="1"/>
      <c r="J3202" s="1"/>
      <c r="K3202" s="109"/>
      <c r="L3202" s="1"/>
      <c r="M3202" s="1"/>
      <c r="N3202" s="1"/>
      <c r="O3202" s="1"/>
      <c r="P3202" s="12"/>
      <c r="Q3202" s="12"/>
      <c r="R3202" s="12"/>
      <c r="S3202" s="12"/>
      <c r="T3202" s="12"/>
      <c r="U3202" s="12"/>
    </row>
    <row r="3203" spans="2:21" s="127" customFormat="1" ht="30" customHeight="1">
      <c r="B3203" s="180"/>
      <c r="C3203" s="210"/>
      <c r="D3203" s="180"/>
      <c r="E3203" s="107"/>
      <c r="F3203" s="179"/>
      <c r="G3203" s="179"/>
      <c r="H3203" s="1"/>
      <c r="I3203" s="1"/>
      <c r="J3203" s="1"/>
      <c r="K3203" s="109"/>
      <c r="L3203" s="1"/>
      <c r="M3203" s="1"/>
      <c r="N3203" s="1"/>
      <c r="O3203" s="1"/>
      <c r="P3203" s="12"/>
      <c r="Q3203" s="12"/>
      <c r="R3203" s="12"/>
      <c r="S3203" s="12"/>
      <c r="T3203" s="12"/>
      <c r="U3203" s="12"/>
    </row>
    <row r="3204" spans="2:21" s="127" customFormat="1" ht="30" customHeight="1">
      <c r="B3204" s="180"/>
      <c r="C3204" s="210"/>
      <c r="D3204" s="180"/>
      <c r="E3204" s="107"/>
      <c r="F3204" s="179"/>
      <c r="G3204" s="179"/>
      <c r="H3204" s="1"/>
      <c r="I3204" s="1"/>
      <c r="J3204" s="1"/>
      <c r="K3204" s="109"/>
      <c r="L3204" s="1"/>
      <c r="M3204" s="1"/>
      <c r="N3204" s="1"/>
      <c r="O3204" s="1"/>
      <c r="P3204" s="12"/>
      <c r="Q3204" s="12"/>
      <c r="R3204" s="12"/>
      <c r="S3204" s="12"/>
      <c r="T3204" s="12"/>
      <c r="U3204" s="12"/>
    </row>
    <row r="3205" spans="2:21" s="127" customFormat="1" ht="30" customHeight="1">
      <c r="B3205" s="180"/>
      <c r="C3205" s="210"/>
      <c r="D3205" s="180"/>
      <c r="E3205" s="107"/>
      <c r="F3205" s="179"/>
      <c r="G3205" s="179"/>
      <c r="H3205" s="1"/>
      <c r="I3205" s="1"/>
      <c r="J3205" s="1"/>
      <c r="K3205" s="109"/>
      <c r="L3205" s="1"/>
      <c r="M3205" s="1"/>
      <c r="N3205" s="1"/>
      <c r="O3205" s="1"/>
      <c r="P3205" s="12"/>
      <c r="Q3205" s="12"/>
      <c r="R3205" s="12"/>
      <c r="S3205" s="12"/>
      <c r="T3205" s="12"/>
      <c r="U3205" s="12"/>
    </row>
    <row r="3206" spans="2:21" s="127" customFormat="1" ht="30" customHeight="1">
      <c r="B3206" s="180"/>
      <c r="C3206" s="210"/>
      <c r="D3206" s="180"/>
      <c r="E3206" s="107"/>
      <c r="F3206" s="179"/>
      <c r="G3206" s="179"/>
      <c r="H3206" s="1"/>
      <c r="I3206" s="1"/>
      <c r="J3206" s="1"/>
      <c r="K3206" s="109"/>
      <c r="L3206" s="1"/>
      <c r="M3206" s="1"/>
      <c r="N3206" s="1"/>
      <c r="O3206" s="1"/>
      <c r="P3206" s="12"/>
      <c r="Q3206" s="12"/>
      <c r="R3206" s="12"/>
      <c r="S3206" s="12"/>
      <c r="T3206" s="12"/>
      <c r="U3206" s="12"/>
    </row>
    <row r="3207" spans="2:21" s="127" customFormat="1" ht="30" customHeight="1">
      <c r="B3207" s="180"/>
      <c r="C3207" s="210"/>
      <c r="D3207" s="180"/>
      <c r="E3207" s="107"/>
      <c r="F3207" s="179"/>
      <c r="G3207" s="179"/>
      <c r="H3207" s="1"/>
      <c r="I3207" s="1"/>
      <c r="J3207" s="1"/>
      <c r="K3207" s="109"/>
      <c r="L3207" s="1"/>
      <c r="M3207" s="1"/>
      <c r="N3207" s="1"/>
      <c r="O3207" s="1"/>
      <c r="P3207" s="12"/>
      <c r="Q3207" s="12"/>
      <c r="R3207" s="12"/>
      <c r="S3207" s="12"/>
      <c r="T3207" s="12"/>
      <c r="U3207" s="12"/>
    </row>
    <row r="3208" spans="2:21" s="127" customFormat="1" ht="30" customHeight="1">
      <c r="B3208" s="180"/>
      <c r="C3208" s="210"/>
      <c r="D3208" s="180"/>
      <c r="E3208" s="107"/>
      <c r="F3208" s="179"/>
      <c r="G3208" s="179"/>
      <c r="H3208" s="1"/>
      <c r="I3208" s="1"/>
      <c r="J3208" s="1"/>
      <c r="K3208" s="109"/>
      <c r="L3208" s="1"/>
      <c r="M3208" s="1"/>
      <c r="N3208" s="1"/>
      <c r="O3208" s="1"/>
      <c r="P3208" s="12"/>
      <c r="Q3208" s="12"/>
      <c r="R3208" s="12"/>
      <c r="S3208" s="12"/>
      <c r="T3208" s="12"/>
      <c r="U3208" s="12"/>
    </row>
    <row r="3209" spans="2:21" s="127" customFormat="1" ht="30" customHeight="1">
      <c r="B3209" s="180"/>
      <c r="C3209" s="210"/>
      <c r="D3209" s="180"/>
      <c r="E3209" s="107"/>
      <c r="F3209" s="179"/>
      <c r="G3209" s="179"/>
      <c r="H3209" s="1"/>
      <c r="I3209" s="1"/>
      <c r="J3209" s="1"/>
      <c r="K3209" s="109"/>
      <c r="L3209" s="1"/>
      <c r="M3209" s="1"/>
      <c r="N3209" s="1"/>
      <c r="O3209" s="1"/>
      <c r="P3209" s="12"/>
      <c r="Q3209" s="12"/>
      <c r="R3209" s="12"/>
      <c r="S3209" s="12"/>
      <c r="T3209" s="12"/>
      <c r="U3209" s="12"/>
    </row>
    <row r="3210" spans="2:21" s="127" customFormat="1" ht="30" customHeight="1">
      <c r="B3210" s="180"/>
      <c r="C3210" s="210"/>
      <c r="D3210" s="180"/>
      <c r="E3210" s="107"/>
      <c r="F3210" s="179"/>
      <c r="G3210" s="179"/>
      <c r="H3210" s="1"/>
      <c r="I3210" s="1"/>
      <c r="J3210" s="1"/>
      <c r="K3210" s="109"/>
      <c r="L3210" s="1"/>
      <c r="M3210" s="1"/>
      <c r="N3210" s="1"/>
      <c r="O3210" s="1"/>
      <c r="P3210" s="12"/>
      <c r="Q3210" s="12"/>
      <c r="R3210" s="12"/>
      <c r="S3210" s="12"/>
      <c r="T3210" s="12"/>
      <c r="U3210" s="12"/>
    </row>
    <row r="3211" spans="2:21" s="127" customFormat="1" ht="30" customHeight="1">
      <c r="B3211" s="180"/>
      <c r="C3211" s="210"/>
      <c r="D3211" s="180"/>
      <c r="E3211" s="107"/>
      <c r="F3211" s="179"/>
      <c r="G3211" s="179"/>
      <c r="H3211" s="1"/>
      <c r="I3211" s="1"/>
      <c r="J3211" s="1"/>
      <c r="K3211" s="109"/>
      <c r="L3211" s="1"/>
      <c r="M3211" s="1"/>
      <c r="N3211" s="1"/>
      <c r="O3211" s="1"/>
      <c r="P3211" s="12"/>
      <c r="Q3211" s="12"/>
      <c r="R3211" s="12"/>
      <c r="S3211" s="12"/>
      <c r="T3211" s="12"/>
      <c r="U3211" s="12"/>
    </row>
    <row r="3212" spans="2:21" s="127" customFormat="1" ht="30" customHeight="1">
      <c r="B3212" s="180"/>
      <c r="C3212" s="210"/>
      <c r="D3212" s="180"/>
      <c r="E3212" s="107"/>
      <c r="F3212" s="179"/>
      <c r="G3212" s="179"/>
      <c r="H3212" s="1"/>
      <c r="I3212" s="1"/>
      <c r="J3212" s="1"/>
      <c r="K3212" s="109"/>
      <c r="L3212" s="1"/>
      <c r="M3212" s="1"/>
      <c r="N3212" s="1"/>
      <c r="O3212" s="1"/>
      <c r="P3212" s="12"/>
      <c r="Q3212" s="12"/>
      <c r="R3212" s="12"/>
      <c r="S3212" s="12"/>
      <c r="T3212" s="12"/>
      <c r="U3212" s="12"/>
    </row>
    <row r="3213" spans="2:21" s="127" customFormat="1" ht="30" customHeight="1">
      <c r="B3213" s="180"/>
      <c r="C3213" s="210"/>
      <c r="D3213" s="180"/>
      <c r="E3213" s="107"/>
      <c r="F3213" s="179"/>
      <c r="G3213" s="179"/>
      <c r="H3213" s="1"/>
      <c r="I3213" s="1"/>
      <c r="J3213" s="1"/>
      <c r="K3213" s="109"/>
      <c r="L3213" s="1"/>
      <c r="M3213" s="1"/>
      <c r="N3213" s="1"/>
      <c r="O3213" s="1"/>
      <c r="P3213" s="12"/>
      <c r="Q3213" s="12"/>
      <c r="R3213" s="12"/>
      <c r="S3213" s="12"/>
      <c r="T3213" s="12"/>
      <c r="U3213" s="12"/>
    </row>
    <row r="3214" spans="2:21" s="127" customFormat="1" ht="30" customHeight="1">
      <c r="B3214" s="180"/>
      <c r="C3214" s="210"/>
      <c r="D3214" s="180"/>
      <c r="E3214" s="107"/>
      <c r="F3214" s="179"/>
      <c r="G3214" s="179"/>
      <c r="H3214" s="1"/>
      <c r="I3214" s="1"/>
      <c r="J3214" s="1"/>
      <c r="K3214" s="109"/>
      <c r="L3214" s="1"/>
      <c r="M3214" s="1"/>
      <c r="N3214" s="1"/>
      <c r="O3214" s="1"/>
      <c r="P3214" s="12"/>
      <c r="Q3214" s="12"/>
      <c r="R3214" s="12"/>
      <c r="S3214" s="12"/>
      <c r="T3214" s="12"/>
      <c r="U3214" s="12"/>
    </row>
    <row r="3215" spans="2:21" s="127" customFormat="1" ht="30" customHeight="1">
      <c r="B3215" s="180"/>
      <c r="C3215" s="210"/>
      <c r="D3215" s="180"/>
      <c r="E3215" s="107"/>
      <c r="F3215" s="179"/>
      <c r="G3215" s="179"/>
      <c r="H3215" s="1"/>
      <c r="I3215" s="1"/>
      <c r="J3215" s="1"/>
      <c r="K3215" s="109"/>
      <c r="L3215" s="1"/>
      <c r="M3215" s="1"/>
      <c r="N3215" s="1"/>
      <c r="O3215" s="1"/>
      <c r="P3215" s="12"/>
      <c r="Q3215" s="12"/>
      <c r="R3215" s="12"/>
      <c r="S3215" s="12"/>
      <c r="T3215" s="12"/>
      <c r="U3215" s="12"/>
    </row>
    <row r="3216" spans="2:21" s="127" customFormat="1" ht="30" customHeight="1">
      <c r="B3216" s="180"/>
      <c r="C3216" s="210"/>
      <c r="D3216" s="180"/>
      <c r="E3216" s="107"/>
      <c r="F3216" s="179"/>
      <c r="G3216" s="179"/>
      <c r="H3216" s="1"/>
      <c r="I3216" s="1"/>
      <c r="J3216" s="1"/>
      <c r="K3216" s="109"/>
      <c r="L3216" s="1"/>
      <c r="M3216" s="1"/>
      <c r="N3216" s="1"/>
      <c r="O3216" s="1"/>
      <c r="P3216" s="12"/>
      <c r="Q3216" s="12"/>
      <c r="R3216" s="12"/>
      <c r="S3216" s="12"/>
      <c r="T3216" s="12"/>
      <c r="U3216" s="12"/>
    </row>
    <row r="3217" spans="2:21" s="127" customFormat="1" ht="30" customHeight="1">
      <c r="B3217" s="180"/>
      <c r="C3217" s="210"/>
      <c r="D3217" s="180"/>
      <c r="E3217" s="107"/>
      <c r="F3217" s="179"/>
      <c r="G3217" s="179"/>
      <c r="H3217" s="1"/>
      <c r="I3217" s="1"/>
      <c r="J3217" s="1"/>
      <c r="K3217" s="109"/>
      <c r="L3217" s="1"/>
      <c r="M3217" s="1"/>
      <c r="N3217" s="1"/>
      <c r="O3217" s="1"/>
      <c r="P3217" s="12"/>
      <c r="Q3217" s="12"/>
      <c r="R3217" s="12"/>
      <c r="S3217" s="12"/>
      <c r="T3217" s="12"/>
      <c r="U3217" s="12"/>
    </row>
    <row r="3218" spans="2:21" s="127" customFormat="1" ht="30" customHeight="1">
      <c r="B3218" s="180"/>
      <c r="C3218" s="210"/>
      <c r="D3218" s="180"/>
      <c r="E3218" s="107"/>
      <c r="F3218" s="179"/>
      <c r="G3218" s="179"/>
      <c r="H3218" s="1"/>
      <c r="I3218" s="1"/>
      <c r="J3218" s="1"/>
      <c r="K3218" s="109"/>
      <c r="L3218" s="1"/>
      <c r="M3218" s="1"/>
      <c r="N3218" s="1"/>
      <c r="O3218" s="1"/>
      <c r="P3218" s="12"/>
      <c r="Q3218" s="12"/>
      <c r="R3218" s="12"/>
      <c r="S3218" s="12"/>
      <c r="T3218" s="12"/>
      <c r="U3218" s="12"/>
    </row>
    <row r="3219" spans="2:21" s="127" customFormat="1" ht="30" customHeight="1">
      <c r="B3219" s="180"/>
      <c r="C3219" s="210"/>
      <c r="D3219" s="180"/>
      <c r="E3219" s="107"/>
      <c r="F3219" s="179"/>
      <c r="G3219" s="179"/>
      <c r="H3219" s="1"/>
      <c r="I3219" s="1"/>
      <c r="J3219" s="1"/>
      <c r="K3219" s="109"/>
      <c r="L3219" s="1"/>
      <c r="M3219" s="1"/>
      <c r="N3219" s="1"/>
      <c r="O3219" s="1"/>
      <c r="P3219" s="12"/>
      <c r="Q3219" s="12"/>
      <c r="R3219" s="12"/>
      <c r="S3219" s="12"/>
      <c r="T3219" s="12"/>
      <c r="U3219" s="12"/>
    </row>
    <row r="3220" spans="2:21" s="127" customFormat="1" ht="30" customHeight="1">
      <c r="B3220" s="180"/>
      <c r="C3220" s="210"/>
      <c r="D3220" s="180"/>
      <c r="E3220" s="107"/>
      <c r="F3220" s="179"/>
      <c r="G3220" s="179"/>
      <c r="H3220" s="1"/>
      <c r="I3220" s="1"/>
      <c r="J3220" s="1"/>
      <c r="K3220" s="109"/>
      <c r="L3220" s="1"/>
      <c r="M3220" s="1"/>
      <c r="N3220" s="1"/>
      <c r="O3220" s="1"/>
      <c r="P3220" s="12"/>
      <c r="Q3220" s="12"/>
      <c r="R3220" s="12"/>
      <c r="S3220" s="12"/>
      <c r="T3220" s="12"/>
      <c r="U3220" s="12"/>
    </row>
    <row r="3221" spans="2:21" s="127" customFormat="1" ht="30" customHeight="1">
      <c r="B3221" s="180"/>
      <c r="C3221" s="210"/>
      <c r="D3221" s="180"/>
      <c r="E3221" s="107"/>
      <c r="F3221" s="179"/>
      <c r="G3221" s="179"/>
      <c r="H3221" s="1"/>
      <c r="I3221" s="1"/>
      <c r="J3221" s="1"/>
      <c r="K3221" s="109"/>
      <c r="L3221" s="1"/>
      <c r="M3221" s="1"/>
      <c r="N3221" s="1"/>
      <c r="O3221" s="1"/>
      <c r="P3221" s="12"/>
      <c r="Q3221" s="12"/>
      <c r="R3221" s="12"/>
      <c r="S3221" s="12"/>
      <c r="T3221" s="12"/>
      <c r="U3221" s="12"/>
    </row>
    <row r="3222" spans="2:21" s="127" customFormat="1" ht="30" customHeight="1">
      <c r="B3222" s="180"/>
      <c r="C3222" s="210"/>
      <c r="D3222" s="180"/>
      <c r="E3222" s="107"/>
      <c r="F3222" s="179"/>
      <c r="G3222" s="179"/>
      <c r="H3222" s="1"/>
      <c r="I3222" s="1"/>
      <c r="J3222" s="1"/>
      <c r="K3222" s="109"/>
      <c r="L3222" s="1"/>
      <c r="M3222" s="1"/>
      <c r="N3222" s="1"/>
      <c r="O3222" s="1"/>
      <c r="P3222" s="12"/>
      <c r="Q3222" s="12"/>
      <c r="R3222" s="12"/>
      <c r="S3222" s="12"/>
      <c r="T3222" s="12"/>
      <c r="U3222" s="12"/>
    </row>
    <row r="3223" spans="2:21" s="127" customFormat="1" ht="30" customHeight="1">
      <c r="B3223" s="180"/>
      <c r="C3223" s="210"/>
      <c r="D3223" s="180"/>
      <c r="E3223" s="107"/>
      <c r="F3223" s="179"/>
      <c r="G3223" s="179"/>
      <c r="H3223" s="1"/>
      <c r="I3223" s="1"/>
      <c r="J3223" s="1"/>
      <c r="K3223" s="109"/>
      <c r="L3223" s="1"/>
      <c r="M3223" s="1"/>
      <c r="N3223" s="1"/>
      <c r="O3223" s="1"/>
      <c r="P3223" s="12"/>
      <c r="Q3223" s="12"/>
      <c r="R3223" s="12"/>
      <c r="S3223" s="12"/>
      <c r="T3223" s="12"/>
      <c r="U3223" s="12"/>
    </row>
    <row r="3224" spans="2:21" s="127" customFormat="1" ht="30" customHeight="1">
      <c r="B3224" s="180"/>
      <c r="C3224" s="210"/>
      <c r="D3224" s="180"/>
      <c r="E3224" s="107"/>
      <c r="F3224" s="179"/>
      <c r="G3224" s="179"/>
      <c r="H3224" s="1"/>
      <c r="I3224" s="1"/>
      <c r="J3224" s="1"/>
      <c r="K3224" s="109"/>
      <c r="L3224" s="1"/>
      <c r="M3224" s="1"/>
      <c r="N3224" s="1"/>
      <c r="O3224" s="1"/>
      <c r="P3224" s="12"/>
      <c r="Q3224" s="12"/>
      <c r="R3224" s="12"/>
      <c r="S3224" s="12"/>
      <c r="T3224" s="12"/>
      <c r="U3224" s="12"/>
    </row>
    <row r="3225" spans="2:21" s="127" customFormat="1" ht="30" customHeight="1">
      <c r="B3225" s="180"/>
      <c r="C3225" s="210"/>
      <c r="D3225" s="180"/>
      <c r="E3225" s="107"/>
      <c r="F3225" s="179"/>
      <c r="G3225" s="179"/>
      <c r="H3225" s="1"/>
      <c r="I3225" s="1"/>
      <c r="J3225" s="1"/>
      <c r="K3225" s="109"/>
      <c r="L3225" s="1"/>
      <c r="M3225" s="1"/>
      <c r="N3225" s="1"/>
      <c r="O3225" s="1"/>
      <c r="P3225" s="12"/>
      <c r="Q3225" s="12"/>
      <c r="R3225" s="12"/>
      <c r="S3225" s="12"/>
      <c r="T3225" s="12"/>
      <c r="U3225" s="12"/>
    </row>
    <row r="3226" spans="2:21" s="127" customFormat="1" ht="30" customHeight="1">
      <c r="B3226" s="180"/>
      <c r="C3226" s="210"/>
      <c r="D3226" s="180"/>
      <c r="E3226" s="107"/>
      <c r="F3226" s="179"/>
      <c r="G3226" s="179"/>
      <c r="H3226" s="1"/>
      <c r="I3226" s="1"/>
      <c r="J3226" s="1"/>
      <c r="K3226" s="109"/>
      <c r="L3226" s="1"/>
      <c r="M3226" s="1"/>
      <c r="N3226" s="1"/>
      <c r="O3226" s="1"/>
      <c r="P3226" s="12"/>
      <c r="Q3226" s="12"/>
      <c r="R3226" s="12"/>
      <c r="S3226" s="12"/>
      <c r="T3226" s="12"/>
      <c r="U3226" s="12"/>
    </row>
    <row r="3227" spans="2:21" s="127" customFormat="1" ht="30" customHeight="1">
      <c r="B3227" s="180"/>
      <c r="C3227" s="210"/>
      <c r="D3227" s="180"/>
      <c r="E3227" s="107"/>
      <c r="F3227" s="179"/>
      <c r="G3227" s="179"/>
      <c r="H3227" s="1"/>
      <c r="I3227" s="1"/>
      <c r="J3227" s="1"/>
      <c r="K3227" s="109"/>
      <c r="L3227" s="1"/>
      <c r="M3227" s="1"/>
      <c r="N3227" s="1"/>
      <c r="O3227" s="1"/>
      <c r="P3227" s="12"/>
      <c r="Q3227" s="12"/>
      <c r="R3227" s="12"/>
      <c r="S3227" s="12"/>
      <c r="T3227" s="12"/>
      <c r="U3227" s="12"/>
    </row>
    <row r="3228" spans="2:21" s="127" customFormat="1" ht="30" customHeight="1">
      <c r="B3228" s="180"/>
      <c r="C3228" s="210"/>
      <c r="D3228" s="180"/>
      <c r="E3228" s="107"/>
      <c r="F3228" s="179"/>
      <c r="G3228" s="179"/>
      <c r="H3228" s="1"/>
      <c r="I3228" s="1"/>
      <c r="J3228" s="1"/>
      <c r="K3228" s="109"/>
      <c r="L3228" s="1"/>
      <c r="M3228" s="1"/>
      <c r="N3228" s="1"/>
      <c r="O3228" s="1"/>
      <c r="P3228" s="12"/>
      <c r="Q3228" s="12"/>
      <c r="R3228" s="12"/>
      <c r="S3228" s="12"/>
      <c r="T3228" s="12"/>
      <c r="U3228" s="12"/>
    </row>
    <row r="3229" spans="2:21" s="127" customFormat="1" ht="30" customHeight="1">
      <c r="B3229" s="180"/>
      <c r="C3229" s="210"/>
      <c r="D3229" s="180"/>
      <c r="E3229" s="107"/>
      <c r="F3229" s="179"/>
      <c r="G3229" s="179"/>
      <c r="H3229" s="1"/>
      <c r="I3229" s="1"/>
      <c r="J3229" s="1"/>
      <c r="K3229" s="109"/>
      <c r="L3229" s="1"/>
      <c r="M3229" s="1"/>
      <c r="N3229" s="1"/>
      <c r="O3229" s="1"/>
      <c r="P3229" s="12"/>
      <c r="Q3229" s="12"/>
      <c r="R3229" s="12"/>
      <c r="S3229" s="12"/>
      <c r="T3229" s="12"/>
      <c r="U3229" s="12"/>
    </row>
    <row r="3230" spans="2:21" s="127" customFormat="1" ht="30" customHeight="1">
      <c r="B3230" s="180"/>
      <c r="C3230" s="210"/>
      <c r="D3230" s="180"/>
      <c r="E3230" s="107"/>
      <c r="F3230" s="179"/>
      <c r="G3230" s="179"/>
      <c r="H3230" s="1"/>
      <c r="I3230" s="1"/>
      <c r="J3230" s="1"/>
      <c r="K3230" s="109"/>
      <c r="L3230" s="1"/>
      <c r="M3230" s="1"/>
      <c r="N3230" s="1"/>
      <c r="O3230" s="1"/>
      <c r="P3230" s="12"/>
      <c r="Q3230" s="12"/>
      <c r="R3230" s="12"/>
      <c r="S3230" s="12"/>
      <c r="T3230" s="12"/>
      <c r="U3230" s="12"/>
    </row>
    <row r="3231" spans="2:21" s="127" customFormat="1" ht="30" customHeight="1">
      <c r="B3231" s="180"/>
      <c r="C3231" s="210"/>
      <c r="D3231" s="180"/>
      <c r="E3231" s="107"/>
      <c r="F3231" s="179"/>
      <c r="G3231" s="179"/>
      <c r="H3231" s="1"/>
      <c r="I3231" s="1"/>
      <c r="J3231" s="1"/>
      <c r="K3231" s="109"/>
      <c r="L3231" s="1"/>
      <c r="M3231" s="1"/>
      <c r="N3231" s="1"/>
      <c r="O3231" s="1"/>
      <c r="P3231" s="12"/>
      <c r="Q3231" s="12"/>
      <c r="R3231" s="12"/>
      <c r="S3231" s="12"/>
      <c r="T3231" s="12"/>
      <c r="U3231" s="12"/>
    </row>
    <row r="3232" spans="2:21" s="127" customFormat="1" ht="30" customHeight="1">
      <c r="B3232" s="180"/>
      <c r="C3232" s="210"/>
      <c r="D3232" s="180"/>
      <c r="E3232" s="107"/>
      <c r="F3232" s="179"/>
      <c r="G3232" s="179"/>
      <c r="H3232" s="1"/>
      <c r="I3232" s="1"/>
      <c r="J3232" s="1"/>
      <c r="K3232" s="109"/>
      <c r="L3232" s="1"/>
      <c r="M3232" s="1"/>
      <c r="N3232" s="1"/>
      <c r="O3232" s="1"/>
      <c r="P3232" s="12"/>
      <c r="Q3232" s="12"/>
      <c r="R3232" s="12"/>
      <c r="S3232" s="12"/>
      <c r="T3232" s="12"/>
      <c r="U3232" s="12"/>
    </row>
    <row r="3233" spans="2:21" s="127" customFormat="1" ht="30" customHeight="1">
      <c r="B3233" s="180"/>
      <c r="C3233" s="210"/>
      <c r="D3233" s="180"/>
      <c r="E3233" s="107"/>
      <c r="F3233" s="179"/>
      <c r="G3233" s="179"/>
      <c r="H3233" s="1"/>
      <c r="I3233" s="1"/>
      <c r="J3233" s="1"/>
      <c r="K3233" s="109"/>
      <c r="L3233" s="1"/>
      <c r="M3233" s="1"/>
      <c r="N3233" s="1"/>
      <c r="O3233" s="1"/>
      <c r="P3233" s="12"/>
      <c r="Q3233" s="12"/>
      <c r="R3233" s="12"/>
      <c r="S3233" s="12"/>
      <c r="T3233" s="12"/>
      <c r="U3233" s="12"/>
    </row>
    <row r="3234" spans="2:21" s="127" customFormat="1" ht="30" customHeight="1">
      <c r="B3234" s="180"/>
      <c r="C3234" s="210"/>
      <c r="D3234" s="180"/>
      <c r="E3234" s="107"/>
      <c r="F3234" s="179"/>
      <c r="G3234" s="179"/>
      <c r="H3234" s="1"/>
      <c r="I3234" s="1"/>
      <c r="J3234" s="1"/>
      <c r="K3234" s="109"/>
      <c r="L3234" s="1"/>
      <c r="M3234" s="1"/>
      <c r="N3234" s="1"/>
      <c r="O3234" s="1"/>
      <c r="P3234" s="12"/>
      <c r="Q3234" s="12"/>
      <c r="R3234" s="12"/>
      <c r="S3234" s="12"/>
      <c r="T3234" s="12"/>
      <c r="U3234" s="12"/>
    </row>
    <row r="3235" spans="2:21" s="127" customFormat="1" ht="30" customHeight="1">
      <c r="B3235" s="180"/>
      <c r="C3235" s="210"/>
      <c r="D3235" s="180"/>
      <c r="E3235" s="107"/>
      <c r="F3235" s="179"/>
      <c r="G3235" s="179"/>
      <c r="H3235" s="1"/>
      <c r="I3235" s="1"/>
      <c r="J3235" s="1"/>
      <c r="K3235" s="109"/>
      <c r="L3235" s="1"/>
      <c r="M3235" s="1"/>
      <c r="N3235" s="1"/>
      <c r="O3235" s="1"/>
      <c r="P3235" s="12"/>
      <c r="Q3235" s="12"/>
      <c r="R3235" s="12"/>
      <c r="S3235" s="12"/>
      <c r="T3235" s="12"/>
      <c r="U3235" s="12"/>
    </row>
    <row r="3236" spans="2:21" s="127" customFormat="1" ht="30" customHeight="1">
      <c r="B3236" s="180"/>
      <c r="C3236" s="210"/>
      <c r="D3236" s="180"/>
      <c r="E3236" s="107"/>
      <c r="F3236" s="179"/>
      <c r="G3236" s="179"/>
      <c r="H3236" s="1"/>
      <c r="I3236" s="1"/>
      <c r="J3236" s="1"/>
      <c r="K3236" s="109"/>
      <c r="L3236" s="1"/>
      <c r="M3236" s="1"/>
      <c r="N3236" s="1"/>
      <c r="O3236" s="1"/>
      <c r="P3236" s="12"/>
      <c r="Q3236" s="12"/>
      <c r="R3236" s="12"/>
      <c r="S3236" s="12"/>
      <c r="T3236" s="12"/>
      <c r="U3236" s="12"/>
    </row>
    <row r="3237" spans="2:21" s="127" customFormat="1" ht="30" customHeight="1">
      <c r="B3237" s="180"/>
      <c r="C3237" s="210"/>
      <c r="D3237" s="180"/>
      <c r="E3237" s="107"/>
      <c r="F3237" s="179"/>
      <c r="G3237" s="179"/>
      <c r="H3237" s="1"/>
      <c r="I3237" s="1"/>
      <c r="J3237" s="1"/>
      <c r="K3237" s="109"/>
      <c r="L3237" s="1"/>
      <c r="M3237" s="1"/>
      <c r="N3237" s="1"/>
      <c r="O3237" s="1"/>
      <c r="P3237" s="12"/>
      <c r="Q3237" s="12"/>
      <c r="R3237" s="12"/>
      <c r="S3237" s="12"/>
      <c r="T3237" s="12"/>
      <c r="U3237" s="12"/>
    </row>
    <row r="3238" spans="2:21" s="127" customFormat="1" ht="30" customHeight="1">
      <c r="B3238" s="180"/>
      <c r="C3238" s="210"/>
      <c r="D3238" s="180"/>
      <c r="E3238" s="107"/>
      <c r="F3238" s="179"/>
      <c r="G3238" s="179"/>
      <c r="H3238" s="1"/>
      <c r="I3238" s="1"/>
      <c r="J3238" s="1"/>
      <c r="K3238" s="109"/>
      <c r="L3238" s="1"/>
      <c r="M3238" s="1"/>
      <c r="N3238" s="1"/>
      <c r="O3238" s="1"/>
      <c r="P3238" s="12"/>
      <c r="Q3238" s="12"/>
      <c r="R3238" s="12"/>
      <c r="S3238" s="12"/>
      <c r="T3238" s="12"/>
      <c r="U3238" s="12"/>
    </row>
    <row r="3239" spans="2:21" s="127" customFormat="1" ht="30" customHeight="1">
      <c r="B3239" s="180"/>
      <c r="C3239" s="210"/>
      <c r="D3239" s="180"/>
      <c r="E3239" s="107"/>
      <c r="F3239" s="179"/>
      <c r="G3239" s="179"/>
      <c r="H3239" s="1"/>
      <c r="I3239" s="1"/>
      <c r="J3239" s="1"/>
      <c r="K3239" s="109"/>
      <c r="L3239" s="1"/>
      <c r="M3239" s="1"/>
      <c r="N3239" s="1"/>
      <c r="O3239" s="1"/>
      <c r="P3239" s="12"/>
      <c r="Q3239" s="12"/>
      <c r="R3239" s="12"/>
      <c r="S3239" s="12"/>
      <c r="T3239" s="12"/>
      <c r="U3239" s="12"/>
    </row>
    <row r="3240" spans="2:21" s="127" customFormat="1" ht="30" customHeight="1">
      <c r="B3240" s="180"/>
      <c r="C3240" s="210"/>
      <c r="D3240" s="180"/>
      <c r="E3240" s="107"/>
      <c r="F3240" s="179"/>
      <c r="G3240" s="179"/>
      <c r="H3240" s="1"/>
      <c r="I3240" s="1"/>
      <c r="J3240" s="1"/>
      <c r="K3240" s="109"/>
      <c r="L3240" s="1"/>
      <c r="M3240" s="1"/>
      <c r="N3240" s="1"/>
      <c r="O3240" s="1"/>
      <c r="P3240" s="12"/>
      <c r="Q3240" s="12"/>
      <c r="R3240" s="12"/>
      <c r="S3240" s="12"/>
      <c r="T3240" s="12"/>
      <c r="U3240" s="12"/>
    </row>
    <row r="3241" spans="2:21" s="127" customFormat="1" ht="30" customHeight="1">
      <c r="B3241" s="180"/>
      <c r="C3241" s="210"/>
      <c r="D3241" s="180"/>
      <c r="E3241" s="107"/>
      <c r="F3241" s="179"/>
      <c r="G3241" s="179"/>
      <c r="H3241" s="1"/>
      <c r="I3241" s="1"/>
      <c r="J3241" s="1"/>
      <c r="K3241" s="109"/>
      <c r="L3241" s="1"/>
      <c r="M3241" s="1"/>
      <c r="N3241" s="1"/>
      <c r="O3241" s="1"/>
      <c r="P3241" s="12"/>
      <c r="Q3241" s="12"/>
      <c r="R3241" s="12"/>
      <c r="S3241" s="12"/>
      <c r="T3241" s="12"/>
      <c r="U3241" s="12"/>
    </row>
    <row r="3242" spans="2:21" s="127" customFormat="1" ht="30" customHeight="1">
      <c r="B3242" s="180"/>
      <c r="C3242" s="210"/>
      <c r="D3242" s="180"/>
      <c r="E3242" s="107"/>
      <c r="F3242" s="179"/>
      <c r="G3242" s="179"/>
      <c r="H3242" s="1"/>
      <c r="I3242" s="1"/>
      <c r="J3242" s="1"/>
      <c r="K3242" s="109"/>
      <c r="L3242" s="1"/>
      <c r="M3242" s="1"/>
      <c r="N3242" s="1"/>
      <c r="O3242" s="1"/>
      <c r="P3242" s="12"/>
      <c r="Q3242" s="12"/>
      <c r="R3242" s="12"/>
      <c r="S3242" s="12"/>
      <c r="T3242" s="12"/>
      <c r="U3242" s="12"/>
    </row>
    <row r="3243" spans="2:21" s="127" customFormat="1" ht="30" customHeight="1">
      <c r="B3243" s="180"/>
      <c r="C3243" s="210"/>
      <c r="D3243" s="180"/>
      <c r="E3243" s="107"/>
      <c r="F3243" s="179"/>
      <c r="G3243" s="179"/>
      <c r="H3243" s="1"/>
      <c r="I3243" s="1"/>
      <c r="J3243" s="1"/>
      <c r="K3243" s="109"/>
      <c r="L3243" s="1"/>
      <c r="M3243" s="1"/>
      <c r="N3243" s="1"/>
      <c r="O3243" s="1"/>
      <c r="P3243" s="12"/>
      <c r="Q3243" s="12"/>
      <c r="R3243" s="12"/>
      <c r="S3243" s="12"/>
      <c r="T3243" s="12"/>
      <c r="U3243" s="12"/>
    </row>
    <row r="3244" spans="2:21" s="127" customFormat="1" ht="30" customHeight="1">
      <c r="B3244" s="180"/>
      <c r="C3244" s="210"/>
      <c r="D3244" s="180"/>
      <c r="E3244" s="107"/>
      <c r="F3244" s="179"/>
      <c r="G3244" s="179"/>
      <c r="H3244" s="1"/>
      <c r="I3244" s="1"/>
      <c r="J3244" s="1"/>
      <c r="K3244" s="109"/>
      <c r="L3244" s="1"/>
      <c r="M3244" s="1"/>
      <c r="N3244" s="1"/>
      <c r="O3244" s="1"/>
      <c r="P3244" s="12"/>
      <c r="Q3244" s="12"/>
      <c r="R3244" s="12"/>
      <c r="S3244" s="12"/>
      <c r="T3244" s="12"/>
      <c r="U3244" s="12"/>
    </row>
    <row r="3245" spans="2:21" s="127" customFormat="1" ht="30" customHeight="1">
      <c r="B3245" s="180"/>
      <c r="C3245" s="210"/>
      <c r="D3245" s="180"/>
      <c r="E3245" s="107"/>
      <c r="F3245" s="179"/>
      <c r="G3245" s="179"/>
      <c r="H3245" s="1"/>
      <c r="I3245" s="1"/>
      <c r="J3245" s="1"/>
      <c r="K3245" s="109"/>
      <c r="L3245" s="1"/>
      <c r="M3245" s="1"/>
      <c r="N3245" s="1"/>
      <c r="O3245" s="1"/>
      <c r="P3245" s="12"/>
      <c r="Q3245" s="12"/>
      <c r="R3245" s="12"/>
      <c r="S3245" s="12"/>
      <c r="T3245" s="12"/>
      <c r="U3245" s="12"/>
    </row>
    <row r="3246" spans="2:21" s="127" customFormat="1" ht="30" customHeight="1">
      <c r="B3246" s="180"/>
      <c r="C3246" s="210"/>
      <c r="D3246" s="180"/>
      <c r="E3246" s="107"/>
      <c r="F3246" s="179"/>
      <c r="G3246" s="179"/>
      <c r="H3246" s="1"/>
      <c r="I3246" s="1"/>
      <c r="J3246" s="1"/>
      <c r="K3246" s="109"/>
      <c r="L3246" s="1"/>
      <c r="M3246" s="1"/>
      <c r="N3246" s="1"/>
      <c r="O3246" s="1"/>
      <c r="P3246" s="12"/>
      <c r="Q3246" s="12"/>
      <c r="R3246" s="12"/>
      <c r="S3246" s="12"/>
      <c r="T3246" s="12"/>
      <c r="U3246" s="12"/>
    </row>
    <row r="3247" spans="2:21" s="127" customFormat="1" ht="30" customHeight="1">
      <c r="B3247" s="180"/>
      <c r="C3247" s="210"/>
      <c r="D3247" s="180"/>
      <c r="E3247" s="107"/>
      <c r="F3247" s="179"/>
      <c r="G3247" s="179"/>
      <c r="H3247" s="1"/>
      <c r="I3247" s="1"/>
      <c r="J3247" s="1"/>
      <c r="K3247" s="109"/>
      <c r="L3247" s="1"/>
      <c r="M3247" s="1"/>
      <c r="N3247" s="1"/>
      <c r="O3247" s="1"/>
      <c r="P3247" s="12"/>
      <c r="Q3247" s="12"/>
      <c r="R3247" s="12"/>
      <c r="S3247" s="12"/>
      <c r="T3247" s="12"/>
      <c r="U3247" s="12"/>
    </row>
    <row r="3248" spans="2:21" s="127" customFormat="1" ht="30" customHeight="1">
      <c r="B3248" s="180"/>
      <c r="C3248" s="210"/>
      <c r="D3248" s="180"/>
      <c r="E3248" s="107"/>
      <c r="F3248" s="179"/>
      <c r="G3248" s="179"/>
      <c r="H3248" s="1"/>
      <c r="I3248" s="1"/>
      <c r="J3248" s="1"/>
      <c r="K3248" s="109"/>
      <c r="L3248" s="1"/>
      <c r="M3248" s="1"/>
      <c r="N3248" s="1"/>
      <c r="O3248" s="1"/>
      <c r="P3248" s="12"/>
      <c r="Q3248" s="12"/>
      <c r="R3248" s="12"/>
      <c r="S3248" s="12"/>
      <c r="T3248" s="12"/>
      <c r="U3248" s="12"/>
    </row>
    <row r="3249" spans="2:21" s="127" customFormat="1" ht="30" customHeight="1">
      <c r="B3249" s="180"/>
      <c r="C3249" s="210"/>
      <c r="D3249" s="180"/>
      <c r="E3249" s="107"/>
      <c r="F3249" s="179"/>
      <c r="G3249" s="179"/>
      <c r="H3249" s="1"/>
      <c r="I3249" s="1"/>
      <c r="J3249" s="1"/>
      <c r="K3249" s="109"/>
      <c r="L3249" s="1"/>
      <c r="M3249" s="1"/>
      <c r="N3249" s="1"/>
      <c r="O3249" s="1"/>
      <c r="P3249" s="12"/>
      <c r="Q3249" s="12"/>
      <c r="R3249" s="12"/>
      <c r="S3249" s="12"/>
      <c r="T3249" s="12"/>
      <c r="U3249" s="12"/>
    </row>
    <row r="3250" spans="2:21" s="127" customFormat="1" ht="30" customHeight="1">
      <c r="B3250" s="180"/>
      <c r="C3250" s="210"/>
      <c r="D3250" s="180"/>
      <c r="E3250" s="107"/>
      <c r="F3250" s="179"/>
      <c r="G3250" s="179"/>
      <c r="H3250" s="1"/>
      <c r="I3250" s="1"/>
      <c r="J3250" s="1"/>
      <c r="K3250" s="109"/>
      <c r="L3250" s="1"/>
      <c r="M3250" s="1"/>
      <c r="N3250" s="1"/>
      <c r="O3250" s="1"/>
      <c r="P3250" s="12"/>
      <c r="Q3250" s="12"/>
      <c r="R3250" s="12"/>
      <c r="S3250" s="12"/>
      <c r="T3250" s="12"/>
      <c r="U3250" s="12"/>
    </row>
    <row r="3251" spans="2:21" s="127" customFormat="1" ht="30" customHeight="1">
      <c r="B3251" s="180"/>
      <c r="C3251" s="210"/>
      <c r="D3251" s="180"/>
      <c r="E3251" s="107"/>
      <c r="F3251" s="179"/>
      <c r="G3251" s="179"/>
      <c r="H3251" s="1"/>
      <c r="I3251" s="1"/>
      <c r="J3251" s="1"/>
      <c r="K3251" s="109"/>
      <c r="L3251" s="1"/>
      <c r="M3251" s="1"/>
      <c r="N3251" s="1"/>
      <c r="O3251" s="1"/>
      <c r="P3251" s="12"/>
      <c r="Q3251" s="12"/>
      <c r="R3251" s="12"/>
      <c r="S3251" s="12"/>
      <c r="T3251" s="12"/>
      <c r="U3251" s="12"/>
    </row>
    <row r="3252" spans="2:21" s="127" customFormat="1" ht="30" customHeight="1">
      <c r="B3252" s="180"/>
      <c r="C3252" s="210"/>
      <c r="D3252" s="180"/>
      <c r="E3252" s="107"/>
      <c r="F3252" s="179"/>
      <c r="G3252" s="179"/>
      <c r="H3252" s="1"/>
      <c r="I3252" s="1"/>
      <c r="J3252" s="1"/>
      <c r="K3252" s="109"/>
      <c r="L3252" s="1"/>
      <c r="M3252" s="1"/>
      <c r="N3252" s="1"/>
      <c r="O3252" s="1"/>
      <c r="P3252" s="12"/>
      <c r="Q3252" s="12"/>
      <c r="R3252" s="12"/>
      <c r="S3252" s="12"/>
      <c r="T3252" s="12"/>
      <c r="U3252" s="12"/>
    </row>
    <row r="3253" spans="2:21" s="127" customFormat="1" ht="30" customHeight="1">
      <c r="B3253" s="180"/>
      <c r="C3253" s="210"/>
      <c r="D3253" s="180"/>
      <c r="E3253" s="107"/>
      <c r="F3253" s="179"/>
      <c r="G3253" s="179"/>
      <c r="H3253" s="1"/>
      <c r="I3253" s="1"/>
      <c r="J3253" s="1"/>
      <c r="K3253" s="109"/>
      <c r="L3253" s="1"/>
      <c r="M3253" s="1"/>
      <c r="N3253" s="1"/>
      <c r="O3253" s="1"/>
      <c r="P3253" s="12"/>
      <c r="Q3253" s="12"/>
      <c r="R3253" s="12"/>
      <c r="S3253" s="12"/>
      <c r="T3253" s="12"/>
      <c r="U3253" s="12"/>
    </row>
    <row r="3254" spans="2:21" s="127" customFormat="1" ht="30" customHeight="1">
      <c r="B3254" s="180"/>
      <c r="C3254" s="210"/>
      <c r="D3254" s="180"/>
      <c r="E3254" s="107"/>
      <c r="F3254" s="179"/>
      <c r="G3254" s="179"/>
      <c r="H3254" s="1"/>
      <c r="I3254" s="1"/>
      <c r="J3254" s="1"/>
      <c r="K3254" s="109"/>
      <c r="L3254" s="1"/>
      <c r="M3254" s="1"/>
      <c r="N3254" s="1"/>
      <c r="O3254" s="1"/>
      <c r="P3254" s="12"/>
      <c r="Q3254" s="12"/>
      <c r="R3254" s="12"/>
      <c r="S3254" s="12"/>
      <c r="T3254" s="12"/>
      <c r="U3254" s="12"/>
    </row>
    <row r="3255" spans="2:21" s="127" customFormat="1" ht="30" customHeight="1">
      <c r="B3255" s="180"/>
      <c r="C3255" s="210"/>
      <c r="D3255" s="180"/>
      <c r="E3255" s="107"/>
      <c r="F3255" s="179"/>
      <c r="G3255" s="179"/>
      <c r="H3255" s="1"/>
      <c r="I3255" s="1"/>
      <c r="J3255" s="1"/>
      <c r="K3255" s="109"/>
      <c r="L3255" s="1"/>
      <c r="M3255" s="1"/>
      <c r="N3255" s="1"/>
      <c r="O3255" s="1"/>
      <c r="P3255" s="12"/>
      <c r="Q3255" s="12"/>
      <c r="R3255" s="12"/>
      <c r="S3255" s="12"/>
      <c r="T3255" s="12"/>
      <c r="U3255" s="12"/>
    </row>
    <row r="3256" spans="2:21" s="127" customFormat="1" ht="30" customHeight="1">
      <c r="B3256" s="180"/>
      <c r="C3256" s="210"/>
      <c r="D3256" s="180"/>
      <c r="E3256" s="107"/>
      <c r="F3256" s="179"/>
      <c r="G3256" s="179"/>
      <c r="H3256" s="1"/>
      <c r="I3256" s="1"/>
      <c r="J3256" s="1"/>
      <c r="K3256" s="109"/>
      <c r="L3256" s="1"/>
      <c r="M3256" s="1"/>
      <c r="N3256" s="1"/>
      <c r="O3256" s="1"/>
      <c r="P3256" s="12"/>
      <c r="Q3256" s="12"/>
      <c r="R3256" s="12"/>
      <c r="S3256" s="12"/>
      <c r="T3256" s="12"/>
      <c r="U3256" s="12"/>
    </row>
    <row r="3257" spans="2:21" s="127" customFormat="1" ht="30" customHeight="1">
      <c r="B3257" s="180"/>
      <c r="C3257" s="210"/>
      <c r="D3257" s="180"/>
      <c r="E3257" s="107"/>
      <c r="F3257" s="179"/>
      <c r="G3257" s="179"/>
      <c r="H3257" s="1"/>
      <c r="I3257" s="1"/>
      <c r="J3257" s="1"/>
      <c r="K3257" s="109"/>
      <c r="L3257" s="1"/>
      <c r="M3257" s="1"/>
      <c r="N3257" s="1"/>
      <c r="O3257" s="1"/>
      <c r="P3257" s="12"/>
      <c r="Q3257" s="12"/>
      <c r="R3257" s="12"/>
      <c r="S3257" s="12"/>
      <c r="T3257" s="12"/>
      <c r="U3257" s="12"/>
    </row>
    <row r="3258" spans="2:21" s="127" customFormat="1" ht="30" customHeight="1">
      <c r="B3258" s="180"/>
      <c r="C3258" s="210"/>
      <c r="D3258" s="180"/>
      <c r="E3258" s="107"/>
      <c r="F3258" s="179"/>
      <c r="G3258" s="179"/>
      <c r="H3258" s="1"/>
      <c r="I3258" s="1"/>
      <c r="J3258" s="1"/>
      <c r="K3258" s="109"/>
      <c r="L3258" s="1"/>
      <c r="M3258" s="1"/>
      <c r="N3258" s="1"/>
      <c r="O3258" s="1"/>
      <c r="P3258" s="12"/>
      <c r="Q3258" s="12"/>
      <c r="R3258" s="12"/>
      <c r="S3258" s="12"/>
      <c r="T3258" s="12"/>
      <c r="U3258" s="12"/>
    </row>
    <row r="3259" spans="2:21" s="127" customFormat="1" ht="30" customHeight="1">
      <c r="B3259" s="180"/>
      <c r="C3259" s="210"/>
      <c r="D3259" s="180"/>
      <c r="E3259" s="107"/>
      <c r="F3259" s="179"/>
      <c r="G3259" s="179"/>
      <c r="H3259" s="1"/>
      <c r="I3259" s="1"/>
      <c r="J3259" s="1"/>
      <c r="K3259" s="109"/>
      <c r="L3259" s="1"/>
      <c r="M3259" s="1"/>
      <c r="N3259" s="1"/>
      <c r="O3259" s="1"/>
      <c r="P3259" s="12"/>
      <c r="Q3259" s="12"/>
      <c r="R3259" s="12"/>
      <c r="S3259" s="12"/>
      <c r="T3259" s="12"/>
      <c r="U3259" s="12"/>
    </row>
    <row r="3260" spans="2:21" s="127" customFormat="1" ht="30" customHeight="1">
      <c r="B3260" s="180"/>
      <c r="C3260" s="210"/>
      <c r="D3260" s="180"/>
      <c r="E3260" s="107"/>
      <c r="F3260" s="179"/>
      <c r="G3260" s="179"/>
      <c r="H3260" s="1"/>
      <c r="I3260" s="1"/>
      <c r="J3260" s="1"/>
      <c r="K3260" s="109"/>
      <c r="L3260" s="1"/>
      <c r="M3260" s="1"/>
      <c r="N3260" s="1"/>
      <c r="O3260" s="1"/>
      <c r="P3260" s="12"/>
      <c r="Q3260" s="12"/>
      <c r="R3260" s="12"/>
      <c r="S3260" s="12"/>
      <c r="T3260" s="12"/>
      <c r="U3260" s="12"/>
    </row>
    <row r="3261" spans="2:21" s="127" customFormat="1" ht="30" customHeight="1">
      <c r="B3261" s="180"/>
      <c r="C3261" s="210"/>
      <c r="D3261" s="180"/>
      <c r="E3261" s="107"/>
      <c r="F3261" s="179"/>
      <c r="G3261" s="179"/>
      <c r="H3261" s="1"/>
      <c r="I3261" s="1"/>
      <c r="J3261" s="1"/>
      <c r="K3261" s="109"/>
      <c r="L3261" s="1"/>
      <c r="M3261" s="1"/>
      <c r="N3261" s="1"/>
      <c r="O3261" s="1"/>
      <c r="P3261" s="12"/>
      <c r="Q3261" s="12"/>
      <c r="R3261" s="12"/>
      <c r="S3261" s="12"/>
      <c r="T3261" s="12"/>
      <c r="U3261" s="12"/>
    </row>
    <row r="3262" spans="2:21" s="127" customFormat="1" ht="30" customHeight="1">
      <c r="B3262" s="180"/>
      <c r="C3262" s="210"/>
      <c r="D3262" s="180"/>
      <c r="E3262" s="107"/>
      <c r="F3262" s="179"/>
      <c r="G3262" s="179"/>
      <c r="H3262" s="1"/>
      <c r="I3262" s="1"/>
      <c r="J3262" s="1"/>
      <c r="K3262" s="109"/>
      <c r="L3262" s="1"/>
      <c r="M3262" s="1"/>
      <c r="N3262" s="1"/>
      <c r="O3262" s="1"/>
      <c r="P3262" s="12"/>
      <c r="Q3262" s="12"/>
      <c r="R3262" s="12"/>
      <c r="S3262" s="12"/>
      <c r="T3262" s="12"/>
      <c r="U3262" s="12"/>
    </row>
    <row r="3263" spans="2:21" s="127" customFormat="1" ht="30" customHeight="1">
      <c r="B3263" s="180"/>
      <c r="C3263" s="210"/>
      <c r="D3263" s="180"/>
      <c r="E3263" s="107"/>
      <c r="F3263" s="179"/>
      <c r="G3263" s="179"/>
      <c r="H3263" s="1"/>
      <c r="I3263" s="1"/>
      <c r="J3263" s="1"/>
      <c r="K3263" s="109"/>
      <c r="L3263" s="1"/>
      <c r="M3263" s="1"/>
      <c r="N3263" s="1"/>
      <c r="O3263" s="1"/>
      <c r="P3263" s="12"/>
      <c r="Q3263" s="12"/>
      <c r="R3263" s="12"/>
      <c r="S3263" s="12"/>
      <c r="T3263" s="12"/>
      <c r="U3263" s="12"/>
    </row>
    <row r="3264" spans="2:21" s="127" customFormat="1" ht="30" customHeight="1">
      <c r="B3264" s="180"/>
      <c r="C3264" s="210"/>
      <c r="D3264" s="180"/>
      <c r="E3264" s="107"/>
      <c r="F3264" s="179"/>
      <c r="G3264" s="179"/>
      <c r="H3264" s="1"/>
      <c r="I3264" s="1"/>
      <c r="J3264" s="1"/>
      <c r="K3264" s="109"/>
      <c r="L3264" s="1"/>
      <c r="M3264" s="1"/>
      <c r="N3264" s="1"/>
      <c r="O3264" s="1"/>
      <c r="P3264" s="12"/>
      <c r="Q3264" s="12"/>
      <c r="R3264" s="12"/>
      <c r="S3264" s="12"/>
      <c r="T3264" s="12"/>
      <c r="U3264" s="12"/>
    </row>
    <row r="3265" spans="2:21" s="127" customFormat="1" ht="30" customHeight="1">
      <c r="B3265" s="180"/>
      <c r="C3265" s="210"/>
      <c r="D3265" s="180"/>
      <c r="E3265" s="107"/>
      <c r="F3265" s="179"/>
      <c r="G3265" s="179"/>
      <c r="H3265" s="1"/>
      <c r="I3265" s="1"/>
      <c r="J3265" s="1"/>
      <c r="K3265" s="109"/>
      <c r="L3265" s="1"/>
      <c r="M3265" s="1"/>
      <c r="N3265" s="1"/>
      <c r="O3265" s="1"/>
      <c r="P3265" s="12"/>
      <c r="Q3265" s="12"/>
      <c r="R3265" s="12"/>
      <c r="S3265" s="12"/>
      <c r="T3265" s="12"/>
      <c r="U3265" s="12"/>
    </row>
    <row r="3266" spans="2:21" s="127" customFormat="1" ht="30" customHeight="1">
      <c r="B3266" s="180"/>
      <c r="C3266" s="210"/>
      <c r="D3266" s="180"/>
      <c r="E3266" s="107"/>
      <c r="F3266" s="179"/>
      <c r="G3266" s="179"/>
      <c r="H3266" s="1"/>
      <c r="I3266" s="1"/>
      <c r="J3266" s="1"/>
      <c r="K3266" s="109"/>
      <c r="L3266" s="1"/>
      <c r="M3266" s="1"/>
      <c r="N3266" s="1"/>
      <c r="O3266" s="1"/>
      <c r="P3266" s="12"/>
      <c r="Q3266" s="12"/>
      <c r="R3266" s="12"/>
      <c r="S3266" s="12"/>
      <c r="T3266" s="12"/>
      <c r="U3266" s="12"/>
    </row>
    <row r="3267" spans="2:21" s="127" customFormat="1" ht="30" customHeight="1">
      <c r="B3267" s="180"/>
      <c r="C3267" s="210"/>
      <c r="D3267" s="180"/>
      <c r="E3267" s="107"/>
      <c r="F3267" s="179"/>
      <c r="G3267" s="179"/>
      <c r="H3267" s="1"/>
      <c r="I3267" s="1"/>
      <c r="J3267" s="1"/>
      <c r="K3267" s="109"/>
      <c r="L3267" s="1"/>
      <c r="M3267" s="1"/>
      <c r="N3267" s="1"/>
      <c r="O3267" s="1"/>
      <c r="P3267" s="12"/>
      <c r="Q3267" s="12"/>
      <c r="R3267" s="12"/>
      <c r="S3267" s="12"/>
      <c r="T3267" s="12"/>
      <c r="U3267" s="12"/>
    </row>
    <row r="3268" spans="2:21" s="127" customFormat="1" ht="30" customHeight="1">
      <c r="B3268" s="180"/>
      <c r="C3268" s="210"/>
      <c r="D3268" s="180"/>
      <c r="E3268" s="107"/>
      <c r="F3268" s="179"/>
      <c r="G3268" s="179"/>
      <c r="H3268" s="1"/>
      <c r="I3268" s="1"/>
      <c r="J3268" s="1"/>
      <c r="K3268" s="109"/>
      <c r="L3268" s="1"/>
      <c r="M3268" s="1"/>
      <c r="N3268" s="1"/>
      <c r="O3268" s="1"/>
      <c r="P3268" s="12"/>
      <c r="Q3268" s="12"/>
      <c r="R3268" s="12"/>
      <c r="S3268" s="12"/>
      <c r="T3268" s="12"/>
      <c r="U3268" s="12"/>
    </row>
    <row r="3269" spans="2:21" s="127" customFormat="1" ht="30" customHeight="1">
      <c r="B3269" s="180"/>
      <c r="C3269" s="210"/>
      <c r="D3269" s="180"/>
      <c r="E3269" s="107"/>
      <c r="F3269" s="179"/>
      <c r="G3269" s="179"/>
      <c r="H3269" s="1"/>
      <c r="I3269" s="1"/>
      <c r="J3269" s="1"/>
      <c r="K3269" s="109"/>
      <c r="L3269" s="1"/>
      <c r="M3269" s="1"/>
      <c r="N3269" s="1"/>
      <c r="O3269" s="1"/>
      <c r="P3269" s="12"/>
      <c r="Q3269" s="12"/>
      <c r="R3269" s="12"/>
      <c r="S3269" s="12"/>
      <c r="T3269" s="12"/>
      <c r="U3269" s="12"/>
    </row>
    <row r="3270" spans="2:21" s="127" customFormat="1" ht="30" customHeight="1">
      <c r="B3270" s="180"/>
      <c r="C3270" s="210"/>
      <c r="D3270" s="180"/>
      <c r="E3270" s="107"/>
      <c r="F3270" s="179"/>
      <c r="G3270" s="179"/>
      <c r="H3270" s="1"/>
      <c r="I3270" s="1"/>
      <c r="J3270" s="1"/>
      <c r="K3270" s="109"/>
      <c r="L3270" s="1"/>
      <c r="M3270" s="1"/>
      <c r="N3270" s="1"/>
      <c r="O3270" s="1"/>
      <c r="P3270" s="12"/>
      <c r="Q3270" s="12"/>
      <c r="R3270" s="12"/>
      <c r="S3270" s="12"/>
      <c r="T3270" s="12"/>
      <c r="U3270" s="12"/>
    </row>
    <row r="3271" spans="2:21" s="127" customFormat="1" ht="30" customHeight="1">
      <c r="B3271" s="180"/>
      <c r="C3271" s="210"/>
      <c r="D3271" s="180"/>
      <c r="E3271" s="107"/>
      <c r="F3271" s="179"/>
      <c r="G3271" s="179"/>
      <c r="H3271" s="1"/>
      <c r="I3271" s="1"/>
      <c r="J3271" s="1"/>
      <c r="K3271" s="109"/>
      <c r="L3271" s="1"/>
      <c r="M3271" s="1"/>
      <c r="N3271" s="1"/>
      <c r="O3271" s="1"/>
      <c r="P3271" s="12"/>
      <c r="Q3271" s="12"/>
      <c r="R3271" s="12"/>
      <c r="S3271" s="12"/>
      <c r="T3271" s="12"/>
      <c r="U3271" s="12"/>
    </row>
    <row r="3272" spans="2:21" s="127" customFormat="1" ht="30" customHeight="1">
      <c r="B3272" s="180"/>
      <c r="C3272" s="210"/>
      <c r="D3272" s="180"/>
      <c r="E3272" s="107"/>
      <c r="F3272" s="179"/>
      <c r="G3272" s="179"/>
      <c r="H3272" s="1"/>
      <c r="I3272" s="1"/>
      <c r="J3272" s="1"/>
      <c r="K3272" s="109"/>
      <c r="L3272" s="1"/>
      <c r="M3272" s="1"/>
      <c r="N3272" s="1"/>
      <c r="O3272" s="1"/>
      <c r="P3272" s="12"/>
      <c r="Q3272" s="12"/>
      <c r="R3272" s="12"/>
      <c r="S3272" s="12"/>
      <c r="T3272" s="12"/>
      <c r="U3272" s="12"/>
    </row>
    <row r="3273" spans="2:21" s="127" customFormat="1" ht="30" customHeight="1">
      <c r="B3273" s="180"/>
      <c r="C3273" s="210"/>
      <c r="D3273" s="180"/>
      <c r="E3273" s="107"/>
      <c r="F3273" s="179"/>
      <c r="G3273" s="179"/>
      <c r="H3273" s="1"/>
      <c r="I3273" s="1"/>
      <c r="J3273" s="1"/>
      <c r="K3273" s="109"/>
      <c r="L3273" s="1"/>
      <c r="M3273" s="1"/>
      <c r="N3273" s="1"/>
      <c r="O3273" s="1"/>
      <c r="P3273" s="12"/>
      <c r="Q3273" s="12"/>
      <c r="R3273" s="12"/>
      <c r="S3273" s="12"/>
      <c r="T3273" s="12"/>
      <c r="U3273" s="12"/>
    </row>
    <row r="3274" spans="2:21" s="127" customFormat="1" ht="30" customHeight="1">
      <c r="B3274" s="180"/>
      <c r="C3274" s="210"/>
      <c r="D3274" s="180"/>
      <c r="E3274" s="107"/>
      <c r="F3274" s="179"/>
      <c r="G3274" s="179"/>
      <c r="H3274" s="1"/>
      <c r="I3274" s="1"/>
      <c r="J3274" s="1"/>
      <c r="K3274" s="109"/>
      <c r="L3274" s="1"/>
      <c r="M3274" s="1"/>
      <c r="N3274" s="1"/>
      <c r="O3274" s="1"/>
      <c r="P3274" s="12"/>
      <c r="Q3274" s="12"/>
      <c r="R3274" s="12"/>
      <c r="S3274" s="12"/>
      <c r="T3274" s="12"/>
      <c r="U3274" s="12"/>
    </row>
    <row r="3275" spans="2:21" s="127" customFormat="1" ht="30" customHeight="1">
      <c r="B3275" s="180"/>
      <c r="C3275" s="210"/>
      <c r="D3275" s="180"/>
      <c r="E3275" s="107"/>
      <c r="F3275" s="179"/>
      <c r="G3275" s="179"/>
      <c r="H3275" s="1"/>
      <c r="I3275" s="1"/>
      <c r="J3275" s="1"/>
      <c r="K3275" s="109"/>
      <c r="L3275" s="1"/>
      <c r="M3275" s="1"/>
      <c r="N3275" s="1"/>
      <c r="O3275" s="1"/>
      <c r="P3275" s="12"/>
      <c r="Q3275" s="12"/>
      <c r="R3275" s="12"/>
      <c r="S3275" s="12"/>
      <c r="T3275" s="12"/>
      <c r="U3275" s="12"/>
    </row>
    <row r="3276" spans="2:21" s="127" customFormat="1" ht="30" customHeight="1">
      <c r="B3276" s="180"/>
      <c r="C3276" s="210"/>
      <c r="D3276" s="180"/>
      <c r="E3276" s="107"/>
      <c r="F3276" s="179"/>
      <c r="G3276" s="179"/>
      <c r="H3276" s="1"/>
      <c r="I3276" s="1"/>
      <c r="J3276" s="1"/>
      <c r="K3276" s="109"/>
      <c r="L3276" s="1"/>
      <c r="M3276" s="1"/>
      <c r="N3276" s="1"/>
      <c r="O3276" s="1"/>
      <c r="P3276" s="12"/>
      <c r="Q3276" s="12"/>
      <c r="R3276" s="12"/>
      <c r="S3276" s="12"/>
      <c r="T3276" s="12"/>
      <c r="U3276" s="12"/>
    </row>
    <row r="3277" spans="2:21" s="127" customFormat="1" ht="30" customHeight="1">
      <c r="B3277" s="180"/>
      <c r="C3277" s="210"/>
      <c r="D3277" s="180"/>
      <c r="E3277" s="107"/>
      <c r="F3277" s="179"/>
      <c r="G3277" s="179"/>
      <c r="H3277" s="1"/>
      <c r="I3277" s="1"/>
      <c r="J3277" s="1"/>
      <c r="K3277" s="109"/>
      <c r="L3277" s="1"/>
      <c r="M3277" s="1"/>
      <c r="N3277" s="1"/>
      <c r="O3277" s="1"/>
      <c r="P3277" s="12"/>
      <c r="Q3277" s="12"/>
      <c r="R3277" s="12"/>
      <c r="S3277" s="12"/>
      <c r="T3277" s="12"/>
      <c r="U3277" s="12"/>
    </row>
    <row r="3278" spans="2:21" s="127" customFormat="1" ht="30" customHeight="1">
      <c r="B3278" s="180"/>
      <c r="C3278" s="210"/>
      <c r="D3278" s="180"/>
      <c r="E3278" s="107"/>
      <c r="F3278" s="179"/>
      <c r="G3278" s="179"/>
      <c r="H3278" s="1"/>
      <c r="I3278" s="1"/>
      <c r="J3278" s="1"/>
      <c r="K3278" s="109"/>
      <c r="L3278" s="1"/>
      <c r="M3278" s="1"/>
      <c r="N3278" s="1"/>
      <c r="O3278" s="1"/>
      <c r="P3278" s="12"/>
      <c r="Q3278" s="12"/>
      <c r="R3278" s="12"/>
      <c r="S3278" s="12"/>
      <c r="T3278" s="12"/>
      <c r="U3278" s="12"/>
    </row>
    <row r="3279" spans="2:21" s="127" customFormat="1" ht="30" customHeight="1">
      <c r="B3279" s="180"/>
      <c r="C3279" s="210"/>
      <c r="D3279" s="180"/>
      <c r="E3279" s="107"/>
      <c r="F3279" s="179"/>
      <c r="G3279" s="179"/>
      <c r="H3279" s="1"/>
      <c r="I3279" s="1"/>
      <c r="J3279" s="1"/>
      <c r="K3279" s="109"/>
      <c r="L3279" s="1"/>
      <c r="M3279" s="1"/>
      <c r="N3279" s="1"/>
      <c r="O3279" s="1"/>
      <c r="P3279" s="12"/>
      <c r="Q3279" s="12"/>
      <c r="R3279" s="12"/>
      <c r="S3279" s="12"/>
      <c r="T3279" s="12"/>
      <c r="U3279" s="12"/>
    </row>
    <row r="3280" spans="2:21" s="127" customFormat="1" ht="30" customHeight="1">
      <c r="B3280" s="180"/>
      <c r="C3280" s="210"/>
      <c r="D3280" s="180"/>
      <c r="E3280" s="107"/>
      <c r="F3280" s="179"/>
      <c r="G3280" s="179"/>
      <c r="H3280" s="1"/>
      <c r="I3280" s="1"/>
      <c r="J3280" s="1"/>
      <c r="K3280" s="109"/>
      <c r="L3280" s="1"/>
      <c r="M3280" s="1"/>
      <c r="N3280" s="1"/>
      <c r="O3280" s="1"/>
      <c r="P3280" s="12"/>
      <c r="Q3280" s="12"/>
      <c r="R3280" s="12"/>
      <c r="S3280" s="12"/>
      <c r="T3280" s="12"/>
      <c r="U3280" s="12"/>
    </row>
    <row r="3281" spans="2:21" s="127" customFormat="1" ht="30" customHeight="1">
      <c r="B3281" s="180"/>
      <c r="C3281" s="210"/>
      <c r="D3281" s="180"/>
      <c r="E3281" s="107"/>
      <c r="F3281" s="179"/>
      <c r="G3281" s="179"/>
      <c r="H3281" s="1"/>
      <c r="I3281" s="1"/>
      <c r="J3281" s="1"/>
      <c r="K3281" s="109"/>
      <c r="L3281" s="1"/>
      <c r="M3281" s="1"/>
      <c r="N3281" s="1"/>
      <c r="O3281" s="1"/>
      <c r="P3281" s="12"/>
      <c r="Q3281" s="12"/>
      <c r="R3281" s="12"/>
      <c r="S3281" s="12"/>
      <c r="T3281" s="12"/>
      <c r="U3281" s="12"/>
    </row>
    <row r="3282" spans="2:21" s="127" customFormat="1" ht="30" customHeight="1">
      <c r="B3282" s="180"/>
      <c r="C3282" s="210"/>
      <c r="D3282" s="180"/>
      <c r="E3282" s="107"/>
      <c r="F3282" s="179"/>
      <c r="G3282" s="179"/>
      <c r="H3282" s="1"/>
      <c r="I3282" s="1"/>
      <c r="J3282" s="1"/>
      <c r="K3282" s="109"/>
      <c r="L3282" s="1"/>
      <c r="M3282" s="1"/>
      <c r="N3282" s="1"/>
      <c r="O3282" s="1"/>
      <c r="P3282" s="12"/>
      <c r="Q3282" s="12"/>
      <c r="R3282" s="12"/>
      <c r="S3282" s="12"/>
      <c r="T3282" s="12"/>
      <c r="U3282" s="12"/>
    </row>
    <row r="3283" spans="2:21" s="127" customFormat="1" ht="30" customHeight="1">
      <c r="B3283" s="180"/>
      <c r="C3283" s="210"/>
      <c r="D3283" s="180"/>
      <c r="E3283" s="107"/>
      <c r="F3283" s="179"/>
      <c r="G3283" s="179"/>
      <c r="H3283" s="1"/>
      <c r="I3283" s="1"/>
      <c r="J3283" s="1"/>
      <c r="K3283" s="109"/>
      <c r="L3283" s="1"/>
      <c r="M3283" s="1"/>
      <c r="N3283" s="1"/>
      <c r="O3283" s="1"/>
      <c r="P3283" s="12"/>
      <c r="Q3283" s="12"/>
      <c r="R3283" s="12"/>
      <c r="S3283" s="12"/>
      <c r="T3283" s="12"/>
      <c r="U3283" s="12"/>
    </row>
    <row r="3284" spans="2:21" s="127" customFormat="1" ht="30" customHeight="1">
      <c r="B3284" s="180"/>
      <c r="C3284" s="210"/>
      <c r="D3284" s="180"/>
      <c r="E3284" s="107"/>
      <c r="F3284" s="179"/>
      <c r="G3284" s="179"/>
      <c r="H3284" s="1"/>
      <c r="I3284" s="1"/>
      <c r="J3284" s="1"/>
      <c r="K3284" s="109"/>
      <c r="L3284" s="1"/>
      <c r="M3284" s="1"/>
      <c r="N3284" s="1"/>
      <c r="O3284" s="1"/>
      <c r="P3284" s="12"/>
      <c r="Q3284" s="12"/>
      <c r="R3284" s="12"/>
      <c r="S3284" s="12"/>
      <c r="T3284" s="12"/>
      <c r="U3284" s="12"/>
    </row>
    <row r="3285" spans="2:21" s="127" customFormat="1" ht="30" customHeight="1">
      <c r="B3285" s="180"/>
      <c r="C3285" s="210"/>
      <c r="D3285" s="180"/>
      <c r="E3285" s="107"/>
      <c r="F3285" s="179"/>
      <c r="G3285" s="179"/>
      <c r="H3285" s="1"/>
      <c r="I3285" s="1"/>
      <c r="J3285" s="1"/>
      <c r="K3285" s="109"/>
      <c r="L3285" s="1"/>
      <c r="M3285" s="1"/>
      <c r="N3285" s="1"/>
      <c r="O3285" s="1"/>
      <c r="P3285" s="12"/>
      <c r="Q3285" s="12"/>
      <c r="R3285" s="12"/>
      <c r="S3285" s="12"/>
      <c r="T3285" s="12"/>
      <c r="U3285" s="12"/>
    </row>
    <row r="3286" spans="2:21" s="127" customFormat="1" ht="30" customHeight="1">
      <c r="B3286" s="180"/>
      <c r="C3286" s="210"/>
      <c r="D3286" s="180"/>
      <c r="E3286" s="107"/>
      <c r="F3286" s="179"/>
      <c r="G3286" s="179"/>
      <c r="H3286" s="1"/>
      <c r="I3286" s="1"/>
      <c r="J3286" s="1"/>
      <c r="K3286" s="109"/>
      <c r="L3286" s="1"/>
      <c r="M3286" s="1"/>
      <c r="N3286" s="1"/>
      <c r="O3286" s="1"/>
      <c r="P3286" s="12"/>
      <c r="Q3286" s="12"/>
      <c r="R3286" s="12"/>
      <c r="S3286" s="12"/>
      <c r="T3286" s="12"/>
      <c r="U3286" s="12"/>
    </row>
    <row r="3287" spans="2:21" s="127" customFormat="1" ht="30" customHeight="1">
      <c r="B3287" s="180"/>
      <c r="C3287" s="210"/>
      <c r="D3287" s="180"/>
      <c r="E3287" s="107"/>
      <c r="F3287" s="179"/>
      <c r="G3287" s="179"/>
      <c r="H3287" s="1"/>
      <c r="I3287" s="1"/>
      <c r="J3287" s="1"/>
      <c r="K3287" s="109"/>
      <c r="L3287" s="1"/>
      <c r="M3287" s="1"/>
      <c r="N3287" s="1"/>
      <c r="O3287" s="1"/>
      <c r="P3287" s="12"/>
      <c r="Q3287" s="12"/>
      <c r="R3287" s="12"/>
      <c r="S3287" s="12"/>
      <c r="T3287" s="12"/>
      <c r="U3287" s="12"/>
    </row>
    <row r="3288" spans="2:21" s="127" customFormat="1" ht="30" customHeight="1">
      <c r="B3288" s="180"/>
      <c r="C3288" s="210"/>
      <c r="D3288" s="180"/>
      <c r="E3288" s="107"/>
      <c r="F3288" s="179"/>
      <c r="G3288" s="179"/>
      <c r="H3288" s="1"/>
      <c r="I3288" s="1"/>
      <c r="J3288" s="1"/>
      <c r="K3288" s="109"/>
      <c r="L3288" s="1"/>
      <c r="M3288" s="1"/>
      <c r="N3288" s="1"/>
      <c r="O3288" s="1"/>
      <c r="P3288" s="12"/>
      <c r="Q3288" s="12"/>
      <c r="R3288" s="12"/>
      <c r="S3288" s="12"/>
      <c r="T3288" s="12"/>
      <c r="U3288" s="12"/>
    </row>
    <row r="3289" spans="2:21" s="127" customFormat="1" ht="30" customHeight="1">
      <c r="B3289" s="180"/>
      <c r="C3289" s="210"/>
      <c r="D3289" s="180"/>
      <c r="E3289" s="107"/>
      <c r="F3289" s="179"/>
      <c r="G3289" s="179"/>
      <c r="H3289" s="1"/>
      <c r="I3289" s="1"/>
      <c r="J3289" s="1"/>
      <c r="K3289" s="109"/>
      <c r="L3289" s="1"/>
      <c r="M3289" s="1"/>
      <c r="N3289" s="1"/>
      <c r="O3289" s="1"/>
      <c r="P3289" s="12"/>
      <c r="Q3289" s="12"/>
      <c r="R3289" s="12"/>
      <c r="S3289" s="12"/>
      <c r="T3289" s="12"/>
      <c r="U3289" s="12"/>
    </row>
    <row r="3290" spans="2:21" s="127" customFormat="1" ht="30" customHeight="1">
      <c r="B3290" s="180"/>
      <c r="C3290" s="210"/>
      <c r="D3290" s="180"/>
      <c r="E3290" s="107"/>
      <c r="F3290" s="179"/>
      <c r="G3290" s="179"/>
      <c r="H3290" s="1"/>
      <c r="I3290" s="1"/>
      <c r="J3290" s="1"/>
      <c r="K3290" s="109"/>
      <c r="L3290" s="1"/>
      <c r="M3290" s="1"/>
      <c r="N3290" s="1"/>
      <c r="O3290" s="1"/>
      <c r="P3290" s="12"/>
      <c r="Q3290" s="12"/>
      <c r="R3290" s="12"/>
      <c r="S3290" s="12"/>
      <c r="T3290" s="12"/>
      <c r="U3290" s="12"/>
    </row>
    <row r="3291" spans="2:21" s="127" customFormat="1" ht="30" customHeight="1">
      <c r="B3291" s="180"/>
      <c r="C3291" s="210"/>
      <c r="D3291" s="180"/>
      <c r="E3291" s="107"/>
      <c r="F3291" s="179"/>
      <c r="G3291" s="179"/>
      <c r="H3291" s="1"/>
      <c r="I3291" s="1"/>
      <c r="J3291" s="1"/>
      <c r="K3291" s="109"/>
      <c r="L3291" s="1"/>
      <c r="M3291" s="1"/>
      <c r="N3291" s="1"/>
      <c r="O3291" s="1"/>
      <c r="P3291" s="12"/>
      <c r="Q3291" s="12"/>
      <c r="R3291" s="12"/>
      <c r="S3291" s="12"/>
      <c r="T3291" s="12"/>
      <c r="U3291" s="12"/>
    </row>
    <row r="3292" spans="2:21" s="127" customFormat="1" ht="30" customHeight="1">
      <c r="B3292" s="180"/>
      <c r="C3292" s="210"/>
      <c r="D3292" s="180"/>
      <c r="E3292" s="107"/>
      <c r="F3292" s="179"/>
      <c r="G3292" s="179"/>
      <c r="H3292" s="1"/>
      <c r="I3292" s="1"/>
      <c r="J3292" s="1"/>
      <c r="K3292" s="109"/>
      <c r="L3292" s="1"/>
      <c r="M3292" s="1"/>
      <c r="N3292" s="1"/>
      <c r="O3292" s="1"/>
      <c r="P3292" s="12"/>
      <c r="Q3292" s="12"/>
      <c r="R3292" s="12"/>
      <c r="S3292" s="12"/>
      <c r="T3292" s="12"/>
      <c r="U3292" s="12"/>
    </row>
    <row r="3293" spans="2:21" s="127" customFormat="1" ht="30" customHeight="1">
      <c r="B3293" s="180"/>
      <c r="C3293" s="210"/>
      <c r="D3293" s="180"/>
      <c r="E3293" s="107"/>
      <c r="F3293" s="179"/>
      <c r="G3293" s="179"/>
      <c r="H3293" s="1"/>
      <c r="I3293" s="1"/>
      <c r="J3293" s="1"/>
      <c r="K3293" s="109"/>
      <c r="L3293" s="1"/>
      <c r="M3293" s="1"/>
      <c r="N3293" s="1"/>
      <c r="O3293" s="1"/>
      <c r="P3293" s="12"/>
      <c r="Q3293" s="12"/>
      <c r="R3293" s="12"/>
      <c r="S3293" s="12"/>
      <c r="T3293" s="12"/>
      <c r="U3293" s="12"/>
    </row>
    <row r="3294" spans="2:21" s="127" customFormat="1" ht="30" customHeight="1">
      <c r="B3294" s="180"/>
      <c r="C3294" s="210"/>
      <c r="D3294" s="180"/>
      <c r="E3294" s="107"/>
      <c r="F3294" s="179"/>
      <c r="G3294" s="179"/>
      <c r="H3294" s="1"/>
      <c r="I3294" s="1"/>
      <c r="J3294" s="1"/>
      <c r="K3294" s="109"/>
      <c r="L3294" s="1"/>
      <c r="M3294" s="1"/>
      <c r="N3294" s="1"/>
      <c r="O3294" s="1"/>
      <c r="P3294" s="12"/>
      <c r="Q3294" s="12"/>
      <c r="R3294" s="12"/>
      <c r="S3294" s="12"/>
      <c r="T3294" s="12"/>
      <c r="U3294" s="12"/>
    </row>
    <row r="3295" spans="2:21" s="127" customFormat="1" ht="30" customHeight="1">
      <c r="B3295" s="180"/>
      <c r="C3295" s="210"/>
      <c r="D3295" s="180"/>
      <c r="E3295" s="107"/>
      <c r="F3295" s="179"/>
      <c r="G3295" s="179"/>
      <c r="H3295" s="1"/>
      <c r="I3295" s="1"/>
      <c r="J3295" s="1"/>
      <c r="K3295" s="109"/>
      <c r="L3295" s="1"/>
      <c r="M3295" s="1"/>
      <c r="N3295" s="1"/>
      <c r="O3295" s="1"/>
      <c r="P3295" s="12"/>
      <c r="Q3295" s="12"/>
      <c r="R3295" s="12"/>
      <c r="S3295" s="12"/>
      <c r="T3295" s="12"/>
      <c r="U3295" s="12"/>
    </row>
    <row r="3296" spans="2:21" s="127" customFormat="1" ht="30" customHeight="1">
      <c r="B3296" s="180"/>
      <c r="C3296" s="210"/>
      <c r="D3296" s="180"/>
      <c r="E3296" s="107"/>
      <c r="F3296" s="179"/>
      <c r="G3296" s="179"/>
      <c r="H3296" s="1"/>
      <c r="I3296" s="1"/>
      <c r="J3296" s="1"/>
      <c r="K3296" s="109"/>
      <c r="L3296" s="1"/>
      <c r="M3296" s="1"/>
      <c r="N3296" s="1"/>
      <c r="O3296" s="1"/>
      <c r="P3296" s="12"/>
      <c r="Q3296" s="12"/>
      <c r="R3296" s="12"/>
      <c r="S3296" s="12"/>
      <c r="T3296" s="12"/>
      <c r="U3296" s="12"/>
    </row>
    <row r="3297" spans="2:21" s="127" customFormat="1" ht="30" customHeight="1">
      <c r="B3297" s="180"/>
      <c r="C3297" s="210"/>
      <c r="D3297" s="180"/>
      <c r="E3297" s="107"/>
      <c r="F3297" s="179"/>
      <c r="G3297" s="179"/>
      <c r="H3297" s="1"/>
      <c r="I3297" s="1"/>
      <c r="J3297" s="1"/>
      <c r="K3297" s="109"/>
      <c r="L3297" s="1"/>
      <c r="M3297" s="1"/>
      <c r="N3297" s="1"/>
      <c r="O3297" s="1"/>
      <c r="P3297" s="12"/>
      <c r="Q3297" s="12"/>
      <c r="R3297" s="12"/>
      <c r="S3297" s="12"/>
      <c r="T3297" s="12"/>
      <c r="U3297" s="12"/>
    </row>
    <row r="3298" spans="2:21" s="127" customFormat="1" ht="30" customHeight="1">
      <c r="B3298" s="180"/>
      <c r="C3298" s="210"/>
      <c r="D3298" s="180"/>
      <c r="E3298" s="107"/>
      <c r="F3298" s="179"/>
      <c r="G3298" s="179"/>
      <c r="H3298" s="1"/>
      <c r="I3298" s="1"/>
      <c r="J3298" s="1"/>
      <c r="K3298" s="109"/>
      <c r="L3298" s="1"/>
      <c r="M3298" s="1"/>
      <c r="N3298" s="1"/>
      <c r="O3298" s="1"/>
      <c r="P3298" s="12"/>
      <c r="Q3298" s="12"/>
      <c r="R3298" s="12"/>
      <c r="S3298" s="12"/>
      <c r="T3298" s="12"/>
      <c r="U3298" s="12"/>
    </row>
    <row r="3299" spans="2:21" s="127" customFormat="1" ht="30" customHeight="1">
      <c r="B3299" s="180"/>
      <c r="C3299" s="210"/>
      <c r="D3299" s="180"/>
      <c r="E3299" s="107"/>
      <c r="F3299" s="179"/>
      <c r="G3299" s="179"/>
      <c r="H3299" s="1"/>
      <c r="I3299" s="1"/>
      <c r="J3299" s="1"/>
      <c r="K3299" s="109"/>
      <c r="L3299" s="1"/>
      <c r="M3299" s="1"/>
      <c r="N3299" s="1"/>
      <c r="O3299" s="1"/>
      <c r="P3299" s="12"/>
      <c r="Q3299" s="12"/>
      <c r="R3299" s="12"/>
      <c r="S3299" s="12"/>
      <c r="T3299" s="12"/>
      <c r="U3299" s="12"/>
    </row>
    <row r="3300" spans="2:21" s="127" customFormat="1" ht="30" customHeight="1">
      <c r="B3300" s="180"/>
      <c r="C3300" s="210"/>
      <c r="D3300" s="180"/>
      <c r="E3300" s="107"/>
      <c r="F3300" s="179"/>
      <c r="G3300" s="179"/>
      <c r="H3300" s="1"/>
      <c r="I3300" s="1"/>
      <c r="J3300" s="1"/>
      <c r="K3300" s="109"/>
      <c r="L3300" s="1"/>
      <c r="M3300" s="1"/>
      <c r="N3300" s="1"/>
      <c r="O3300" s="1"/>
      <c r="P3300" s="12"/>
      <c r="Q3300" s="12"/>
      <c r="R3300" s="12"/>
      <c r="S3300" s="12"/>
      <c r="T3300" s="12"/>
      <c r="U3300" s="12"/>
    </row>
    <row r="3301" spans="2:21" s="127" customFormat="1" ht="30" customHeight="1">
      <c r="B3301" s="180"/>
      <c r="C3301" s="210"/>
      <c r="D3301" s="180"/>
      <c r="E3301" s="107"/>
      <c r="F3301" s="179"/>
      <c r="G3301" s="179"/>
      <c r="H3301" s="1"/>
      <c r="I3301" s="1"/>
      <c r="J3301" s="1"/>
      <c r="K3301" s="109"/>
      <c r="L3301" s="1"/>
      <c r="M3301" s="1"/>
      <c r="N3301" s="1"/>
      <c r="O3301" s="1"/>
      <c r="P3301" s="12"/>
      <c r="Q3301" s="12"/>
      <c r="R3301" s="12"/>
      <c r="S3301" s="12"/>
      <c r="T3301" s="12"/>
      <c r="U3301" s="12"/>
    </row>
    <row r="3302" spans="2:21" s="127" customFormat="1" ht="30" customHeight="1">
      <c r="B3302" s="180"/>
      <c r="C3302" s="210"/>
      <c r="D3302" s="180"/>
      <c r="E3302" s="107"/>
      <c r="F3302" s="179"/>
      <c r="G3302" s="179"/>
      <c r="H3302" s="1"/>
      <c r="I3302" s="1"/>
      <c r="J3302" s="1"/>
      <c r="K3302" s="109"/>
      <c r="L3302" s="1"/>
      <c r="M3302" s="1"/>
      <c r="N3302" s="1"/>
      <c r="O3302" s="1"/>
      <c r="P3302" s="12"/>
      <c r="Q3302" s="12"/>
      <c r="R3302" s="12"/>
      <c r="S3302" s="12"/>
      <c r="T3302" s="12"/>
      <c r="U3302" s="12"/>
    </row>
    <row r="3303" spans="2:21" s="127" customFormat="1" ht="30" customHeight="1">
      <c r="B3303" s="180"/>
      <c r="C3303" s="210"/>
      <c r="D3303" s="180"/>
      <c r="E3303" s="107"/>
      <c r="F3303" s="179"/>
      <c r="G3303" s="179"/>
      <c r="H3303" s="1"/>
      <c r="I3303" s="1"/>
      <c r="J3303" s="1"/>
      <c r="K3303" s="109"/>
      <c r="L3303" s="1"/>
      <c r="M3303" s="1"/>
      <c r="N3303" s="1"/>
      <c r="O3303" s="1"/>
      <c r="P3303" s="12"/>
      <c r="Q3303" s="12"/>
      <c r="R3303" s="12"/>
      <c r="S3303" s="12"/>
      <c r="T3303" s="12"/>
      <c r="U3303" s="12"/>
    </row>
    <row r="3304" spans="2:21" s="127" customFormat="1" ht="30" customHeight="1">
      <c r="B3304" s="180"/>
      <c r="C3304" s="210"/>
      <c r="D3304" s="180"/>
      <c r="E3304" s="107"/>
      <c r="F3304" s="179"/>
      <c r="G3304" s="179"/>
      <c r="H3304" s="1"/>
      <c r="I3304" s="1"/>
      <c r="J3304" s="1"/>
      <c r="K3304" s="109"/>
      <c r="L3304" s="1"/>
      <c r="M3304" s="1"/>
      <c r="N3304" s="1"/>
      <c r="O3304" s="1"/>
      <c r="P3304" s="12"/>
      <c r="Q3304" s="12"/>
      <c r="R3304" s="12"/>
      <c r="S3304" s="12"/>
      <c r="T3304" s="12"/>
      <c r="U3304" s="12"/>
    </row>
    <row r="3305" spans="2:21" s="127" customFormat="1" ht="30" customHeight="1">
      <c r="B3305" s="180"/>
      <c r="C3305" s="210"/>
      <c r="D3305" s="180"/>
      <c r="E3305" s="107"/>
      <c r="F3305" s="179"/>
      <c r="G3305" s="179"/>
      <c r="H3305" s="1"/>
      <c r="I3305" s="1"/>
      <c r="J3305" s="1"/>
      <c r="K3305" s="109"/>
      <c r="L3305" s="1"/>
      <c r="M3305" s="1"/>
      <c r="N3305" s="1"/>
      <c r="O3305" s="1"/>
      <c r="P3305" s="12"/>
      <c r="Q3305" s="12"/>
      <c r="R3305" s="12"/>
      <c r="S3305" s="12"/>
      <c r="T3305" s="12"/>
      <c r="U3305" s="12"/>
    </row>
    <row r="3306" spans="2:21" s="127" customFormat="1" ht="30" customHeight="1">
      <c r="B3306" s="180"/>
      <c r="C3306" s="210"/>
      <c r="D3306" s="180"/>
      <c r="E3306" s="107"/>
      <c r="F3306" s="179"/>
      <c r="G3306" s="179"/>
      <c r="H3306" s="1"/>
      <c r="I3306" s="1"/>
      <c r="J3306" s="1"/>
      <c r="K3306" s="109"/>
      <c r="L3306" s="1"/>
      <c r="M3306" s="1"/>
      <c r="N3306" s="1"/>
      <c r="O3306" s="1"/>
      <c r="P3306" s="12"/>
      <c r="Q3306" s="12"/>
      <c r="R3306" s="12"/>
      <c r="S3306" s="12"/>
      <c r="T3306" s="12"/>
      <c r="U3306" s="12"/>
    </row>
    <row r="3307" spans="2:21" s="127" customFormat="1" ht="30" customHeight="1">
      <c r="B3307" s="180"/>
      <c r="C3307" s="210"/>
      <c r="D3307" s="180"/>
      <c r="E3307" s="107"/>
      <c r="F3307" s="179"/>
      <c r="G3307" s="179"/>
      <c r="H3307" s="1"/>
      <c r="I3307" s="1"/>
      <c r="J3307" s="1"/>
      <c r="K3307" s="109"/>
      <c r="L3307" s="1"/>
      <c r="M3307" s="1"/>
      <c r="N3307" s="1"/>
      <c r="O3307" s="1"/>
      <c r="P3307" s="12"/>
      <c r="Q3307" s="12"/>
      <c r="R3307" s="12"/>
      <c r="S3307" s="12"/>
      <c r="T3307" s="12"/>
      <c r="U3307" s="12"/>
    </row>
    <row r="3308" spans="2:21" s="127" customFormat="1" ht="30" customHeight="1">
      <c r="B3308" s="180"/>
      <c r="C3308" s="210"/>
      <c r="D3308" s="180"/>
      <c r="E3308" s="107"/>
      <c r="F3308" s="179"/>
      <c r="G3308" s="179"/>
      <c r="H3308" s="1"/>
      <c r="I3308" s="1"/>
      <c r="J3308" s="1"/>
      <c r="K3308" s="109"/>
      <c r="L3308" s="1"/>
      <c r="M3308" s="1"/>
      <c r="N3308" s="1"/>
      <c r="O3308" s="1"/>
      <c r="P3308" s="12"/>
      <c r="Q3308" s="12"/>
      <c r="R3308" s="12"/>
      <c r="S3308" s="12"/>
      <c r="T3308" s="12"/>
      <c r="U3308" s="12"/>
    </row>
    <row r="3309" spans="2:21" s="127" customFormat="1" ht="30" customHeight="1">
      <c r="B3309" s="180"/>
      <c r="C3309" s="210"/>
      <c r="D3309" s="180"/>
      <c r="E3309" s="107"/>
      <c r="F3309" s="179"/>
      <c r="G3309" s="179"/>
      <c r="H3309" s="1"/>
      <c r="I3309" s="1"/>
      <c r="J3309" s="1"/>
      <c r="K3309" s="109"/>
      <c r="L3309" s="1"/>
      <c r="M3309" s="1"/>
      <c r="N3309" s="1"/>
      <c r="O3309" s="1"/>
      <c r="P3309" s="12"/>
      <c r="Q3309" s="12"/>
      <c r="R3309" s="12"/>
      <c r="S3309" s="12"/>
      <c r="T3309" s="12"/>
      <c r="U3309" s="12"/>
    </row>
    <row r="3310" spans="2:21" s="127" customFormat="1" ht="30" customHeight="1">
      <c r="B3310" s="180"/>
      <c r="C3310" s="210"/>
      <c r="D3310" s="180"/>
      <c r="E3310" s="107"/>
      <c r="F3310" s="179"/>
      <c r="G3310" s="179"/>
      <c r="H3310" s="1"/>
      <c r="I3310" s="1"/>
      <c r="J3310" s="1"/>
      <c r="K3310" s="109"/>
      <c r="L3310" s="1"/>
      <c r="M3310" s="1"/>
      <c r="N3310" s="1"/>
      <c r="O3310" s="1"/>
      <c r="P3310" s="12"/>
      <c r="Q3310" s="12"/>
      <c r="R3310" s="12"/>
      <c r="S3310" s="12"/>
      <c r="T3310" s="12"/>
      <c r="U3310" s="12"/>
    </row>
    <row r="3311" spans="2:21" s="127" customFormat="1" ht="30" customHeight="1">
      <c r="B3311" s="180"/>
      <c r="C3311" s="210"/>
      <c r="D3311" s="180"/>
      <c r="E3311" s="107"/>
      <c r="F3311" s="179"/>
      <c r="G3311" s="179"/>
      <c r="H3311" s="1"/>
      <c r="I3311" s="1"/>
      <c r="J3311" s="1"/>
      <c r="K3311" s="109"/>
      <c r="L3311" s="1"/>
      <c r="M3311" s="1"/>
      <c r="N3311" s="1"/>
      <c r="O3311" s="1"/>
      <c r="P3311" s="12"/>
      <c r="Q3311" s="12"/>
      <c r="R3311" s="12"/>
      <c r="S3311" s="12"/>
      <c r="T3311" s="12"/>
      <c r="U3311" s="12"/>
    </row>
    <row r="3312" spans="2:21" s="127" customFormat="1" ht="30" customHeight="1">
      <c r="B3312" s="180"/>
      <c r="C3312" s="210"/>
      <c r="D3312" s="180"/>
      <c r="E3312" s="107"/>
      <c r="F3312" s="179"/>
      <c r="G3312" s="179"/>
      <c r="H3312" s="1"/>
      <c r="I3312" s="1"/>
      <c r="J3312" s="1"/>
      <c r="K3312" s="109"/>
      <c r="L3312" s="1"/>
      <c r="M3312" s="1"/>
      <c r="N3312" s="1"/>
      <c r="O3312" s="1"/>
      <c r="P3312" s="12"/>
      <c r="Q3312" s="12"/>
      <c r="R3312" s="12"/>
      <c r="S3312" s="12"/>
      <c r="T3312" s="12"/>
      <c r="U3312" s="12"/>
    </row>
    <row r="3313" spans="2:21" s="127" customFormat="1" ht="30" customHeight="1">
      <c r="B3313" s="180"/>
      <c r="C3313" s="210"/>
      <c r="D3313" s="180"/>
      <c r="E3313" s="107"/>
      <c r="F3313" s="179"/>
      <c r="G3313" s="179"/>
      <c r="H3313" s="1"/>
      <c r="I3313" s="1"/>
      <c r="J3313" s="1"/>
      <c r="K3313" s="109"/>
      <c r="L3313" s="1"/>
      <c r="M3313" s="1"/>
      <c r="N3313" s="1"/>
      <c r="O3313" s="1"/>
      <c r="P3313" s="12"/>
      <c r="Q3313" s="12"/>
      <c r="R3313" s="12"/>
      <c r="S3313" s="12"/>
      <c r="T3313" s="12"/>
      <c r="U3313" s="12"/>
    </row>
    <row r="3314" spans="2:21" s="127" customFormat="1" ht="30" customHeight="1">
      <c r="B3314" s="180"/>
      <c r="C3314" s="210"/>
      <c r="D3314" s="180"/>
      <c r="E3314" s="107"/>
      <c r="F3314" s="179"/>
      <c r="G3314" s="179"/>
      <c r="H3314" s="1"/>
      <c r="I3314" s="1"/>
      <c r="J3314" s="1"/>
      <c r="K3314" s="109"/>
      <c r="L3314" s="1"/>
      <c r="M3314" s="1"/>
      <c r="N3314" s="1"/>
      <c r="O3314" s="1"/>
      <c r="P3314" s="12"/>
      <c r="Q3314" s="12"/>
      <c r="R3314" s="12"/>
      <c r="S3314" s="12"/>
      <c r="T3314" s="12"/>
      <c r="U3314" s="12"/>
    </row>
    <row r="3315" spans="2:21" s="127" customFormat="1" ht="30" customHeight="1">
      <c r="B3315" s="180"/>
      <c r="C3315" s="210"/>
      <c r="D3315" s="180"/>
      <c r="E3315" s="107"/>
      <c r="F3315" s="179"/>
      <c r="G3315" s="179"/>
      <c r="H3315" s="1"/>
      <c r="I3315" s="1"/>
      <c r="J3315" s="1"/>
      <c r="K3315" s="109"/>
      <c r="L3315" s="1"/>
      <c r="M3315" s="1"/>
      <c r="N3315" s="1"/>
      <c r="O3315" s="1"/>
      <c r="P3315" s="12"/>
      <c r="Q3315" s="12"/>
      <c r="R3315" s="12"/>
      <c r="S3315" s="12"/>
      <c r="T3315" s="12"/>
      <c r="U3315" s="12"/>
    </row>
    <row r="3316" spans="2:21" s="127" customFormat="1" ht="30" customHeight="1">
      <c r="B3316" s="180"/>
      <c r="C3316" s="210"/>
      <c r="D3316" s="180"/>
      <c r="E3316" s="107"/>
      <c r="F3316" s="179"/>
      <c r="G3316" s="179"/>
      <c r="H3316" s="1"/>
      <c r="I3316" s="1"/>
      <c r="J3316" s="1"/>
      <c r="K3316" s="109"/>
      <c r="L3316" s="1"/>
      <c r="M3316" s="1"/>
      <c r="N3316" s="1"/>
      <c r="O3316" s="1"/>
      <c r="P3316" s="12"/>
      <c r="Q3316" s="12"/>
      <c r="R3316" s="12"/>
      <c r="S3316" s="12"/>
      <c r="T3316" s="12"/>
      <c r="U3316" s="12"/>
    </row>
    <row r="3317" spans="2:21" s="127" customFormat="1" ht="30" customHeight="1">
      <c r="B3317" s="180"/>
      <c r="C3317" s="210"/>
      <c r="D3317" s="180"/>
      <c r="E3317" s="107"/>
      <c r="F3317" s="179"/>
      <c r="G3317" s="179"/>
      <c r="H3317" s="1"/>
      <c r="I3317" s="1"/>
      <c r="J3317" s="1"/>
      <c r="K3317" s="109"/>
      <c r="L3317" s="1"/>
      <c r="M3317" s="1"/>
      <c r="N3317" s="1"/>
      <c r="O3317" s="1"/>
      <c r="P3317" s="12"/>
      <c r="Q3317" s="12"/>
      <c r="R3317" s="12"/>
      <c r="S3317" s="12"/>
      <c r="T3317" s="12"/>
      <c r="U3317" s="12"/>
    </row>
    <row r="3318" spans="2:21" s="127" customFormat="1" ht="30" customHeight="1">
      <c r="B3318" s="180"/>
      <c r="C3318" s="210"/>
      <c r="D3318" s="180"/>
      <c r="E3318" s="107"/>
      <c r="F3318" s="179"/>
      <c r="G3318" s="179"/>
      <c r="H3318" s="1"/>
      <c r="I3318" s="1"/>
      <c r="J3318" s="1"/>
      <c r="K3318" s="109"/>
      <c r="L3318" s="1"/>
      <c r="M3318" s="1"/>
      <c r="N3318" s="1"/>
      <c r="O3318" s="1"/>
      <c r="P3318" s="12"/>
      <c r="Q3318" s="12"/>
      <c r="R3318" s="12"/>
      <c r="S3318" s="12"/>
      <c r="T3318" s="12"/>
      <c r="U3318" s="12"/>
    </row>
    <row r="3319" spans="2:21" s="127" customFormat="1" ht="30" customHeight="1">
      <c r="B3319" s="180"/>
      <c r="C3319" s="210"/>
      <c r="D3319" s="180"/>
      <c r="E3319" s="107"/>
      <c r="F3319" s="179"/>
      <c r="G3319" s="179"/>
      <c r="H3319" s="1"/>
      <c r="I3319" s="1"/>
      <c r="J3319" s="1"/>
      <c r="K3319" s="109"/>
      <c r="L3319" s="1"/>
      <c r="M3319" s="1"/>
      <c r="N3319" s="1"/>
      <c r="O3319" s="1"/>
      <c r="P3319" s="12"/>
      <c r="Q3319" s="12"/>
      <c r="R3319" s="12"/>
      <c r="S3319" s="12"/>
      <c r="T3319" s="12"/>
      <c r="U3319" s="12"/>
    </row>
    <row r="3320" spans="2:21" s="127" customFormat="1" ht="30" customHeight="1">
      <c r="B3320" s="180"/>
      <c r="C3320" s="210"/>
      <c r="D3320" s="180"/>
      <c r="E3320" s="107"/>
      <c r="F3320" s="179"/>
      <c r="G3320" s="179"/>
      <c r="H3320" s="1"/>
      <c r="I3320" s="1"/>
      <c r="J3320" s="1"/>
      <c r="K3320" s="109"/>
      <c r="L3320" s="1"/>
      <c r="M3320" s="1"/>
      <c r="N3320" s="1"/>
      <c r="O3320" s="1"/>
      <c r="P3320" s="12"/>
      <c r="Q3320" s="12"/>
      <c r="R3320" s="12"/>
      <c r="S3320" s="12"/>
      <c r="T3320" s="12"/>
      <c r="U3320" s="12"/>
    </row>
    <row r="3321" spans="2:21" s="127" customFormat="1" ht="30" customHeight="1">
      <c r="B3321" s="180"/>
      <c r="C3321" s="210"/>
      <c r="D3321" s="180"/>
      <c r="E3321" s="107"/>
      <c r="F3321" s="179"/>
      <c r="G3321" s="179"/>
      <c r="H3321" s="1"/>
      <c r="I3321" s="1"/>
      <c r="J3321" s="1"/>
      <c r="K3321" s="109"/>
      <c r="L3321" s="1"/>
      <c r="M3321" s="1"/>
      <c r="N3321" s="1"/>
      <c r="O3321" s="1"/>
      <c r="P3321" s="12"/>
      <c r="Q3321" s="12"/>
      <c r="R3321" s="12"/>
      <c r="S3321" s="12"/>
      <c r="T3321" s="12"/>
      <c r="U3321" s="12"/>
    </row>
    <row r="3322" spans="2:21" s="127" customFormat="1" ht="30" customHeight="1">
      <c r="B3322" s="180"/>
      <c r="C3322" s="210"/>
      <c r="D3322" s="180"/>
      <c r="E3322" s="107"/>
      <c r="F3322" s="179"/>
      <c r="G3322" s="179"/>
      <c r="H3322" s="1"/>
      <c r="I3322" s="1"/>
      <c r="J3322" s="1"/>
      <c r="K3322" s="109"/>
      <c r="L3322" s="1"/>
      <c r="M3322" s="1"/>
      <c r="N3322" s="1"/>
      <c r="O3322" s="1"/>
      <c r="P3322" s="12"/>
      <c r="Q3322" s="12"/>
      <c r="R3322" s="12"/>
      <c r="S3322" s="12"/>
      <c r="T3322" s="12"/>
      <c r="U3322" s="12"/>
    </row>
    <row r="3323" spans="2:21" s="127" customFormat="1" ht="30" customHeight="1">
      <c r="B3323" s="180"/>
      <c r="C3323" s="210"/>
      <c r="D3323" s="180"/>
      <c r="E3323" s="107"/>
      <c r="F3323" s="179"/>
      <c r="G3323" s="179"/>
      <c r="H3323" s="1"/>
      <c r="I3323" s="1"/>
      <c r="J3323" s="1"/>
      <c r="K3323" s="109"/>
      <c r="L3323" s="1"/>
      <c r="M3323" s="1"/>
      <c r="N3323" s="1"/>
      <c r="O3323" s="1"/>
      <c r="P3323" s="12"/>
      <c r="Q3323" s="12"/>
      <c r="R3323" s="12"/>
      <c r="S3323" s="12"/>
      <c r="T3323" s="12"/>
      <c r="U3323" s="12"/>
    </row>
    <row r="3324" spans="2:21" s="127" customFormat="1" ht="30" customHeight="1">
      <c r="B3324" s="180"/>
      <c r="C3324" s="210"/>
      <c r="D3324" s="180"/>
      <c r="E3324" s="107"/>
      <c r="F3324" s="179"/>
      <c r="G3324" s="179"/>
      <c r="H3324" s="1"/>
      <c r="I3324" s="1"/>
      <c r="J3324" s="1"/>
      <c r="K3324" s="109"/>
      <c r="L3324" s="1"/>
      <c r="M3324" s="1"/>
      <c r="N3324" s="1"/>
      <c r="O3324" s="1"/>
      <c r="P3324" s="12"/>
      <c r="Q3324" s="12"/>
      <c r="R3324" s="12"/>
      <c r="S3324" s="12"/>
      <c r="T3324" s="12"/>
      <c r="U3324" s="12"/>
    </row>
    <row r="3325" spans="2:21" s="127" customFormat="1" ht="30" customHeight="1">
      <c r="B3325" s="180"/>
      <c r="C3325" s="210"/>
      <c r="D3325" s="180"/>
      <c r="E3325" s="107"/>
      <c r="F3325" s="179"/>
      <c r="G3325" s="179"/>
      <c r="H3325" s="1"/>
      <c r="I3325" s="1"/>
      <c r="J3325" s="1"/>
      <c r="K3325" s="109"/>
      <c r="L3325" s="1"/>
      <c r="M3325" s="1"/>
      <c r="N3325" s="1"/>
      <c r="O3325" s="1"/>
      <c r="P3325" s="12"/>
      <c r="Q3325" s="12"/>
      <c r="R3325" s="12"/>
      <c r="S3325" s="12"/>
      <c r="T3325" s="12"/>
      <c r="U3325" s="12"/>
    </row>
    <row r="3326" spans="2:21" s="127" customFormat="1" ht="30" customHeight="1">
      <c r="B3326" s="180"/>
      <c r="C3326" s="210"/>
      <c r="D3326" s="180"/>
      <c r="E3326" s="107"/>
      <c r="F3326" s="179"/>
      <c r="G3326" s="179"/>
      <c r="H3326" s="1"/>
      <c r="I3326" s="1"/>
      <c r="J3326" s="1"/>
      <c r="K3326" s="109"/>
      <c r="L3326" s="1"/>
      <c r="M3326" s="1"/>
      <c r="N3326" s="1"/>
      <c r="O3326" s="1"/>
      <c r="P3326" s="12"/>
      <c r="Q3326" s="12"/>
      <c r="R3326" s="12"/>
      <c r="S3326" s="12"/>
      <c r="T3326" s="12"/>
      <c r="U3326" s="12"/>
    </row>
    <row r="3327" spans="2:21" s="127" customFormat="1" ht="30" customHeight="1">
      <c r="B3327" s="180"/>
      <c r="C3327" s="210"/>
      <c r="D3327" s="180"/>
      <c r="E3327" s="107"/>
      <c r="F3327" s="179"/>
      <c r="G3327" s="179"/>
      <c r="H3327" s="1"/>
      <c r="I3327" s="1"/>
      <c r="J3327" s="1"/>
      <c r="K3327" s="109"/>
      <c r="L3327" s="1"/>
      <c r="M3327" s="1"/>
      <c r="N3327" s="1"/>
      <c r="O3327" s="1"/>
      <c r="P3327" s="12"/>
      <c r="Q3327" s="12"/>
      <c r="R3327" s="12"/>
      <c r="S3327" s="12"/>
      <c r="T3327" s="12"/>
      <c r="U3327" s="12"/>
    </row>
    <row r="3328" spans="2:21" s="127" customFormat="1" ht="30" customHeight="1">
      <c r="B3328" s="180"/>
      <c r="C3328" s="210"/>
      <c r="D3328" s="180"/>
      <c r="E3328" s="107"/>
      <c r="F3328" s="179"/>
      <c r="G3328" s="179"/>
      <c r="H3328" s="1"/>
      <c r="I3328" s="1"/>
      <c r="J3328" s="1"/>
      <c r="K3328" s="109"/>
      <c r="L3328" s="1"/>
      <c r="M3328" s="1"/>
      <c r="N3328" s="1"/>
      <c r="O3328" s="1"/>
      <c r="P3328" s="12"/>
      <c r="Q3328" s="12"/>
      <c r="R3328" s="12"/>
      <c r="S3328" s="12"/>
      <c r="T3328" s="12"/>
      <c r="U3328" s="12"/>
    </row>
    <row r="3329" spans="2:21" s="127" customFormat="1" ht="30" customHeight="1">
      <c r="B3329" s="180"/>
      <c r="C3329" s="210"/>
      <c r="D3329" s="180"/>
      <c r="E3329" s="107"/>
      <c r="F3329" s="179"/>
      <c r="G3329" s="179"/>
      <c r="H3329" s="1"/>
      <c r="I3329" s="1"/>
      <c r="J3329" s="1"/>
      <c r="K3329" s="109"/>
      <c r="L3329" s="1"/>
      <c r="M3329" s="1"/>
      <c r="N3329" s="1"/>
      <c r="O3329" s="1"/>
      <c r="P3329" s="12"/>
      <c r="Q3329" s="12"/>
      <c r="R3329" s="12"/>
      <c r="S3329" s="12"/>
      <c r="T3329" s="12"/>
      <c r="U3329" s="12"/>
    </row>
    <row r="3330" spans="2:21" s="127" customFormat="1" ht="30" customHeight="1">
      <c r="B3330" s="180"/>
      <c r="C3330" s="210"/>
      <c r="D3330" s="180"/>
      <c r="E3330" s="107"/>
      <c r="F3330" s="179"/>
      <c r="G3330" s="179"/>
      <c r="H3330" s="1"/>
      <c r="I3330" s="1"/>
      <c r="J3330" s="1"/>
      <c r="K3330" s="109"/>
      <c r="L3330" s="1"/>
      <c r="M3330" s="1"/>
      <c r="N3330" s="1"/>
      <c r="O3330" s="1"/>
      <c r="P3330" s="12"/>
      <c r="Q3330" s="12"/>
      <c r="R3330" s="12"/>
      <c r="S3330" s="12"/>
      <c r="T3330" s="12"/>
      <c r="U3330" s="12"/>
    </row>
    <row r="3331" spans="2:21" s="127" customFormat="1" ht="30" customHeight="1">
      <c r="B3331" s="180"/>
      <c r="C3331" s="210"/>
      <c r="D3331" s="180"/>
      <c r="E3331" s="107"/>
      <c r="F3331" s="179"/>
      <c r="G3331" s="179"/>
      <c r="H3331" s="1"/>
      <c r="I3331" s="1"/>
      <c r="J3331" s="1"/>
      <c r="K3331" s="109"/>
      <c r="L3331" s="1"/>
      <c r="M3331" s="1"/>
      <c r="N3331" s="1"/>
      <c r="O3331" s="1"/>
      <c r="P3331" s="12"/>
      <c r="Q3331" s="12"/>
      <c r="R3331" s="12"/>
      <c r="S3331" s="12"/>
      <c r="T3331" s="12"/>
      <c r="U3331" s="12"/>
    </row>
    <row r="3332" spans="2:21" s="127" customFormat="1" ht="30" customHeight="1">
      <c r="B3332" s="180"/>
      <c r="C3332" s="210"/>
      <c r="D3332" s="180"/>
      <c r="E3332" s="107"/>
      <c r="F3332" s="179"/>
      <c r="G3332" s="179"/>
      <c r="H3332" s="1"/>
      <c r="I3332" s="1"/>
      <c r="J3332" s="1"/>
      <c r="K3332" s="109"/>
      <c r="L3332" s="1"/>
      <c r="M3332" s="1"/>
      <c r="N3332" s="1"/>
      <c r="O3332" s="1"/>
      <c r="P3332" s="12"/>
      <c r="Q3332" s="12"/>
      <c r="R3332" s="12"/>
      <c r="S3332" s="12"/>
      <c r="T3332" s="12"/>
      <c r="U3332" s="12"/>
    </row>
    <row r="3333" spans="2:21" s="127" customFormat="1" ht="30" customHeight="1">
      <c r="B3333" s="180"/>
      <c r="C3333" s="210"/>
      <c r="D3333" s="180"/>
      <c r="E3333" s="107"/>
      <c r="F3333" s="179"/>
      <c r="G3333" s="179"/>
      <c r="H3333" s="1"/>
      <c r="I3333" s="1"/>
      <c r="J3333" s="1"/>
      <c r="K3333" s="109"/>
      <c r="L3333" s="1"/>
      <c r="M3333" s="1"/>
      <c r="N3333" s="1"/>
      <c r="O3333" s="1"/>
      <c r="P3333" s="12"/>
      <c r="Q3333" s="12"/>
      <c r="R3333" s="12"/>
      <c r="S3333" s="12"/>
      <c r="T3333" s="12"/>
      <c r="U3333" s="12"/>
    </row>
    <row r="3334" spans="2:21" s="127" customFormat="1" ht="30" customHeight="1">
      <c r="B3334" s="180"/>
      <c r="C3334" s="210"/>
      <c r="D3334" s="180"/>
      <c r="E3334" s="107"/>
      <c r="F3334" s="179"/>
      <c r="G3334" s="179"/>
      <c r="H3334" s="1"/>
      <c r="I3334" s="1"/>
      <c r="J3334" s="1"/>
      <c r="K3334" s="109"/>
      <c r="L3334" s="1"/>
      <c r="M3334" s="1"/>
      <c r="N3334" s="1"/>
      <c r="O3334" s="1"/>
      <c r="P3334" s="12"/>
      <c r="Q3334" s="12"/>
      <c r="R3334" s="12"/>
      <c r="S3334" s="12"/>
      <c r="T3334" s="12"/>
      <c r="U3334" s="12"/>
    </row>
    <row r="3335" spans="2:21" s="127" customFormat="1" ht="30" customHeight="1">
      <c r="B3335" s="180"/>
      <c r="C3335" s="210"/>
      <c r="D3335" s="180"/>
      <c r="E3335" s="107"/>
      <c r="F3335" s="179"/>
      <c r="G3335" s="179"/>
      <c r="H3335" s="1"/>
      <c r="I3335" s="1"/>
      <c r="J3335" s="1"/>
      <c r="K3335" s="109"/>
      <c r="L3335" s="1"/>
      <c r="M3335" s="1"/>
      <c r="N3335" s="1"/>
      <c r="O3335" s="1"/>
      <c r="P3335" s="12"/>
      <c r="Q3335" s="12"/>
      <c r="R3335" s="12"/>
      <c r="S3335" s="12"/>
      <c r="T3335" s="12"/>
      <c r="U3335" s="12"/>
    </row>
    <row r="3336" spans="2:21" s="127" customFormat="1" ht="30" customHeight="1">
      <c r="B3336" s="180"/>
      <c r="C3336" s="210"/>
      <c r="D3336" s="180"/>
      <c r="E3336" s="107"/>
      <c r="F3336" s="179"/>
      <c r="G3336" s="179"/>
      <c r="H3336" s="1"/>
      <c r="I3336" s="1"/>
      <c r="J3336" s="1"/>
      <c r="K3336" s="109"/>
      <c r="L3336" s="1"/>
      <c r="M3336" s="1"/>
      <c r="N3336" s="1"/>
      <c r="O3336" s="1"/>
      <c r="P3336" s="12"/>
      <c r="Q3336" s="12"/>
      <c r="R3336" s="12"/>
      <c r="S3336" s="12"/>
      <c r="T3336" s="12"/>
      <c r="U3336" s="12"/>
    </row>
    <row r="3337" spans="2:21" s="127" customFormat="1" ht="30" customHeight="1">
      <c r="B3337" s="180"/>
      <c r="C3337" s="210"/>
      <c r="D3337" s="180"/>
      <c r="E3337" s="107"/>
      <c r="F3337" s="179"/>
      <c r="G3337" s="179"/>
      <c r="H3337" s="1"/>
      <c r="I3337" s="1"/>
      <c r="J3337" s="1"/>
      <c r="K3337" s="109"/>
      <c r="L3337" s="1"/>
      <c r="M3337" s="1"/>
      <c r="N3337" s="1"/>
      <c r="O3337" s="1"/>
      <c r="P3337" s="12"/>
      <c r="Q3337" s="12"/>
      <c r="R3337" s="12"/>
      <c r="S3337" s="12"/>
      <c r="T3337" s="12"/>
      <c r="U3337" s="12"/>
    </row>
    <row r="3338" spans="2:21" s="127" customFormat="1" ht="30" customHeight="1">
      <c r="B3338" s="180"/>
      <c r="C3338" s="210"/>
      <c r="D3338" s="180"/>
      <c r="E3338" s="107"/>
      <c r="F3338" s="179"/>
      <c r="G3338" s="179"/>
      <c r="H3338" s="1"/>
      <c r="I3338" s="1"/>
      <c r="J3338" s="1"/>
      <c r="K3338" s="109"/>
      <c r="L3338" s="1"/>
      <c r="M3338" s="1"/>
      <c r="N3338" s="1"/>
      <c r="O3338" s="1"/>
      <c r="P3338" s="12"/>
      <c r="Q3338" s="12"/>
      <c r="R3338" s="12"/>
      <c r="S3338" s="12"/>
      <c r="T3338" s="12"/>
      <c r="U3338" s="12"/>
    </row>
    <row r="3339" spans="2:21" s="127" customFormat="1" ht="30" customHeight="1">
      <c r="B3339" s="180"/>
      <c r="C3339" s="210"/>
      <c r="D3339" s="180"/>
      <c r="E3339" s="107"/>
      <c r="F3339" s="179"/>
      <c r="G3339" s="179"/>
      <c r="H3339" s="1"/>
      <c r="I3339" s="1"/>
      <c r="J3339" s="1"/>
      <c r="K3339" s="109"/>
      <c r="L3339" s="1"/>
      <c r="M3339" s="1"/>
      <c r="N3339" s="1"/>
      <c r="O3339" s="1"/>
      <c r="P3339" s="12"/>
      <c r="Q3339" s="12"/>
      <c r="R3339" s="12"/>
      <c r="S3339" s="12"/>
      <c r="T3339" s="12"/>
      <c r="U3339" s="12"/>
    </row>
    <row r="3340" spans="2:21" s="127" customFormat="1" ht="30" customHeight="1">
      <c r="B3340" s="180"/>
      <c r="C3340" s="210"/>
      <c r="D3340" s="180"/>
      <c r="E3340" s="107"/>
      <c r="F3340" s="179"/>
      <c r="G3340" s="179"/>
      <c r="H3340" s="1"/>
      <c r="I3340" s="1"/>
      <c r="J3340" s="1"/>
      <c r="K3340" s="109"/>
      <c r="L3340" s="1"/>
      <c r="M3340" s="1"/>
      <c r="N3340" s="1"/>
      <c r="O3340" s="1"/>
      <c r="P3340" s="12"/>
      <c r="Q3340" s="12"/>
      <c r="R3340" s="12"/>
      <c r="S3340" s="12"/>
      <c r="T3340" s="12"/>
      <c r="U3340" s="12"/>
    </row>
    <row r="3341" spans="2:21" s="127" customFormat="1" ht="30" customHeight="1">
      <c r="B3341" s="180"/>
      <c r="C3341" s="210"/>
      <c r="D3341" s="180"/>
      <c r="E3341" s="107"/>
      <c r="F3341" s="179"/>
      <c r="G3341" s="179"/>
      <c r="H3341" s="1"/>
      <c r="I3341" s="1"/>
      <c r="J3341" s="1"/>
      <c r="K3341" s="109"/>
      <c r="L3341" s="1"/>
      <c r="M3341" s="1"/>
      <c r="N3341" s="1"/>
      <c r="O3341" s="1"/>
      <c r="P3341" s="12"/>
      <c r="Q3341" s="12"/>
      <c r="R3341" s="12"/>
      <c r="S3341" s="12"/>
      <c r="T3341" s="12"/>
      <c r="U3341" s="12"/>
    </row>
    <row r="3342" spans="2:21" s="127" customFormat="1" ht="30" customHeight="1">
      <c r="B3342" s="180"/>
      <c r="C3342" s="210"/>
      <c r="D3342" s="180"/>
      <c r="E3342" s="107"/>
      <c r="F3342" s="179"/>
      <c r="G3342" s="179"/>
      <c r="H3342" s="1"/>
      <c r="I3342" s="1"/>
      <c r="J3342" s="1"/>
      <c r="K3342" s="109"/>
      <c r="L3342" s="1"/>
      <c r="M3342" s="1"/>
      <c r="N3342" s="1"/>
      <c r="O3342" s="1"/>
      <c r="P3342" s="12"/>
      <c r="Q3342" s="12"/>
      <c r="R3342" s="12"/>
      <c r="S3342" s="12"/>
      <c r="T3342" s="12"/>
      <c r="U3342" s="12"/>
    </row>
    <row r="3343" spans="2:21" s="127" customFormat="1" ht="30" customHeight="1">
      <c r="B3343" s="180"/>
      <c r="C3343" s="210"/>
      <c r="D3343" s="180"/>
      <c r="E3343" s="107"/>
      <c r="F3343" s="179"/>
      <c r="G3343" s="179"/>
      <c r="H3343" s="1"/>
      <c r="I3343" s="1"/>
      <c r="J3343" s="1"/>
      <c r="K3343" s="109"/>
      <c r="L3343" s="1"/>
      <c r="M3343" s="1"/>
      <c r="N3343" s="1"/>
      <c r="O3343" s="1"/>
      <c r="P3343" s="12"/>
      <c r="Q3343" s="12"/>
      <c r="R3343" s="12"/>
      <c r="S3343" s="12"/>
      <c r="T3343" s="12"/>
      <c r="U3343" s="12"/>
    </row>
    <row r="3344" spans="2:21" s="127" customFormat="1" ht="30" customHeight="1">
      <c r="B3344" s="180"/>
      <c r="C3344" s="210"/>
      <c r="D3344" s="180"/>
      <c r="E3344" s="107"/>
      <c r="F3344" s="179"/>
      <c r="G3344" s="179"/>
      <c r="H3344" s="1"/>
      <c r="I3344" s="1"/>
      <c r="J3344" s="1"/>
      <c r="K3344" s="109"/>
      <c r="L3344" s="1"/>
      <c r="M3344" s="1"/>
      <c r="N3344" s="1"/>
      <c r="O3344" s="1"/>
      <c r="P3344" s="12"/>
      <c r="Q3344" s="12"/>
      <c r="R3344" s="12"/>
      <c r="S3344" s="12"/>
      <c r="T3344" s="12"/>
      <c r="U3344" s="12"/>
    </row>
    <row r="3345" spans="2:21" s="127" customFormat="1" ht="30" customHeight="1">
      <c r="B3345" s="180"/>
      <c r="C3345" s="210"/>
      <c r="D3345" s="180"/>
      <c r="E3345" s="107"/>
      <c r="F3345" s="179"/>
      <c r="G3345" s="179"/>
      <c r="H3345" s="1"/>
      <c r="I3345" s="1"/>
      <c r="J3345" s="1"/>
      <c r="K3345" s="109"/>
      <c r="L3345" s="1"/>
      <c r="M3345" s="1"/>
      <c r="N3345" s="1"/>
      <c r="O3345" s="1"/>
      <c r="P3345" s="12"/>
      <c r="Q3345" s="12"/>
      <c r="R3345" s="12"/>
      <c r="S3345" s="12"/>
      <c r="T3345" s="12"/>
      <c r="U3345" s="12"/>
    </row>
    <row r="3346" spans="2:21" s="127" customFormat="1" ht="30" customHeight="1">
      <c r="B3346" s="180"/>
      <c r="C3346" s="210"/>
      <c r="D3346" s="180"/>
      <c r="E3346" s="107"/>
      <c r="F3346" s="179"/>
      <c r="G3346" s="179"/>
      <c r="H3346" s="1"/>
      <c r="I3346" s="1"/>
      <c r="J3346" s="1"/>
      <c r="K3346" s="109"/>
      <c r="L3346" s="1"/>
      <c r="M3346" s="1"/>
      <c r="N3346" s="1"/>
      <c r="O3346" s="1"/>
      <c r="P3346" s="12"/>
      <c r="Q3346" s="12"/>
      <c r="R3346" s="12"/>
      <c r="S3346" s="12"/>
      <c r="T3346" s="12"/>
      <c r="U3346" s="12"/>
    </row>
    <row r="3347" spans="2:21" s="127" customFormat="1" ht="30" customHeight="1">
      <c r="B3347" s="180"/>
      <c r="C3347" s="210"/>
      <c r="D3347" s="180"/>
      <c r="E3347" s="107"/>
      <c r="F3347" s="179"/>
      <c r="G3347" s="179"/>
      <c r="H3347" s="1"/>
      <c r="I3347" s="1"/>
      <c r="J3347" s="1"/>
      <c r="K3347" s="109"/>
      <c r="L3347" s="1"/>
      <c r="M3347" s="1"/>
      <c r="N3347" s="1"/>
      <c r="O3347" s="1"/>
      <c r="P3347" s="12"/>
      <c r="Q3347" s="12"/>
      <c r="R3347" s="12"/>
      <c r="S3347" s="12"/>
      <c r="T3347" s="12"/>
      <c r="U3347" s="12"/>
    </row>
    <row r="3348" spans="2:21" s="127" customFormat="1" ht="30" customHeight="1">
      <c r="B3348" s="180"/>
      <c r="C3348" s="210"/>
      <c r="D3348" s="180"/>
      <c r="E3348" s="107"/>
      <c r="F3348" s="179"/>
      <c r="G3348" s="179"/>
      <c r="H3348" s="1"/>
      <c r="I3348" s="1"/>
      <c r="J3348" s="1"/>
      <c r="K3348" s="109"/>
      <c r="L3348" s="1"/>
      <c r="M3348" s="1"/>
      <c r="N3348" s="1"/>
      <c r="O3348" s="1"/>
      <c r="P3348" s="12"/>
      <c r="Q3348" s="12"/>
      <c r="R3348" s="12"/>
      <c r="S3348" s="12"/>
      <c r="T3348" s="12"/>
      <c r="U3348" s="12"/>
    </row>
    <row r="3349" spans="2:21" s="127" customFormat="1" ht="30" customHeight="1">
      <c r="B3349" s="180"/>
      <c r="C3349" s="210"/>
      <c r="D3349" s="180"/>
      <c r="E3349" s="107"/>
      <c r="F3349" s="179"/>
      <c r="G3349" s="179"/>
      <c r="H3349" s="1"/>
      <c r="I3349" s="1"/>
      <c r="J3349" s="1"/>
      <c r="K3349" s="109"/>
      <c r="L3349" s="1"/>
      <c r="M3349" s="1"/>
      <c r="N3349" s="1"/>
      <c r="O3349" s="1"/>
      <c r="P3349" s="12"/>
      <c r="Q3349" s="12"/>
      <c r="R3349" s="12"/>
      <c r="S3349" s="12"/>
      <c r="T3349" s="12"/>
      <c r="U3349" s="12"/>
    </row>
    <row r="3350" spans="2:21" s="127" customFormat="1" ht="30" customHeight="1">
      <c r="B3350" s="180"/>
      <c r="C3350" s="210"/>
      <c r="D3350" s="180"/>
      <c r="E3350" s="107"/>
      <c r="F3350" s="179"/>
      <c r="G3350" s="179"/>
      <c r="H3350" s="1"/>
      <c r="I3350" s="1"/>
      <c r="J3350" s="1"/>
      <c r="K3350" s="109"/>
      <c r="L3350" s="1"/>
      <c r="M3350" s="1"/>
      <c r="N3350" s="1"/>
      <c r="O3350" s="1"/>
      <c r="P3350" s="12"/>
      <c r="Q3350" s="12"/>
      <c r="R3350" s="12"/>
      <c r="S3350" s="12"/>
      <c r="T3350" s="12"/>
      <c r="U3350" s="12"/>
    </row>
    <row r="3351" spans="2:21" s="127" customFormat="1" ht="30" customHeight="1">
      <c r="B3351" s="180"/>
      <c r="C3351" s="210"/>
      <c r="D3351" s="180"/>
      <c r="E3351" s="107"/>
      <c r="F3351" s="179"/>
      <c r="G3351" s="179"/>
      <c r="H3351" s="1"/>
      <c r="I3351" s="1"/>
      <c r="J3351" s="1"/>
      <c r="K3351" s="109"/>
      <c r="L3351" s="1"/>
      <c r="M3351" s="1"/>
      <c r="N3351" s="1"/>
      <c r="O3351" s="1"/>
      <c r="P3351" s="12"/>
      <c r="Q3351" s="12"/>
      <c r="R3351" s="12"/>
      <c r="S3351" s="12"/>
      <c r="T3351" s="12"/>
      <c r="U3351" s="12"/>
    </row>
    <row r="3352" spans="2:21" s="127" customFormat="1" ht="30" customHeight="1">
      <c r="B3352" s="180"/>
      <c r="C3352" s="210"/>
      <c r="D3352" s="180"/>
      <c r="E3352" s="107"/>
      <c r="F3352" s="179"/>
      <c r="G3352" s="179"/>
      <c r="H3352" s="1"/>
      <c r="I3352" s="1"/>
      <c r="J3352" s="1"/>
      <c r="K3352" s="109"/>
      <c r="L3352" s="1"/>
      <c r="M3352" s="1"/>
      <c r="N3352" s="1"/>
      <c r="O3352" s="1"/>
      <c r="P3352" s="12"/>
      <c r="Q3352" s="12"/>
      <c r="R3352" s="12"/>
      <c r="S3352" s="12"/>
      <c r="T3352" s="12"/>
      <c r="U3352" s="12"/>
    </row>
    <row r="3353" spans="2:21" s="127" customFormat="1" ht="30" customHeight="1">
      <c r="B3353" s="180"/>
      <c r="C3353" s="210"/>
      <c r="D3353" s="180"/>
      <c r="E3353" s="107"/>
      <c r="F3353" s="179"/>
      <c r="G3353" s="179"/>
      <c r="H3353" s="1"/>
      <c r="I3353" s="1"/>
      <c r="J3353" s="1"/>
      <c r="K3353" s="109"/>
      <c r="L3353" s="1"/>
      <c r="M3353" s="1"/>
      <c r="N3353" s="1"/>
      <c r="O3353" s="1"/>
      <c r="P3353" s="12"/>
      <c r="Q3353" s="12"/>
      <c r="R3353" s="12"/>
      <c r="S3353" s="12"/>
      <c r="T3353" s="12"/>
      <c r="U3353" s="12"/>
    </row>
    <row r="3354" spans="2:21" s="127" customFormat="1" ht="30" customHeight="1">
      <c r="B3354" s="180"/>
      <c r="C3354" s="210"/>
      <c r="D3354" s="180"/>
      <c r="E3354" s="107"/>
      <c r="F3354" s="179"/>
      <c r="G3354" s="179"/>
      <c r="H3354" s="1"/>
      <c r="I3354" s="1"/>
      <c r="J3354" s="1"/>
      <c r="K3354" s="109"/>
      <c r="L3354" s="1"/>
      <c r="M3354" s="1"/>
      <c r="N3354" s="1"/>
      <c r="O3354" s="1"/>
      <c r="P3354" s="12"/>
      <c r="Q3354" s="12"/>
      <c r="R3354" s="12"/>
      <c r="S3354" s="12"/>
      <c r="T3354" s="12"/>
      <c r="U3354" s="12"/>
    </row>
    <row r="3355" spans="2:21" s="127" customFormat="1" ht="30" customHeight="1">
      <c r="B3355" s="180"/>
      <c r="C3355" s="210"/>
      <c r="D3355" s="180"/>
      <c r="E3355" s="107"/>
      <c r="F3355" s="179"/>
      <c r="G3355" s="179"/>
      <c r="H3355" s="1"/>
      <c r="I3355" s="1"/>
      <c r="J3355" s="1"/>
      <c r="K3355" s="109"/>
      <c r="L3355" s="1"/>
      <c r="M3355" s="1"/>
      <c r="N3355" s="1"/>
      <c r="O3355" s="1"/>
      <c r="P3355" s="12"/>
      <c r="Q3355" s="12"/>
      <c r="R3355" s="12"/>
      <c r="S3355" s="12"/>
      <c r="T3355" s="12"/>
      <c r="U3355" s="12"/>
    </row>
    <row r="3356" spans="2:21" s="127" customFormat="1" ht="30" customHeight="1">
      <c r="B3356" s="180"/>
      <c r="C3356" s="210"/>
      <c r="D3356" s="180"/>
      <c r="E3356" s="107"/>
      <c r="F3356" s="179"/>
      <c r="G3356" s="179"/>
      <c r="H3356" s="1"/>
      <c r="I3356" s="1"/>
      <c r="J3356" s="1"/>
      <c r="K3356" s="109"/>
      <c r="L3356" s="1"/>
      <c r="M3356" s="1"/>
      <c r="N3356" s="1"/>
      <c r="O3356" s="1"/>
      <c r="P3356" s="12"/>
      <c r="Q3356" s="12"/>
      <c r="R3356" s="12"/>
      <c r="S3356" s="12"/>
      <c r="T3356" s="12"/>
      <c r="U3356" s="12"/>
    </row>
    <row r="3357" spans="2:21" s="127" customFormat="1" ht="30" customHeight="1">
      <c r="B3357" s="180"/>
      <c r="C3357" s="210"/>
      <c r="D3357" s="180"/>
      <c r="E3357" s="107"/>
      <c r="F3357" s="179"/>
      <c r="G3357" s="179"/>
      <c r="H3357" s="1"/>
      <c r="I3357" s="1"/>
      <c r="J3357" s="1"/>
      <c r="K3357" s="109"/>
      <c r="L3357" s="1"/>
      <c r="M3357" s="1"/>
      <c r="N3357" s="1"/>
      <c r="O3357" s="1"/>
      <c r="P3357" s="12"/>
      <c r="Q3357" s="12"/>
      <c r="R3357" s="12"/>
      <c r="S3357" s="12"/>
      <c r="T3357" s="12"/>
      <c r="U3357" s="12"/>
    </row>
    <row r="3358" spans="2:21" s="127" customFormat="1" ht="30" customHeight="1">
      <c r="B3358" s="180"/>
      <c r="C3358" s="210"/>
      <c r="D3358" s="180"/>
      <c r="E3358" s="107"/>
      <c r="F3358" s="179"/>
      <c r="G3358" s="179"/>
      <c r="H3358" s="1"/>
      <c r="I3358" s="1"/>
      <c r="J3358" s="1"/>
      <c r="K3358" s="109"/>
      <c r="L3358" s="1"/>
      <c r="M3358" s="1"/>
      <c r="N3358" s="1"/>
      <c r="O3358" s="1"/>
      <c r="P3358" s="12"/>
      <c r="Q3358" s="12"/>
      <c r="R3358" s="12"/>
      <c r="S3358" s="12"/>
      <c r="T3358" s="12"/>
      <c r="U3358" s="12"/>
    </row>
    <row r="3359" spans="2:21" s="127" customFormat="1" ht="30" customHeight="1">
      <c r="B3359" s="180"/>
      <c r="C3359" s="210"/>
      <c r="D3359" s="180"/>
      <c r="E3359" s="107"/>
      <c r="F3359" s="179"/>
      <c r="G3359" s="179"/>
      <c r="H3359" s="1"/>
      <c r="I3359" s="1"/>
      <c r="J3359" s="1"/>
      <c r="K3359" s="109"/>
      <c r="L3359" s="1"/>
      <c r="M3359" s="1"/>
      <c r="N3359" s="1"/>
      <c r="O3359" s="1"/>
      <c r="P3359" s="12"/>
      <c r="Q3359" s="12"/>
      <c r="R3359" s="12"/>
      <c r="S3359" s="12"/>
      <c r="T3359" s="12"/>
      <c r="U3359" s="12"/>
    </row>
    <row r="3360" spans="2:21" s="127" customFormat="1" ht="30" customHeight="1">
      <c r="B3360" s="180"/>
      <c r="C3360" s="210"/>
      <c r="D3360" s="180"/>
      <c r="E3360" s="107"/>
      <c r="F3360" s="179"/>
      <c r="G3360" s="179"/>
      <c r="H3360" s="1"/>
      <c r="I3360" s="1"/>
      <c r="J3360" s="1"/>
      <c r="K3360" s="109"/>
      <c r="L3360" s="1"/>
      <c r="M3360" s="1"/>
      <c r="N3360" s="1"/>
      <c r="O3360" s="1"/>
      <c r="P3360" s="12"/>
      <c r="Q3360" s="12"/>
      <c r="R3360" s="12"/>
      <c r="S3360" s="12"/>
      <c r="T3360" s="12"/>
      <c r="U3360" s="12"/>
    </row>
    <row r="3361" spans="2:21" s="127" customFormat="1" ht="30" customHeight="1">
      <c r="B3361" s="180"/>
      <c r="C3361" s="210"/>
      <c r="D3361" s="180"/>
      <c r="E3361" s="107"/>
      <c r="F3361" s="179"/>
      <c r="G3361" s="179"/>
      <c r="H3361" s="1"/>
      <c r="I3361" s="1"/>
      <c r="J3361" s="1"/>
      <c r="K3361" s="109"/>
      <c r="L3361" s="1"/>
      <c r="M3361" s="1"/>
      <c r="N3361" s="1"/>
      <c r="O3361" s="1"/>
      <c r="P3361" s="12"/>
      <c r="Q3361" s="12"/>
      <c r="R3361" s="12"/>
      <c r="S3361" s="12"/>
      <c r="T3361" s="12"/>
      <c r="U3361" s="12"/>
    </row>
    <row r="3362" spans="2:21" s="127" customFormat="1" ht="30" customHeight="1">
      <c r="B3362" s="180"/>
      <c r="C3362" s="210"/>
      <c r="D3362" s="180"/>
      <c r="E3362" s="107"/>
      <c r="F3362" s="179"/>
      <c r="G3362" s="179"/>
      <c r="H3362" s="1"/>
      <c r="I3362" s="1"/>
      <c r="J3362" s="1"/>
      <c r="K3362" s="109"/>
      <c r="L3362" s="1"/>
      <c r="M3362" s="1"/>
      <c r="N3362" s="1"/>
      <c r="O3362" s="1"/>
      <c r="P3362" s="12"/>
      <c r="Q3362" s="12"/>
      <c r="R3362" s="12"/>
      <c r="S3362" s="12"/>
      <c r="T3362" s="12"/>
      <c r="U3362" s="12"/>
    </row>
    <row r="3363" spans="2:21" s="127" customFormat="1" ht="30" customHeight="1">
      <c r="B3363" s="180"/>
      <c r="C3363" s="210"/>
      <c r="D3363" s="180"/>
      <c r="E3363" s="107"/>
      <c r="F3363" s="179"/>
      <c r="G3363" s="179"/>
      <c r="H3363" s="1"/>
      <c r="I3363" s="1"/>
      <c r="J3363" s="1"/>
      <c r="K3363" s="109"/>
      <c r="L3363" s="1"/>
      <c r="M3363" s="1"/>
      <c r="N3363" s="1"/>
      <c r="O3363" s="1"/>
      <c r="P3363" s="12"/>
      <c r="Q3363" s="12"/>
      <c r="R3363" s="12"/>
      <c r="S3363" s="12"/>
      <c r="T3363" s="12"/>
      <c r="U3363" s="12"/>
    </row>
    <row r="3364" spans="2:21" s="127" customFormat="1" ht="30" customHeight="1">
      <c r="B3364" s="180"/>
      <c r="C3364" s="210"/>
      <c r="D3364" s="180"/>
      <c r="E3364" s="107"/>
      <c r="F3364" s="179"/>
      <c r="G3364" s="179"/>
      <c r="H3364" s="1"/>
      <c r="I3364" s="1"/>
      <c r="J3364" s="1"/>
      <c r="K3364" s="109"/>
      <c r="L3364" s="1"/>
      <c r="M3364" s="1"/>
      <c r="N3364" s="1"/>
      <c r="O3364" s="1"/>
      <c r="P3364" s="12"/>
      <c r="Q3364" s="12"/>
      <c r="R3364" s="12"/>
      <c r="S3364" s="12"/>
      <c r="T3364" s="12"/>
      <c r="U3364" s="12"/>
    </row>
    <row r="3365" spans="2:21" s="127" customFormat="1" ht="30" customHeight="1">
      <c r="B3365" s="180"/>
      <c r="C3365" s="210"/>
      <c r="D3365" s="180"/>
      <c r="E3365" s="107"/>
      <c r="F3365" s="179"/>
      <c r="G3365" s="179"/>
      <c r="H3365" s="1"/>
      <c r="I3365" s="1"/>
      <c r="J3365" s="1"/>
      <c r="K3365" s="109"/>
      <c r="L3365" s="1"/>
      <c r="M3365" s="1"/>
      <c r="N3365" s="1"/>
      <c r="O3365" s="1"/>
      <c r="P3365" s="12"/>
      <c r="Q3365" s="12"/>
      <c r="R3365" s="12"/>
      <c r="S3365" s="12"/>
      <c r="T3365" s="12"/>
      <c r="U3365" s="12"/>
    </row>
    <row r="3366" spans="2:21" s="127" customFormat="1" ht="30" customHeight="1">
      <c r="B3366" s="180"/>
      <c r="C3366" s="210"/>
      <c r="D3366" s="180"/>
      <c r="E3366" s="107"/>
      <c r="F3366" s="179"/>
      <c r="G3366" s="179"/>
      <c r="H3366" s="1"/>
      <c r="I3366" s="1"/>
      <c r="J3366" s="1"/>
      <c r="K3366" s="109"/>
      <c r="L3366" s="1"/>
      <c r="M3366" s="1"/>
      <c r="N3366" s="1"/>
      <c r="O3366" s="1"/>
      <c r="P3366" s="12"/>
      <c r="Q3366" s="12"/>
      <c r="R3366" s="12"/>
      <c r="S3366" s="12"/>
      <c r="T3366" s="12"/>
      <c r="U3366" s="12"/>
    </row>
    <row r="3367" spans="2:21" s="127" customFormat="1" ht="30" customHeight="1">
      <c r="B3367" s="180"/>
      <c r="C3367" s="210"/>
      <c r="D3367" s="180"/>
      <c r="E3367" s="107"/>
      <c r="F3367" s="179"/>
      <c r="G3367" s="179"/>
      <c r="H3367" s="1"/>
      <c r="I3367" s="1"/>
      <c r="J3367" s="1"/>
      <c r="K3367" s="109"/>
      <c r="L3367" s="1"/>
      <c r="M3367" s="1"/>
      <c r="N3367" s="1"/>
      <c r="O3367" s="1"/>
      <c r="P3367" s="12"/>
      <c r="Q3367" s="12"/>
      <c r="R3367" s="12"/>
      <c r="S3367" s="12"/>
      <c r="T3367" s="12"/>
      <c r="U3367" s="12"/>
    </row>
    <row r="3368" spans="2:21" s="127" customFormat="1" ht="30" customHeight="1">
      <c r="B3368" s="180"/>
      <c r="C3368" s="210"/>
      <c r="D3368" s="180"/>
      <c r="E3368" s="107"/>
      <c r="F3368" s="179"/>
      <c r="G3368" s="179"/>
      <c r="H3368" s="1"/>
      <c r="I3368" s="1"/>
      <c r="J3368" s="1"/>
      <c r="K3368" s="109"/>
      <c r="L3368" s="1"/>
      <c r="M3368" s="1"/>
      <c r="N3368" s="1"/>
      <c r="O3368" s="1"/>
      <c r="P3368" s="12"/>
      <c r="Q3368" s="12"/>
      <c r="R3368" s="12"/>
      <c r="S3368" s="12"/>
      <c r="T3368" s="12"/>
      <c r="U3368" s="12"/>
    </row>
    <row r="3369" spans="2:21" s="127" customFormat="1" ht="30" customHeight="1">
      <c r="B3369" s="180"/>
      <c r="C3369" s="210"/>
      <c r="D3369" s="180"/>
      <c r="E3369" s="107"/>
      <c r="F3369" s="179"/>
      <c r="G3369" s="179"/>
      <c r="H3369" s="1"/>
      <c r="I3369" s="1"/>
      <c r="J3369" s="1"/>
      <c r="K3369" s="109"/>
      <c r="L3369" s="1"/>
      <c r="M3369" s="1"/>
      <c r="N3369" s="1"/>
      <c r="O3369" s="1"/>
      <c r="P3369" s="12"/>
      <c r="Q3369" s="12"/>
      <c r="R3369" s="12"/>
      <c r="S3369" s="12"/>
      <c r="T3369" s="12"/>
      <c r="U3369" s="12"/>
    </row>
    <row r="3370" spans="2:21" s="127" customFormat="1" ht="30" customHeight="1">
      <c r="B3370" s="180"/>
      <c r="C3370" s="210"/>
      <c r="D3370" s="180"/>
      <c r="E3370" s="107"/>
      <c r="F3370" s="179"/>
      <c r="G3370" s="179"/>
      <c r="H3370" s="1"/>
      <c r="I3370" s="1"/>
      <c r="J3370" s="1"/>
      <c r="K3370" s="109"/>
      <c r="L3370" s="1"/>
      <c r="M3370" s="1"/>
      <c r="N3370" s="1"/>
      <c r="O3370" s="1"/>
      <c r="P3370" s="12"/>
      <c r="Q3370" s="12"/>
      <c r="R3370" s="12"/>
      <c r="S3370" s="12"/>
      <c r="T3370" s="12"/>
      <c r="U3370" s="12"/>
    </row>
    <row r="3371" spans="2:21" s="127" customFormat="1" ht="30" customHeight="1">
      <c r="B3371" s="180"/>
      <c r="C3371" s="210"/>
      <c r="D3371" s="180"/>
      <c r="E3371" s="107"/>
      <c r="F3371" s="179"/>
      <c r="G3371" s="179"/>
      <c r="H3371" s="1"/>
      <c r="I3371" s="1"/>
      <c r="J3371" s="1"/>
      <c r="K3371" s="109"/>
      <c r="L3371" s="1"/>
      <c r="M3371" s="1"/>
      <c r="N3371" s="1"/>
      <c r="O3371" s="1"/>
      <c r="P3371" s="12"/>
      <c r="Q3371" s="12"/>
      <c r="R3371" s="12"/>
      <c r="S3371" s="12"/>
      <c r="T3371" s="12"/>
      <c r="U3371" s="12"/>
    </row>
    <row r="3372" spans="2:21" s="127" customFormat="1" ht="30" customHeight="1">
      <c r="B3372" s="180"/>
      <c r="C3372" s="210"/>
      <c r="D3372" s="180"/>
      <c r="E3372" s="107"/>
      <c r="F3372" s="179"/>
      <c r="G3372" s="179"/>
      <c r="H3372" s="1"/>
      <c r="I3372" s="1"/>
      <c r="J3372" s="1"/>
      <c r="K3372" s="109"/>
      <c r="L3372" s="1"/>
      <c r="M3372" s="1"/>
      <c r="N3372" s="1"/>
      <c r="O3372" s="1"/>
      <c r="P3372" s="12"/>
      <c r="Q3372" s="12"/>
      <c r="R3372" s="12"/>
      <c r="S3372" s="12"/>
      <c r="T3372" s="12"/>
      <c r="U3372" s="12"/>
    </row>
    <row r="3373" spans="2:21" s="127" customFormat="1" ht="30" customHeight="1">
      <c r="B3373" s="180"/>
      <c r="C3373" s="210"/>
      <c r="D3373" s="180"/>
      <c r="E3373" s="107"/>
      <c r="F3373" s="179"/>
      <c r="G3373" s="179"/>
      <c r="H3373" s="1"/>
      <c r="I3373" s="1"/>
      <c r="J3373" s="1"/>
      <c r="K3373" s="109"/>
      <c r="L3373" s="1"/>
      <c r="M3373" s="1"/>
      <c r="N3373" s="1"/>
      <c r="O3373" s="1"/>
      <c r="P3373" s="12"/>
      <c r="Q3373" s="12"/>
      <c r="R3373" s="12"/>
      <c r="S3373" s="12"/>
      <c r="T3373" s="12"/>
      <c r="U3373" s="12"/>
    </row>
    <row r="3374" spans="2:21" s="127" customFormat="1" ht="30" customHeight="1">
      <c r="B3374" s="180"/>
      <c r="C3374" s="210"/>
      <c r="D3374" s="180"/>
      <c r="E3374" s="107"/>
      <c r="F3374" s="179"/>
      <c r="G3374" s="179"/>
      <c r="H3374" s="1"/>
      <c r="I3374" s="1"/>
      <c r="J3374" s="1"/>
      <c r="K3374" s="109"/>
      <c r="L3374" s="1"/>
      <c r="M3374" s="1"/>
      <c r="N3374" s="1"/>
      <c r="O3374" s="1"/>
      <c r="P3374" s="12"/>
      <c r="Q3374" s="12"/>
      <c r="R3374" s="12"/>
      <c r="S3374" s="12"/>
      <c r="T3374" s="12"/>
      <c r="U3374" s="12"/>
    </row>
    <row r="3375" spans="2:21" s="127" customFormat="1" ht="30" customHeight="1">
      <c r="B3375" s="180"/>
      <c r="C3375" s="210"/>
      <c r="D3375" s="180"/>
      <c r="E3375" s="107"/>
      <c r="F3375" s="179"/>
      <c r="G3375" s="179"/>
      <c r="H3375" s="1"/>
      <c r="I3375" s="1"/>
      <c r="J3375" s="1"/>
      <c r="K3375" s="109"/>
      <c r="L3375" s="1"/>
      <c r="M3375" s="1"/>
      <c r="N3375" s="1"/>
      <c r="O3375" s="1"/>
      <c r="P3375" s="12"/>
      <c r="Q3375" s="12"/>
      <c r="R3375" s="12"/>
      <c r="S3375" s="12"/>
      <c r="T3375" s="12"/>
      <c r="U3375" s="12"/>
    </row>
    <row r="3376" spans="2:21" s="127" customFormat="1" ht="30" customHeight="1">
      <c r="B3376" s="180"/>
      <c r="C3376" s="210"/>
      <c r="D3376" s="180"/>
      <c r="E3376" s="107"/>
      <c r="F3376" s="179"/>
      <c r="G3376" s="179"/>
      <c r="H3376" s="1"/>
      <c r="I3376" s="1"/>
      <c r="J3376" s="1"/>
      <c r="K3376" s="109"/>
      <c r="L3376" s="1"/>
      <c r="M3376" s="1"/>
      <c r="N3376" s="1"/>
      <c r="O3376" s="1"/>
      <c r="P3376" s="12"/>
      <c r="Q3376" s="12"/>
      <c r="R3376" s="12"/>
      <c r="S3376" s="12"/>
      <c r="T3376" s="12"/>
      <c r="U3376" s="12"/>
    </row>
    <row r="3377" spans="2:21" s="127" customFormat="1" ht="30" customHeight="1">
      <c r="B3377" s="180"/>
      <c r="C3377" s="210"/>
      <c r="D3377" s="180"/>
      <c r="E3377" s="107"/>
      <c r="F3377" s="179"/>
      <c r="G3377" s="179"/>
      <c r="H3377" s="1"/>
      <c r="I3377" s="1"/>
      <c r="J3377" s="1"/>
      <c r="K3377" s="109"/>
      <c r="L3377" s="1"/>
      <c r="M3377" s="1"/>
      <c r="N3377" s="1"/>
      <c r="O3377" s="1"/>
      <c r="P3377" s="12"/>
      <c r="Q3377" s="12"/>
      <c r="R3377" s="12"/>
      <c r="S3377" s="12"/>
      <c r="T3377" s="12"/>
      <c r="U3377" s="12"/>
    </row>
    <row r="3378" spans="2:21" s="127" customFormat="1" ht="30" customHeight="1">
      <c r="B3378" s="180"/>
      <c r="C3378" s="210"/>
      <c r="D3378" s="180"/>
      <c r="E3378" s="107"/>
      <c r="F3378" s="179"/>
      <c r="G3378" s="179"/>
      <c r="H3378" s="1"/>
      <c r="I3378" s="1"/>
      <c r="J3378" s="1"/>
      <c r="K3378" s="109"/>
      <c r="L3378" s="1"/>
      <c r="M3378" s="1"/>
      <c r="N3378" s="1"/>
      <c r="O3378" s="1"/>
      <c r="P3378" s="12"/>
      <c r="Q3378" s="12"/>
      <c r="R3378" s="12"/>
      <c r="S3378" s="12"/>
      <c r="T3378" s="12"/>
      <c r="U3378" s="12"/>
    </row>
    <row r="3379" spans="2:21" s="127" customFormat="1" ht="30" customHeight="1">
      <c r="B3379" s="180"/>
      <c r="C3379" s="210"/>
      <c r="D3379" s="180"/>
      <c r="E3379" s="107"/>
      <c r="F3379" s="179"/>
      <c r="G3379" s="179"/>
      <c r="H3379" s="1"/>
      <c r="I3379" s="1"/>
      <c r="J3379" s="1"/>
      <c r="K3379" s="109"/>
      <c r="L3379" s="1"/>
      <c r="M3379" s="1"/>
      <c r="N3379" s="1"/>
      <c r="O3379" s="1"/>
      <c r="P3379" s="12"/>
      <c r="Q3379" s="12"/>
      <c r="R3379" s="12"/>
      <c r="S3379" s="12"/>
      <c r="T3379" s="12"/>
      <c r="U3379" s="12"/>
    </row>
    <row r="3380" spans="2:21" s="127" customFormat="1" ht="30" customHeight="1">
      <c r="B3380" s="180"/>
      <c r="C3380" s="210"/>
      <c r="D3380" s="180"/>
      <c r="E3380" s="107"/>
      <c r="F3380" s="179"/>
      <c r="G3380" s="179"/>
      <c r="H3380" s="1"/>
      <c r="I3380" s="1"/>
      <c r="J3380" s="1"/>
      <c r="K3380" s="109"/>
      <c r="L3380" s="1"/>
      <c r="M3380" s="1"/>
      <c r="N3380" s="1"/>
      <c r="O3380" s="1"/>
      <c r="P3380" s="12"/>
      <c r="Q3380" s="12"/>
      <c r="R3380" s="12"/>
      <c r="S3380" s="12"/>
      <c r="T3380" s="12"/>
      <c r="U3380" s="12"/>
    </row>
    <row r="3381" spans="2:21" s="127" customFormat="1" ht="30" customHeight="1">
      <c r="B3381" s="180"/>
      <c r="C3381" s="210"/>
      <c r="D3381" s="180"/>
      <c r="E3381" s="107"/>
      <c r="F3381" s="179"/>
      <c r="G3381" s="179"/>
      <c r="H3381" s="1"/>
      <c r="I3381" s="1"/>
      <c r="J3381" s="1"/>
      <c r="K3381" s="109"/>
      <c r="L3381" s="1"/>
      <c r="M3381" s="1"/>
      <c r="N3381" s="1"/>
      <c r="O3381" s="1"/>
      <c r="P3381" s="12"/>
      <c r="Q3381" s="12"/>
      <c r="R3381" s="12"/>
      <c r="S3381" s="12"/>
      <c r="T3381" s="12"/>
      <c r="U3381" s="12"/>
    </row>
    <row r="3382" spans="2:21" s="127" customFormat="1" ht="30" customHeight="1">
      <c r="B3382" s="180"/>
      <c r="C3382" s="210"/>
      <c r="D3382" s="180"/>
      <c r="E3382" s="107"/>
      <c r="F3382" s="179"/>
      <c r="G3382" s="179"/>
      <c r="H3382" s="1"/>
      <c r="I3382" s="1"/>
      <c r="J3382" s="1"/>
      <c r="K3382" s="109"/>
      <c r="L3382" s="1"/>
      <c r="M3382" s="1"/>
      <c r="N3382" s="1"/>
      <c r="O3382" s="1"/>
      <c r="P3382" s="12"/>
      <c r="Q3382" s="12"/>
      <c r="R3382" s="12"/>
      <c r="S3382" s="12"/>
      <c r="T3382" s="12"/>
      <c r="U3382" s="12"/>
    </row>
    <row r="3383" spans="2:21" s="127" customFormat="1" ht="30" customHeight="1">
      <c r="B3383" s="180"/>
      <c r="C3383" s="210"/>
      <c r="D3383" s="180"/>
      <c r="E3383" s="107"/>
      <c r="F3383" s="179"/>
      <c r="G3383" s="179"/>
      <c r="H3383" s="1"/>
      <c r="I3383" s="1"/>
      <c r="J3383" s="1"/>
      <c r="K3383" s="109"/>
      <c r="L3383" s="1"/>
      <c r="M3383" s="1"/>
      <c r="N3383" s="1"/>
      <c r="O3383" s="1"/>
      <c r="P3383" s="12"/>
      <c r="Q3383" s="12"/>
      <c r="R3383" s="12"/>
      <c r="S3383" s="12"/>
      <c r="T3383" s="12"/>
      <c r="U3383" s="12"/>
    </row>
    <row r="3384" spans="2:21" s="127" customFormat="1" ht="30" customHeight="1">
      <c r="B3384" s="180"/>
      <c r="C3384" s="210"/>
      <c r="D3384" s="180"/>
      <c r="E3384" s="107"/>
      <c r="F3384" s="179"/>
      <c r="G3384" s="179"/>
      <c r="H3384" s="1"/>
      <c r="I3384" s="1"/>
      <c r="J3384" s="1"/>
      <c r="K3384" s="109"/>
      <c r="L3384" s="1"/>
      <c r="M3384" s="1"/>
      <c r="N3384" s="1"/>
      <c r="O3384" s="1"/>
      <c r="P3384" s="12"/>
      <c r="Q3384" s="12"/>
      <c r="R3384" s="12"/>
      <c r="S3384" s="12"/>
      <c r="T3384" s="12"/>
      <c r="U3384" s="12"/>
    </row>
    <row r="3385" spans="2:21" s="127" customFormat="1" ht="30" customHeight="1">
      <c r="B3385" s="180"/>
      <c r="C3385" s="210"/>
      <c r="D3385" s="180"/>
      <c r="E3385" s="107"/>
      <c r="F3385" s="179"/>
      <c r="G3385" s="179"/>
      <c r="H3385" s="1"/>
      <c r="I3385" s="1"/>
      <c r="J3385" s="1"/>
      <c r="K3385" s="109"/>
      <c r="L3385" s="1"/>
      <c r="M3385" s="1"/>
      <c r="N3385" s="1"/>
      <c r="O3385" s="1"/>
      <c r="P3385" s="12"/>
      <c r="Q3385" s="12"/>
      <c r="R3385" s="12"/>
      <c r="S3385" s="12"/>
      <c r="T3385" s="12"/>
      <c r="U3385" s="12"/>
    </row>
    <row r="3386" spans="2:21" s="127" customFormat="1" ht="30" customHeight="1">
      <c r="B3386" s="180"/>
      <c r="C3386" s="210"/>
      <c r="D3386" s="180"/>
      <c r="E3386" s="107"/>
      <c r="F3386" s="179"/>
      <c r="G3386" s="179"/>
      <c r="H3386" s="1"/>
      <c r="I3386" s="1"/>
      <c r="J3386" s="1"/>
      <c r="K3386" s="109"/>
      <c r="L3386" s="1"/>
      <c r="M3386" s="1"/>
      <c r="N3386" s="1"/>
      <c r="O3386" s="1"/>
      <c r="P3386" s="12"/>
      <c r="Q3386" s="12"/>
      <c r="R3386" s="12"/>
      <c r="S3386" s="12"/>
      <c r="T3386" s="12"/>
      <c r="U3386" s="12"/>
    </row>
    <row r="3387" spans="2:21" s="127" customFormat="1" ht="30" customHeight="1">
      <c r="B3387" s="180"/>
      <c r="C3387" s="210"/>
      <c r="D3387" s="180"/>
      <c r="E3387" s="107"/>
      <c r="F3387" s="179"/>
      <c r="G3387" s="179"/>
      <c r="H3387" s="1"/>
      <c r="I3387" s="1"/>
      <c r="J3387" s="1"/>
      <c r="K3387" s="109"/>
      <c r="L3387" s="1"/>
      <c r="M3387" s="1"/>
      <c r="N3387" s="1"/>
      <c r="O3387" s="1"/>
      <c r="P3387" s="12"/>
      <c r="Q3387" s="12"/>
      <c r="R3387" s="12"/>
      <c r="S3387" s="12"/>
      <c r="T3387" s="12"/>
      <c r="U3387" s="12"/>
    </row>
    <row r="3388" spans="2:21" s="127" customFormat="1" ht="30" customHeight="1">
      <c r="B3388" s="180"/>
      <c r="C3388" s="210"/>
      <c r="D3388" s="180"/>
      <c r="E3388" s="107"/>
      <c r="F3388" s="179"/>
      <c r="G3388" s="179"/>
      <c r="H3388" s="1"/>
      <c r="I3388" s="1"/>
      <c r="J3388" s="1"/>
      <c r="K3388" s="109"/>
      <c r="L3388" s="1"/>
      <c r="M3388" s="1"/>
      <c r="N3388" s="1"/>
      <c r="O3388" s="1"/>
      <c r="P3388" s="12"/>
      <c r="Q3388" s="12"/>
      <c r="R3388" s="12"/>
      <c r="S3388" s="12"/>
      <c r="T3388" s="12"/>
      <c r="U3388" s="12"/>
    </row>
    <row r="3389" spans="2:21" s="127" customFormat="1" ht="30" customHeight="1">
      <c r="B3389" s="180"/>
      <c r="C3389" s="210"/>
      <c r="D3389" s="180"/>
      <c r="E3389" s="107"/>
      <c r="F3389" s="179"/>
      <c r="G3389" s="179"/>
      <c r="H3389" s="1"/>
      <c r="I3389" s="1"/>
      <c r="J3389" s="1"/>
      <c r="K3389" s="109"/>
      <c r="L3389" s="1"/>
      <c r="M3389" s="1"/>
      <c r="N3389" s="1"/>
      <c r="O3389" s="1"/>
      <c r="P3389" s="12"/>
      <c r="Q3389" s="12"/>
      <c r="R3389" s="12"/>
      <c r="S3389" s="12"/>
      <c r="T3389" s="12"/>
      <c r="U3389" s="12"/>
    </row>
    <row r="3390" spans="2:21" s="127" customFormat="1" ht="30" customHeight="1">
      <c r="B3390" s="180"/>
      <c r="C3390" s="210"/>
      <c r="D3390" s="180"/>
      <c r="E3390" s="107"/>
      <c r="F3390" s="179"/>
      <c r="G3390" s="179"/>
      <c r="H3390" s="1"/>
      <c r="I3390" s="1"/>
      <c r="J3390" s="1"/>
      <c r="K3390" s="109"/>
      <c r="L3390" s="1"/>
      <c r="M3390" s="1"/>
      <c r="N3390" s="1"/>
      <c r="O3390" s="1"/>
      <c r="P3390" s="12"/>
      <c r="Q3390" s="12"/>
      <c r="R3390" s="12"/>
      <c r="S3390" s="12"/>
      <c r="T3390" s="12"/>
      <c r="U3390" s="12"/>
    </row>
    <row r="3391" spans="2:21" s="127" customFormat="1" ht="30" customHeight="1">
      <c r="B3391" s="180"/>
      <c r="C3391" s="210"/>
      <c r="D3391" s="180"/>
      <c r="E3391" s="107"/>
      <c r="F3391" s="179"/>
      <c r="G3391" s="179"/>
      <c r="H3391" s="1"/>
      <c r="I3391" s="1"/>
      <c r="J3391" s="1"/>
      <c r="K3391" s="109"/>
      <c r="L3391" s="1"/>
      <c r="M3391" s="1"/>
      <c r="N3391" s="1"/>
      <c r="O3391" s="1"/>
      <c r="P3391" s="12"/>
      <c r="Q3391" s="12"/>
      <c r="R3391" s="12"/>
      <c r="S3391" s="12"/>
      <c r="T3391" s="12"/>
      <c r="U3391" s="12"/>
    </row>
    <row r="3392" spans="2:21" s="127" customFormat="1" ht="30" customHeight="1">
      <c r="B3392" s="180"/>
      <c r="C3392" s="210"/>
      <c r="D3392" s="180"/>
      <c r="E3392" s="107"/>
      <c r="F3392" s="179"/>
      <c r="G3392" s="179"/>
      <c r="H3392" s="1"/>
      <c r="I3392" s="1"/>
      <c r="J3392" s="1"/>
      <c r="K3392" s="109"/>
      <c r="L3392" s="1"/>
      <c r="M3392" s="1"/>
      <c r="N3392" s="1"/>
      <c r="O3392" s="1"/>
      <c r="P3392" s="12"/>
      <c r="Q3392" s="12"/>
      <c r="R3392" s="12"/>
      <c r="S3392" s="12"/>
      <c r="T3392" s="12"/>
      <c r="U3392" s="12"/>
    </row>
    <row r="3393" spans="2:21" s="127" customFormat="1" ht="30" customHeight="1">
      <c r="B3393" s="180"/>
      <c r="C3393" s="210"/>
      <c r="D3393" s="180"/>
      <c r="E3393" s="107"/>
      <c r="F3393" s="179"/>
      <c r="G3393" s="179"/>
      <c r="H3393" s="1"/>
      <c r="I3393" s="1"/>
      <c r="J3393" s="1"/>
      <c r="K3393" s="109"/>
      <c r="L3393" s="1"/>
      <c r="M3393" s="1"/>
      <c r="N3393" s="1"/>
      <c r="O3393" s="1"/>
      <c r="P3393" s="12"/>
      <c r="Q3393" s="12"/>
      <c r="R3393" s="12"/>
      <c r="S3393" s="12"/>
      <c r="T3393" s="12"/>
      <c r="U3393" s="12"/>
    </row>
    <row r="3394" spans="2:21" s="127" customFormat="1" ht="30" customHeight="1">
      <c r="B3394" s="180"/>
      <c r="C3394" s="210"/>
      <c r="D3394" s="180"/>
      <c r="E3394" s="107"/>
      <c r="F3394" s="179"/>
      <c r="G3394" s="179"/>
      <c r="H3394" s="1"/>
      <c r="I3394" s="1"/>
      <c r="J3394" s="1"/>
      <c r="K3394" s="109"/>
      <c r="L3394" s="1"/>
      <c r="M3394" s="1"/>
      <c r="N3394" s="1"/>
      <c r="O3394" s="1"/>
      <c r="P3394" s="12"/>
      <c r="Q3394" s="12"/>
      <c r="R3394" s="12"/>
      <c r="S3394" s="12"/>
      <c r="T3394" s="12"/>
      <c r="U3394" s="12"/>
    </row>
    <row r="3395" spans="2:21" s="127" customFormat="1" ht="30" customHeight="1">
      <c r="B3395" s="180"/>
      <c r="C3395" s="210"/>
      <c r="D3395" s="180"/>
      <c r="E3395" s="107"/>
      <c r="F3395" s="179"/>
      <c r="G3395" s="179"/>
      <c r="H3395" s="1"/>
      <c r="I3395" s="1"/>
      <c r="J3395" s="1"/>
      <c r="K3395" s="109"/>
      <c r="L3395" s="1"/>
      <c r="M3395" s="1"/>
      <c r="N3395" s="1"/>
      <c r="O3395" s="1"/>
      <c r="P3395" s="12"/>
      <c r="Q3395" s="12"/>
      <c r="R3395" s="12"/>
      <c r="S3395" s="12"/>
      <c r="T3395" s="12"/>
      <c r="U3395" s="12"/>
    </row>
    <row r="3396" spans="2:21" s="127" customFormat="1" ht="30" customHeight="1">
      <c r="B3396" s="180"/>
      <c r="C3396" s="210"/>
      <c r="D3396" s="180"/>
      <c r="E3396" s="107"/>
      <c r="F3396" s="179"/>
      <c r="G3396" s="179"/>
      <c r="H3396" s="1"/>
      <c r="I3396" s="1"/>
      <c r="J3396" s="1"/>
      <c r="K3396" s="109"/>
      <c r="L3396" s="1"/>
      <c r="M3396" s="1"/>
      <c r="N3396" s="1"/>
      <c r="O3396" s="1"/>
      <c r="P3396" s="12"/>
      <c r="Q3396" s="12"/>
      <c r="R3396" s="12"/>
      <c r="S3396" s="12"/>
      <c r="T3396" s="12"/>
      <c r="U3396" s="12"/>
    </row>
    <row r="3397" spans="2:21" s="127" customFormat="1" ht="30" customHeight="1">
      <c r="B3397" s="180"/>
      <c r="C3397" s="210"/>
      <c r="D3397" s="180"/>
      <c r="E3397" s="107"/>
      <c r="F3397" s="179"/>
      <c r="G3397" s="179"/>
      <c r="H3397" s="1"/>
      <c r="I3397" s="1"/>
      <c r="J3397" s="1"/>
      <c r="K3397" s="109"/>
      <c r="L3397" s="1"/>
      <c r="M3397" s="1"/>
      <c r="N3397" s="1"/>
      <c r="O3397" s="1"/>
      <c r="P3397" s="12"/>
      <c r="Q3397" s="12"/>
      <c r="R3397" s="12"/>
      <c r="S3397" s="12"/>
      <c r="T3397" s="12"/>
      <c r="U3397" s="12"/>
    </row>
    <row r="3398" spans="2:21" s="127" customFormat="1" ht="30" customHeight="1">
      <c r="B3398" s="180"/>
      <c r="C3398" s="210"/>
      <c r="D3398" s="180"/>
      <c r="E3398" s="107"/>
      <c r="F3398" s="179"/>
      <c r="G3398" s="179"/>
      <c r="H3398" s="1"/>
      <c r="I3398" s="1"/>
      <c r="J3398" s="1"/>
      <c r="K3398" s="109"/>
      <c r="L3398" s="1"/>
      <c r="M3398" s="1"/>
      <c r="N3398" s="1"/>
      <c r="O3398" s="1"/>
      <c r="P3398" s="12"/>
      <c r="Q3398" s="12"/>
      <c r="R3398" s="12"/>
      <c r="S3398" s="12"/>
      <c r="T3398" s="12"/>
      <c r="U3398" s="12"/>
    </row>
    <row r="3399" spans="2:21" s="127" customFormat="1" ht="30" customHeight="1">
      <c r="B3399" s="180"/>
      <c r="C3399" s="210"/>
      <c r="D3399" s="180"/>
      <c r="E3399" s="107"/>
      <c r="F3399" s="179"/>
      <c r="G3399" s="179"/>
      <c r="H3399" s="1"/>
      <c r="I3399" s="1"/>
      <c r="J3399" s="1"/>
      <c r="K3399" s="109"/>
      <c r="L3399" s="1"/>
      <c r="M3399" s="1"/>
      <c r="N3399" s="1"/>
      <c r="O3399" s="1"/>
      <c r="P3399" s="12"/>
      <c r="Q3399" s="12"/>
      <c r="R3399" s="12"/>
      <c r="S3399" s="12"/>
      <c r="T3399" s="12"/>
      <c r="U3399" s="12"/>
    </row>
    <row r="3400" spans="2:21" s="127" customFormat="1" ht="30" customHeight="1">
      <c r="B3400" s="180"/>
      <c r="C3400" s="210"/>
      <c r="D3400" s="180"/>
      <c r="E3400" s="107"/>
      <c r="F3400" s="179"/>
      <c r="G3400" s="179"/>
      <c r="H3400" s="1"/>
      <c r="I3400" s="1"/>
      <c r="J3400" s="1"/>
      <c r="K3400" s="109"/>
      <c r="L3400" s="1"/>
      <c r="M3400" s="1"/>
      <c r="N3400" s="1"/>
      <c r="O3400" s="1"/>
      <c r="P3400" s="12"/>
      <c r="Q3400" s="12"/>
      <c r="R3400" s="12"/>
      <c r="S3400" s="12"/>
      <c r="T3400" s="12"/>
      <c r="U3400" s="12"/>
    </row>
    <row r="3401" spans="2:21" s="127" customFormat="1" ht="30" customHeight="1">
      <c r="B3401" s="180"/>
      <c r="C3401" s="210"/>
      <c r="D3401" s="180"/>
      <c r="E3401" s="107"/>
      <c r="F3401" s="179"/>
      <c r="G3401" s="179"/>
      <c r="H3401" s="1"/>
      <c r="I3401" s="1"/>
      <c r="J3401" s="1"/>
      <c r="K3401" s="109"/>
      <c r="L3401" s="1"/>
      <c r="M3401" s="1"/>
      <c r="N3401" s="1"/>
      <c r="O3401" s="1"/>
      <c r="P3401" s="12"/>
      <c r="Q3401" s="12"/>
      <c r="R3401" s="12"/>
      <c r="S3401" s="12"/>
      <c r="T3401" s="12"/>
      <c r="U3401" s="12"/>
    </row>
    <row r="3402" spans="2:21" s="127" customFormat="1" ht="30" customHeight="1">
      <c r="B3402" s="180"/>
      <c r="C3402" s="210"/>
      <c r="D3402" s="180"/>
      <c r="E3402" s="107"/>
      <c r="F3402" s="179"/>
      <c r="G3402" s="179"/>
      <c r="H3402" s="1"/>
      <c r="I3402" s="1"/>
      <c r="J3402" s="1"/>
      <c r="K3402" s="109"/>
      <c r="L3402" s="1"/>
      <c r="M3402" s="1"/>
      <c r="N3402" s="1"/>
      <c r="O3402" s="1"/>
      <c r="P3402" s="12"/>
      <c r="Q3402" s="12"/>
      <c r="R3402" s="12"/>
      <c r="S3402" s="12"/>
      <c r="T3402" s="12"/>
      <c r="U3402" s="12"/>
    </row>
    <row r="3403" spans="2:21" s="127" customFormat="1" ht="30" customHeight="1">
      <c r="B3403" s="180"/>
      <c r="C3403" s="210"/>
      <c r="D3403" s="180"/>
      <c r="E3403" s="107"/>
      <c r="F3403" s="179"/>
      <c r="G3403" s="179"/>
      <c r="H3403" s="1"/>
      <c r="I3403" s="1"/>
      <c r="J3403" s="1"/>
      <c r="K3403" s="109"/>
      <c r="L3403" s="1"/>
      <c r="M3403" s="1"/>
      <c r="N3403" s="1"/>
      <c r="O3403" s="1"/>
      <c r="P3403" s="12"/>
      <c r="Q3403" s="12"/>
      <c r="R3403" s="12"/>
      <c r="S3403" s="12"/>
      <c r="T3403" s="12"/>
      <c r="U3403" s="12"/>
    </row>
    <row r="3404" spans="2:21" s="127" customFormat="1" ht="30" customHeight="1">
      <c r="B3404" s="180"/>
      <c r="C3404" s="210"/>
      <c r="D3404" s="180"/>
      <c r="E3404" s="107"/>
      <c r="F3404" s="179"/>
      <c r="G3404" s="179"/>
      <c r="H3404" s="1"/>
      <c r="I3404" s="1"/>
      <c r="J3404" s="1"/>
      <c r="K3404" s="109"/>
      <c r="L3404" s="1"/>
      <c r="M3404" s="1"/>
      <c r="N3404" s="1"/>
      <c r="O3404" s="1"/>
      <c r="P3404" s="12"/>
      <c r="Q3404" s="12"/>
      <c r="R3404" s="12"/>
      <c r="S3404" s="12"/>
      <c r="T3404" s="12"/>
      <c r="U3404" s="12"/>
    </row>
    <row r="3405" spans="2:21" s="127" customFormat="1" ht="30" customHeight="1">
      <c r="B3405" s="180"/>
      <c r="C3405" s="210"/>
      <c r="D3405" s="180"/>
      <c r="E3405" s="107"/>
      <c r="F3405" s="179"/>
      <c r="G3405" s="179"/>
      <c r="H3405" s="1"/>
      <c r="I3405" s="1"/>
      <c r="J3405" s="1"/>
      <c r="K3405" s="109"/>
      <c r="L3405" s="1"/>
      <c r="M3405" s="1"/>
      <c r="N3405" s="1"/>
      <c r="O3405" s="1"/>
      <c r="P3405" s="12"/>
      <c r="Q3405" s="12"/>
      <c r="R3405" s="12"/>
      <c r="S3405" s="12"/>
      <c r="T3405" s="12"/>
      <c r="U3405" s="12"/>
    </row>
    <row r="3406" spans="2:21" s="127" customFormat="1" ht="30" customHeight="1">
      <c r="B3406" s="180"/>
      <c r="C3406" s="210"/>
      <c r="D3406" s="180"/>
      <c r="E3406" s="107"/>
      <c r="F3406" s="179"/>
      <c r="G3406" s="179"/>
      <c r="H3406" s="1"/>
      <c r="I3406" s="1"/>
      <c r="J3406" s="1"/>
      <c r="K3406" s="109"/>
      <c r="L3406" s="1"/>
      <c r="M3406" s="1"/>
      <c r="N3406" s="1"/>
      <c r="O3406" s="1"/>
      <c r="P3406" s="12"/>
      <c r="Q3406" s="12"/>
      <c r="R3406" s="12"/>
      <c r="S3406" s="12"/>
      <c r="T3406" s="12"/>
      <c r="U3406" s="12"/>
    </row>
    <row r="3407" spans="2:21" s="127" customFormat="1" ht="30" customHeight="1">
      <c r="B3407" s="180"/>
      <c r="C3407" s="210"/>
      <c r="D3407" s="180"/>
      <c r="E3407" s="107"/>
      <c r="F3407" s="179"/>
      <c r="G3407" s="179"/>
      <c r="H3407" s="1"/>
      <c r="I3407" s="1"/>
      <c r="J3407" s="1"/>
      <c r="K3407" s="109"/>
      <c r="L3407" s="1"/>
      <c r="M3407" s="1"/>
      <c r="N3407" s="1"/>
      <c r="O3407" s="1"/>
      <c r="P3407" s="12"/>
      <c r="Q3407" s="12"/>
      <c r="R3407" s="12"/>
      <c r="S3407" s="12"/>
      <c r="T3407" s="12"/>
      <c r="U3407" s="12"/>
    </row>
    <row r="3408" spans="2:21" s="127" customFormat="1" ht="30" customHeight="1">
      <c r="B3408" s="180"/>
      <c r="C3408" s="210"/>
      <c r="D3408" s="180"/>
      <c r="E3408" s="107"/>
      <c r="F3408" s="179"/>
      <c r="G3408" s="179"/>
      <c r="H3408" s="1"/>
      <c r="I3408" s="1"/>
      <c r="J3408" s="1"/>
      <c r="K3408" s="109"/>
      <c r="L3408" s="1"/>
      <c r="M3408" s="1"/>
      <c r="N3408" s="1"/>
      <c r="O3408" s="1"/>
      <c r="P3408" s="12"/>
      <c r="Q3408" s="12"/>
      <c r="R3408" s="12"/>
      <c r="S3408" s="12"/>
      <c r="T3408" s="12"/>
      <c r="U3408" s="12"/>
    </row>
    <row r="3409" spans="2:21" s="127" customFormat="1" ht="30" customHeight="1">
      <c r="B3409" s="180"/>
      <c r="C3409" s="210"/>
      <c r="D3409" s="180"/>
      <c r="E3409" s="107"/>
      <c r="F3409" s="179"/>
      <c r="G3409" s="179"/>
      <c r="H3409" s="1"/>
      <c r="I3409" s="1"/>
      <c r="J3409" s="1"/>
      <c r="K3409" s="109"/>
      <c r="L3409" s="1"/>
      <c r="M3409" s="1"/>
      <c r="N3409" s="1"/>
      <c r="O3409" s="1"/>
      <c r="P3409" s="12"/>
      <c r="Q3409" s="12"/>
      <c r="R3409" s="12"/>
      <c r="S3409" s="12"/>
      <c r="T3409" s="12"/>
      <c r="U3409" s="12"/>
    </row>
    <row r="3410" spans="2:21" s="127" customFormat="1" ht="30" customHeight="1">
      <c r="B3410" s="180"/>
      <c r="C3410" s="210"/>
      <c r="D3410" s="180"/>
      <c r="E3410" s="107"/>
      <c r="F3410" s="179"/>
      <c r="G3410" s="179"/>
      <c r="H3410" s="1"/>
      <c r="I3410" s="1"/>
      <c r="J3410" s="1"/>
      <c r="K3410" s="109"/>
      <c r="L3410" s="1"/>
      <c r="M3410" s="1"/>
      <c r="N3410" s="1"/>
      <c r="O3410" s="1"/>
      <c r="P3410" s="12"/>
      <c r="Q3410" s="12"/>
      <c r="R3410" s="12"/>
      <c r="S3410" s="12"/>
      <c r="T3410" s="12"/>
      <c r="U3410" s="12"/>
    </row>
    <row r="3411" spans="2:21" s="127" customFormat="1" ht="30" customHeight="1">
      <c r="B3411" s="180"/>
      <c r="C3411" s="210"/>
      <c r="D3411" s="180"/>
      <c r="E3411" s="107"/>
      <c r="F3411" s="179"/>
      <c r="G3411" s="179"/>
      <c r="H3411" s="1"/>
      <c r="I3411" s="1"/>
      <c r="J3411" s="1"/>
      <c r="K3411" s="109"/>
      <c r="L3411" s="1"/>
      <c r="M3411" s="1"/>
      <c r="N3411" s="1"/>
      <c r="O3411" s="1"/>
      <c r="P3411" s="12"/>
      <c r="Q3411" s="12"/>
      <c r="R3411" s="12"/>
      <c r="S3411" s="12"/>
      <c r="T3411" s="12"/>
      <c r="U3411" s="12"/>
    </row>
    <row r="3412" spans="2:21" s="127" customFormat="1" ht="30" customHeight="1">
      <c r="B3412" s="180"/>
      <c r="C3412" s="210"/>
      <c r="D3412" s="180"/>
      <c r="E3412" s="107"/>
      <c r="F3412" s="179"/>
      <c r="G3412" s="179"/>
      <c r="H3412" s="1"/>
      <c r="I3412" s="1"/>
      <c r="J3412" s="1"/>
      <c r="K3412" s="109"/>
      <c r="L3412" s="1"/>
      <c r="M3412" s="1"/>
      <c r="N3412" s="1"/>
      <c r="O3412" s="1"/>
      <c r="P3412" s="12"/>
      <c r="Q3412" s="12"/>
      <c r="R3412" s="12"/>
      <c r="S3412" s="12"/>
      <c r="T3412" s="12"/>
      <c r="U3412" s="12"/>
    </row>
    <row r="3413" spans="2:21" s="127" customFormat="1" ht="30" customHeight="1">
      <c r="B3413" s="180"/>
      <c r="C3413" s="210"/>
      <c r="D3413" s="180"/>
      <c r="E3413" s="107"/>
      <c r="F3413" s="179"/>
      <c r="G3413" s="179"/>
      <c r="H3413" s="1"/>
      <c r="I3413" s="1"/>
      <c r="J3413" s="1"/>
      <c r="K3413" s="109"/>
      <c r="L3413" s="1"/>
      <c r="M3413" s="1"/>
      <c r="N3413" s="1"/>
      <c r="O3413" s="1"/>
      <c r="P3413" s="12"/>
      <c r="Q3413" s="12"/>
      <c r="R3413" s="12"/>
      <c r="S3413" s="12"/>
      <c r="T3413" s="12"/>
      <c r="U3413" s="12"/>
    </row>
    <row r="3414" spans="2:21" s="127" customFormat="1" ht="30" customHeight="1">
      <c r="B3414" s="180"/>
      <c r="C3414" s="210"/>
      <c r="D3414" s="180"/>
      <c r="E3414" s="107"/>
      <c r="F3414" s="179"/>
      <c r="G3414" s="179"/>
      <c r="H3414" s="1"/>
      <c r="I3414" s="1"/>
      <c r="J3414" s="1"/>
      <c r="K3414" s="109"/>
      <c r="L3414" s="1"/>
      <c r="M3414" s="1"/>
      <c r="N3414" s="1"/>
      <c r="O3414" s="1"/>
      <c r="P3414" s="12"/>
      <c r="Q3414" s="12"/>
      <c r="R3414" s="12"/>
      <c r="S3414" s="12"/>
      <c r="T3414" s="12"/>
      <c r="U3414" s="12"/>
    </row>
    <row r="3415" spans="2:21" s="127" customFormat="1" ht="30" customHeight="1">
      <c r="B3415" s="180"/>
      <c r="C3415" s="210"/>
      <c r="D3415" s="180"/>
      <c r="E3415" s="107"/>
      <c r="F3415" s="179"/>
      <c r="G3415" s="179"/>
      <c r="H3415" s="1"/>
      <c r="I3415" s="1"/>
      <c r="J3415" s="1"/>
      <c r="K3415" s="109"/>
      <c r="L3415" s="1"/>
      <c r="M3415" s="1"/>
      <c r="N3415" s="1"/>
      <c r="O3415" s="1"/>
      <c r="P3415" s="12"/>
      <c r="Q3415" s="12"/>
      <c r="R3415" s="12"/>
      <c r="S3415" s="12"/>
      <c r="T3415" s="12"/>
      <c r="U3415" s="12"/>
    </row>
    <row r="3416" spans="2:21" s="127" customFormat="1" ht="30" customHeight="1">
      <c r="B3416" s="180"/>
      <c r="C3416" s="210"/>
      <c r="D3416" s="180"/>
      <c r="E3416" s="107"/>
      <c r="F3416" s="179"/>
      <c r="G3416" s="179"/>
      <c r="H3416" s="1"/>
      <c r="I3416" s="1"/>
      <c r="J3416" s="1"/>
      <c r="K3416" s="109"/>
      <c r="L3416" s="1"/>
      <c r="M3416" s="1"/>
      <c r="N3416" s="1"/>
      <c r="O3416" s="1"/>
      <c r="P3416" s="12"/>
      <c r="Q3416" s="12"/>
      <c r="R3416" s="12"/>
      <c r="S3416" s="12"/>
      <c r="T3416" s="12"/>
      <c r="U3416" s="12"/>
    </row>
    <row r="3417" spans="2:21" s="127" customFormat="1" ht="30" customHeight="1">
      <c r="B3417" s="180"/>
      <c r="C3417" s="210"/>
      <c r="D3417" s="180"/>
      <c r="E3417" s="107"/>
      <c r="F3417" s="179"/>
      <c r="G3417" s="179"/>
      <c r="H3417" s="1"/>
      <c r="I3417" s="1"/>
      <c r="J3417" s="1"/>
      <c r="K3417" s="109"/>
      <c r="L3417" s="1"/>
      <c r="M3417" s="1"/>
      <c r="N3417" s="1"/>
      <c r="O3417" s="1"/>
      <c r="P3417" s="12"/>
      <c r="Q3417" s="12"/>
      <c r="R3417" s="12"/>
      <c r="S3417" s="12"/>
      <c r="T3417" s="12"/>
      <c r="U3417" s="12"/>
    </row>
    <row r="3418" spans="2:21" s="127" customFormat="1" ht="30" customHeight="1">
      <c r="B3418" s="180"/>
      <c r="C3418" s="210"/>
      <c r="D3418" s="180"/>
      <c r="E3418" s="107"/>
      <c r="F3418" s="179"/>
      <c r="G3418" s="179"/>
      <c r="H3418" s="1"/>
      <c r="I3418" s="1"/>
      <c r="J3418" s="1"/>
      <c r="K3418" s="109"/>
      <c r="L3418" s="1"/>
      <c r="M3418" s="1"/>
      <c r="N3418" s="1"/>
      <c r="O3418" s="1"/>
      <c r="P3418" s="12"/>
      <c r="Q3418" s="12"/>
      <c r="R3418" s="12"/>
      <c r="S3418" s="12"/>
      <c r="T3418" s="12"/>
      <c r="U3418" s="12"/>
    </row>
    <row r="3419" spans="2:21" s="127" customFormat="1" ht="30" customHeight="1">
      <c r="B3419" s="180"/>
      <c r="C3419" s="210"/>
      <c r="D3419" s="180"/>
      <c r="E3419" s="107"/>
      <c r="F3419" s="179"/>
      <c r="G3419" s="179"/>
      <c r="H3419" s="1"/>
      <c r="I3419" s="1"/>
      <c r="J3419" s="1"/>
      <c r="K3419" s="109"/>
      <c r="L3419" s="1"/>
      <c r="M3419" s="1"/>
      <c r="N3419" s="1"/>
      <c r="O3419" s="1"/>
      <c r="P3419" s="12"/>
      <c r="Q3419" s="12"/>
      <c r="R3419" s="12"/>
      <c r="S3419" s="12"/>
      <c r="T3419" s="12"/>
      <c r="U3419" s="12"/>
    </row>
    <row r="3420" spans="2:21" s="127" customFormat="1" ht="30" customHeight="1">
      <c r="B3420" s="180"/>
      <c r="C3420" s="210"/>
      <c r="D3420" s="180"/>
      <c r="E3420" s="107"/>
      <c r="F3420" s="179"/>
      <c r="G3420" s="179"/>
      <c r="H3420" s="1"/>
      <c r="I3420" s="1"/>
      <c r="J3420" s="1"/>
      <c r="K3420" s="109"/>
      <c r="L3420" s="1"/>
      <c r="M3420" s="1"/>
      <c r="N3420" s="1"/>
      <c r="O3420" s="1"/>
      <c r="P3420" s="12"/>
      <c r="Q3420" s="12"/>
      <c r="R3420" s="12"/>
      <c r="S3420" s="12"/>
      <c r="T3420" s="12"/>
      <c r="U3420" s="12"/>
    </row>
    <row r="3421" spans="2:21" s="127" customFormat="1" ht="30" customHeight="1">
      <c r="B3421" s="180"/>
      <c r="C3421" s="210"/>
      <c r="D3421" s="180"/>
      <c r="E3421" s="107"/>
      <c r="F3421" s="179"/>
      <c r="G3421" s="179"/>
      <c r="H3421" s="1"/>
      <c r="I3421" s="1"/>
      <c r="J3421" s="1"/>
      <c r="K3421" s="109"/>
      <c r="L3421" s="1"/>
      <c r="M3421" s="1"/>
      <c r="N3421" s="1"/>
      <c r="O3421" s="1"/>
      <c r="P3421" s="12"/>
      <c r="Q3421" s="12"/>
      <c r="R3421" s="12"/>
      <c r="S3421" s="12"/>
      <c r="T3421" s="12"/>
      <c r="U3421" s="12"/>
    </row>
    <row r="3422" spans="2:21" s="127" customFormat="1" ht="30" customHeight="1">
      <c r="B3422" s="180"/>
      <c r="C3422" s="210"/>
      <c r="D3422" s="180"/>
      <c r="E3422" s="107"/>
      <c r="F3422" s="179"/>
      <c r="G3422" s="179"/>
      <c r="H3422" s="1"/>
      <c r="I3422" s="1"/>
      <c r="J3422" s="1"/>
      <c r="K3422" s="109"/>
      <c r="L3422" s="1"/>
      <c r="M3422" s="1"/>
      <c r="N3422" s="1"/>
      <c r="O3422" s="1"/>
      <c r="P3422" s="12"/>
      <c r="Q3422" s="12"/>
      <c r="R3422" s="12"/>
      <c r="S3422" s="12"/>
      <c r="T3422" s="12"/>
      <c r="U3422" s="12"/>
    </row>
    <row r="3423" spans="2:21" s="127" customFormat="1" ht="30" customHeight="1">
      <c r="B3423" s="180"/>
      <c r="C3423" s="210"/>
      <c r="D3423" s="180"/>
      <c r="E3423" s="107"/>
      <c r="F3423" s="179"/>
      <c r="G3423" s="179"/>
      <c r="H3423" s="1"/>
      <c r="I3423" s="1"/>
      <c r="J3423" s="1"/>
      <c r="K3423" s="109"/>
      <c r="L3423" s="1"/>
      <c r="M3423" s="1"/>
      <c r="N3423" s="1"/>
      <c r="O3423" s="1"/>
      <c r="P3423" s="12"/>
      <c r="Q3423" s="12"/>
      <c r="R3423" s="12"/>
      <c r="S3423" s="12"/>
      <c r="T3423" s="12"/>
      <c r="U3423" s="12"/>
    </row>
    <row r="3424" spans="2:21" s="127" customFormat="1" ht="30" customHeight="1">
      <c r="B3424" s="180"/>
      <c r="C3424" s="210"/>
      <c r="D3424" s="180"/>
      <c r="E3424" s="107"/>
      <c r="F3424" s="179"/>
      <c r="G3424" s="179"/>
      <c r="H3424" s="1"/>
      <c r="I3424" s="1"/>
      <c r="J3424" s="1"/>
      <c r="K3424" s="109"/>
      <c r="L3424" s="1"/>
      <c r="M3424" s="1"/>
      <c r="N3424" s="1"/>
      <c r="O3424" s="1"/>
      <c r="P3424" s="12"/>
      <c r="Q3424" s="12"/>
      <c r="R3424" s="12"/>
      <c r="S3424" s="12"/>
      <c r="T3424" s="12"/>
      <c r="U3424" s="12"/>
    </row>
    <row r="3425" spans="2:21" s="127" customFormat="1" ht="30" customHeight="1">
      <c r="B3425" s="180"/>
      <c r="C3425" s="210"/>
      <c r="D3425" s="180"/>
      <c r="E3425" s="107"/>
      <c r="F3425" s="179"/>
      <c r="G3425" s="179"/>
      <c r="H3425" s="1"/>
      <c r="I3425" s="1"/>
      <c r="J3425" s="1"/>
      <c r="K3425" s="109"/>
      <c r="L3425" s="1"/>
      <c r="M3425" s="1"/>
      <c r="N3425" s="1"/>
      <c r="O3425" s="1"/>
      <c r="P3425" s="12"/>
      <c r="Q3425" s="12"/>
      <c r="R3425" s="12"/>
      <c r="S3425" s="12"/>
      <c r="T3425" s="12"/>
      <c r="U3425" s="12"/>
    </row>
    <row r="3426" spans="2:21" s="127" customFormat="1" ht="30" customHeight="1">
      <c r="B3426" s="180"/>
      <c r="C3426" s="210"/>
      <c r="D3426" s="180"/>
      <c r="E3426" s="107"/>
      <c r="F3426" s="179"/>
      <c r="G3426" s="179"/>
      <c r="H3426" s="1"/>
      <c r="I3426" s="1"/>
      <c r="J3426" s="1"/>
      <c r="K3426" s="109"/>
      <c r="L3426" s="1"/>
      <c r="M3426" s="1"/>
      <c r="N3426" s="1"/>
      <c r="O3426" s="1"/>
      <c r="P3426" s="12"/>
      <c r="Q3426" s="12"/>
      <c r="R3426" s="12"/>
      <c r="S3426" s="12"/>
      <c r="T3426" s="12"/>
      <c r="U3426" s="12"/>
    </row>
    <row r="3427" spans="2:21" s="127" customFormat="1" ht="30" customHeight="1">
      <c r="B3427" s="180"/>
      <c r="C3427" s="210"/>
      <c r="D3427" s="180"/>
      <c r="E3427" s="107"/>
      <c r="F3427" s="179"/>
      <c r="G3427" s="179"/>
      <c r="H3427" s="1"/>
      <c r="I3427" s="1"/>
      <c r="J3427" s="1"/>
      <c r="K3427" s="109"/>
      <c r="L3427" s="1"/>
      <c r="M3427" s="1"/>
      <c r="N3427" s="1"/>
      <c r="O3427" s="1"/>
      <c r="P3427" s="12"/>
      <c r="Q3427" s="12"/>
      <c r="R3427" s="12"/>
      <c r="S3427" s="12"/>
      <c r="T3427" s="12"/>
      <c r="U3427" s="12"/>
    </row>
    <row r="3428" spans="2:21" s="127" customFormat="1" ht="30" customHeight="1">
      <c r="B3428" s="180"/>
      <c r="C3428" s="210"/>
      <c r="D3428" s="180"/>
      <c r="E3428" s="107"/>
      <c r="F3428" s="179"/>
      <c r="G3428" s="179"/>
      <c r="H3428" s="1"/>
      <c r="I3428" s="1"/>
      <c r="J3428" s="1"/>
      <c r="K3428" s="109"/>
      <c r="L3428" s="1"/>
      <c r="M3428" s="1"/>
      <c r="N3428" s="1"/>
      <c r="O3428" s="1"/>
      <c r="P3428" s="12"/>
      <c r="Q3428" s="12"/>
      <c r="R3428" s="12"/>
      <c r="S3428" s="12"/>
      <c r="T3428" s="12"/>
      <c r="U3428" s="12"/>
    </row>
    <row r="3429" spans="2:21" s="127" customFormat="1" ht="30" customHeight="1">
      <c r="B3429" s="180"/>
      <c r="C3429" s="210"/>
      <c r="D3429" s="180"/>
      <c r="E3429" s="107"/>
      <c r="F3429" s="179"/>
      <c r="G3429" s="179"/>
      <c r="H3429" s="1"/>
      <c r="I3429" s="1"/>
      <c r="J3429" s="1"/>
      <c r="K3429" s="109"/>
      <c r="L3429" s="1"/>
      <c r="M3429" s="1"/>
      <c r="N3429" s="1"/>
      <c r="O3429" s="1"/>
      <c r="P3429" s="12"/>
      <c r="Q3429" s="12"/>
      <c r="R3429" s="12"/>
      <c r="S3429" s="12"/>
      <c r="T3429" s="12"/>
      <c r="U3429" s="12"/>
    </row>
    <row r="3430" spans="2:21" s="127" customFormat="1" ht="30" customHeight="1">
      <c r="B3430" s="180"/>
      <c r="C3430" s="210"/>
      <c r="D3430" s="180"/>
      <c r="E3430" s="107"/>
      <c r="F3430" s="179"/>
      <c r="G3430" s="179"/>
      <c r="H3430" s="1"/>
      <c r="I3430" s="1"/>
      <c r="J3430" s="1"/>
      <c r="K3430" s="109"/>
      <c r="L3430" s="1"/>
      <c r="M3430" s="1"/>
      <c r="N3430" s="1"/>
      <c r="O3430" s="1"/>
      <c r="P3430" s="12"/>
      <c r="Q3430" s="12"/>
      <c r="R3430" s="12"/>
      <c r="S3430" s="12"/>
      <c r="T3430" s="12"/>
      <c r="U3430" s="12"/>
    </row>
    <row r="3431" spans="2:21" s="127" customFormat="1" ht="30" customHeight="1">
      <c r="B3431" s="180"/>
      <c r="C3431" s="210"/>
      <c r="D3431" s="180"/>
      <c r="E3431" s="107"/>
      <c r="F3431" s="179"/>
      <c r="G3431" s="179"/>
      <c r="H3431" s="1"/>
      <c r="I3431" s="1"/>
      <c r="J3431" s="1"/>
      <c r="K3431" s="109"/>
      <c r="L3431" s="1"/>
      <c r="M3431" s="1"/>
      <c r="N3431" s="1"/>
      <c r="O3431" s="1"/>
      <c r="P3431" s="12"/>
      <c r="Q3431" s="12"/>
      <c r="R3431" s="12"/>
      <c r="S3431" s="12"/>
      <c r="T3431" s="12"/>
      <c r="U3431" s="12"/>
    </row>
    <row r="3432" spans="2:21" s="127" customFormat="1" ht="30" customHeight="1">
      <c r="B3432" s="180"/>
      <c r="C3432" s="210"/>
      <c r="D3432" s="180"/>
      <c r="E3432" s="107"/>
      <c r="F3432" s="179"/>
      <c r="G3432" s="179"/>
      <c r="H3432" s="1"/>
      <c r="I3432" s="1"/>
      <c r="J3432" s="1"/>
      <c r="K3432" s="109"/>
      <c r="L3432" s="1"/>
      <c r="M3432" s="1"/>
      <c r="N3432" s="1"/>
      <c r="O3432" s="1"/>
      <c r="P3432" s="12"/>
      <c r="Q3432" s="12"/>
      <c r="R3432" s="12"/>
      <c r="S3432" s="12"/>
      <c r="T3432" s="12"/>
      <c r="U3432" s="12"/>
    </row>
    <row r="3433" spans="2:21" s="127" customFormat="1" ht="30" customHeight="1">
      <c r="B3433" s="180"/>
      <c r="C3433" s="210"/>
      <c r="D3433" s="180"/>
      <c r="E3433" s="107"/>
      <c r="F3433" s="179"/>
      <c r="G3433" s="179"/>
      <c r="H3433" s="1"/>
      <c r="I3433" s="1"/>
      <c r="J3433" s="1"/>
      <c r="K3433" s="109"/>
      <c r="L3433" s="1"/>
      <c r="M3433" s="1"/>
      <c r="N3433" s="1"/>
      <c r="O3433" s="1"/>
      <c r="P3433" s="12"/>
      <c r="Q3433" s="12"/>
      <c r="R3433" s="12"/>
      <c r="S3433" s="12"/>
      <c r="T3433" s="12"/>
      <c r="U3433" s="12"/>
    </row>
    <row r="3434" spans="2:21" s="127" customFormat="1" ht="30" customHeight="1">
      <c r="B3434" s="180"/>
      <c r="C3434" s="210"/>
      <c r="D3434" s="180"/>
      <c r="E3434" s="107"/>
      <c r="F3434" s="179"/>
      <c r="G3434" s="179"/>
      <c r="H3434" s="1"/>
      <c r="I3434" s="1"/>
      <c r="J3434" s="1"/>
      <c r="K3434" s="109"/>
      <c r="L3434" s="1"/>
      <c r="M3434" s="1"/>
      <c r="N3434" s="1"/>
      <c r="O3434" s="1"/>
      <c r="P3434" s="12"/>
      <c r="Q3434" s="12"/>
      <c r="R3434" s="12"/>
      <c r="S3434" s="12"/>
      <c r="T3434" s="12"/>
      <c r="U3434" s="12"/>
    </row>
    <row r="3435" spans="2:21" s="127" customFormat="1" ht="30" customHeight="1">
      <c r="B3435" s="180"/>
      <c r="C3435" s="210"/>
      <c r="D3435" s="180"/>
      <c r="E3435" s="107"/>
      <c r="F3435" s="179"/>
      <c r="G3435" s="179"/>
      <c r="H3435" s="1"/>
      <c r="I3435" s="1"/>
      <c r="J3435" s="1"/>
      <c r="K3435" s="109"/>
      <c r="L3435" s="1"/>
      <c r="M3435" s="1"/>
      <c r="N3435" s="1"/>
      <c r="O3435" s="1"/>
      <c r="P3435" s="12"/>
      <c r="Q3435" s="12"/>
      <c r="R3435" s="12"/>
      <c r="S3435" s="12"/>
      <c r="T3435" s="12"/>
      <c r="U3435" s="12"/>
    </row>
    <row r="3436" spans="2:21" s="127" customFormat="1" ht="30" customHeight="1">
      <c r="B3436" s="180"/>
      <c r="C3436" s="210"/>
      <c r="D3436" s="180"/>
      <c r="E3436" s="107"/>
      <c r="F3436" s="179"/>
      <c r="G3436" s="179"/>
      <c r="H3436" s="1"/>
      <c r="I3436" s="1"/>
      <c r="J3436" s="1"/>
      <c r="K3436" s="109"/>
      <c r="L3436" s="1"/>
      <c r="M3436" s="1"/>
      <c r="N3436" s="1"/>
      <c r="O3436" s="1"/>
      <c r="P3436" s="12"/>
      <c r="Q3436" s="12"/>
      <c r="R3436" s="12"/>
      <c r="S3436" s="12"/>
      <c r="T3436" s="12"/>
      <c r="U3436" s="12"/>
    </row>
  </sheetData>
  <mergeCells count="293">
    <mergeCell ref="B90:D90"/>
    <mergeCell ref="B91:D91"/>
    <mergeCell ref="B92:D92"/>
    <mergeCell ref="B161:G161"/>
    <mergeCell ref="B162:D162"/>
    <mergeCell ref="B163:D163"/>
    <mergeCell ref="B164:D164"/>
    <mergeCell ref="A243:N243"/>
    <mergeCell ref="B16:D16"/>
    <mergeCell ref="B224:D224"/>
    <mergeCell ref="B225:G225"/>
    <mergeCell ref="B226:D226"/>
    <mergeCell ref="B227:D227"/>
    <mergeCell ref="B81:D81"/>
    <mergeCell ref="B82:D82"/>
    <mergeCell ref="B83:D83"/>
    <mergeCell ref="B84:D84"/>
    <mergeCell ref="B85:G85"/>
    <mergeCell ref="B86:D86"/>
    <mergeCell ref="B87:D87"/>
    <mergeCell ref="B88:D88"/>
    <mergeCell ref="B89:G89"/>
    <mergeCell ref="B71:D71"/>
    <mergeCell ref="B72:D72"/>
    <mergeCell ref="B74:D74"/>
    <mergeCell ref="B75:G75"/>
    <mergeCell ref="B76:D76"/>
    <mergeCell ref="B77:D77"/>
    <mergeCell ref="B78:D78"/>
    <mergeCell ref="B79:D79"/>
    <mergeCell ref="B62:D62"/>
    <mergeCell ref="B63:D63"/>
    <mergeCell ref="B64:G64"/>
    <mergeCell ref="B65:D65"/>
    <mergeCell ref="B66:D66"/>
    <mergeCell ref="B67:D67"/>
    <mergeCell ref="B68:D68"/>
    <mergeCell ref="B69:G69"/>
    <mergeCell ref="B70:D70"/>
    <mergeCell ref="B53:D53"/>
    <mergeCell ref="B54:D54"/>
    <mergeCell ref="B55:G55"/>
    <mergeCell ref="B56:G56"/>
    <mergeCell ref="B57:D57"/>
    <mergeCell ref="B58:D58"/>
    <mergeCell ref="B61:D61"/>
    <mergeCell ref="B60:G60"/>
    <mergeCell ref="B73:D73"/>
    <mergeCell ref="B120:D120"/>
    <mergeCell ref="B121:D121"/>
    <mergeCell ref="B105:D105"/>
    <mergeCell ref="B106:D106"/>
    <mergeCell ref="B107:D107"/>
    <mergeCell ref="B108:D108"/>
    <mergeCell ref="B114:D114"/>
    <mergeCell ref="B115:D115"/>
    <mergeCell ref="B116:D116"/>
    <mergeCell ref="B117:G117"/>
    <mergeCell ref="B111:D111"/>
    <mergeCell ref="B112:D112"/>
    <mergeCell ref="B113:D113"/>
    <mergeCell ref="B131:G131"/>
    <mergeCell ref="B137:G137"/>
    <mergeCell ref="B142:G142"/>
    <mergeCell ref="B147:G147"/>
    <mergeCell ref="B123:D123"/>
    <mergeCell ref="B124:D124"/>
    <mergeCell ref="B125:D125"/>
    <mergeCell ref="B127:D127"/>
    <mergeCell ref="B128:D128"/>
    <mergeCell ref="B129:D129"/>
    <mergeCell ref="B130:D130"/>
    <mergeCell ref="B132:D132"/>
    <mergeCell ref="B133:D133"/>
    <mergeCell ref="B134:D134"/>
    <mergeCell ref="B135:D135"/>
    <mergeCell ref="B136:D136"/>
    <mergeCell ref="B138:D138"/>
    <mergeCell ref="B139:D139"/>
    <mergeCell ref="B140:D140"/>
    <mergeCell ref="B143:D143"/>
    <mergeCell ref="B144:D144"/>
    <mergeCell ref="B145:D145"/>
    <mergeCell ref="B141:D141"/>
    <mergeCell ref="B239:D239"/>
    <mergeCell ref="B240:D240"/>
    <mergeCell ref="B241:D241"/>
    <mergeCell ref="B148:D148"/>
    <mergeCell ref="B149:D149"/>
    <mergeCell ref="B150:D150"/>
    <mergeCell ref="B151:G151"/>
    <mergeCell ref="B152:D152"/>
    <mergeCell ref="B153:D153"/>
    <mergeCell ref="B154:D154"/>
    <mergeCell ref="B172:D172"/>
    <mergeCell ref="B173:D173"/>
    <mergeCell ref="B174:D174"/>
    <mergeCell ref="B179:D179"/>
    <mergeCell ref="B171:D171"/>
    <mergeCell ref="B188:D188"/>
    <mergeCell ref="B156:G156"/>
    <mergeCell ref="B186:D186"/>
    <mergeCell ref="B183:G183"/>
    <mergeCell ref="B184:D184"/>
    <mergeCell ref="B185:D185"/>
    <mergeCell ref="B182:G182"/>
    <mergeCell ref="A155:N155"/>
    <mergeCell ref="B169:D169"/>
    <mergeCell ref="A1:N1"/>
    <mergeCell ref="A2:D2"/>
    <mergeCell ref="F2:G2"/>
    <mergeCell ref="K2:O2"/>
    <mergeCell ref="A3:E4"/>
    <mergeCell ref="F3:G4"/>
    <mergeCell ref="K3:O4"/>
    <mergeCell ref="K8:P8"/>
    <mergeCell ref="A9:P9"/>
    <mergeCell ref="A6:C6"/>
    <mergeCell ref="A7:C7"/>
    <mergeCell ref="B26:D26"/>
    <mergeCell ref="B27:G27"/>
    <mergeCell ref="B28:D28"/>
    <mergeCell ref="B29:D29"/>
    <mergeCell ref="B30:D30"/>
    <mergeCell ref="D6:E6"/>
    <mergeCell ref="K6:P6"/>
    <mergeCell ref="D7:E7"/>
    <mergeCell ref="K7:P7"/>
    <mergeCell ref="A17:N17"/>
    <mergeCell ref="B19:O19"/>
    <mergeCell ref="B20:G20"/>
    <mergeCell ref="B21:G21"/>
    <mergeCell ref="B22:G22"/>
    <mergeCell ref="B23:G23"/>
    <mergeCell ref="B10:O10"/>
    <mergeCell ref="B12:G12"/>
    <mergeCell ref="B13:G13"/>
    <mergeCell ref="B15:G15"/>
    <mergeCell ref="K22:P22"/>
    <mergeCell ref="B24:D24"/>
    <mergeCell ref="B25:D25"/>
    <mergeCell ref="B37:G37"/>
    <mergeCell ref="B38:D38"/>
    <mergeCell ref="B41:D41"/>
    <mergeCell ref="B40:D40"/>
    <mergeCell ref="B44:D44"/>
    <mergeCell ref="B59:D59"/>
    <mergeCell ref="A31:N31"/>
    <mergeCell ref="B32:G32"/>
    <mergeCell ref="B33:G33"/>
    <mergeCell ref="B34:D34"/>
    <mergeCell ref="B35:D35"/>
    <mergeCell ref="B43:D43"/>
    <mergeCell ref="B45:D45"/>
    <mergeCell ref="K32:P32"/>
    <mergeCell ref="B36:D36"/>
    <mergeCell ref="B39:G39"/>
    <mergeCell ref="B42:D42"/>
    <mergeCell ref="B46:D46"/>
    <mergeCell ref="B47:G47"/>
    <mergeCell ref="B48:D48"/>
    <mergeCell ref="B49:D49"/>
    <mergeCell ref="B50:D50"/>
    <mergeCell ref="B51:D51"/>
    <mergeCell ref="B52:D52"/>
    <mergeCell ref="B146:D146"/>
    <mergeCell ref="B118:G118"/>
    <mergeCell ref="B80:G80"/>
    <mergeCell ref="B119:D119"/>
    <mergeCell ref="B157:G157"/>
    <mergeCell ref="B166:D166"/>
    <mergeCell ref="B167:D167"/>
    <mergeCell ref="B168:D168"/>
    <mergeCell ref="B101:G101"/>
    <mergeCell ref="B102:D102"/>
    <mergeCell ref="B104:D104"/>
    <mergeCell ref="A93:N93"/>
    <mergeCell ref="B94:G94"/>
    <mergeCell ref="B109:G109"/>
    <mergeCell ref="B110:D110"/>
    <mergeCell ref="B98:D98"/>
    <mergeCell ref="B103:D103"/>
    <mergeCell ref="B95:G95"/>
    <mergeCell ref="B96:D96"/>
    <mergeCell ref="B97:D97"/>
    <mergeCell ref="B99:G99"/>
    <mergeCell ref="B100:D100"/>
    <mergeCell ref="B122:G122"/>
    <mergeCell ref="B126:G126"/>
    <mergeCell ref="B170:D170"/>
    <mergeCell ref="B178:D178"/>
    <mergeCell ref="B158:D158"/>
    <mergeCell ref="B159:D159"/>
    <mergeCell ref="B175:D175"/>
    <mergeCell ref="B231:G231"/>
    <mergeCell ref="B222:G222"/>
    <mergeCell ref="B219:D219"/>
    <mergeCell ref="B160:D160"/>
    <mergeCell ref="B165:G165"/>
    <mergeCell ref="B220:G220"/>
    <mergeCell ref="B198:D198"/>
    <mergeCell ref="B199:G199"/>
    <mergeCell ref="B200:D200"/>
    <mergeCell ref="B201:D201"/>
    <mergeCell ref="B202:D202"/>
    <mergeCell ref="B180:G180"/>
    <mergeCell ref="B181:D181"/>
    <mergeCell ref="B223:D223"/>
    <mergeCell ref="B176:G176"/>
    <mergeCell ref="B177:D177"/>
    <mergeCell ref="B187:G187"/>
    <mergeCell ref="B192:D192"/>
    <mergeCell ref="B189:D189"/>
    <mergeCell ref="B232:D232"/>
    <mergeCell ref="G232:G233"/>
    <mergeCell ref="B234:D234"/>
    <mergeCell ref="B237:G237"/>
    <mergeCell ref="A194:N194"/>
    <mergeCell ref="B195:G195"/>
    <mergeCell ref="B196:G196"/>
    <mergeCell ref="B254:G254"/>
    <mergeCell ref="B251:G251"/>
    <mergeCell ref="B250:G250"/>
    <mergeCell ref="B229:G229"/>
    <mergeCell ref="B230:G230"/>
    <mergeCell ref="B235:G235"/>
    <mergeCell ref="B253:G253"/>
    <mergeCell ref="H195:M195"/>
    <mergeCell ref="N195:P195"/>
    <mergeCell ref="B218:D218"/>
    <mergeCell ref="B210:D210"/>
    <mergeCell ref="B211:D211"/>
    <mergeCell ref="B221:G221"/>
    <mergeCell ref="B215:G215"/>
    <mergeCell ref="B216:G216"/>
    <mergeCell ref="B247:G247"/>
    <mergeCell ref="B233:D233"/>
    <mergeCell ref="A264:O264"/>
    <mergeCell ref="B267:K267"/>
    <mergeCell ref="B268:M268"/>
    <mergeCell ref="B258:G258"/>
    <mergeCell ref="B259:G259"/>
    <mergeCell ref="H260:N260"/>
    <mergeCell ref="B279:E281"/>
    <mergeCell ref="F279:L279"/>
    <mergeCell ref="F280:J280"/>
    <mergeCell ref="F281:J281"/>
    <mergeCell ref="A261:O261"/>
    <mergeCell ref="B262:O262"/>
    <mergeCell ref="B263:O263"/>
    <mergeCell ref="B276:G276"/>
    <mergeCell ref="B273:G273"/>
    <mergeCell ref="B274:G274"/>
    <mergeCell ref="B275:G275"/>
    <mergeCell ref="H269:H271"/>
    <mergeCell ref="I269:I271"/>
    <mergeCell ref="J269:J271"/>
    <mergeCell ref="L270:M270"/>
    <mergeCell ref="B272:G272"/>
    <mergeCell ref="B269:G271"/>
    <mergeCell ref="B208:G208"/>
    <mergeCell ref="B209:D209"/>
    <mergeCell ref="B212:G212"/>
    <mergeCell ref="B213:D213"/>
    <mergeCell ref="B207:G207"/>
    <mergeCell ref="B228:G228"/>
    <mergeCell ref="B214:G214"/>
    <mergeCell ref="B217:D217"/>
    <mergeCell ref="G217:G218"/>
    <mergeCell ref="H244:M244"/>
    <mergeCell ref="N244:P244"/>
    <mergeCell ref="B265:C265"/>
    <mergeCell ref="B197:G197"/>
    <mergeCell ref="B203:G203"/>
    <mergeCell ref="B204:D204"/>
    <mergeCell ref="B205:D205"/>
    <mergeCell ref="B206:D206"/>
    <mergeCell ref="B190:D190"/>
    <mergeCell ref="B191:D191"/>
    <mergeCell ref="B193:D193"/>
    <mergeCell ref="B248:G248"/>
    <mergeCell ref="B252:G252"/>
    <mergeCell ref="B244:G244"/>
    <mergeCell ref="B245:G245"/>
    <mergeCell ref="B246:G246"/>
    <mergeCell ref="B238:G238"/>
    <mergeCell ref="B236:G236"/>
    <mergeCell ref="B242:G242"/>
    <mergeCell ref="G239:G240"/>
    <mergeCell ref="B249:G249"/>
    <mergeCell ref="B255:G255"/>
    <mergeCell ref="B256:G256"/>
    <mergeCell ref="B257:G257"/>
  </mergeCells>
  <phoneticPr fontId="37" type="noConversion"/>
  <printOptions horizontalCentered="1"/>
  <pageMargins left="0.39370078740157483" right="0.39370078740157483" top="0.39370078740157483" bottom="0.59055118110236215" header="0.31496062992125984" footer="0.31496062992125984"/>
  <pageSetup paperSize="9" scale="45" fitToHeight="0" orientation="landscape" r:id="rId1"/>
  <headerFooter scaleWithDoc="0" alignWithMargins="0">
    <oddFooter>&amp;C&amp;P</oddFooter>
  </headerFooter>
  <rowBreaks count="2" manualBreakCount="2">
    <brk id="136" max="15" man="1"/>
    <brk id="243" max="15" man="1"/>
  </rowBreaks>
  <drawing r:id="rId2"/>
</worksheet>
</file>

<file path=xl/worksheets/sheet3.xml><?xml version="1.0" encoding="utf-8"?>
<worksheet xmlns="http://schemas.openxmlformats.org/spreadsheetml/2006/main" xmlns:r="http://schemas.openxmlformats.org/officeDocument/2006/relationships">
  <sheetPr codeName="Planilha2"/>
  <dimension ref="B1:E11972"/>
  <sheetViews>
    <sheetView zoomScale="85" zoomScaleNormal="85" workbookViewId="0">
      <selection activeCell="H5" sqref="H5"/>
    </sheetView>
  </sheetViews>
  <sheetFormatPr defaultRowHeight="50.1" customHeight="1"/>
  <cols>
    <col min="2" max="2" width="25" bestFit="1" customWidth="1"/>
    <col min="3" max="3" width="109.5703125" style="8" customWidth="1"/>
    <col min="4" max="4" width="9.42578125" bestFit="1" customWidth="1"/>
    <col min="5" max="5" width="19.85546875" style="84" bestFit="1" customWidth="1"/>
  </cols>
  <sheetData>
    <row r="1" spans="2:5" ht="50.1" customHeight="1" thickBot="1">
      <c r="C1" s="8">
        <v>87250</v>
      </c>
    </row>
    <row r="2" spans="2:5" ht="50.1" customHeight="1" thickTop="1">
      <c r="B2" s="9" t="s">
        <v>43</v>
      </c>
      <c r="C2" s="10" t="s">
        <v>6363</v>
      </c>
      <c r="D2" s="9" t="s">
        <v>44</v>
      </c>
      <c r="E2" s="92" t="s">
        <v>45</v>
      </c>
    </row>
    <row r="3" spans="2:5" ht="50.1" customHeight="1">
      <c r="B3" s="86" t="s">
        <v>21877</v>
      </c>
      <c r="C3" s="8" t="s">
        <v>21878</v>
      </c>
      <c r="D3" s="86" t="s">
        <v>44</v>
      </c>
      <c r="E3" s="102" t="s">
        <v>21879</v>
      </c>
    </row>
    <row r="4" spans="2:5" ht="50.1" customHeight="1">
      <c r="B4" s="86">
        <v>97141</v>
      </c>
      <c r="C4" s="8" t="s">
        <v>46</v>
      </c>
      <c r="D4" s="86" t="s">
        <v>6581</v>
      </c>
      <c r="E4" s="102">
        <v>5.6</v>
      </c>
    </row>
    <row r="5" spans="2:5" ht="50.1" customHeight="1">
      <c r="B5" s="86">
        <v>97142</v>
      </c>
      <c r="C5" s="8" t="s">
        <v>47</v>
      </c>
      <c r="D5" s="86" t="s">
        <v>6581</v>
      </c>
      <c r="E5" s="102">
        <v>6.24</v>
      </c>
    </row>
    <row r="6" spans="2:5" ht="50.1" customHeight="1">
      <c r="B6" s="86">
        <v>97143</v>
      </c>
      <c r="C6" s="8" t="s">
        <v>48</v>
      </c>
      <c r="D6" s="86" t="s">
        <v>6581</v>
      </c>
      <c r="E6" s="102">
        <v>7.83</v>
      </c>
    </row>
    <row r="7" spans="2:5" ht="50.1" customHeight="1">
      <c r="B7" s="86">
        <v>97144</v>
      </c>
      <c r="C7" s="8" t="s">
        <v>49</v>
      </c>
      <c r="D7" s="86" t="s">
        <v>6581</v>
      </c>
      <c r="E7" s="102">
        <v>9.42</v>
      </c>
    </row>
    <row r="8" spans="2:5" ht="50.1" customHeight="1">
      <c r="B8" s="86">
        <v>97145</v>
      </c>
      <c r="C8" s="8" t="s">
        <v>50</v>
      </c>
      <c r="D8" s="86" t="s">
        <v>6581</v>
      </c>
      <c r="E8" s="102">
        <v>11.04</v>
      </c>
    </row>
    <row r="9" spans="2:5" ht="50.1" customHeight="1">
      <c r="B9" s="86">
        <v>97146</v>
      </c>
      <c r="C9" s="8" t="s">
        <v>51</v>
      </c>
      <c r="D9" s="86" t="s">
        <v>6581</v>
      </c>
      <c r="E9" s="102">
        <v>12.64</v>
      </c>
    </row>
    <row r="10" spans="2:5" ht="50.1" customHeight="1">
      <c r="B10" s="86">
        <v>97147</v>
      </c>
      <c r="C10" s="8" t="s">
        <v>52</v>
      </c>
      <c r="D10" s="86" t="s">
        <v>6581</v>
      </c>
      <c r="E10" s="102">
        <v>14.27</v>
      </c>
    </row>
    <row r="11" spans="2:5" ht="50.1" customHeight="1">
      <c r="B11" s="86">
        <v>97148</v>
      </c>
      <c r="C11" s="8" t="s">
        <v>53</v>
      </c>
      <c r="D11" s="86" t="s">
        <v>6581</v>
      </c>
      <c r="E11" s="101">
        <v>15.87</v>
      </c>
    </row>
    <row r="12" spans="2:5" ht="50.1" customHeight="1">
      <c r="B12" s="86">
        <v>97149</v>
      </c>
      <c r="C12" s="8" t="s">
        <v>54</v>
      </c>
      <c r="D12" s="86" t="s">
        <v>6581</v>
      </c>
      <c r="E12" s="101">
        <v>17.48</v>
      </c>
    </row>
    <row r="13" spans="2:5" ht="50.1" customHeight="1">
      <c r="B13" s="86">
        <v>97150</v>
      </c>
      <c r="C13" s="8" t="s">
        <v>55</v>
      </c>
      <c r="D13" s="86" t="s">
        <v>6581</v>
      </c>
      <c r="E13" s="101">
        <v>21.25</v>
      </c>
    </row>
    <row r="14" spans="2:5" ht="50.1" customHeight="1">
      <c r="B14" s="86">
        <v>97151</v>
      </c>
      <c r="C14" s="8" t="s">
        <v>56</v>
      </c>
      <c r="D14" s="86" t="s">
        <v>6581</v>
      </c>
      <c r="E14" s="101">
        <v>24.82</v>
      </c>
    </row>
    <row r="15" spans="2:5" ht="50.1" customHeight="1">
      <c r="B15" s="86">
        <v>97152</v>
      </c>
      <c r="C15" s="8" t="s">
        <v>57</v>
      </c>
      <c r="D15" s="86" t="s">
        <v>6581</v>
      </c>
      <c r="E15" s="101">
        <v>28.22</v>
      </c>
    </row>
    <row r="16" spans="2:5" ht="50.1" customHeight="1">
      <c r="B16" s="86">
        <v>97153</v>
      </c>
      <c r="C16" s="8" t="s">
        <v>58</v>
      </c>
      <c r="D16" s="86" t="s">
        <v>6581</v>
      </c>
      <c r="E16" s="101">
        <v>31.7</v>
      </c>
    </row>
    <row r="17" spans="2:5" ht="50.1" customHeight="1">
      <c r="B17" s="86">
        <v>97154</v>
      </c>
      <c r="C17" s="8" t="s">
        <v>59</v>
      </c>
      <c r="D17" s="86" t="s">
        <v>6581</v>
      </c>
      <c r="E17" s="101">
        <v>35.22</v>
      </c>
    </row>
    <row r="18" spans="2:5" ht="50.1" customHeight="1">
      <c r="B18" s="86">
        <v>97155</v>
      </c>
      <c r="C18" s="8" t="s">
        <v>60</v>
      </c>
      <c r="D18" s="86" t="s">
        <v>6581</v>
      </c>
      <c r="E18" s="101">
        <v>38.729999999999997</v>
      </c>
    </row>
    <row r="19" spans="2:5" ht="50.1" customHeight="1">
      <c r="B19" s="86">
        <v>97156</v>
      </c>
      <c r="C19" s="8" t="s">
        <v>61</v>
      </c>
      <c r="D19" s="86" t="s">
        <v>6581</v>
      </c>
      <c r="E19" s="102">
        <v>46</v>
      </c>
    </row>
    <row r="20" spans="2:5" ht="50.1" customHeight="1">
      <c r="B20" s="86">
        <v>97157</v>
      </c>
      <c r="C20" s="8" t="s">
        <v>62</v>
      </c>
      <c r="D20" s="86" t="s">
        <v>6581</v>
      </c>
      <c r="E20" s="101">
        <v>3.41</v>
      </c>
    </row>
    <row r="21" spans="2:5" ht="50.1" customHeight="1">
      <c r="B21" s="86">
        <v>97158</v>
      </c>
      <c r="C21" s="8" t="s">
        <v>63</v>
      </c>
      <c r="D21" s="86" t="s">
        <v>6581</v>
      </c>
      <c r="E21" s="101">
        <v>3.82</v>
      </c>
    </row>
    <row r="22" spans="2:5" ht="50.1" customHeight="1">
      <c r="B22" s="86">
        <v>97159</v>
      </c>
      <c r="C22" s="8" t="s">
        <v>64</v>
      </c>
      <c r="D22" s="86" t="s">
        <v>6581</v>
      </c>
      <c r="E22" s="101">
        <v>4.8</v>
      </c>
    </row>
    <row r="23" spans="2:5" ht="50.1" customHeight="1">
      <c r="B23" s="86">
        <v>97160</v>
      </c>
      <c r="C23" s="8" t="s">
        <v>65</v>
      </c>
      <c r="D23" s="86" t="s">
        <v>6581</v>
      </c>
      <c r="E23" s="101">
        <v>5.76</v>
      </c>
    </row>
    <row r="24" spans="2:5" ht="50.1" customHeight="1">
      <c r="B24" s="86">
        <v>97161</v>
      </c>
      <c r="C24" s="8" t="s">
        <v>66</v>
      </c>
      <c r="D24" s="86" t="s">
        <v>6581</v>
      </c>
      <c r="E24" s="101">
        <v>6.76</v>
      </c>
    </row>
    <row r="25" spans="2:5" ht="50.1" customHeight="1">
      <c r="B25" s="86">
        <v>97162</v>
      </c>
      <c r="C25" s="8" t="s">
        <v>67</v>
      </c>
      <c r="D25" s="86" t="s">
        <v>6581</v>
      </c>
      <c r="E25" s="101">
        <v>7.75</v>
      </c>
    </row>
    <row r="26" spans="2:5" ht="50.1" customHeight="1">
      <c r="B26" s="86">
        <v>97163</v>
      </c>
      <c r="C26" s="8" t="s">
        <v>68</v>
      </c>
      <c r="D26" s="86" t="s">
        <v>6581</v>
      </c>
      <c r="E26" s="101">
        <v>8.75</v>
      </c>
    </row>
    <row r="27" spans="2:5" ht="50.1" customHeight="1">
      <c r="B27" s="86">
        <v>97164</v>
      </c>
      <c r="C27" s="8" t="s">
        <v>69</v>
      </c>
      <c r="D27" s="86" t="s">
        <v>6581</v>
      </c>
      <c r="E27" s="101">
        <v>9.74</v>
      </c>
    </row>
    <row r="28" spans="2:5" ht="50.1" customHeight="1">
      <c r="B28" s="86">
        <v>97165</v>
      </c>
      <c r="C28" s="8" t="s">
        <v>70</v>
      </c>
      <c r="D28" s="86" t="s">
        <v>6581</v>
      </c>
      <c r="E28" s="101">
        <v>10.74</v>
      </c>
    </row>
    <row r="29" spans="2:5" ht="50.1" customHeight="1">
      <c r="B29" s="86">
        <v>97166</v>
      </c>
      <c r="C29" s="8" t="s">
        <v>71</v>
      </c>
      <c r="D29" s="86" t="s">
        <v>6581</v>
      </c>
      <c r="E29" s="101">
        <v>13.06</v>
      </c>
    </row>
    <row r="30" spans="2:5" ht="50.1" customHeight="1">
      <c r="B30" s="86">
        <v>97167</v>
      </c>
      <c r="C30" s="8" t="s">
        <v>72</v>
      </c>
      <c r="D30" s="86" t="s">
        <v>6581</v>
      </c>
      <c r="E30" s="101">
        <v>15.27</v>
      </c>
    </row>
    <row r="31" spans="2:5" ht="50.1" customHeight="1">
      <c r="B31" s="86">
        <v>97168</v>
      </c>
      <c r="C31" s="8" t="s">
        <v>73</v>
      </c>
      <c r="D31" s="86" t="s">
        <v>6581</v>
      </c>
      <c r="E31" s="101">
        <v>17.32</v>
      </c>
    </row>
    <row r="32" spans="2:5" ht="50.1" customHeight="1">
      <c r="B32" s="86">
        <v>97169</v>
      </c>
      <c r="C32" s="8" t="s">
        <v>74</v>
      </c>
      <c r="D32" s="86" t="s">
        <v>6581</v>
      </c>
      <c r="E32" s="101">
        <v>19.46</v>
      </c>
    </row>
    <row r="33" spans="2:5" ht="50.1" customHeight="1">
      <c r="B33" s="86">
        <v>97170</v>
      </c>
      <c r="C33" s="8" t="s">
        <v>75</v>
      </c>
      <c r="D33" s="86" t="s">
        <v>6581</v>
      </c>
      <c r="E33" s="101">
        <v>21.63</v>
      </c>
    </row>
    <row r="34" spans="2:5" ht="50.1" customHeight="1">
      <c r="B34" s="86">
        <v>97171</v>
      </c>
      <c r="C34" s="8" t="s">
        <v>76</v>
      </c>
      <c r="D34" s="86" t="s">
        <v>6581</v>
      </c>
      <c r="E34" s="101">
        <v>23.79</v>
      </c>
    </row>
    <row r="35" spans="2:5" ht="50.1" customHeight="1">
      <c r="B35" s="86">
        <v>97172</v>
      </c>
      <c r="C35" s="8" t="s">
        <v>77</v>
      </c>
      <c r="D35" s="86" t="s">
        <v>6581</v>
      </c>
      <c r="E35" s="101">
        <v>28.35</v>
      </c>
    </row>
    <row r="36" spans="2:5" ht="50.1" customHeight="1">
      <c r="B36" s="86">
        <v>97173</v>
      </c>
      <c r="C36" s="8" t="s">
        <v>78</v>
      </c>
      <c r="D36" s="86" t="s">
        <v>6581</v>
      </c>
      <c r="E36" s="101">
        <v>25.09</v>
      </c>
    </row>
    <row r="37" spans="2:5" ht="50.1" customHeight="1">
      <c r="B37" s="86">
        <v>97174</v>
      </c>
      <c r="C37" s="8" t="s">
        <v>79</v>
      </c>
      <c r="D37" s="86" t="s">
        <v>6581</v>
      </c>
      <c r="E37" s="101">
        <v>29.04</v>
      </c>
    </row>
    <row r="38" spans="2:5" ht="50.1" customHeight="1">
      <c r="B38" s="86">
        <v>97175</v>
      </c>
      <c r="C38" s="8" t="s">
        <v>80</v>
      </c>
      <c r="D38" s="86" t="s">
        <v>6581</v>
      </c>
      <c r="E38" s="101">
        <v>33</v>
      </c>
    </row>
    <row r="39" spans="2:5" ht="50.1" customHeight="1">
      <c r="B39" s="86">
        <v>97176</v>
      </c>
      <c r="C39" s="8" t="s">
        <v>81</v>
      </c>
      <c r="D39" s="86" t="s">
        <v>6581</v>
      </c>
      <c r="E39" s="101">
        <v>36.94</v>
      </c>
    </row>
    <row r="40" spans="2:5" ht="50.1" customHeight="1">
      <c r="B40" s="86">
        <v>97177</v>
      </c>
      <c r="C40" s="8" t="s">
        <v>82</v>
      </c>
      <c r="D40" s="86" t="s">
        <v>6581</v>
      </c>
      <c r="E40" s="101">
        <v>44.84</v>
      </c>
    </row>
    <row r="41" spans="2:5" ht="50.1" customHeight="1">
      <c r="B41" s="86">
        <v>97178</v>
      </c>
      <c r="C41" s="8" t="s">
        <v>83</v>
      </c>
      <c r="D41" s="86" t="s">
        <v>6581</v>
      </c>
      <c r="E41" s="101">
        <v>52.74</v>
      </c>
    </row>
    <row r="42" spans="2:5" ht="50.1" customHeight="1">
      <c r="B42" s="86">
        <v>97179</v>
      </c>
      <c r="C42" s="8" t="s">
        <v>84</v>
      </c>
      <c r="D42" s="86" t="s">
        <v>6581</v>
      </c>
      <c r="E42" s="101">
        <v>60.64</v>
      </c>
    </row>
    <row r="43" spans="2:5" ht="50.1" customHeight="1">
      <c r="B43" s="86">
        <v>97180</v>
      </c>
      <c r="C43" s="8" t="s">
        <v>85</v>
      </c>
      <c r="D43" s="86" t="s">
        <v>6581</v>
      </c>
      <c r="E43" s="101">
        <v>68.540000000000006</v>
      </c>
    </row>
    <row r="44" spans="2:5" ht="50.1" customHeight="1">
      <c r="B44" s="86">
        <v>97181</v>
      </c>
      <c r="C44" s="8" t="s">
        <v>86</v>
      </c>
      <c r="D44" s="86" t="s">
        <v>6581</v>
      </c>
      <c r="E44" s="101">
        <v>79.25</v>
      </c>
    </row>
    <row r="45" spans="2:5" ht="50.1" customHeight="1">
      <c r="B45" s="86">
        <v>97182</v>
      </c>
      <c r="C45" s="8" t="s">
        <v>87</v>
      </c>
      <c r="D45" s="86" t="s">
        <v>6581</v>
      </c>
      <c r="E45" s="101">
        <v>87.45</v>
      </c>
    </row>
    <row r="46" spans="2:5" ht="50.1" customHeight="1">
      <c r="B46" s="86">
        <v>97183</v>
      </c>
      <c r="C46" s="8" t="s">
        <v>88</v>
      </c>
      <c r="D46" s="86" t="s">
        <v>6581</v>
      </c>
      <c r="E46" s="101">
        <v>20.8</v>
      </c>
    </row>
    <row r="47" spans="2:5" ht="50.1" customHeight="1">
      <c r="B47" s="86">
        <v>97184</v>
      </c>
      <c r="C47" s="8" t="s">
        <v>89</v>
      </c>
      <c r="D47" s="86" t="s">
        <v>6581</v>
      </c>
      <c r="E47" s="101">
        <v>24.11</v>
      </c>
    </row>
    <row r="48" spans="2:5" ht="50.1" customHeight="1">
      <c r="B48" s="86">
        <v>97185</v>
      </c>
      <c r="C48" s="8" t="s">
        <v>90</v>
      </c>
      <c r="D48" s="86" t="s">
        <v>6581</v>
      </c>
      <c r="E48" s="101">
        <v>27.45</v>
      </c>
    </row>
    <row r="49" spans="2:5" ht="50.1" customHeight="1">
      <c r="B49" s="86">
        <v>97186</v>
      </c>
      <c r="C49" s="8" t="s">
        <v>91</v>
      </c>
      <c r="D49" s="86" t="s">
        <v>6581</v>
      </c>
      <c r="E49" s="101">
        <v>30.78</v>
      </c>
    </row>
    <row r="50" spans="2:5" ht="50.1" customHeight="1">
      <c r="B50" s="86">
        <v>97187</v>
      </c>
      <c r="C50" s="8" t="s">
        <v>92</v>
      </c>
      <c r="D50" s="86" t="s">
        <v>6581</v>
      </c>
      <c r="E50" s="101">
        <v>37.42</v>
      </c>
    </row>
    <row r="51" spans="2:5" ht="50.1" customHeight="1">
      <c r="B51" s="86">
        <v>97188</v>
      </c>
      <c r="C51" s="8" t="s">
        <v>93</v>
      </c>
      <c r="D51" s="86" t="s">
        <v>6581</v>
      </c>
      <c r="E51" s="101">
        <v>44.08</v>
      </c>
    </row>
    <row r="52" spans="2:5" ht="50.1" customHeight="1">
      <c r="B52" s="86">
        <v>97189</v>
      </c>
      <c r="C52" s="8" t="s">
        <v>94</v>
      </c>
      <c r="D52" s="86" t="s">
        <v>6581</v>
      </c>
      <c r="E52" s="101">
        <v>50.73</v>
      </c>
    </row>
    <row r="53" spans="2:5" ht="50.1" customHeight="1">
      <c r="B53" s="86">
        <v>97190</v>
      </c>
      <c r="C53" s="8" t="s">
        <v>95</v>
      </c>
      <c r="D53" s="86" t="s">
        <v>6581</v>
      </c>
      <c r="E53" s="101">
        <v>57.38</v>
      </c>
    </row>
    <row r="54" spans="2:5" ht="50.1" customHeight="1">
      <c r="B54" s="86">
        <v>97191</v>
      </c>
      <c r="C54" s="8" t="s">
        <v>96</v>
      </c>
      <c r="D54" s="86" t="s">
        <v>6581</v>
      </c>
      <c r="E54" s="101">
        <v>66.260000000000005</v>
      </c>
    </row>
    <row r="55" spans="2:5" ht="50.1" customHeight="1">
      <c r="B55" s="86">
        <v>97192</v>
      </c>
      <c r="C55" s="8" t="s">
        <v>97</v>
      </c>
      <c r="D55" s="86" t="s">
        <v>6581</v>
      </c>
      <c r="E55" s="101">
        <v>73.14</v>
      </c>
    </row>
    <row r="56" spans="2:5" ht="50.1" customHeight="1">
      <c r="B56" s="86">
        <v>90694</v>
      </c>
      <c r="C56" s="8" t="s">
        <v>98</v>
      </c>
      <c r="D56" s="86" t="s">
        <v>6581</v>
      </c>
      <c r="E56" s="101">
        <v>16.63</v>
      </c>
    </row>
    <row r="57" spans="2:5" ht="50.1" customHeight="1">
      <c r="B57" s="86">
        <v>90695</v>
      </c>
      <c r="C57" s="8" t="s">
        <v>99</v>
      </c>
      <c r="D57" s="86" t="s">
        <v>6581</v>
      </c>
      <c r="E57" s="101">
        <v>34.020000000000003</v>
      </c>
    </row>
    <row r="58" spans="2:5" ht="50.1" customHeight="1">
      <c r="B58" s="86">
        <v>90696</v>
      </c>
      <c r="C58" s="8" t="s">
        <v>100</v>
      </c>
      <c r="D58" s="86" t="s">
        <v>6581</v>
      </c>
      <c r="E58" s="101">
        <v>50.29</v>
      </c>
    </row>
    <row r="59" spans="2:5" ht="50.1" customHeight="1">
      <c r="B59" s="86">
        <v>90697</v>
      </c>
      <c r="C59" s="8" t="s">
        <v>101</v>
      </c>
      <c r="D59" s="86" t="s">
        <v>6581</v>
      </c>
      <c r="E59" s="101">
        <v>84.18</v>
      </c>
    </row>
    <row r="60" spans="2:5" ht="50.1" customHeight="1">
      <c r="B60" s="86">
        <v>90698</v>
      </c>
      <c r="C60" s="8" t="s">
        <v>102</v>
      </c>
      <c r="D60" s="86" t="s">
        <v>6581</v>
      </c>
      <c r="E60" s="101">
        <v>134.36000000000001</v>
      </c>
    </row>
    <row r="61" spans="2:5" ht="50.1" customHeight="1">
      <c r="B61" s="86">
        <v>90699</v>
      </c>
      <c r="C61" s="8" t="s">
        <v>103</v>
      </c>
      <c r="D61" s="86" t="s">
        <v>6581</v>
      </c>
      <c r="E61" s="101">
        <v>165.97</v>
      </c>
    </row>
    <row r="62" spans="2:5" ht="50.1" customHeight="1">
      <c r="B62" s="86">
        <v>90700</v>
      </c>
      <c r="C62" s="8" t="s">
        <v>104</v>
      </c>
      <c r="D62" s="86" t="s">
        <v>6581</v>
      </c>
      <c r="E62" s="101">
        <v>219.63</v>
      </c>
    </row>
    <row r="63" spans="2:5" ht="50.1" customHeight="1">
      <c r="B63" s="86">
        <v>90701</v>
      </c>
      <c r="C63" s="8" t="s">
        <v>105</v>
      </c>
      <c r="D63" s="86" t="s">
        <v>6581</v>
      </c>
      <c r="E63" s="101">
        <v>29.93</v>
      </c>
    </row>
    <row r="64" spans="2:5" ht="50.1" customHeight="1">
      <c r="B64" s="86">
        <v>90702</v>
      </c>
      <c r="C64" s="8" t="s">
        <v>106</v>
      </c>
      <c r="D64" s="86" t="s">
        <v>6581</v>
      </c>
      <c r="E64" s="101">
        <v>46.18</v>
      </c>
    </row>
    <row r="65" spans="2:5" ht="50.1" customHeight="1">
      <c r="B65" s="86">
        <v>90703</v>
      </c>
      <c r="C65" s="8" t="s">
        <v>107</v>
      </c>
      <c r="D65" s="86" t="s">
        <v>6581</v>
      </c>
      <c r="E65" s="101">
        <v>74.150000000000006</v>
      </c>
    </row>
    <row r="66" spans="2:5" ht="50.1" customHeight="1">
      <c r="B66" s="86">
        <v>90704</v>
      </c>
      <c r="C66" s="8" t="s">
        <v>108</v>
      </c>
      <c r="D66" s="86" t="s">
        <v>6581</v>
      </c>
      <c r="E66" s="101">
        <v>101.56</v>
      </c>
    </row>
    <row r="67" spans="2:5" ht="50.1" customHeight="1">
      <c r="B67" s="86">
        <v>90705</v>
      </c>
      <c r="C67" s="8" t="s">
        <v>109</v>
      </c>
      <c r="D67" s="86" t="s">
        <v>6581</v>
      </c>
      <c r="E67" s="101">
        <v>141.88999999999999</v>
      </c>
    </row>
    <row r="68" spans="2:5" ht="50.1" customHeight="1">
      <c r="B68" s="86">
        <v>90706</v>
      </c>
      <c r="C68" s="8" t="s">
        <v>110</v>
      </c>
      <c r="D68" s="86" t="s">
        <v>6581</v>
      </c>
      <c r="E68" s="101">
        <v>172.39</v>
      </c>
    </row>
    <row r="69" spans="2:5" ht="50.1" customHeight="1">
      <c r="B69" s="86">
        <v>90708</v>
      </c>
      <c r="C69" s="8" t="s">
        <v>111</v>
      </c>
      <c r="D69" s="86" t="s">
        <v>6581</v>
      </c>
      <c r="E69" s="101">
        <v>456.72</v>
      </c>
    </row>
    <row r="70" spans="2:5" ht="50.1" customHeight="1">
      <c r="B70" s="86">
        <v>90709</v>
      </c>
      <c r="C70" s="8" t="s">
        <v>112</v>
      </c>
      <c r="D70" s="86" t="s">
        <v>6581</v>
      </c>
      <c r="E70" s="101">
        <v>18.100000000000001</v>
      </c>
    </row>
    <row r="71" spans="2:5" ht="50.1" customHeight="1">
      <c r="B71" s="86">
        <v>90710</v>
      </c>
      <c r="C71" s="8" t="s">
        <v>113</v>
      </c>
      <c r="D71" s="86" t="s">
        <v>6581</v>
      </c>
      <c r="E71" s="101">
        <v>35.5</v>
      </c>
    </row>
    <row r="72" spans="2:5" ht="50.1" customHeight="1">
      <c r="B72" s="86">
        <v>90711</v>
      </c>
      <c r="C72" s="8" t="s">
        <v>114</v>
      </c>
      <c r="D72" s="86" t="s">
        <v>6581</v>
      </c>
      <c r="E72" s="101">
        <v>51.76</v>
      </c>
    </row>
    <row r="73" spans="2:5" ht="50.1" customHeight="1">
      <c r="B73" s="86">
        <v>90712</v>
      </c>
      <c r="C73" s="8" t="s">
        <v>115</v>
      </c>
      <c r="D73" s="86" t="s">
        <v>6581</v>
      </c>
      <c r="E73" s="101">
        <v>85.65</v>
      </c>
    </row>
    <row r="74" spans="2:5" ht="50.1" customHeight="1">
      <c r="B74" s="86">
        <v>90713</v>
      </c>
      <c r="C74" s="8" t="s">
        <v>116</v>
      </c>
      <c r="D74" s="86" t="s">
        <v>6581</v>
      </c>
      <c r="E74" s="101">
        <v>135.84</v>
      </c>
    </row>
    <row r="75" spans="2:5" ht="50.1" customHeight="1">
      <c r="B75" s="86">
        <v>90714</v>
      </c>
      <c r="C75" s="8" t="s">
        <v>117</v>
      </c>
      <c r="D75" s="86" t="s">
        <v>6581</v>
      </c>
      <c r="E75" s="101">
        <v>167.43</v>
      </c>
    </row>
    <row r="76" spans="2:5" ht="50.1" customHeight="1">
      <c r="B76" s="86">
        <v>90715</v>
      </c>
      <c r="C76" s="8" t="s">
        <v>118</v>
      </c>
      <c r="D76" s="86" t="s">
        <v>6581</v>
      </c>
      <c r="E76" s="101">
        <v>222.96</v>
      </c>
    </row>
    <row r="77" spans="2:5" ht="50.1" customHeight="1">
      <c r="B77" s="86">
        <v>90716</v>
      </c>
      <c r="C77" s="8" t="s">
        <v>119</v>
      </c>
      <c r="D77" s="86" t="s">
        <v>6581</v>
      </c>
      <c r="E77" s="101">
        <v>31.4</v>
      </c>
    </row>
    <row r="78" spans="2:5" ht="50.1" customHeight="1">
      <c r="B78" s="86">
        <v>90717</v>
      </c>
      <c r="C78" s="8" t="s">
        <v>120</v>
      </c>
      <c r="D78" s="86" t="s">
        <v>6581</v>
      </c>
      <c r="E78" s="101">
        <v>47.65</v>
      </c>
    </row>
    <row r="79" spans="2:5" ht="50.1" customHeight="1">
      <c r="B79" s="86">
        <v>90718</v>
      </c>
      <c r="C79" s="8" t="s">
        <v>121</v>
      </c>
      <c r="D79" s="86" t="s">
        <v>6581</v>
      </c>
      <c r="E79" s="101">
        <v>75.61</v>
      </c>
    </row>
    <row r="80" spans="2:5" ht="50.1" customHeight="1">
      <c r="B80" s="86">
        <v>90719</v>
      </c>
      <c r="C80" s="8" t="s">
        <v>122</v>
      </c>
      <c r="D80" s="86" t="s">
        <v>6581</v>
      </c>
      <c r="E80" s="101">
        <v>103.03</v>
      </c>
    </row>
    <row r="81" spans="2:5" ht="50.1" customHeight="1">
      <c r="B81" s="86">
        <v>90720</v>
      </c>
      <c r="C81" s="8" t="s">
        <v>123</v>
      </c>
      <c r="D81" s="86" t="s">
        <v>6581</v>
      </c>
      <c r="E81" s="101">
        <v>143.35</v>
      </c>
    </row>
    <row r="82" spans="2:5" ht="50.1" customHeight="1">
      <c r="B82" s="86">
        <v>90721</v>
      </c>
      <c r="C82" s="8" t="s">
        <v>124</v>
      </c>
      <c r="D82" s="86" t="s">
        <v>6581</v>
      </c>
      <c r="E82" s="101">
        <v>175.74</v>
      </c>
    </row>
    <row r="83" spans="2:5" ht="50.1" customHeight="1">
      <c r="B83" s="86">
        <v>90723</v>
      </c>
      <c r="C83" s="8" t="s">
        <v>125</v>
      </c>
      <c r="D83" s="86" t="s">
        <v>6581</v>
      </c>
      <c r="E83" s="101">
        <v>458.76</v>
      </c>
    </row>
    <row r="84" spans="2:5" ht="50.1" customHeight="1">
      <c r="B84" s="86">
        <v>90724</v>
      </c>
      <c r="C84" s="8" t="s">
        <v>126</v>
      </c>
      <c r="D84" s="86" t="s">
        <v>6341</v>
      </c>
      <c r="E84" s="101">
        <v>17.059999999999999</v>
      </c>
    </row>
    <row r="85" spans="2:5" ht="50.1" customHeight="1">
      <c r="B85" s="86">
        <v>90725</v>
      </c>
      <c r="C85" s="8" t="s">
        <v>127</v>
      </c>
      <c r="D85" s="86" t="s">
        <v>6341</v>
      </c>
      <c r="E85" s="101">
        <v>21.06</v>
      </c>
    </row>
    <row r="86" spans="2:5" ht="50.1" customHeight="1">
      <c r="B86" s="86">
        <v>90726</v>
      </c>
      <c r="C86" s="8" t="s">
        <v>128</v>
      </c>
      <c r="D86" s="86" t="s">
        <v>6341</v>
      </c>
      <c r="E86" s="101">
        <v>25.06</v>
      </c>
    </row>
    <row r="87" spans="2:5" ht="50.1" customHeight="1">
      <c r="B87" s="86">
        <v>90727</v>
      </c>
      <c r="C87" s="8" t="s">
        <v>129</v>
      </c>
      <c r="D87" s="86" t="s">
        <v>6341</v>
      </c>
      <c r="E87" s="101">
        <v>29.06</v>
      </c>
    </row>
    <row r="88" spans="2:5" ht="50.1" customHeight="1">
      <c r="B88" s="86">
        <v>90728</v>
      </c>
      <c r="C88" s="8" t="s">
        <v>130</v>
      </c>
      <c r="D88" s="86" t="s">
        <v>6341</v>
      </c>
      <c r="E88" s="101">
        <v>33.06</v>
      </c>
    </row>
    <row r="89" spans="2:5" ht="50.1" customHeight="1">
      <c r="B89" s="86">
        <v>90729</v>
      </c>
      <c r="C89" s="8" t="s">
        <v>131</v>
      </c>
      <c r="D89" s="86" t="s">
        <v>6341</v>
      </c>
      <c r="E89" s="101">
        <v>37.07</v>
      </c>
    </row>
    <row r="90" spans="2:5" ht="50.1" customHeight="1">
      <c r="B90" s="86">
        <v>90730</v>
      </c>
      <c r="C90" s="8" t="s">
        <v>132</v>
      </c>
      <c r="D90" s="86" t="s">
        <v>6341</v>
      </c>
      <c r="E90" s="101">
        <v>41.1</v>
      </c>
    </row>
    <row r="91" spans="2:5" ht="50.1" customHeight="1">
      <c r="B91" s="86">
        <v>90731</v>
      </c>
      <c r="C91" s="8" t="s">
        <v>133</v>
      </c>
      <c r="D91" s="86" t="s">
        <v>6341</v>
      </c>
      <c r="E91" s="101">
        <v>45.1</v>
      </c>
    </row>
    <row r="92" spans="2:5" ht="50.1" customHeight="1">
      <c r="B92" s="86">
        <v>90732</v>
      </c>
      <c r="C92" s="8" t="s">
        <v>134</v>
      </c>
      <c r="D92" s="86" t="s">
        <v>6341</v>
      </c>
      <c r="E92" s="101">
        <v>57.1</v>
      </c>
    </row>
    <row r="93" spans="2:5" ht="50.1" customHeight="1">
      <c r="B93" s="86">
        <v>90733</v>
      </c>
      <c r="C93" s="8" t="s">
        <v>135</v>
      </c>
      <c r="D93" s="86" t="s">
        <v>6581</v>
      </c>
      <c r="E93" s="101">
        <v>1.85</v>
      </c>
    </row>
    <row r="94" spans="2:5" ht="50.1" customHeight="1">
      <c r="B94" s="86">
        <v>90734</v>
      </c>
      <c r="C94" s="8" t="s">
        <v>136</v>
      </c>
      <c r="D94" s="86" t="s">
        <v>6581</v>
      </c>
      <c r="E94" s="101">
        <v>2.25</v>
      </c>
    </row>
    <row r="95" spans="2:5" ht="50.1" customHeight="1">
      <c r="B95" s="86">
        <v>90735</v>
      </c>
      <c r="C95" s="8" t="s">
        <v>137</v>
      </c>
      <c r="D95" s="86" t="s">
        <v>6581</v>
      </c>
      <c r="E95" s="101">
        <v>2.68</v>
      </c>
    </row>
    <row r="96" spans="2:5" ht="50.1" customHeight="1">
      <c r="B96" s="86">
        <v>90736</v>
      </c>
      <c r="C96" s="8" t="s">
        <v>138</v>
      </c>
      <c r="D96" s="86" t="s">
        <v>6581</v>
      </c>
      <c r="E96" s="101">
        <v>3.09</v>
      </c>
    </row>
    <row r="97" spans="2:5" ht="50.1" customHeight="1">
      <c r="B97" s="86">
        <v>90737</v>
      </c>
      <c r="C97" s="8" t="s">
        <v>139</v>
      </c>
      <c r="D97" s="86" t="s">
        <v>6581</v>
      </c>
      <c r="E97" s="101">
        <v>3.5</v>
      </c>
    </row>
    <row r="98" spans="2:5" ht="50.1" customHeight="1">
      <c r="B98" s="86">
        <v>90738</v>
      </c>
      <c r="C98" s="8" t="s">
        <v>140</v>
      </c>
      <c r="D98" s="86" t="s">
        <v>6581</v>
      </c>
      <c r="E98" s="101">
        <v>3.92</v>
      </c>
    </row>
    <row r="99" spans="2:5" ht="50.1" customHeight="1">
      <c r="B99" s="86">
        <v>90739</v>
      </c>
      <c r="C99" s="8" t="s">
        <v>141</v>
      </c>
      <c r="D99" s="86" t="s">
        <v>6581</v>
      </c>
      <c r="E99" s="101">
        <v>9.81</v>
      </c>
    </row>
    <row r="100" spans="2:5" ht="50.1" customHeight="1">
      <c r="B100" s="86">
        <v>90740</v>
      </c>
      <c r="C100" s="8" t="s">
        <v>142</v>
      </c>
      <c r="D100" s="86" t="s">
        <v>6581</v>
      </c>
      <c r="E100" s="101">
        <v>4.13</v>
      </c>
    </row>
    <row r="101" spans="2:5" ht="50.1" customHeight="1">
      <c r="B101" s="86">
        <v>90741</v>
      </c>
      <c r="C101" s="8" t="s">
        <v>143</v>
      </c>
      <c r="D101" s="86" t="s">
        <v>6581</v>
      </c>
      <c r="E101" s="101">
        <v>4.54</v>
      </c>
    </row>
    <row r="102" spans="2:5" ht="50.1" customHeight="1">
      <c r="B102" s="86">
        <v>90742</v>
      </c>
      <c r="C102" s="8" t="s">
        <v>144</v>
      </c>
      <c r="D102" s="86" t="s">
        <v>6581</v>
      </c>
      <c r="E102" s="101">
        <v>4.96</v>
      </c>
    </row>
    <row r="103" spans="2:5" ht="50.1" customHeight="1">
      <c r="B103" s="86">
        <v>90743</v>
      </c>
      <c r="C103" s="8" t="s">
        <v>145</v>
      </c>
      <c r="D103" s="86" t="s">
        <v>6581</v>
      </c>
      <c r="E103" s="101">
        <v>5.37</v>
      </c>
    </row>
    <row r="104" spans="2:5" ht="50.1" customHeight="1">
      <c r="B104" s="86">
        <v>90744</v>
      </c>
      <c r="C104" s="8" t="s">
        <v>146</v>
      </c>
      <c r="D104" s="86" t="s">
        <v>6581</v>
      </c>
      <c r="E104" s="101">
        <v>5.79</v>
      </c>
    </row>
    <row r="105" spans="2:5" ht="50.1" customHeight="1">
      <c r="B105" s="86">
        <v>90745</v>
      </c>
      <c r="C105" s="8" t="s">
        <v>147</v>
      </c>
      <c r="D105" s="86" t="s">
        <v>6581</v>
      </c>
      <c r="E105" s="101">
        <v>14.02</v>
      </c>
    </row>
    <row r="106" spans="2:5" ht="50.1" customHeight="1">
      <c r="B106" s="86">
        <v>90746</v>
      </c>
      <c r="C106" s="8" t="s">
        <v>148</v>
      </c>
      <c r="D106" s="86" t="s">
        <v>6581</v>
      </c>
      <c r="E106" s="101">
        <v>2.5099999999999998</v>
      </c>
    </row>
    <row r="107" spans="2:5" ht="50.1" customHeight="1">
      <c r="B107" s="86">
        <v>90747</v>
      </c>
      <c r="C107" s="8" t="s">
        <v>149</v>
      </c>
      <c r="D107" s="86" t="s">
        <v>6581</v>
      </c>
      <c r="E107" s="101">
        <v>10.79</v>
      </c>
    </row>
    <row r="108" spans="2:5" ht="50.1" customHeight="1">
      <c r="B108" s="86">
        <v>90748</v>
      </c>
      <c r="C108" s="8" t="s">
        <v>150</v>
      </c>
      <c r="D108" s="86" t="s">
        <v>6581</v>
      </c>
      <c r="E108" s="101">
        <v>3.32</v>
      </c>
    </row>
    <row r="109" spans="2:5" ht="50.1" customHeight="1">
      <c r="B109" s="86">
        <v>90749</v>
      </c>
      <c r="C109" s="8" t="s">
        <v>151</v>
      </c>
      <c r="D109" s="86" t="s">
        <v>6581</v>
      </c>
      <c r="E109" s="101">
        <v>3.73</v>
      </c>
    </row>
    <row r="110" spans="2:5" ht="50.1" customHeight="1">
      <c r="B110" s="86">
        <v>90750</v>
      </c>
      <c r="C110" s="8" t="s">
        <v>152</v>
      </c>
      <c r="D110" s="86" t="s">
        <v>6581</v>
      </c>
      <c r="E110" s="101">
        <v>4.1500000000000004</v>
      </c>
    </row>
    <row r="111" spans="2:5" ht="50.1" customHeight="1">
      <c r="B111" s="86">
        <v>90751</v>
      </c>
      <c r="C111" s="8" t="s">
        <v>153</v>
      </c>
      <c r="D111" s="86" t="s">
        <v>6581</v>
      </c>
      <c r="E111" s="101">
        <v>4.5599999999999996</v>
      </c>
    </row>
    <row r="112" spans="2:5" ht="50.1" customHeight="1">
      <c r="B112" s="86">
        <v>90752</v>
      </c>
      <c r="C112" s="8" t="s">
        <v>154</v>
      </c>
      <c r="D112" s="86" t="s">
        <v>6581</v>
      </c>
      <c r="E112" s="101">
        <v>4.9800000000000004</v>
      </c>
    </row>
    <row r="113" spans="2:5" ht="50.1" customHeight="1">
      <c r="B113" s="86">
        <v>90753</v>
      </c>
      <c r="C113" s="8" t="s">
        <v>155</v>
      </c>
      <c r="D113" s="86" t="s">
        <v>6581</v>
      </c>
      <c r="E113" s="101">
        <v>5.38</v>
      </c>
    </row>
    <row r="114" spans="2:5" ht="50.1" customHeight="1">
      <c r="B114" s="86">
        <v>90754</v>
      </c>
      <c r="C114" s="8" t="s">
        <v>156</v>
      </c>
      <c r="D114" s="86" t="s">
        <v>6581</v>
      </c>
      <c r="E114" s="101">
        <v>13.14</v>
      </c>
    </row>
    <row r="115" spans="2:5" ht="50.1" customHeight="1">
      <c r="B115" s="86">
        <v>90755</v>
      </c>
      <c r="C115" s="8" t="s">
        <v>157</v>
      </c>
      <c r="D115" s="86" t="s">
        <v>6581</v>
      </c>
      <c r="E115" s="101">
        <v>5.6</v>
      </c>
    </row>
    <row r="116" spans="2:5" ht="50.1" customHeight="1">
      <c r="B116" s="86">
        <v>90756</v>
      </c>
      <c r="C116" s="8" t="s">
        <v>158</v>
      </c>
      <c r="D116" s="86" t="s">
        <v>6581</v>
      </c>
      <c r="E116" s="101">
        <v>6.01</v>
      </c>
    </row>
    <row r="117" spans="2:5" ht="50.1" customHeight="1">
      <c r="B117" s="86">
        <v>90757</v>
      </c>
      <c r="C117" s="8" t="s">
        <v>159</v>
      </c>
      <c r="D117" s="86" t="s">
        <v>6581</v>
      </c>
      <c r="E117" s="101">
        <v>6.42</v>
      </c>
    </row>
    <row r="118" spans="2:5" ht="50.1" customHeight="1">
      <c r="B118" s="86">
        <v>90758</v>
      </c>
      <c r="C118" s="8" t="s">
        <v>160</v>
      </c>
      <c r="D118" s="86" t="s">
        <v>6581</v>
      </c>
      <c r="E118" s="101">
        <v>6.84</v>
      </c>
    </row>
    <row r="119" spans="2:5" ht="50.1" customHeight="1">
      <c r="B119" s="86">
        <v>90759</v>
      </c>
      <c r="C119" s="8" t="s">
        <v>161</v>
      </c>
      <c r="D119" s="86" t="s">
        <v>6581</v>
      </c>
      <c r="E119" s="101">
        <v>7.25</v>
      </c>
    </row>
    <row r="120" spans="2:5" ht="50.1" customHeight="1">
      <c r="B120" s="86">
        <v>90760</v>
      </c>
      <c r="C120" s="8" t="s">
        <v>162</v>
      </c>
      <c r="D120" s="86" t="s">
        <v>6581</v>
      </c>
      <c r="E120" s="101">
        <v>17.37</v>
      </c>
    </row>
    <row r="121" spans="2:5" ht="50.1" customHeight="1">
      <c r="B121" s="86">
        <v>90761</v>
      </c>
      <c r="C121" s="8" t="s">
        <v>163</v>
      </c>
      <c r="D121" s="86" t="s">
        <v>6581</v>
      </c>
      <c r="E121" s="101">
        <v>3.08</v>
      </c>
    </row>
    <row r="122" spans="2:5" ht="50.1" customHeight="1">
      <c r="B122" s="86">
        <v>90762</v>
      </c>
      <c r="C122" s="8" t="s">
        <v>164</v>
      </c>
      <c r="D122" s="86" t="s">
        <v>6581</v>
      </c>
      <c r="E122" s="101">
        <v>12.83</v>
      </c>
    </row>
    <row r="123" spans="2:5" ht="50.1" customHeight="1">
      <c r="B123" s="86">
        <v>94869</v>
      </c>
      <c r="C123" s="8" t="s">
        <v>165</v>
      </c>
      <c r="D123" s="86" t="s">
        <v>6581</v>
      </c>
      <c r="E123" s="101">
        <v>92.41</v>
      </c>
    </row>
    <row r="124" spans="2:5" ht="50.1" customHeight="1">
      <c r="B124" s="86">
        <v>94870</v>
      </c>
      <c r="C124" s="8" t="s">
        <v>166</v>
      </c>
      <c r="D124" s="86" t="s">
        <v>6581</v>
      </c>
      <c r="E124" s="101">
        <v>0.61</v>
      </c>
    </row>
    <row r="125" spans="2:5" ht="50.1" customHeight="1">
      <c r="B125" s="86">
        <v>94871</v>
      </c>
      <c r="C125" s="8" t="s">
        <v>167</v>
      </c>
      <c r="D125" s="86" t="s">
        <v>6581</v>
      </c>
      <c r="E125" s="101">
        <v>109.6</v>
      </c>
    </row>
    <row r="126" spans="2:5" ht="50.1" customHeight="1">
      <c r="B126" s="86">
        <v>94872</v>
      </c>
      <c r="C126" s="8" t="s">
        <v>168</v>
      </c>
      <c r="D126" s="86" t="s">
        <v>6581</v>
      </c>
      <c r="E126" s="101">
        <v>1.07</v>
      </c>
    </row>
    <row r="127" spans="2:5" ht="50.1" customHeight="1">
      <c r="B127" s="86">
        <v>94875</v>
      </c>
      <c r="C127" s="8" t="s">
        <v>169</v>
      </c>
      <c r="D127" s="86" t="s">
        <v>6581</v>
      </c>
      <c r="E127" s="101">
        <v>645.71</v>
      </c>
    </row>
    <row r="128" spans="2:5" ht="50.1" customHeight="1">
      <c r="B128" s="86">
        <v>94876</v>
      </c>
      <c r="C128" s="8" t="s">
        <v>170</v>
      </c>
      <c r="D128" s="86" t="s">
        <v>6581</v>
      </c>
      <c r="E128" s="101">
        <v>16.32</v>
      </c>
    </row>
    <row r="129" spans="2:5" ht="50.1" customHeight="1">
      <c r="B129" s="86">
        <v>94878</v>
      </c>
      <c r="C129" s="8" t="s">
        <v>171</v>
      </c>
      <c r="D129" s="86" t="s">
        <v>6581</v>
      </c>
      <c r="E129" s="101">
        <v>19.16</v>
      </c>
    </row>
    <row r="130" spans="2:5" ht="50.1" customHeight="1">
      <c r="B130" s="86">
        <v>94879</v>
      </c>
      <c r="C130" s="8" t="s">
        <v>172</v>
      </c>
      <c r="D130" s="86" t="s">
        <v>6581</v>
      </c>
      <c r="E130" s="101">
        <v>861.04</v>
      </c>
    </row>
    <row r="131" spans="2:5" ht="50.1" customHeight="1">
      <c r="B131" s="86">
        <v>94880</v>
      </c>
      <c r="C131" s="8" t="s">
        <v>173</v>
      </c>
      <c r="D131" s="86" t="s">
        <v>6581</v>
      </c>
      <c r="E131" s="101">
        <v>23.45</v>
      </c>
    </row>
    <row r="132" spans="2:5" ht="50.1" customHeight="1">
      <c r="B132" s="86">
        <v>94881</v>
      </c>
      <c r="C132" s="8" t="s">
        <v>174</v>
      </c>
      <c r="D132" s="86" t="s">
        <v>6581</v>
      </c>
      <c r="E132" s="101">
        <v>1340.66</v>
      </c>
    </row>
    <row r="133" spans="2:5" ht="50.1" customHeight="1">
      <c r="B133" s="86">
        <v>94882</v>
      </c>
      <c r="C133" s="8" t="s">
        <v>175</v>
      </c>
      <c r="D133" s="86" t="s">
        <v>6581</v>
      </c>
      <c r="E133" s="101">
        <v>27.82</v>
      </c>
    </row>
    <row r="134" spans="2:5" ht="50.1" customHeight="1">
      <c r="B134" s="86">
        <v>94884</v>
      </c>
      <c r="C134" s="8" t="s">
        <v>176</v>
      </c>
      <c r="D134" s="86" t="s">
        <v>6581</v>
      </c>
      <c r="E134" s="101">
        <v>36.67</v>
      </c>
    </row>
    <row r="135" spans="2:5" ht="50.1" customHeight="1">
      <c r="B135" s="86">
        <v>94885</v>
      </c>
      <c r="C135" s="8" t="s">
        <v>177</v>
      </c>
      <c r="D135" s="86" t="s">
        <v>6581</v>
      </c>
      <c r="E135" s="101">
        <v>92.59</v>
      </c>
    </row>
    <row r="136" spans="2:5" ht="50.1" customHeight="1">
      <c r="B136" s="86">
        <v>94886</v>
      </c>
      <c r="C136" s="8" t="s">
        <v>178</v>
      </c>
      <c r="D136" s="86" t="s">
        <v>6581</v>
      </c>
      <c r="E136" s="101">
        <v>0.79</v>
      </c>
    </row>
    <row r="137" spans="2:5" ht="50.1" customHeight="1">
      <c r="B137" s="86">
        <v>94887</v>
      </c>
      <c r="C137" s="8" t="s">
        <v>179</v>
      </c>
      <c r="D137" s="86" t="s">
        <v>6581</v>
      </c>
      <c r="E137" s="101">
        <v>109.9</v>
      </c>
    </row>
    <row r="138" spans="2:5" ht="50.1" customHeight="1">
      <c r="B138" s="86">
        <v>94888</v>
      </c>
      <c r="C138" s="8" t="s">
        <v>180</v>
      </c>
      <c r="D138" s="86" t="s">
        <v>6581</v>
      </c>
      <c r="E138" s="101">
        <v>1.37</v>
      </c>
    </row>
    <row r="139" spans="2:5" ht="50.1" customHeight="1">
      <c r="B139" s="86">
        <v>94891</v>
      </c>
      <c r="C139" s="8" t="s">
        <v>181</v>
      </c>
      <c r="D139" s="86" t="s">
        <v>6581</v>
      </c>
      <c r="E139" s="101">
        <v>648.33000000000004</v>
      </c>
    </row>
    <row r="140" spans="2:5" ht="50.1" customHeight="1">
      <c r="B140" s="86">
        <v>94892</v>
      </c>
      <c r="C140" s="8" t="s">
        <v>182</v>
      </c>
      <c r="D140" s="86" t="s">
        <v>6581</v>
      </c>
      <c r="E140" s="101">
        <v>18.940000000000001</v>
      </c>
    </row>
    <row r="141" spans="2:5" ht="50.1" customHeight="1">
      <c r="B141" s="86">
        <v>94894</v>
      </c>
      <c r="C141" s="8" t="s">
        <v>183</v>
      </c>
      <c r="D141" s="86" t="s">
        <v>6581</v>
      </c>
      <c r="E141" s="101">
        <v>22.01</v>
      </c>
    </row>
    <row r="142" spans="2:5" ht="50.1" customHeight="1">
      <c r="B142" s="86">
        <v>94895</v>
      </c>
      <c r="C142" s="8" t="s">
        <v>184</v>
      </c>
      <c r="D142" s="86" t="s">
        <v>6581</v>
      </c>
      <c r="E142" s="101">
        <v>864.19</v>
      </c>
    </row>
    <row r="143" spans="2:5" ht="50.1" customHeight="1">
      <c r="B143" s="86">
        <v>94896</v>
      </c>
      <c r="C143" s="8" t="s">
        <v>185</v>
      </c>
      <c r="D143" s="86" t="s">
        <v>6581</v>
      </c>
      <c r="E143" s="101">
        <v>26.6</v>
      </c>
    </row>
    <row r="144" spans="2:5" ht="50.1" customHeight="1">
      <c r="B144" s="86">
        <v>94897</v>
      </c>
      <c r="C144" s="8" t="s">
        <v>186</v>
      </c>
      <c r="D144" s="86" t="s">
        <v>6581</v>
      </c>
      <c r="E144" s="101">
        <v>1344.02</v>
      </c>
    </row>
    <row r="145" spans="2:5" ht="50.1" customHeight="1">
      <c r="B145" s="86">
        <v>94898</v>
      </c>
      <c r="C145" s="8" t="s">
        <v>187</v>
      </c>
      <c r="D145" s="86" t="s">
        <v>6581</v>
      </c>
      <c r="E145" s="101">
        <v>31.18</v>
      </c>
    </row>
    <row r="146" spans="2:5" ht="50.1" customHeight="1">
      <c r="B146" s="86">
        <v>94900</v>
      </c>
      <c r="C146" s="8" t="s">
        <v>188</v>
      </c>
      <c r="D146" s="86" t="s">
        <v>6581</v>
      </c>
      <c r="E146" s="101">
        <v>40.36</v>
      </c>
    </row>
    <row r="147" spans="2:5" ht="50.1" customHeight="1">
      <c r="B147" s="86">
        <v>97121</v>
      </c>
      <c r="C147" s="8" t="s">
        <v>189</v>
      </c>
      <c r="D147" s="86" t="s">
        <v>6581</v>
      </c>
      <c r="E147" s="101">
        <v>1.37</v>
      </c>
    </row>
    <row r="148" spans="2:5" ht="50.1" customHeight="1">
      <c r="B148" s="86">
        <v>97122</v>
      </c>
      <c r="C148" s="8" t="s">
        <v>190</v>
      </c>
      <c r="D148" s="86" t="s">
        <v>6581</v>
      </c>
      <c r="E148" s="101">
        <v>1.9</v>
      </c>
    </row>
    <row r="149" spans="2:5" ht="50.1" customHeight="1">
      <c r="B149" s="86">
        <v>97123</v>
      </c>
      <c r="C149" s="8" t="s">
        <v>191</v>
      </c>
      <c r="D149" s="86" t="s">
        <v>6581</v>
      </c>
      <c r="E149" s="101">
        <v>2.41</v>
      </c>
    </row>
    <row r="150" spans="2:5" ht="50.1" customHeight="1">
      <c r="B150" s="86">
        <v>97124</v>
      </c>
      <c r="C150" s="8" t="s">
        <v>192</v>
      </c>
      <c r="D150" s="86" t="s">
        <v>6581</v>
      </c>
      <c r="E150" s="101">
        <v>0.6</v>
      </c>
    </row>
    <row r="151" spans="2:5" ht="50.1" customHeight="1">
      <c r="B151" s="86">
        <v>97125</v>
      </c>
      <c r="C151" s="8" t="s">
        <v>193</v>
      </c>
      <c r="D151" s="86" t="s">
        <v>6581</v>
      </c>
      <c r="E151" s="101">
        <v>0.85</v>
      </c>
    </row>
    <row r="152" spans="2:5" ht="50.1" customHeight="1">
      <c r="B152" s="86">
        <v>97126</v>
      </c>
      <c r="C152" s="8" t="s">
        <v>194</v>
      </c>
      <c r="D152" s="86" t="s">
        <v>6581</v>
      </c>
      <c r="E152" s="101">
        <v>1.07</v>
      </c>
    </row>
    <row r="153" spans="2:5" ht="50.1" customHeight="1">
      <c r="B153" s="86">
        <v>92833</v>
      </c>
      <c r="C153" s="8" t="s">
        <v>195</v>
      </c>
      <c r="D153" s="86" t="s">
        <v>6581</v>
      </c>
      <c r="E153" s="101">
        <v>108.68</v>
      </c>
    </row>
    <row r="154" spans="2:5" ht="50.1" customHeight="1">
      <c r="B154" s="86">
        <v>92834</v>
      </c>
      <c r="C154" s="8" t="s">
        <v>196</v>
      </c>
      <c r="D154" s="86" t="s">
        <v>6581</v>
      </c>
      <c r="E154" s="101">
        <v>5.75</v>
      </c>
    </row>
    <row r="155" spans="2:5" ht="50.1" customHeight="1">
      <c r="B155" s="86">
        <v>92835</v>
      </c>
      <c r="C155" s="8" t="s">
        <v>197</v>
      </c>
      <c r="D155" s="86" t="s">
        <v>6581</v>
      </c>
      <c r="E155" s="101">
        <v>143.22999999999999</v>
      </c>
    </row>
    <row r="156" spans="2:5" ht="50.1" customHeight="1">
      <c r="B156" s="86">
        <v>92836</v>
      </c>
      <c r="C156" s="8" t="s">
        <v>198</v>
      </c>
      <c r="D156" s="86" t="s">
        <v>6581</v>
      </c>
      <c r="E156" s="101">
        <v>7.36</v>
      </c>
    </row>
    <row r="157" spans="2:5" ht="50.1" customHeight="1">
      <c r="B157" s="86">
        <v>92837</v>
      </c>
      <c r="C157" s="8" t="s">
        <v>199</v>
      </c>
      <c r="D157" s="86" t="s">
        <v>6581</v>
      </c>
      <c r="E157" s="101">
        <v>180.47</v>
      </c>
    </row>
    <row r="158" spans="2:5" ht="50.1" customHeight="1">
      <c r="B158" s="86">
        <v>92838</v>
      </c>
      <c r="C158" s="8" t="s">
        <v>200</v>
      </c>
      <c r="D158" s="86" t="s">
        <v>6581</v>
      </c>
      <c r="E158" s="101">
        <v>8.83</v>
      </c>
    </row>
    <row r="159" spans="2:5" ht="50.1" customHeight="1">
      <c r="B159" s="86">
        <v>92839</v>
      </c>
      <c r="C159" s="8" t="s">
        <v>201</v>
      </c>
      <c r="D159" s="86" t="s">
        <v>6581</v>
      </c>
      <c r="E159" s="101">
        <v>236.98</v>
      </c>
    </row>
    <row r="160" spans="2:5" ht="50.1" customHeight="1">
      <c r="B160" s="86">
        <v>92840</v>
      </c>
      <c r="C160" s="8" t="s">
        <v>202</v>
      </c>
      <c r="D160" s="86" t="s">
        <v>6581</v>
      </c>
      <c r="E160" s="101">
        <v>10.47</v>
      </c>
    </row>
    <row r="161" spans="2:5" ht="50.1" customHeight="1">
      <c r="B161" s="86">
        <v>92841</v>
      </c>
      <c r="C161" s="8" t="s">
        <v>203</v>
      </c>
      <c r="D161" s="86" t="s">
        <v>6581</v>
      </c>
      <c r="E161" s="101">
        <v>268.61</v>
      </c>
    </row>
    <row r="162" spans="2:5" ht="50.1" customHeight="1">
      <c r="B162" s="86">
        <v>92842</v>
      </c>
      <c r="C162" s="8" t="s">
        <v>204</v>
      </c>
      <c r="D162" s="86" t="s">
        <v>6581</v>
      </c>
      <c r="E162" s="101">
        <v>11.95</v>
      </c>
    </row>
    <row r="163" spans="2:5" ht="50.1" customHeight="1">
      <c r="B163" s="86">
        <v>92844</v>
      </c>
      <c r="C163" s="8" t="s">
        <v>205</v>
      </c>
      <c r="D163" s="86" t="s">
        <v>6581</v>
      </c>
      <c r="E163" s="101">
        <v>13.58</v>
      </c>
    </row>
    <row r="164" spans="2:5" ht="50.1" customHeight="1">
      <c r="B164" s="86">
        <v>92846</v>
      </c>
      <c r="C164" s="8" t="s">
        <v>206</v>
      </c>
      <c r="D164" s="86" t="s">
        <v>6581</v>
      </c>
      <c r="E164" s="101">
        <v>15.06</v>
      </c>
    </row>
    <row r="165" spans="2:5" ht="50.1" customHeight="1">
      <c r="B165" s="86">
        <v>92847</v>
      </c>
      <c r="C165" s="8" t="s">
        <v>207</v>
      </c>
      <c r="D165" s="86" t="s">
        <v>6581</v>
      </c>
      <c r="E165" s="101">
        <v>469.27</v>
      </c>
    </row>
    <row r="166" spans="2:5" ht="50.1" customHeight="1">
      <c r="B166" s="86">
        <v>92848</v>
      </c>
      <c r="C166" s="8" t="s">
        <v>208</v>
      </c>
      <c r="D166" s="86" t="s">
        <v>6581</v>
      </c>
      <c r="E166" s="101">
        <v>16.71</v>
      </c>
    </row>
    <row r="167" spans="2:5" ht="50.1" customHeight="1">
      <c r="B167" s="86">
        <v>92849</v>
      </c>
      <c r="C167" s="8" t="s">
        <v>209</v>
      </c>
      <c r="D167" s="86" t="s">
        <v>6581</v>
      </c>
      <c r="E167" s="101">
        <v>113.94</v>
      </c>
    </row>
    <row r="168" spans="2:5" ht="50.1" customHeight="1">
      <c r="B168" s="86">
        <v>92850</v>
      </c>
      <c r="C168" s="8" t="s">
        <v>210</v>
      </c>
      <c r="D168" s="86" t="s">
        <v>6581</v>
      </c>
      <c r="E168" s="101">
        <v>10.91</v>
      </c>
    </row>
    <row r="169" spans="2:5" ht="50.1" customHeight="1">
      <c r="B169" s="86">
        <v>92851</v>
      </c>
      <c r="C169" s="8" t="s">
        <v>211</v>
      </c>
      <c r="D169" s="86" t="s">
        <v>6581</v>
      </c>
      <c r="E169" s="101">
        <v>149.76</v>
      </c>
    </row>
    <row r="170" spans="2:5" ht="50.1" customHeight="1">
      <c r="B170" s="86">
        <v>92852</v>
      </c>
      <c r="C170" s="8" t="s">
        <v>212</v>
      </c>
      <c r="D170" s="86" t="s">
        <v>6581</v>
      </c>
      <c r="E170" s="101">
        <v>13.77</v>
      </c>
    </row>
    <row r="171" spans="2:5" ht="50.1" customHeight="1">
      <c r="B171" s="86">
        <v>92853</v>
      </c>
      <c r="C171" s="8" t="s">
        <v>213</v>
      </c>
      <c r="D171" s="86" t="s">
        <v>6581</v>
      </c>
      <c r="E171" s="101">
        <v>188.57</v>
      </c>
    </row>
    <row r="172" spans="2:5" ht="50.1" customHeight="1">
      <c r="B172" s="86">
        <v>92854</v>
      </c>
      <c r="C172" s="8" t="s">
        <v>214</v>
      </c>
      <c r="D172" s="86" t="s">
        <v>6581</v>
      </c>
      <c r="E172" s="101">
        <v>16.78</v>
      </c>
    </row>
    <row r="173" spans="2:5" ht="50.1" customHeight="1">
      <c r="B173" s="86">
        <v>92855</v>
      </c>
      <c r="C173" s="8" t="s">
        <v>215</v>
      </c>
      <c r="D173" s="86" t="s">
        <v>6581</v>
      </c>
      <c r="E173" s="101">
        <v>246.45</v>
      </c>
    </row>
    <row r="174" spans="2:5" ht="50.1" customHeight="1">
      <c r="B174" s="86">
        <v>92856</v>
      </c>
      <c r="C174" s="8" t="s">
        <v>216</v>
      </c>
      <c r="D174" s="86" t="s">
        <v>6581</v>
      </c>
      <c r="E174" s="101">
        <v>19.77</v>
      </c>
    </row>
    <row r="175" spans="2:5" ht="50.1" customHeight="1">
      <c r="B175" s="86">
        <v>92857</v>
      </c>
      <c r="C175" s="8" t="s">
        <v>217</v>
      </c>
      <c r="D175" s="86" t="s">
        <v>6581</v>
      </c>
      <c r="E175" s="101">
        <v>279.48</v>
      </c>
    </row>
    <row r="176" spans="2:5" ht="50.1" customHeight="1">
      <c r="B176" s="86">
        <v>92858</v>
      </c>
      <c r="C176" s="8" t="s">
        <v>218</v>
      </c>
      <c r="D176" s="86" t="s">
        <v>6581</v>
      </c>
      <c r="E176" s="101">
        <v>22.63</v>
      </c>
    </row>
    <row r="177" spans="2:5" ht="50.1" customHeight="1">
      <c r="B177" s="86">
        <v>92860</v>
      </c>
      <c r="C177" s="8" t="s">
        <v>219</v>
      </c>
      <c r="D177" s="86" t="s">
        <v>6581</v>
      </c>
      <c r="E177" s="101">
        <v>25.69</v>
      </c>
    </row>
    <row r="178" spans="2:5" ht="50.1" customHeight="1">
      <c r="B178" s="86">
        <v>92862</v>
      </c>
      <c r="C178" s="8" t="s">
        <v>220</v>
      </c>
      <c r="D178" s="86" t="s">
        <v>6581</v>
      </c>
      <c r="E178" s="101">
        <v>28.67</v>
      </c>
    </row>
    <row r="179" spans="2:5" ht="50.1" customHeight="1">
      <c r="B179" s="86">
        <v>92863</v>
      </c>
      <c r="C179" s="8" t="s">
        <v>221</v>
      </c>
      <c r="D179" s="86" t="s">
        <v>6581</v>
      </c>
      <c r="E179" s="101">
        <v>484.5</v>
      </c>
    </row>
    <row r="180" spans="2:5" ht="50.1" customHeight="1">
      <c r="B180" s="86">
        <v>92864</v>
      </c>
      <c r="C180" s="8" t="s">
        <v>222</v>
      </c>
      <c r="D180" s="86" t="s">
        <v>6581</v>
      </c>
      <c r="E180" s="101">
        <v>31.67</v>
      </c>
    </row>
    <row r="181" spans="2:5" ht="50.1" customHeight="1">
      <c r="B181" s="86">
        <v>92210</v>
      </c>
      <c r="C181" s="8" t="s">
        <v>223</v>
      </c>
      <c r="D181" s="86" t="s">
        <v>6581</v>
      </c>
      <c r="E181" s="101">
        <v>91.59</v>
      </c>
    </row>
    <row r="182" spans="2:5" ht="50.1" customHeight="1">
      <c r="B182" s="86">
        <v>92211</v>
      </c>
      <c r="C182" s="8" t="s">
        <v>224</v>
      </c>
      <c r="D182" s="86" t="s">
        <v>6581</v>
      </c>
      <c r="E182" s="101">
        <v>117.51</v>
      </c>
    </row>
    <row r="183" spans="2:5" ht="50.1" customHeight="1">
      <c r="B183" s="86">
        <v>92212</v>
      </c>
      <c r="C183" s="8" t="s">
        <v>27</v>
      </c>
      <c r="D183" s="86" t="s">
        <v>6581</v>
      </c>
      <c r="E183" s="101">
        <v>150.04</v>
      </c>
    </row>
    <row r="184" spans="2:5" ht="50.1" customHeight="1">
      <c r="B184" s="86">
        <v>92213</v>
      </c>
      <c r="C184" s="8" t="s">
        <v>225</v>
      </c>
      <c r="D184" s="86" t="s">
        <v>6581</v>
      </c>
      <c r="E184" s="101">
        <v>198.72</v>
      </c>
    </row>
    <row r="185" spans="2:5" ht="50.1" customHeight="1">
      <c r="B185" s="86">
        <v>92214</v>
      </c>
      <c r="C185" s="8" t="s">
        <v>29</v>
      </c>
      <c r="D185" s="86" t="s">
        <v>6581</v>
      </c>
      <c r="E185" s="101">
        <v>226.62</v>
      </c>
    </row>
    <row r="186" spans="2:5" ht="50.1" customHeight="1">
      <c r="B186" s="86">
        <v>92215</v>
      </c>
      <c r="C186" s="8" t="s">
        <v>226</v>
      </c>
      <c r="D186" s="86" t="s">
        <v>6581</v>
      </c>
      <c r="E186" s="102">
        <v>273.77999999999997</v>
      </c>
    </row>
    <row r="187" spans="2:5" ht="50.1" customHeight="1">
      <c r="B187" s="86">
        <v>92216</v>
      </c>
      <c r="C187" s="8" t="s">
        <v>28</v>
      </c>
      <c r="D187" s="86" t="s">
        <v>6581</v>
      </c>
      <c r="E187" s="102">
        <v>306.48</v>
      </c>
    </row>
    <row r="188" spans="2:5" ht="50.1" customHeight="1">
      <c r="B188" s="86">
        <v>92219</v>
      </c>
      <c r="C188" s="8" t="s">
        <v>227</v>
      </c>
      <c r="D188" s="86" t="s">
        <v>6581</v>
      </c>
      <c r="E188" s="102">
        <v>98.01</v>
      </c>
    </row>
    <row r="189" spans="2:5" ht="50.1" customHeight="1">
      <c r="B189" s="86">
        <v>92220</v>
      </c>
      <c r="C189" s="8" t="s">
        <v>228</v>
      </c>
      <c r="D189" s="86" t="s">
        <v>6581</v>
      </c>
      <c r="E189" s="102">
        <v>125.44</v>
      </c>
    </row>
    <row r="190" spans="2:5" ht="50.1" customHeight="1">
      <c r="B190" s="86">
        <v>92221</v>
      </c>
      <c r="C190" s="8" t="s">
        <v>229</v>
      </c>
      <c r="D190" s="86" t="s">
        <v>6581</v>
      </c>
      <c r="E190" s="102">
        <v>159.33000000000001</v>
      </c>
    </row>
    <row r="191" spans="2:5" ht="50.1" customHeight="1">
      <c r="B191" s="86">
        <v>92222</v>
      </c>
      <c r="C191" s="8" t="s">
        <v>230</v>
      </c>
      <c r="D191" s="86" t="s">
        <v>6581</v>
      </c>
      <c r="E191" s="101">
        <v>209.54</v>
      </c>
    </row>
    <row r="192" spans="2:5" ht="50.1" customHeight="1">
      <c r="B192" s="86">
        <v>92223</v>
      </c>
      <c r="C192" s="8" t="s">
        <v>231</v>
      </c>
      <c r="D192" s="86" t="s">
        <v>6581</v>
      </c>
      <c r="E192" s="101">
        <v>238.72</v>
      </c>
    </row>
    <row r="193" spans="2:5" ht="50.1" customHeight="1">
      <c r="B193" s="86">
        <v>92224</v>
      </c>
      <c r="C193" s="8" t="s">
        <v>232</v>
      </c>
      <c r="D193" s="86" t="s">
        <v>6581</v>
      </c>
      <c r="E193" s="101">
        <v>287.20999999999998</v>
      </c>
    </row>
    <row r="194" spans="2:5" ht="50.1" customHeight="1">
      <c r="B194" s="86">
        <v>92226</v>
      </c>
      <c r="C194" s="8" t="s">
        <v>233</v>
      </c>
      <c r="D194" s="86" t="s">
        <v>6581</v>
      </c>
      <c r="E194" s="101">
        <v>321.5</v>
      </c>
    </row>
    <row r="195" spans="2:5" ht="50.1" customHeight="1">
      <c r="B195" s="86">
        <v>92808</v>
      </c>
      <c r="C195" s="8" t="s">
        <v>234</v>
      </c>
      <c r="D195" s="86" t="s">
        <v>6581</v>
      </c>
      <c r="E195" s="101">
        <v>25.94</v>
      </c>
    </row>
    <row r="196" spans="2:5" ht="50.1" customHeight="1">
      <c r="B196" s="86">
        <v>92809</v>
      </c>
      <c r="C196" s="8" t="s">
        <v>235</v>
      </c>
      <c r="D196" s="86" t="s">
        <v>6581</v>
      </c>
      <c r="E196" s="102">
        <v>33.22</v>
      </c>
    </row>
    <row r="197" spans="2:5" ht="50.1" customHeight="1">
      <c r="B197" s="86">
        <v>92810</v>
      </c>
      <c r="C197" s="8" t="s">
        <v>236</v>
      </c>
      <c r="D197" s="86" t="s">
        <v>6581</v>
      </c>
      <c r="E197" s="101">
        <v>40.43</v>
      </c>
    </row>
    <row r="198" spans="2:5" ht="50.1" customHeight="1">
      <c r="B198" s="86">
        <v>92811</v>
      </c>
      <c r="C198" s="8" t="s">
        <v>30</v>
      </c>
      <c r="D198" s="86" t="s">
        <v>6581</v>
      </c>
      <c r="E198" s="102">
        <v>48.07</v>
      </c>
    </row>
    <row r="199" spans="2:5" ht="50.1" customHeight="1">
      <c r="B199" s="86">
        <v>92812</v>
      </c>
      <c r="C199" s="8" t="s">
        <v>237</v>
      </c>
      <c r="D199" s="86" t="s">
        <v>6581</v>
      </c>
      <c r="E199" s="101">
        <v>55.6</v>
      </c>
    </row>
    <row r="200" spans="2:5" ht="50.1" customHeight="1">
      <c r="B200" s="86">
        <v>92813</v>
      </c>
      <c r="C200" s="8" t="s">
        <v>238</v>
      </c>
      <c r="D200" s="86" t="s">
        <v>6581</v>
      </c>
      <c r="E200" s="102">
        <v>64.319999999999993</v>
      </c>
    </row>
    <row r="201" spans="2:5" ht="50.1" customHeight="1">
      <c r="B201" s="86">
        <v>92814</v>
      </c>
      <c r="C201" s="8" t="s">
        <v>239</v>
      </c>
      <c r="D201" s="86" t="s">
        <v>6581</v>
      </c>
      <c r="E201" s="101">
        <v>73.41</v>
      </c>
    </row>
    <row r="202" spans="2:5" ht="50.1" customHeight="1">
      <c r="B202" s="86">
        <v>92815</v>
      </c>
      <c r="C202" s="8" t="s">
        <v>240</v>
      </c>
      <c r="D202" s="86" t="s">
        <v>6581</v>
      </c>
      <c r="E202" s="102">
        <v>83.7</v>
      </c>
    </row>
    <row r="203" spans="2:5" ht="50.1" customHeight="1">
      <c r="B203" s="86">
        <v>92816</v>
      </c>
      <c r="C203" s="8" t="s">
        <v>241</v>
      </c>
      <c r="D203" s="86" t="s">
        <v>6581</v>
      </c>
      <c r="E203" s="101">
        <v>420.47</v>
      </c>
    </row>
    <row r="204" spans="2:5" ht="50.1" customHeight="1">
      <c r="B204" s="86">
        <v>92817</v>
      </c>
      <c r="C204" s="8" t="s">
        <v>242</v>
      </c>
      <c r="D204" s="86" t="s">
        <v>6581</v>
      </c>
      <c r="E204" s="102">
        <v>104.75</v>
      </c>
    </row>
    <row r="205" spans="2:5" ht="50.1" customHeight="1">
      <c r="B205" s="86">
        <v>92818</v>
      </c>
      <c r="C205" s="8" t="s">
        <v>243</v>
      </c>
      <c r="D205" s="86" t="s">
        <v>6581</v>
      </c>
      <c r="E205" s="101">
        <v>610.61</v>
      </c>
    </row>
    <row r="206" spans="2:5" ht="50.1" customHeight="1">
      <c r="B206" s="86">
        <v>92819</v>
      </c>
      <c r="C206" s="8" t="s">
        <v>244</v>
      </c>
      <c r="D206" s="86" t="s">
        <v>6581</v>
      </c>
      <c r="E206" s="102">
        <v>141</v>
      </c>
    </row>
    <row r="207" spans="2:5" ht="50.1" customHeight="1">
      <c r="B207" s="86">
        <v>92820</v>
      </c>
      <c r="C207" s="8" t="s">
        <v>245</v>
      </c>
      <c r="D207" s="86" t="s">
        <v>6581</v>
      </c>
      <c r="E207" s="101">
        <v>30.95</v>
      </c>
    </row>
    <row r="208" spans="2:5" ht="50.1" customHeight="1">
      <c r="B208" s="86">
        <v>92821</v>
      </c>
      <c r="C208" s="8" t="s">
        <v>246</v>
      </c>
      <c r="D208" s="86" t="s">
        <v>6581</v>
      </c>
      <c r="E208" s="102">
        <v>39.64</v>
      </c>
    </row>
    <row r="209" spans="2:5" ht="50.1" customHeight="1">
      <c r="B209" s="86">
        <v>92822</v>
      </c>
      <c r="C209" s="8" t="s">
        <v>247</v>
      </c>
      <c r="D209" s="86" t="s">
        <v>6581</v>
      </c>
      <c r="E209" s="101">
        <v>48.36</v>
      </c>
    </row>
    <row r="210" spans="2:5" ht="50.1" customHeight="1">
      <c r="B210" s="86">
        <v>92824</v>
      </c>
      <c r="C210" s="8" t="s">
        <v>248</v>
      </c>
      <c r="D210" s="86" t="s">
        <v>6581</v>
      </c>
      <c r="E210" s="101">
        <v>57.36</v>
      </c>
    </row>
    <row r="211" spans="2:5" ht="50.1" customHeight="1">
      <c r="B211" s="86">
        <v>92825</v>
      </c>
      <c r="C211" s="8" t="s">
        <v>249</v>
      </c>
      <c r="D211" s="86" t="s">
        <v>6581</v>
      </c>
      <c r="E211" s="101">
        <v>66.42</v>
      </c>
    </row>
    <row r="212" spans="2:5" ht="50.1" customHeight="1">
      <c r="B212" s="86">
        <v>92826</v>
      </c>
      <c r="C212" s="8" t="s">
        <v>250</v>
      </c>
      <c r="D212" s="86" t="s">
        <v>6581</v>
      </c>
      <c r="E212" s="101">
        <v>76.42</v>
      </c>
    </row>
    <row r="213" spans="2:5" ht="50.1" customHeight="1">
      <c r="B213" s="86">
        <v>92827</v>
      </c>
      <c r="C213" s="8" t="s">
        <v>251</v>
      </c>
      <c r="D213" s="86" t="s">
        <v>6581</v>
      </c>
      <c r="E213" s="101">
        <v>86.84</v>
      </c>
    </row>
    <row r="214" spans="2:5" ht="50.1" customHeight="1">
      <c r="B214" s="86">
        <v>92828</v>
      </c>
      <c r="C214" s="8" t="s">
        <v>252</v>
      </c>
      <c r="D214" s="86" t="s">
        <v>6581</v>
      </c>
      <c r="E214" s="101">
        <v>98.72</v>
      </c>
    </row>
    <row r="215" spans="2:5" ht="50.1" customHeight="1">
      <c r="B215" s="86">
        <v>92829</v>
      </c>
      <c r="C215" s="8" t="s">
        <v>253</v>
      </c>
      <c r="D215" s="86" t="s">
        <v>6581</v>
      </c>
      <c r="E215" s="101">
        <v>438.19</v>
      </c>
    </row>
    <row r="216" spans="2:5" ht="50.1" customHeight="1">
      <c r="B216" s="86">
        <v>92830</v>
      </c>
      <c r="C216" s="8" t="s">
        <v>254</v>
      </c>
      <c r="D216" s="86" t="s">
        <v>6581</v>
      </c>
      <c r="E216" s="101">
        <v>122.47</v>
      </c>
    </row>
    <row r="217" spans="2:5" ht="50.1" customHeight="1">
      <c r="B217" s="86">
        <v>92831</v>
      </c>
      <c r="C217" s="8" t="s">
        <v>255</v>
      </c>
      <c r="D217" s="86" t="s">
        <v>6581</v>
      </c>
      <c r="E217" s="101">
        <v>632.42999999999995</v>
      </c>
    </row>
    <row r="218" spans="2:5" ht="50.1" customHeight="1">
      <c r="B218" s="86">
        <v>92832</v>
      </c>
      <c r="C218" s="8" t="s">
        <v>256</v>
      </c>
      <c r="D218" s="86" t="s">
        <v>6581</v>
      </c>
      <c r="E218" s="101">
        <v>162.82</v>
      </c>
    </row>
    <row r="219" spans="2:5" ht="50.1" customHeight="1">
      <c r="B219" s="86">
        <v>95565</v>
      </c>
      <c r="C219" s="8" t="s">
        <v>257</v>
      </c>
      <c r="D219" s="86" t="s">
        <v>6581</v>
      </c>
      <c r="E219" s="101">
        <v>81.63</v>
      </c>
    </row>
    <row r="220" spans="2:5" ht="50.1" customHeight="1">
      <c r="B220" s="86">
        <v>95566</v>
      </c>
      <c r="C220" s="8" t="s">
        <v>258</v>
      </c>
      <c r="D220" s="86" t="s">
        <v>6581</v>
      </c>
      <c r="E220" s="101">
        <v>86.74</v>
      </c>
    </row>
    <row r="221" spans="2:5" ht="50.1" customHeight="1">
      <c r="B221" s="86">
        <v>95567</v>
      </c>
      <c r="C221" s="8" t="s">
        <v>259</v>
      </c>
      <c r="D221" s="86" t="s">
        <v>6581</v>
      </c>
      <c r="E221" s="101">
        <v>74.81</v>
      </c>
    </row>
    <row r="222" spans="2:5" ht="50.1" customHeight="1">
      <c r="B222" s="86">
        <v>95568</v>
      </c>
      <c r="C222" s="8" t="s">
        <v>260</v>
      </c>
      <c r="D222" s="86" t="s">
        <v>6581</v>
      </c>
      <c r="E222" s="101">
        <v>97.8</v>
      </c>
    </row>
    <row r="223" spans="2:5" ht="50.1" customHeight="1">
      <c r="B223" s="86">
        <v>95569</v>
      </c>
      <c r="C223" s="8" t="s">
        <v>261</v>
      </c>
      <c r="D223" s="86" t="s">
        <v>6581</v>
      </c>
      <c r="E223" s="102">
        <v>133.85</v>
      </c>
    </row>
    <row r="224" spans="2:5" ht="50.1" customHeight="1">
      <c r="B224" s="86">
        <v>95570</v>
      </c>
      <c r="C224" s="8" t="s">
        <v>262</v>
      </c>
      <c r="D224" s="86" t="s">
        <v>6581</v>
      </c>
      <c r="E224" s="101">
        <v>79.92</v>
      </c>
    </row>
    <row r="225" spans="2:5" ht="50.1" customHeight="1">
      <c r="B225" s="86">
        <v>95571</v>
      </c>
      <c r="C225" s="8" t="s">
        <v>263</v>
      </c>
      <c r="D225" s="86" t="s">
        <v>6581</v>
      </c>
      <c r="E225" s="102">
        <v>104.34</v>
      </c>
    </row>
    <row r="226" spans="2:5" ht="50.1" customHeight="1">
      <c r="B226" s="86">
        <v>95572</v>
      </c>
      <c r="C226" s="8" t="s">
        <v>264</v>
      </c>
      <c r="D226" s="86" t="s">
        <v>6581</v>
      </c>
      <c r="E226" s="102">
        <v>141.93</v>
      </c>
    </row>
    <row r="227" spans="2:5" ht="50.1" customHeight="1">
      <c r="B227" s="86">
        <v>73606</v>
      </c>
      <c r="C227" s="8" t="s">
        <v>265</v>
      </c>
      <c r="D227" s="86" t="s">
        <v>6341</v>
      </c>
      <c r="E227" s="101">
        <v>107.62</v>
      </c>
    </row>
    <row r="228" spans="2:5" ht="50.1" customHeight="1">
      <c r="B228" s="86">
        <v>73607</v>
      </c>
      <c r="C228" s="8" t="s">
        <v>266</v>
      </c>
      <c r="D228" s="86" t="s">
        <v>6341</v>
      </c>
      <c r="E228" s="101">
        <v>71.739999999999995</v>
      </c>
    </row>
    <row r="229" spans="2:5" ht="50.1" customHeight="1">
      <c r="B229" s="86">
        <v>83623</v>
      </c>
      <c r="C229" s="8" t="s">
        <v>267</v>
      </c>
      <c r="D229" s="86" t="s">
        <v>6581</v>
      </c>
      <c r="E229" s="101">
        <v>187.6</v>
      </c>
    </row>
    <row r="230" spans="2:5" ht="50.1" customHeight="1">
      <c r="B230" s="86">
        <v>83624</v>
      </c>
      <c r="C230" s="8" t="s">
        <v>268</v>
      </c>
      <c r="D230" s="86" t="s">
        <v>6581</v>
      </c>
      <c r="E230" s="101">
        <v>132.16999999999999</v>
      </c>
    </row>
    <row r="231" spans="2:5" ht="50.1" customHeight="1">
      <c r="B231" s="86">
        <v>83626</v>
      </c>
      <c r="C231" s="8" t="s">
        <v>269</v>
      </c>
      <c r="D231" s="86" t="s">
        <v>6581</v>
      </c>
      <c r="E231" s="101">
        <v>104.46</v>
      </c>
    </row>
    <row r="232" spans="2:5" ht="50.1" customHeight="1">
      <c r="B232" s="86">
        <v>83627</v>
      </c>
      <c r="C232" s="8" t="s">
        <v>270</v>
      </c>
      <c r="D232" s="86" t="s">
        <v>6341</v>
      </c>
      <c r="E232" s="101">
        <v>367.97</v>
      </c>
    </row>
    <row r="233" spans="2:5" ht="50.1" customHeight="1">
      <c r="B233" s="86">
        <v>83724</v>
      </c>
      <c r="C233" s="8" t="s">
        <v>271</v>
      </c>
      <c r="D233" s="86" t="s">
        <v>6863</v>
      </c>
      <c r="E233" s="101">
        <v>1.37</v>
      </c>
    </row>
    <row r="234" spans="2:5" ht="50.1" customHeight="1">
      <c r="B234" s="86">
        <v>83725</v>
      </c>
      <c r="C234" s="8" t="s">
        <v>272</v>
      </c>
      <c r="D234" s="86" t="s">
        <v>6863</v>
      </c>
      <c r="E234" s="101">
        <v>0.9</v>
      </c>
    </row>
    <row r="235" spans="2:5" ht="50.1" customHeight="1">
      <c r="B235" s="86">
        <v>83726</v>
      </c>
      <c r="C235" s="8" t="s">
        <v>273</v>
      </c>
      <c r="D235" s="86" t="s">
        <v>6863</v>
      </c>
      <c r="E235" s="101">
        <v>0.65</v>
      </c>
    </row>
    <row r="236" spans="2:5" ht="50.1" customHeight="1">
      <c r="B236" s="86">
        <v>97127</v>
      </c>
      <c r="C236" s="8" t="s">
        <v>274</v>
      </c>
      <c r="D236" s="86" t="s">
        <v>6581</v>
      </c>
      <c r="E236" s="101">
        <v>3.46</v>
      </c>
    </row>
    <row r="237" spans="2:5" ht="50.1" customHeight="1">
      <c r="B237" s="86">
        <v>97128</v>
      </c>
      <c r="C237" s="8" t="s">
        <v>275</v>
      </c>
      <c r="D237" s="86" t="s">
        <v>6581</v>
      </c>
      <c r="E237" s="101">
        <v>6.86</v>
      </c>
    </row>
    <row r="238" spans="2:5" ht="50.1" customHeight="1">
      <c r="B238" s="86">
        <v>97129</v>
      </c>
      <c r="C238" s="8" t="s">
        <v>276</v>
      </c>
      <c r="D238" s="86" t="s">
        <v>6581</v>
      </c>
      <c r="E238" s="101">
        <v>8.44</v>
      </c>
    </row>
    <row r="239" spans="2:5" ht="50.1" customHeight="1">
      <c r="B239" s="86">
        <v>97130</v>
      </c>
      <c r="C239" s="8" t="s">
        <v>277</v>
      </c>
      <c r="D239" s="86" t="s">
        <v>6581</v>
      </c>
      <c r="E239" s="101">
        <v>10.039999999999999</v>
      </c>
    </row>
    <row r="240" spans="2:5" ht="50.1" customHeight="1">
      <c r="B240" s="86">
        <v>97131</v>
      </c>
      <c r="C240" s="8" t="s">
        <v>278</v>
      </c>
      <c r="D240" s="86" t="s">
        <v>6581</v>
      </c>
      <c r="E240" s="101">
        <v>11.59</v>
      </c>
    </row>
    <row r="241" spans="2:5" ht="50.1" customHeight="1">
      <c r="B241" s="86">
        <v>97132</v>
      </c>
      <c r="C241" s="8" t="s">
        <v>279</v>
      </c>
      <c r="D241" s="86" t="s">
        <v>6581</v>
      </c>
      <c r="E241" s="101">
        <v>13.17</v>
      </c>
    </row>
    <row r="242" spans="2:5" ht="50.1" customHeight="1">
      <c r="B242" s="86">
        <v>97133</v>
      </c>
      <c r="C242" s="8" t="s">
        <v>280</v>
      </c>
      <c r="D242" s="86" t="s">
        <v>6581</v>
      </c>
      <c r="E242" s="101">
        <v>16.329999999999998</v>
      </c>
    </row>
    <row r="243" spans="2:5" ht="50.1" customHeight="1">
      <c r="B243" s="86">
        <v>97134</v>
      </c>
      <c r="C243" s="8" t="s">
        <v>281</v>
      </c>
      <c r="D243" s="86" t="s">
        <v>6581</v>
      </c>
      <c r="E243" s="101">
        <v>1.55</v>
      </c>
    </row>
    <row r="244" spans="2:5" ht="50.1" customHeight="1">
      <c r="B244" s="86">
        <v>97135</v>
      </c>
      <c r="C244" s="8" t="s">
        <v>282</v>
      </c>
      <c r="D244" s="86" t="s">
        <v>6581</v>
      </c>
      <c r="E244" s="101">
        <v>3.47</v>
      </c>
    </row>
    <row r="245" spans="2:5" ht="50.1" customHeight="1">
      <c r="B245" s="86">
        <v>97136</v>
      </c>
      <c r="C245" s="8" t="s">
        <v>283</v>
      </c>
      <c r="D245" s="86" t="s">
        <v>6581</v>
      </c>
      <c r="E245" s="101">
        <v>4.26</v>
      </c>
    </row>
    <row r="246" spans="2:5" ht="50.1" customHeight="1">
      <c r="B246" s="86">
        <v>97137</v>
      </c>
      <c r="C246" s="8" t="s">
        <v>284</v>
      </c>
      <c r="D246" s="86" t="s">
        <v>6581</v>
      </c>
      <c r="E246" s="101">
        <v>5.07</v>
      </c>
    </row>
    <row r="247" spans="2:5" ht="50.1" customHeight="1">
      <c r="B247" s="86">
        <v>97138</v>
      </c>
      <c r="C247" s="8" t="s">
        <v>285</v>
      </c>
      <c r="D247" s="86" t="s">
        <v>6581</v>
      </c>
      <c r="E247" s="101">
        <v>5.85</v>
      </c>
    </row>
    <row r="248" spans="2:5" ht="50.1" customHeight="1">
      <c r="B248" s="86">
        <v>97139</v>
      </c>
      <c r="C248" s="8" t="s">
        <v>286</v>
      </c>
      <c r="D248" s="86" t="s">
        <v>6581</v>
      </c>
      <c r="E248" s="101">
        <v>6.65</v>
      </c>
    </row>
    <row r="249" spans="2:5" ht="50.1" customHeight="1">
      <c r="B249" s="86">
        <v>97140</v>
      </c>
      <c r="C249" s="8" t="s">
        <v>287</v>
      </c>
      <c r="D249" s="86" t="s">
        <v>6581</v>
      </c>
      <c r="E249" s="101">
        <v>8.26</v>
      </c>
    </row>
    <row r="250" spans="2:5" ht="50.1" customHeight="1">
      <c r="B250" s="86">
        <v>83520</v>
      </c>
      <c r="C250" s="8" t="s">
        <v>288</v>
      </c>
      <c r="D250" s="86" t="s">
        <v>6341</v>
      </c>
      <c r="E250" s="101">
        <v>65.709999999999994</v>
      </c>
    </row>
    <row r="251" spans="2:5" ht="50.1" customHeight="1">
      <c r="B251" s="86">
        <v>83531</v>
      </c>
      <c r="C251" s="8" t="s">
        <v>289</v>
      </c>
      <c r="D251" s="86" t="s">
        <v>6341</v>
      </c>
      <c r="E251" s="101">
        <v>269.47000000000003</v>
      </c>
    </row>
    <row r="252" spans="2:5" ht="50.1" customHeight="1">
      <c r="B252" s="86">
        <v>83535</v>
      </c>
      <c r="C252" s="8" t="s">
        <v>290</v>
      </c>
      <c r="D252" s="86" t="s">
        <v>6341</v>
      </c>
      <c r="E252" s="101">
        <v>223.4</v>
      </c>
    </row>
    <row r="253" spans="2:5" ht="50.1" customHeight="1">
      <c r="B253" s="86">
        <v>92235</v>
      </c>
      <c r="C253" s="8" t="s">
        <v>291</v>
      </c>
      <c r="D253" s="86" t="s">
        <v>6403</v>
      </c>
      <c r="E253" s="101">
        <v>48.12</v>
      </c>
    </row>
    <row r="254" spans="2:5" ht="50.1" customHeight="1">
      <c r="B254" s="86">
        <v>93206</v>
      </c>
      <c r="C254" s="8" t="s">
        <v>292</v>
      </c>
      <c r="D254" s="86" t="s">
        <v>6403</v>
      </c>
      <c r="E254" s="101">
        <v>742.42</v>
      </c>
    </row>
    <row r="255" spans="2:5" ht="50.1" customHeight="1">
      <c r="B255" s="86">
        <v>93207</v>
      </c>
      <c r="C255" s="8" t="s">
        <v>37</v>
      </c>
      <c r="D255" s="86" t="s">
        <v>6403</v>
      </c>
      <c r="E255" s="101">
        <v>720.29</v>
      </c>
    </row>
    <row r="256" spans="2:5" ht="50.1" customHeight="1">
      <c r="B256" s="86">
        <v>93208</v>
      </c>
      <c r="C256" s="8" t="s">
        <v>293</v>
      </c>
      <c r="D256" s="86" t="s">
        <v>6403</v>
      </c>
      <c r="E256" s="101">
        <v>557.17999999999995</v>
      </c>
    </row>
    <row r="257" spans="2:5" ht="50.1" customHeight="1">
      <c r="B257" s="86">
        <v>93209</v>
      </c>
      <c r="C257" s="8" t="s">
        <v>294</v>
      </c>
      <c r="D257" s="86" t="s">
        <v>6403</v>
      </c>
      <c r="E257" s="101">
        <v>590.34</v>
      </c>
    </row>
    <row r="258" spans="2:5" ht="50.1" customHeight="1">
      <c r="B258" s="86">
        <v>93210</v>
      </c>
      <c r="C258" s="8" t="s">
        <v>295</v>
      </c>
      <c r="D258" s="86" t="s">
        <v>6403</v>
      </c>
      <c r="E258" s="101">
        <v>358.43</v>
      </c>
    </row>
    <row r="259" spans="2:5" ht="50.1" customHeight="1">
      <c r="B259" s="86">
        <v>93211</v>
      </c>
      <c r="C259" s="8" t="s">
        <v>296</v>
      </c>
      <c r="D259" s="86" t="s">
        <v>6403</v>
      </c>
      <c r="E259" s="101">
        <v>360.38</v>
      </c>
    </row>
    <row r="260" spans="2:5" ht="50.1" customHeight="1">
      <c r="B260" s="86">
        <v>93212</v>
      </c>
      <c r="C260" s="8" t="s">
        <v>36</v>
      </c>
      <c r="D260" s="86" t="s">
        <v>6403</v>
      </c>
      <c r="E260" s="101">
        <v>636.25</v>
      </c>
    </row>
    <row r="261" spans="2:5" ht="50.1" customHeight="1">
      <c r="B261" s="86">
        <v>93213</v>
      </c>
      <c r="C261" s="8" t="s">
        <v>297</v>
      </c>
      <c r="D261" s="86" t="s">
        <v>6403</v>
      </c>
      <c r="E261" s="101">
        <v>652.96</v>
      </c>
    </row>
    <row r="262" spans="2:5" ht="50.1" customHeight="1">
      <c r="B262" s="86">
        <v>93214</v>
      </c>
      <c r="C262" s="8" t="s">
        <v>298</v>
      </c>
      <c r="D262" s="86" t="s">
        <v>6341</v>
      </c>
      <c r="E262" s="101">
        <v>4550.13</v>
      </c>
    </row>
    <row r="263" spans="2:5" ht="50.1" customHeight="1">
      <c r="B263" s="86">
        <v>93243</v>
      </c>
      <c r="C263" s="8" t="s">
        <v>299</v>
      </c>
      <c r="D263" s="86" t="s">
        <v>6341</v>
      </c>
      <c r="E263" s="101">
        <v>6828.99</v>
      </c>
    </row>
    <row r="264" spans="2:5" ht="50.1" customHeight="1">
      <c r="B264" s="86">
        <v>93582</v>
      </c>
      <c r="C264" s="8" t="s">
        <v>300</v>
      </c>
      <c r="D264" s="86" t="s">
        <v>6403</v>
      </c>
      <c r="E264" s="101">
        <v>174.28</v>
      </c>
    </row>
    <row r="265" spans="2:5" ht="50.1" customHeight="1">
      <c r="B265" s="86">
        <v>93583</v>
      </c>
      <c r="C265" s="8" t="s">
        <v>301</v>
      </c>
      <c r="D265" s="86" t="s">
        <v>6403</v>
      </c>
      <c r="E265" s="101">
        <v>284.3</v>
      </c>
    </row>
    <row r="266" spans="2:5" ht="50.1" customHeight="1">
      <c r="B266" s="86">
        <v>93584</v>
      </c>
      <c r="C266" s="8" t="s">
        <v>35</v>
      </c>
      <c r="D266" s="86" t="s">
        <v>6403</v>
      </c>
      <c r="E266" s="101">
        <v>564.62</v>
      </c>
    </row>
    <row r="267" spans="2:5" ht="50.1" customHeight="1">
      <c r="B267" s="86">
        <v>93585</v>
      </c>
      <c r="C267" s="8" t="s">
        <v>302</v>
      </c>
      <c r="D267" s="86" t="s">
        <v>6403</v>
      </c>
      <c r="E267" s="101">
        <v>805.62</v>
      </c>
    </row>
    <row r="268" spans="2:5" ht="50.1" customHeight="1">
      <c r="B268" s="86">
        <v>98441</v>
      </c>
      <c r="C268" s="8" t="s">
        <v>303</v>
      </c>
      <c r="D268" s="86" t="s">
        <v>6403</v>
      </c>
      <c r="E268" s="101">
        <v>94.2</v>
      </c>
    </row>
    <row r="269" spans="2:5" ht="50.1" customHeight="1">
      <c r="B269" s="86">
        <v>98442</v>
      </c>
      <c r="C269" s="8" t="s">
        <v>304</v>
      </c>
      <c r="D269" s="86" t="s">
        <v>6403</v>
      </c>
      <c r="E269" s="101">
        <v>96.49</v>
      </c>
    </row>
    <row r="270" spans="2:5" ht="50.1" customHeight="1">
      <c r="B270" s="86">
        <v>98443</v>
      </c>
      <c r="C270" s="8" t="s">
        <v>305</v>
      </c>
      <c r="D270" s="86" t="s">
        <v>6403</v>
      </c>
      <c r="E270" s="101">
        <v>82.46</v>
      </c>
    </row>
    <row r="271" spans="2:5" ht="50.1" customHeight="1">
      <c r="B271" s="86">
        <v>98444</v>
      </c>
      <c r="C271" s="8" t="s">
        <v>306</v>
      </c>
      <c r="D271" s="86" t="s">
        <v>6403</v>
      </c>
      <c r="E271" s="101">
        <v>84.09</v>
      </c>
    </row>
    <row r="272" spans="2:5" ht="50.1" customHeight="1">
      <c r="B272" s="86">
        <v>98445</v>
      </c>
      <c r="C272" s="8" t="s">
        <v>307</v>
      </c>
      <c r="D272" s="86" t="s">
        <v>6403</v>
      </c>
      <c r="E272" s="101">
        <v>112.79</v>
      </c>
    </row>
    <row r="273" spans="2:5" ht="50.1" customHeight="1">
      <c r="B273" s="86">
        <v>98446</v>
      </c>
      <c r="C273" s="8" t="s">
        <v>308</v>
      </c>
      <c r="D273" s="86" t="s">
        <v>6403</v>
      </c>
      <c r="E273" s="101">
        <v>144.54</v>
      </c>
    </row>
    <row r="274" spans="2:5" ht="50.1" customHeight="1">
      <c r="B274" s="86">
        <v>98447</v>
      </c>
      <c r="C274" s="8" t="s">
        <v>309</v>
      </c>
      <c r="D274" s="86" t="s">
        <v>6403</v>
      </c>
      <c r="E274" s="101">
        <v>96.52</v>
      </c>
    </row>
    <row r="275" spans="2:5" ht="50.1" customHeight="1">
      <c r="B275" s="86">
        <v>98448</v>
      </c>
      <c r="C275" s="8" t="s">
        <v>310</v>
      </c>
      <c r="D275" s="86" t="s">
        <v>6403</v>
      </c>
      <c r="E275" s="101">
        <v>121.15</v>
      </c>
    </row>
    <row r="276" spans="2:5" ht="50.1" customHeight="1">
      <c r="B276" s="86">
        <v>98449</v>
      </c>
      <c r="C276" s="8" t="s">
        <v>311</v>
      </c>
      <c r="D276" s="86" t="s">
        <v>6403</v>
      </c>
      <c r="E276" s="101">
        <v>112.46</v>
      </c>
    </row>
    <row r="277" spans="2:5" ht="50.1" customHeight="1">
      <c r="B277" s="86">
        <v>98450</v>
      </c>
      <c r="C277" s="8" t="s">
        <v>312</v>
      </c>
      <c r="D277" s="86" t="s">
        <v>6403</v>
      </c>
      <c r="E277" s="101">
        <v>115.79</v>
      </c>
    </row>
    <row r="278" spans="2:5" ht="50.1" customHeight="1">
      <c r="B278" s="86">
        <v>98451</v>
      </c>
      <c r="C278" s="8" t="s">
        <v>313</v>
      </c>
      <c r="D278" s="86" t="s">
        <v>6403</v>
      </c>
      <c r="E278" s="101">
        <v>98.75</v>
      </c>
    </row>
    <row r="279" spans="2:5" ht="50.1" customHeight="1">
      <c r="B279" s="86">
        <v>98452</v>
      </c>
      <c r="C279" s="8" t="s">
        <v>314</v>
      </c>
      <c r="D279" s="86" t="s">
        <v>6403</v>
      </c>
      <c r="E279" s="101">
        <v>100.76</v>
      </c>
    </row>
    <row r="280" spans="2:5" ht="50.1" customHeight="1">
      <c r="B280" s="86">
        <v>98453</v>
      </c>
      <c r="C280" s="8" t="s">
        <v>315</v>
      </c>
      <c r="D280" s="86" t="s">
        <v>6403</v>
      </c>
      <c r="E280" s="101">
        <v>134.93</v>
      </c>
    </row>
    <row r="281" spans="2:5" ht="50.1" customHeight="1">
      <c r="B281" s="86">
        <v>98454</v>
      </c>
      <c r="C281" s="8" t="s">
        <v>316</v>
      </c>
      <c r="D281" s="86" t="s">
        <v>6403</v>
      </c>
      <c r="E281" s="101">
        <v>176.19</v>
      </c>
    </row>
    <row r="282" spans="2:5" ht="50.1" customHeight="1">
      <c r="B282" s="86">
        <v>98455</v>
      </c>
      <c r="C282" s="8" t="s">
        <v>317</v>
      </c>
      <c r="D282" s="86" t="s">
        <v>6403</v>
      </c>
      <c r="E282" s="101">
        <v>116.7</v>
      </c>
    </row>
    <row r="283" spans="2:5" ht="50.1" customHeight="1">
      <c r="B283" s="86">
        <v>98456</v>
      </c>
      <c r="C283" s="8" t="s">
        <v>318</v>
      </c>
      <c r="D283" s="86" t="s">
        <v>6403</v>
      </c>
      <c r="E283" s="101">
        <v>150.18</v>
      </c>
    </row>
    <row r="284" spans="2:5" ht="50.1" customHeight="1">
      <c r="B284" s="86">
        <v>98458</v>
      </c>
      <c r="C284" s="8" t="s">
        <v>319</v>
      </c>
      <c r="D284" s="86" t="s">
        <v>6403</v>
      </c>
      <c r="E284" s="101">
        <v>90.38</v>
      </c>
    </row>
    <row r="285" spans="2:5" ht="50.1" customHeight="1">
      <c r="B285" s="86">
        <v>98459</v>
      </c>
      <c r="C285" s="8" t="s">
        <v>320</v>
      </c>
      <c r="D285" s="86" t="s">
        <v>6403</v>
      </c>
      <c r="E285" s="101">
        <v>71.33</v>
      </c>
    </row>
    <row r="286" spans="2:5" ht="50.1" customHeight="1">
      <c r="B286" s="86">
        <v>98460</v>
      </c>
      <c r="C286" s="8" t="s">
        <v>321</v>
      </c>
      <c r="D286" s="86" t="s">
        <v>6403</v>
      </c>
      <c r="E286" s="101">
        <v>74.59</v>
      </c>
    </row>
    <row r="287" spans="2:5" ht="50.1" customHeight="1">
      <c r="B287" s="86">
        <v>98461</v>
      </c>
      <c r="C287" s="8" t="s">
        <v>322</v>
      </c>
      <c r="D287" s="86" t="s">
        <v>6341</v>
      </c>
      <c r="E287" s="101">
        <v>3991.51</v>
      </c>
    </row>
    <row r="288" spans="2:5" ht="50.1" customHeight="1">
      <c r="B288" s="86">
        <v>98462</v>
      </c>
      <c r="C288" s="8" t="s">
        <v>323</v>
      </c>
      <c r="D288" s="86" t="s">
        <v>6341</v>
      </c>
      <c r="E288" s="101">
        <v>5832.49</v>
      </c>
    </row>
    <row r="289" spans="2:5" ht="50.1" customHeight="1">
      <c r="B289" s="86" t="s">
        <v>324</v>
      </c>
      <c r="C289" s="8" t="s">
        <v>13</v>
      </c>
      <c r="D289" s="86" t="s">
        <v>6403</v>
      </c>
      <c r="E289" s="102">
        <v>301.27</v>
      </c>
    </row>
    <row r="290" spans="2:5" ht="50.1" customHeight="1">
      <c r="B290" s="86">
        <v>5631</v>
      </c>
      <c r="C290" s="8" t="s">
        <v>325</v>
      </c>
      <c r="D290" s="86" t="s">
        <v>16526</v>
      </c>
      <c r="E290" s="101">
        <v>129.91</v>
      </c>
    </row>
    <row r="291" spans="2:5" ht="50.1" customHeight="1">
      <c r="B291" s="86">
        <v>5678</v>
      </c>
      <c r="C291" s="8" t="s">
        <v>326</v>
      </c>
      <c r="D291" s="86" t="s">
        <v>16526</v>
      </c>
      <c r="E291" s="101">
        <v>97.67</v>
      </c>
    </row>
    <row r="292" spans="2:5" ht="50.1" customHeight="1">
      <c r="B292" s="86">
        <v>5680</v>
      </c>
      <c r="C292" s="8" t="s">
        <v>327</v>
      </c>
      <c r="D292" s="86" t="s">
        <v>16526</v>
      </c>
      <c r="E292" s="101">
        <v>90.71</v>
      </c>
    </row>
    <row r="293" spans="2:5" ht="50.1" customHeight="1">
      <c r="B293" s="86">
        <v>5684</v>
      </c>
      <c r="C293" s="8" t="s">
        <v>328</v>
      </c>
      <c r="D293" s="86" t="s">
        <v>16526</v>
      </c>
      <c r="E293" s="102">
        <v>93.32</v>
      </c>
    </row>
    <row r="294" spans="2:5" ht="50.1" customHeight="1">
      <c r="B294" s="86">
        <v>5689</v>
      </c>
      <c r="C294" s="8" t="s">
        <v>329</v>
      </c>
      <c r="D294" s="86" t="s">
        <v>16526</v>
      </c>
      <c r="E294" s="101">
        <v>3.76</v>
      </c>
    </row>
    <row r="295" spans="2:5" ht="50.1" customHeight="1">
      <c r="B295" s="86">
        <v>5795</v>
      </c>
      <c r="C295" s="8" t="s">
        <v>330</v>
      </c>
      <c r="D295" s="86" t="s">
        <v>16526</v>
      </c>
      <c r="E295" s="102">
        <v>17.71</v>
      </c>
    </row>
    <row r="296" spans="2:5" ht="50.1" customHeight="1">
      <c r="B296" s="86">
        <v>5811</v>
      </c>
      <c r="C296" s="8" t="s">
        <v>331</v>
      </c>
      <c r="D296" s="86" t="s">
        <v>16526</v>
      </c>
      <c r="E296" s="102">
        <v>164.27</v>
      </c>
    </row>
    <row r="297" spans="2:5" ht="50.1" customHeight="1">
      <c r="B297" s="86">
        <v>5823</v>
      </c>
      <c r="C297" s="8" t="s">
        <v>332</v>
      </c>
      <c r="D297" s="86" t="s">
        <v>16526</v>
      </c>
      <c r="E297" s="102">
        <v>162.44999999999999</v>
      </c>
    </row>
    <row r="298" spans="2:5" ht="50.1" customHeight="1">
      <c r="B298" s="86">
        <v>5824</v>
      </c>
      <c r="C298" s="8" t="s">
        <v>333</v>
      </c>
      <c r="D298" s="86" t="s">
        <v>16526</v>
      </c>
      <c r="E298" s="102">
        <v>131.72999999999999</v>
      </c>
    </row>
    <row r="299" spans="2:5" ht="50.1" customHeight="1">
      <c r="B299" s="86">
        <v>5835</v>
      </c>
      <c r="C299" s="8" t="s">
        <v>334</v>
      </c>
      <c r="D299" s="86" t="s">
        <v>16526</v>
      </c>
      <c r="E299" s="102">
        <v>244.61</v>
      </c>
    </row>
    <row r="300" spans="2:5" ht="50.1" customHeight="1">
      <c r="B300" s="86">
        <v>5839</v>
      </c>
      <c r="C300" s="8" t="s">
        <v>335</v>
      </c>
      <c r="D300" s="86" t="s">
        <v>16526</v>
      </c>
      <c r="E300" s="102">
        <v>5.57</v>
      </c>
    </row>
    <row r="301" spans="2:5" ht="50.1" customHeight="1">
      <c r="B301" s="86">
        <v>5843</v>
      </c>
      <c r="C301" s="8" t="s">
        <v>336</v>
      </c>
      <c r="D301" s="86" t="s">
        <v>16526</v>
      </c>
      <c r="E301" s="102">
        <v>101.3</v>
      </c>
    </row>
    <row r="302" spans="2:5" ht="50.1" customHeight="1">
      <c r="B302" s="86">
        <v>5847</v>
      </c>
      <c r="C302" s="8" t="s">
        <v>337</v>
      </c>
      <c r="D302" s="86" t="s">
        <v>16526</v>
      </c>
      <c r="E302" s="102">
        <v>170.99</v>
      </c>
    </row>
    <row r="303" spans="2:5" ht="50.1" customHeight="1">
      <c r="B303" s="86">
        <v>5851</v>
      </c>
      <c r="C303" s="8" t="s">
        <v>338</v>
      </c>
      <c r="D303" s="86" t="s">
        <v>16526</v>
      </c>
      <c r="E303" s="102">
        <v>161.79</v>
      </c>
    </row>
    <row r="304" spans="2:5" ht="50.1" customHeight="1">
      <c r="B304" s="86">
        <v>5855</v>
      </c>
      <c r="C304" s="8" t="s">
        <v>339</v>
      </c>
      <c r="D304" s="86" t="s">
        <v>16526</v>
      </c>
      <c r="E304" s="102">
        <v>416.94</v>
      </c>
    </row>
    <row r="305" spans="2:5" ht="50.1" customHeight="1">
      <c r="B305" s="86">
        <v>5863</v>
      </c>
      <c r="C305" s="8" t="s">
        <v>340</v>
      </c>
      <c r="D305" s="86" t="s">
        <v>16526</v>
      </c>
      <c r="E305" s="102">
        <v>11.63</v>
      </c>
    </row>
    <row r="306" spans="2:5" ht="50.1" customHeight="1">
      <c r="B306" s="86">
        <v>5867</v>
      </c>
      <c r="C306" s="8" t="s">
        <v>341</v>
      </c>
      <c r="D306" s="86" t="s">
        <v>16526</v>
      </c>
      <c r="E306" s="102">
        <v>91.56</v>
      </c>
    </row>
    <row r="307" spans="2:5" ht="50.1" customHeight="1">
      <c r="B307" s="86">
        <v>5875</v>
      </c>
      <c r="C307" s="8" t="s">
        <v>342</v>
      </c>
      <c r="D307" s="86" t="s">
        <v>16526</v>
      </c>
      <c r="E307" s="102">
        <v>89.8</v>
      </c>
    </row>
    <row r="308" spans="2:5" ht="50.1" customHeight="1">
      <c r="B308" s="86">
        <v>5879</v>
      </c>
      <c r="C308" s="8" t="s">
        <v>343</v>
      </c>
      <c r="D308" s="86" t="s">
        <v>16526</v>
      </c>
      <c r="E308" s="102">
        <v>77.06</v>
      </c>
    </row>
    <row r="309" spans="2:5" ht="50.1" customHeight="1">
      <c r="B309" s="86">
        <v>5882</v>
      </c>
      <c r="C309" s="8" t="s">
        <v>344</v>
      </c>
      <c r="D309" s="86" t="s">
        <v>16526</v>
      </c>
      <c r="E309" s="102">
        <v>76.67</v>
      </c>
    </row>
    <row r="310" spans="2:5" ht="50.1" customHeight="1">
      <c r="B310" s="86">
        <v>5890</v>
      </c>
      <c r="C310" s="8" t="s">
        <v>345</v>
      </c>
      <c r="D310" s="86" t="s">
        <v>16526</v>
      </c>
      <c r="E310" s="102">
        <v>132.41</v>
      </c>
    </row>
    <row r="311" spans="2:5" ht="50.1" customHeight="1">
      <c r="B311" s="86">
        <v>5894</v>
      </c>
      <c r="C311" s="8" t="s">
        <v>346</v>
      </c>
      <c r="D311" s="86" t="s">
        <v>16526</v>
      </c>
      <c r="E311" s="102">
        <v>130.08000000000001</v>
      </c>
    </row>
    <row r="312" spans="2:5" ht="50.1" customHeight="1">
      <c r="B312" s="86">
        <v>5901</v>
      </c>
      <c r="C312" s="8" t="s">
        <v>347</v>
      </c>
      <c r="D312" s="86" t="s">
        <v>16526</v>
      </c>
      <c r="E312" s="102">
        <v>166.03</v>
      </c>
    </row>
    <row r="313" spans="2:5" ht="50.1" customHeight="1">
      <c r="B313" s="86">
        <v>5909</v>
      </c>
      <c r="C313" s="8" t="s">
        <v>348</v>
      </c>
      <c r="D313" s="86" t="s">
        <v>16526</v>
      </c>
      <c r="E313" s="102">
        <v>20.96</v>
      </c>
    </row>
    <row r="314" spans="2:5" ht="50.1" customHeight="1">
      <c r="B314" s="86">
        <v>5921</v>
      </c>
      <c r="C314" s="8" t="s">
        <v>349</v>
      </c>
      <c r="D314" s="86" t="s">
        <v>16526</v>
      </c>
      <c r="E314" s="102">
        <v>2.95</v>
      </c>
    </row>
    <row r="315" spans="2:5" ht="50.1" customHeight="1">
      <c r="B315" s="86">
        <v>5928</v>
      </c>
      <c r="C315" s="8" t="s">
        <v>350</v>
      </c>
      <c r="D315" s="86" t="s">
        <v>16526</v>
      </c>
      <c r="E315" s="102">
        <v>138.71</v>
      </c>
    </row>
    <row r="316" spans="2:5" ht="50.1" customHeight="1">
      <c r="B316" s="86">
        <v>5932</v>
      </c>
      <c r="C316" s="8" t="s">
        <v>351</v>
      </c>
      <c r="D316" s="86" t="s">
        <v>16526</v>
      </c>
      <c r="E316" s="102">
        <v>146.16999999999999</v>
      </c>
    </row>
    <row r="317" spans="2:5" ht="50.1" customHeight="1">
      <c r="B317" s="86">
        <v>5940</v>
      </c>
      <c r="C317" s="8" t="s">
        <v>352</v>
      </c>
      <c r="D317" s="86" t="s">
        <v>16526</v>
      </c>
      <c r="E317" s="102">
        <v>134.79</v>
      </c>
    </row>
    <row r="318" spans="2:5" ht="50.1" customHeight="1">
      <c r="B318" s="86">
        <v>5944</v>
      </c>
      <c r="C318" s="8" t="s">
        <v>353</v>
      </c>
      <c r="D318" s="86" t="s">
        <v>16526</v>
      </c>
      <c r="E318" s="102">
        <v>188.15</v>
      </c>
    </row>
    <row r="319" spans="2:5" ht="50.1" customHeight="1">
      <c r="B319" s="86">
        <v>5953</v>
      </c>
      <c r="C319" s="8" t="s">
        <v>354</v>
      </c>
      <c r="D319" s="86" t="s">
        <v>16526</v>
      </c>
      <c r="E319" s="102">
        <v>35.75</v>
      </c>
    </row>
    <row r="320" spans="2:5" ht="50.1" customHeight="1">
      <c r="B320" s="86">
        <v>6259</v>
      </c>
      <c r="C320" s="8" t="s">
        <v>355</v>
      </c>
      <c r="D320" s="86" t="s">
        <v>16526</v>
      </c>
      <c r="E320" s="102">
        <v>137.96</v>
      </c>
    </row>
    <row r="321" spans="2:5" ht="50.1" customHeight="1">
      <c r="B321" s="86">
        <v>6879</v>
      </c>
      <c r="C321" s="8" t="s">
        <v>356</v>
      </c>
      <c r="D321" s="86" t="s">
        <v>16526</v>
      </c>
      <c r="E321" s="102">
        <v>129.97</v>
      </c>
    </row>
    <row r="322" spans="2:5" ht="50.1" customHeight="1">
      <c r="B322" s="86">
        <v>7030</v>
      </c>
      <c r="C322" s="8" t="s">
        <v>357</v>
      </c>
      <c r="D322" s="86" t="s">
        <v>16526</v>
      </c>
      <c r="E322" s="102">
        <v>163.02000000000001</v>
      </c>
    </row>
    <row r="323" spans="2:5" ht="50.1" customHeight="1">
      <c r="B323" s="86">
        <v>7042</v>
      </c>
      <c r="C323" s="8" t="s">
        <v>358</v>
      </c>
      <c r="D323" s="86" t="s">
        <v>16526</v>
      </c>
      <c r="E323" s="102">
        <v>4.96</v>
      </c>
    </row>
    <row r="324" spans="2:5" ht="50.1" customHeight="1">
      <c r="B324" s="86">
        <v>7049</v>
      </c>
      <c r="C324" s="8" t="s">
        <v>359</v>
      </c>
      <c r="D324" s="86" t="s">
        <v>16526</v>
      </c>
      <c r="E324" s="102">
        <v>129.88</v>
      </c>
    </row>
    <row r="325" spans="2:5" ht="50.1" customHeight="1">
      <c r="B325" s="86">
        <v>67826</v>
      </c>
      <c r="C325" s="8" t="s">
        <v>360</v>
      </c>
      <c r="D325" s="86" t="s">
        <v>16526</v>
      </c>
      <c r="E325" s="102">
        <v>141.18</v>
      </c>
    </row>
    <row r="326" spans="2:5" ht="50.1" customHeight="1">
      <c r="B326" s="86">
        <v>73417</v>
      </c>
      <c r="C326" s="8" t="s">
        <v>361</v>
      </c>
      <c r="D326" s="86" t="s">
        <v>16526</v>
      </c>
      <c r="E326" s="102">
        <v>105.68</v>
      </c>
    </row>
    <row r="327" spans="2:5" ht="50.1" customHeight="1">
      <c r="B327" s="86">
        <v>73436</v>
      </c>
      <c r="C327" s="8" t="s">
        <v>362</v>
      </c>
      <c r="D327" s="86" t="s">
        <v>16526</v>
      </c>
      <c r="E327" s="102">
        <v>127.47</v>
      </c>
    </row>
    <row r="328" spans="2:5" ht="50.1" customHeight="1">
      <c r="B328" s="86">
        <v>73467</v>
      </c>
      <c r="C328" s="8" t="s">
        <v>363</v>
      </c>
      <c r="D328" s="86" t="s">
        <v>16526</v>
      </c>
      <c r="E328" s="102">
        <v>134.43</v>
      </c>
    </row>
    <row r="329" spans="2:5" ht="50.1" customHeight="1">
      <c r="B329" s="86">
        <v>73536</v>
      </c>
      <c r="C329" s="8" t="s">
        <v>364</v>
      </c>
      <c r="D329" s="86" t="s">
        <v>16526</v>
      </c>
      <c r="E329" s="102">
        <v>4.16</v>
      </c>
    </row>
    <row r="330" spans="2:5" ht="50.1" customHeight="1">
      <c r="B330" s="86">
        <v>83362</v>
      </c>
      <c r="C330" s="8" t="s">
        <v>365</v>
      </c>
      <c r="D330" s="86" t="s">
        <v>16526</v>
      </c>
      <c r="E330" s="102">
        <v>169.79</v>
      </c>
    </row>
    <row r="331" spans="2:5" ht="50.1" customHeight="1">
      <c r="B331" s="86">
        <v>83765</v>
      </c>
      <c r="C331" s="8" t="s">
        <v>366</v>
      </c>
      <c r="D331" s="86" t="s">
        <v>16526</v>
      </c>
      <c r="E331" s="102">
        <v>60.89</v>
      </c>
    </row>
    <row r="332" spans="2:5" ht="50.1" customHeight="1">
      <c r="B332" s="86">
        <v>87445</v>
      </c>
      <c r="C332" s="8" t="s">
        <v>367</v>
      </c>
      <c r="D332" s="86" t="s">
        <v>16526</v>
      </c>
      <c r="E332" s="102">
        <v>2.93</v>
      </c>
    </row>
    <row r="333" spans="2:5" ht="50.1" customHeight="1">
      <c r="B333" s="86">
        <v>88386</v>
      </c>
      <c r="C333" s="8" t="s">
        <v>368</v>
      </c>
      <c r="D333" s="86" t="s">
        <v>16526</v>
      </c>
      <c r="E333" s="101">
        <v>3.13</v>
      </c>
    </row>
    <row r="334" spans="2:5" ht="50.1" customHeight="1">
      <c r="B334" s="86">
        <v>88393</v>
      </c>
      <c r="C334" s="8" t="s">
        <v>369</v>
      </c>
      <c r="D334" s="86" t="s">
        <v>16526</v>
      </c>
      <c r="E334" s="101">
        <v>4.32</v>
      </c>
    </row>
    <row r="335" spans="2:5" ht="50.1" customHeight="1">
      <c r="B335" s="86">
        <v>88399</v>
      </c>
      <c r="C335" s="8" t="s">
        <v>370</v>
      </c>
      <c r="D335" s="86" t="s">
        <v>16526</v>
      </c>
      <c r="E335" s="101">
        <v>2.2999999999999998</v>
      </c>
    </row>
    <row r="336" spans="2:5" ht="50.1" customHeight="1">
      <c r="B336" s="86">
        <v>88418</v>
      </c>
      <c r="C336" s="8" t="s">
        <v>371</v>
      </c>
      <c r="D336" s="86" t="s">
        <v>16526</v>
      </c>
      <c r="E336" s="101">
        <v>10.02</v>
      </c>
    </row>
    <row r="337" spans="2:5" ht="50.1" customHeight="1">
      <c r="B337" s="86">
        <v>88433</v>
      </c>
      <c r="C337" s="8" t="s">
        <v>372</v>
      </c>
      <c r="D337" s="86" t="s">
        <v>16526</v>
      </c>
      <c r="E337" s="101">
        <v>12.35</v>
      </c>
    </row>
    <row r="338" spans="2:5" ht="50.1" customHeight="1">
      <c r="B338" s="86">
        <v>88830</v>
      </c>
      <c r="C338" s="8" t="s">
        <v>373</v>
      </c>
      <c r="D338" s="86" t="s">
        <v>16526</v>
      </c>
      <c r="E338" s="101">
        <v>1.1499999999999999</v>
      </c>
    </row>
    <row r="339" spans="2:5" ht="50.1" customHeight="1">
      <c r="B339" s="86">
        <v>88843</v>
      </c>
      <c r="C339" s="8" t="s">
        <v>374</v>
      </c>
      <c r="D339" s="86" t="s">
        <v>16526</v>
      </c>
      <c r="E339" s="101">
        <v>136.22</v>
      </c>
    </row>
    <row r="340" spans="2:5" ht="50.1" customHeight="1">
      <c r="B340" s="86">
        <v>88907</v>
      </c>
      <c r="C340" s="8" t="s">
        <v>375</v>
      </c>
      <c r="D340" s="86" t="s">
        <v>16526</v>
      </c>
      <c r="E340" s="101">
        <v>157.26</v>
      </c>
    </row>
    <row r="341" spans="2:5" ht="50.1" customHeight="1">
      <c r="B341" s="86">
        <v>89021</v>
      </c>
      <c r="C341" s="8" t="s">
        <v>376</v>
      </c>
      <c r="D341" s="86" t="s">
        <v>16526</v>
      </c>
      <c r="E341" s="101">
        <v>1.68</v>
      </c>
    </row>
    <row r="342" spans="2:5" ht="50.1" customHeight="1">
      <c r="B342" s="86">
        <v>89028</v>
      </c>
      <c r="C342" s="8" t="s">
        <v>377</v>
      </c>
      <c r="D342" s="86" t="s">
        <v>16526</v>
      </c>
      <c r="E342" s="101">
        <v>150.78</v>
      </c>
    </row>
    <row r="343" spans="2:5" ht="50.1" customHeight="1">
      <c r="B343" s="86">
        <v>89032</v>
      </c>
      <c r="C343" s="8" t="s">
        <v>378</v>
      </c>
      <c r="D343" s="86" t="s">
        <v>16526</v>
      </c>
      <c r="E343" s="101">
        <v>121.65</v>
      </c>
    </row>
    <row r="344" spans="2:5" ht="50.1" customHeight="1">
      <c r="B344" s="86">
        <v>89035</v>
      </c>
      <c r="C344" s="8" t="s">
        <v>379</v>
      </c>
      <c r="D344" s="86" t="s">
        <v>16526</v>
      </c>
      <c r="E344" s="101">
        <v>77.28</v>
      </c>
    </row>
    <row r="345" spans="2:5" ht="50.1" customHeight="1">
      <c r="B345" s="86">
        <v>89225</v>
      </c>
      <c r="C345" s="8" t="s">
        <v>380</v>
      </c>
      <c r="D345" s="86" t="s">
        <v>16526</v>
      </c>
      <c r="E345" s="101">
        <v>3.16</v>
      </c>
    </row>
    <row r="346" spans="2:5" ht="50.1" customHeight="1">
      <c r="B346" s="86">
        <v>89234</v>
      </c>
      <c r="C346" s="8" t="s">
        <v>381</v>
      </c>
      <c r="D346" s="86" t="s">
        <v>16526</v>
      </c>
      <c r="E346" s="101">
        <v>373.76</v>
      </c>
    </row>
    <row r="347" spans="2:5" ht="50.1" customHeight="1">
      <c r="B347" s="86">
        <v>89242</v>
      </c>
      <c r="C347" s="8" t="s">
        <v>382</v>
      </c>
      <c r="D347" s="86" t="s">
        <v>16526</v>
      </c>
      <c r="E347" s="101">
        <v>876.88</v>
      </c>
    </row>
    <row r="348" spans="2:5" ht="50.1" customHeight="1">
      <c r="B348" s="86">
        <v>89250</v>
      </c>
      <c r="C348" s="8" t="s">
        <v>383</v>
      </c>
      <c r="D348" s="86" t="s">
        <v>16526</v>
      </c>
      <c r="E348" s="101">
        <v>737.73</v>
      </c>
    </row>
    <row r="349" spans="2:5" ht="50.1" customHeight="1">
      <c r="B349" s="86">
        <v>89257</v>
      </c>
      <c r="C349" s="8" t="s">
        <v>384</v>
      </c>
      <c r="D349" s="86" t="s">
        <v>16526</v>
      </c>
      <c r="E349" s="101">
        <v>210.83</v>
      </c>
    </row>
    <row r="350" spans="2:5" ht="50.1" customHeight="1">
      <c r="B350" s="86">
        <v>89272</v>
      </c>
      <c r="C350" s="8" t="s">
        <v>385</v>
      </c>
      <c r="D350" s="86" t="s">
        <v>16526</v>
      </c>
      <c r="E350" s="101">
        <v>155.36000000000001</v>
      </c>
    </row>
    <row r="351" spans="2:5" ht="50.1" customHeight="1">
      <c r="B351" s="86">
        <v>89278</v>
      </c>
      <c r="C351" s="8" t="s">
        <v>386</v>
      </c>
      <c r="D351" s="86" t="s">
        <v>16526</v>
      </c>
      <c r="E351" s="101">
        <v>6.8</v>
      </c>
    </row>
    <row r="352" spans="2:5" ht="50.1" customHeight="1">
      <c r="B352" s="86">
        <v>89843</v>
      </c>
      <c r="C352" s="8" t="s">
        <v>387</v>
      </c>
      <c r="D352" s="86" t="s">
        <v>16526</v>
      </c>
      <c r="E352" s="101">
        <v>152.18</v>
      </c>
    </row>
    <row r="353" spans="2:5" ht="50.1" customHeight="1">
      <c r="B353" s="86">
        <v>89876</v>
      </c>
      <c r="C353" s="8" t="s">
        <v>388</v>
      </c>
      <c r="D353" s="86" t="s">
        <v>16526</v>
      </c>
      <c r="E353" s="101">
        <v>213.92</v>
      </c>
    </row>
    <row r="354" spans="2:5" ht="50.1" customHeight="1">
      <c r="B354" s="86">
        <v>89883</v>
      </c>
      <c r="C354" s="8" t="s">
        <v>389</v>
      </c>
      <c r="D354" s="86" t="s">
        <v>16526</v>
      </c>
      <c r="E354" s="101">
        <v>237.86</v>
      </c>
    </row>
    <row r="355" spans="2:5" ht="50.1" customHeight="1">
      <c r="B355" s="86">
        <v>90586</v>
      </c>
      <c r="C355" s="8" t="s">
        <v>390</v>
      </c>
      <c r="D355" s="86" t="s">
        <v>16526</v>
      </c>
      <c r="E355" s="102">
        <v>1.35</v>
      </c>
    </row>
    <row r="356" spans="2:5" ht="50.1" customHeight="1">
      <c r="B356" s="86">
        <v>90625</v>
      </c>
      <c r="C356" s="8" t="s">
        <v>391</v>
      </c>
      <c r="D356" s="86" t="s">
        <v>16526</v>
      </c>
      <c r="E356" s="101">
        <v>4.4800000000000004</v>
      </c>
    </row>
    <row r="357" spans="2:5" ht="50.1" customHeight="1">
      <c r="B357" s="86">
        <v>90631</v>
      </c>
      <c r="C357" s="8" t="s">
        <v>392</v>
      </c>
      <c r="D357" s="86" t="s">
        <v>16526</v>
      </c>
      <c r="E357" s="101">
        <v>82.76</v>
      </c>
    </row>
    <row r="358" spans="2:5" ht="50.1" customHeight="1">
      <c r="B358" s="86">
        <v>90637</v>
      </c>
      <c r="C358" s="8" t="s">
        <v>393</v>
      </c>
      <c r="D358" s="86" t="s">
        <v>16526</v>
      </c>
      <c r="E358" s="101">
        <v>9.2899999999999991</v>
      </c>
    </row>
    <row r="359" spans="2:5" ht="50.1" customHeight="1">
      <c r="B359" s="86">
        <v>90643</v>
      </c>
      <c r="C359" s="8" t="s">
        <v>394</v>
      </c>
      <c r="D359" s="86" t="s">
        <v>16526</v>
      </c>
      <c r="E359" s="101">
        <v>13.4</v>
      </c>
    </row>
    <row r="360" spans="2:5" ht="50.1" customHeight="1">
      <c r="B360" s="86">
        <v>90650</v>
      </c>
      <c r="C360" s="8" t="s">
        <v>395</v>
      </c>
      <c r="D360" s="86" t="s">
        <v>16526</v>
      </c>
      <c r="E360" s="101">
        <v>7.33</v>
      </c>
    </row>
    <row r="361" spans="2:5" ht="50.1" customHeight="1">
      <c r="B361" s="86">
        <v>90656</v>
      </c>
      <c r="C361" s="8" t="s">
        <v>396</v>
      </c>
      <c r="D361" s="86" t="s">
        <v>16526</v>
      </c>
      <c r="E361" s="101">
        <v>9.1999999999999993</v>
      </c>
    </row>
    <row r="362" spans="2:5" ht="50.1" customHeight="1">
      <c r="B362" s="86">
        <v>90662</v>
      </c>
      <c r="C362" s="8" t="s">
        <v>397</v>
      </c>
      <c r="D362" s="86" t="s">
        <v>16526</v>
      </c>
      <c r="E362" s="101">
        <v>9.58</v>
      </c>
    </row>
    <row r="363" spans="2:5" ht="50.1" customHeight="1">
      <c r="B363" s="86">
        <v>90668</v>
      </c>
      <c r="C363" s="8" t="s">
        <v>398</v>
      </c>
      <c r="D363" s="86" t="s">
        <v>16526</v>
      </c>
      <c r="E363" s="101">
        <v>18.190000000000001</v>
      </c>
    </row>
    <row r="364" spans="2:5" ht="50.1" customHeight="1">
      <c r="B364" s="86">
        <v>90674</v>
      </c>
      <c r="C364" s="8" t="s">
        <v>399</v>
      </c>
      <c r="D364" s="86" t="s">
        <v>16526</v>
      </c>
      <c r="E364" s="101">
        <v>407.04</v>
      </c>
    </row>
    <row r="365" spans="2:5" ht="50.1" customHeight="1">
      <c r="B365" s="86">
        <v>90680</v>
      </c>
      <c r="C365" s="8" t="s">
        <v>400</v>
      </c>
      <c r="D365" s="86" t="s">
        <v>16526</v>
      </c>
      <c r="E365" s="101">
        <v>224.45</v>
      </c>
    </row>
    <row r="366" spans="2:5" ht="50.1" customHeight="1">
      <c r="B366" s="86">
        <v>90686</v>
      </c>
      <c r="C366" s="8" t="s">
        <v>401</v>
      </c>
      <c r="D366" s="86" t="s">
        <v>16526</v>
      </c>
      <c r="E366" s="101">
        <v>125.2</v>
      </c>
    </row>
    <row r="367" spans="2:5" ht="50.1" customHeight="1">
      <c r="B367" s="86">
        <v>90692</v>
      </c>
      <c r="C367" s="8" t="s">
        <v>402</v>
      </c>
      <c r="D367" s="86" t="s">
        <v>16526</v>
      </c>
      <c r="E367" s="101">
        <v>76.56</v>
      </c>
    </row>
    <row r="368" spans="2:5" ht="50.1" customHeight="1">
      <c r="B368" s="86">
        <v>90964</v>
      </c>
      <c r="C368" s="8" t="s">
        <v>403</v>
      </c>
      <c r="D368" s="86" t="s">
        <v>16526</v>
      </c>
      <c r="E368" s="101">
        <v>17.29</v>
      </c>
    </row>
    <row r="369" spans="2:5" ht="50.1" customHeight="1">
      <c r="B369" s="86">
        <v>90972</v>
      </c>
      <c r="C369" s="8" t="s">
        <v>404</v>
      </c>
      <c r="D369" s="86" t="s">
        <v>16526</v>
      </c>
      <c r="E369" s="101">
        <v>46.26</v>
      </c>
    </row>
    <row r="370" spans="2:5" ht="50.1" customHeight="1">
      <c r="B370" s="86">
        <v>90979</v>
      </c>
      <c r="C370" s="8" t="s">
        <v>405</v>
      </c>
      <c r="D370" s="86" t="s">
        <v>16526</v>
      </c>
      <c r="E370" s="101">
        <v>119.52</v>
      </c>
    </row>
    <row r="371" spans="2:5" ht="50.1" customHeight="1">
      <c r="B371" s="86">
        <v>90991</v>
      </c>
      <c r="C371" s="8" t="s">
        <v>406</v>
      </c>
      <c r="D371" s="86" t="s">
        <v>16526</v>
      </c>
      <c r="E371" s="101">
        <v>126.86</v>
      </c>
    </row>
    <row r="372" spans="2:5" ht="50.1" customHeight="1">
      <c r="B372" s="86">
        <v>90999</v>
      </c>
      <c r="C372" s="8" t="s">
        <v>407</v>
      </c>
      <c r="D372" s="86" t="s">
        <v>16526</v>
      </c>
      <c r="E372" s="101">
        <v>61.46</v>
      </c>
    </row>
    <row r="373" spans="2:5" ht="50.1" customHeight="1">
      <c r="B373" s="86">
        <v>91031</v>
      </c>
      <c r="C373" s="8" t="s">
        <v>408</v>
      </c>
      <c r="D373" s="86" t="s">
        <v>16526</v>
      </c>
      <c r="E373" s="101">
        <v>161.78</v>
      </c>
    </row>
    <row r="374" spans="2:5" ht="50.1" customHeight="1">
      <c r="B374" s="86">
        <v>91277</v>
      </c>
      <c r="C374" s="8" t="s">
        <v>409</v>
      </c>
      <c r="D374" s="86" t="s">
        <v>16526</v>
      </c>
      <c r="E374" s="101">
        <v>4.9400000000000004</v>
      </c>
    </row>
    <row r="375" spans="2:5" ht="50.1" customHeight="1">
      <c r="B375" s="86">
        <v>91283</v>
      </c>
      <c r="C375" s="8" t="s">
        <v>410</v>
      </c>
      <c r="D375" s="86" t="s">
        <v>16526</v>
      </c>
      <c r="E375" s="101">
        <v>10.33</v>
      </c>
    </row>
    <row r="376" spans="2:5" ht="50.1" customHeight="1">
      <c r="B376" s="86">
        <v>91386</v>
      </c>
      <c r="C376" s="8" t="s">
        <v>411</v>
      </c>
      <c r="D376" s="86" t="s">
        <v>16526</v>
      </c>
      <c r="E376" s="101">
        <v>169.15</v>
      </c>
    </row>
    <row r="377" spans="2:5" ht="50.1" customHeight="1">
      <c r="B377" s="86">
        <v>91533</v>
      </c>
      <c r="C377" s="8" t="s">
        <v>412</v>
      </c>
      <c r="D377" s="86" t="s">
        <v>16526</v>
      </c>
      <c r="E377" s="101">
        <v>22.92</v>
      </c>
    </row>
    <row r="378" spans="2:5" ht="50.1" customHeight="1">
      <c r="B378" s="86">
        <v>91634</v>
      </c>
      <c r="C378" s="8" t="s">
        <v>413</v>
      </c>
      <c r="D378" s="86" t="s">
        <v>16526</v>
      </c>
      <c r="E378" s="101">
        <v>122.62</v>
      </c>
    </row>
    <row r="379" spans="2:5" ht="50.1" customHeight="1">
      <c r="B379" s="86">
        <v>91645</v>
      </c>
      <c r="C379" s="8" t="s">
        <v>414</v>
      </c>
      <c r="D379" s="86" t="s">
        <v>16526</v>
      </c>
      <c r="E379" s="101">
        <v>261.44</v>
      </c>
    </row>
    <row r="380" spans="2:5" ht="50.1" customHeight="1">
      <c r="B380" s="86">
        <v>91692</v>
      </c>
      <c r="C380" s="8" t="s">
        <v>415</v>
      </c>
      <c r="D380" s="86" t="s">
        <v>16526</v>
      </c>
      <c r="E380" s="101">
        <v>20.48</v>
      </c>
    </row>
    <row r="381" spans="2:5" ht="50.1" customHeight="1">
      <c r="B381" s="86">
        <v>92043</v>
      </c>
      <c r="C381" s="8" t="s">
        <v>416</v>
      </c>
      <c r="D381" s="86" t="s">
        <v>16526</v>
      </c>
      <c r="E381" s="101">
        <v>8.39</v>
      </c>
    </row>
    <row r="382" spans="2:5" ht="50.1" customHeight="1">
      <c r="B382" s="86">
        <v>92106</v>
      </c>
      <c r="C382" s="8" t="s">
        <v>417</v>
      </c>
      <c r="D382" s="86" t="s">
        <v>16526</v>
      </c>
      <c r="E382" s="101">
        <v>171.6</v>
      </c>
    </row>
    <row r="383" spans="2:5" ht="50.1" customHeight="1">
      <c r="B383" s="86">
        <v>92112</v>
      </c>
      <c r="C383" s="8" t="s">
        <v>418</v>
      </c>
      <c r="D383" s="86" t="s">
        <v>16526</v>
      </c>
      <c r="E383" s="101">
        <v>1.86</v>
      </c>
    </row>
    <row r="384" spans="2:5" ht="50.1" customHeight="1">
      <c r="B384" s="86">
        <v>92118</v>
      </c>
      <c r="C384" s="8" t="s">
        <v>419</v>
      </c>
      <c r="D384" s="86" t="s">
        <v>16526</v>
      </c>
      <c r="E384" s="102">
        <v>0.14000000000000001</v>
      </c>
    </row>
    <row r="385" spans="2:5" ht="50.1" customHeight="1">
      <c r="B385" s="86">
        <v>92138</v>
      </c>
      <c r="C385" s="8" t="s">
        <v>420</v>
      </c>
      <c r="D385" s="86" t="s">
        <v>16526</v>
      </c>
      <c r="E385" s="101">
        <v>120.75</v>
      </c>
    </row>
    <row r="386" spans="2:5" ht="50.1" customHeight="1">
      <c r="B386" s="86">
        <v>92145</v>
      </c>
      <c r="C386" s="8" t="s">
        <v>421</v>
      </c>
      <c r="D386" s="86" t="s">
        <v>16526</v>
      </c>
      <c r="E386" s="102">
        <v>91.3</v>
      </c>
    </row>
    <row r="387" spans="2:5" ht="50.1" customHeight="1">
      <c r="B387" s="86">
        <v>92242</v>
      </c>
      <c r="C387" s="8" t="s">
        <v>422</v>
      </c>
      <c r="D387" s="86" t="s">
        <v>16526</v>
      </c>
      <c r="E387" s="101">
        <v>228.96</v>
      </c>
    </row>
    <row r="388" spans="2:5" ht="50.1" customHeight="1">
      <c r="B388" s="86">
        <v>92716</v>
      </c>
      <c r="C388" s="8" t="s">
        <v>423</v>
      </c>
      <c r="D388" s="86" t="s">
        <v>16526</v>
      </c>
      <c r="E388" s="102">
        <v>21.79</v>
      </c>
    </row>
    <row r="389" spans="2:5" ht="50.1" customHeight="1">
      <c r="B389" s="86">
        <v>92960</v>
      </c>
      <c r="C389" s="8" t="s">
        <v>424</v>
      </c>
      <c r="D389" s="86" t="s">
        <v>16526</v>
      </c>
      <c r="E389" s="101">
        <v>18.23</v>
      </c>
    </row>
    <row r="390" spans="2:5" ht="50.1" customHeight="1">
      <c r="B390" s="86">
        <v>92966</v>
      </c>
      <c r="C390" s="8" t="s">
        <v>425</v>
      </c>
      <c r="D390" s="86" t="s">
        <v>16526</v>
      </c>
      <c r="E390" s="102">
        <v>17.78</v>
      </c>
    </row>
    <row r="391" spans="2:5" ht="50.1" customHeight="1">
      <c r="B391" s="86">
        <v>93224</v>
      </c>
      <c r="C391" s="8" t="s">
        <v>426</v>
      </c>
      <c r="D391" s="86" t="s">
        <v>16526</v>
      </c>
      <c r="E391" s="101">
        <v>590.63</v>
      </c>
    </row>
    <row r="392" spans="2:5" ht="50.1" customHeight="1">
      <c r="B392" s="86">
        <v>93233</v>
      </c>
      <c r="C392" s="8" t="s">
        <v>427</v>
      </c>
      <c r="D392" s="86" t="s">
        <v>16526</v>
      </c>
      <c r="E392" s="102">
        <v>4.3099999999999996</v>
      </c>
    </row>
    <row r="393" spans="2:5" ht="50.1" customHeight="1">
      <c r="B393" s="86">
        <v>93272</v>
      </c>
      <c r="C393" s="8" t="s">
        <v>428</v>
      </c>
      <c r="D393" s="86" t="s">
        <v>16526</v>
      </c>
      <c r="E393" s="101">
        <v>75.900000000000006</v>
      </c>
    </row>
    <row r="394" spans="2:5" ht="50.1" customHeight="1">
      <c r="B394" s="86">
        <v>93281</v>
      </c>
      <c r="C394" s="8" t="s">
        <v>429</v>
      </c>
      <c r="D394" s="86" t="s">
        <v>16526</v>
      </c>
      <c r="E394" s="101">
        <v>18.82</v>
      </c>
    </row>
    <row r="395" spans="2:5" ht="50.1" customHeight="1">
      <c r="B395" s="86">
        <v>93287</v>
      </c>
      <c r="C395" s="8" t="s">
        <v>430</v>
      </c>
      <c r="D395" s="86" t="s">
        <v>16526</v>
      </c>
      <c r="E395" s="101">
        <v>298</v>
      </c>
    </row>
    <row r="396" spans="2:5" ht="50.1" customHeight="1">
      <c r="B396" s="86">
        <v>93402</v>
      </c>
      <c r="C396" s="8" t="s">
        <v>431</v>
      </c>
      <c r="D396" s="86" t="s">
        <v>16526</v>
      </c>
      <c r="E396" s="101">
        <v>136.37</v>
      </c>
    </row>
    <row r="397" spans="2:5" ht="50.1" customHeight="1">
      <c r="B397" s="86">
        <v>93408</v>
      </c>
      <c r="C397" s="8" t="s">
        <v>432</v>
      </c>
      <c r="D397" s="86" t="s">
        <v>16526</v>
      </c>
      <c r="E397" s="101">
        <v>64.39</v>
      </c>
    </row>
    <row r="398" spans="2:5" ht="50.1" customHeight="1">
      <c r="B398" s="86">
        <v>93415</v>
      </c>
      <c r="C398" s="8" t="s">
        <v>433</v>
      </c>
      <c r="D398" s="86" t="s">
        <v>16526</v>
      </c>
      <c r="E398" s="101">
        <v>9.14</v>
      </c>
    </row>
    <row r="399" spans="2:5" ht="50.1" customHeight="1">
      <c r="B399" s="86">
        <v>93421</v>
      </c>
      <c r="C399" s="8" t="s">
        <v>434</v>
      </c>
      <c r="D399" s="86" t="s">
        <v>16526</v>
      </c>
      <c r="E399" s="101">
        <v>41.51</v>
      </c>
    </row>
    <row r="400" spans="2:5" ht="50.1" customHeight="1">
      <c r="B400" s="86">
        <v>93427</v>
      </c>
      <c r="C400" s="8" t="s">
        <v>435</v>
      </c>
      <c r="D400" s="86" t="s">
        <v>16526</v>
      </c>
      <c r="E400" s="101">
        <v>95.83</v>
      </c>
    </row>
    <row r="401" spans="2:5" ht="50.1" customHeight="1">
      <c r="B401" s="86">
        <v>93433</v>
      </c>
      <c r="C401" s="8" t="s">
        <v>436</v>
      </c>
      <c r="D401" s="86" t="s">
        <v>16526</v>
      </c>
      <c r="E401" s="101">
        <v>1971.47</v>
      </c>
    </row>
    <row r="402" spans="2:5" ht="50.1" customHeight="1">
      <c r="B402" s="86">
        <v>93439</v>
      </c>
      <c r="C402" s="8" t="s">
        <v>437</v>
      </c>
      <c r="D402" s="86" t="s">
        <v>16526</v>
      </c>
      <c r="E402" s="101">
        <v>99.13</v>
      </c>
    </row>
    <row r="403" spans="2:5" ht="50.1" customHeight="1">
      <c r="B403" s="86">
        <v>95121</v>
      </c>
      <c r="C403" s="8" t="s">
        <v>438</v>
      </c>
      <c r="D403" s="86" t="s">
        <v>16526</v>
      </c>
      <c r="E403" s="101">
        <v>192.61</v>
      </c>
    </row>
    <row r="404" spans="2:5" ht="50.1" customHeight="1">
      <c r="B404" s="86">
        <v>95127</v>
      </c>
      <c r="C404" s="8" t="s">
        <v>439</v>
      </c>
      <c r="D404" s="86" t="s">
        <v>16526</v>
      </c>
      <c r="E404" s="101">
        <v>129.19999999999999</v>
      </c>
    </row>
    <row r="405" spans="2:5" ht="50.1" customHeight="1">
      <c r="B405" s="86">
        <v>95133</v>
      </c>
      <c r="C405" s="8" t="s">
        <v>440</v>
      </c>
      <c r="D405" s="86" t="s">
        <v>16526</v>
      </c>
      <c r="E405" s="101">
        <v>102.97</v>
      </c>
    </row>
    <row r="406" spans="2:5" ht="50.1" customHeight="1">
      <c r="B406" s="86">
        <v>95139</v>
      </c>
      <c r="C406" s="8" t="s">
        <v>441</v>
      </c>
      <c r="D406" s="86" t="s">
        <v>16526</v>
      </c>
      <c r="E406" s="101">
        <v>0.06</v>
      </c>
    </row>
    <row r="407" spans="2:5" ht="50.1" customHeight="1">
      <c r="B407" s="86">
        <v>95212</v>
      </c>
      <c r="C407" s="8" t="s">
        <v>442</v>
      </c>
      <c r="D407" s="86" t="s">
        <v>16526</v>
      </c>
      <c r="E407" s="101">
        <v>83.01</v>
      </c>
    </row>
    <row r="408" spans="2:5" ht="50.1" customHeight="1">
      <c r="B408" s="86">
        <v>95218</v>
      </c>
      <c r="C408" s="8" t="s">
        <v>443</v>
      </c>
      <c r="D408" s="86" t="s">
        <v>16526</v>
      </c>
      <c r="E408" s="101">
        <v>20.45</v>
      </c>
    </row>
    <row r="409" spans="2:5" ht="50.1" customHeight="1">
      <c r="B409" s="86">
        <v>95258</v>
      </c>
      <c r="C409" s="8" t="s">
        <v>444</v>
      </c>
      <c r="D409" s="86" t="s">
        <v>16526</v>
      </c>
      <c r="E409" s="101">
        <v>17.5</v>
      </c>
    </row>
    <row r="410" spans="2:5" ht="50.1" customHeight="1">
      <c r="B410" s="86">
        <v>95264</v>
      </c>
      <c r="C410" s="8" t="s">
        <v>445</v>
      </c>
      <c r="D410" s="86" t="s">
        <v>16526</v>
      </c>
      <c r="E410" s="101">
        <v>3.47</v>
      </c>
    </row>
    <row r="411" spans="2:5" ht="50.1" customHeight="1">
      <c r="B411" s="86">
        <v>95270</v>
      </c>
      <c r="C411" s="8" t="s">
        <v>446</v>
      </c>
      <c r="D411" s="86" t="s">
        <v>16526</v>
      </c>
      <c r="E411" s="102">
        <v>4.7</v>
      </c>
    </row>
    <row r="412" spans="2:5" ht="50.1" customHeight="1">
      <c r="B412" s="86">
        <v>95276</v>
      </c>
      <c r="C412" s="8" t="s">
        <v>447</v>
      </c>
      <c r="D412" s="86" t="s">
        <v>16526</v>
      </c>
      <c r="E412" s="101">
        <v>2.34</v>
      </c>
    </row>
    <row r="413" spans="2:5" ht="50.1" customHeight="1">
      <c r="B413" s="86">
        <v>95282</v>
      </c>
      <c r="C413" s="8" t="s">
        <v>448</v>
      </c>
      <c r="D413" s="86" t="s">
        <v>16526</v>
      </c>
      <c r="E413" s="101">
        <v>4.68</v>
      </c>
    </row>
    <row r="414" spans="2:5" ht="50.1" customHeight="1">
      <c r="B414" s="86">
        <v>95620</v>
      </c>
      <c r="C414" s="8" t="s">
        <v>449</v>
      </c>
      <c r="D414" s="86" t="s">
        <v>16526</v>
      </c>
      <c r="E414" s="101">
        <v>17.18</v>
      </c>
    </row>
    <row r="415" spans="2:5" ht="50.1" customHeight="1">
      <c r="B415" s="86">
        <v>95631</v>
      </c>
      <c r="C415" s="8" t="s">
        <v>450</v>
      </c>
      <c r="D415" s="86" t="s">
        <v>16526</v>
      </c>
      <c r="E415" s="101">
        <v>134.11000000000001</v>
      </c>
    </row>
    <row r="416" spans="2:5" ht="50.1" customHeight="1">
      <c r="B416" s="86">
        <v>95702</v>
      </c>
      <c r="C416" s="8" t="s">
        <v>451</v>
      </c>
      <c r="D416" s="86" t="s">
        <v>16526</v>
      </c>
      <c r="E416" s="102">
        <v>26.08</v>
      </c>
    </row>
    <row r="417" spans="2:5" ht="50.1" customHeight="1">
      <c r="B417" s="86">
        <v>95708</v>
      </c>
      <c r="C417" s="8" t="s">
        <v>452</v>
      </c>
      <c r="D417" s="86" t="s">
        <v>16526</v>
      </c>
      <c r="E417" s="101">
        <v>93.94</v>
      </c>
    </row>
    <row r="418" spans="2:5" ht="50.1" customHeight="1">
      <c r="B418" s="86">
        <v>95714</v>
      </c>
      <c r="C418" s="8" t="s">
        <v>453</v>
      </c>
      <c r="D418" s="86" t="s">
        <v>16526</v>
      </c>
      <c r="E418" s="102">
        <v>160.59</v>
      </c>
    </row>
    <row r="419" spans="2:5" ht="50.1" customHeight="1">
      <c r="B419" s="86">
        <v>95720</v>
      </c>
      <c r="C419" s="8" t="s">
        <v>454</v>
      </c>
      <c r="D419" s="86" t="s">
        <v>16526</v>
      </c>
      <c r="E419" s="101">
        <v>158.16999999999999</v>
      </c>
    </row>
    <row r="420" spans="2:5" ht="50.1" customHeight="1">
      <c r="B420" s="86">
        <v>95872</v>
      </c>
      <c r="C420" s="8" t="s">
        <v>455</v>
      </c>
      <c r="D420" s="86" t="s">
        <v>16526</v>
      </c>
      <c r="E420" s="102">
        <v>162.75</v>
      </c>
    </row>
    <row r="421" spans="2:5" ht="50.1" customHeight="1">
      <c r="B421" s="86">
        <v>96013</v>
      </c>
      <c r="C421" s="8" t="s">
        <v>456</v>
      </c>
      <c r="D421" s="86" t="s">
        <v>16526</v>
      </c>
      <c r="E421" s="101">
        <v>106.27</v>
      </c>
    </row>
    <row r="422" spans="2:5" ht="50.1" customHeight="1">
      <c r="B422" s="86">
        <v>96020</v>
      </c>
      <c r="C422" s="8" t="s">
        <v>457</v>
      </c>
      <c r="D422" s="86" t="s">
        <v>16526</v>
      </c>
      <c r="E422" s="102">
        <v>105.99</v>
      </c>
    </row>
    <row r="423" spans="2:5" ht="50.1" customHeight="1">
      <c r="B423" s="86">
        <v>96028</v>
      </c>
      <c r="C423" s="8" t="s">
        <v>458</v>
      </c>
      <c r="D423" s="86" t="s">
        <v>16526</v>
      </c>
      <c r="E423" s="101">
        <v>81.97</v>
      </c>
    </row>
    <row r="424" spans="2:5" ht="50.1" customHeight="1">
      <c r="B424" s="86">
        <v>96035</v>
      </c>
      <c r="C424" s="8" t="s">
        <v>459</v>
      </c>
      <c r="D424" s="86" t="s">
        <v>16526</v>
      </c>
      <c r="E424" s="102">
        <v>176.7</v>
      </c>
    </row>
    <row r="425" spans="2:5" ht="50.1" customHeight="1">
      <c r="B425" s="86">
        <v>96157</v>
      </c>
      <c r="C425" s="8" t="s">
        <v>460</v>
      </c>
      <c r="D425" s="86" t="s">
        <v>16526</v>
      </c>
      <c r="E425" s="101">
        <v>82.25</v>
      </c>
    </row>
    <row r="426" spans="2:5" ht="50.1" customHeight="1">
      <c r="B426" s="86">
        <v>96158</v>
      </c>
      <c r="C426" s="8" t="s">
        <v>461</v>
      </c>
      <c r="D426" s="86" t="s">
        <v>16526</v>
      </c>
      <c r="E426" s="102">
        <v>84.31</v>
      </c>
    </row>
    <row r="427" spans="2:5" ht="50.1" customHeight="1">
      <c r="B427" s="86">
        <v>96245</v>
      </c>
      <c r="C427" s="8" t="s">
        <v>462</v>
      </c>
      <c r="D427" s="86" t="s">
        <v>16526</v>
      </c>
      <c r="E427" s="101">
        <v>71.510000000000005</v>
      </c>
    </row>
    <row r="428" spans="2:5" ht="50.1" customHeight="1">
      <c r="B428" s="86">
        <v>96303</v>
      </c>
      <c r="C428" s="8" t="s">
        <v>463</v>
      </c>
      <c r="D428" s="86" t="s">
        <v>16526</v>
      </c>
      <c r="E428" s="102">
        <v>156</v>
      </c>
    </row>
    <row r="429" spans="2:5" ht="50.1" customHeight="1">
      <c r="B429" s="86">
        <v>96309</v>
      </c>
      <c r="C429" s="8" t="s">
        <v>464</v>
      </c>
      <c r="D429" s="86" t="s">
        <v>16526</v>
      </c>
      <c r="E429" s="101">
        <v>1.05</v>
      </c>
    </row>
    <row r="430" spans="2:5" ht="50.1" customHeight="1">
      <c r="B430" s="86">
        <v>96463</v>
      </c>
      <c r="C430" s="8" t="s">
        <v>465</v>
      </c>
      <c r="D430" s="86" t="s">
        <v>16526</v>
      </c>
      <c r="E430" s="102">
        <v>133.18</v>
      </c>
    </row>
    <row r="431" spans="2:5" ht="50.1" customHeight="1">
      <c r="B431" s="86">
        <v>98764</v>
      </c>
      <c r="C431" s="8" t="s">
        <v>466</v>
      </c>
      <c r="D431" s="86" t="s">
        <v>16526</v>
      </c>
      <c r="E431" s="101">
        <v>2.96</v>
      </c>
    </row>
    <row r="432" spans="2:5" ht="50.1" customHeight="1">
      <c r="B432" s="86">
        <v>99833</v>
      </c>
      <c r="C432" s="8" t="s">
        <v>21777</v>
      </c>
      <c r="D432" s="86" t="s">
        <v>16526</v>
      </c>
      <c r="E432" s="102">
        <v>1</v>
      </c>
    </row>
    <row r="433" spans="2:5" ht="50.1" customHeight="1">
      <c r="B433" s="86">
        <v>5632</v>
      </c>
      <c r="C433" s="8" t="s">
        <v>467</v>
      </c>
      <c r="D433" s="86" t="s">
        <v>16527</v>
      </c>
      <c r="E433" s="101">
        <v>48.89</v>
      </c>
    </row>
    <row r="434" spans="2:5" ht="50.1" customHeight="1">
      <c r="B434" s="86">
        <v>5679</v>
      </c>
      <c r="C434" s="8" t="s">
        <v>468</v>
      </c>
      <c r="D434" s="86" t="s">
        <v>16527</v>
      </c>
      <c r="E434" s="102">
        <v>37.32</v>
      </c>
    </row>
    <row r="435" spans="2:5" ht="50.1" customHeight="1">
      <c r="B435" s="86">
        <v>5681</v>
      </c>
      <c r="C435" s="8" t="s">
        <v>469</v>
      </c>
      <c r="D435" s="86" t="s">
        <v>16527</v>
      </c>
      <c r="E435" s="101">
        <v>35.520000000000003</v>
      </c>
    </row>
    <row r="436" spans="2:5" ht="50.1" customHeight="1">
      <c r="B436" s="86">
        <v>5685</v>
      </c>
      <c r="C436" s="8" t="s">
        <v>470</v>
      </c>
      <c r="D436" s="86" t="s">
        <v>16527</v>
      </c>
      <c r="E436" s="102">
        <v>35.68</v>
      </c>
    </row>
    <row r="437" spans="2:5" ht="50.1" customHeight="1">
      <c r="B437" s="86">
        <v>5690</v>
      </c>
      <c r="C437" s="8" t="s">
        <v>471</v>
      </c>
      <c r="D437" s="86" t="s">
        <v>16527</v>
      </c>
      <c r="E437" s="101">
        <v>2.4300000000000002</v>
      </c>
    </row>
    <row r="438" spans="2:5" ht="50.1" customHeight="1">
      <c r="B438" s="86">
        <v>5806</v>
      </c>
      <c r="C438" s="8" t="s">
        <v>472</v>
      </c>
      <c r="D438" s="86" t="s">
        <v>16527</v>
      </c>
      <c r="E438" s="101">
        <v>0.21</v>
      </c>
    </row>
    <row r="439" spans="2:5" ht="50.1" customHeight="1">
      <c r="B439" s="86">
        <v>5826</v>
      </c>
      <c r="C439" s="8" t="s">
        <v>473</v>
      </c>
      <c r="D439" s="86" t="s">
        <v>16527</v>
      </c>
      <c r="E439" s="101">
        <v>28.51</v>
      </c>
    </row>
    <row r="440" spans="2:5" ht="50.1" customHeight="1">
      <c r="B440" s="86">
        <v>5829</v>
      </c>
      <c r="C440" s="8" t="s">
        <v>474</v>
      </c>
      <c r="D440" s="86" t="s">
        <v>16527</v>
      </c>
      <c r="E440" s="101">
        <v>112.94</v>
      </c>
    </row>
    <row r="441" spans="2:5" ht="50.1" customHeight="1">
      <c r="B441" s="86">
        <v>5837</v>
      </c>
      <c r="C441" s="8" t="s">
        <v>475</v>
      </c>
      <c r="D441" s="86" t="s">
        <v>16527</v>
      </c>
      <c r="E441" s="101">
        <v>99.4</v>
      </c>
    </row>
    <row r="442" spans="2:5" ht="50.1" customHeight="1">
      <c r="B442" s="86">
        <v>5841</v>
      </c>
      <c r="C442" s="8" t="s">
        <v>476</v>
      </c>
      <c r="D442" s="86" t="s">
        <v>16527</v>
      </c>
      <c r="E442" s="101">
        <v>2.79</v>
      </c>
    </row>
    <row r="443" spans="2:5" ht="50.1" customHeight="1">
      <c r="B443" s="86">
        <v>5845</v>
      </c>
      <c r="C443" s="8" t="s">
        <v>477</v>
      </c>
      <c r="D443" s="86" t="s">
        <v>16527</v>
      </c>
      <c r="E443" s="101">
        <v>32.200000000000003</v>
      </c>
    </row>
    <row r="444" spans="2:5" ht="50.1" customHeight="1">
      <c r="B444" s="86">
        <v>5849</v>
      </c>
      <c r="C444" s="8" t="s">
        <v>478</v>
      </c>
      <c r="D444" s="86" t="s">
        <v>16527</v>
      </c>
      <c r="E444" s="101">
        <v>50.31</v>
      </c>
    </row>
    <row r="445" spans="2:5" ht="50.1" customHeight="1">
      <c r="B445" s="86">
        <v>5853</v>
      </c>
      <c r="C445" s="8" t="s">
        <v>479</v>
      </c>
      <c r="D445" s="86" t="s">
        <v>16527</v>
      </c>
      <c r="E445" s="101">
        <v>50.5</v>
      </c>
    </row>
    <row r="446" spans="2:5" ht="50.1" customHeight="1">
      <c r="B446" s="86">
        <v>5857</v>
      </c>
      <c r="C446" s="8" t="s">
        <v>480</v>
      </c>
      <c r="D446" s="86" t="s">
        <v>16527</v>
      </c>
      <c r="E446" s="101">
        <v>121.73</v>
      </c>
    </row>
    <row r="447" spans="2:5" ht="50.1" customHeight="1">
      <c r="B447" s="86">
        <v>5865</v>
      </c>
      <c r="C447" s="8" t="s">
        <v>481</v>
      </c>
      <c r="D447" s="86" t="s">
        <v>16527</v>
      </c>
      <c r="E447" s="101">
        <v>5.84</v>
      </c>
    </row>
    <row r="448" spans="2:5" ht="50.1" customHeight="1">
      <c r="B448" s="86">
        <v>5869</v>
      </c>
      <c r="C448" s="8" t="s">
        <v>482</v>
      </c>
      <c r="D448" s="86" t="s">
        <v>16527</v>
      </c>
      <c r="E448" s="101">
        <v>40.1</v>
      </c>
    </row>
    <row r="449" spans="2:5" ht="50.1" customHeight="1">
      <c r="B449" s="86">
        <v>5877</v>
      </c>
      <c r="C449" s="8" t="s">
        <v>483</v>
      </c>
      <c r="D449" s="86" t="s">
        <v>16527</v>
      </c>
      <c r="E449" s="101">
        <v>36.75</v>
      </c>
    </row>
    <row r="450" spans="2:5" ht="50.1" customHeight="1">
      <c r="B450" s="86">
        <v>5881</v>
      </c>
      <c r="C450" s="8" t="s">
        <v>484</v>
      </c>
      <c r="D450" s="86" t="s">
        <v>16527</v>
      </c>
      <c r="E450" s="101">
        <v>42.77</v>
      </c>
    </row>
    <row r="451" spans="2:5" ht="50.1" customHeight="1">
      <c r="B451" s="86">
        <v>5884</v>
      </c>
      <c r="C451" s="8" t="s">
        <v>485</v>
      </c>
      <c r="D451" s="86" t="s">
        <v>16527</v>
      </c>
      <c r="E451" s="101">
        <v>33.74</v>
      </c>
    </row>
    <row r="452" spans="2:5" ht="50.1" customHeight="1">
      <c r="B452" s="86">
        <v>5892</v>
      </c>
      <c r="C452" s="8" t="s">
        <v>486</v>
      </c>
      <c r="D452" s="86" t="s">
        <v>16527</v>
      </c>
      <c r="E452" s="101">
        <v>29.66</v>
      </c>
    </row>
    <row r="453" spans="2:5" ht="50.1" customHeight="1">
      <c r="B453" s="86">
        <v>5896</v>
      </c>
      <c r="C453" s="8" t="s">
        <v>487</v>
      </c>
      <c r="D453" s="86" t="s">
        <v>16527</v>
      </c>
      <c r="E453" s="101">
        <v>27.79</v>
      </c>
    </row>
    <row r="454" spans="2:5" ht="50.1" customHeight="1">
      <c r="B454" s="86">
        <v>5903</v>
      </c>
      <c r="C454" s="8" t="s">
        <v>488</v>
      </c>
      <c r="D454" s="86" t="s">
        <v>16527</v>
      </c>
      <c r="E454" s="101">
        <v>35.07</v>
      </c>
    </row>
    <row r="455" spans="2:5" ht="50.1" customHeight="1">
      <c r="B455" s="86">
        <v>5911</v>
      </c>
      <c r="C455" s="8" t="s">
        <v>489</v>
      </c>
      <c r="D455" s="86" t="s">
        <v>16527</v>
      </c>
      <c r="E455" s="101">
        <v>16.670000000000002</v>
      </c>
    </row>
    <row r="456" spans="2:5" ht="50.1" customHeight="1">
      <c r="B456" s="86">
        <v>5923</v>
      </c>
      <c r="C456" s="8" t="s">
        <v>490</v>
      </c>
      <c r="D456" s="86" t="s">
        <v>16527</v>
      </c>
      <c r="E456" s="101">
        <v>1.91</v>
      </c>
    </row>
    <row r="457" spans="2:5" ht="50.1" customHeight="1">
      <c r="B457" s="86">
        <v>5930</v>
      </c>
      <c r="C457" s="8" t="s">
        <v>491</v>
      </c>
      <c r="D457" s="86" t="s">
        <v>16527</v>
      </c>
      <c r="E457" s="101">
        <v>31.92</v>
      </c>
    </row>
    <row r="458" spans="2:5" ht="50.1" customHeight="1">
      <c r="B458" s="86">
        <v>5934</v>
      </c>
      <c r="C458" s="8" t="s">
        <v>492</v>
      </c>
      <c r="D458" s="86" t="s">
        <v>16527</v>
      </c>
      <c r="E458" s="101">
        <v>52</v>
      </c>
    </row>
    <row r="459" spans="2:5" ht="50.1" customHeight="1">
      <c r="B459" s="86">
        <v>5942</v>
      </c>
      <c r="C459" s="8" t="s">
        <v>493</v>
      </c>
      <c r="D459" s="86" t="s">
        <v>16527</v>
      </c>
      <c r="E459" s="101">
        <v>47.18</v>
      </c>
    </row>
    <row r="460" spans="2:5" ht="50.1" customHeight="1">
      <c r="B460" s="86">
        <v>5946</v>
      </c>
      <c r="C460" s="8" t="s">
        <v>494</v>
      </c>
      <c r="D460" s="86" t="s">
        <v>16527</v>
      </c>
      <c r="E460" s="101">
        <v>57.31</v>
      </c>
    </row>
    <row r="461" spans="2:5" ht="50.1" customHeight="1">
      <c r="B461" s="86">
        <v>5952</v>
      </c>
      <c r="C461" s="8" t="s">
        <v>495</v>
      </c>
      <c r="D461" s="86" t="s">
        <v>16527</v>
      </c>
      <c r="E461" s="101">
        <v>16.73</v>
      </c>
    </row>
    <row r="462" spans="2:5" ht="50.1" customHeight="1">
      <c r="B462" s="86">
        <v>5954</v>
      </c>
      <c r="C462" s="8" t="s">
        <v>496</v>
      </c>
      <c r="D462" s="86" t="s">
        <v>16527</v>
      </c>
      <c r="E462" s="102">
        <v>2.94</v>
      </c>
    </row>
    <row r="463" spans="2:5" ht="50.1" customHeight="1">
      <c r="B463" s="86">
        <v>5961</v>
      </c>
      <c r="C463" s="8" t="s">
        <v>497</v>
      </c>
      <c r="D463" s="86" t="s">
        <v>16527</v>
      </c>
      <c r="E463" s="102">
        <v>33.44</v>
      </c>
    </row>
    <row r="464" spans="2:5" ht="50.1" customHeight="1">
      <c r="B464" s="86">
        <v>6260</v>
      </c>
      <c r="C464" s="8" t="s">
        <v>498</v>
      </c>
      <c r="D464" s="86" t="s">
        <v>16527</v>
      </c>
      <c r="E464" s="101">
        <v>31.27</v>
      </c>
    </row>
    <row r="465" spans="2:5" ht="50.1" customHeight="1">
      <c r="B465" s="86">
        <v>6880</v>
      </c>
      <c r="C465" s="8" t="s">
        <v>499</v>
      </c>
      <c r="D465" s="86" t="s">
        <v>16527</v>
      </c>
      <c r="E465" s="101">
        <v>46.59</v>
      </c>
    </row>
    <row r="466" spans="2:5" ht="50.1" customHeight="1">
      <c r="B466" s="86">
        <v>7031</v>
      </c>
      <c r="C466" s="8" t="s">
        <v>500</v>
      </c>
      <c r="D466" s="86" t="s">
        <v>16527</v>
      </c>
      <c r="E466" s="101">
        <v>4.0999999999999996</v>
      </c>
    </row>
    <row r="467" spans="2:5" ht="50.1" customHeight="1">
      <c r="B467" s="86">
        <v>7043</v>
      </c>
      <c r="C467" s="8" t="s">
        <v>501</v>
      </c>
      <c r="D467" s="86" t="s">
        <v>16527</v>
      </c>
      <c r="E467" s="101">
        <v>0.26</v>
      </c>
    </row>
    <row r="468" spans="2:5" ht="50.1" customHeight="1">
      <c r="B468" s="86">
        <v>7050</v>
      </c>
      <c r="C468" s="8" t="s">
        <v>502</v>
      </c>
      <c r="D468" s="86" t="s">
        <v>16527</v>
      </c>
      <c r="E468" s="101">
        <v>43.16</v>
      </c>
    </row>
    <row r="469" spans="2:5" ht="50.1" customHeight="1">
      <c r="B469" s="86">
        <v>67827</v>
      </c>
      <c r="C469" s="8" t="s">
        <v>503</v>
      </c>
      <c r="D469" s="86" t="s">
        <v>16527</v>
      </c>
      <c r="E469" s="101">
        <v>32.69</v>
      </c>
    </row>
    <row r="470" spans="2:5" ht="50.1" customHeight="1">
      <c r="B470" s="86">
        <v>73395</v>
      </c>
      <c r="C470" s="8" t="s">
        <v>504</v>
      </c>
      <c r="D470" s="86" t="s">
        <v>16527</v>
      </c>
      <c r="E470" s="101">
        <v>3.35</v>
      </c>
    </row>
    <row r="471" spans="2:5" ht="50.1" customHeight="1">
      <c r="B471" s="86">
        <v>83766</v>
      </c>
      <c r="C471" s="8" t="s">
        <v>505</v>
      </c>
      <c r="D471" s="86" t="s">
        <v>16527</v>
      </c>
      <c r="E471" s="101">
        <v>25.76</v>
      </c>
    </row>
    <row r="472" spans="2:5" ht="50.1" customHeight="1">
      <c r="B472" s="86">
        <v>84013</v>
      </c>
      <c r="C472" s="8" t="s">
        <v>506</v>
      </c>
      <c r="D472" s="86" t="s">
        <v>16527</v>
      </c>
      <c r="E472" s="101">
        <v>47.61</v>
      </c>
    </row>
    <row r="473" spans="2:5" ht="50.1" customHeight="1">
      <c r="B473" s="86">
        <v>87446</v>
      </c>
      <c r="C473" s="8" t="s">
        <v>507</v>
      </c>
      <c r="D473" s="86" t="s">
        <v>16527</v>
      </c>
      <c r="E473" s="101">
        <v>0.3</v>
      </c>
    </row>
    <row r="474" spans="2:5" ht="50.1" customHeight="1">
      <c r="B474" s="86">
        <v>88392</v>
      </c>
      <c r="C474" s="8" t="s">
        <v>508</v>
      </c>
      <c r="D474" s="86" t="s">
        <v>16527</v>
      </c>
      <c r="E474" s="101">
        <v>0.61</v>
      </c>
    </row>
    <row r="475" spans="2:5" ht="50.1" customHeight="1">
      <c r="B475" s="86">
        <v>88398</v>
      </c>
      <c r="C475" s="8" t="s">
        <v>509</v>
      </c>
      <c r="D475" s="86" t="s">
        <v>16527</v>
      </c>
      <c r="E475" s="101">
        <v>0.72</v>
      </c>
    </row>
    <row r="476" spans="2:5" ht="50.1" customHeight="1">
      <c r="B476" s="86">
        <v>88404</v>
      </c>
      <c r="C476" s="8" t="s">
        <v>510</v>
      </c>
      <c r="D476" s="86" t="s">
        <v>16527</v>
      </c>
      <c r="E476" s="101">
        <v>0.56999999999999995</v>
      </c>
    </row>
    <row r="477" spans="2:5" ht="50.1" customHeight="1">
      <c r="B477" s="86">
        <v>88430</v>
      </c>
      <c r="C477" s="8" t="s">
        <v>511</v>
      </c>
      <c r="D477" s="86" t="s">
        <v>16527</v>
      </c>
      <c r="E477" s="101">
        <v>3.76</v>
      </c>
    </row>
    <row r="478" spans="2:5" ht="50.1" customHeight="1">
      <c r="B478" s="86">
        <v>88438</v>
      </c>
      <c r="C478" s="8" t="s">
        <v>512</v>
      </c>
      <c r="D478" s="86" t="s">
        <v>16527</v>
      </c>
      <c r="E478" s="101">
        <v>4.99</v>
      </c>
    </row>
    <row r="479" spans="2:5" ht="50.1" customHeight="1">
      <c r="B479" s="86">
        <v>88831</v>
      </c>
      <c r="C479" s="8" t="s">
        <v>513</v>
      </c>
      <c r="D479" s="86" t="s">
        <v>16527</v>
      </c>
      <c r="E479" s="101">
        <v>0.22</v>
      </c>
    </row>
    <row r="480" spans="2:5" ht="50.1" customHeight="1">
      <c r="B480" s="86">
        <v>88844</v>
      </c>
      <c r="C480" s="8" t="s">
        <v>514</v>
      </c>
      <c r="D480" s="86" t="s">
        <v>16527</v>
      </c>
      <c r="E480" s="101">
        <v>44.48</v>
      </c>
    </row>
    <row r="481" spans="2:5" ht="50.1" customHeight="1">
      <c r="B481" s="86">
        <v>88908</v>
      </c>
      <c r="C481" s="8" t="s">
        <v>515</v>
      </c>
      <c r="D481" s="86" t="s">
        <v>16527</v>
      </c>
      <c r="E481" s="101">
        <v>52.01</v>
      </c>
    </row>
    <row r="482" spans="2:5" ht="50.1" customHeight="1">
      <c r="B482" s="86">
        <v>89022</v>
      </c>
      <c r="C482" s="8" t="s">
        <v>516</v>
      </c>
      <c r="D482" s="86" t="s">
        <v>16527</v>
      </c>
      <c r="E482" s="101">
        <v>0.27</v>
      </c>
    </row>
    <row r="483" spans="2:5" ht="50.1" customHeight="1">
      <c r="B483" s="86">
        <v>89027</v>
      </c>
      <c r="C483" s="8" t="s">
        <v>517</v>
      </c>
      <c r="D483" s="86" t="s">
        <v>16527</v>
      </c>
      <c r="E483" s="101">
        <v>3.33</v>
      </c>
    </row>
    <row r="484" spans="2:5" ht="50.1" customHeight="1">
      <c r="B484" s="86">
        <v>89031</v>
      </c>
      <c r="C484" s="8" t="s">
        <v>518</v>
      </c>
      <c r="D484" s="86" t="s">
        <v>16527</v>
      </c>
      <c r="E484" s="101">
        <v>43.35</v>
      </c>
    </row>
    <row r="485" spans="2:5" ht="50.1" customHeight="1">
      <c r="B485" s="86">
        <v>89036</v>
      </c>
      <c r="C485" s="8" t="s">
        <v>519</v>
      </c>
      <c r="D485" s="86" t="s">
        <v>16527</v>
      </c>
      <c r="E485" s="101">
        <v>28.73</v>
      </c>
    </row>
    <row r="486" spans="2:5" ht="50.1" customHeight="1">
      <c r="B486" s="86">
        <v>89218</v>
      </c>
      <c r="C486" s="8" t="s">
        <v>520</v>
      </c>
      <c r="D486" s="86" t="s">
        <v>16527</v>
      </c>
      <c r="E486" s="101">
        <v>61.65</v>
      </c>
    </row>
    <row r="487" spans="2:5" ht="50.1" customHeight="1">
      <c r="B487" s="86">
        <v>89226</v>
      </c>
      <c r="C487" s="8" t="s">
        <v>521</v>
      </c>
      <c r="D487" s="86" t="s">
        <v>16527</v>
      </c>
      <c r="E487" s="101">
        <v>0.93</v>
      </c>
    </row>
    <row r="488" spans="2:5" ht="50.1" customHeight="1">
      <c r="B488" s="86">
        <v>89235</v>
      </c>
      <c r="C488" s="8" t="s">
        <v>522</v>
      </c>
      <c r="D488" s="86" t="s">
        <v>16527</v>
      </c>
      <c r="E488" s="101">
        <v>127.14</v>
      </c>
    </row>
    <row r="489" spans="2:5" ht="50.1" customHeight="1">
      <c r="B489" s="86">
        <v>89243</v>
      </c>
      <c r="C489" s="8" t="s">
        <v>523</v>
      </c>
      <c r="D489" s="86" t="s">
        <v>16527</v>
      </c>
      <c r="E489" s="101">
        <v>269.91000000000003</v>
      </c>
    </row>
    <row r="490" spans="2:5" ht="50.1" customHeight="1">
      <c r="B490" s="86">
        <v>89251</v>
      </c>
      <c r="C490" s="8" t="s">
        <v>524</v>
      </c>
      <c r="D490" s="86" t="s">
        <v>16527</v>
      </c>
      <c r="E490" s="101">
        <v>237.19</v>
      </c>
    </row>
    <row r="491" spans="2:5" ht="50.1" customHeight="1">
      <c r="B491" s="86">
        <v>89258</v>
      </c>
      <c r="C491" s="8" t="s">
        <v>525</v>
      </c>
      <c r="D491" s="86" t="s">
        <v>16527</v>
      </c>
      <c r="E491" s="101">
        <v>85.12</v>
      </c>
    </row>
    <row r="492" spans="2:5" ht="50.1" customHeight="1">
      <c r="B492" s="86">
        <v>89273</v>
      </c>
      <c r="C492" s="8" t="s">
        <v>526</v>
      </c>
      <c r="D492" s="86" t="s">
        <v>16527</v>
      </c>
      <c r="E492" s="101">
        <v>52.31</v>
      </c>
    </row>
    <row r="493" spans="2:5" ht="50.1" customHeight="1">
      <c r="B493" s="86">
        <v>89279</v>
      </c>
      <c r="C493" s="8" t="s">
        <v>527</v>
      </c>
      <c r="D493" s="86" t="s">
        <v>16527</v>
      </c>
      <c r="E493" s="101">
        <v>1.1399999999999999</v>
      </c>
    </row>
    <row r="494" spans="2:5" ht="50.1" customHeight="1">
      <c r="B494" s="86">
        <v>89877</v>
      </c>
      <c r="C494" s="8" t="s">
        <v>528</v>
      </c>
      <c r="D494" s="86" t="s">
        <v>16527</v>
      </c>
      <c r="E494" s="101">
        <v>43.4</v>
      </c>
    </row>
    <row r="495" spans="2:5" ht="50.1" customHeight="1">
      <c r="B495" s="86">
        <v>89884</v>
      </c>
      <c r="C495" s="8" t="s">
        <v>529</v>
      </c>
      <c r="D495" s="86" t="s">
        <v>16527</v>
      </c>
      <c r="E495" s="102">
        <v>44.72</v>
      </c>
    </row>
    <row r="496" spans="2:5" ht="50.1" customHeight="1">
      <c r="B496" s="86">
        <v>90587</v>
      </c>
      <c r="C496" s="8" t="s">
        <v>530</v>
      </c>
      <c r="D496" s="86" t="s">
        <v>16527</v>
      </c>
      <c r="E496" s="101">
        <v>0.36</v>
      </c>
    </row>
    <row r="497" spans="2:5" ht="50.1" customHeight="1">
      <c r="B497" s="86">
        <v>90626</v>
      </c>
      <c r="C497" s="8" t="s">
        <v>531</v>
      </c>
      <c r="D497" s="86" t="s">
        <v>16527</v>
      </c>
      <c r="E497" s="101">
        <v>1.27</v>
      </c>
    </row>
    <row r="498" spans="2:5" ht="50.1" customHeight="1">
      <c r="B498" s="86">
        <v>90632</v>
      </c>
      <c r="C498" s="8" t="s">
        <v>532</v>
      </c>
      <c r="D498" s="86" t="s">
        <v>16527</v>
      </c>
      <c r="E498" s="101">
        <v>46.86</v>
      </c>
    </row>
    <row r="499" spans="2:5" ht="50.1" customHeight="1">
      <c r="B499" s="86">
        <v>90638</v>
      </c>
      <c r="C499" s="8" t="s">
        <v>533</v>
      </c>
      <c r="D499" s="86" t="s">
        <v>16527</v>
      </c>
      <c r="E499" s="101">
        <v>2.89</v>
      </c>
    </row>
    <row r="500" spans="2:5" ht="50.1" customHeight="1">
      <c r="B500" s="86">
        <v>90644</v>
      </c>
      <c r="C500" s="8" t="s">
        <v>534</v>
      </c>
      <c r="D500" s="86" t="s">
        <v>16527</v>
      </c>
      <c r="E500" s="101">
        <v>4.32</v>
      </c>
    </row>
    <row r="501" spans="2:5" ht="50.1" customHeight="1">
      <c r="B501" s="86">
        <v>90651</v>
      </c>
      <c r="C501" s="8" t="s">
        <v>535</v>
      </c>
      <c r="D501" s="86" t="s">
        <v>16527</v>
      </c>
      <c r="E501" s="101">
        <v>0.76</v>
      </c>
    </row>
    <row r="502" spans="2:5" ht="50.1" customHeight="1">
      <c r="B502" s="86">
        <v>90657</v>
      </c>
      <c r="C502" s="8" t="s">
        <v>536</v>
      </c>
      <c r="D502" s="86" t="s">
        <v>16527</v>
      </c>
      <c r="E502" s="101">
        <v>2.81</v>
      </c>
    </row>
    <row r="503" spans="2:5" ht="50.1" customHeight="1">
      <c r="B503" s="86">
        <v>90663</v>
      </c>
      <c r="C503" s="8" t="s">
        <v>537</v>
      </c>
      <c r="D503" s="86" t="s">
        <v>16527</v>
      </c>
      <c r="E503" s="102">
        <v>3.01</v>
      </c>
    </row>
    <row r="504" spans="2:5" ht="50.1" customHeight="1">
      <c r="B504" s="86">
        <v>90669</v>
      </c>
      <c r="C504" s="8" t="s">
        <v>538</v>
      </c>
      <c r="D504" s="86" t="s">
        <v>16527</v>
      </c>
      <c r="E504" s="102">
        <v>4.5999999999999996</v>
      </c>
    </row>
    <row r="505" spans="2:5" ht="50.1" customHeight="1">
      <c r="B505" s="86">
        <v>90675</v>
      </c>
      <c r="C505" s="8" t="s">
        <v>539</v>
      </c>
      <c r="D505" s="86" t="s">
        <v>16527</v>
      </c>
      <c r="E505" s="102">
        <v>148.9</v>
      </c>
    </row>
    <row r="506" spans="2:5" ht="50.1" customHeight="1">
      <c r="B506" s="86">
        <v>90681</v>
      </c>
      <c r="C506" s="8" t="s">
        <v>540</v>
      </c>
      <c r="D506" s="86" t="s">
        <v>16527</v>
      </c>
      <c r="E506" s="102">
        <v>90.29</v>
      </c>
    </row>
    <row r="507" spans="2:5" ht="50.1" customHeight="1">
      <c r="B507" s="86">
        <v>90687</v>
      </c>
      <c r="C507" s="8" t="s">
        <v>541</v>
      </c>
      <c r="D507" s="86" t="s">
        <v>16527</v>
      </c>
      <c r="E507" s="102">
        <v>54.45</v>
      </c>
    </row>
    <row r="508" spans="2:5" ht="50.1" customHeight="1">
      <c r="B508" s="86">
        <v>90693</v>
      </c>
      <c r="C508" s="8" t="s">
        <v>542</v>
      </c>
      <c r="D508" s="86" t="s">
        <v>16527</v>
      </c>
      <c r="E508" s="102">
        <v>37.08</v>
      </c>
    </row>
    <row r="509" spans="2:5" ht="50.1" customHeight="1">
      <c r="B509" s="86">
        <v>90965</v>
      </c>
      <c r="C509" s="8" t="s">
        <v>543</v>
      </c>
      <c r="D509" s="86" t="s">
        <v>16527</v>
      </c>
      <c r="E509" s="102">
        <v>3.92</v>
      </c>
    </row>
    <row r="510" spans="2:5" ht="50.1" customHeight="1">
      <c r="B510" s="86">
        <v>90973</v>
      </c>
      <c r="C510" s="8" t="s">
        <v>544</v>
      </c>
      <c r="D510" s="86" t="s">
        <v>16527</v>
      </c>
      <c r="E510" s="101">
        <v>3.94</v>
      </c>
    </row>
    <row r="511" spans="2:5" ht="50.1" customHeight="1">
      <c r="B511" s="86">
        <v>90982</v>
      </c>
      <c r="C511" s="8" t="s">
        <v>545</v>
      </c>
      <c r="D511" s="86" t="s">
        <v>16527</v>
      </c>
      <c r="E511" s="102">
        <v>10.01</v>
      </c>
    </row>
    <row r="512" spans="2:5" ht="50.1" customHeight="1">
      <c r="B512" s="86">
        <v>91001</v>
      </c>
      <c r="C512" s="8" t="s">
        <v>546</v>
      </c>
      <c r="D512" s="86" t="s">
        <v>16527</v>
      </c>
      <c r="E512" s="101">
        <v>4.67</v>
      </c>
    </row>
    <row r="513" spans="2:5" ht="50.1" customHeight="1">
      <c r="B513" s="86">
        <v>91032</v>
      </c>
      <c r="C513" s="8" t="s">
        <v>547</v>
      </c>
      <c r="D513" s="86" t="s">
        <v>16527</v>
      </c>
      <c r="E513" s="101">
        <v>32.99</v>
      </c>
    </row>
    <row r="514" spans="2:5" ht="50.1" customHeight="1">
      <c r="B514" s="86">
        <v>91278</v>
      </c>
      <c r="C514" s="8" t="s">
        <v>548</v>
      </c>
      <c r="D514" s="86" t="s">
        <v>16527</v>
      </c>
      <c r="E514" s="101">
        <v>0.59</v>
      </c>
    </row>
    <row r="515" spans="2:5" ht="50.1" customHeight="1">
      <c r="B515" s="86">
        <v>91285</v>
      </c>
      <c r="C515" s="8" t="s">
        <v>549</v>
      </c>
      <c r="D515" s="86" t="s">
        <v>16527</v>
      </c>
      <c r="E515" s="101">
        <v>0.64</v>
      </c>
    </row>
    <row r="516" spans="2:5" ht="50.1" customHeight="1">
      <c r="B516" s="86">
        <v>91387</v>
      </c>
      <c r="C516" s="8" t="s">
        <v>550</v>
      </c>
      <c r="D516" s="86" t="s">
        <v>16527</v>
      </c>
      <c r="E516" s="101">
        <v>35.54</v>
      </c>
    </row>
    <row r="517" spans="2:5" ht="50.1" customHeight="1">
      <c r="B517" s="86">
        <v>91395</v>
      </c>
      <c r="C517" s="8" t="s">
        <v>551</v>
      </c>
      <c r="D517" s="86" t="s">
        <v>16527</v>
      </c>
      <c r="E517" s="101">
        <v>30.54</v>
      </c>
    </row>
    <row r="518" spans="2:5" ht="50.1" customHeight="1">
      <c r="B518" s="86">
        <v>91486</v>
      </c>
      <c r="C518" s="8" t="s">
        <v>552</v>
      </c>
      <c r="D518" s="86" t="s">
        <v>16527</v>
      </c>
      <c r="E518" s="101">
        <v>36.1</v>
      </c>
    </row>
    <row r="519" spans="2:5" ht="50.1" customHeight="1">
      <c r="B519" s="86">
        <v>91534</v>
      </c>
      <c r="C519" s="8" t="s">
        <v>553</v>
      </c>
      <c r="D519" s="86" t="s">
        <v>16527</v>
      </c>
      <c r="E519" s="101">
        <v>19.309999999999999</v>
      </c>
    </row>
    <row r="520" spans="2:5" ht="50.1" customHeight="1">
      <c r="B520" s="86">
        <v>91635</v>
      </c>
      <c r="C520" s="8" t="s">
        <v>554</v>
      </c>
      <c r="D520" s="86" t="s">
        <v>16527</v>
      </c>
      <c r="E520" s="101">
        <v>30.89</v>
      </c>
    </row>
    <row r="521" spans="2:5" ht="50.1" customHeight="1">
      <c r="B521" s="86">
        <v>91646</v>
      </c>
      <c r="C521" s="8" t="s">
        <v>555</v>
      </c>
      <c r="D521" s="86" t="s">
        <v>16527</v>
      </c>
      <c r="E521" s="101">
        <v>52.74</v>
      </c>
    </row>
    <row r="522" spans="2:5" ht="50.1" customHeight="1">
      <c r="B522" s="86">
        <v>91693</v>
      </c>
      <c r="C522" s="8" t="s">
        <v>556</v>
      </c>
      <c r="D522" s="86" t="s">
        <v>16527</v>
      </c>
      <c r="E522" s="101">
        <v>18.510000000000002</v>
      </c>
    </row>
    <row r="523" spans="2:5" ht="50.1" customHeight="1">
      <c r="B523" s="86">
        <v>92044</v>
      </c>
      <c r="C523" s="8" t="s">
        <v>557</v>
      </c>
      <c r="D523" s="86" t="s">
        <v>16527</v>
      </c>
      <c r="E523" s="101">
        <v>4.95</v>
      </c>
    </row>
    <row r="524" spans="2:5" ht="50.1" customHeight="1">
      <c r="B524" s="86">
        <v>92107</v>
      </c>
      <c r="C524" s="8" t="s">
        <v>558</v>
      </c>
      <c r="D524" s="86" t="s">
        <v>16527</v>
      </c>
      <c r="E524" s="101">
        <v>37.520000000000003</v>
      </c>
    </row>
    <row r="525" spans="2:5" ht="50.1" customHeight="1">
      <c r="B525" s="86">
        <v>92113</v>
      </c>
      <c r="C525" s="8" t="s">
        <v>559</v>
      </c>
      <c r="D525" s="86" t="s">
        <v>16527</v>
      </c>
      <c r="E525" s="101">
        <v>0.67</v>
      </c>
    </row>
    <row r="526" spans="2:5" ht="50.1" customHeight="1">
      <c r="B526" s="86">
        <v>92119</v>
      </c>
      <c r="C526" s="8" t="s">
        <v>560</v>
      </c>
      <c r="D526" s="86" t="s">
        <v>16527</v>
      </c>
      <c r="E526" s="101">
        <v>7.0000000000000007E-2</v>
      </c>
    </row>
    <row r="527" spans="2:5" ht="50.1" customHeight="1">
      <c r="B527" s="86">
        <v>92139</v>
      </c>
      <c r="C527" s="8" t="s">
        <v>561</v>
      </c>
      <c r="D527" s="86" t="s">
        <v>16527</v>
      </c>
      <c r="E527" s="101">
        <v>26.29</v>
      </c>
    </row>
    <row r="528" spans="2:5" ht="50.1" customHeight="1">
      <c r="B528" s="86">
        <v>92146</v>
      </c>
      <c r="C528" s="8" t="s">
        <v>562</v>
      </c>
      <c r="D528" s="86" t="s">
        <v>16527</v>
      </c>
      <c r="E528" s="101">
        <v>19.39</v>
      </c>
    </row>
    <row r="529" spans="2:5" ht="50.1" customHeight="1">
      <c r="B529" s="86">
        <v>92243</v>
      </c>
      <c r="C529" s="8" t="s">
        <v>563</v>
      </c>
      <c r="D529" s="86" t="s">
        <v>16527</v>
      </c>
      <c r="E529" s="101">
        <v>44.68</v>
      </c>
    </row>
    <row r="530" spans="2:5" ht="50.1" customHeight="1">
      <c r="B530" s="86">
        <v>92717</v>
      </c>
      <c r="C530" s="8" t="s">
        <v>564</v>
      </c>
      <c r="D530" s="86" t="s">
        <v>16527</v>
      </c>
      <c r="E530" s="101">
        <v>0.24</v>
      </c>
    </row>
    <row r="531" spans="2:5" ht="50.1" customHeight="1">
      <c r="B531" s="86">
        <v>92961</v>
      </c>
      <c r="C531" s="8" t="s">
        <v>565</v>
      </c>
      <c r="D531" s="86" t="s">
        <v>16527</v>
      </c>
      <c r="E531" s="101">
        <v>6.13</v>
      </c>
    </row>
    <row r="532" spans="2:5" ht="50.1" customHeight="1">
      <c r="B532" s="86">
        <v>92967</v>
      </c>
      <c r="C532" s="8" t="s">
        <v>566</v>
      </c>
      <c r="D532" s="86" t="s">
        <v>16527</v>
      </c>
      <c r="E532" s="101">
        <v>16.77</v>
      </c>
    </row>
    <row r="533" spans="2:5" ht="50.1" customHeight="1">
      <c r="B533" s="86">
        <v>93225</v>
      </c>
      <c r="C533" s="8" t="s">
        <v>567</v>
      </c>
      <c r="D533" s="86" t="s">
        <v>16527</v>
      </c>
      <c r="E533" s="101">
        <v>221.31</v>
      </c>
    </row>
    <row r="534" spans="2:5" ht="50.1" customHeight="1">
      <c r="B534" s="86">
        <v>93234</v>
      </c>
      <c r="C534" s="8" t="s">
        <v>568</v>
      </c>
      <c r="D534" s="86" t="s">
        <v>16527</v>
      </c>
      <c r="E534" s="101">
        <v>0.28000000000000003</v>
      </c>
    </row>
    <row r="535" spans="2:5" ht="50.1" customHeight="1">
      <c r="B535" s="86">
        <v>93244</v>
      </c>
      <c r="C535" s="8" t="s">
        <v>569</v>
      </c>
      <c r="D535" s="86" t="s">
        <v>16527</v>
      </c>
      <c r="E535" s="101">
        <v>36.450000000000003</v>
      </c>
    </row>
    <row r="536" spans="2:5" ht="50.1" customHeight="1">
      <c r="B536" s="86">
        <v>93274</v>
      </c>
      <c r="C536" s="8" t="s">
        <v>570</v>
      </c>
      <c r="D536" s="86" t="s">
        <v>16527</v>
      </c>
      <c r="E536" s="101">
        <v>44.95</v>
      </c>
    </row>
    <row r="537" spans="2:5" ht="50.1" customHeight="1">
      <c r="B537" s="86">
        <v>93282</v>
      </c>
      <c r="C537" s="8" t="s">
        <v>571</v>
      </c>
      <c r="D537" s="86" t="s">
        <v>16527</v>
      </c>
      <c r="E537" s="101">
        <v>18.05</v>
      </c>
    </row>
    <row r="538" spans="2:5" ht="50.1" customHeight="1">
      <c r="B538" s="86">
        <v>93288</v>
      </c>
      <c r="C538" s="8" t="s">
        <v>572</v>
      </c>
      <c r="D538" s="86" t="s">
        <v>16527</v>
      </c>
      <c r="E538" s="101">
        <v>85.2</v>
      </c>
    </row>
    <row r="539" spans="2:5" ht="50.1" customHeight="1">
      <c r="B539" s="86">
        <v>93403</v>
      </c>
      <c r="C539" s="8" t="s">
        <v>573</v>
      </c>
      <c r="D539" s="86" t="s">
        <v>16527</v>
      </c>
      <c r="E539" s="101">
        <v>30.89</v>
      </c>
    </row>
    <row r="540" spans="2:5" ht="50.1" customHeight="1">
      <c r="B540" s="86">
        <v>93409</v>
      </c>
      <c r="C540" s="8" t="s">
        <v>574</v>
      </c>
      <c r="D540" s="86" t="s">
        <v>16527</v>
      </c>
      <c r="E540" s="101">
        <v>29.01</v>
      </c>
    </row>
    <row r="541" spans="2:5" ht="50.1" customHeight="1">
      <c r="B541" s="86">
        <v>93416</v>
      </c>
      <c r="C541" s="8" t="s">
        <v>575</v>
      </c>
      <c r="D541" s="86" t="s">
        <v>16527</v>
      </c>
      <c r="E541" s="101">
        <v>0.16</v>
      </c>
    </row>
    <row r="542" spans="2:5" ht="50.1" customHeight="1">
      <c r="B542" s="86">
        <v>93422</v>
      </c>
      <c r="C542" s="8" t="s">
        <v>576</v>
      </c>
      <c r="D542" s="86" t="s">
        <v>16527</v>
      </c>
      <c r="E542" s="101">
        <v>2.1</v>
      </c>
    </row>
    <row r="543" spans="2:5" ht="50.1" customHeight="1">
      <c r="B543" s="86">
        <v>93428</v>
      </c>
      <c r="C543" s="8" t="s">
        <v>577</v>
      </c>
      <c r="D543" s="86" t="s">
        <v>16527</v>
      </c>
      <c r="E543" s="101">
        <v>2.98</v>
      </c>
    </row>
    <row r="544" spans="2:5" ht="50.1" customHeight="1">
      <c r="B544" s="86">
        <v>93434</v>
      </c>
      <c r="C544" s="8" t="s">
        <v>578</v>
      </c>
      <c r="D544" s="86" t="s">
        <v>16527</v>
      </c>
      <c r="E544" s="101">
        <v>154.05000000000001</v>
      </c>
    </row>
    <row r="545" spans="2:5" ht="50.1" customHeight="1">
      <c r="B545" s="86">
        <v>93440</v>
      </c>
      <c r="C545" s="8" t="s">
        <v>579</v>
      </c>
      <c r="D545" s="86" t="s">
        <v>16527</v>
      </c>
      <c r="E545" s="101">
        <v>76.02</v>
      </c>
    </row>
    <row r="546" spans="2:5" ht="50.1" customHeight="1">
      <c r="B546" s="86">
        <v>95122</v>
      </c>
      <c r="C546" s="8" t="s">
        <v>580</v>
      </c>
      <c r="D546" s="86" t="s">
        <v>16527</v>
      </c>
      <c r="E546" s="101">
        <v>114.01</v>
      </c>
    </row>
    <row r="547" spans="2:5" ht="50.1" customHeight="1">
      <c r="B547" s="86">
        <v>95128</v>
      </c>
      <c r="C547" s="8" t="s">
        <v>581</v>
      </c>
      <c r="D547" s="86" t="s">
        <v>16527</v>
      </c>
      <c r="E547" s="101">
        <v>33.25</v>
      </c>
    </row>
    <row r="548" spans="2:5" ht="50.1" customHeight="1">
      <c r="B548" s="86">
        <v>95140</v>
      </c>
      <c r="C548" s="8" t="s">
        <v>582</v>
      </c>
      <c r="D548" s="86" t="s">
        <v>16527</v>
      </c>
      <c r="E548" s="101">
        <v>0.04</v>
      </c>
    </row>
    <row r="549" spans="2:5" ht="50.1" customHeight="1">
      <c r="B549" s="86">
        <v>95213</v>
      </c>
      <c r="C549" s="8" t="s">
        <v>583</v>
      </c>
      <c r="D549" s="86" t="s">
        <v>16527</v>
      </c>
      <c r="E549" s="101">
        <v>48.71</v>
      </c>
    </row>
    <row r="550" spans="2:5" ht="50.1" customHeight="1">
      <c r="B550" s="86">
        <v>95219</v>
      </c>
      <c r="C550" s="8" t="s">
        <v>584</v>
      </c>
      <c r="D550" s="86" t="s">
        <v>16527</v>
      </c>
      <c r="E550" s="101">
        <v>19.93</v>
      </c>
    </row>
    <row r="551" spans="2:5" ht="50.1" customHeight="1">
      <c r="B551" s="86">
        <v>95259</v>
      </c>
      <c r="C551" s="8" t="s">
        <v>585</v>
      </c>
      <c r="D551" s="86" t="s">
        <v>16527</v>
      </c>
      <c r="E551" s="101">
        <v>16.63</v>
      </c>
    </row>
    <row r="552" spans="2:5" ht="50.1" customHeight="1">
      <c r="B552" s="86">
        <v>95265</v>
      </c>
      <c r="C552" s="8" t="s">
        <v>586</v>
      </c>
      <c r="D552" s="86" t="s">
        <v>16527</v>
      </c>
      <c r="E552" s="101">
        <v>0.71</v>
      </c>
    </row>
    <row r="553" spans="2:5" ht="50.1" customHeight="1">
      <c r="B553" s="86">
        <v>95271</v>
      </c>
      <c r="C553" s="8" t="s">
        <v>587</v>
      </c>
      <c r="D553" s="86" t="s">
        <v>16527</v>
      </c>
      <c r="E553" s="101">
        <v>0.49</v>
      </c>
    </row>
    <row r="554" spans="2:5" ht="50.1" customHeight="1">
      <c r="B554" s="86">
        <v>95277</v>
      </c>
      <c r="C554" s="8" t="s">
        <v>588</v>
      </c>
      <c r="D554" s="86" t="s">
        <v>16527</v>
      </c>
      <c r="E554" s="101">
        <v>0.49</v>
      </c>
    </row>
    <row r="555" spans="2:5" ht="50.1" customHeight="1">
      <c r="B555" s="86">
        <v>95283</v>
      </c>
      <c r="C555" s="8" t="s">
        <v>589</v>
      </c>
      <c r="D555" s="86" t="s">
        <v>16527</v>
      </c>
      <c r="E555" s="101">
        <v>0.53</v>
      </c>
    </row>
    <row r="556" spans="2:5" ht="50.1" customHeight="1">
      <c r="B556" s="86">
        <v>95621</v>
      </c>
      <c r="C556" s="8" t="s">
        <v>590</v>
      </c>
      <c r="D556" s="86" t="s">
        <v>16527</v>
      </c>
      <c r="E556" s="101">
        <v>16.47</v>
      </c>
    </row>
    <row r="557" spans="2:5" ht="50.1" customHeight="1">
      <c r="B557" s="86">
        <v>95632</v>
      </c>
      <c r="C557" s="8" t="s">
        <v>591</v>
      </c>
      <c r="D557" s="86" t="s">
        <v>16527</v>
      </c>
      <c r="E557" s="101">
        <v>45.29</v>
      </c>
    </row>
    <row r="558" spans="2:5" ht="50.1" customHeight="1">
      <c r="B558" s="86">
        <v>95703</v>
      </c>
      <c r="C558" s="8" t="s">
        <v>592</v>
      </c>
      <c r="D558" s="86" t="s">
        <v>16527</v>
      </c>
      <c r="E558" s="101">
        <v>21.28</v>
      </c>
    </row>
    <row r="559" spans="2:5" ht="50.1" customHeight="1">
      <c r="B559" s="86">
        <v>95709</v>
      </c>
      <c r="C559" s="8" t="s">
        <v>593</v>
      </c>
      <c r="D559" s="86" t="s">
        <v>16527</v>
      </c>
      <c r="E559" s="101">
        <v>45.67</v>
      </c>
    </row>
    <row r="560" spans="2:5" ht="50.1" customHeight="1">
      <c r="B560" s="86">
        <v>95715</v>
      </c>
      <c r="C560" s="8" t="s">
        <v>594</v>
      </c>
      <c r="D560" s="86" t="s">
        <v>16527</v>
      </c>
      <c r="E560" s="101">
        <v>53.68</v>
      </c>
    </row>
    <row r="561" spans="2:5" ht="50.1" customHeight="1">
      <c r="B561" s="86">
        <v>95721</v>
      </c>
      <c r="C561" s="8" t="s">
        <v>595</v>
      </c>
      <c r="D561" s="86" t="s">
        <v>16527</v>
      </c>
      <c r="E561" s="101">
        <v>52.47</v>
      </c>
    </row>
    <row r="562" spans="2:5" ht="50.1" customHeight="1">
      <c r="B562" s="86">
        <v>95873</v>
      </c>
      <c r="C562" s="8" t="s">
        <v>596</v>
      </c>
      <c r="D562" s="86" t="s">
        <v>16527</v>
      </c>
      <c r="E562" s="101">
        <v>4.78</v>
      </c>
    </row>
    <row r="563" spans="2:5" ht="50.1" customHeight="1">
      <c r="B563" s="86">
        <v>96014</v>
      </c>
      <c r="C563" s="8" t="s">
        <v>597</v>
      </c>
      <c r="D563" s="86" t="s">
        <v>16527</v>
      </c>
      <c r="E563" s="101">
        <v>34.86</v>
      </c>
    </row>
    <row r="564" spans="2:5" ht="50.1" customHeight="1">
      <c r="B564" s="86">
        <v>96021</v>
      </c>
      <c r="C564" s="8" t="s">
        <v>598</v>
      </c>
      <c r="D564" s="86" t="s">
        <v>16527</v>
      </c>
      <c r="E564" s="101">
        <v>34.71</v>
      </c>
    </row>
    <row r="565" spans="2:5" ht="50.1" customHeight="1">
      <c r="B565" s="86">
        <v>96029</v>
      </c>
      <c r="C565" s="8" t="s">
        <v>599</v>
      </c>
      <c r="D565" s="86" t="s">
        <v>16527</v>
      </c>
      <c r="E565" s="101">
        <v>31.24</v>
      </c>
    </row>
    <row r="566" spans="2:5" ht="50.1" customHeight="1">
      <c r="B566" s="86">
        <v>96036</v>
      </c>
      <c r="C566" s="8" t="s">
        <v>600</v>
      </c>
      <c r="D566" s="86" t="s">
        <v>16527</v>
      </c>
      <c r="E566" s="101">
        <v>38.79</v>
      </c>
    </row>
    <row r="567" spans="2:5" ht="50.1" customHeight="1">
      <c r="B567" s="86">
        <v>96155</v>
      </c>
      <c r="C567" s="8" t="s">
        <v>601</v>
      </c>
      <c r="D567" s="86" t="s">
        <v>16527</v>
      </c>
      <c r="E567" s="101">
        <v>31.39</v>
      </c>
    </row>
    <row r="568" spans="2:5" ht="50.1" customHeight="1">
      <c r="B568" s="86">
        <v>96156</v>
      </c>
      <c r="C568" s="8" t="s">
        <v>602</v>
      </c>
      <c r="D568" s="86" t="s">
        <v>16527</v>
      </c>
      <c r="E568" s="101">
        <v>40.86</v>
      </c>
    </row>
    <row r="569" spans="2:5" ht="50.1" customHeight="1">
      <c r="B569" s="86">
        <v>96159</v>
      </c>
      <c r="C569" s="8" t="s">
        <v>603</v>
      </c>
      <c r="D569" s="86" t="s">
        <v>16527</v>
      </c>
      <c r="E569" s="101">
        <v>46.78</v>
      </c>
    </row>
    <row r="570" spans="2:5" ht="50.1" customHeight="1">
      <c r="B570" s="86">
        <v>96246</v>
      </c>
      <c r="C570" s="8" t="s">
        <v>604</v>
      </c>
      <c r="D570" s="86" t="s">
        <v>16527</v>
      </c>
      <c r="E570" s="101">
        <v>39.14</v>
      </c>
    </row>
    <row r="571" spans="2:5" ht="50.1" customHeight="1">
      <c r="B571" s="86">
        <v>96302</v>
      </c>
      <c r="C571" s="8" t="s">
        <v>605</v>
      </c>
      <c r="D571" s="86" t="s">
        <v>16527</v>
      </c>
      <c r="E571" s="101">
        <v>60.97</v>
      </c>
    </row>
    <row r="572" spans="2:5" ht="50.1" customHeight="1">
      <c r="B572" s="86">
        <v>96308</v>
      </c>
      <c r="C572" s="8" t="s">
        <v>606</v>
      </c>
      <c r="D572" s="86" t="s">
        <v>16527</v>
      </c>
      <c r="E572" s="101">
        <v>0.14000000000000001</v>
      </c>
    </row>
    <row r="573" spans="2:5" ht="50.1" customHeight="1">
      <c r="B573" s="86">
        <v>96464</v>
      </c>
      <c r="C573" s="8" t="s">
        <v>607</v>
      </c>
      <c r="D573" s="86" t="s">
        <v>16527</v>
      </c>
      <c r="E573" s="101">
        <v>48.45</v>
      </c>
    </row>
    <row r="574" spans="2:5" ht="50.1" customHeight="1">
      <c r="B574" s="86">
        <v>98765</v>
      </c>
      <c r="C574" s="8" t="s">
        <v>608</v>
      </c>
      <c r="D574" s="86" t="s">
        <v>16527</v>
      </c>
      <c r="E574" s="101">
        <v>0.08</v>
      </c>
    </row>
    <row r="575" spans="2:5" ht="50.1" customHeight="1">
      <c r="B575" s="86">
        <v>99834</v>
      </c>
      <c r="C575" s="8" t="s">
        <v>21778</v>
      </c>
      <c r="D575" s="86" t="s">
        <v>16527</v>
      </c>
      <c r="E575" s="101">
        <v>0.13</v>
      </c>
    </row>
    <row r="576" spans="2:5" ht="50.1" customHeight="1">
      <c r="B576" s="86">
        <v>5089</v>
      </c>
      <c r="C576" s="8" t="s">
        <v>609</v>
      </c>
      <c r="D576" s="86" t="s">
        <v>24</v>
      </c>
      <c r="E576" s="101">
        <v>19.96</v>
      </c>
    </row>
    <row r="577" spans="2:5" ht="50.1" customHeight="1">
      <c r="B577" s="86">
        <v>5627</v>
      </c>
      <c r="C577" s="8" t="s">
        <v>610</v>
      </c>
      <c r="D577" s="86" t="s">
        <v>24</v>
      </c>
      <c r="E577" s="101">
        <v>22.12</v>
      </c>
    </row>
    <row r="578" spans="2:5" ht="50.1" customHeight="1">
      <c r="B578" s="86">
        <v>5628</v>
      </c>
      <c r="C578" s="8" t="s">
        <v>611</v>
      </c>
      <c r="D578" s="86" t="s">
        <v>24</v>
      </c>
      <c r="E578" s="101">
        <v>5.68</v>
      </c>
    </row>
    <row r="579" spans="2:5" ht="50.1" customHeight="1">
      <c r="B579" s="86">
        <v>5629</v>
      </c>
      <c r="C579" s="8" t="s">
        <v>612</v>
      </c>
      <c r="D579" s="86" t="s">
        <v>24</v>
      </c>
      <c r="E579" s="101">
        <v>27.65</v>
      </c>
    </row>
    <row r="580" spans="2:5" ht="50.1" customHeight="1">
      <c r="B580" s="86">
        <v>5630</v>
      </c>
      <c r="C580" s="8" t="s">
        <v>613</v>
      </c>
      <c r="D580" s="86" t="s">
        <v>24</v>
      </c>
      <c r="E580" s="101">
        <v>53.37</v>
      </c>
    </row>
    <row r="581" spans="2:5" ht="50.1" customHeight="1">
      <c r="B581" s="86">
        <v>5658</v>
      </c>
      <c r="C581" s="8" t="s">
        <v>614</v>
      </c>
      <c r="D581" s="86" t="s">
        <v>24</v>
      </c>
      <c r="E581" s="101">
        <v>1.33</v>
      </c>
    </row>
    <row r="582" spans="2:5" ht="50.1" customHeight="1">
      <c r="B582" s="86">
        <v>5664</v>
      </c>
      <c r="C582" s="8" t="s">
        <v>615</v>
      </c>
      <c r="D582" s="86" t="s">
        <v>24</v>
      </c>
      <c r="E582" s="101">
        <v>16.14</v>
      </c>
    </row>
    <row r="583" spans="2:5" ht="50.1" customHeight="1">
      <c r="B583" s="86">
        <v>5667</v>
      </c>
      <c r="C583" s="8" t="s">
        <v>616</v>
      </c>
      <c r="D583" s="86" t="s">
        <v>24</v>
      </c>
      <c r="E583" s="101">
        <v>14.35</v>
      </c>
    </row>
    <row r="584" spans="2:5" ht="50.1" customHeight="1">
      <c r="B584" s="86">
        <v>5668</v>
      </c>
      <c r="C584" s="8" t="s">
        <v>617</v>
      </c>
      <c r="D584" s="86" t="s">
        <v>24</v>
      </c>
      <c r="E584" s="101">
        <v>40.840000000000003</v>
      </c>
    </row>
    <row r="585" spans="2:5" ht="50.1" customHeight="1">
      <c r="B585" s="86">
        <v>5674</v>
      </c>
      <c r="C585" s="8" t="s">
        <v>618</v>
      </c>
      <c r="D585" s="86" t="s">
        <v>24</v>
      </c>
      <c r="E585" s="101">
        <v>19.2</v>
      </c>
    </row>
    <row r="586" spans="2:5" ht="50.1" customHeight="1">
      <c r="B586" s="86">
        <v>5692</v>
      </c>
      <c r="C586" s="8" t="s">
        <v>619</v>
      </c>
      <c r="D586" s="86" t="s">
        <v>24</v>
      </c>
      <c r="E586" s="102">
        <v>0.19</v>
      </c>
    </row>
    <row r="587" spans="2:5" ht="50.1" customHeight="1">
      <c r="B587" s="86">
        <v>5693</v>
      </c>
      <c r="C587" s="8" t="s">
        <v>620</v>
      </c>
      <c r="D587" s="86" t="s">
        <v>24</v>
      </c>
      <c r="E587" s="102">
        <v>3.76</v>
      </c>
    </row>
    <row r="588" spans="2:5" ht="50.1" customHeight="1">
      <c r="B588" s="86">
        <v>5695</v>
      </c>
      <c r="C588" s="8" t="s">
        <v>621</v>
      </c>
      <c r="D588" s="86" t="s">
        <v>24</v>
      </c>
      <c r="E588" s="101">
        <v>21.75</v>
      </c>
    </row>
    <row r="589" spans="2:5" ht="50.1" customHeight="1">
      <c r="B589" s="86">
        <v>5703</v>
      </c>
      <c r="C589" s="8" t="s">
        <v>622</v>
      </c>
      <c r="D589" s="86" t="s">
        <v>24</v>
      </c>
      <c r="E589" s="102">
        <v>14.51</v>
      </c>
    </row>
    <row r="590" spans="2:5" ht="50.1" customHeight="1">
      <c r="B590" s="86">
        <v>5705</v>
      </c>
      <c r="C590" s="8" t="s">
        <v>623</v>
      </c>
      <c r="D590" s="86" t="s">
        <v>24</v>
      </c>
      <c r="E590" s="101">
        <v>13.58</v>
      </c>
    </row>
    <row r="591" spans="2:5" ht="50.1" customHeight="1">
      <c r="B591" s="86">
        <v>5707</v>
      </c>
      <c r="C591" s="8" t="s">
        <v>624</v>
      </c>
      <c r="D591" s="86" t="s">
        <v>24</v>
      </c>
      <c r="E591" s="101">
        <v>39.72</v>
      </c>
    </row>
    <row r="592" spans="2:5" ht="50.1" customHeight="1">
      <c r="B592" s="86">
        <v>5710</v>
      </c>
      <c r="C592" s="8" t="s">
        <v>625</v>
      </c>
      <c r="D592" s="86" t="s">
        <v>24</v>
      </c>
      <c r="E592" s="102">
        <v>94.74</v>
      </c>
    </row>
    <row r="593" spans="2:5" ht="50.1" customHeight="1">
      <c r="B593" s="86">
        <v>5711</v>
      </c>
      <c r="C593" s="8" t="s">
        <v>626</v>
      </c>
      <c r="D593" s="86" t="s">
        <v>24</v>
      </c>
      <c r="E593" s="102">
        <v>50.47</v>
      </c>
    </row>
    <row r="594" spans="2:5" ht="50.1" customHeight="1">
      <c r="B594" s="86">
        <v>5714</v>
      </c>
      <c r="C594" s="8" t="s">
        <v>627</v>
      </c>
      <c r="D594" s="86" t="s">
        <v>24</v>
      </c>
      <c r="E594" s="102">
        <v>8.24</v>
      </c>
    </row>
    <row r="595" spans="2:5" ht="50.1" customHeight="1">
      <c r="B595" s="86">
        <v>5715</v>
      </c>
      <c r="C595" s="8" t="s">
        <v>628</v>
      </c>
      <c r="D595" s="86" t="s">
        <v>24</v>
      </c>
      <c r="E595" s="102">
        <v>40.31</v>
      </c>
    </row>
    <row r="596" spans="2:5" ht="50.1" customHeight="1">
      <c r="B596" s="86">
        <v>5718</v>
      </c>
      <c r="C596" s="8" t="s">
        <v>629</v>
      </c>
      <c r="D596" s="86" t="s">
        <v>24</v>
      </c>
      <c r="E596" s="102">
        <v>81.73</v>
      </c>
    </row>
    <row r="597" spans="2:5" ht="50.1" customHeight="1">
      <c r="B597" s="86">
        <v>5721</v>
      </c>
      <c r="C597" s="8" t="s">
        <v>630</v>
      </c>
      <c r="D597" s="86" t="s">
        <v>24</v>
      </c>
      <c r="E597" s="102">
        <v>72.099999999999994</v>
      </c>
    </row>
    <row r="598" spans="2:5" ht="50.1" customHeight="1">
      <c r="B598" s="86">
        <v>5722</v>
      </c>
      <c r="C598" s="8" t="s">
        <v>631</v>
      </c>
      <c r="D598" s="86" t="s">
        <v>24</v>
      </c>
      <c r="E598" s="102">
        <v>166.82</v>
      </c>
    </row>
    <row r="599" spans="2:5" ht="50.1" customHeight="1">
      <c r="B599" s="86">
        <v>5724</v>
      </c>
      <c r="C599" s="8" t="s">
        <v>632</v>
      </c>
      <c r="D599" s="86" t="s">
        <v>24</v>
      </c>
      <c r="E599" s="102">
        <v>30.23</v>
      </c>
    </row>
    <row r="600" spans="2:5" ht="50.1" customHeight="1">
      <c r="B600" s="86">
        <v>5727</v>
      </c>
      <c r="C600" s="8" t="s">
        <v>633</v>
      </c>
      <c r="D600" s="86" t="s">
        <v>24</v>
      </c>
      <c r="E600" s="102">
        <v>5.79</v>
      </c>
    </row>
    <row r="601" spans="2:5" ht="50.1" customHeight="1">
      <c r="B601" s="86">
        <v>5729</v>
      </c>
      <c r="C601" s="8" t="s">
        <v>634</v>
      </c>
      <c r="D601" s="86" t="s">
        <v>24</v>
      </c>
      <c r="E601" s="102">
        <v>23.58</v>
      </c>
    </row>
    <row r="602" spans="2:5" ht="50.1" customHeight="1">
      <c r="B602" s="86">
        <v>5730</v>
      </c>
      <c r="C602" s="8" t="s">
        <v>635</v>
      </c>
      <c r="D602" s="86" t="s">
        <v>24</v>
      </c>
      <c r="E602" s="102">
        <v>27.88</v>
      </c>
    </row>
    <row r="603" spans="2:5" ht="50.1" customHeight="1">
      <c r="B603" s="86">
        <v>5735</v>
      </c>
      <c r="C603" s="8" t="s">
        <v>636</v>
      </c>
      <c r="D603" s="86" t="s">
        <v>24</v>
      </c>
      <c r="E603" s="102">
        <v>15.57</v>
      </c>
    </row>
    <row r="604" spans="2:5" ht="50.1" customHeight="1">
      <c r="B604" s="86">
        <v>5736</v>
      </c>
      <c r="C604" s="8" t="s">
        <v>637</v>
      </c>
      <c r="D604" s="86" t="s">
        <v>24</v>
      </c>
      <c r="E604" s="102">
        <v>37.479999999999997</v>
      </c>
    </row>
    <row r="605" spans="2:5" ht="50.1" customHeight="1">
      <c r="B605" s="86">
        <v>5738</v>
      </c>
      <c r="C605" s="8" t="s">
        <v>638</v>
      </c>
      <c r="D605" s="86" t="s">
        <v>24</v>
      </c>
      <c r="E605" s="102">
        <v>20.96</v>
      </c>
    </row>
    <row r="606" spans="2:5" ht="50.1" customHeight="1">
      <c r="B606" s="86">
        <v>5739</v>
      </c>
      <c r="C606" s="8" t="s">
        <v>639</v>
      </c>
      <c r="D606" s="86" t="s">
        <v>24</v>
      </c>
      <c r="E606" s="102">
        <v>26.24</v>
      </c>
    </row>
    <row r="607" spans="2:5" ht="50.1" customHeight="1">
      <c r="B607" s="86">
        <v>5741</v>
      </c>
      <c r="C607" s="8" t="s">
        <v>640</v>
      </c>
      <c r="D607" s="86" t="s">
        <v>24</v>
      </c>
      <c r="E607" s="102">
        <v>27.29</v>
      </c>
    </row>
    <row r="608" spans="2:5" ht="50.1" customHeight="1">
      <c r="B608" s="86">
        <v>5742</v>
      </c>
      <c r="C608" s="8" t="s">
        <v>641</v>
      </c>
      <c r="D608" s="86" t="s">
        <v>24</v>
      </c>
      <c r="E608" s="102">
        <v>15.64</v>
      </c>
    </row>
    <row r="609" spans="2:5" ht="50.1" customHeight="1">
      <c r="B609" s="86">
        <v>5747</v>
      </c>
      <c r="C609" s="8" t="s">
        <v>642</v>
      </c>
      <c r="D609" s="86" t="s">
        <v>24</v>
      </c>
      <c r="E609" s="102">
        <v>89.64</v>
      </c>
    </row>
    <row r="610" spans="2:5" ht="50.1" customHeight="1">
      <c r="B610" s="86">
        <v>5751</v>
      </c>
      <c r="C610" s="8" t="s">
        <v>643</v>
      </c>
      <c r="D610" s="86" t="s">
        <v>24</v>
      </c>
      <c r="E610" s="102">
        <v>15.01</v>
      </c>
    </row>
    <row r="611" spans="2:5" ht="50.1" customHeight="1">
      <c r="B611" s="86">
        <v>5754</v>
      </c>
      <c r="C611" s="8" t="s">
        <v>644</v>
      </c>
      <c r="D611" s="86" t="s">
        <v>24</v>
      </c>
      <c r="E611" s="102">
        <v>12.65</v>
      </c>
    </row>
    <row r="612" spans="2:5" ht="50.1" customHeight="1">
      <c r="B612" s="86">
        <v>5763</v>
      </c>
      <c r="C612" s="8" t="s">
        <v>645</v>
      </c>
      <c r="D612" s="86" t="s">
        <v>24</v>
      </c>
      <c r="E612" s="102">
        <v>21.88</v>
      </c>
    </row>
    <row r="613" spans="2:5" ht="50.1" customHeight="1">
      <c r="B613" s="86">
        <v>5765</v>
      </c>
      <c r="C613" s="8" t="s">
        <v>646</v>
      </c>
      <c r="D613" s="86" t="s">
        <v>24</v>
      </c>
      <c r="E613" s="102">
        <v>1.92</v>
      </c>
    </row>
    <row r="614" spans="2:5" ht="50.1" customHeight="1">
      <c r="B614" s="86">
        <v>5766</v>
      </c>
      <c r="C614" s="8" t="s">
        <v>647</v>
      </c>
      <c r="D614" s="86" t="s">
        <v>24</v>
      </c>
      <c r="E614" s="102">
        <v>2.37</v>
      </c>
    </row>
    <row r="615" spans="2:5" ht="50.1" customHeight="1">
      <c r="B615" s="86">
        <v>5779</v>
      </c>
      <c r="C615" s="8" t="s">
        <v>648</v>
      </c>
      <c r="D615" s="86" t="s">
        <v>24</v>
      </c>
      <c r="E615" s="102">
        <v>34.07</v>
      </c>
    </row>
    <row r="616" spans="2:5" ht="50.1" customHeight="1">
      <c r="B616" s="86">
        <v>5787</v>
      </c>
      <c r="C616" s="8" t="s">
        <v>649</v>
      </c>
      <c r="D616" s="86" t="s">
        <v>24</v>
      </c>
      <c r="E616" s="101">
        <v>94.69</v>
      </c>
    </row>
    <row r="617" spans="2:5" ht="50.1" customHeight="1">
      <c r="B617" s="86">
        <v>5797</v>
      </c>
      <c r="C617" s="8" t="s">
        <v>650</v>
      </c>
      <c r="D617" s="86" t="s">
        <v>24</v>
      </c>
      <c r="E617" s="101">
        <v>2.92</v>
      </c>
    </row>
    <row r="618" spans="2:5" ht="50.1" customHeight="1">
      <c r="B618" s="86">
        <v>5800</v>
      </c>
      <c r="C618" s="8" t="s">
        <v>651</v>
      </c>
      <c r="D618" s="86" t="s">
        <v>24</v>
      </c>
      <c r="E618" s="101">
        <v>0.25</v>
      </c>
    </row>
    <row r="619" spans="2:5" ht="50.1" customHeight="1">
      <c r="B619" s="86">
        <v>7032</v>
      </c>
      <c r="C619" s="8" t="s">
        <v>652</v>
      </c>
      <c r="D619" s="86" t="s">
        <v>24</v>
      </c>
      <c r="E619" s="101">
        <v>2.93</v>
      </c>
    </row>
    <row r="620" spans="2:5" ht="50.1" customHeight="1">
      <c r="B620" s="86">
        <v>7033</v>
      </c>
      <c r="C620" s="8" t="s">
        <v>653</v>
      </c>
      <c r="D620" s="86" t="s">
        <v>24</v>
      </c>
      <c r="E620" s="101">
        <v>1.17</v>
      </c>
    </row>
    <row r="621" spans="2:5" ht="50.1" customHeight="1">
      <c r="B621" s="86">
        <v>7034</v>
      </c>
      <c r="C621" s="8" t="s">
        <v>654</v>
      </c>
      <c r="D621" s="86" t="s">
        <v>24</v>
      </c>
      <c r="E621" s="101">
        <v>5.49</v>
      </c>
    </row>
    <row r="622" spans="2:5" ht="50.1" customHeight="1">
      <c r="B622" s="86">
        <v>7035</v>
      </c>
      <c r="C622" s="8" t="s">
        <v>655</v>
      </c>
      <c r="D622" s="86" t="s">
        <v>24</v>
      </c>
      <c r="E622" s="101">
        <v>153.43</v>
      </c>
    </row>
    <row r="623" spans="2:5" ht="50.1" customHeight="1">
      <c r="B623" s="86">
        <v>7038</v>
      </c>
      <c r="C623" s="8" t="s">
        <v>656</v>
      </c>
      <c r="D623" s="86" t="s">
        <v>24</v>
      </c>
      <c r="E623" s="101">
        <v>23.98</v>
      </c>
    </row>
    <row r="624" spans="2:5" ht="50.1" customHeight="1">
      <c r="B624" s="86">
        <v>7039</v>
      </c>
      <c r="C624" s="8" t="s">
        <v>657</v>
      </c>
      <c r="D624" s="86" t="s">
        <v>24</v>
      </c>
      <c r="E624" s="101">
        <v>6.3</v>
      </c>
    </row>
    <row r="625" spans="2:5" ht="50.1" customHeight="1">
      <c r="B625" s="86">
        <v>7040</v>
      </c>
      <c r="C625" s="8" t="s">
        <v>658</v>
      </c>
      <c r="D625" s="86" t="s">
        <v>24</v>
      </c>
      <c r="E625" s="101">
        <v>30.01</v>
      </c>
    </row>
    <row r="626" spans="2:5" ht="50.1" customHeight="1">
      <c r="B626" s="86">
        <v>7044</v>
      </c>
      <c r="C626" s="8" t="s">
        <v>659</v>
      </c>
      <c r="D626" s="86" t="s">
        <v>24</v>
      </c>
      <c r="E626" s="101">
        <v>0.22</v>
      </c>
    </row>
    <row r="627" spans="2:5" ht="50.1" customHeight="1">
      <c r="B627" s="86">
        <v>7045</v>
      </c>
      <c r="C627" s="8" t="s">
        <v>660</v>
      </c>
      <c r="D627" s="86" t="s">
        <v>24</v>
      </c>
      <c r="E627" s="101">
        <v>0.04</v>
      </c>
    </row>
    <row r="628" spans="2:5" ht="50.1" customHeight="1">
      <c r="B628" s="86">
        <v>7046</v>
      </c>
      <c r="C628" s="8" t="s">
        <v>661</v>
      </c>
      <c r="D628" s="86" t="s">
        <v>24</v>
      </c>
      <c r="E628" s="101">
        <v>0.24</v>
      </c>
    </row>
    <row r="629" spans="2:5" ht="50.1" customHeight="1">
      <c r="B629" s="86">
        <v>7047</v>
      </c>
      <c r="C629" s="8" t="s">
        <v>662</v>
      </c>
      <c r="D629" s="86" t="s">
        <v>24</v>
      </c>
      <c r="E629" s="101">
        <v>4.46</v>
      </c>
    </row>
    <row r="630" spans="2:5" ht="50.1" customHeight="1">
      <c r="B630" s="86">
        <v>7051</v>
      </c>
      <c r="C630" s="8" t="s">
        <v>663</v>
      </c>
      <c r="D630" s="86" t="s">
        <v>24</v>
      </c>
      <c r="E630" s="101">
        <v>21.27</v>
      </c>
    </row>
    <row r="631" spans="2:5" ht="50.1" customHeight="1">
      <c r="B631" s="86">
        <v>7052</v>
      </c>
      <c r="C631" s="8" t="s">
        <v>664</v>
      </c>
      <c r="D631" s="86" t="s">
        <v>24</v>
      </c>
      <c r="E631" s="101">
        <v>5.58</v>
      </c>
    </row>
    <row r="632" spans="2:5" ht="50.1" customHeight="1">
      <c r="B632" s="86">
        <v>7053</v>
      </c>
      <c r="C632" s="8" t="s">
        <v>665</v>
      </c>
      <c r="D632" s="86" t="s">
        <v>24</v>
      </c>
      <c r="E632" s="101">
        <v>26.62</v>
      </c>
    </row>
    <row r="633" spans="2:5" ht="50.1" customHeight="1">
      <c r="B633" s="86">
        <v>7054</v>
      </c>
      <c r="C633" s="8" t="s">
        <v>666</v>
      </c>
      <c r="D633" s="86" t="s">
        <v>24</v>
      </c>
      <c r="E633" s="101">
        <v>60.1</v>
      </c>
    </row>
    <row r="634" spans="2:5" ht="50.1" customHeight="1">
      <c r="B634" s="86">
        <v>7058</v>
      </c>
      <c r="C634" s="8" t="s">
        <v>667</v>
      </c>
      <c r="D634" s="86" t="s">
        <v>24</v>
      </c>
      <c r="E634" s="101">
        <v>11.07</v>
      </c>
    </row>
    <row r="635" spans="2:5" ht="50.1" customHeight="1">
      <c r="B635" s="86">
        <v>7059</v>
      </c>
      <c r="C635" s="8" t="s">
        <v>668</v>
      </c>
      <c r="D635" s="86" t="s">
        <v>24</v>
      </c>
      <c r="E635" s="101">
        <v>3.87</v>
      </c>
    </row>
    <row r="636" spans="2:5" ht="50.1" customHeight="1">
      <c r="B636" s="86">
        <v>7060</v>
      </c>
      <c r="C636" s="8" t="s">
        <v>669</v>
      </c>
      <c r="D636" s="86" t="s">
        <v>24</v>
      </c>
      <c r="E636" s="101">
        <v>20.75</v>
      </c>
    </row>
    <row r="637" spans="2:5" ht="50.1" customHeight="1">
      <c r="B637" s="86">
        <v>7061</v>
      </c>
      <c r="C637" s="8" t="s">
        <v>670</v>
      </c>
      <c r="D637" s="86" t="s">
        <v>24</v>
      </c>
      <c r="E637" s="101">
        <v>87.74</v>
      </c>
    </row>
    <row r="638" spans="2:5" ht="50.1" customHeight="1">
      <c r="B638" s="86">
        <v>7063</v>
      </c>
      <c r="C638" s="8" t="s">
        <v>671</v>
      </c>
      <c r="D638" s="86" t="s">
        <v>24</v>
      </c>
      <c r="E638" s="101">
        <v>10.29</v>
      </c>
    </row>
    <row r="639" spans="2:5" ht="50.1" customHeight="1">
      <c r="B639" s="86">
        <v>7064</v>
      </c>
      <c r="C639" s="8" t="s">
        <v>672</v>
      </c>
      <c r="D639" s="86" t="s">
        <v>24</v>
      </c>
      <c r="E639" s="101">
        <v>2.7</v>
      </c>
    </row>
    <row r="640" spans="2:5" ht="50.1" customHeight="1">
      <c r="B640" s="86">
        <v>7065</v>
      </c>
      <c r="C640" s="8" t="s">
        <v>673</v>
      </c>
      <c r="D640" s="86" t="s">
        <v>24</v>
      </c>
      <c r="E640" s="101">
        <v>11.25</v>
      </c>
    </row>
    <row r="641" spans="2:5" ht="50.1" customHeight="1">
      <c r="B641" s="86">
        <v>7066</v>
      </c>
      <c r="C641" s="8" t="s">
        <v>674</v>
      </c>
      <c r="D641" s="86" t="s">
        <v>24</v>
      </c>
      <c r="E641" s="101">
        <v>57.85</v>
      </c>
    </row>
    <row r="642" spans="2:5" ht="50.1" customHeight="1">
      <c r="B642" s="86">
        <v>53786</v>
      </c>
      <c r="C642" s="8" t="s">
        <v>675</v>
      </c>
      <c r="D642" s="86" t="s">
        <v>24</v>
      </c>
      <c r="E642" s="101">
        <v>44.21</v>
      </c>
    </row>
    <row r="643" spans="2:5" ht="50.1" customHeight="1">
      <c r="B643" s="86">
        <v>53788</v>
      </c>
      <c r="C643" s="8" t="s">
        <v>676</v>
      </c>
      <c r="D643" s="86" t="s">
        <v>24</v>
      </c>
      <c r="E643" s="101">
        <v>38.44</v>
      </c>
    </row>
    <row r="644" spans="2:5" ht="50.1" customHeight="1">
      <c r="B644" s="86">
        <v>53792</v>
      </c>
      <c r="C644" s="8" t="s">
        <v>677</v>
      </c>
      <c r="D644" s="86" t="s">
        <v>24</v>
      </c>
      <c r="E644" s="101">
        <v>109.08</v>
      </c>
    </row>
    <row r="645" spans="2:5" ht="50.1" customHeight="1">
      <c r="B645" s="86">
        <v>53794</v>
      </c>
      <c r="C645" s="8" t="s">
        <v>678</v>
      </c>
      <c r="D645" s="86" t="s">
        <v>24</v>
      </c>
      <c r="E645" s="101">
        <v>35</v>
      </c>
    </row>
    <row r="646" spans="2:5" ht="50.1" customHeight="1">
      <c r="B646" s="86">
        <v>53797</v>
      </c>
      <c r="C646" s="8" t="s">
        <v>679</v>
      </c>
      <c r="D646" s="86" t="s">
        <v>24</v>
      </c>
      <c r="E646" s="101">
        <v>89.64</v>
      </c>
    </row>
    <row r="647" spans="2:5" ht="50.1" customHeight="1">
      <c r="B647" s="86">
        <v>53804</v>
      </c>
      <c r="C647" s="8" t="s">
        <v>680</v>
      </c>
      <c r="D647" s="86" t="s">
        <v>24</v>
      </c>
      <c r="E647" s="101">
        <v>2.78</v>
      </c>
    </row>
    <row r="648" spans="2:5" ht="50.1" customHeight="1">
      <c r="B648" s="86">
        <v>53806</v>
      </c>
      <c r="C648" s="8" t="s">
        <v>681</v>
      </c>
      <c r="D648" s="86" t="s">
        <v>24</v>
      </c>
      <c r="E648" s="101">
        <v>38.950000000000003</v>
      </c>
    </row>
    <row r="649" spans="2:5" ht="50.1" customHeight="1">
      <c r="B649" s="86">
        <v>53810</v>
      </c>
      <c r="C649" s="8" t="s">
        <v>682</v>
      </c>
      <c r="D649" s="86" t="s">
        <v>24</v>
      </c>
      <c r="E649" s="101">
        <v>39.19</v>
      </c>
    </row>
    <row r="650" spans="2:5" ht="50.1" customHeight="1">
      <c r="B650" s="86">
        <v>53814</v>
      </c>
      <c r="C650" s="8" t="s">
        <v>683</v>
      </c>
      <c r="D650" s="86" t="s">
        <v>24</v>
      </c>
      <c r="E650" s="101">
        <v>128.38999999999999</v>
      </c>
    </row>
    <row r="651" spans="2:5" ht="50.1" customHeight="1">
      <c r="B651" s="86">
        <v>53817</v>
      </c>
      <c r="C651" s="8" t="s">
        <v>684</v>
      </c>
      <c r="D651" s="86" t="s">
        <v>24</v>
      </c>
      <c r="E651" s="101">
        <v>48.07</v>
      </c>
    </row>
    <row r="652" spans="2:5" ht="50.1" customHeight="1">
      <c r="B652" s="86">
        <v>53818</v>
      </c>
      <c r="C652" s="8" t="s">
        <v>685</v>
      </c>
      <c r="D652" s="86" t="s">
        <v>24</v>
      </c>
      <c r="E652" s="101">
        <v>4.63</v>
      </c>
    </row>
    <row r="653" spans="2:5" ht="50.1" customHeight="1">
      <c r="B653" s="86">
        <v>53827</v>
      </c>
      <c r="C653" s="8" t="s">
        <v>686</v>
      </c>
      <c r="D653" s="86" t="s">
        <v>24</v>
      </c>
      <c r="E653" s="101">
        <v>87.74</v>
      </c>
    </row>
    <row r="654" spans="2:5" ht="50.1" customHeight="1">
      <c r="B654" s="86">
        <v>53829</v>
      </c>
      <c r="C654" s="8" t="s">
        <v>687</v>
      </c>
      <c r="D654" s="86" t="s">
        <v>24</v>
      </c>
      <c r="E654" s="101">
        <v>89.64</v>
      </c>
    </row>
    <row r="655" spans="2:5" ht="50.1" customHeight="1">
      <c r="B655" s="86">
        <v>53831</v>
      </c>
      <c r="C655" s="8" t="s">
        <v>688</v>
      </c>
      <c r="D655" s="86" t="s">
        <v>24</v>
      </c>
      <c r="E655" s="101">
        <v>109.08</v>
      </c>
    </row>
    <row r="656" spans="2:5" ht="50.1" customHeight="1">
      <c r="B656" s="86">
        <v>53840</v>
      </c>
      <c r="C656" s="8" t="s">
        <v>689</v>
      </c>
      <c r="D656" s="86" t="s">
        <v>24</v>
      </c>
      <c r="E656" s="101">
        <v>1.51</v>
      </c>
    </row>
    <row r="657" spans="2:5" ht="50.1" customHeight="1">
      <c r="B657" s="86">
        <v>53841</v>
      </c>
      <c r="C657" s="8" t="s">
        <v>690</v>
      </c>
      <c r="D657" s="86" t="s">
        <v>24</v>
      </c>
      <c r="E657" s="101">
        <v>1.04</v>
      </c>
    </row>
    <row r="658" spans="2:5" ht="50.1" customHeight="1">
      <c r="B658" s="86">
        <v>53849</v>
      </c>
      <c r="C658" s="8" t="s">
        <v>691</v>
      </c>
      <c r="D658" s="86" t="s">
        <v>24</v>
      </c>
      <c r="E658" s="101">
        <v>60.1</v>
      </c>
    </row>
    <row r="659" spans="2:5" ht="50.1" customHeight="1">
      <c r="B659" s="86">
        <v>53857</v>
      </c>
      <c r="C659" s="8" t="s">
        <v>692</v>
      </c>
      <c r="D659" s="86" t="s">
        <v>24</v>
      </c>
      <c r="E659" s="101">
        <v>26.07</v>
      </c>
    </row>
    <row r="660" spans="2:5" ht="50.1" customHeight="1">
      <c r="B660" s="86">
        <v>53858</v>
      </c>
      <c r="C660" s="8" t="s">
        <v>693</v>
      </c>
      <c r="D660" s="86" t="s">
        <v>24</v>
      </c>
      <c r="E660" s="101">
        <v>61.54</v>
      </c>
    </row>
    <row r="661" spans="2:5" ht="50.1" customHeight="1">
      <c r="B661" s="86">
        <v>53861</v>
      </c>
      <c r="C661" s="8" t="s">
        <v>694</v>
      </c>
      <c r="D661" s="86" t="s">
        <v>24</v>
      </c>
      <c r="E661" s="101">
        <v>36.15</v>
      </c>
    </row>
    <row r="662" spans="2:5" ht="50.1" customHeight="1">
      <c r="B662" s="86">
        <v>53863</v>
      </c>
      <c r="C662" s="8" t="s">
        <v>695</v>
      </c>
      <c r="D662" s="86" t="s">
        <v>24</v>
      </c>
      <c r="E662" s="101">
        <v>0.98</v>
      </c>
    </row>
    <row r="663" spans="2:5" ht="50.1" customHeight="1">
      <c r="B663" s="86">
        <v>53865</v>
      </c>
      <c r="C663" s="8" t="s">
        <v>696</v>
      </c>
      <c r="D663" s="86" t="s">
        <v>24</v>
      </c>
      <c r="E663" s="101">
        <v>29.89</v>
      </c>
    </row>
    <row r="664" spans="2:5" ht="50.1" customHeight="1">
      <c r="B664" s="86">
        <v>53866</v>
      </c>
      <c r="C664" s="8" t="s">
        <v>697</v>
      </c>
      <c r="D664" s="86" t="s">
        <v>24</v>
      </c>
      <c r="E664" s="101">
        <v>1.1599999999999999</v>
      </c>
    </row>
    <row r="665" spans="2:5" ht="50.1" customHeight="1">
      <c r="B665" s="86">
        <v>53882</v>
      </c>
      <c r="C665" s="8" t="s">
        <v>698</v>
      </c>
      <c r="D665" s="86" t="s">
        <v>24</v>
      </c>
      <c r="E665" s="101">
        <v>17.05</v>
      </c>
    </row>
    <row r="666" spans="2:5" ht="50.1" customHeight="1">
      <c r="B666" s="86">
        <v>55263</v>
      </c>
      <c r="C666" s="8" t="s">
        <v>699</v>
      </c>
      <c r="D666" s="86" t="s">
        <v>24</v>
      </c>
      <c r="E666" s="101">
        <v>53.37</v>
      </c>
    </row>
    <row r="667" spans="2:5" ht="50.1" customHeight="1">
      <c r="B667" s="86">
        <v>73303</v>
      </c>
      <c r="C667" s="8" t="s">
        <v>700</v>
      </c>
      <c r="D667" s="86" t="s">
        <v>24</v>
      </c>
      <c r="E667" s="101">
        <v>2.5</v>
      </c>
    </row>
    <row r="668" spans="2:5" ht="50.1" customHeight="1">
      <c r="B668" s="86">
        <v>73307</v>
      </c>
      <c r="C668" s="8" t="s">
        <v>701</v>
      </c>
      <c r="D668" s="86" t="s">
        <v>24</v>
      </c>
      <c r="E668" s="101">
        <v>2.23</v>
      </c>
    </row>
    <row r="669" spans="2:5" ht="50.1" customHeight="1">
      <c r="B669" s="86">
        <v>73309</v>
      </c>
      <c r="C669" s="8" t="s">
        <v>702</v>
      </c>
      <c r="D669" s="86" t="s">
        <v>24</v>
      </c>
      <c r="E669" s="101">
        <v>15.95</v>
      </c>
    </row>
    <row r="670" spans="2:5" ht="50.1" customHeight="1">
      <c r="B670" s="86">
        <v>73311</v>
      </c>
      <c r="C670" s="8" t="s">
        <v>703</v>
      </c>
      <c r="D670" s="86" t="s">
        <v>24</v>
      </c>
      <c r="E670" s="101">
        <v>100.95</v>
      </c>
    </row>
    <row r="671" spans="2:5" ht="50.1" customHeight="1">
      <c r="B671" s="86">
        <v>73313</v>
      </c>
      <c r="C671" s="8" t="s">
        <v>704</v>
      </c>
      <c r="D671" s="86" t="s">
        <v>24</v>
      </c>
      <c r="E671" s="101">
        <v>4.1900000000000004</v>
      </c>
    </row>
    <row r="672" spans="2:5" ht="50.1" customHeight="1">
      <c r="B672" s="86">
        <v>73315</v>
      </c>
      <c r="C672" s="8" t="s">
        <v>705</v>
      </c>
      <c r="D672" s="86" t="s">
        <v>24</v>
      </c>
      <c r="E672" s="101">
        <v>38.44</v>
      </c>
    </row>
    <row r="673" spans="2:5" ht="50.1" customHeight="1">
      <c r="B673" s="86">
        <v>73335</v>
      </c>
      <c r="C673" s="8" t="s">
        <v>706</v>
      </c>
      <c r="D673" s="86" t="s">
        <v>24</v>
      </c>
      <c r="E673" s="101">
        <v>16.149999999999999</v>
      </c>
    </row>
    <row r="674" spans="2:5" ht="50.1" customHeight="1">
      <c r="B674" s="86">
        <v>73340</v>
      </c>
      <c r="C674" s="8" t="s">
        <v>707</v>
      </c>
      <c r="D674" s="86" t="s">
        <v>24</v>
      </c>
      <c r="E674" s="101">
        <v>87.74</v>
      </c>
    </row>
    <row r="675" spans="2:5" ht="50.1" customHeight="1">
      <c r="B675" s="86">
        <v>83361</v>
      </c>
      <c r="C675" s="8" t="s">
        <v>708</v>
      </c>
      <c r="D675" s="86" t="s">
        <v>24</v>
      </c>
      <c r="E675" s="101">
        <v>10.15</v>
      </c>
    </row>
    <row r="676" spans="2:5" ht="50.1" customHeight="1">
      <c r="B676" s="86">
        <v>83761</v>
      </c>
      <c r="C676" s="8" t="s">
        <v>709</v>
      </c>
      <c r="D676" s="86" t="s">
        <v>24</v>
      </c>
      <c r="E676" s="101">
        <v>5.33</v>
      </c>
    </row>
    <row r="677" spans="2:5" ht="50.1" customHeight="1">
      <c r="B677" s="86">
        <v>83762</v>
      </c>
      <c r="C677" s="8" t="s">
        <v>710</v>
      </c>
      <c r="D677" s="86" t="s">
        <v>24</v>
      </c>
      <c r="E677" s="101">
        <v>6.67</v>
      </c>
    </row>
    <row r="678" spans="2:5" ht="50.1" customHeight="1">
      <c r="B678" s="86">
        <v>83763</v>
      </c>
      <c r="C678" s="8" t="s">
        <v>711</v>
      </c>
      <c r="D678" s="86" t="s">
        <v>24</v>
      </c>
      <c r="E678" s="101">
        <v>28.46</v>
      </c>
    </row>
    <row r="679" spans="2:5" ht="50.1" customHeight="1">
      <c r="B679" s="86">
        <v>83764</v>
      </c>
      <c r="C679" s="8" t="s">
        <v>712</v>
      </c>
      <c r="D679" s="86" t="s">
        <v>24</v>
      </c>
      <c r="E679" s="101">
        <v>1.2</v>
      </c>
    </row>
    <row r="680" spans="2:5" ht="50.1" customHeight="1">
      <c r="B680" s="86">
        <v>87026</v>
      </c>
      <c r="C680" s="8" t="s">
        <v>713</v>
      </c>
      <c r="D680" s="86" t="s">
        <v>24</v>
      </c>
      <c r="E680" s="101">
        <v>0.4</v>
      </c>
    </row>
    <row r="681" spans="2:5" ht="50.1" customHeight="1">
      <c r="B681" s="86">
        <v>87441</v>
      </c>
      <c r="C681" s="8" t="s">
        <v>714</v>
      </c>
      <c r="D681" s="86" t="s">
        <v>24</v>
      </c>
      <c r="E681" s="101">
        <v>0.25</v>
      </c>
    </row>
    <row r="682" spans="2:5" ht="50.1" customHeight="1">
      <c r="B682" s="86">
        <v>87442</v>
      </c>
      <c r="C682" s="8" t="s">
        <v>715</v>
      </c>
      <c r="D682" s="86" t="s">
        <v>24</v>
      </c>
      <c r="E682" s="101">
        <v>0.05</v>
      </c>
    </row>
    <row r="683" spans="2:5" ht="50.1" customHeight="1">
      <c r="B683" s="86">
        <v>87443</v>
      </c>
      <c r="C683" s="8" t="s">
        <v>716</v>
      </c>
      <c r="D683" s="86" t="s">
        <v>24</v>
      </c>
      <c r="E683" s="101">
        <v>0.24</v>
      </c>
    </row>
    <row r="684" spans="2:5" ht="50.1" customHeight="1">
      <c r="B684" s="86">
        <v>87444</v>
      </c>
      <c r="C684" s="8" t="s">
        <v>717</v>
      </c>
      <c r="D684" s="86" t="s">
        <v>24</v>
      </c>
      <c r="E684" s="101">
        <v>2.39</v>
      </c>
    </row>
    <row r="685" spans="2:5" ht="50.1" customHeight="1">
      <c r="B685" s="86">
        <v>88387</v>
      </c>
      <c r="C685" s="8" t="s">
        <v>718</v>
      </c>
      <c r="D685" s="86" t="s">
        <v>24</v>
      </c>
      <c r="E685" s="101">
        <v>0.5</v>
      </c>
    </row>
    <row r="686" spans="2:5" ht="50.1" customHeight="1">
      <c r="B686" s="86">
        <v>88389</v>
      </c>
      <c r="C686" s="8" t="s">
        <v>719</v>
      </c>
      <c r="D686" s="86" t="s">
        <v>24</v>
      </c>
      <c r="E686" s="101">
        <v>0.11</v>
      </c>
    </row>
    <row r="687" spans="2:5" ht="50.1" customHeight="1">
      <c r="B687" s="86">
        <v>88390</v>
      </c>
      <c r="C687" s="8" t="s">
        <v>720</v>
      </c>
      <c r="D687" s="86" t="s">
        <v>24</v>
      </c>
      <c r="E687" s="101">
        <v>0.62</v>
      </c>
    </row>
    <row r="688" spans="2:5" ht="50.1" customHeight="1">
      <c r="B688" s="86">
        <v>88391</v>
      </c>
      <c r="C688" s="8" t="s">
        <v>721</v>
      </c>
      <c r="D688" s="86" t="s">
        <v>24</v>
      </c>
      <c r="E688" s="101">
        <v>1.9</v>
      </c>
    </row>
    <row r="689" spans="2:5" ht="50.1" customHeight="1">
      <c r="B689" s="86">
        <v>88394</v>
      </c>
      <c r="C689" s="8" t="s">
        <v>722</v>
      </c>
      <c r="D689" s="86" t="s">
        <v>24</v>
      </c>
      <c r="E689" s="101">
        <v>0.59</v>
      </c>
    </row>
    <row r="690" spans="2:5" ht="50.1" customHeight="1">
      <c r="B690" s="86">
        <v>88395</v>
      </c>
      <c r="C690" s="8" t="s">
        <v>723</v>
      </c>
      <c r="D690" s="86" t="s">
        <v>24</v>
      </c>
      <c r="E690" s="101">
        <v>0.13</v>
      </c>
    </row>
    <row r="691" spans="2:5" ht="50.1" customHeight="1">
      <c r="B691" s="86">
        <v>88396</v>
      </c>
      <c r="C691" s="8" t="s">
        <v>724</v>
      </c>
      <c r="D691" s="86" t="s">
        <v>24</v>
      </c>
      <c r="E691" s="101">
        <v>0.74</v>
      </c>
    </row>
    <row r="692" spans="2:5" ht="50.1" customHeight="1">
      <c r="B692" s="86">
        <v>88397</v>
      </c>
      <c r="C692" s="8" t="s">
        <v>725</v>
      </c>
      <c r="D692" s="86" t="s">
        <v>24</v>
      </c>
      <c r="E692" s="101">
        <v>2.86</v>
      </c>
    </row>
    <row r="693" spans="2:5" ht="50.1" customHeight="1">
      <c r="B693" s="86">
        <v>88400</v>
      </c>
      <c r="C693" s="8" t="s">
        <v>726</v>
      </c>
      <c r="D693" s="86" t="s">
        <v>24</v>
      </c>
      <c r="E693" s="101">
        <v>0.47</v>
      </c>
    </row>
    <row r="694" spans="2:5" ht="50.1" customHeight="1">
      <c r="B694" s="86">
        <v>88401</v>
      </c>
      <c r="C694" s="8" t="s">
        <v>727</v>
      </c>
      <c r="D694" s="86" t="s">
        <v>24</v>
      </c>
      <c r="E694" s="101">
        <v>0.1</v>
      </c>
    </row>
    <row r="695" spans="2:5" ht="50.1" customHeight="1">
      <c r="B695" s="86">
        <v>88402</v>
      </c>
      <c r="C695" s="8" t="s">
        <v>728</v>
      </c>
      <c r="D695" s="86" t="s">
        <v>24</v>
      </c>
      <c r="E695" s="101">
        <v>0.59</v>
      </c>
    </row>
    <row r="696" spans="2:5" ht="50.1" customHeight="1">
      <c r="B696" s="86">
        <v>88403</v>
      </c>
      <c r="C696" s="8" t="s">
        <v>729</v>
      </c>
      <c r="D696" s="86" t="s">
        <v>24</v>
      </c>
      <c r="E696" s="101">
        <v>1.1399999999999999</v>
      </c>
    </row>
    <row r="697" spans="2:5" ht="50.1" customHeight="1">
      <c r="B697" s="86">
        <v>88419</v>
      </c>
      <c r="C697" s="8" t="s">
        <v>730</v>
      </c>
      <c r="D697" s="86" t="s">
        <v>24</v>
      </c>
      <c r="E697" s="101">
        <v>3.07</v>
      </c>
    </row>
    <row r="698" spans="2:5" ht="50.1" customHeight="1">
      <c r="B698" s="86">
        <v>88422</v>
      </c>
      <c r="C698" s="8" t="s">
        <v>731</v>
      </c>
      <c r="D698" s="86" t="s">
        <v>24</v>
      </c>
      <c r="E698" s="101">
        <v>0.69</v>
      </c>
    </row>
    <row r="699" spans="2:5" ht="50.1" customHeight="1">
      <c r="B699" s="86">
        <v>88425</v>
      </c>
      <c r="C699" s="8" t="s">
        <v>732</v>
      </c>
      <c r="D699" s="86" t="s">
        <v>24</v>
      </c>
      <c r="E699" s="101">
        <v>3.36</v>
      </c>
    </row>
    <row r="700" spans="2:5" ht="50.1" customHeight="1">
      <c r="B700" s="86">
        <v>88427</v>
      </c>
      <c r="C700" s="8" t="s">
        <v>733</v>
      </c>
      <c r="D700" s="86" t="s">
        <v>24</v>
      </c>
      <c r="E700" s="101">
        <v>2.9</v>
      </c>
    </row>
    <row r="701" spans="2:5" ht="50.1" customHeight="1">
      <c r="B701" s="86">
        <v>88434</v>
      </c>
      <c r="C701" s="8" t="s">
        <v>734</v>
      </c>
      <c r="D701" s="86" t="s">
        <v>24</v>
      </c>
      <c r="E701" s="101">
        <v>4.08</v>
      </c>
    </row>
    <row r="702" spans="2:5" ht="50.1" customHeight="1">
      <c r="B702" s="86">
        <v>88435</v>
      </c>
      <c r="C702" s="8" t="s">
        <v>735</v>
      </c>
      <c r="D702" s="86" t="s">
        <v>24</v>
      </c>
      <c r="E702" s="101">
        <v>0.91</v>
      </c>
    </row>
    <row r="703" spans="2:5" ht="50.1" customHeight="1">
      <c r="B703" s="86">
        <v>88436</v>
      </c>
      <c r="C703" s="8" t="s">
        <v>736</v>
      </c>
      <c r="D703" s="86" t="s">
        <v>24</v>
      </c>
      <c r="E703" s="101">
        <v>4.46</v>
      </c>
    </row>
    <row r="704" spans="2:5" ht="50.1" customHeight="1">
      <c r="B704" s="86">
        <v>88437</v>
      </c>
      <c r="C704" s="8" t="s">
        <v>737</v>
      </c>
      <c r="D704" s="86" t="s">
        <v>24</v>
      </c>
      <c r="E704" s="101">
        <v>2.9</v>
      </c>
    </row>
    <row r="705" spans="2:5" ht="50.1" customHeight="1">
      <c r="B705" s="86">
        <v>88569</v>
      </c>
      <c r="C705" s="8" t="s">
        <v>738</v>
      </c>
      <c r="D705" s="86" t="s">
        <v>24</v>
      </c>
      <c r="E705" s="101">
        <v>2.46</v>
      </c>
    </row>
    <row r="706" spans="2:5" ht="50.1" customHeight="1">
      <c r="B706" s="86">
        <v>88570</v>
      </c>
      <c r="C706" s="8" t="s">
        <v>739</v>
      </c>
      <c r="D706" s="86" t="s">
        <v>24</v>
      </c>
      <c r="E706" s="101">
        <v>0.83</v>
      </c>
    </row>
    <row r="707" spans="2:5" ht="50.1" customHeight="1">
      <c r="B707" s="86">
        <v>88826</v>
      </c>
      <c r="C707" s="8" t="s">
        <v>740</v>
      </c>
      <c r="D707" s="86" t="s">
        <v>24</v>
      </c>
      <c r="E707" s="101">
        <v>0.18</v>
      </c>
    </row>
    <row r="708" spans="2:5" ht="50.1" customHeight="1">
      <c r="B708" s="86">
        <v>88827</v>
      </c>
      <c r="C708" s="8" t="s">
        <v>741</v>
      </c>
      <c r="D708" s="86" t="s">
        <v>24</v>
      </c>
      <c r="E708" s="101">
        <v>0.04</v>
      </c>
    </row>
    <row r="709" spans="2:5" ht="50.1" customHeight="1">
      <c r="B709" s="86">
        <v>88828</v>
      </c>
      <c r="C709" s="8" t="s">
        <v>742</v>
      </c>
      <c r="D709" s="86" t="s">
        <v>24</v>
      </c>
      <c r="E709" s="101">
        <v>0.17</v>
      </c>
    </row>
    <row r="710" spans="2:5" ht="50.1" customHeight="1">
      <c r="B710" s="86">
        <v>88829</v>
      </c>
      <c r="C710" s="8" t="s">
        <v>743</v>
      </c>
      <c r="D710" s="86" t="s">
        <v>24</v>
      </c>
      <c r="E710" s="101">
        <v>0.76</v>
      </c>
    </row>
    <row r="711" spans="2:5" ht="50.1" customHeight="1">
      <c r="B711" s="86">
        <v>88832</v>
      </c>
      <c r="C711" s="8" t="s">
        <v>744</v>
      </c>
      <c r="D711" s="86" t="s">
        <v>24</v>
      </c>
      <c r="E711" s="101">
        <v>21.1</v>
      </c>
    </row>
    <row r="712" spans="2:5" ht="50.1" customHeight="1">
      <c r="B712" s="86">
        <v>88834</v>
      </c>
      <c r="C712" s="8" t="s">
        <v>745</v>
      </c>
      <c r="D712" s="86" t="s">
        <v>24</v>
      </c>
      <c r="E712" s="101">
        <v>5.42</v>
      </c>
    </row>
    <row r="713" spans="2:5" ht="50.1" customHeight="1">
      <c r="B713" s="86">
        <v>88835</v>
      </c>
      <c r="C713" s="8" t="s">
        <v>746</v>
      </c>
      <c r="D713" s="86" t="s">
        <v>24</v>
      </c>
      <c r="E713" s="101">
        <v>26.38</v>
      </c>
    </row>
    <row r="714" spans="2:5" ht="50.1" customHeight="1">
      <c r="B714" s="86">
        <v>88836</v>
      </c>
      <c r="C714" s="8" t="s">
        <v>747</v>
      </c>
      <c r="D714" s="86" t="s">
        <v>24</v>
      </c>
      <c r="E714" s="101">
        <v>52.87</v>
      </c>
    </row>
    <row r="715" spans="2:5" ht="50.1" customHeight="1">
      <c r="B715" s="86">
        <v>88839</v>
      </c>
      <c r="C715" s="8" t="s">
        <v>748</v>
      </c>
      <c r="D715" s="86" t="s">
        <v>24</v>
      </c>
      <c r="E715" s="101">
        <v>17.7</v>
      </c>
    </row>
    <row r="716" spans="2:5" ht="50.1" customHeight="1">
      <c r="B716" s="86">
        <v>88840</v>
      </c>
      <c r="C716" s="8" t="s">
        <v>749</v>
      </c>
      <c r="D716" s="86" t="s">
        <v>24</v>
      </c>
      <c r="E716" s="101">
        <v>7.57</v>
      </c>
    </row>
    <row r="717" spans="2:5" ht="50.1" customHeight="1">
      <c r="B717" s="86">
        <v>88841</v>
      </c>
      <c r="C717" s="8" t="s">
        <v>750</v>
      </c>
      <c r="D717" s="86" t="s">
        <v>24</v>
      </c>
      <c r="E717" s="101">
        <v>31.64</v>
      </c>
    </row>
    <row r="718" spans="2:5" ht="50.1" customHeight="1">
      <c r="B718" s="86">
        <v>88842</v>
      </c>
      <c r="C718" s="8" t="s">
        <v>751</v>
      </c>
      <c r="D718" s="86" t="s">
        <v>24</v>
      </c>
      <c r="E718" s="101">
        <v>60.1</v>
      </c>
    </row>
    <row r="719" spans="2:5" ht="50.1" customHeight="1">
      <c r="B719" s="86">
        <v>88847</v>
      </c>
      <c r="C719" s="8" t="s">
        <v>752</v>
      </c>
      <c r="D719" s="86" t="s">
        <v>24</v>
      </c>
      <c r="E719" s="101">
        <v>14.55</v>
      </c>
    </row>
    <row r="720" spans="2:5" ht="50.1" customHeight="1">
      <c r="B720" s="86">
        <v>88848</v>
      </c>
      <c r="C720" s="8" t="s">
        <v>753</v>
      </c>
      <c r="D720" s="86" t="s">
        <v>24</v>
      </c>
      <c r="E720" s="101">
        <v>5.81</v>
      </c>
    </row>
    <row r="721" spans="2:5" ht="50.1" customHeight="1">
      <c r="B721" s="86">
        <v>88853</v>
      </c>
      <c r="C721" s="8" t="s">
        <v>754</v>
      </c>
      <c r="D721" s="86" t="s">
        <v>24</v>
      </c>
      <c r="E721" s="101">
        <v>0.17</v>
      </c>
    </row>
    <row r="722" spans="2:5" ht="50.1" customHeight="1">
      <c r="B722" s="86">
        <v>88854</v>
      </c>
      <c r="C722" s="8" t="s">
        <v>755</v>
      </c>
      <c r="D722" s="86" t="s">
        <v>24</v>
      </c>
      <c r="E722" s="101">
        <v>0.04</v>
      </c>
    </row>
    <row r="723" spans="2:5" ht="50.1" customHeight="1">
      <c r="B723" s="86">
        <v>88855</v>
      </c>
      <c r="C723" s="8" t="s">
        <v>756</v>
      </c>
      <c r="D723" s="86" t="s">
        <v>24</v>
      </c>
      <c r="E723" s="101">
        <v>1.92</v>
      </c>
    </row>
    <row r="724" spans="2:5" ht="50.1" customHeight="1">
      <c r="B724" s="86">
        <v>88856</v>
      </c>
      <c r="C724" s="8" t="s">
        <v>757</v>
      </c>
      <c r="D724" s="86" t="s">
        <v>24</v>
      </c>
      <c r="E724" s="101">
        <v>0.51</v>
      </c>
    </row>
    <row r="725" spans="2:5" ht="50.1" customHeight="1">
      <c r="B725" s="86">
        <v>88857</v>
      </c>
      <c r="C725" s="8" t="s">
        <v>758</v>
      </c>
      <c r="D725" s="86" t="s">
        <v>24</v>
      </c>
      <c r="E725" s="101">
        <v>12.91</v>
      </c>
    </row>
    <row r="726" spans="2:5" ht="50.1" customHeight="1">
      <c r="B726" s="86">
        <v>88858</v>
      </c>
      <c r="C726" s="8" t="s">
        <v>759</v>
      </c>
      <c r="D726" s="86" t="s">
        <v>24</v>
      </c>
      <c r="E726" s="101">
        <v>3.32</v>
      </c>
    </row>
    <row r="727" spans="2:5" ht="50.1" customHeight="1">
      <c r="B727" s="86">
        <v>88859</v>
      </c>
      <c r="C727" s="8" t="s">
        <v>760</v>
      </c>
      <c r="D727" s="86" t="s">
        <v>24</v>
      </c>
      <c r="E727" s="101">
        <v>11.48</v>
      </c>
    </row>
    <row r="728" spans="2:5" ht="50.1" customHeight="1">
      <c r="B728" s="86">
        <v>88860</v>
      </c>
      <c r="C728" s="8" t="s">
        <v>761</v>
      </c>
      <c r="D728" s="86" t="s">
        <v>24</v>
      </c>
      <c r="E728" s="101">
        <v>2.95</v>
      </c>
    </row>
    <row r="729" spans="2:5" ht="50.1" customHeight="1">
      <c r="B729" s="86">
        <v>88900</v>
      </c>
      <c r="C729" s="8" t="s">
        <v>762</v>
      </c>
      <c r="D729" s="86" t="s">
        <v>24</v>
      </c>
      <c r="E729" s="101">
        <v>24.6</v>
      </c>
    </row>
    <row r="730" spans="2:5" ht="50.1" customHeight="1">
      <c r="B730" s="86">
        <v>88902</v>
      </c>
      <c r="C730" s="8" t="s">
        <v>763</v>
      </c>
      <c r="D730" s="86" t="s">
        <v>24</v>
      </c>
      <c r="E730" s="101">
        <v>6.32</v>
      </c>
    </row>
    <row r="731" spans="2:5" ht="50.1" customHeight="1">
      <c r="B731" s="86">
        <v>88903</v>
      </c>
      <c r="C731" s="8" t="s">
        <v>764</v>
      </c>
      <c r="D731" s="86" t="s">
        <v>24</v>
      </c>
      <c r="E731" s="101">
        <v>30.76</v>
      </c>
    </row>
    <row r="732" spans="2:5" ht="50.1" customHeight="1">
      <c r="B732" s="86">
        <v>88904</v>
      </c>
      <c r="C732" s="8" t="s">
        <v>765</v>
      </c>
      <c r="D732" s="86" t="s">
        <v>24</v>
      </c>
      <c r="E732" s="101">
        <v>74.489999999999995</v>
      </c>
    </row>
    <row r="733" spans="2:5" ht="50.1" customHeight="1">
      <c r="B733" s="86">
        <v>89009</v>
      </c>
      <c r="C733" s="8" t="s">
        <v>766</v>
      </c>
      <c r="D733" s="86" t="s">
        <v>24</v>
      </c>
      <c r="E733" s="101">
        <v>21.92</v>
      </c>
    </row>
    <row r="734" spans="2:5" ht="50.1" customHeight="1">
      <c r="B734" s="86">
        <v>89010</v>
      </c>
      <c r="C734" s="8" t="s">
        <v>767</v>
      </c>
      <c r="D734" s="86" t="s">
        <v>24</v>
      </c>
      <c r="E734" s="101">
        <v>9.3699999999999992</v>
      </c>
    </row>
    <row r="735" spans="2:5" ht="50.1" customHeight="1">
      <c r="B735" s="86">
        <v>89011</v>
      </c>
      <c r="C735" s="8" t="s">
        <v>768</v>
      </c>
      <c r="D735" s="86" t="s">
        <v>24</v>
      </c>
      <c r="E735" s="101">
        <v>12.46</v>
      </c>
    </row>
    <row r="736" spans="2:5" ht="50.1" customHeight="1">
      <c r="B736" s="86">
        <v>89012</v>
      </c>
      <c r="C736" s="8" t="s">
        <v>769</v>
      </c>
      <c r="D736" s="86" t="s">
        <v>24</v>
      </c>
      <c r="E736" s="101">
        <v>3.2</v>
      </c>
    </row>
    <row r="737" spans="2:5" ht="50.1" customHeight="1">
      <c r="B737" s="86">
        <v>89013</v>
      </c>
      <c r="C737" s="8" t="s">
        <v>770</v>
      </c>
      <c r="D737" s="86" t="s">
        <v>24</v>
      </c>
      <c r="E737" s="101">
        <v>71.81</v>
      </c>
    </row>
    <row r="738" spans="2:5" ht="50.1" customHeight="1">
      <c r="B738" s="86">
        <v>89014</v>
      </c>
      <c r="C738" s="8" t="s">
        <v>771</v>
      </c>
      <c r="D738" s="86" t="s">
        <v>24</v>
      </c>
      <c r="E738" s="101">
        <v>30.71</v>
      </c>
    </row>
    <row r="739" spans="2:5" ht="50.1" customHeight="1">
      <c r="B739" s="86">
        <v>89015</v>
      </c>
      <c r="C739" s="8" t="s">
        <v>772</v>
      </c>
      <c r="D739" s="86" t="s">
        <v>24</v>
      </c>
      <c r="E739" s="101">
        <v>2.2200000000000002</v>
      </c>
    </row>
    <row r="740" spans="2:5" ht="50.1" customHeight="1">
      <c r="B740" s="86">
        <v>89016</v>
      </c>
      <c r="C740" s="8" t="s">
        <v>773</v>
      </c>
      <c r="D740" s="86" t="s">
        <v>24</v>
      </c>
      <c r="E740" s="101">
        <v>0.56999999999999995</v>
      </c>
    </row>
    <row r="741" spans="2:5" ht="50.1" customHeight="1">
      <c r="B741" s="86">
        <v>89017</v>
      </c>
      <c r="C741" s="8" t="s">
        <v>774</v>
      </c>
      <c r="D741" s="86" t="s">
        <v>24</v>
      </c>
      <c r="E741" s="101">
        <v>21.79</v>
      </c>
    </row>
    <row r="742" spans="2:5" ht="50.1" customHeight="1">
      <c r="B742" s="86">
        <v>89018</v>
      </c>
      <c r="C742" s="8" t="s">
        <v>775</v>
      </c>
      <c r="D742" s="86" t="s">
        <v>24</v>
      </c>
      <c r="E742" s="101">
        <v>9.31</v>
      </c>
    </row>
    <row r="743" spans="2:5" ht="50.1" customHeight="1">
      <c r="B743" s="86">
        <v>89019</v>
      </c>
      <c r="C743" s="8" t="s">
        <v>776</v>
      </c>
      <c r="D743" s="86" t="s">
        <v>24</v>
      </c>
      <c r="E743" s="101">
        <v>0.22</v>
      </c>
    </row>
    <row r="744" spans="2:5" ht="50.1" customHeight="1">
      <c r="B744" s="86">
        <v>89020</v>
      </c>
      <c r="C744" s="8" t="s">
        <v>777</v>
      </c>
      <c r="D744" s="86" t="s">
        <v>24</v>
      </c>
      <c r="E744" s="101">
        <v>0.05</v>
      </c>
    </row>
    <row r="745" spans="2:5" ht="50.1" customHeight="1">
      <c r="B745" s="86">
        <v>89023</v>
      </c>
      <c r="C745" s="8" t="s">
        <v>778</v>
      </c>
      <c r="D745" s="86" t="s">
        <v>24</v>
      </c>
      <c r="E745" s="101">
        <v>2.38</v>
      </c>
    </row>
    <row r="746" spans="2:5" ht="50.1" customHeight="1">
      <c r="B746" s="86">
        <v>89024</v>
      </c>
      <c r="C746" s="8" t="s">
        <v>779</v>
      </c>
      <c r="D746" s="86" t="s">
        <v>24</v>
      </c>
      <c r="E746" s="101">
        <v>0.95</v>
      </c>
    </row>
    <row r="747" spans="2:5" ht="50.1" customHeight="1">
      <c r="B747" s="86">
        <v>89025</v>
      </c>
      <c r="C747" s="8" t="s">
        <v>780</v>
      </c>
      <c r="D747" s="86" t="s">
        <v>24</v>
      </c>
      <c r="E747" s="101">
        <v>4.47</v>
      </c>
    </row>
    <row r="748" spans="2:5" ht="50.1" customHeight="1">
      <c r="B748" s="86">
        <v>89026</v>
      </c>
      <c r="C748" s="8" t="s">
        <v>781</v>
      </c>
      <c r="D748" s="86" t="s">
        <v>24</v>
      </c>
      <c r="E748" s="101">
        <v>142.97999999999999</v>
      </c>
    </row>
    <row r="749" spans="2:5" ht="50.1" customHeight="1">
      <c r="B749" s="86">
        <v>89029</v>
      </c>
      <c r="C749" s="8" t="s">
        <v>782</v>
      </c>
      <c r="D749" s="86" t="s">
        <v>24</v>
      </c>
      <c r="E749" s="101">
        <v>16.91</v>
      </c>
    </row>
    <row r="750" spans="2:5" ht="50.1" customHeight="1">
      <c r="B750" s="86">
        <v>89030</v>
      </c>
      <c r="C750" s="8" t="s">
        <v>783</v>
      </c>
      <c r="D750" s="86" t="s">
        <v>24</v>
      </c>
      <c r="E750" s="101">
        <v>7.23</v>
      </c>
    </row>
    <row r="751" spans="2:5" ht="50.1" customHeight="1">
      <c r="B751" s="86">
        <v>89033</v>
      </c>
      <c r="C751" s="8" t="s">
        <v>784</v>
      </c>
      <c r="D751" s="86" t="s">
        <v>24</v>
      </c>
      <c r="E751" s="101">
        <v>7.54</v>
      </c>
    </row>
    <row r="752" spans="2:5" ht="50.1" customHeight="1">
      <c r="B752" s="86">
        <v>89034</v>
      </c>
      <c r="C752" s="8" t="s">
        <v>785</v>
      </c>
      <c r="D752" s="86" t="s">
        <v>24</v>
      </c>
      <c r="E752" s="101">
        <v>1.98</v>
      </c>
    </row>
    <row r="753" spans="2:5" ht="50.1" customHeight="1">
      <c r="B753" s="86">
        <v>89128</v>
      </c>
      <c r="C753" s="8" t="s">
        <v>786</v>
      </c>
      <c r="D753" s="86" t="s">
        <v>24</v>
      </c>
      <c r="E753" s="101">
        <v>20.86</v>
      </c>
    </row>
    <row r="754" spans="2:5" ht="50.1" customHeight="1">
      <c r="B754" s="86">
        <v>89129</v>
      </c>
      <c r="C754" s="8" t="s">
        <v>787</v>
      </c>
      <c r="D754" s="86" t="s">
        <v>24</v>
      </c>
      <c r="E754" s="101">
        <v>5.36</v>
      </c>
    </row>
    <row r="755" spans="2:5" ht="50.1" customHeight="1">
      <c r="B755" s="86">
        <v>89130</v>
      </c>
      <c r="C755" s="8" t="s">
        <v>788</v>
      </c>
      <c r="D755" s="86" t="s">
        <v>24</v>
      </c>
      <c r="E755" s="101">
        <v>28.92</v>
      </c>
    </row>
    <row r="756" spans="2:5" ht="50.1" customHeight="1">
      <c r="B756" s="86">
        <v>89131</v>
      </c>
      <c r="C756" s="8" t="s">
        <v>789</v>
      </c>
      <c r="D756" s="86" t="s">
        <v>24</v>
      </c>
      <c r="E756" s="101">
        <v>7.43</v>
      </c>
    </row>
    <row r="757" spans="2:5" ht="50.1" customHeight="1">
      <c r="B757" s="86">
        <v>89210</v>
      </c>
      <c r="C757" s="8" t="s">
        <v>790</v>
      </c>
      <c r="D757" s="86" t="s">
        <v>24</v>
      </c>
      <c r="E757" s="101">
        <v>15.34</v>
      </c>
    </row>
    <row r="758" spans="2:5" ht="50.1" customHeight="1">
      <c r="B758" s="86">
        <v>89211</v>
      </c>
      <c r="C758" s="8" t="s">
        <v>791</v>
      </c>
      <c r="D758" s="86" t="s">
        <v>24</v>
      </c>
      <c r="E758" s="101">
        <v>4.03</v>
      </c>
    </row>
    <row r="759" spans="2:5" ht="50.1" customHeight="1">
      <c r="B759" s="86">
        <v>89212</v>
      </c>
      <c r="C759" s="8" t="s">
        <v>792</v>
      </c>
      <c r="D759" s="86" t="s">
        <v>24</v>
      </c>
      <c r="E759" s="101">
        <v>14.49</v>
      </c>
    </row>
    <row r="760" spans="2:5" ht="50.1" customHeight="1">
      <c r="B760" s="86">
        <v>89213</v>
      </c>
      <c r="C760" s="8" t="s">
        <v>793</v>
      </c>
      <c r="D760" s="86" t="s">
        <v>24</v>
      </c>
      <c r="E760" s="101">
        <v>4.34</v>
      </c>
    </row>
    <row r="761" spans="2:5" ht="50.1" customHeight="1">
      <c r="B761" s="86">
        <v>89214</v>
      </c>
      <c r="C761" s="8" t="s">
        <v>794</v>
      </c>
      <c r="D761" s="86" t="s">
        <v>24</v>
      </c>
      <c r="E761" s="101">
        <v>13.6</v>
      </c>
    </row>
    <row r="762" spans="2:5" ht="50.1" customHeight="1">
      <c r="B762" s="86">
        <v>89215</v>
      </c>
      <c r="C762" s="8" t="s">
        <v>795</v>
      </c>
      <c r="D762" s="86" t="s">
        <v>24</v>
      </c>
      <c r="E762" s="101">
        <v>76.930000000000007</v>
      </c>
    </row>
    <row r="763" spans="2:5" ht="50.1" customHeight="1">
      <c r="B763" s="86">
        <v>89221</v>
      </c>
      <c r="C763" s="8" t="s">
        <v>796</v>
      </c>
      <c r="D763" s="86" t="s">
        <v>24</v>
      </c>
      <c r="E763" s="101">
        <v>0.76</v>
      </c>
    </row>
    <row r="764" spans="2:5" ht="50.1" customHeight="1">
      <c r="B764" s="86">
        <v>89222</v>
      </c>
      <c r="C764" s="8" t="s">
        <v>797</v>
      </c>
      <c r="D764" s="86" t="s">
        <v>24</v>
      </c>
      <c r="E764" s="101">
        <v>0.17</v>
      </c>
    </row>
    <row r="765" spans="2:5" ht="50.1" customHeight="1">
      <c r="B765" s="86">
        <v>89223</v>
      </c>
      <c r="C765" s="8" t="s">
        <v>798</v>
      </c>
      <c r="D765" s="86" t="s">
        <v>24</v>
      </c>
      <c r="E765" s="101">
        <v>0.71</v>
      </c>
    </row>
    <row r="766" spans="2:5" ht="50.1" customHeight="1">
      <c r="B766" s="86">
        <v>89224</v>
      </c>
      <c r="C766" s="8" t="s">
        <v>799</v>
      </c>
      <c r="D766" s="86" t="s">
        <v>24</v>
      </c>
      <c r="E766" s="101">
        <v>1.52</v>
      </c>
    </row>
    <row r="767" spans="2:5" ht="50.1" customHeight="1">
      <c r="B767" s="86">
        <v>89228</v>
      </c>
      <c r="C767" s="8" t="s">
        <v>800</v>
      </c>
      <c r="D767" s="86" t="s">
        <v>24</v>
      </c>
      <c r="E767" s="101">
        <v>21.2</v>
      </c>
    </row>
    <row r="768" spans="2:5" ht="50.1" customHeight="1">
      <c r="B768" s="86">
        <v>89229</v>
      </c>
      <c r="C768" s="8" t="s">
        <v>801</v>
      </c>
      <c r="D768" s="86" t="s">
        <v>24</v>
      </c>
      <c r="E768" s="101">
        <v>7.26</v>
      </c>
    </row>
    <row r="769" spans="2:5" ht="50.1" customHeight="1">
      <c r="B769" s="86">
        <v>89230</v>
      </c>
      <c r="C769" s="8" t="s">
        <v>802</v>
      </c>
      <c r="D769" s="86" t="s">
        <v>24</v>
      </c>
      <c r="E769" s="101">
        <v>82.21</v>
      </c>
    </row>
    <row r="770" spans="2:5" ht="50.1" customHeight="1">
      <c r="B770" s="86">
        <v>89231</v>
      </c>
      <c r="C770" s="8" t="s">
        <v>803</v>
      </c>
      <c r="D770" s="86" t="s">
        <v>24</v>
      </c>
      <c r="E770" s="101">
        <v>24.64</v>
      </c>
    </row>
    <row r="771" spans="2:5" ht="50.1" customHeight="1">
      <c r="B771" s="86">
        <v>89232</v>
      </c>
      <c r="C771" s="8" t="s">
        <v>804</v>
      </c>
      <c r="D771" s="86" t="s">
        <v>24</v>
      </c>
      <c r="E771" s="101">
        <v>146.63999999999999</v>
      </c>
    </row>
    <row r="772" spans="2:5" ht="50.1" customHeight="1">
      <c r="B772" s="86">
        <v>89233</v>
      </c>
      <c r="C772" s="8" t="s">
        <v>805</v>
      </c>
      <c r="D772" s="86" t="s">
        <v>24</v>
      </c>
      <c r="E772" s="101">
        <v>99.98</v>
      </c>
    </row>
    <row r="773" spans="2:5" ht="50.1" customHeight="1">
      <c r="B773" s="86">
        <v>89236</v>
      </c>
      <c r="C773" s="8" t="s">
        <v>806</v>
      </c>
      <c r="D773" s="86" t="s">
        <v>24</v>
      </c>
      <c r="E773" s="101">
        <v>192.05</v>
      </c>
    </row>
    <row r="774" spans="2:5" ht="50.1" customHeight="1">
      <c r="B774" s="86">
        <v>89237</v>
      </c>
      <c r="C774" s="8" t="s">
        <v>807</v>
      </c>
      <c r="D774" s="86" t="s">
        <v>24</v>
      </c>
      <c r="E774" s="101">
        <v>57.57</v>
      </c>
    </row>
    <row r="775" spans="2:5" ht="50.1" customHeight="1">
      <c r="B775" s="86">
        <v>89238</v>
      </c>
      <c r="C775" s="8" t="s">
        <v>808</v>
      </c>
      <c r="D775" s="86" t="s">
        <v>24</v>
      </c>
      <c r="E775" s="101">
        <v>342.56</v>
      </c>
    </row>
    <row r="776" spans="2:5" ht="50.1" customHeight="1">
      <c r="B776" s="86">
        <v>89239</v>
      </c>
      <c r="C776" s="8" t="s">
        <v>809</v>
      </c>
      <c r="D776" s="86" t="s">
        <v>24</v>
      </c>
      <c r="E776" s="101">
        <v>264.41000000000003</v>
      </c>
    </row>
    <row r="777" spans="2:5" ht="50.1" customHeight="1">
      <c r="B777" s="86">
        <v>89240</v>
      </c>
      <c r="C777" s="8" t="s">
        <v>810</v>
      </c>
      <c r="D777" s="86" t="s">
        <v>24</v>
      </c>
      <c r="E777" s="101">
        <v>58.93</v>
      </c>
    </row>
    <row r="778" spans="2:5" ht="50.1" customHeight="1">
      <c r="B778" s="86">
        <v>89241</v>
      </c>
      <c r="C778" s="8" t="s">
        <v>811</v>
      </c>
      <c r="D778" s="86" t="s">
        <v>24</v>
      </c>
      <c r="E778" s="101">
        <v>20.18</v>
      </c>
    </row>
    <row r="779" spans="2:5" ht="50.1" customHeight="1">
      <c r="B779" s="86">
        <v>89246</v>
      </c>
      <c r="C779" s="8" t="s">
        <v>812</v>
      </c>
      <c r="D779" s="86" t="s">
        <v>24</v>
      </c>
      <c r="E779" s="101">
        <v>166.88</v>
      </c>
    </row>
    <row r="780" spans="2:5" ht="50.1" customHeight="1">
      <c r="B780" s="86">
        <v>89247</v>
      </c>
      <c r="C780" s="8" t="s">
        <v>813</v>
      </c>
      <c r="D780" s="86" t="s">
        <v>24</v>
      </c>
      <c r="E780" s="101">
        <v>50.02</v>
      </c>
    </row>
    <row r="781" spans="2:5" ht="50.1" customHeight="1">
      <c r="B781" s="86">
        <v>89248</v>
      </c>
      <c r="C781" s="8" t="s">
        <v>814</v>
      </c>
      <c r="D781" s="86" t="s">
        <v>24</v>
      </c>
      <c r="E781" s="101">
        <v>297.67</v>
      </c>
    </row>
    <row r="782" spans="2:5" ht="50.1" customHeight="1">
      <c r="B782" s="86">
        <v>89249</v>
      </c>
      <c r="C782" s="8" t="s">
        <v>815</v>
      </c>
      <c r="D782" s="86" t="s">
        <v>24</v>
      </c>
      <c r="E782" s="101">
        <v>202.87</v>
      </c>
    </row>
    <row r="783" spans="2:5" ht="50.1" customHeight="1">
      <c r="B783" s="86">
        <v>89253</v>
      </c>
      <c r="C783" s="8" t="s">
        <v>816</v>
      </c>
      <c r="D783" s="86" t="s">
        <v>24</v>
      </c>
      <c r="E783" s="101">
        <v>48.29</v>
      </c>
    </row>
    <row r="784" spans="2:5" ht="50.1" customHeight="1">
      <c r="B784" s="86">
        <v>89254</v>
      </c>
      <c r="C784" s="8" t="s">
        <v>817</v>
      </c>
      <c r="D784" s="86" t="s">
        <v>24</v>
      </c>
      <c r="E784" s="101">
        <v>16.54</v>
      </c>
    </row>
    <row r="785" spans="2:5" ht="50.1" customHeight="1">
      <c r="B785" s="86">
        <v>89255</v>
      </c>
      <c r="C785" s="8" t="s">
        <v>818</v>
      </c>
      <c r="D785" s="86" t="s">
        <v>24</v>
      </c>
      <c r="E785" s="101">
        <v>77.64</v>
      </c>
    </row>
    <row r="786" spans="2:5" ht="50.1" customHeight="1">
      <c r="B786" s="86">
        <v>89256</v>
      </c>
      <c r="C786" s="8" t="s">
        <v>819</v>
      </c>
      <c r="D786" s="86" t="s">
        <v>24</v>
      </c>
      <c r="E786" s="101">
        <v>48.07</v>
      </c>
    </row>
    <row r="787" spans="2:5" ht="50.1" customHeight="1">
      <c r="B787" s="86">
        <v>89259</v>
      </c>
      <c r="C787" s="8" t="s">
        <v>820</v>
      </c>
      <c r="D787" s="86" t="s">
        <v>24</v>
      </c>
      <c r="E787" s="101">
        <v>9.14</v>
      </c>
    </row>
    <row r="788" spans="2:5" ht="50.1" customHeight="1">
      <c r="B788" s="86">
        <v>89260</v>
      </c>
      <c r="C788" s="8" t="s">
        <v>821</v>
      </c>
      <c r="D788" s="86" t="s">
        <v>24</v>
      </c>
      <c r="E788" s="101">
        <v>3.64</v>
      </c>
    </row>
    <row r="789" spans="2:5" ht="50.1" customHeight="1">
      <c r="B789" s="86">
        <v>89262</v>
      </c>
      <c r="C789" s="8" t="s">
        <v>822</v>
      </c>
      <c r="D789" s="86" t="s">
        <v>24</v>
      </c>
      <c r="E789" s="101">
        <v>17.149999999999999</v>
      </c>
    </row>
    <row r="790" spans="2:5" ht="50.1" customHeight="1">
      <c r="B790" s="86">
        <v>89264</v>
      </c>
      <c r="C790" s="8" t="s">
        <v>823</v>
      </c>
      <c r="D790" s="86" t="s">
        <v>24</v>
      </c>
      <c r="E790" s="101">
        <v>7.23</v>
      </c>
    </row>
    <row r="791" spans="2:5" ht="50.1" customHeight="1">
      <c r="B791" s="86">
        <v>89265</v>
      </c>
      <c r="C791" s="8" t="s">
        <v>824</v>
      </c>
      <c r="D791" s="86" t="s">
        <v>24</v>
      </c>
      <c r="E791" s="101">
        <v>2.88</v>
      </c>
    </row>
    <row r="792" spans="2:5" ht="50.1" customHeight="1">
      <c r="B792" s="86">
        <v>89266</v>
      </c>
      <c r="C792" s="8" t="s">
        <v>825</v>
      </c>
      <c r="D792" s="86" t="s">
        <v>24</v>
      </c>
      <c r="E792" s="101">
        <v>0.59</v>
      </c>
    </row>
    <row r="793" spans="2:5" ht="50.1" customHeight="1">
      <c r="B793" s="86">
        <v>89267</v>
      </c>
      <c r="C793" s="8" t="s">
        <v>826</v>
      </c>
      <c r="D793" s="86" t="s">
        <v>24</v>
      </c>
      <c r="E793" s="101">
        <v>25.23</v>
      </c>
    </row>
    <row r="794" spans="2:5" ht="50.1" customHeight="1">
      <c r="B794" s="86">
        <v>89268</v>
      </c>
      <c r="C794" s="8" t="s">
        <v>827</v>
      </c>
      <c r="D794" s="86" t="s">
        <v>24</v>
      </c>
      <c r="E794" s="101">
        <v>8.64</v>
      </c>
    </row>
    <row r="795" spans="2:5" ht="50.1" customHeight="1">
      <c r="B795" s="86">
        <v>89269</v>
      </c>
      <c r="C795" s="8" t="s">
        <v>828</v>
      </c>
      <c r="D795" s="86" t="s">
        <v>24</v>
      </c>
      <c r="E795" s="101">
        <v>1.76</v>
      </c>
    </row>
    <row r="796" spans="2:5" ht="50.1" customHeight="1">
      <c r="B796" s="86">
        <v>89270</v>
      </c>
      <c r="C796" s="8" t="s">
        <v>829</v>
      </c>
      <c r="D796" s="86" t="s">
        <v>24</v>
      </c>
      <c r="E796" s="101">
        <v>40.549999999999997</v>
      </c>
    </row>
    <row r="797" spans="2:5" ht="50.1" customHeight="1">
      <c r="B797" s="86">
        <v>89271</v>
      </c>
      <c r="C797" s="8" t="s">
        <v>830</v>
      </c>
      <c r="D797" s="86" t="s">
        <v>24</v>
      </c>
      <c r="E797" s="101">
        <v>62.5</v>
      </c>
    </row>
    <row r="798" spans="2:5" ht="50.1" customHeight="1">
      <c r="B798" s="86">
        <v>89274</v>
      </c>
      <c r="C798" s="8" t="s">
        <v>831</v>
      </c>
      <c r="D798" s="86" t="s">
        <v>24</v>
      </c>
      <c r="E798" s="101">
        <v>0.93</v>
      </c>
    </row>
    <row r="799" spans="2:5" ht="50.1" customHeight="1">
      <c r="B799" s="86">
        <v>89275</v>
      </c>
      <c r="C799" s="8" t="s">
        <v>832</v>
      </c>
      <c r="D799" s="86" t="s">
        <v>24</v>
      </c>
      <c r="E799" s="101">
        <v>0.21</v>
      </c>
    </row>
    <row r="800" spans="2:5" ht="50.1" customHeight="1">
      <c r="B800" s="86">
        <v>89276</v>
      </c>
      <c r="C800" s="8" t="s">
        <v>833</v>
      </c>
      <c r="D800" s="86" t="s">
        <v>24</v>
      </c>
      <c r="E800" s="101">
        <v>0.87</v>
      </c>
    </row>
    <row r="801" spans="2:5" ht="50.1" customHeight="1">
      <c r="B801" s="86">
        <v>89277</v>
      </c>
      <c r="C801" s="8" t="s">
        <v>834</v>
      </c>
      <c r="D801" s="86" t="s">
        <v>24</v>
      </c>
      <c r="E801" s="101">
        <v>4.79</v>
      </c>
    </row>
    <row r="802" spans="2:5" ht="50.1" customHeight="1">
      <c r="B802" s="86">
        <v>89280</v>
      </c>
      <c r="C802" s="8" t="s">
        <v>835</v>
      </c>
      <c r="D802" s="86" t="s">
        <v>24</v>
      </c>
      <c r="E802" s="101">
        <v>18.84</v>
      </c>
    </row>
    <row r="803" spans="2:5" ht="50.1" customHeight="1">
      <c r="B803" s="86">
        <v>89281</v>
      </c>
      <c r="C803" s="8" t="s">
        <v>836</v>
      </c>
      <c r="D803" s="86" t="s">
        <v>24</v>
      </c>
      <c r="E803" s="101">
        <v>4.95</v>
      </c>
    </row>
    <row r="804" spans="2:5" ht="50.1" customHeight="1">
      <c r="B804" s="86">
        <v>89870</v>
      </c>
      <c r="C804" s="8" t="s">
        <v>837</v>
      </c>
      <c r="D804" s="86" t="s">
        <v>24</v>
      </c>
      <c r="E804" s="101">
        <v>18.600000000000001</v>
      </c>
    </row>
    <row r="805" spans="2:5" ht="50.1" customHeight="1">
      <c r="B805" s="86">
        <v>89871</v>
      </c>
      <c r="C805" s="8" t="s">
        <v>838</v>
      </c>
      <c r="D805" s="86" t="s">
        <v>24</v>
      </c>
      <c r="E805" s="101">
        <v>6.51</v>
      </c>
    </row>
    <row r="806" spans="2:5" ht="50.1" customHeight="1">
      <c r="B806" s="86">
        <v>89872</v>
      </c>
      <c r="C806" s="8" t="s">
        <v>839</v>
      </c>
      <c r="D806" s="86" t="s">
        <v>24</v>
      </c>
      <c r="E806" s="101">
        <v>1.34</v>
      </c>
    </row>
    <row r="807" spans="2:5" ht="50.1" customHeight="1">
      <c r="B807" s="86">
        <v>89873</v>
      </c>
      <c r="C807" s="8" t="s">
        <v>840</v>
      </c>
      <c r="D807" s="86" t="s">
        <v>24</v>
      </c>
      <c r="E807" s="101">
        <v>34.880000000000003</v>
      </c>
    </row>
    <row r="808" spans="2:5" ht="50.1" customHeight="1">
      <c r="B808" s="86">
        <v>89874</v>
      </c>
      <c r="C808" s="8" t="s">
        <v>841</v>
      </c>
      <c r="D808" s="86" t="s">
        <v>24</v>
      </c>
      <c r="E808" s="101">
        <v>135.63999999999999</v>
      </c>
    </row>
    <row r="809" spans="2:5" ht="50.1" customHeight="1">
      <c r="B809" s="86">
        <v>89878</v>
      </c>
      <c r="C809" s="8" t="s">
        <v>842</v>
      </c>
      <c r="D809" s="86" t="s">
        <v>24</v>
      </c>
      <c r="E809" s="101">
        <v>19.53</v>
      </c>
    </row>
    <row r="810" spans="2:5" ht="50.1" customHeight="1">
      <c r="B810" s="86">
        <v>89879</v>
      </c>
      <c r="C810" s="8" t="s">
        <v>843</v>
      </c>
      <c r="D810" s="86" t="s">
        <v>24</v>
      </c>
      <c r="E810" s="101">
        <v>6.83</v>
      </c>
    </row>
    <row r="811" spans="2:5" ht="50.1" customHeight="1">
      <c r="B811" s="86">
        <v>89880</v>
      </c>
      <c r="C811" s="8" t="s">
        <v>844</v>
      </c>
      <c r="D811" s="86" t="s">
        <v>24</v>
      </c>
      <c r="E811" s="101">
        <v>1.41</v>
      </c>
    </row>
    <row r="812" spans="2:5" ht="50.1" customHeight="1">
      <c r="B812" s="86">
        <v>89881</v>
      </c>
      <c r="C812" s="8" t="s">
        <v>845</v>
      </c>
      <c r="D812" s="86" t="s">
        <v>24</v>
      </c>
      <c r="E812" s="101">
        <v>36.630000000000003</v>
      </c>
    </row>
    <row r="813" spans="2:5" ht="50.1" customHeight="1">
      <c r="B813" s="86">
        <v>89882</v>
      </c>
      <c r="C813" s="8" t="s">
        <v>846</v>
      </c>
      <c r="D813" s="86" t="s">
        <v>24</v>
      </c>
      <c r="E813" s="101">
        <v>156.51</v>
      </c>
    </row>
    <row r="814" spans="2:5" ht="50.1" customHeight="1">
      <c r="B814" s="86">
        <v>90582</v>
      </c>
      <c r="C814" s="8" t="s">
        <v>847</v>
      </c>
      <c r="D814" s="86" t="s">
        <v>24</v>
      </c>
      <c r="E814" s="101">
        <v>0.3</v>
      </c>
    </row>
    <row r="815" spans="2:5" ht="50.1" customHeight="1">
      <c r="B815" s="86">
        <v>90583</v>
      </c>
      <c r="C815" s="8" t="s">
        <v>848</v>
      </c>
      <c r="D815" s="86" t="s">
        <v>24</v>
      </c>
      <c r="E815" s="101">
        <v>0.06</v>
      </c>
    </row>
    <row r="816" spans="2:5" ht="50.1" customHeight="1">
      <c r="B816" s="86">
        <v>90584</v>
      </c>
      <c r="C816" s="8" t="s">
        <v>849</v>
      </c>
      <c r="D816" s="86" t="s">
        <v>24</v>
      </c>
      <c r="E816" s="101">
        <v>0.23</v>
      </c>
    </row>
    <row r="817" spans="2:5" ht="50.1" customHeight="1">
      <c r="B817" s="86">
        <v>90585</v>
      </c>
      <c r="C817" s="8" t="s">
        <v>850</v>
      </c>
      <c r="D817" s="86" t="s">
        <v>24</v>
      </c>
      <c r="E817" s="101">
        <v>0.76</v>
      </c>
    </row>
    <row r="818" spans="2:5" ht="50.1" customHeight="1">
      <c r="B818" s="86">
        <v>90621</v>
      </c>
      <c r="C818" s="8" t="s">
        <v>851</v>
      </c>
      <c r="D818" s="86" t="s">
        <v>24</v>
      </c>
      <c r="E818" s="101">
        <v>1.04</v>
      </c>
    </row>
    <row r="819" spans="2:5" ht="50.1" customHeight="1">
      <c r="B819" s="86">
        <v>90622</v>
      </c>
      <c r="C819" s="8" t="s">
        <v>852</v>
      </c>
      <c r="D819" s="86" t="s">
        <v>24</v>
      </c>
      <c r="E819" s="101">
        <v>0.23</v>
      </c>
    </row>
    <row r="820" spans="2:5" ht="50.1" customHeight="1">
      <c r="B820" s="86">
        <v>90623</v>
      </c>
      <c r="C820" s="8" t="s">
        <v>853</v>
      </c>
      <c r="D820" s="86" t="s">
        <v>24</v>
      </c>
      <c r="E820" s="101">
        <v>1.31</v>
      </c>
    </row>
    <row r="821" spans="2:5" ht="50.1" customHeight="1">
      <c r="B821" s="86">
        <v>90624</v>
      </c>
      <c r="C821" s="8" t="s">
        <v>854</v>
      </c>
      <c r="D821" s="86" t="s">
        <v>24</v>
      </c>
      <c r="E821" s="101">
        <v>1.9</v>
      </c>
    </row>
    <row r="822" spans="2:5" ht="50.1" customHeight="1">
      <c r="B822" s="86">
        <v>90627</v>
      </c>
      <c r="C822" s="8" t="s">
        <v>855</v>
      </c>
      <c r="D822" s="86" t="s">
        <v>24</v>
      </c>
      <c r="E822" s="101">
        <v>22.51</v>
      </c>
    </row>
    <row r="823" spans="2:5" ht="50.1" customHeight="1">
      <c r="B823" s="86">
        <v>90628</v>
      </c>
      <c r="C823" s="8" t="s">
        <v>856</v>
      </c>
      <c r="D823" s="86" t="s">
        <v>24</v>
      </c>
      <c r="E823" s="101">
        <v>5.91</v>
      </c>
    </row>
    <row r="824" spans="2:5" ht="50.1" customHeight="1">
      <c r="B824" s="86">
        <v>90629</v>
      </c>
      <c r="C824" s="8" t="s">
        <v>857</v>
      </c>
      <c r="D824" s="86" t="s">
        <v>24</v>
      </c>
      <c r="E824" s="101">
        <v>28.17</v>
      </c>
    </row>
    <row r="825" spans="2:5" ht="50.1" customHeight="1">
      <c r="B825" s="86">
        <v>90630</v>
      </c>
      <c r="C825" s="8" t="s">
        <v>858</v>
      </c>
      <c r="D825" s="86" t="s">
        <v>24</v>
      </c>
      <c r="E825" s="101">
        <v>7.73</v>
      </c>
    </row>
    <row r="826" spans="2:5" ht="50.1" customHeight="1">
      <c r="B826" s="86">
        <v>90633</v>
      </c>
      <c r="C826" s="8" t="s">
        <v>859</v>
      </c>
      <c r="D826" s="86" t="s">
        <v>24</v>
      </c>
      <c r="E826" s="101">
        <v>2.36</v>
      </c>
    </row>
    <row r="827" spans="2:5" ht="50.1" customHeight="1">
      <c r="B827" s="86">
        <v>90634</v>
      </c>
      <c r="C827" s="8" t="s">
        <v>860</v>
      </c>
      <c r="D827" s="86" t="s">
        <v>24</v>
      </c>
      <c r="E827" s="101">
        <v>0.53</v>
      </c>
    </row>
    <row r="828" spans="2:5" ht="50.1" customHeight="1">
      <c r="B828" s="86">
        <v>90635</v>
      </c>
      <c r="C828" s="8" t="s">
        <v>861</v>
      </c>
      <c r="D828" s="86" t="s">
        <v>24</v>
      </c>
      <c r="E828" s="101">
        <v>2.59</v>
      </c>
    </row>
    <row r="829" spans="2:5" ht="50.1" customHeight="1">
      <c r="B829" s="86">
        <v>90636</v>
      </c>
      <c r="C829" s="8" t="s">
        <v>862</v>
      </c>
      <c r="D829" s="86" t="s">
        <v>24</v>
      </c>
      <c r="E829" s="101">
        <v>3.81</v>
      </c>
    </row>
    <row r="830" spans="2:5" ht="50.1" customHeight="1">
      <c r="B830" s="86">
        <v>90639</v>
      </c>
      <c r="C830" s="8" t="s">
        <v>863</v>
      </c>
      <c r="D830" s="86" t="s">
        <v>24</v>
      </c>
      <c r="E830" s="101">
        <v>3.53</v>
      </c>
    </row>
    <row r="831" spans="2:5" ht="50.1" customHeight="1">
      <c r="B831" s="86">
        <v>90640</v>
      </c>
      <c r="C831" s="8" t="s">
        <v>864</v>
      </c>
      <c r="D831" s="86" t="s">
        <v>24</v>
      </c>
      <c r="E831" s="101">
        <v>0.79</v>
      </c>
    </row>
    <row r="832" spans="2:5" ht="50.1" customHeight="1">
      <c r="B832" s="86">
        <v>90641</v>
      </c>
      <c r="C832" s="8" t="s">
        <v>865</v>
      </c>
      <c r="D832" s="86" t="s">
        <v>24</v>
      </c>
      <c r="E832" s="101">
        <v>3.86</v>
      </c>
    </row>
    <row r="833" spans="2:5" ht="50.1" customHeight="1">
      <c r="B833" s="86">
        <v>90642</v>
      </c>
      <c r="C833" s="8" t="s">
        <v>866</v>
      </c>
      <c r="D833" s="86" t="s">
        <v>24</v>
      </c>
      <c r="E833" s="101">
        <v>5.22</v>
      </c>
    </row>
    <row r="834" spans="2:5" ht="50.1" customHeight="1">
      <c r="B834" s="86">
        <v>90646</v>
      </c>
      <c r="C834" s="8" t="s">
        <v>867</v>
      </c>
      <c r="D834" s="86" t="s">
        <v>24</v>
      </c>
      <c r="E834" s="101">
        <v>0.62</v>
      </c>
    </row>
    <row r="835" spans="2:5" ht="50.1" customHeight="1">
      <c r="B835" s="86">
        <v>90647</v>
      </c>
      <c r="C835" s="8" t="s">
        <v>868</v>
      </c>
      <c r="D835" s="86" t="s">
        <v>24</v>
      </c>
      <c r="E835" s="101">
        <v>0.14000000000000001</v>
      </c>
    </row>
    <row r="836" spans="2:5" ht="50.1" customHeight="1">
      <c r="B836" s="86">
        <v>90648</v>
      </c>
      <c r="C836" s="8" t="s">
        <v>869</v>
      </c>
      <c r="D836" s="86" t="s">
        <v>24</v>
      </c>
      <c r="E836" s="101">
        <v>0.68</v>
      </c>
    </row>
    <row r="837" spans="2:5" ht="50.1" customHeight="1">
      <c r="B837" s="86">
        <v>90649</v>
      </c>
      <c r="C837" s="8" t="s">
        <v>870</v>
      </c>
      <c r="D837" s="86" t="s">
        <v>24</v>
      </c>
      <c r="E837" s="101">
        <v>5.89</v>
      </c>
    </row>
    <row r="838" spans="2:5" ht="50.1" customHeight="1">
      <c r="B838" s="86">
        <v>90652</v>
      </c>
      <c r="C838" s="8" t="s">
        <v>871</v>
      </c>
      <c r="D838" s="86" t="s">
        <v>24</v>
      </c>
      <c r="E838" s="101">
        <v>2.2999999999999998</v>
      </c>
    </row>
    <row r="839" spans="2:5" ht="50.1" customHeight="1">
      <c r="B839" s="86">
        <v>90653</v>
      </c>
      <c r="C839" s="8" t="s">
        <v>872</v>
      </c>
      <c r="D839" s="86" t="s">
        <v>24</v>
      </c>
      <c r="E839" s="101">
        <v>0.51</v>
      </c>
    </row>
    <row r="840" spans="2:5" ht="50.1" customHeight="1">
      <c r="B840" s="86">
        <v>90654</v>
      </c>
      <c r="C840" s="8" t="s">
        <v>873</v>
      </c>
      <c r="D840" s="86" t="s">
        <v>24</v>
      </c>
      <c r="E840" s="101">
        <v>2.5099999999999998</v>
      </c>
    </row>
    <row r="841" spans="2:5" ht="50.1" customHeight="1">
      <c r="B841" s="86">
        <v>90655</v>
      </c>
      <c r="C841" s="8" t="s">
        <v>874</v>
      </c>
      <c r="D841" s="86" t="s">
        <v>24</v>
      </c>
      <c r="E841" s="101">
        <v>3.88</v>
      </c>
    </row>
    <row r="842" spans="2:5" ht="50.1" customHeight="1">
      <c r="B842" s="86">
        <v>90658</v>
      </c>
      <c r="C842" s="8" t="s">
        <v>875</v>
      </c>
      <c r="D842" s="86" t="s">
        <v>24</v>
      </c>
      <c r="E842" s="101">
        <v>2.46</v>
      </c>
    </row>
    <row r="843" spans="2:5" ht="50.1" customHeight="1">
      <c r="B843" s="86">
        <v>90659</v>
      </c>
      <c r="C843" s="8" t="s">
        <v>876</v>
      </c>
      <c r="D843" s="86" t="s">
        <v>24</v>
      </c>
      <c r="E843" s="101">
        <v>0.55000000000000004</v>
      </c>
    </row>
    <row r="844" spans="2:5" ht="50.1" customHeight="1">
      <c r="B844" s="86">
        <v>90660</v>
      </c>
      <c r="C844" s="8" t="s">
        <v>877</v>
      </c>
      <c r="D844" s="86" t="s">
        <v>24</v>
      </c>
      <c r="E844" s="101">
        <v>2.69</v>
      </c>
    </row>
    <row r="845" spans="2:5" ht="50.1" customHeight="1">
      <c r="B845" s="86">
        <v>90661</v>
      </c>
      <c r="C845" s="8" t="s">
        <v>878</v>
      </c>
      <c r="D845" s="86" t="s">
        <v>24</v>
      </c>
      <c r="E845" s="101">
        <v>3.88</v>
      </c>
    </row>
    <row r="846" spans="2:5" ht="50.1" customHeight="1">
      <c r="B846" s="86">
        <v>90664</v>
      </c>
      <c r="C846" s="8" t="s">
        <v>879</v>
      </c>
      <c r="D846" s="86" t="s">
        <v>24</v>
      </c>
      <c r="E846" s="101">
        <v>3.76</v>
      </c>
    </row>
    <row r="847" spans="2:5" ht="50.1" customHeight="1">
      <c r="B847" s="86">
        <v>90665</v>
      </c>
      <c r="C847" s="8" t="s">
        <v>880</v>
      </c>
      <c r="D847" s="86" t="s">
        <v>24</v>
      </c>
      <c r="E847" s="101">
        <v>0.84</v>
      </c>
    </row>
    <row r="848" spans="2:5" ht="50.1" customHeight="1">
      <c r="B848" s="86">
        <v>90666</v>
      </c>
      <c r="C848" s="8" t="s">
        <v>881</v>
      </c>
      <c r="D848" s="86" t="s">
        <v>24</v>
      </c>
      <c r="E848" s="101">
        <v>4.1100000000000003</v>
      </c>
    </row>
    <row r="849" spans="2:5" ht="50.1" customHeight="1">
      <c r="B849" s="86">
        <v>90667</v>
      </c>
      <c r="C849" s="8" t="s">
        <v>882</v>
      </c>
      <c r="D849" s="86" t="s">
        <v>24</v>
      </c>
      <c r="E849" s="101">
        <v>9.48</v>
      </c>
    </row>
    <row r="850" spans="2:5" ht="50.1" customHeight="1">
      <c r="B850" s="86">
        <v>90670</v>
      </c>
      <c r="C850" s="8" t="s">
        <v>883</v>
      </c>
      <c r="D850" s="86" t="s">
        <v>24</v>
      </c>
      <c r="E850" s="101">
        <v>103.32</v>
      </c>
    </row>
    <row r="851" spans="2:5" ht="50.1" customHeight="1">
      <c r="B851" s="86">
        <v>90671</v>
      </c>
      <c r="C851" s="8" t="s">
        <v>884</v>
      </c>
      <c r="D851" s="86" t="s">
        <v>24</v>
      </c>
      <c r="E851" s="101">
        <v>27.14</v>
      </c>
    </row>
    <row r="852" spans="2:5" ht="50.1" customHeight="1">
      <c r="B852" s="86">
        <v>90672</v>
      </c>
      <c r="C852" s="8" t="s">
        <v>885</v>
      </c>
      <c r="D852" s="86" t="s">
        <v>24</v>
      </c>
      <c r="E852" s="101">
        <v>129.30000000000001</v>
      </c>
    </row>
    <row r="853" spans="2:5" ht="50.1" customHeight="1">
      <c r="B853" s="86">
        <v>90673</v>
      </c>
      <c r="C853" s="8" t="s">
        <v>886</v>
      </c>
      <c r="D853" s="86" t="s">
        <v>24</v>
      </c>
      <c r="E853" s="101">
        <v>128.84</v>
      </c>
    </row>
    <row r="854" spans="2:5" ht="50.1" customHeight="1">
      <c r="B854" s="86">
        <v>90676</v>
      </c>
      <c r="C854" s="8" t="s">
        <v>887</v>
      </c>
      <c r="D854" s="86" t="s">
        <v>24</v>
      </c>
      <c r="E854" s="101">
        <v>54.56</v>
      </c>
    </row>
    <row r="855" spans="2:5" ht="50.1" customHeight="1">
      <c r="B855" s="86">
        <v>90677</v>
      </c>
      <c r="C855" s="8" t="s">
        <v>888</v>
      </c>
      <c r="D855" s="86" t="s">
        <v>24</v>
      </c>
      <c r="E855" s="101">
        <v>14.33</v>
      </c>
    </row>
    <row r="856" spans="2:5" ht="50.1" customHeight="1">
      <c r="B856" s="86">
        <v>90678</v>
      </c>
      <c r="C856" s="8" t="s">
        <v>889</v>
      </c>
      <c r="D856" s="86" t="s">
        <v>24</v>
      </c>
      <c r="E856" s="101">
        <v>68.290000000000006</v>
      </c>
    </row>
    <row r="857" spans="2:5" ht="50.1" customHeight="1">
      <c r="B857" s="86">
        <v>90679</v>
      </c>
      <c r="C857" s="8" t="s">
        <v>890</v>
      </c>
      <c r="D857" s="86" t="s">
        <v>24</v>
      </c>
      <c r="E857" s="101">
        <v>65.87</v>
      </c>
    </row>
    <row r="858" spans="2:5" ht="50.1" customHeight="1">
      <c r="B858" s="86">
        <v>90682</v>
      </c>
      <c r="C858" s="8" t="s">
        <v>891</v>
      </c>
      <c r="D858" s="86" t="s">
        <v>24</v>
      </c>
      <c r="E858" s="101">
        <v>27.34</v>
      </c>
    </row>
    <row r="859" spans="2:5" ht="50.1" customHeight="1">
      <c r="B859" s="86">
        <v>90683</v>
      </c>
      <c r="C859" s="8" t="s">
        <v>892</v>
      </c>
      <c r="D859" s="86" t="s">
        <v>24</v>
      </c>
      <c r="E859" s="101">
        <v>6.15</v>
      </c>
    </row>
    <row r="860" spans="2:5" ht="50.1" customHeight="1">
      <c r="B860" s="86">
        <v>90684</v>
      </c>
      <c r="C860" s="8" t="s">
        <v>893</v>
      </c>
      <c r="D860" s="86" t="s">
        <v>24</v>
      </c>
      <c r="E860" s="101">
        <v>29.91</v>
      </c>
    </row>
    <row r="861" spans="2:5" ht="50.1" customHeight="1">
      <c r="B861" s="86">
        <v>90685</v>
      </c>
      <c r="C861" s="8" t="s">
        <v>894</v>
      </c>
      <c r="D861" s="86" t="s">
        <v>24</v>
      </c>
      <c r="E861" s="101">
        <v>40.840000000000003</v>
      </c>
    </row>
    <row r="862" spans="2:5" ht="50.1" customHeight="1">
      <c r="B862" s="86">
        <v>90688</v>
      </c>
      <c r="C862" s="8" t="s">
        <v>895</v>
      </c>
      <c r="D862" s="86" t="s">
        <v>24</v>
      </c>
      <c r="E862" s="101">
        <v>13.52</v>
      </c>
    </row>
    <row r="863" spans="2:5" ht="50.1" customHeight="1">
      <c r="B863" s="86">
        <v>90689</v>
      </c>
      <c r="C863" s="8" t="s">
        <v>896</v>
      </c>
      <c r="D863" s="86" t="s">
        <v>24</v>
      </c>
      <c r="E863" s="101">
        <v>2.6</v>
      </c>
    </row>
    <row r="864" spans="2:5" ht="50.1" customHeight="1">
      <c r="B864" s="86">
        <v>90690</v>
      </c>
      <c r="C864" s="8" t="s">
        <v>897</v>
      </c>
      <c r="D864" s="86" t="s">
        <v>24</v>
      </c>
      <c r="E864" s="101">
        <v>16.899999999999999</v>
      </c>
    </row>
    <row r="865" spans="2:5" ht="50.1" customHeight="1">
      <c r="B865" s="86">
        <v>90691</v>
      </c>
      <c r="C865" s="8" t="s">
        <v>898</v>
      </c>
      <c r="D865" s="86" t="s">
        <v>24</v>
      </c>
      <c r="E865" s="101">
        <v>22.58</v>
      </c>
    </row>
    <row r="866" spans="2:5" ht="50.1" customHeight="1">
      <c r="B866" s="86">
        <v>90957</v>
      </c>
      <c r="C866" s="8" t="s">
        <v>899</v>
      </c>
      <c r="D866" s="86" t="s">
        <v>24</v>
      </c>
      <c r="E866" s="101">
        <v>2.33</v>
      </c>
    </row>
    <row r="867" spans="2:5" ht="50.1" customHeight="1">
      <c r="B867" s="86">
        <v>90958</v>
      </c>
      <c r="C867" s="8" t="s">
        <v>900</v>
      </c>
      <c r="D867" s="86" t="s">
        <v>24</v>
      </c>
      <c r="E867" s="101">
        <v>0.61</v>
      </c>
    </row>
    <row r="868" spans="2:5" ht="50.1" customHeight="1">
      <c r="B868" s="86">
        <v>90960</v>
      </c>
      <c r="C868" s="8" t="s">
        <v>901</v>
      </c>
      <c r="D868" s="86" t="s">
        <v>24</v>
      </c>
      <c r="E868" s="101">
        <v>3.11</v>
      </c>
    </row>
    <row r="869" spans="2:5" ht="50.1" customHeight="1">
      <c r="B869" s="86">
        <v>90961</v>
      </c>
      <c r="C869" s="8" t="s">
        <v>902</v>
      </c>
      <c r="D869" s="86" t="s">
        <v>24</v>
      </c>
      <c r="E869" s="101">
        <v>0.81</v>
      </c>
    </row>
    <row r="870" spans="2:5" ht="50.1" customHeight="1">
      <c r="B870" s="86">
        <v>90962</v>
      </c>
      <c r="C870" s="8" t="s">
        <v>903</v>
      </c>
      <c r="D870" s="86" t="s">
        <v>24</v>
      </c>
      <c r="E870" s="101">
        <v>3.89</v>
      </c>
    </row>
    <row r="871" spans="2:5" ht="50.1" customHeight="1">
      <c r="B871" s="86">
        <v>90963</v>
      </c>
      <c r="C871" s="8" t="s">
        <v>904</v>
      </c>
      <c r="D871" s="86" t="s">
        <v>24</v>
      </c>
      <c r="E871" s="101">
        <v>9.48</v>
      </c>
    </row>
    <row r="872" spans="2:5" ht="50.1" customHeight="1">
      <c r="B872" s="86">
        <v>90968</v>
      </c>
      <c r="C872" s="8" t="s">
        <v>905</v>
      </c>
      <c r="D872" s="86" t="s">
        <v>24</v>
      </c>
      <c r="E872" s="101">
        <v>3.12</v>
      </c>
    </row>
    <row r="873" spans="2:5" ht="50.1" customHeight="1">
      <c r="B873" s="86">
        <v>90969</v>
      </c>
      <c r="C873" s="8" t="s">
        <v>906</v>
      </c>
      <c r="D873" s="86" t="s">
        <v>24</v>
      </c>
      <c r="E873" s="101">
        <v>0.82</v>
      </c>
    </row>
    <row r="874" spans="2:5" ht="50.1" customHeight="1">
      <c r="B874" s="86">
        <v>90970</v>
      </c>
      <c r="C874" s="8" t="s">
        <v>907</v>
      </c>
      <c r="D874" s="86" t="s">
        <v>24</v>
      </c>
      <c r="E874" s="101">
        <v>3.91</v>
      </c>
    </row>
    <row r="875" spans="2:5" ht="50.1" customHeight="1">
      <c r="B875" s="86">
        <v>90971</v>
      </c>
      <c r="C875" s="8" t="s">
        <v>908</v>
      </c>
      <c r="D875" s="86" t="s">
        <v>24</v>
      </c>
      <c r="E875" s="101">
        <v>38.409999999999997</v>
      </c>
    </row>
    <row r="876" spans="2:5" ht="50.1" customHeight="1">
      <c r="B876" s="86">
        <v>90975</v>
      </c>
      <c r="C876" s="8" t="s">
        <v>909</v>
      </c>
      <c r="D876" s="86" t="s">
        <v>24</v>
      </c>
      <c r="E876" s="101">
        <v>7.93</v>
      </c>
    </row>
    <row r="877" spans="2:5" ht="50.1" customHeight="1">
      <c r="B877" s="86">
        <v>90976</v>
      </c>
      <c r="C877" s="8" t="s">
        <v>910</v>
      </c>
      <c r="D877" s="86" t="s">
        <v>24</v>
      </c>
      <c r="E877" s="101">
        <v>2.08</v>
      </c>
    </row>
    <row r="878" spans="2:5" ht="50.1" customHeight="1">
      <c r="B878" s="86">
        <v>90977</v>
      </c>
      <c r="C878" s="8" t="s">
        <v>911</v>
      </c>
      <c r="D878" s="86" t="s">
        <v>24</v>
      </c>
      <c r="E878" s="101">
        <v>9.92</v>
      </c>
    </row>
    <row r="879" spans="2:5" ht="50.1" customHeight="1">
      <c r="B879" s="86">
        <v>90978</v>
      </c>
      <c r="C879" s="8" t="s">
        <v>912</v>
      </c>
      <c r="D879" s="86" t="s">
        <v>24</v>
      </c>
      <c r="E879" s="101">
        <v>99.59</v>
      </c>
    </row>
    <row r="880" spans="2:5" ht="50.1" customHeight="1">
      <c r="B880" s="86">
        <v>90992</v>
      </c>
      <c r="C880" s="8" t="s">
        <v>913</v>
      </c>
      <c r="D880" s="86" t="s">
        <v>24</v>
      </c>
      <c r="E880" s="101">
        <v>3.7</v>
      </c>
    </row>
    <row r="881" spans="2:5" ht="50.1" customHeight="1">
      <c r="B881" s="86">
        <v>90993</v>
      </c>
      <c r="C881" s="8" t="s">
        <v>914</v>
      </c>
      <c r="D881" s="86" t="s">
        <v>24</v>
      </c>
      <c r="E881" s="101">
        <v>0.97</v>
      </c>
    </row>
    <row r="882" spans="2:5" ht="50.1" customHeight="1">
      <c r="B882" s="86">
        <v>90994</v>
      </c>
      <c r="C882" s="8" t="s">
        <v>915</v>
      </c>
      <c r="D882" s="86" t="s">
        <v>24</v>
      </c>
      <c r="E882" s="101">
        <v>4.63</v>
      </c>
    </row>
    <row r="883" spans="2:5" ht="50.1" customHeight="1">
      <c r="B883" s="86">
        <v>90995</v>
      </c>
      <c r="C883" s="8" t="s">
        <v>916</v>
      </c>
      <c r="D883" s="86" t="s">
        <v>24</v>
      </c>
      <c r="E883" s="101">
        <v>52.16</v>
      </c>
    </row>
    <row r="884" spans="2:5" ht="50.1" customHeight="1">
      <c r="B884" s="86">
        <v>91021</v>
      </c>
      <c r="C884" s="8" t="s">
        <v>917</v>
      </c>
      <c r="D884" s="86" t="s">
        <v>24</v>
      </c>
      <c r="E884" s="101">
        <v>2.96</v>
      </c>
    </row>
    <row r="885" spans="2:5" ht="50.1" customHeight="1">
      <c r="B885" s="86">
        <v>91026</v>
      </c>
      <c r="C885" s="8" t="s">
        <v>918</v>
      </c>
      <c r="D885" s="86" t="s">
        <v>24</v>
      </c>
      <c r="E885" s="101">
        <v>10.26</v>
      </c>
    </row>
    <row r="886" spans="2:5" ht="50.1" customHeight="1">
      <c r="B886" s="86">
        <v>91027</v>
      </c>
      <c r="C886" s="8" t="s">
        <v>919</v>
      </c>
      <c r="D886" s="86" t="s">
        <v>24</v>
      </c>
      <c r="E886" s="101">
        <v>4.09</v>
      </c>
    </row>
    <row r="887" spans="2:5" ht="50.1" customHeight="1">
      <c r="B887" s="86">
        <v>91028</v>
      </c>
      <c r="C887" s="8" t="s">
        <v>920</v>
      </c>
      <c r="D887" s="86" t="s">
        <v>24</v>
      </c>
      <c r="E887" s="101">
        <v>0.83</v>
      </c>
    </row>
    <row r="888" spans="2:5" ht="50.1" customHeight="1">
      <c r="B888" s="86">
        <v>91029</v>
      </c>
      <c r="C888" s="8" t="s">
        <v>921</v>
      </c>
      <c r="D888" s="86" t="s">
        <v>24</v>
      </c>
      <c r="E888" s="101">
        <v>19.25</v>
      </c>
    </row>
    <row r="889" spans="2:5" ht="50.1" customHeight="1">
      <c r="B889" s="86">
        <v>91030</v>
      </c>
      <c r="C889" s="8" t="s">
        <v>922</v>
      </c>
      <c r="D889" s="86" t="s">
        <v>24</v>
      </c>
      <c r="E889" s="101">
        <v>109.54</v>
      </c>
    </row>
    <row r="890" spans="2:5" ht="50.1" customHeight="1">
      <c r="B890" s="86">
        <v>91273</v>
      </c>
      <c r="C890" s="8" t="s">
        <v>923</v>
      </c>
      <c r="D890" s="86" t="s">
        <v>24</v>
      </c>
      <c r="E890" s="101">
        <v>0.47</v>
      </c>
    </row>
    <row r="891" spans="2:5" ht="50.1" customHeight="1">
      <c r="B891" s="86">
        <v>91274</v>
      </c>
      <c r="C891" s="8" t="s">
        <v>924</v>
      </c>
      <c r="D891" s="86" t="s">
        <v>24</v>
      </c>
      <c r="E891" s="101">
        <v>0.12</v>
      </c>
    </row>
    <row r="892" spans="2:5" ht="50.1" customHeight="1">
      <c r="B892" s="86">
        <v>91275</v>
      </c>
      <c r="C892" s="8" t="s">
        <v>925</v>
      </c>
      <c r="D892" s="86" t="s">
        <v>24</v>
      </c>
      <c r="E892" s="101">
        <v>0.59</v>
      </c>
    </row>
    <row r="893" spans="2:5" ht="50.1" customHeight="1">
      <c r="B893" s="86">
        <v>91276</v>
      </c>
      <c r="C893" s="8" t="s">
        <v>926</v>
      </c>
      <c r="D893" s="86" t="s">
        <v>24</v>
      </c>
      <c r="E893" s="101">
        <v>3.76</v>
      </c>
    </row>
    <row r="894" spans="2:5" ht="50.1" customHeight="1">
      <c r="B894" s="86">
        <v>91279</v>
      </c>
      <c r="C894" s="8" t="s">
        <v>927</v>
      </c>
      <c r="D894" s="86" t="s">
        <v>24</v>
      </c>
      <c r="E894" s="101">
        <v>0.53</v>
      </c>
    </row>
    <row r="895" spans="2:5" ht="50.1" customHeight="1">
      <c r="B895" s="86">
        <v>91280</v>
      </c>
      <c r="C895" s="8" t="s">
        <v>928</v>
      </c>
      <c r="D895" s="86" t="s">
        <v>24</v>
      </c>
      <c r="E895" s="101">
        <v>0.11</v>
      </c>
    </row>
    <row r="896" spans="2:5" ht="50.1" customHeight="1">
      <c r="B896" s="86">
        <v>91281</v>
      </c>
      <c r="C896" s="8" t="s">
        <v>929</v>
      </c>
      <c r="D896" s="86" t="s">
        <v>24</v>
      </c>
      <c r="E896" s="101">
        <v>0.67</v>
      </c>
    </row>
    <row r="897" spans="2:5" ht="50.1" customHeight="1">
      <c r="B897" s="86">
        <v>91282</v>
      </c>
      <c r="C897" s="8" t="s">
        <v>930</v>
      </c>
      <c r="D897" s="86" t="s">
        <v>24</v>
      </c>
      <c r="E897" s="101">
        <v>9.02</v>
      </c>
    </row>
    <row r="898" spans="2:5" ht="50.1" customHeight="1">
      <c r="B898" s="86">
        <v>91354</v>
      </c>
      <c r="C898" s="8" t="s">
        <v>931</v>
      </c>
      <c r="D898" s="86" t="s">
        <v>24</v>
      </c>
      <c r="E898" s="101">
        <v>8.01</v>
      </c>
    </row>
    <row r="899" spans="2:5" ht="50.1" customHeight="1">
      <c r="B899" s="86">
        <v>91355</v>
      </c>
      <c r="C899" s="8" t="s">
        <v>932</v>
      </c>
      <c r="D899" s="86" t="s">
        <v>24</v>
      </c>
      <c r="E899" s="101">
        <v>3.19</v>
      </c>
    </row>
    <row r="900" spans="2:5" ht="50.1" customHeight="1">
      <c r="B900" s="86">
        <v>91356</v>
      </c>
      <c r="C900" s="8" t="s">
        <v>933</v>
      </c>
      <c r="D900" s="86" t="s">
        <v>24</v>
      </c>
      <c r="E900" s="101">
        <v>0.65</v>
      </c>
    </row>
    <row r="901" spans="2:5" ht="50.1" customHeight="1">
      <c r="B901" s="86">
        <v>91359</v>
      </c>
      <c r="C901" s="8" t="s">
        <v>934</v>
      </c>
      <c r="D901" s="86" t="s">
        <v>24</v>
      </c>
      <c r="E901" s="102">
        <v>9.1</v>
      </c>
    </row>
    <row r="902" spans="2:5" ht="50.1" customHeight="1">
      <c r="B902" s="86">
        <v>91360</v>
      </c>
      <c r="C902" s="8" t="s">
        <v>935</v>
      </c>
      <c r="D902" s="86" t="s">
        <v>24</v>
      </c>
      <c r="E902" s="102">
        <v>3.63</v>
      </c>
    </row>
    <row r="903" spans="2:5" ht="50.1" customHeight="1">
      <c r="B903" s="86">
        <v>91361</v>
      </c>
      <c r="C903" s="8" t="s">
        <v>936</v>
      </c>
      <c r="D903" s="86" t="s">
        <v>24</v>
      </c>
      <c r="E903" s="102">
        <v>0.73</v>
      </c>
    </row>
    <row r="904" spans="2:5" ht="50.1" customHeight="1">
      <c r="B904" s="86">
        <v>91367</v>
      </c>
      <c r="C904" s="8" t="s">
        <v>937</v>
      </c>
      <c r="D904" s="86" t="s">
        <v>24</v>
      </c>
      <c r="E904" s="102">
        <v>11.6</v>
      </c>
    </row>
    <row r="905" spans="2:5" ht="50.1" customHeight="1">
      <c r="B905" s="86">
        <v>91368</v>
      </c>
      <c r="C905" s="8" t="s">
        <v>938</v>
      </c>
      <c r="D905" s="86" t="s">
        <v>24</v>
      </c>
      <c r="E905" s="101">
        <v>4.05</v>
      </c>
    </row>
    <row r="906" spans="2:5" ht="50.1" customHeight="1">
      <c r="B906" s="86">
        <v>91369</v>
      </c>
      <c r="C906" s="8" t="s">
        <v>939</v>
      </c>
      <c r="D906" s="86" t="s">
        <v>24</v>
      </c>
      <c r="E906" s="101">
        <v>0.84</v>
      </c>
    </row>
    <row r="907" spans="2:5" ht="50.1" customHeight="1">
      <c r="B907" s="86">
        <v>91375</v>
      </c>
      <c r="C907" s="8" t="s">
        <v>940</v>
      </c>
      <c r="D907" s="86" t="s">
        <v>24</v>
      </c>
      <c r="E907" s="101">
        <v>6.74</v>
      </c>
    </row>
    <row r="908" spans="2:5" ht="50.1" customHeight="1">
      <c r="B908" s="86">
        <v>91376</v>
      </c>
      <c r="C908" s="8" t="s">
        <v>941</v>
      </c>
      <c r="D908" s="86" t="s">
        <v>24</v>
      </c>
      <c r="E908" s="101">
        <v>2.69</v>
      </c>
    </row>
    <row r="909" spans="2:5" ht="50.1" customHeight="1">
      <c r="B909" s="86">
        <v>91377</v>
      </c>
      <c r="C909" s="8" t="s">
        <v>942</v>
      </c>
      <c r="D909" s="86" t="s">
        <v>24</v>
      </c>
      <c r="E909" s="101">
        <v>0.55000000000000004</v>
      </c>
    </row>
    <row r="910" spans="2:5" ht="50.1" customHeight="1">
      <c r="B910" s="86">
        <v>91380</v>
      </c>
      <c r="C910" s="8" t="s">
        <v>943</v>
      </c>
      <c r="D910" s="86" t="s">
        <v>24</v>
      </c>
      <c r="E910" s="101">
        <v>13.08</v>
      </c>
    </row>
    <row r="911" spans="2:5" ht="50.1" customHeight="1">
      <c r="B911" s="86">
        <v>91381</v>
      </c>
      <c r="C911" s="8" t="s">
        <v>944</v>
      </c>
      <c r="D911" s="86" t="s">
        <v>24</v>
      </c>
      <c r="E911" s="101">
        <v>4.57</v>
      </c>
    </row>
    <row r="912" spans="2:5" ht="50.1" customHeight="1">
      <c r="B912" s="86">
        <v>91382</v>
      </c>
      <c r="C912" s="8" t="s">
        <v>945</v>
      </c>
      <c r="D912" s="86" t="s">
        <v>24</v>
      </c>
      <c r="E912" s="101">
        <v>0.94</v>
      </c>
    </row>
    <row r="913" spans="2:5" ht="50.1" customHeight="1">
      <c r="B913" s="86">
        <v>91383</v>
      </c>
      <c r="C913" s="8" t="s">
        <v>946</v>
      </c>
      <c r="D913" s="86" t="s">
        <v>24</v>
      </c>
      <c r="E913" s="101">
        <v>24.53</v>
      </c>
    </row>
    <row r="914" spans="2:5" ht="50.1" customHeight="1">
      <c r="B914" s="86">
        <v>91384</v>
      </c>
      <c r="C914" s="8" t="s">
        <v>947</v>
      </c>
      <c r="D914" s="86" t="s">
        <v>24</v>
      </c>
      <c r="E914" s="101">
        <v>109.08</v>
      </c>
    </row>
    <row r="915" spans="2:5" ht="50.1" customHeight="1">
      <c r="B915" s="86">
        <v>91390</v>
      </c>
      <c r="C915" s="8" t="s">
        <v>948</v>
      </c>
      <c r="D915" s="86" t="s">
        <v>24</v>
      </c>
      <c r="E915" s="101">
        <v>8.61</v>
      </c>
    </row>
    <row r="916" spans="2:5" ht="50.1" customHeight="1">
      <c r="B916" s="86">
        <v>91391</v>
      </c>
      <c r="C916" s="8" t="s">
        <v>949</v>
      </c>
      <c r="D916" s="86" t="s">
        <v>24</v>
      </c>
      <c r="E916" s="101">
        <v>3.43</v>
      </c>
    </row>
    <row r="917" spans="2:5" ht="50.1" customHeight="1">
      <c r="B917" s="86">
        <v>91392</v>
      </c>
      <c r="C917" s="8" t="s">
        <v>950</v>
      </c>
      <c r="D917" s="86" t="s">
        <v>24</v>
      </c>
      <c r="E917" s="101">
        <v>0.69</v>
      </c>
    </row>
    <row r="918" spans="2:5" ht="50.1" customHeight="1">
      <c r="B918" s="86">
        <v>91396</v>
      </c>
      <c r="C918" s="8" t="s">
        <v>951</v>
      </c>
      <c r="D918" s="86" t="s">
        <v>24</v>
      </c>
      <c r="E918" s="101">
        <v>11.66</v>
      </c>
    </row>
    <row r="919" spans="2:5" ht="50.1" customHeight="1">
      <c r="B919" s="86">
        <v>91397</v>
      </c>
      <c r="C919" s="8" t="s">
        <v>952</v>
      </c>
      <c r="D919" s="86" t="s">
        <v>24</v>
      </c>
      <c r="E919" s="101">
        <v>4.6500000000000004</v>
      </c>
    </row>
    <row r="920" spans="2:5" ht="50.1" customHeight="1">
      <c r="B920" s="86">
        <v>91398</v>
      </c>
      <c r="C920" s="8" t="s">
        <v>953</v>
      </c>
      <c r="D920" s="86" t="s">
        <v>24</v>
      </c>
      <c r="E920" s="101">
        <v>0.95</v>
      </c>
    </row>
    <row r="921" spans="2:5" ht="50.1" customHeight="1">
      <c r="B921" s="86">
        <v>91402</v>
      </c>
      <c r="C921" s="8" t="s">
        <v>954</v>
      </c>
      <c r="D921" s="86" t="s">
        <v>24</v>
      </c>
      <c r="E921" s="101">
        <v>0.8</v>
      </c>
    </row>
    <row r="922" spans="2:5" ht="50.1" customHeight="1">
      <c r="B922" s="86">
        <v>91466</v>
      </c>
      <c r="C922" s="8" t="s">
        <v>955</v>
      </c>
      <c r="D922" s="86" t="s">
        <v>24</v>
      </c>
      <c r="E922" s="102">
        <v>0.74</v>
      </c>
    </row>
    <row r="923" spans="2:5" ht="50.1" customHeight="1">
      <c r="B923" s="86">
        <v>91467</v>
      </c>
      <c r="C923" s="8" t="s">
        <v>956</v>
      </c>
      <c r="D923" s="86" t="s">
        <v>24</v>
      </c>
      <c r="E923" s="101">
        <v>89.64</v>
      </c>
    </row>
    <row r="924" spans="2:5" ht="50.1" customHeight="1">
      <c r="B924" s="86">
        <v>91468</v>
      </c>
      <c r="C924" s="8" t="s">
        <v>957</v>
      </c>
      <c r="D924" s="86" t="s">
        <v>24</v>
      </c>
      <c r="E924" s="101">
        <v>13</v>
      </c>
    </row>
    <row r="925" spans="2:5" ht="50.1" customHeight="1">
      <c r="B925" s="86">
        <v>91469</v>
      </c>
      <c r="C925" s="8" t="s">
        <v>958</v>
      </c>
      <c r="D925" s="86" t="s">
        <v>24</v>
      </c>
      <c r="E925" s="102">
        <v>4.4000000000000004</v>
      </c>
    </row>
    <row r="926" spans="2:5" ht="50.1" customHeight="1">
      <c r="B926" s="86">
        <v>91484</v>
      </c>
      <c r="C926" s="8" t="s">
        <v>959</v>
      </c>
      <c r="D926" s="86" t="s">
        <v>24</v>
      </c>
      <c r="E926" s="101">
        <v>0.89</v>
      </c>
    </row>
    <row r="927" spans="2:5" ht="50.1" customHeight="1">
      <c r="B927" s="86">
        <v>91485</v>
      </c>
      <c r="C927" s="8" t="s">
        <v>960</v>
      </c>
      <c r="D927" s="86" t="s">
        <v>24</v>
      </c>
      <c r="E927" s="101">
        <v>123.54</v>
      </c>
    </row>
    <row r="928" spans="2:5" ht="50.1" customHeight="1">
      <c r="B928" s="86">
        <v>91529</v>
      </c>
      <c r="C928" s="8" t="s">
        <v>961</v>
      </c>
      <c r="D928" s="86" t="s">
        <v>24</v>
      </c>
      <c r="E928" s="101">
        <v>0.69</v>
      </c>
    </row>
    <row r="929" spans="2:5" ht="50.1" customHeight="1">
      <c r="B929" s="86">
        <v>91530</v>
      </c>
      <c r="C929" s="8" t="s">
        <v>962</v>
      </c>
      <c r="D929" s="86" t="s">
        <v>24</v>
      </c>
      <c r="E929" s="101">
        <v>0.18</v>
      </c>
    </row>
    <row r="930" spans="2:5" ht="50.1" customHeight="1">
      <c r="B930" s="86">
        <v>91531</v>
      </c>
      <c r="C930" s="8" t="s">
        <v>963</v>
      </c>
      <c r="D930" s="86" t="s">
        <v>24</v>
      </c>
      <c r="E930" s="101">
        <v>0.87</v>
      </c>
    </row>
    <row r="931" spans="2:5" ht="50.1" customHeight="1">
      <c r="B931" s="86">
        <v>91532</v>
      </c>
      <c r="C931" s="8" t="s">
        <v>964</v>
      </c>
      <c r="D931" s="86" t="s">
        <v>24</v>
      </c>
      <c r="E931" s="101">
        <v>2.74</v>
      </c>
    </row>
    <row r="932" spans="2:5" ht="50.1" customHeight="1">
      <c r="B932" s="86">
        <v>91629</v>
      </c>
      <c r="C932" s="8" t="s">
        <v>965</v>
      </c>
      <c r="D932" s="86" t="s">
        <v>24</v>
      </c>
      <c r="E932" s="101">
        <v>8.44</v>
      </c>
    </row>
    <row r="933" spans="2:5" ht="50.1" customHeight="1">
      <c r="B933" s="86">
        <v>91630</v>
      </c>
      <c r="C933" s="8" t="s">
        <v>966</v>
      </c>
      <c r="D933" s="86" t="s">
        <v>24</v>
      </c>
      <c r="E933" s="101">
        <v>3.37</v>
      </c>
    </row>
    <row r="934" spans="2:5" ht="50.1" customHeight="1">
      <c r="B934" s="86">
        <v>91631</v>
      </c>
      <c r="C934" s="8" t="s">
        <v>967</v>
      </c>
      <c r="D934" s="86" t="s">
        <v>24</v>
      </c>
      <c r="E934" s="101">
        <v>0.68</v>
      </c>
    </row>
    <row r="935" spans="2:5" ht="50.1" customHeight="1">
      <c r="B935" s="86">
        <v>91632</v>
      </c>
      <c r="C935" s="8" t="s">
        <v>968</v>
      </c>
      <c r="D935" s="86" t="s">
        <v>24</v>
      </c>
      <c r="E935" s="101">
        <v>15.84</v>
      </c>
    </row>
    <row r="936" spans="2:5" ht="50.1" customHeight="1">
      <c r="B936" s="86">
        <v>91633</v>
      </c>
      <c r="C936" s="8" t="s">
        <v>969</v>
      </c>
      <c r="D936" s="86" t="s">
        <v>24</v>
      </c>
      <c r="E936" s="101">
        <v>75.89</v>
      </c>
    </row>
    <row r="937" spans="2:5" ht="50.1" customHeight="1">
      <c r="B937" s="86">
        <v>91640</v>
      </c>
      <c r="C937" s="8" t="s">
        <v>970</v>
      </c>
      <c r="D937" s="86" t="s">
        <v>24</v>
      </c>
      <c r="E937" s="101">
        <v>20.25</v>
      </c>
    </row>
    <row r="938" spans="2:5" ht="50.1" customHeight="1">
      <c r="B938" s="86">
        <v>91641</v>
      </c>
      <c r="C938" s="8" t="s">
        <v>971</v>
      </c>
      <c r="D938" s="86" t="s">
        <v>24</v>
      </c>
      <c r="E938" s="101">
        <v>8.09</v>
      </c>
    </row>
    <row r="939" spans="2:5" ht="50.1" customHeight="1">
      <c r="B939" s="86">
        <v>91642</v>
      </c>
      <c r="C939" s="8" t="s">
        <v>972</v>
      </c>
      <c r="D939" s="86" t="s">
        <v>24</v>
      </c>
      <c r="E939" s="101">
        <v>1.64</v>
      </c>
    </row>
    <row r="940" spans="2:5" ht="50.1" customHeight="1">
      <c r="B940" s="86">
        <v>91643</v>
      </c>
      <c r="C940" s="8" t="s">
        <v>973</v>
      </c>
      <c r="D940" s="86" t="s">
        <v>24</v>
      </c>
      <c r="E940" s="101">
        <v>37.97</v>
      </c>
    </row>
    <row r="941" spans="2:5" ht="50.1" customHeight="1">
      <c r="B941" s="86">
        <v>91644</v>
      </c>
      <c r="C941" s="8" t="s">
        <v>974</v>
      </c>
      <c r="D941" s="86" t="s">
        <v>24</v>
      </c>
      <c r="E941" s="101">
        <v>170.73</v>
      </c>
    </row>
    <row r="942" spans="2:5" ht="50.1" customHeight="1">
      <c r="B942" s="86">
        <v>91688</v>
      </c>
      <c r="C942" s="8" t="s">
        <v>975</v>
      </c>
      <c r="D942" s="86" t="s">
        <v>24</v>
      </c>
      <c r="E942" s="101">
        <v>0.06</v>
      </c>
    </row>
    <row r="943" spans="2:5" ht="50.1" customHeight="1">
      <c r="B943" s="86">
        <v>91689</v>
      </c>
      <c r="C943" s="8" t="s">
        <v>976</v>
      </c>
      <c r="D943" s="86" t="s">
        <v>24</v>
      </c>
      <c r="E943" s="101">
        <v>0.01</v>
      </c>
    </row>
    <row r="944" spans="2:5" ht="50.1" customHeight="1">
      <c r="B944" s="86">
        <v>91690</v>
      </c>
      <c r="C944" s="8" t="s">
        <v>977</v>
      </c>
      <c r="D944" s="86" t="s">
        <v>24</v>
      </c>
      <c r="E944" s="101">
        <v>0.04</v>
      </c>
    </row>
    <row r="945" spans="2:5" ht="50.1" customHeight="1">
      <c r="B945" s="86">
        <v>91691</v>
      </c>
      <c r="C945" s="8" t="s">
        <v>978</v>
      </c>
      <c r="D945" s="86" t="s">
        <v>24</v>
      </c>
      <c r="E945" s="101">
        <v>1.93</v>
      </c>
    </row>
    <row r="946" spans="2:5" ht="50.1" customHeight="1">
      <c r="B946" s="86">
        <v>92040</v>
      </c>
      <c r="C946" s="8" t="s">
        <v>979</v>
      </c>
      <c r="D946" s="86" t="s">
        <v>24</v>
      </c>
      <c r="E946" s="101">
        <v>4.13</v>
      </c>
    </row>
    <row r="947" spans="2:5" ht="50.1" customHeight="1">
      <c r="B947" s="86">
        <v>92041</v>
      </c>
      <c r="C947" s="8" t="s">
        <v>980</v>
      </c>
      <c r="D947" s="86" t="s">
        <v>24</v>
      </c>
      <c r="E947" s="101">
        <v>0.82</v>
      </c>
    </row>
    <row r="948" spans="2:5" ht="50.1" customHeight="1">
      <c r="B948" s="86">
        <v>92042</v>
      </c>
      <c r="C948" s="8" t="s">
        <v>981</v>
      </c>
      <c r="D948" s="86" t="s">
        <v>24</v>
      </c>
      <c r="E948" s="101">
        <v>3.44</v>
      </c>
    </row>
    <row r="949" spans="2:5" ht="50.1" customHeight="1">
      <c r="B949" s="86">
        <v>92101</v>
      </c>
      <c r="C949" s="8" t="s">
        <v>982</v>
      </c>
      <c r="D949" s="86" t="s">
        <v>24</v>
      </c>
      <c r="E949" s="101">
        <v>13.32</v>
      </c>
    </row>
    <row r="950" spans="2:5" ht="50.1" customHeight="1">
      <c r="B950" s="86">
        <v>92102</v>
      </c>
      <c r="C950" s="8" t="s">
        <v>983</v>
      </c>
      <c r="D950" s="86" t="s">
        <v>24</v>
      </c>
      <c r="E950" s="101">
        <v>5.31</v>
      </c>
    </row>
    <row r="951" spans="2:5" ht="50.1" customHeight="1">
      <c r="B951" s="86">
        <v>92103</v>
      </c>
      <c r="C951" s="8" t="s">
        <v>984</v>
      </c>
      <c r="D951" s="86" t="s">
        <v>24</v>
      </c>
      <c r="E951" s="101">
        <v>1.08</v>
      </c>
    </row>
    <row r="952" spans="2:5" ht="50.1" customHeight="1">
      <c r="B952" s="86">
        <v>92104</v>
      </c>
      <c r="C952" s="8" t="s">
        <v>985</v>
      </c>
      <c r="D952" s="86" t="s">
        <v>24</v>
      </c>
      <c r="E952" s="101">
        <v>25</v>
      </c>
    </row>
    <row r="953" spans="2:5" ht="50.1" customHeight="1">
      <c r="B953" s="86">
        <v>92105</v>
      </c>
      <c r="C953" s="8" t="s">
        <v>986</v>
      </c>
      <c r="D953" s="86" t="s">
        <v>24</v>
      </c>
      <c r="E953" s="101">
        <v>109.08</v>
      </c>
    </row>
    <row r="954" spans="2:5" ht="50.1" customHeight="1">
      <c r="B954" s="86">
        <v>92108</v>
      </c>
      <c r="C954" s="8" t="s">
        <v>987</v>
      </c>
      <c r="D954" s="86" t="s">
        <v>24</v>
      </c>
      <c r="E954" s="101">
        <v>0.55000000000000004</v>
      </c>
    </row>
    <row r="955" spans="2:5" ht="50.1" customHeight="1">
      <c r="B955" s="86">
        <v>92109</v>
      </c>
      <c r="C955" s="8" t="s">
        <v>988</v>
      </c>
      <c r="D955" s="86" t="s">
        <v>24</v>
      </c>
      <c r="E955" s="101">
        <v>0.12</v>
      </c>
    </row>
    <row r="956" spans="2:5" ht="50.1" customHeight="1">
      <c r="B956" s="86">
        <v>92110</v>
      </c>
      <c r="C956" s="8" t="s">
        <v>989</v>
      </c>
      <c r="D956" s="86" t="s">
        <v>24</v>
      </c>
      <c r="E956" s="101">
        <v>0.43</v>
      </c>
    </row>
    <row r="957" spans="2:5" ht="50.1" customHeight="1">
      <c r="B957" s="86">
        <v>92111</v>
      </c>
      <c r="C957" s="8" t="s">
        <v>990</v>
      </c>
      <c r="D957" s="86" t="s">
        <v>24</v>
      </c>
      <c r="E957" s="101">
        <v>0.76</v>
      </c>
    </row>
    <row r="958" spans="2:5" ht="50.1" customHeight="1">
      <c r="B958" s="86">
        <v>92114</v>
      </c>
      <c r="C958" s="8" t="s">
        <v>991</v>
      </c>
      <c r="D958" s="86" t="s">
        <v>24</v>
      </c>
      <c r="E958" s="101">
        <v>0.06</v>
      </c>
    </row>
    <row r="959" spans="2:5" ht="50.1" customHeight="1">
      <c r="B959" s="86">
        <v>92115</v>
      </c>
      <c r="C959" s="8" t="s">
        <v>992</v>
      </c>
      <c r="D959" s="86" t="s">
        <v>24</v>
      </c>
      <c r="E959" s="101">
        <v>0.01</v>
      </c>
    </row>
    <row r="960" spans="2:5" ht="50.1" customHeight="1">
      <c r="B960" s="86">
        <v>92116</v>
      </c>
      <c r="C960" s="8" t="s">
        <v>993</v>
      </c>
      <c r="D960" s="86" t="s">
        <v>24</v>
      </c>
      <c r="E960" s="101">
        <v>7.0000000000000007E-2</v>
      </c>
    </row>
    <row r="961" spans="2:5" ht="50.1" customHeight="1">
      <c r="B961" s="86">
        <v>92133</v>
      </c>
      <c r="C961" s="8" t="s">
        <v>994</v>
      </c>
      <c r="D961" s="86" t="s">
        <v>24</v>
      </c>
      <c r="E961" s="101">
        <v>7.27</v>
      </c>
    </row>
    <row r="962" spans="2:5" ht="50.1" customHeight="1">
      <c r="B962" s="86">
        <v>92134</v>
      </c>
      <c r="C962" s="8" t="s">
        <v>995</v>
      </c>
      <c r="D962" s="86" t="s">
        <v>24</v>
      </c>
      <c r="E962" s="102">
        <v>2.1800000000000002</v>
      </c>
    </row>
    <row r="963" spans="2:5" ht="50.1" customHeight="1">
      <c r="B963" s="86">
        <v>92135</v>
      </c>
      <c r="C963" s="8" t="s">
        <v>996</v>
      </c>
      <c r="D963" s="86" t="s">
        <v>24</v>
      </c>
      <c r="E963" s="102">
        <v>0.45</v>
      </c>
    </row>
    <row r="964" spans="2:5" ht="50.1" customHeight="1">
      <c r="B964" s="86">
        <v>92136</v>
      </c>
      <c r="C964" s="8" t="s">
        <v>997</v>
      </c>
      <c r="D964" s="86" t="s">
        <v>24</v>
      </c>
      <c r="E964" s="101">
        <v>9.08</v>
      </c>
    </row>
    <row r="965" spans="2:5" ht="50.1" customHeight="1">
      <c r="B965" s="86">
        <v>92137</v>
      </c>
      <c r="C965" s="8" t="s">
        <v>998</v>
      </c>
      <c r="D965" s="86" t="s">
        <v>24</v>
      </c>
      <c r="E965" s="101">
        <v>85.38</v>
      </c>
    </row>
    <row r="966" spans="2:5" ht="50.1" customHeight="1">
      <c r="B966" s="86">
        <v>92140</v>
      </c>
      <c r="C966" s="8" t="s">
        <v>999</v>
      </c>
      <c r="D966" s="86" t="s">
        <v>24</v>
      </c>
      <c r="E966" s="101">
        <v>2.21</v>
      </c>
    </row>
    <row r="967" spans="2:5" ht="50.1" customHeight="1">
      <c r="B967" s="86">
        <v>92141</v>
      </c>
      <c r="C967" s="8" t="s">
        <v>1000</v>
      </c>
      <c r="D967" s="86" t="s">
        <v>24</v>
      </c>
      <c r="E967" s="102">
        <v>0.66</v>
      </c>
    </row>
    <row r="968" spans="2:5" ht="50.1" customHeight="1">
      <c r="B968" s="86">
        <v>92142</v>
      </c>
      <c r="C968" s="8" t="s">
        <v>1001</v>
      </c>
      <c r="D968" s="86" t="s">
        <v>24</v>
      </c>
      <c r="E968" s="101">
        <v>0.13</v>
      </c>
    </row>
    <row r="969" spans="2:5" ht="50.1" customHeight="1">
      <c r="B969" s="86">
        <v>92143</v>
      </c>
      <c r="C969" s="8" t="s">
        <v>1002</v>
      </c>
      <c r="D969" s="86" t="s">
        <v>24</v>
      </c>
      <c r="E969" s="101">
        <v>2.77</v>
      </c>
    </row>
    <row r="970" spans="2:5" ht="50.1" customHeight="1">
      <c r="B970" s="86">
        <v>92144</v>
      </c>
      <c r="C970" s="8" t="s">
        <v>1003</v>
      </c>
      <c r="D970" s="86" t="s">
        <v>24</v>
      </c>
      <c r="E970" s="101">
        <v>69.14</v>
      </c>
    </row>
    <row r="971" spans="2:5" ht="50.1" customHeight="1">
      <c r="B971" s="86">
        <v>92237</v>
      </c>
      <c r="C971" s="8" t="s">
        <v>1004</v>
      </c>
      <c r="D971" s="86" t="s">
        <v>24</v>
      </c>
      <c r="E971" s="101">
        <v>14.81</v>
      </c>
    </row>
    <row r="972" spans="2:5" ht="50.1" customHeight="1">
      <c r="B972" s="86">
        <v>92238</v>
      </c>
      <c r="C972" s="8" t="s">
        <v>1005</v>
      </c>
      <c r="D972" s="86" t="s">
        <v>24</v>
      </c>
      <c r="E972" s="101">
        <v>5.91</v>
      </c>
    </row>
    <row r="973" spans="2:5" ht="50.1" customHeight="1">
      <c r="B973" s="86">
        <v>92239</v>
      </c>
      <c r="C973" s="8" t="s">
        <v>1006</v>
      </c>
      <c r="D973" s="86" t="s">
        <v>24</v>
      </c>
      <c r="E973" s="101">
        <v>1.2</v>
      </c>
    </row>
    <row r="974" spans="2:5" ht="50.1" customHeight="1">
      <c r="B974" s="86">
        <v>92240</v>
      </c>
      <c r="C974" s="8" t="s">
        <v>1007</v>
      </c>
      <c r="D974" s="86" t="s">
        <v>24</v>
      </c>
      <c r="E974" s="101">
        <v>27.77</v>
      </c>
    </row>
    <row r="975" spans="2:5" ht="50.1" customHeight="1">
      <c r="B975" s="86">
        <v>92241</v>
      </c>
      <c r="C975" s="8" t="s">
        <v>1008</v>
      </c>
      <c r="D975" s="86" t="s">
        <v>24</v>
      </c>
      <c r="E975" s="101">
        <v>156.51</v>
      </c>
    </row>
    <row r="976" spans="2:5" ht="50.1" customHeight="1">
      <c r="B976" s="86">
        <v>92712</v>
      </c>
      <c r="C976" s="8" t="s">
        <v>1009</v>
      </c>
      <c r="D976" s="86" t="s">
        <v>24</v>
      </c>
      <c r="E976" s="101">
        <v>0.2</v>
      </c>
    </row>
    <row r="977" spans="2:5" ht="50.1" customHeight="1">
      <c r="B977" s="86">
        <v>92713</v>
      </c>
      <c r="C977" s="8" t="s">
        <v>1010</v>
      </c>
      <c r="D977" s="86" t="s">
        <v>24</v>
      </c>
      <c r="E977" s="101">
        <v>0.04</v>
      </c>
    </row>
    <row r="978" spans="2:5" ht="50.1" customHeight="1">
      <c r="B978" s="86">
        <v>92714</v>
      </c>
      <c r="C978" s="8" t="s">
        <v>1011</v>
      </c>
      <c r="D978" s="86" t="s">
        <v>24</v>
      </c>
      <c r="E978" s="101">
        <v>0.25</v>
      </c>
    </row>
    <row r="979" spans="2:5" ht="50.1" customHeight="1">
      <c r="B979" s="86">
        <v>92715</v>
      </c>
      <c r="C979" s="8" t="s">
        <v>1012</v>
      </c>
      <c r="D979" s="86" t="s">
        <v>24</v>
      </c>
      <c r="E979" s="101">
        <v>21.3</v>
      </c>
    </row>
    <row r="980" spans="2:5" ht="50.1" customHeight="1">
      <c r="B980" s="86">
        <v>92956</v>
      </c>
      <c r="C980" s="8" t="s">
        <v>1013</v>
      </c>
      <c r="D980" s="86" t="s">
        <v>24</v>
      </c>
      <c r="E980" s="101">
        <v>5.01</v>
      </c>
    </row>
    <row r="981" spans="2:5" ht="50.1" customHeight="1">
      <c r="B981" s="86">
        <v>92957</v>
      </c>
      <c r="C981" s="8" t="s">
        <v>1014</v>
      </c>
      <c r="D981" s="86" t="s">
        <v>24</v>
      </c>
      <c r="E981" s="101">
        <v>1.1200000000000001</v>
      </c>
    </row>
    <row r="982" spans="2:5" ht="50.1" customHeight="1">
      <c r="B982" s="86">
        <v>92958</v>
      </c>
      <c r="C982" s="8" t="s">
        <v>1015</v>
      </c>
      <c r="D982" s="86" t="s">
        <v>24</v>
      </c>
      <c r="E982" s="101">
        <v>5.48</v>
      </c>
    </row>
    <row r="983" spans="2:5" ht="50.1" customHeight="1">
      <c r="B983" s="86">
        <v>92959</v>
      </c>
      <c r="C983" s="8" t="s">
        <v>1016</v>
      </c>
      <c r="D983" s="86" t="s">
        <v>24</v>
      </c>
      <c r="E983" s="101">
        <v>6.62</v>
      </c>
    </row>
    <row r="984" spans="2:5" ht="50.1" customHeight="1">
      <c r="B984" s="86">
        <v>92963</v>
      </c>
      <c r="C984" s="8" t="s">
        <v>1017</v>
      </c>
      <c r="D984" s="86" t="s">
        <v>24</v>
      </c>
      <c r="E984" s="101">
        <v>0.81</v>
      </c>
    </row>
    <row r="985" spans="2:5" ht="50.1" customHeight="1">
      <c r="B985" s="86">
        <v>92964</v>
      </c>
      <c r="C985" s="8" t="s">
        <v>1018</v>
      </c>
      <c r="D985" s="86" t="s">
        <v>24</v>
      </c>
      <c r="E985" s="101">
        <v>0.18</v>
      </c>
    </row>
    <row r="986" spans="2:5" ht="50.1" customHeight="1">
      <c r="B986" s="86">
        <v>92965</v>
      </c>
      <c r="C986" s="8" t="s">
        <v>1019</v>
      </c>
      <c r="D986" s="86" t="s">
        <v>24</v>
      </c>
      <c r="E986" s="102">
        <v>1.01</v>
      </c>
    </row>
    <row r="987" spans="2:5" ht="50.1" customHeight="1">
      <c r="B987" s="86">
        <v>93220</v>
      </c>
      <c r="C987" s="8" t="s">
        <v>1020</v>
      </c>
      <c r="D987" s="86" t="s">
        <v>24</v>
      </c>
      <c r="E987" s="101">
        <v>160.66999999999999</v>
      </c>
    </row>
    <row r="988" spans="2:5" ht="50.1" customHeight="1">
      <c r="B988" s="86">
        <v>93221</v>
      </c>
      <c r="C988" s="8" t="s">
        <v>1021</v>
      </c>
      <c r="D988" s="86" t="s">
        <v>24</v>
      </c>
      <c r="E988" s="102">
        <v>42.2</v>
      </c>
    </row>
    <row r="989" spans="2:5" ht="50.1" customHeight="1">
      <c r="B989" s="86">
        <v>93222</v>
      </c>
      <c r="C989" s="8" t="s">
        <v>1022</v>
      </c>
      <c r="D989" s="86" t="s">
        <v>24</v>
      </c>
      <c r="E989" s="102">
        <v>201.06</v>
      </c>
    </row>
    <row r="990" spans="2:5" ht="50.1" customHeight="1">
      <c r="B990" s="86">
        <v>93223</v>
      </c>
      <c r="C990" s="8" t="s">
        <v>1023</v>
      </c>
      <c r="D990" s="86" t="s">
        <v>24</v>
      </c>
      <c r="E990" s="102">
        <v>168.26</v>
      </c>
    </row>
    <row r="991" spans="2:5" ht="50.1" customHeight="1">
      <c r="B991" s="86">
        <v>93229</v>
      </c>
      <c r="C991" s="8" t="s">
        <v>1024</v>
      </c>
      <c r="D991" s="86" t="s">
        <v>24</v>
      </c>
      <c r="E991" s="101">
        <v>0.23</v>
      </c>
    </row>
    <row r="992" spans="2:5" ht="50.1" customHeight="1">
      <c r="B992" s="86">
        <v>93230</v>
      </c>
      <c r="C992" s="8" t="s">
        <v>1025</v>
      </c>
      <c r="D992" s="86" t="s">
        <v>24</v>
      </c>
      <c r="E992" s="101">
        <v>0.05</v>
      </c>
    </row>
    <row r="993" spans="2:5" ht="50.1" customHeight="1">
      <c r="B993" s="86">
        <v>93231</v>
      </c>
      <c r="C993" s="8" t="s">
        <v>1026</v>
      </c>
      <c r="D993" s="86" t="s">
        <v>24</v>
      </c>
      <c r="E993" s="101">
        <v>0.22</v>
      </c>
    </row>
    <row r="994" spans="2:5" ht="50.1" customHeight="1">
      <c r="B994" s="86">
        <v>93232</v>
      </c>
      <c r="C994" s="8" t="s">
        <v>1027</v>
      </c>
      <c r="D994" s="86" t="s">
        <v>24</v>
      </c>
      <c r="E994" s="101">
        <v>3.81</v>
      </c>
    </row>
    <row r="995" spans="2:5" ht="50.1" customHeight="1">
      <c r="B995" s="86">
        <v>93235</v>
      </c>
      <c r="C995" s="8" t="s">
        <v>1028</v>
      </c>
      <c r="D995" s="86" t="s">
        <v>24</v>
      </c>
      <c r="E995" s="101">
        <v>0.85</v>
      </c>
    </row>
    <row r="996" spans="2:5" ht="50.1" customHeight="1">
      <c r="B996" s="86">
        <v>93238</v>
      </c>
      <c r="C996" s="8" t="s">
        <v>1029</v>
      </c>
      <c r="D996" s="86" t="s">
        <v>24</v>
      </c>
      <c r="E996" s="101">
        <v>1.21</v>
      </c>
    </row>
    <row r="997" spans="2:5" ht="50.1" customHeight="1">
      <c r="B997" s="86">
        <v>93239</v>
      </c>
      <c r="C997" s="8" t="s">
        <v>1030</v>
      </c>
      <c r="D997" s="86" t="s">
        <v>24</v>
      </c>
      <c r="E997" s="101">
        <v>5.5</v>
      </c>
    </row>
    <row r="998" spans="2:5" ht="50.1" customHeight="1">
      <c r="B998" s="86">
        <v>93240</v>
      </c>
      <c r="C998" s="8" t="s">
        <v>1031</v>
      </c>
      <c r="D998" s="86" t="s">
        <v>24</v>
      </c>
      <c r="E998" s="101">
        <v>8.0500000000000007</v>
      </c>
    </row>
    <row r="999" spans="2:5" ht="50.1" customHeight="1">
      <c r="B999" s="86">
        <v>93267</v>
      </c>
      <c r="C999" s="8" t="s">
        <v>1032</v>
      </c>
      <c r="D999" s="86" t="s">
        <v>24</v>
      </c>
      <c r="E999" s="101">
        <v>23.08</v>
      </c>
    </row>
    <row r="1000" spans="2:5" ht="50.1" customHeight="1">
      <c r="B1000" s="86">
        <v>93269</v>
      </c>
      <c r="C1000" s="8" t="s">
        <v>1033</v>
      </c>
      <c r="D1000" s="86" t="s">
        <v>24</v>
      </c>
      <c r="E1000" s="101">
        <v>5.19</v>
      </c>
    </row>
    <row r="1001" spans="2:5" ht="50.1" customHeight="1">
      <c r="B1001" s="86">
        <v>93270</v>
      </c>
      <c r="C1001" s="8" t="s">
        <v>1034</v>
      </c>
      <c r="D1001" s="86" t="s">
        <v>24</v>
      </c>
      <c r="E1001" s="101">
        <v>25.25</v>
      </c>
    </row>
    <row r="1002" spans="2:5" ht="50.1" customHeight="1">
      <c r="B1002" s="86">
        <v>93271</v>
      </c>
      <c r="C1002" s="8" t="s">
        <v>1035</v>
      </c>
      <c r="D1002" s="86" t="s">
        <v>24</v>
      </c>
      <c r="E1002" s="101">
        <v>5.7</v>
      </c>
    </row>
    <row r="1003" spans="2:5" ht="50.1" customHeight="1">
      <c r="B1003" s="86">
        <v>93277</v>
      </c>
      <c r="C1003" s="8" t="s">
        <v>1036</v>
      </c>
      <c r="D1003" s="86" t="s">
        <v>24</v>
      </c>
      <c r="E1003" s="101">
        <v>0.32</v>
      </c>
    </row>
    <row r="1004" spans="2:5" ht="50.1" customHeight="1">
      <c r="B1004" s="86">
        <v>93278</v>
      </c>
      <c r="C1004" s="8" t="s">
        <v>1037</v>
      </c>
      <c r="D1004" s="86" t="s">
        <v>24</v>
      </c>
      <c r="E1004" s="101">
        <v>7.0000000000000007E-2</v>
      </c>
    </row>
    <row r="1005" spans="2:5" ht="50.1" customHeight="1">
      <c r="B1005" s="86">
        <v>93279</v>
      </c>
      <c r="C1005" s="8" t="s">
        <v>1038</v>
      </c>
      <c r="D1005" s="86" t="s">
        <v>24</v>
      </c>
      <c r="E1005" s="102">
        <v>0.3</v>
      </c>
    </row>
    <row r="1006" spans="2:5" ht="50.1" customHeight="1">
      <c r="B1006" s="86">
        <v>93280</v>
      </c>
      <c r="C1006" s="8" t="s">
        <v>1039</v>
      </c>
      <c r="D1006" s="86" t="s">
        <v>24</v>
      </c>
      <c r="E1006" s="101">
        <v>0.47</v>
      </c>
    </row>
    <row r="1007" spans="2:5" ht="50.1" customHeight="1">
      <c r="B1007" s="86">
        <v>93283</v>
      </c>
      <c r="C1007" s="8" t="s">
        <v>1040</v>
      </c>
      <c r="D1007" s="86" t="s">
        <v>24</v>
      </c>
      <c r="E1007" s="101">
        <v>48.52</v>
      </c>
    </row>
    <row r="1008" spans="2:5" ht="50.1" customHeight="1">
      <c r="B1008" s="86">
        <v>93284</v>
      </c>
      <c r="C1008" s="8" t="s">
        <v>1041</v>
      </c>
      <c r="D1008" s="86" t="s">
        <v>24</v>
      </c>
      <c r="E1008" s="102">
        <v>16.61</v>
      </c>
    </row>
    <row r="1009" spans="2:5" ht="50.1" customHeight="1">
      <c r="B1009" s="86">
        <v>93285</v>
      </c>
      <c r="C1009" s="8" t="s">
        <v>1042</v>
      </c>
      <c r="D1009" s="86" t="s">
        <v>24</v>
      </c>
      <c r="E1009" s="101">
        <v>77.989999999999995</v>
      </c>
    </row>
    <row r="1010" spans="2:5" ht="50.1" customHeight="1">
      <c r="B1010" s="86">
        <v>93286</v>
      </c>
      <c r="C1010" s="8" t="s">
        <v>1043</v>
      </c>
      <c r="D1010" s="86" t="s">
        <v>24</v>
      </c>
      <c r="E1010" s="101">
        <v>134.81</v>
      </c>
    </row>
    <row r="1011" spans="2:5" ht="50.1" customHeight="1">
      <c r="B1011" s="86">
        <v>93296</v>
      </c>
      <c r="C1011" s="8" t="s">
        <v>1044</v>
      </c>
      <c r="D1011" s="86" t="s">
        <v>24</v>
      </c>
      <c r="E1011" s="101">
        <v>3.39</v>
      </c>
    </row>
    <row r="1012" spans="2:5" ht="50.1" customHeight="1">
      <c r="B1012" s="86">
        <v>93397</v>
      </c>
      <c r="C1012" s="8" t="s">
        <v>1045</v>
      </c>
      <c r="D1012" s="86" t="s">
        <v>24</v>
      </c>
      <c r="E1012" s="101">
        <v>8.44</v>
      </c>
    </row>
    <row r="1013" spans="2:5" ht="50.1" customHeight="1">
      <c r="B1013" s="86">
        <v>93398</v>
      </c>
      <c r="C1013" s="8" t="s">
        <v>1046</v>
      </c>
      <c r="D1013" s="86" t="s">
        <v>24</v>
      </c>
      <c r="E1013" s="101">
        <v>3.37</v>
      </c>
    </row>
    <row r="1014" spans="2:5" ht="50.1" customHeight="1">
      <c r="B1014" s="86">
        <v>93399</v>
      </c>
      <c r="C1014" s="8" t="s">
        <v>1047</v>
      </c>
      <c r="D1014" s="86" t="s">
        <v>24</v>
      </c>
      <c r="E1014" s="101">
        <v>0.68</v>
      </c>
    </row>
    <row r="1015" spans="2:5" ht="50.1" customHeight="1">
      <c r="B1015" s="86">
        <v>93400</v>
      </c>
      <c r="C1015" s="8" t="s">
        <v>1048</v>
      </c>
      <c r="D1015" s="86" t="s">
        <v>24</v>
      </c>
      <c r="E1015" s="101">
        <v>15.84</v>
      </c>
    </row>
    <row r="1016" spans="2:5" ht="50.1" customHeight="1">
      <c r="B1016" s="86">
        <v>93401</v>
      </c>
      <c r="C1016" s="8" t="s">
        <v>1049</v>
      </c>
      <c r="D1016" s="86" t="s">
        <v>24</v>
      </c>
      <c r="E1016" s="101">
        <v>89.64</v>
      </c>
    </row>
    <row r="1017" spans="2:5" ht="50.1" customHeight="1">
      <c r="B1017" s="86">
        <v>93404</v>
      </c>
      <c r="C1017" s="8" t="s">
        <v>1050</v>
      </c>
      <c r="D1017" s="86" t="s">
        <v>24</v>
      </c>
      <c r="E1017" s="101">
        <v>4.3899999999999997</v>
      </c>
    </row>
    <row r="1018" spans="2:5" ht="50.1" customHeight="1">
      <c r="B1018" s="86">
        <v>93405</v>
      </c>
      <c r="C1018" s="8" t="s">
        <v>1051</v>
      </c>
      <c r="D1018" s="86" t="s">
        <v>24</v>
      </c>
      <c r="E1018" s="101">
        <v>0.87</v>
      </c>
    </row>
    <row r="1019" spans="2:5" ht="50.1" customHeight="1">
      <c r="B1019" s="86">
        <v>93406</v>
      </c>
      <c r="C1019" s="8" t="s">
        <v>1052</v>
      </c>
      <c r="D1019" s="86" t="s">
        <v>24</v>
      </c>
      <c r="E1019" s="101">
        <v>5.49</v>
      </c>
    </row>
    <row r="1020" spans="2:5" ht="50.1" customHeight="1">
      <c r="B1020" s="86">
        <v>93407</v>
      </c>
      <c r="C1020" s="8" t="s">
        <v>1053</v>
      </c>
      <c r="D1020" s="86" t="s">
        <v>24</v>
      </c>
      <c r="E1020" s="101">
        <v>29.89</v>
      </c>
    </row>
    <row r="1021" spans="2:5" ht="50.1" customHeight="1">
      <c r="B1021" s="86">
        <v>93411</v>
      </c>
      <c r="C1021" s="8" t="s">
        <v>1054</v>
      </c>
      <c r="D1021" s="86" t="s">
        <v>24</v>
      </c>
      <c r="E1021" s="101">
        <v>0.12</v>
      </c>
    </row>
    <row r="1022" spans="2:5" ht="50.1" customHeight="1">
      <c r="B1022" s="86">
        <v>93412</v>
      </c>
      <c r="C1022" s="8" t="s">
        <v>1055</v>
      </c>
      <c r="D1022" s="86" t="s">
        <v>24</v>
      </c>
      <c r="E1022" s="101">
        <v>0.04</v>
      </c>
    </row>
    <row r="1023" spans="2:5" ht="50.1" customHeight="1">
      <c r="B1023" s="86">
        <v>93413</v>
      </c>
      <c r="C1023" s="8" t="s">
        <v>1056</v>
      </c>
      <c r="D1023" s="86" t="s">
        <v>24</v>
      </c>
      <c r="E1023" s="101">
        <v>0.1</v>
      </c>
    </row>
    <row r="1024" spans="2:5" ht="50.1" customHeight="1">
      <c r="B1024" s="86">
        <v>93414</v>
      </c>
      <c r="C1024" s="8" t="s">
        <v>1057</v>
      </c>
      <c r="D1024" s="86" t="s">
        <v>24</v>
      </c>
      <c r="E1024" s="101">
        <v>8.8800000000000008</v>
      </c>
    </row>
    <row r="1025" spans="2:5" ht="50.1" customHeight="1">
      <c r="B1025" s="86">
        <v>93417</v>
      </c>
      <c r="C1025" s="8" t="s">
        <v>1058</v>
      </c>
      <c r="D1025" s="86" t="s">
        <v>24</v>
      </c>
      <c r="E1025" s="101">
        <v>1.57</v>
      </c>
    </row>
    <row r="1026" spans="2:5" ht="50.1" customHeight="1">
      <c r="B1026" s="86">
        <v>93418</v>
      </c>
      <c r="C1026" s="8" t="s">
        <v>1059</v>
      </c>
      <c r="D1026" s="86" t="s">
        <v>24</v>
      </c>
      <c r="E1026" s="102">
        <v>0.53</v>
      </c>
    </row>
    <row r="1027" spans="2:5" ht="50.1" customHeight="1">
      <c r="B1027" s="86">
        <v>93419</v>
      </c>
      <c r="C1027" s="8" t="s">
        <v>1060</v>
      </c>
      <c r="D1027" s="86" t="s">
        <v>24</v>
      </c>
      <c r="E1027" s="102">
        <v>1.4</v>
      </c>
    </row>
    <row r="1028" spans="2:5" ht="50.1" customHeight="1">
      <c r="B1028" s="86">
        <v>93420</v>
      </c>
      <c r="C1028" s="8" t="s">
        <v>1061</v>
      </c>
      <c r="D1028" s="86" t="s">
        <v>24</v>
      </c>
      <c r="E1028" s="102">
        <v>38.01</v>
      </c>
    </row>
    <row r="1029" spans="2:5" ht="50.1" customHeight="1">
      <c r="B1029" s="86">
        <v>93423</v>
      </c>
      <c r="C1029" s="8" t="s">
        <v>1062</v>
      </c>
      <c r="D1029" s="86" t="s">
        <v>24</v>
      </c>
      <c r="E1029" s="102">
        <v>2.2200000000000002</v>
      </c>
    </row>
    <row r="1030" spans="2:5" ht="50.1" customHeight="1">
      <c r="B1030" s="86">
        <v>93424</v>
      </c>
      <c r="C1030" s="8" t="s">
        <v>1063</v>
      </c>
      <c r="D1030" s="86" t="s">
        <v>24</v>
      </c>
      <c r="E1030" s="102">
        <v>0.76</v>
      </c>
    </row>
    <row r="1031" spans="2:5" ht="50.1" customHeight="1">
      <c r="B1031" s="86">
        <v>93425</v>
      </c>
      <c r="C1031" s="8" t="s">
        <v>1064</v>
      </c>
      <c r="D1031" s="86" t="s">
        <v>24</v>
      </c>
      <c r="E1031" s="102">
        <v>1.99</v>
      </c>
    </row>
    <row r="1032" spans="2:5" ht="50.1" customHeight="1">
      <c r="B1032" s="86">
        <v>93426</v>
      </c>
      <c r="C1032" s="8" t="s">
        <v>1065</v>
      </c>
      <c r="D1032" s="86" t="s">
        <v>24</v>
      </c>
      <c r="E1032" s="102">
        <v>90.86</v>
      </c>
    </row>
    <row r="1033" spans="2:5" ht="50.1" customHeight="1">
      <c r="B1033" s="86">
        <v>93429</v>
      </c>
      <c r="C1033" s="8" t="s">
        <v>1066</v>
      </c>
      <c r="D1033" s="86" t="s">
        <v>24</v>
      </c>
      <c r="E1033" s="102">
        <v>61.6</v>
      </c>
    </row>
    <row r="1034" spans="2:5" ht="50.1" customHeight="1">
      <c r="B1034" s="86">
        <v>93430</v>
      </c>
      <c r="C1034" s="8" t="s">
        <v>1067</v>
      </c>
      <c r="D1034" s="86" t="s">
        <v>24</v>
      </c>
      <c r="E1034" s="102">
        <v>21.09</v>
      </c>
    </row>
    <row r="1035" spans="2:5" ht="50.1" customHeight="1">
      <c r="B1035" s="86">
        <v>93431</v>
      </c>
      <c r="C1035" s="8" t="s">
        <v>1068</v>
      </c>
      <c r="D1035" s="86" t="s">
        <v>24</v>
      </c>
      <c r="E1035" s="102">
        <v>99.02</v>
      </c>
    </row>
    <row r="1036" spans="2:5" ht="50.1" customHeight="1">
      <c r="B1036" s="86">
        <v>93432</v>
      </c>
      <c r="C1036" s="8" t="s">
        <v>1069</v>
      </c>
      <c r="D1036" s="86" t="s">
        <v>24</v>
      </c>
      <c r="E1036" s="102">
        <v>1718.4</v>
      </c>
    </row>
    <row r="1037" spans="2:5" ht="50.1" customHeight="1">
      <c r="B1037" s="86">
        <v>93435</v>
      </c>
      <c r="C1037" s="8" t="s">
        <v>1070</v>
      </c>
      <c r="D1037" s="86" t="s">
        <v>24</v>
      </c>
      <c r="E1037" s="102">
        <v>3.33</v>
      </c>
    </row>
    <row r="1038" spans="2:5" ht="50.1" customHeight="1">
      <c r="B1038" s="86">
        <v>93436</v>
      </c>
      <c r="C1038" s="8" t="s">
        <v>1071</v>
      </c>
      <c r="D1038" s="86" t="s">
        <v>24</v>
      </c>
      <c r="E1038" s="102">
        <v>1.33</v>
      </c>
    </row>
    <row r="1039" spans="2:5" ht="50.1" customHeight="1">
      <c r="B1039" s="86">
        <v>93437</v>
      </c>
      <c r="C1039" s="8" t="s">
        <v>1072</v>
      </c>
      <c r="D1039" s="86" t="s">
        <v>24</v>
      </c>
      <c r="E1039" s="102">
        <v>6.25</v>
      </c>
    </row>
    <row r="1040" spans="2:5" ht="50.1" customHeight="1">
      <c r="B1040" s="86">
        <v>93438</v>
      </c>
      <c r="C1040" s="8" t="s">
        <v>1073</v>
      </c>
      <c r="D1040" s="86" t="s">
        <v>24</v>
      </c>
      <c r="E1040" s="102">
        <v>16.86</v>
      </c>
    </row>
    <row r="1041" spans="2:5" ht="50.1" customHeight="1">
      <c r="B1041" s="86">
        <v>95114</v>
      </c>
      <c r="C1041" s="8" t="s">
        <v>1074</v>
      </c>
      <c r="D1041" s="86" t="s">
        <v>24</v>
      </c>
      <c r="E1041" s="102">
        <v>0.78</v>
      </c>
    </row>
    <row r="1042" spans="2:5" ht="50.1" customHeight="1">
      <c r="B1042" s="86">
        <v>95115</v>
      </c>
      <c r="C1042" s="8" t="s">
        <v>1075</v>
      </c>
      <c r="D1042" s="86" t="s">
        <v>24</v>
      </c>
      <c r="E1042" s="102">
        <v>0.17</v>
      </c>
    </row>
    <row r="1043" spans="2:5" ht="50.1" customHeight="1">
      <c r="B1043" s="86">
        <v>95116</v>
      </c>
      <c r="C1043" s="8" t="s">
        <v>1076</v>
      </c>
      <c r="D1043" s="86" t="s">
        <v>24</v>
      </c>
      <c r="E1043" s="102">
        <v>31.99</v>
      </c>
    </row>
    <row r="1044" spans="2:5" ht="50.1" customHeight="1">
      <c r="B1044" s="86">
        <v>95117</v>
      </c>
      <c r="C1044" s="8" t="s">
        <v>1077</v>
      </c>
      <c r="D1044" s="86" t="s">
        <v>24</v>
      </c>
      <c r="E1044" s="102">
        <v>9.59</v>
      </c>
    </row>
    <row r="1045" spans="2:5" ht="50.1" customHeight="1">
      <c r="B1045" s="86">
        <v>95118</v>
      </c>
      <c r="C1045" s="8" t="s">
        <v>1078</v>
      </c>
      <c r="D1045" s="86" t="s">
        <v>24</v>
      </c>
      <c r="E1045" s="102">
        <v>31.77</v>
      </c>
    </row>
    <row r="1046" spans="2:5" ht="50.1" customHeight="1">
      <c r="B1046" s="86">
        <v>95119</v>
      </c>
      <c r="C1046" s="8" t="s">
        <v>1079</v>
      </c>
      <c r="D1046" s="86" t="s">
        <v>24</v>
      </c>
      <c r="E1046" s="102">
        <v>10.88</v>
      </c>
    </row>
    <row r="1047" spans="2:5" ht="50.1" customHeight="1">
      <c r="B1047" s="86">
        <v>95120</v>
      </c>
      <c r="C1047" s="8" t="s">
        <v>1080</v>
      </c>
      <c r="D1047" s="86" t="s">
        <v>24</v>
      </c>
      <c r="E1047" s="101">
        <v>38.880000000000003</v>
      </c>
    </row>
    <row r="1048" spans="2:5" ht="50.1" customHeight="1">
      <c r="B1048" s="86">
        <v>95123</v>
      </c>
      <c r="C1048" s="8" t="s">
        <v>1081</v>
      </c>
      <c r="D1048" s="86" t="s">
        <v>24</v>
      </c>
      <c r="E1048" s="101">
        <v>11.4</v>
      </c>
    </row>
    <row r="1049" spans="2:5" ht="50.1" customHeight="1">
      <c r="B1049" s="86">
        <v>95124</v>
      </c>
      <c r="C1049" s="8" t="s">
        <v>1082</v>
      </c>
      <c r="D1049" s="86" t="s">
        <v>24</v>
      </c>
      <c r="E1049" s="101">
        <v>3.41</v>
      </c>
    </row>
    <row r="1050" spans="2:5" ht="50.1" customHeight="1">
      <c r="B1050" s="86">
        <v>95125</v>
      </c>
      <c r="C1050" s="8" t="s">
        <v>1083</v>
      </c>
      <c r="D1050" s="86" t="s">
        <v>24</v>
      </c>
      <c r="E1050" s="101">
        <v>12.47</v>
      </c>
    </row>
    <row r="1051" spans="2:5" ht="50.1" customHeight="1">
      <c r="B1051" s="86">
        <v>95126</v>
      </c>
      <c r="C1051" s="8" t="s">
        <v>1084</v>
      </c>
      <c r="D1051" s="86" t="s">
        <v>24</v>
      </c>
      <c r="E1051" s="101">
        <v>83.48</v>
      </c>
    </row>
    <row r="1052" spans="2:5" ht="50.1" customHeight="1">
      <c r="B1052" s="86">
        <v>95129</v>
      </c>
      <c r="C1052" s="8" t="s">
        <v>1085</v>
      </c>
      <c r="D1052" s="86" t="s">
        <v>24</v>
      </c>
      <c r="E1052" s="101">
        <v>20.23</v>
      </c>
    </row>
    <row r="1053" spans="2:5" ht="50.1" customHeight="1">
      <c r="B1053" s="86">
        <v>95130</v>
      </c>
      <c r="C1053" s="8" t="s">
        <v>1086</v>
      </c>
      <c r="D1053" s="86" t="s">
        <v>24</v>
      </c>
      <c r="E1053" s="101">
        <v>7.08</v>
      </c>
    </row>
    <row r="1054" spans="2:5" ht="50.1" customHeight="1">
      <c r="B1054" s="86">
        <v>95131</v>
      </c>
      <c r="C1054" s="8" t="s">
        <v>1087</v>
      </c>
      <c r="D1054" s="86" t="s">
        <v>24</v>
      </c>
      <c r="E1054" s="101">
        <v>37.94</v>
      </c>
    </row>
    <row r="1055" spans="2:5" ht="50.1" customHeight="1">
      <c r="B1055" s="86">
        <v>95132</v>
      </c>
      <c r="C1055" s="8" t="s">
        <v>1088</v>
      </c>
      <c r="D1055" s="86" t="s">
        <v>24</v>
      </c>
      <c r="E1055" s="101">
        <v>18.25</v>
      </c>
    </row>
    <row r="1056" spans="2:5" ht="50.1" customHeight="1">
      <c r="B1056" s="86">
        <v>95136</v>
      </c>
      <c r="C1056" s="8" t="s">
        <v>1089</v>
      </c>
      <c r="D1056" s="86" t="s">
        <v>24</v>
      </c>
      <c r="E1056" s="101">
        <v>0.03</v>
      </c>
    </row>
    <row r="1057" spans="2:5" ht="50.1" customHeight="1">
      <c r="B1057" s="86">
        <v>95137</v>
      </c>
      <c r="C1057" s="8" t="s">
        <v>1090</v>
      </c>
      <c r="D1057" s="86" t="s">
        <v>24</v>
      </c>
      <c r="E1057" s="101">
        <v>0.01</v>
      </c>
    </row>
    <row r="1058" spans="2:5" ht="50.1" customHeight="1">
      <c r="B1058" s="86">
        <v>95138</v>
      </c>
      <c r="C1058" s="8" t="s">
        <v>1091</v>
      </c>
      <c r="D1058" s="86" t="s">
        <v>24</v>
      </c>
      <c r="E1058" s="101">
        <v>0.02</v>
      </c>
    </row>
    <row r="1059" spans="2:5" ht="50.1" customHeight="1">
      <c r="B1059" s="86">
        <v>95208</v>
      </c>
      <c r="C1059" s="8" t="s">
        <v>1092</v>
      </c>
      <c r="D1059" s="86" t="s">
        <v>24</v>
      </c>
      <c r="E1059" s="101">
        <v>26.15</v>
      </c>
    </row>
    <row r="1060" spans="2:5" ht="50.1" customHeight="1">
      <c r="B1060" s="86">
        <v>95209</v>
      </c>
      <c r="C1060" s="8" t="s">
        <v>1093</v>
      </c>
      <c r="D1060" s="86" t="s">
        <v>24</v>
      </c>
      <c r="E1060" s="101">
        <v>5.88</v>
      </c>
    </row>
    <row r="1061" spans="2:5" ht="50.1" customHeight="1">
      <c r="B1061" s="86">
        <v>95210</v>
      </c>
      <c r="C1061" s="8" t="s">
        <v>1094</v>
      </c>
      <c r="D1061" s="86" t="s">
        <v>24</v>
      </c>
      <c r="E1061" s="101">
        <v>28.6</v>
      </c>
    </row>
    <row r="1062" spans="2:5" ht="50.1" customHeight="1">
      <c r="B1062" s="86">
        <v>95211</v>
      </c>
      <c r="C1062" s="8" t="s">
        <v>1095</v>
      </c>
      <c r="D1062" s="86" t="s">
        <v>24</v>
      </c>
      <c r="E1062" s="101">
        <v>5.7</v>
      </c>
    </row>
    <row r="1063" spans="2:5" ht="50.1" customHeight="1">
      <c r="B1063" s="86">
        <v>95214</v>
      </c>
      <c r="C1063" s="8" t="s">
        <v>1096</v>
      </c>
      <c r="D1063" s="86" t="s">
        <v>24</v>
      </c>
      <c r="E1063" s="101">
        <v>0.2</v>
      </c>
    </row>
    <row r="1064" spans="2:5" ht="50.1" customHeight="1">
      <c r="B1064" s="86">
        <v>95215</v>
      </c>
      <c r="C1064" s="8" t="s">
        <v>1097</v>
      </c>
      <c r="D1064" s="86" t="s">
        <v>24</v>
      </c>
      <c r="E1064" s="101">
        <v>0.04</v>
      </c>
    </row>
    <row r="1065" spans="2:5" ht="50.1" customHeight="1">
      <c r="B1065" s="86">
        <v>95216</v>
      </c>
      <c r="C1065" s="8" t="s">
        <v>1098</v>
      </c>
      <c r="D1065" s="86" t="s">
        <v>24</v>
      </c>
      <c r="E1065" s="101">
        <v>0.14000000000000001</v>
      </c>
    </row>
    <row r="1066" spans="2:5" ht="50.1" customHeight="1">
      <c r="B1066" s="86">
        <v>95217</v>
      </c>
      <c r="C1066" s="8" t="s">
        <v>1099</v>
      </c>
      <c r="D1066" s="86" t="s">
        <v>24</v>
      </c>
      <c r="E1066" s="101">
        <v>0.38</v>
      </c>
    </row>
    <row r="1067" spans="2:5" ht="50.1" customHeight="1">
      <c r="B1067" s="86">
        <v>95255</v>
      </c>
      <c r="C1067" s="8" t="s">
        <v>1100</v>
      </c>
      <c r="D1067" s="86" t="s">
        <v>24</v>
      </c>
      <c r="E1067" s="101">
        <v>0.7</v>
      </c>
    </row>
    <row r="1068" spans="2:5" ht="50.1" customHeight="1">
      <c r="B1068" s="86">
        <v>95256</v>
      </c>
      <c r="C1068" s="8" t="s">
        <v>1101</v>
      </c>
      <c r="D1068" s="86" t="s">
        <v>24</v>
      </c>
      <c r="E1068" s="101">
        <v>0.15</v>
      </c>
    </row>
    <row r="1069" spans="2:5" ht="50.1" customHeight="1">
      <c r="B1069" s="86">
        <v>95257</v>
      </c>
      <c r="C1069" s="8" t="s">
        <v>1102</v>
      </c>
      <c r="D1069" s="86" t="s">
        <v>24</v>
      </c>
      <c r="E1069" s="101">
        <v>0.87</v>
      </c>
    </row>
    <row r="1070" spans="2:5" ht="50.1" customHeight="1">
      <c r="B1070" s="86">
        <v>95260</v>
      </c>
      <c r="C1070" s="8" t="s">
        <v>1103</v>
      </c>
      <c r="D1070" s="86" t="s">
        <v>24</v>
      </c>
      <c r="E1070" s="101">
        <v>0.56000000000000005</v>
      </c>
    </row>
    <row r="1071" spans="2:5" ht="50.1" customHeight="1">
      <c r="B1071" s="86">
        <v>95261</v>
      </c>
      <c r="C1071" s="8" t="s">
        <v>1104</v>
      </c>
      <c r="D1071" s="86" t="s">
        <v>24</v>
      </c>
      <c r="E1071" s="101">
        <v>0.15</v>
      </c>
    </row>
    <row r="1072" spans="2:5" ht="50.1" customHeight="1">
      <c r="B1072" s="86">
        <v>95262</v>
      </c>
      <c r="C1072" s="8" t="s">
        <v>1105</v>
      </c>
      <c r="D1072" s="86" t="s">
        <v>24</v>
      </c>
      <c r="E1072" s="101">
        <v>0.72</v>
      </c>
    </row>
    <row r="1073" spans="2:5" ht="50.1" customHeight="1">
      <c r="B1073" s="86">
        <v>95263</v>
      </c>
      <c r="C1073" s="8" t="s">
        <v>1106</v>
      </c>
      <c r="D1073" s="86" t="s">
        <v>24</v>
      </c>
      <c r="E1073" s="101">
        <v>2.04</v>
      </c>
    </row>
    <row r="1074" spans="2:5" ht="50.1" customHeight="1">
      <c r="B1074" s="86">
        <v>95266</v>
      </c>
      <c r="C1074" s="8" t="s">
        <v>1107</v>
      </c>
      <c r="D1074" s="86" t="s">
        <v>24</v>
      </c>
      <c r="E1074" s="101">
        <v>0.41</v>
      </c>
    </row>
    <row r="1075" spans="2:5" ht="50.1" customHeight="1">
      <c r="B1075" s="86">
        <v>95267</v>
      </c>
      <c r="C1075" s="8" t="s">
        <v>1108</v>
      </c>
      <c r="D1075" s="86" t="s">
        <v>24</v>
      </c>
      <c r="E1075" s="101">
        <v>0.08</v>
      </c>
    </row>
    <row r="1076" spans="2:5" ht="50.1" customHeight="1">
      <c r="B1076" s="86">
        <v>95268</v>
      </c>
      <c r="C1076" s="8" t="s">
        <v>1109</v>
      </c>
      <c r="D1076" s="86" t="s">
        <v>24</v>
      </c>
      <c r="E1076" s="101">
        <v>0.4</v>
      </c>
    </row>
    <row r="1077" spans="2:5" ht="50.1" customHeight="1">
      <c r="B1077" s="86">
        <v>95269</v>
      </c>
      <c r="C1077" s="8" t="s">
        <v>1110</v>
      </c>
      <c r="D1077" s="86" t="s">
        <v>24</v>
      </c>
      <c r="E1077" s="101">
        <v>3.81</v>
      </c>
    </row>
    <row r="1078" spans="2:5" ht="50.1" customHeight="1">
      <c r="B1078" s="86">
        <v>95272</v>
      </c>
      <c r="C1078" s="8" t="s">
        <v>1111</v>
      </c>
      <c r="D1078" s="86" t="s">
        <v>24</v>
      </c>
      <c r="E1078" s="101">
        <v>0.4</v>
      </c>
    </row>
    <row r="1079" spans="2:5" ht="50.1" customHeight="1">
      <c r="B1079" s="86">
        <v>95273</v>
      </c>
      <c r="C1079" s="8" t="s">
        <v>1112</v>
      </c>
      <c r="D1079" s="86" t="s">
        <v>24</v>
      </c>
      <c r="E1079" s="101">
        <v>0.09</v>
      </c>
    </row>
    <row r="1080" spans="2:5" ht="50.1" customHeight="1">
      <c r="B1080" s="86">
        <v>95274</v>
      </c>
      <c r="C1080" s="8" t="s">
        <v>1113</v>
      </c>
      <c r="D1080" s="86" t="s">
        <v>24</v>
      </c>
      <c r="E1080" s="101">
        <v>0.31</v>
      </c>
    </row>
    <row r="1081" spans="2:5" ht="50.1" customHeight="1">
      <c r="B1081" s="86">
        <v>95275</v>
      </c>
      <c r="C1081" s="8" t="s">
        <v>1114</v>
      </c>
      <c r="D1081" s="86" t="s">
        <v>24</v>
      </c>
      <c r="E1081" s="101">
        <v>1.54</v>
      </c>
    </row>
    <row r="1082" spans="2:5" ht="50.1" customHeight="1">
      <c r="B1082" s="86">
        <v>95278</v>
      </c>
      <c r="C1082" s="8" t="s">
        <v>1115</v>
      </c>
      <c r="D1082" s="86" t="s">
        <v>24</v>
      </c>
      <c r="E1082" s="101">
        <v>0.44</v>
      </c>
    </row>
    <row r="1083" spans="2:5" ht="50.1" customHeight="1">
      <c r="B1083" s="86">
        <v>95279</v>
      </c>
      <c r="C1083" s="8" t="s">
        <v>1116</v>
      </c>
      <c r="D1083" s="86" t="s">
        <v>24</v>
      </c>
      <c r="E1083" s="101">
        <v>0.09</v>
      </c>
    </row>
    <row r="1084" spans="2:5" ht="50.1" customHeight="1">
      <c r="B1084" s="86">
        <v>95280</v>
      </c>
      <c r="C1084" s="8" t="s">
        <v>1117</v>
      </c>
      <c r="D1084" s="86" t="s">
        <v>24</v>
      </c>
      <c r="E1084" s="101">
        <v>0.34</v>
      </c>
    </row>
    <row r="1085" spans="2:5" ht="50.1" customHeight="1">
      <c r="B1085" s="86">
        <v>95281</v>
      </c>
      <c r="C1085" s="8" t="s">
        <v>1118</v>
      </c>
      <c r="D1085" s="86" t="s">
        <v>24</v>
      </c>
      <c r="E1085" s="101">
        <v>3.81</v>
      </c>
    </row>
    <row r="1086" spans="2:5" ht="50.1" customHeight="1">
      <c r="B1086" s="86">
        <v>95617</v>
      </c>
      <c r="C1086" s="8" t="s">
        <v>1119</v>
      </c>
      <c r="D1086" s="86" t="s">
        <v>24</v>
      </c>
      <c r="E1086" s="101">
        <v>0.56999999999999995</v>
      </c>
    </row>
    <row r="1087" spans="2:5" ht="50.1" customHeight="1">
      <c r="B1087" s="86">
        <v>95618</v>
      </c>
      <c r="C1087" s="8" t="s">
        <v>1120</v>
      </c>
      <c r="D1087" s="86" t="s">
        <v>24</v>
      </c>
      <c r="E1087" s="101">
        <v>0.12</v>
      </c>
    </row>
    <row r="1088" spans="2:5" ht="50.1" customHeight="1">
      <c r="B1088" s="86">
        <v>95619</v>
      </c>
      <c r="C1088" s="8" t="s">
        <v>1121</v>
      </c>
      <c r="D1088" s="86" t="s">
        <v>24</v>
      </c>
      <c r="E1088" s="101">
        <v>0.71</v>
      </c>
    </row>
    <row r="1089" spans="2:5" ht="50.1" customHeight="1">
      <c r="B1089" s="86">
        <v>95627</v>
      </c>
      <c r="C1089" s="8" t="s">
        <v>1122</v>
      </c>
      <c r="D1089" s="86" t="s">
        <v>24</v>
      </c>
      <c r="E1089" s="101">
        <v>22.95</v>
      </c>
    </row>
    <row r="1090" spans="2:5" ht="50.1" customHeight="1">
      <c r="B1090" s="86">
        <v>95628</v>
      </c>
      <c r="C1090" s="8" t="s">
        <v>1123</v>
      </c>
      <c r="D1090" s="86" t="s">
        <v>24</v>
      </c>
      <c r="E1090" s="101">
        <v>6.03</v>
      </c>
    </row>
    <row r="1091" spans="2:5" ht="50.1" customHeight="1">
      <c r="B1091" s="86">
        <v>95629</v>
      </c>
      <c r="C1091" s="8" t="s">
        <v>1124</v>
      </c>
      <c r="D1091" s="86" t="s">
        <v>24</v>
      </c>
      <c r="E1091" s="101">
        <v>28.72</v>
      </c>
    </row>
    <row r="1092" spans="2:5" ht="50.1" customHeight="1">
      <c r="B1092" s="86">
        <v>95630</v>
      </c>
      <c r="C1092" s="8" t="s">
        <v>1125</v>
      </c>
      <c r="D1092" s="86" t="s">
        <v>24</v>
      </c>
      <c r="E1092" s="101">
        <v>60.1</v>
      </c>
    </row>
    <row r="1093" spans="2:5" ht="50.1" customHeight="1">
      <c r="B1093" s="86">
        <v>95698</v>
      </c>
      <c r="C1093" s="8" t="s">
        <v>1126</v>
      </c>
      <c r="D1093" s="86" t="s">
        <v>24</v>
      </c>
      <c r="E1093" s="101">
        <v>2.3199999999999998</v>
      </c>
    </row>
    <row r="1094" spans="2:5" ht="50.1" customHeight="1">
      <c r="B1094" s="86">
        <v>95699</v>
      </c>
      <c r="C1094" s="8" t="s">
        <v>1127</v>
      </c>
      <c r="D1094" s="86" t="s">
        <v>24</v>
      </c>
      <c r="E1094" s="101">
        <v>0.52</v>
      </c>
    </row>
    <row r="1095" spans="2:5" ht="50.1" customHeight="1">
      <c r="B1095" s="86">
        <v>95700</v>
      </c>
      <c r="C1095" s="8" t="s">
        <v>1128</v>
      </c>
      <c r="D1095" s="86" t="s">
        <v>24</v>
      </c>
      <c r="E1095" s="101">
        <v>2.9</v>
      </c>
    </row>
    <row r="1096" spans="2:5" ht="50.1" customHeight="1">
      <c r="B1096" s="86">
        <v>95701</v>
      </c>
      <c r="C1096" s="8" t="s">
        <v>1129</v>
      </c>
      <c r="D1096" s="86" t="s">
        <v>24</v>
      </c>
      <c r="E1096" s="101">
        <v>1.9</v>
      </c>
    </row>
    <row r="1097" spans="2:5" ht="50.1" customHeight="1">
      <c r="B1097" s="86">
        <v>95704</v>
      </c>
      <c r="C1097" s="8" t="s">
        <v>1130</v>
      </c>
      <c r="D1097" s="86" t="s">
        <v>24</v>
      </c>
      <c r="E1097" s="101">
        <v>21.57</v>
      </c>
    </row>
    <row r="1098" spans="2:5" ht="50.1" customHeight="1">
      <c r="B1098" s="86">
        <v>95705</v>
      </c>
      <c r="C1098" s="8" t="s">
        <v>1131</v>
      </c>
      <c r="D1098" s="86" t="s">
        <v>24</v>
      </c>
      <c r="E1098" s="101">
        <v>5.66</v>
      </c>
    </row>
    <row r="1099" spans="2:5" ht="50.1" customHeight="1">
      <c r="B1099" s="86">
        <v>95706</v>
      </c>
      <c r="C1099" s="8" t="s">
        <v>1132</v>
      </c>
      <c r="D1099" s="86" t="s">
        <v>24</v>
      </c>
      <c r="E1099" s="101">
        <v>27</v>
      </c>
    </row>
    <row r="1100" spans="2:5" ht="50.1" customHeight="1">
      <c r="B1100" s="86">
        <v>95707</v>
      </c>
      <c r="C1100" s="8" t="s">
        <v>1133</v>
      </c>
      <c r="D1100" s="86" t="s">
        <v>24</v>
      </c>
      <c r="E1100" s="101">
        <v>21.27</v>
      </c>
    </row>
    <row r="1101" spans="2:5" ht="50.1" customHeight="1">
      <c r="B1101" s="86">
        <v>95710</v>
      </c>
      <c r="C1101" s="8" t="s">
        <v>1134</v>
      </c>
      <c r="D1101" s="86" t="s">
        <v>24</v>
      </c>
      <c r="E1101" s="101">
        <v>25.93</v>
      </c>
    </row>
    <row r="1102" spans="2:5" ht="50.1" customHeight="1">
      <c r="B1102" s="86">
        <v>95711</v>
      </c>
      <c r="C1102" s="8" t="s">
        <v>1135</v>
      </c>
      <c r="D1102" s="86" t="s">
        <v>24</v>
      </c>
      <c r="E1102" s="101">
        <v>6.66</v>
      </c>
    </row>
    <row r="1103" spans="2:5" ht="50.1" customHeight="1">
      <c r="B1103" s="86">
        <v>95712</v>
      </c>
      <c r="C1103" s="8" t="s">
        <v>1136</v>
      </c>
      <c r="D1103" s="86" t="s">
        <v>24</v>
      </c>
      <c r="E1103" s="101">
        <v>32.42</v>
      </c>
    </row>
    <row r="1104" spans="2:5" ht="50.1" customHeight="1">
      <c r="B1104" s="86">
        <v>95713</v>
      </c>
      <c r="C1104" s="8" t="s">
        <v>1137</v>
      </c>
      <c r="D1104" s="86" t="s">
        <v>24</v>
      </c>
      <c r="E1104" s="101">
        <v>74.489999999999995</v>
      </c>
    </row>
    <row r="1105" spans="2:5" ht="50.1" customHeight="1">
      <c r="B1105" s="86">
        <v>95716</v>
      </c>
      <c r="C1105" s="8" t="s">
        <v>1138</v>
      </c>
      <c r="D1105" s="86" t="s">
        <v>24</v>
      </c>
      <c r="E1105" s="101">
        <v>24.96</v>
      </c>
    </row>
    <row r="1106" spans="2:5" ht="50.1" customHeight="1">
      <c r="B1106" s="86">
        <v>95717</v>
      </c>
      <c r="C1106" s="8" t="s">
        <v>1139</v>
      </c>
      <c r="D1106" s="86" t="s">
        <v>24</v>
      </c>
      <c r="E1106" s="101">
        <v>6.42</v>
      </c>
    </row>
    <row r="1107" spans="2:5" ht="50.1" customHeight="1">
      <c r="B1107" s="86">
        <v>95718</v>
      </c>
      <c r="C1107" s="8" t="s">
        <v>1140</v>
      </c>
      <c r="D1107" s="86" t="s">
        <v>24</v>
      </c>
      <c r="E1107" s="101">
        <v>31.21</v>
      </c>
    </row>
    <row r="1108" spans="2:5" ht="50.1" customHeight="1">
      <c r="B1108" s="86">
        <v>95719</v>
      </c>
      <c r="C1108" s="8" t="s">
        <v>1141</v>
      </c>
      <c r="D1108" s="86" t="s">
        <v>24</v>
      </c>
      <c r="E1108" s="101">
        <v>74.489999999999995</v>
      </c>
    </row>
    <row r="1109" spans="2:5" ht="50.1" customHeight="1">
      <c r="B1109" s="86">
        <v>95869</v>
      </c>
      <c r="C1109" s="8" t="s">
        <v>1142</v>
      </c>
      <c r="D1109" s="86" t="s">
        <v>24</v>
      </c>
      <c r="E1109" s="101">
        <v>1.22</v>
      </c>
    </row>
    <row r="1110" spans="2:5" ht="50.1" customHeight="1">
      <c r="B1110" s="86">
        <v>95870</v>
      </c>
      <c r="C1110" s="8" t="s">
        <v>1143</v>
      </c>
      <c r="D1110" s="86" t="s">
        <v>24</v>
      </c>
      <c r="E1110" s="101">
        <v>3.18</v>
      </c>
    </row>
    <row r="1111" spans="2:5" ht="50.1" customHeight="1">
      <c r="B1111" s="86">
        <v>95871</v>
      </c>
      <c r="C1111" s="8" t="s">
        <v>1144</v>
      </c>
      <c r="D1111" s="86" t="s">
        <v>24</v>
      </c>
      <c r="E1111" s="101">
        <v>154.79</v>
      </c>
    </row>
    <row r="1112" spans="2:5" ht="50.1" customHeight="1">
      <c r="B1112" s="86">
        <v>95874</v>
      </c>
      <c r="C1112" s="8" t="s">
        <v>1145</v>
      </c>
      <c r="D1112" s="86" t="s">
        <v>24</v>
      </c>
      <c r="E1112" s="101">
        <v>3.56</v>
      </c>
    </row>
    <row r="1113" spans="2:5" ht="50.1" customHeight="1">
      <c r="B1113" s="86">
        <v>96008</v>
      </c>
      <c r="C1113" s="8" t="s">
        <v>1146</v>
      </c>
      <c r="D1113" s="86" t="s">
        <v>24</v>
      </c>
      <c r="E1113" s="101">
        <v>12.4</v>
      </c>
    </row>
    <row r="1114" spans="2:5" ht="50.1" customHeight="1">
      <c r="B1114" s="86">
        <v>96009</v>
      </c>
      <c r="C1114" s="8" t="s">
        <v>1147</v>
      </c>
      <c r="D1114" s="86" t="s">
        <v>24</v>
      </c>
      <c r="E1114" s="101">
        <v>3.25</v>
      </c>
    </row>
    <row r="1115" spans="2:5" ht="50.1" customHeight="1">
      <c r="B1115" s="86">
        <v>96011</v>
      </c>
      <c r="C1115" s="8" t="s">
        <v>1148</v>
      </c>
      <c r="D1115" s="86" t="s">
        <v>24</v>
      </c>
      <c r="E1115" s="101">
        <v>13.56</v>
      </c>
    </row>
    <row r="1116" spans="2:5" ht="50.1" customHeight="1">
      <c r="B1116" s="86">
        <v>96012</v>
      </c>
      <c r="C1116" s="8" t="s">
        <v>1149</v>
      </c>
      <c r="D1116" s="86" t="s">
        <v>24</v>
      </c>
      <c r="E1116" s="101">
        <v>57.85</v>
      </c>
    </row>
    <row r="1117" spans="2:5" ht="50.1" customHeight="1">
      <c r="B1117" s="86">
        <v>96015</v>
      </c>
      <c r="C1117" s="8" t="s">
        <v>1150</v>
      </c>
      <c r="D1117" s="86" t="s">
        <v>24</v>
      </c>
      <c r="E1117" s="101">
        <v>12.28</v>
      </c>
    </row>
    <row r="1118" spans="2:5" ht="50.1" customHeight="1">
      <c r="B1118" s="86">
        <v>96016</v>
      </c>
      <c r="C1118" s="8" t="s">
        <v>1151</v>
      </c>
      <c r="D1118" s="86" t="s">
        <v>24</v>
      </c>
      <c r="E1118" s="101">
        <v>3.22</v>
      </c>
    </row>
    <row r="1119" spans="2:5" ht="50.1" customHeight="1">
      <c r="B1119" s="86">
        <v>96018</v>
      </c>
      <c r="C1119" s="8" t="s">
        <v>1152</v>
      </c>
      <c r="D1119" s="86" t="s">
        <v>24</v>
      </c>
      <c r="E1119" s="101">
        <v>13.43</v>
      </c>
    </row>
    <row r="1120" spans="2:5" ht="50.1" customHeight="1">
      <c r="B1120" s="86">
        <v>96019</v>
      </c>
      <c r="C1120" s="8" t="s">
        <v>1153</v>
      </c>
      <c r="D1120" s="86" t="s">
        <v>24</v>
      </c>
      <c r="E1120" s="101">
        <v>57.85</v>
      </c>
    </row>
    <row r="1121" spans="2:5" ht="50.1" customHeight="1">
      <c r="B1121" s="86">
        <v>96023</v>
      </c>
      <c r="C1121" s="8" t="s">
        <v>1154</v>
      </c>
      <c r="D1121" s="86" t="s">
        <v>24</v>
      </c>
      <c r="E1121" s="101">
        <v>9.5299999999999994</v>
      </c>
    </row>
    <row r="1122" spans="2:5" ht="50.1" customHeight="1">
      <c r="B1122" s="86">
        <v>96024</v>
      </c>
      <c r="C1122" s="8" t="s">
        <v>1155</v>
      </c>
      <c r="D1122" s="86" t="s">
        <v>24</v>
      </c>
      <c r="E1122" s="101">
        <v>2.5</v>
      </c>
    </row>
    <row r="1123" spans="2:5" ht="50.1" customHeight="1">
      <c r="B1123" s="86">
        <v>96026</v>
      </c>
      <c r="C1123" s="8" t="s">
        <v>1156</v>
      </c>
      <c r="D1123" s="86" t="s">
        <v>24</v>
      </c>
      <c r="E1123" s="101">
        <v>10.42</v>
      </c>
    </row>
    <row r="1124" spans="2:5" ht="50.1" customHeight="1">
      <c r="B1124" s="86">
        <v>96027</v>
      </c>
      <c r="C1124" s="8" t="s">
        <v>1157</v>
      </c>
      <c r="D1124" s="86" t="s">
        <v>24</v>
      </c>
      <c r="E1124" s="101">
        <v>40.31</v>
      </c>
    </row>
    <row r="1125" spans="2:5" ht="50.1" customHeight="1">
      <c r="B1125" s="86">
        <v>96030</v>
      </c>
      <c r="C1125" s="8" t="s">
        <v>1158</v>
      </c>
      <c r="D1125" s="86" t="s">
        <v>24</v>
      </c>
      <c r="E1125" s="101">
        <v>15.37</v>
      </c>
    </row>
    <row r="1126" spans="2:5" ht="50.1" customHeight="1">
      <c r="B1126" s="86">
        <v>96031</v>
      </c>
      <c r="C1126" s="8" t="s">
        <v>1159</v>
      </c>
      <c r="D1126" s="86" t="s">
        <v>24</v>
      </c>
      <c r="E1126" s="101">
        <v>5.37</v>
      </c>
    </row>
    <row r="1127" spans="2:5" ht="50.1" customHeight="1">
      <c r="B1127" s="86">
        <v>96032</v>
      </c>
      <c r="C1127" s="8" t="s">
        <v>1160</v>
      </c>
      <c r="D1127" s="86" t="s">
        <v>24</v>
      </c>
      <c r="E1127" s="101">
        <v>1.1000000000000001</v>
      </c>
    </row>
    <row r="1128" spans="2:5" ht="50.1" customHeight="1">
      <c r="B1128" s="86">
        <v>96033</v>
      </c>
      <c r="C1128" s="8" t="s">
        <v>1161</v>
      </c>
      <c r="D1128" s="86" t="s">
        <v>24</v>
      </c>
      <c r="E1128" s="101">
        <v>28.83</v>
      </c>
    </row>
    <row r="1129" spans="2:5" ht="50.1" customHeight="1">
      <c r="B1129" s="86">
        <v>96034</v>
      </c>
      <c r="C1129" s="8" t="s">
        <v>1162</v>
      </c>
      <c r="D1129" s="86" t="s">
        <v>24</v>
      </c>
      <c r="E1129" s="101">
        <v>109.08</v>
      </c>
    </row>
    <row r="1130" spans="2:5" ht="50.1" customHeight="1">
      <c r="B1130" s="86">
        <v>96053</v>
      </c>
      <c r="C1130" s="8" t="s">
        <v>1163</v>
      </c>
      <c r="D1130" s="86" t="s">
        <v>24</v>
      </c>
      <c r="E1130" s="101">
        <v>9.65</v>
      </c>
    </row>
    <row r="1131" spans="2:5" ht="50.1" customHeight="1">
      <c r="B1131" s="86">
        <v>96054</v>
      </c>
      <c r="C1131" s="8" t="s">
        <v>1164</v>
      </c>
      <c r="D1131" s="86" t="s">
        <v>24</v>
      </c>
      <c r="E1131" s="101">
        <v>16.690000000000001</v>
      </c>
    </row>
    <row r="1132" spans="2:5" ht="50.1" customHeight="1">
      <c r="B1132" s="86">
        <v>96055</v>
      </c>
      <c r="C1132" s="8" t="s">
        <v>1165</v>
      </c>
      <c r="D1132" s="86" t="s">
        <v>24</v>
      </c>
      <c r="E1132" s="102">
        <v>2.5299999999999998</v>
      </c>
    </row>
    <row r="1133" spans="2:5" ht="50.1" customHeight="1">
      <c r="B1133" s="86">
        <v>96056</v>
      </c>
      <c r="C1133" s="8" t="s">
        <v>1166</v>
      </c>
      <c r="D1133" s="86" t="s">
        <v>24</v>
      </c>
      <c r="E1133" s="101">
        <v>10.55</v>
      </c>
    </row>
    <row r="1134" spans="2:5" ht="50.1" customHeight="1">
      <c r="B1134" s="86">
        <v>96057</v>
      </c>
      <c r="C1134" s="8" t="s">
        <v>1167</v>
      </c>
      <c r="D1134" s="86" t="s">
        <v>24</v>
      </c>
      <c r="E1134" s="102">
        <v>40.31</v>
      </c>
    </row>
    <row r="1135" spans="2:5" ht="50.1" customHeight="1">
      <c r="B1135" s="86">
        <v>96060</v>
      </c>
      <c r="C1135" s="8" t="s">
        <v>1168</v>
      </c>
      <c r="D1135" s="86" t="s">
        <v>24</v>
      </c>
      <c r="E1135" s="101">
        <v>3.21</v>
      </c>
    </row>
    <row r="1136" spans="2:5" ht="50.1" customHeight="1">
      <c r="B1136" s="86">
        <v>96061</v>
      </c>
      <c r="C1136" s="8" t="s">
        <v>1169</v>
      </c>
      <c r="D1136" s="86" t="s">
        <v>24</v>
      </c>
      <c r="E1136" s="102">
        <v>20.87</v>
      </c>
    </row>
    <row r="1137" spans="2:5" ht="50.1" customHeight="1">
      <c r="B1137" s="86">
        <v>96062</v>
      </c>
      <c r="C1137" s="8" t="s">
        <v>1170</v>
      </c>
      <c r="D1137" s="86" t="s">
        <v>24</v>
      </c>
      <c r="E1137" s="101">
        <v>22.58</v>
      </c>
    </row>
    <row r="1138" spans="2:5" ht="50.1" customHeight="1">
      <c r="B1138" s="86">
        <v>96241</v>
      </c>
      <c r="C1138" s="8" t="s">
        <v>1171</v>
      </c>
      <c r="D1138" s="86" t="s">
        <v>24</v>
      </c>
      <c r="E1138" s="102">
        <v>14.36</v>
      </c>
    </row>
    <row r="1139" spans="2:5" ht="50.1" customHeight="1">
      <c r="B1139" s="86">
        <v>96242</v>
      </c>
      <c r="C1139" s="8" t="s">
        <v>1172</v>
      </c>
      <c r="D1139" s="86" t="s">
        <v>24</v>
      </c>
      <c r="E1139" s="101">
        <v>3.69</v>
      </c>
    </row>
    <row r="1140" spans="2:5" ht="50.1" customHeight="1">
      <c r="B1140" s="86">
        <v>96243</v>
      </c>
      <c r="C1140" s="8" t="s">
        <v>1173</v>
      </c>
      <c r="D1140" s="86" t="s">
        <v>24</v>
      </c>
      <c r="E1140" s="102">
        <v>17.95</v>
      </c>
    </row>
    <row r="1141" spans="2:5" ht="50.1" customHeight="1">
      <c r="B1141" s="86">
        <v>96244</v>
      </c>
      <c r="C1141" s="8" t="s">
        <v>1174</v>
      </c>
      <c r="D1141" s="86" t="s">
        <v>24</v>
      </c>
      <c r="E1141" s="102">
        <v>14.42</v>
      </c>
    </row>
    <row r="1142" spans="2:5" ht="50.1" customHeight="1">
      <c r="B1142" s="86">
        <v>96298</v>
      </c>
      <c r="C1142" s="8" t="s">
        <v>1175</v>
      </c>
      <c r="D1142" s="86" t="s">
        <v>24</v>
      </c>
      <c r="E1142" s="102">
        <v>33.69</v>
      </c>
    </row>
    <row r="1143" spans="2:5" ht="50.1" customHeight="1">
      <c r="B1143" s="86">
        <v>96299</v>
      </c>
      <c r="C1143" s="8" t="s">
        <v>1176</v>
      </c>
      <c r="D1143" s="86" t="s">
        <v>24</v>
      </c>
      <c r="E1143" s="102">
        <v>8.84</v>
      </c>
    </row>
    <row r="1144" spans="2:5" ht="50.1" customHeight="1">
      <c r="B1144" s="86">
        <v>96300</v>
      </c>
      <c r="C1144" s="8" t="s">
        <v>1177</v>
      </c>
      <c r="D1144" s="86" t="s">
        <v>24</v>
      </c>
      <c r="E1144" s="102">
        <v>42.16</v>
      </c>
    </row>
    <row r="1145" spans="2:5" ht="50.1" customHeight="1">
      <c r="B1145" s="86">
        <v>96301</v>
      </c>
      <c r="C1145" s="8" t="s">
        <v>1178</v>
      </c>
      <c r="D1145" s="86" t="s">
        <v>24</v>
      </c>
      <c r="E1145" s="102">
        <v>52.87</v>
      </c>
    </row>
    <row r="1146" spans="2:5" ht="50.1" customHeight="1">
      <c r="B1146" s="86">
        <v>96304</v>
      </c>
      <c r="C1146" s="8" t="s">
        <v>1179</v>
      </c>
      <c r="D1146" s="86" t="s">
        <v>24</v>
      </c>
      <c r="E1146" s="102">
        <v>0.11</v>
      </c>
    </row>
    <row r="1147" spans="2:5" ht="50.1" customHeight="1">
      <c r="B1147" s="86">
        <v>96305</v>
      </c>
      <c r="C1147" s="8" t="s">
        <v>1180</v>
      </c>
      <c r="D1147" s="86" t="s">
        <v>24</v>
      </c>
      <c r="E1147" s="101">
        <v>0.03</v>
      </c>
    </row>
    <row r="1148" spans="2:5" ht="50.1" customHeight="1">
      <c r="B1148" s="86">
        <v>96306</v>
      </c>
      <c r="C1148" s="8" t="s">
        <v>1181</v>
      </c>
      <c r="D1148" s="86" t="s">
        <v>24</v>
      </c>
      <c r="E1148" s="101">
        <v>0.14000000000000001</v>
      </c>
    </row>
    <row r="1149" spans="2:5" ht="50.1" customHeight="1">
      <c r="B1149" s="86">
        <v>96307</v>
      </c>
      <c r="C1149" s="8" t="s">
        <v>1182</v>
      </c>
      <c r="D1149" s="86" t="s">
        <v>24</v>
      </c>
      <c r="E1149" s="101">
        <v>0.77</v>
      </c>
    </row>
    <row r="1150" spans="2:5" ht="50.1" customHeight="1">
      <c r="B1150" s="86">
        <v>96457</v>
      </c>
      <c r="C1150" s="8" t="s">
        <v>1183</v>
      </c>
      <c r="D1150" s="86" t="s">
        <v>24</v>
      </c>
      <c r="E1150" s="101">
        <v>52.87</v>
      </c>
    </row>
    <row r="1151" spans="2:5" ht="50.1" customHeight="1">
      <c r="B1151" s="86">
        <v>96458</v>
      </c>
      <c r="C1151" s="8" t="s">
        <v>1184</v>
      </c>
      <c r="D1151" s="86" t="s">
        <v>24</v>
      </c>
      <c r="E1151" s="102">
        <v>31.86</v>
      </c>
    </row>
    <row r="1152" spans="2:5" ht="50.1" customHeight="1">
      <c r="B1152" s="86">
        <v>96459</v>
      </c>
      <c r="C1152" s="8" t="s">
        <v>1185</v>
      </c>
      <c r="D1152" s="86" t="s">
        <v>24</v>
      </c>
      <c r="E1152" s="102">
        <v>6.68</v>
      </c>
    </row>
    <row r="1153" spans="2:5" ht="50.1" customHeight="1">
      <c r="B1153" s="86">
        <v>96460</v>
      </c>
      <c r="C1153" s="8" t="s">
        <v>1186</v>
      </c>
      <c r="D1153" s="86" t="s">
        <v>24</v>
      </c>
      <c r="E1153" s="102">
        <v>25.46</v>
      </c>
    </row>
    <row r="1154" spans="2:5" ht="50.1" customHeight="1">
      <c r="B1154" s="86">
        <v>98760</v>
      </c>
      <c r="C1154" s="8" t="s">
        <v>1187</v>
      </c>
      <c r="D1154" s="86" t="s">
        <v>24</v>
      </c>
      <c r="E1154" s="102">
        <v>7.0000000000000007E-2</v>
      </c>
    </row>
    <row r="1155" spans="2:5" ht="50.1" customHeight="1">
      <c r="B1155" s="86">
        <v>98761</v>
      </c>
      <c r="C1155" s="8" t="s">
        <v>1188</v>
      </c>
      <c r="D1155" s="86" t="s">
        <v>24</v>
      </c>
      <c r="E1155" s="102">
        <v>0.01</v>
      </c>
    </row>
    <row r="1156" spans="2:5" ht="50.1" customHeight="1">
      <c r="B1156" s="86">
        <v>98762</v>
      </c>
      <c r="C1156" s="8" t="s">
        <v>1189</v>
      </c>
      <c r="D1156" s="86" t="s">
        <v>24</v>
      </c>
      <c r="E1156" s="102">
        <v>0.09</v>
      </c>
    </row>
    <row r="1157" spans="2:5" ht="50.1" customHeight="1">
      <c r="B1157" s="86">
        <v>98763</v>
      </c>
      <c r="C1157" s="8" t="s">
        <v>1190</v>
      </c>
      <c r="D1157" s="86" t="s">
        <v>24</v>
      </c>
      <c r="E1157" s="101">
        <v>2.79</v>
      </c>
    </row>
    <row r="1158" spans="2:5" ht="50.1" customHeight="1">
      <c r="B1158" s="86">
        <v>99829</v>
      </c>
      <c r="C1158" s="8" t="s">
        <v>21779</v>
      </c>
      <c r="D1158" s="86" t="s">
        <v>24</v>
      </c>
      <c r="E1158" s="102">
        <v>0.11</v>
      </c>
    </row>
    <row r="1159" spans="2:5" ht="50.1" customHeight="1">
      <c r="B1159" s="86">
        <v>99830</v>
      </c>
      <c r="C1159" s="8" t="s">
        <v>21780</v>
      </c>
      <c r="D1159" s="86" t="s">
        <v>24</v>
      </c>
      <c r="E1159" s="101">
        <v>0.02</v>
      </c>
    </row>
    <row r="1160" spans="2:5" ht="50.1" customHeight="1">
      <c r="B1160" s="86">
        <v>99831</v>
      </c>
      <c r="C1160" s="8" t="s">
        <v>21781</v>
      </c>
      <c r="D1160" s="86" t="s">
        <v>24</v>
      </c>
      <c r="E1160" s="101">
        <v>0.15</v>
      </c>
    </row>
    <row r="1161" spans="2:5" ht="50.1" customHeight="1">
      <c r="B1161" s="86">
        <v>99832</v>
      </c>
      <c r="C1161" s="8" t="s">
        <v>21782</v>
      </c>
      <c r="D1161" s="86" t="s">
        <v>24</v>
      </c>
      <c r="E1161" s="101">
        <v>0.72</v>
      </c>
    </row>
    <row r="1162" spans="2:5" ht="50.1" customHeight="1">
      <c r="B1162" s="86">
        <v>55960</v>
      </c>
      <c r="C1162" s="8" t="s">
        <v>1191</v>
      </c>
      <c r="D1162" s="86" t="s">
        <v>6403</v>
      </c>
      <c r="E1162" s="101">
        <v>4.72</v>
      </c>
    </row>
    <row r="1163" spans="2:5" ht="50.1" customHeight="1">
      <c r="B1163" s="86">
        <v>92259</v>
      </c>
      <c r="C1163" s="8" t="s">
        <v>22093</v>
      </c>
      <c r="D1163" s="86" t="s">
        <v>6341</v>
      </c>
      <c r="E1163" s="101">
        <v>319.68</v>
      </c>
    </row>
    <row r="1164" spans="2:5" ht="50.1" customHeight="1">
      <c r="B1164" s="86">
        <v>92260</v>
      </c>
      <c r="C1164" s="8" t="s">
        <v>22094</v>
      </c>
      <c r="D1164" s="86" t="s">
        <v>6341</v>
      </c>
      <c r="E1164" s="101">
        <v>363.57</v>
      </c>
    </row>
    <row r="1165" spans="2:5" ht="50.1" customHeight="1">
      <c r="B1165" s="86">
        <v>92261</v>
      </c>
      <c r="C1165" s="8" t="s">
        <v>22095</v>
      </c>
      <c r="D1165" s="86" t="s">
        <v>6341</v>
      </c>
      <c r="E1165" s="101">
        <v>406.13</v>
      </c>
    </row>
    <row r="1166" spans="2:5" ht="50.1" customHeight="1">
      <c r="B1166" s="86">
        <v>92262</v>
      </c>
      <c r="C1166" s="8" t="s">
        <v>22096</v>
      </c>
      <c r="D1166" s="86" t="s">
        <v>6341</v>
      </c>
      <c r="E1166" s="101">
        <v>474.64</v>
      </c>
    </row>
    <row r="1167" spans="2:5" ht="50.1" customHeight="1">
      <c r="B1167" s="86">
        <v>92539</v>
      </c>
      <c r="C1167" s="8" t="s">
        <v>22097</v>
      </c>
      <c r="D1167" s="86" t="s">
        <v>6403</v>
      </c>
      <c r="E1167" s="101">
        <v>56.02</v>
      </c>
    </row>
    <row r="1168" spans="2:5" ht="50.1" customHeight="1">
      <c r="B1168" s="86">
        <v>92540</v>
      </c>
      <c r="C1168" s="8" t="s">
        <v>22098</v>
      </c>
      <c r="D1168" s="86" t="s">
        <v>6403</v>
      </c>
      <c r="E1168" s="101">
        <v>62.6</v>
      </c>
    </row>
    <row r="1169" spans="2:5" ht="50.1" customHeight="1">
      <c r="B1169" s="86">
        <v>92541</v>
      </c>
      <c r="C1169" s="8" t="s">
        <v>22099</v>
      </c>
      <c r="D1169" s="86" t="s">
        <v>6403</v>
      </c>
      <c r="E1169" s="101">
        <v>60.16</v>
      </c>
    </row>
    <row r="1170" spans="2:5" ht="50.1" customHeight="1">
      <c r="B1170" s="86">
        <v>92542</v>
      </c>
      <c r="C1170" s="8" t="s">
        <v>22100</v>
      </c>
      <c r="D1170" s="86" t="s">
        <v>6403</v>
      </c>
      <c r="E1170" s="101">
        <v>72.5</v>
      </c>
    </row>
    <row r="1171" spans="2:5" ht="50.1" customHeight="1">
      <c r="B1171" s="86">
        <v>92543</v>
      </c>
      <c r="C1171" s="8" t="s">
        <v>22101</v>
      </c>
      <c r="D1171" s="86" t="s">
        <v>6403</v>
      </c>
      <c r="E1171" s="101">
        <v>15.92</v>
      </c>
    </row>
    <row r="1172" spans="2:5" ht="50.1" customHeight="1">
      <c r="B1172" s="86">
        <v>92544</v>
      </c>
      <c r="C1172" s="8" t="s">
        <v>22102</v>
      </c>
      <c r="D1172" s="86" t="s">
        <v>6403</v>
      </c>
      <c r="E1172" s="101">
        <v>13.57</v>
      </c>
    </row>
    <row r="1173" spans="2:5" ht="50.1" customHeight="1">
      <c r="B1173" s="86">
        <v>92545</v>
      </c>
      <c r="C1173" s="8" t="s">
        <v>22103</v>
      </c>
      <c r="D1173" s="86" t="s">
        <v>6341</v>
      </c>
      <c r="E1173" s="101">
        <v>686.65</v>
      </c>
    </row>
    <row r="1174" spans="2:5" ht="50.1" customHeight="1">
      <c r="B1174" s="86">
        <v>92546</v>
      </c>
      <c r="C1174" s="8" t="s">
        <v>22104</v>
      </c>
      <c r="D1174" s="86" t="s">
        <v>6341</v>
      </c>
      <c r="E1174" s="101">
        <v>842</v>
      </c>
    </row>
    <row r="1175" spans="2:5" ht="50.1" customHeight="1">
      <c r="B1175" s="86">
        <v>92547</v>
      </c>
      <c r="C1175" s="8" t="s">
        <v>22105</v>
      </c>
      <c r="D1175" s="86" t="s">
        <v>6341</v>
      </c>
      <c r="E1175" s="101">
        <v>889.81</v>
      </c>
    </row>
    <row r="1176" spans="2:5" ht="50.1" customHeight="1">
      <c r="B1176" s="86">
        <v>92548</v>
      </c>
      <c r="C1176" s="8" t="s">
        <v>22106</v>
      </c>
      <c r="D1176" s="86" t="s">
        <v>6341</v>
      </c>
      <c r="E1176" s="101">
        <v>991.17</v>
      </c>
    </row>
    <row r="1177" spans="2:5" ht="50.1" customHeight="1">
      <c r="B1177" s="86">
        <v>92549</v>
      </c>
      <c r="C1177" s="8" t="s">
        <v>22107</v>
      </c>
      <c r="D1177" s="86" t="s">
        <v>6341</v>
      </c>
      <c r="E1177" s="101">
        <v>1244.27</v>
      </c>
    </row>
    <row r="1178" spans="2:5" ht="50.1" customHeight="1">
      <c r="B1178" s="86">
        <v>92550</v>
      </c>
      <c r="C1178" s="8" t="s">
        <v>22108</v>
      </c>
      <c r="D1178" s="86" t="s">
        <v>6341</v>
      </c>
      <c r="E1178" s="101">
        <v>1497.14</v>
      </c>
    </row>
    <row r="1179" spans="2:5" ht="50.1" customHeight="1">
      <c r="B1179" s="86">
        <v>92551</v>
      </c>
      <c r="C1179" s="8" t="s">
        <v>22109</v>
      </c>
      <c r="D1179" s="86" t="s">
        <v>6341</v>
      </c>
      <c r="E1179" s="101">
        <v>1560.72</v>
      </c>
    </row>
    <row r="1180" spans="2:5" ht="50.1" customHeight="1">
      <c r="B1180" s="86">
        <v>92552</v>
      </c>
      <c r="C1180" s="8" t="s">
        <v>22110</v>
      </c>
      <c r="D1180" s="86" t="s">
        <v>6341</v>
      </c>
      <c r="E1180" s="101">
        <v>1702.49</v>
      </c>
    </row>
    <row r="1181" spans="2:5" ht="50.1" customHeight="1">
      <c r="B1181" s="86">
        <v>92553</v>
      </c>
      <c r="C1181" s="8" t="s">
        <v>22111</v>
      </c>
      <c r="D1181" s="86" t="s">
        <v>6341</v>
      </c>
      <c r="E1181" s="102">
        <v>1965.93</v>
      </c>
    </row>
    <row r="1182" spans="2:5" ht="50.1" customHeight="1">
      <c r="B1182" s="86">
        <v>92554</v>
      </c>
      <c r="C1182" s="8" t="s">
        <v>22112</v>
      </c>
      <c r="D1182" s="86" t="s">
        <v>6341</v>
      </c>
      <c r="E1182" s="101">
        <v>2038.28</v>
      </c>
    </row>
    <row r="1183" spans="2:5" ht="50.1" customHeight="1">
      <c r="B1183" s="86">
        <v>92555</v>
      </c>
      <c r="C1183" s="8" t="s">
        <v>22113</v>
      </c>
      <c r="D1183" s="86" t="s">
        <v>6341</v>
      </c>
      <c r="E1183" s="101">
        <v>676.97</v>
      </c>
    </row>
    <row r="1184" spans="2:5" ht="50.1" customHeight="1">
      <c r="B1184" s="86">
        <v>92556</v>
      </c>
      <c r="C1184" s="8" t="s">
        <v>22114</v>
      </c>
      <c r="D1184" s="86" t="s">
        <v>6341</v>
      </c>
      <c r="E1184" s="101">
        <v>826.01</v>
      </c>
    </row>
    <row r="1185" spans="2:5" ht="50.1" customHeight="1">
      <c r="B1185" s="86">
        <v>92557</v>
      </c>
      <c r="C1185" s="8" t="s">
        <v>22115</v>
      </c>
      <c r="D1185" s="86" t="s">
        <v>6341</v>
      </c>
      <c r="E1185" s="101">
        <v>873.81</v>
      </c>
    </row>
    <row r="1186" spans="2:5" ht="50.1" customHeight="1">
      <c r="B1186" s="86">
        <v>92558</v>
      </c>
      <c r="C1186" s="8" t="s">
        <v>22116</v>
      </c>
      <c r="D1186" s="86" t="s">
        <v>6341</v>
      </c>
      <c r="E1186" s="101">
        <v>981.49</v>
      </c>
    </row>
    <row r="1187" spans="2:5" ht="50.1" customHeight="1">
      <c r="B1187" s="86">
        <v>92559</v>
      </c>
      <c r="C1187" s="8" t="s">
        <v>22117</v>
      </c>
      <c r="D1187" s="86" t="s">
        <v>6341</v>
      </c>
      <c r="E1187" s="101">
        <v>1227.22</v>
      </c>
    </row>
    <row r="1188" spans="2:5" ht="50.1" customHeight="1">
      <c r="B1188" s="86">
        <v>92560</v>
      </c>
      <c r="C1188" s="8" t="s">
        <v>22118</v>
      </c>
      <c r="D1188" s="86" t="s">
        <v>6341</v>
      </c>
      <c r="E1188" s="101">
        <v>1471.15</v>
      </c>
    </row>
    <row r="1189" spans="2:5" ht="50.1" customHeight="1">
      <c r="B1189" s="86">
        <v>92561</v>
      </c>
      <c r="C1189" s="8" t="s">
        <v>22119</v>
      </c>
      <c r="D1189" s="86" t="s">
        <v>6341</v>
      </c>
      <c r="E1189" s="101">
        <v>1535.88</v>
      </c>
    </row>
    <row r="1190" spans="2:5" ht="50.1" customHeight="1">
      <c r="B1190" s="86">
        <v>92562</v>
      </c>
      <c r="C1190" s="8" t="s">
        <v>22120</v>
      </c>
      <c r="D1190" s="86" t="s">
        <v>6341</v>
      </c>
      <c r="E1190" s="101">
        <v>1661.66</v>
      </c>
    </row>
    <row r="1191" spans="2:5" ht="50.1" customHeight="1">
      <c r="B1191" s="86">
        <v>92563</v>
      </c>
      <c r="C1191" s="8" t="s">
        <v>22121</v>
      </c>
      <c r="D1191" s="86" t="s">
        <v>6341</v>
      </c>
      <c r="E1191" s="101">
        <v>1916.26</v>
      </c>
    </row>
    <row r="1192" spans="2:5" ht="50.1" customHeight="1">
      <c r="B1192" s="86">
        <v>92564</v>
      </c>
      <c r="C1192" s="8" t="s">
        <v>22122</v>
      </c>
      <c r="D1192" s="86" t="s">
        <v>6341</v>
      </c>
      <c r="E1192" s="101">
        <v>1977.88</v>
      </c>
    </row>
    <row r="1193" spans="2:5" ht="50.1" customHeight="1">
      <c r="B1193" s="86">
        <v>92565</v>
      </c>
      <c r="C1193" s="8" t="s">
        <v>1192</v>
      </c>
      <c r="D1193" s="86" t="s">
        <v>6403</v>
      </c>
      <c r="E1193" s="101">
        <v>26.42</v>
      </c>
    </row>
    <row r="1194" spans="2:5" ht="50.1" customHeight="1">
      <c r="B1194" s="86">
        <v>92566</v>
      </c>
      <c r="C1194" s="8" t="s">
        <v>1193</v>
      </c>
      <c r="D1194" s="86" t="s">
        <v>6403</v>
      </c>
      <c r="E1194" s="101">
        <v>16.510000000000002</v>
      </c>
    </row>
    <row r="1195" spans="2:5" ht="50.1" customHeight="1">
      <c r="B1195" s="86">
        <v>92567</v>
      </c>
      <c r="C1195" s="8" t="s">
        <v>1194</v>
      </c>
      <c r="D1195" s="86" t="s">
        <v>6403</v>
      </c>
      <c r="E1195" s="101">
        <v>23.76</v>
      </c>
    </row>
    <row r="1196" spans="2:5" ht="50.1" customHeight="1">
      <c r="B1196" s="86">
        <v>100379</v>
      </c>
      <c r="C1196" s="8" t="s">
        <v>22123</v>
      </c>
      <c r="D1196" s="86" t="s">
        <v>6403</v>
      </c>
      <c r="E1196" s="101">
        <v>26.42</v>
      </c>
    </row>
    <row r="1197" spans="2:5" ht="50.1" customHeight="1">
      <c r="B1197" s="86">
        <v>100380</v>
      </c>
      <c r="C1197" s="8" t="s">
        <v>22124</v>
      </c>
      <c r="D1197" s="86" t="s">
        <v>6403</v>
      </c>
      <c r="E1197" s="101">
        <v>35.07</v>
      </c>
    </row>
    <row r="1198" spans="2:5" ht="50.1" customHeight="1">
      <c r="B1198" s="86">
        <v>100381</v>
      </c>
      <c r="C1198" s="8" t="s">
        <v>22125</v>
      </c>
      <c r="D1198" s="86" t="s">
        <v>6403</v>
      </c>
      <c r="E1198" s="101">
        <v>39.42</v>
      </c>
    </row>
    <row r="1199" spans="2:5" ht="50.1" customHeight="1">
      <c r="B1199" s="86">
        <v>100383</v>
      </c>
      <c r="C1199" s="8" t="s">
        <v>22126</v>
      </c>
      <c r="D1199" s="86" t="s">
        <v>6403</v>
      </c>
      <c r="E1199" s="101">
        <v>17.899999999999999</v>
      </c>
    </row>
    <row r="1200" spans="2:5" ht="50.1" customHeight="1">
      <c r="B1200" s="86">
        <v>100384</v>
      </c>
      <c r="C1200" s="8" t="s">
        <v>22127</v>
      </c>
      <c r="D1200" s="86" t="s">
        <v>6403</v>
      </c>
      <c r="E1200" s="101">
        <v>18.850000000000001</v>
      </c>
    </row>
    <row r="1201" spans="2:5" ht="50.1" customHeight="1">
      <c r="B1201" s="86">
        <v>100385</v>
      </c>
      <c r="C1201" s="8" t="s">
        <v>22128</v>
      </c>
      <c r="D1201" s="86" t="s">
        <v>6403</v>
      </c>
      <c r="E1201" s="101">
        <v>23.76</v>
      </c>
    </row>
    <row r="1202" spans="2:5" ht="50.1" customHeight="1">
      <c r="B1202" s="86">
        <v>100386</v>
      </c>
      <c r="C1202" s="8" t="s">
        <v>22129</v>
      </c>
      <c r="D1202" s="86" t="s">
        <v>6403</v>
      </c>
      <c r="E1202" s="101">
        <v>30.62</v>
      </c>
    </row>
    <row r="1203" spans="2:5" ht="50.1" customHeight="1">
      <c r="B1203" s="86">
        <v>100387</v>
      </c>
      <c r="C1203" s="8" t="s">
        <v>22130</v>
      </c>
      <c r="D1203" s="86" t="s">
        <v>6403</v>
      </c>
      <c r="E1203" s="101">
        <v>37.72</v>
      </c>
    </row>
    <row r="1204" spans="2:5" ht="50.1" customHeight="1">
      <c r="B1204" s="86">
        <v>100388</v>
      </c>
      <c r="C1204" s="8" t="s">
        <v>22131</v>
      </c>
      <c r="D1204" s="86" t="s">
        <v>6403</v>
      </c>
      <c r="E1204" s="101">
        <v>14.87</v>
      </c>
    </row>
    <row r="1205" spans="2:5" ht="50.1" customHeight="1">
      <c r="B1205" s="86">
        <v>100389</v>
      </c>
      <c r="C1205" s="8" t="s">
        <v>22132</v>
      </c>
      <c r="D1205" s="86" t="s">
        <v>6403</v>
      </c>
      <c r="E1205" s="101">
        <v>12.15</v>
      </c>
    </row>
    <row r="1206" spans="2:5" ht="50.1" customHeight="1">
      <c r="B1206" s="86">
        <v>100390</v>
      </c>
      <c r="C1206" s="8" t="s">
        <v>22133</v>
      </c>
      <c r="D1206" s="86" t="s">
        <v>6403</v>
      </c>
      <c r="E1206" s="101">
        <v>17.47</v>
      </c>
    </row>
    <row r="1207" spans="2:5" ht="50.1" customHeight="1">
      <c r="B1207" s="86">
        <v>100391</v>
      </c>
      <c r="C1207" s="8" t="s">
        <v>22134</v>
      </c>
      <c r="D1207" s="86" t="s">
        <v>6403</v>
      </c>
      <c r="E1207" s="101">
        <v>13.85</v>
      </c>
    </row>
    <row r="1208" spans="2:5" ht="50.1" customHeight="1">
      <c r="B1208" s="86">
        <v>100392</v>
      </c>
      <c r="C1208" s="8" t="s">
        <v>22135</v>
      </c>
      <c r="D1208" s="86" t="s">
        <v>6403</v>
      </c>
      <c r="E1208" s="101">
        <v>11.68</v>
      </c>
    </row>
    <row r="1209" spans="2:5" ht="50.1" customHeight="1">
      <c r="B1209" s="86">
        <v>100393</v>
      </c>
      <c r="C1209" s="8" t="s">
        <v>22136</v>
      </c>
      <c r="D1209" s="86" t="s">
        <v>6403</v>
      </c>
      <c r="E1209" s="101">
        <v>13.93</v>
      </c>
    </row>
    <row r="1210" spans="2:5" ht="50.1" customHeight="1">
      <c r="B1210" s="86">
        <v>100394</v>
      </c>
      <c r="C1210" s="8" t="s">
        <v>22137</v>
      </c>
      <c r="D1210" s="86" t="s">
        <v>6403</v>
      </c>
      <c r="E1210" s="101">
        <v>13.72</v>
      </c>
    </row>
    <row r="1211" spans="2:5" ht="50.1" customHeight="1">
      <c r="B1211" s="86">
        <v>100395</v>
      </c>
      <c r="C1211" s="8" t="s">
        <v>22138</v>
      </c>
      <c r="D1211" s="86" t="s">
        <v>6403</v>
      </c>
      <c r="E1211" s="101">
        <v>16.53</v>
      </c>
    </row>
    <row r="1212" spans="2:5" ht="50.1" customHeight="1">
      <c r="B1212" s="86">
        <v>94189</v>
      </c>
      <c r="C1212" s="8" t="s">
        <v>22139</v>
      </c>
      <c r="D1212" s="86" t="s">
        <v>6403</v>
      </c>
      <c r="E1212" s="101">
        <v>19.739999999999998</v>
      </c>
    </row>
    <row r="1213" spans="2:5" ht="50.1" customHeight="1">
      <c r="B1213" s="86">
        <v>94192</v>
      </c>
      <c r="C1213" s="8" t="s">
        <v>22140</v>
      </c>
      <c r="D1213" s="86" t="s">
        <v>6403</v>
      </c>
      <c r="E1213" s="101">
        <v>21.55</v>
      </c>
    </row>
    <row r="1214" spans="2:5" ht="50.1" customHeight="1">
      <c r="B1214" s="86">
        <v>94195</v>
      </c>
      <c r="C1214" s="8" t="s">
        <v>22141</v>
      </c>
      <c r="D1214" s="86" t="s">
        <v>6403</v>
      </c>
      <c r="E1214" s="101">
        <v>24.53</v>
      </c>
    </row>
    <row r="1215" spans="2:5" ht="50.1" customHeight="1">
      <c r="B1215" s="86">
        <v>94198</v>
      </c>
      <c r="C1215" s="8" t="s">
        <v>22142</v>
      </c>
      <c r="D1215" s="86" t="s">
        <v>6403</v>
      </c>
      <c r="E1215" s="101">
        <v>26.92</v>
      </c>
    </row>
    <row r="1216" spans="2:5" ht="50.1" customHeight="1">
      <c r="B1216" s="86">
        <v>94201</v>
      </c>
      <c r="C1216" s="8" t="s">
        <v>22143</v>
      </c>
      <c r="D1216" s="86" t="s">
        <v>6403</v>
      </c>
      <c r="E1216" s="101">
        <v>35.07</v>
      </c>
    </row>
    <row r="1217" spans="2:5" ht="50.1" customHeight="1">
      <c r="B1217" s="86">
        <v>94204</v>
      </c>
      <c r="C1217" s="8" t="s">
        <v>22144</v>
      </c>
      <c r="D1217" s="86" t="s">
        <v>6403</v>
      </c>
      <c r="E1217" s="101">
        <v>39.15</v>
      </c>
    </row>
    <row r="1218" spans="2:5" ht="50.1" customHeight="1">
      <c r="B1218" s="86">
        <v>94224</v>
      </c>
      <c r="C1218" s="8" t="s">
        <v>22145</v>
      </c>
      <c r="D1218" s="86" t="s">
        <v>6581</v>
      </c>
      <c r="E1218" s="101">
        <v>17.73</v>
      </c>
    </row>
    <row r="1219" spans="2:5" ht="50.1" customHeight="1">
      <c r="B1219" s="86">
        <v>94225</v>
      </c>
      <c r="C1219" s="8" t="s">
        <v>22146</v>
      </c>
      <c r="D1219" s="86" t="s">
        <v>6403</v>
      </c>
      <c r="E1219" s="101">
        <v>16.21</v>
      </c>
    </row>
    <row r="1220" spans="2:5" ht="50.1" customHeight="1">
      <c r="B1220" s="86">
        <v>94226</v>
      </c>
      <c r="C1220" s="8" t="s">
        <v>22147</v>
      </c>
      <c r="D1220" s="86" t="s">
        <v>6403</v>
      </c>
      <c r="E1220" s="101">
        <v>13.96</v>
      </c>
    </row>
    <row r="1221" spans="2:5" ht="50.1" customHeight="1">
      <c r="B1221" s="86">
        <v>94232</v>
      </c>
      <c r="C1221" s="8" t="s">
        <v>22148</v>
      </c>
      <c r="D1221" s="86" t="s">
        <v>6341</v>
      </c>
      <c r="E1221" s="101">
        <v>2.13</v>
      </c>
    </row>
    <row r="1222" spans="2:5" ht="50.1" customHeight="1">
      <c r="B1222" s="86">
        <v>94440</v>
      </c>
      <c r="C1222" s="8" t="s">
        <v>22149</v>
      </c>
      <c r="D1222" s="86" t="s">
        <v>6403</v>
      </c>
      <c r="E1222" s="101">
        <v>24.53</v>
      </c>
    </row>
    <row r="1223" spans="2:5" ht="50.1" customHeight="1">
      <c r="B1223" s="86">
        <v>94441</v>
      </c>
      <c r="C1223" s="8" t="s">
        <v>22150</v>
      </c>
      <c r="D1223" s="86" t="s">
        <v>6403</v>
      </c>
      <c r="E1223" s="101">
        <v>26.92</v>
      </c>
    </row>
    <row r="1224" spans="2:5" ht="50.1" customHeight="1">
      <c r="B1224" s="86">
        <v>94442</v>
      </c>
      <c r="C1224" s="8" t="s">
        <v>22151</v>
      </c>
      <c r="D1224" s="86" t="s">
        <v>6403</v>
      </c>
      <c r="E1224" s="101">
        <v>24.53</v>
      </c>
    </row>
    <row r="1225" spans="2:5" ht="50.1" customHeight="1">
      <c r="B1225" s="86">
        <v>94443</v>
      </c>
      <c r="C1225" s="8" t="s">
        <v>22152</v>
      </c>
      <c r="D1225" s="86" t="s">
        <v>6403</v>
      </c>
      <c r="E1225" s="101">
        <v>26.92</v>
      </c>
    </row>
    <row r="1226" spans="2:5" ht="50.1" customHeight="1">
      <c r="B1226" s="86">
        <v>94445</v>
      </c>
      <c r="C1226" s="8" t="s">
        <v>22153</v>
      </c>
      <c r="D1226" s="86" t="s">
        <v>6403</v>
      </c>
      <c r="E1226" s="101">
        <v>35.07</v>
      </c>
    </row>
    <row r="1227" spans="2:5" ht="50.1" customHeight="1">
      <c r="B1227" s="86">
        <v>94446</v>
      </c>
      <c r="C1227" s="8" t="s">
        <v>22154</v>
      </c>
      <c r="D1227" s="86" t="s">
        <v>6403</v>
      </c>
      <c r="E1227" s="101">
        <v>39.15</v>
      </c>
    </row>
    <row r="1228" spans="2:5" ht="50.1" customHeight="1">
      <c r="B1228" s="86">
        <v>94447</v>
      </c>
      <c r="C1228" s="8" t="s">
        <v>22155</v>
      </c>
      <c r="D1228" s="86" t="s">
        <v>6403</v>
      </c>
      <c r="E1228" s="101">
        <v>35.07</v>
      </c>
    </row>
    <row r="1229" spans="2:5" ht="50.1" customHeight="1">
      <c r="B1229" s="86">
        <v>94448</v>
      </c>
      <c r="C1229" s="8" t="s">
        <v>22156</v>
      </c>
      <c r="D1229" s="86" t="s">
        <v>6403</v>
      </c>
      <c r="E1229" s="101">
        <v>39.15</v>
      </c>
    </row>
    <row r="1230" spans="2:5" ht="50.1" customHeight="1">
      <c r="B1230" s="86">
        <v>94207</v>
      </c>
      <c r="C1230" s="8" t="s">
        <v>22157</v>
      </c>
      <c r="D1230" s="86" t="s">
        <v>6403</v>
      </c>
      <c r="E1230" s="101">
        <v>29.34</v>
      </c>
    </row>
    <row r="1231" spans="2:5" ht="50.1" customHeight="1">
      <c r="B1231" s="86">
        <v>94210</v>
      </c>
      <c r="C1231" s="8" t="s">
        <v>22158</v>
      </c>
      <c r="D1231" s="86" t="s">
        <v>6403</v>
      </c>
      <c r="E1231" s="101">
        <v>31.22</v>
      </c>
    </row>
    <row r="1232" spans="2:5" ht="50.1" customHeight="1">
      <c r="B1232" s="86">
        <v>94218</v>
      </c>
      <c r="C1232" s="8" t="s">
        <v>22159</v>
      </c>
      <c r="D1232" s="86" t="s">
        <v>6403</v>
      </c>
      <c r="E1232" s="101">
        <v>63.75</v>
      </c>
    </row>
    <row r="1233" spans="2:5" ht="50.1" customHeight="1">
      <c r="B1233" s="86" t="s">
        <v>1195</v>
      </c>
      <c r="C1233" s="8" t="s">
        <v>1196</v>
      </c>
      <c r="D1233" s="86" t="s">
        <v>6403</v>
      </c>
      <c r="E1233" s="101">
        <v>540.41</v>
      </c>
    </row>
    <row r="1234" spans="2:5" ht="50.1" customHeight="1">
      <c r="B1234" s="86" t="s">
        <v>1197</v>
      </c>
      <c r="C1234" s="8" t="s">
        <v>1198</v>
      </c>
      <c r="D1234" s="86" t="s">
        <v>6403</v>
      </c>
      <c r="E1234" s="101">
        <v>574.71</v>
      </c>
    </row>
    <row r="1235" spans="2:5" ht="50.1" customHeight="1">
      <c r="B1235" s="86" t="s">
        <v>1199</v>
      </c>
      <c r="C1235" s="8" t="s">
        <v>1200</v>
      </c>
      <c r="D1235" s="86" t="s">
        <v>6403</v>
      </c>
      <c r="E1235" s="101">
        <v>602.87</v>
      </c>
    </row>
    <row r="1236" spans="2:5" ht="50.1" customHeight="1">
      <c r="B1236" s="86" t="s">
        <v>1201</v>
      </c>
      <c r="C1236" s="8" t="s">
        <v>1202</v>
      </c>
      <c r="D1236" s="86" t="s">
        <v>6403</v>
      </c>
      <c r="E1236" s="101">
        <v>644.9</v>
      </c>
    </row>
    <row r="1237" spans="2:5" ht="50.1" customHeight="1">
      <c r="B1237" s="86" t="s">
        <v>1203</v>
      </c>
      <c r="C1237" s="8" t="s">
        <v>1204</v>
      </c>
      <c r="D1237" s="86" t="s">
        <v>6403</v>
      </c>
      <c r="E1237" s="101">
        <v>779.73</v>
      </c>
    </row>
    <row r="1238" spans="2:5" ht="50.1" customHeight="1">
      <c r="B1238" s="86" t="s">
        <v>1205</v>
      </c>
      <c r="C1238" s="8" t="s">
        <v>1206</v>
      </c>
      <c r="D1238" s="86" t="s">
        <v>6403</v>
      </c>
      <c r="E1238" s="101">
        <v>808.73</v>
      </c>
    </row>
    <row r="1239" spans="2:5" ht="50.1" customHeight="1">
      <c r="B1239" s="86" t="s">
        <v>1207</v>
      </c>
      <c r="C1239" s="8" t="s">
        <v>1208</v>
      </c>
      <c r="D1239" s="86" t="s">
        <v>6403</v>
      </c>
      <c r="E1239" s="101">
        <v>253.44</v>
      </c>
    </row>
    <row r="1240" spans="2:5" ht="50.1" customHeight="1">
      <c r="B1240" s="86" t="s">
        <v>1209</v>
      </c>
      <c r="C1240" s="8" t="s">
        <v>1210</v>
      </c>
      <c r="D1240" s="86" t="s">
        <v>6403</v>
      </c>
      <c r="E1240" s="101">
        <v>285.12</v>
      </c>
    </row>
    <row r="1241" spans="2:5" ht="50.1" customHeight="1">
      <c r="B1241" s="86" t="s">
        <v>1211</v>
      </c>
      <c r="C1241" s="8" t="s">
        <v>1212</v>
      </c>
      <c r="D1241" s="86" t="s">
        <v>6403</v>
      </c>
      <c r="E1241" s="101">
        <v>355.52</v>
      </c>
    </row>
    <row r="1242" spans="2:5" ht="50.1" customHeight="1">
      <c r="B1242" s="86" t="s">
        <v>1213</v>
      </c>
      <c r="C1242" s="8" t="s">
        <v>1214</v>
      </c>
      <c r="D1242" s="86" t="s">
        <v>6403</v>
      </c>
      <c r="E1242" s="101">
        <v>369.6</v>
      </c>
    </row>
    <row r="1243" spans="2:5" ht="50.1" customHeight="1">
      <c r="B1243" s="86">
        <v>94213</v>
      </c>
      <c r="C1243" s="8" t="s">
        <v>22160</v>
      </c>
      <c r="D1243" s="86" t="s">
        <v>6403</v>
      </c>
      <c r="E1243" s="101">
        <v>37.450000000000003</v>
      </c>
    </row>
    <row r="1244" spans="2:5" ht="50.1" customHeight="1">
      <c r="B1244" s="86">
        <v>94216</v>
      </c>
      <c r="C1244" s="8" t="s">
        <v>22161</v>
      </c>
      <c r="D1244" s="86" t="s">
        <v>6403</v>
      </c>
      <c r="E1244" s="101">
        <v>157.87</v>
      </c>
    </row>
    <row r="1245" spans="2:5" ht="50.1" customHeight="1">
      <c r="B1245" s="86">
        <v>94219</v>
      </c>
      <c r="C1245" s="8" t="s">
        <v>22162</v>
      </c>
      <c r="D1245" s="86" t="s">
        <v>6581</v>
      </c>
      <c r="E1245" s="101">
        <v>22.2</v>
      </c>
    </row>
    <row r="1246" spans="2:5" ht="50.1" customHeight="1">
      <c r="B1246" s="86">
        <v>94220</v>
      </c>
      <c r="C1246" s="8" t="s">
        <v>22163</v>
      </c>
      <c r="D1246" s="86" t="s">
        <v>6581</v>
      </c>
      <c r="E1246" s="101">
        <v>30.69</v>
      </c>
    </row>
    <row r="1247" spans="2:5" ht="50.1" customHeight="1">
      <c r="B1247" s="86">
        <v>94221</v>
      </c>
      <c r="C1247" s="8" t="s">
        <v>22164</v>
      </c>
      <c r="D1247" s="86" t="s">
        <v>6581</v>
      </c>
      <c r="E1247" s="101">
        <v>17.47</v>
      </c>
    </row>
    <row r="1248" spans="2:5" ht="50.1" customHeight="1">
      <c r="B1248" s="86">
        <v>94222</v>
      </c>
      <c r="C1248" s="8" t="s">
        <v>22165</v>
      </c>
      <c r="D1248" s="86" t="s">
        <v>6581</v>
      </c>
      <c r="E1248" s="101">
        <v>25.96</v>
      </c>
    </row>
    <row r="1249" spans="2:5" ht="50.1" customHeight="1">
      <c r="B1249" s="86">
        <v>94223</v>
      </c>
      <c r="C1249" s="8" t="s">
        <v>22166</v>
      </c>
      <c r="D1249" s="86" t="s">
        <v>6581</v>
      </c>
      <c r="E1249" s="101">
        <v>36.950000000000003</v>
      </c>
    </row>
    <row r="1250" spans="2:5" ht="50.1" customHeight="1">
      <c r="B1250" s="86">
        <v>94451</v>
      </c>
      <c r="C1250" s="8" t="s">
        <v>22167</v>
      </c>
      <c r="D1250" s="86" t="s">
        <v>6581</v>
      </c>
      <c r="E1250" s="101">
        <v>82.78</v>
      </c>
    </row>
    <row r="1251" spans="2:5" ht="50.1" customHeight="1">
      <c r="B1251" s="86">
        <v>100325</v>
      </c>
      <c r="C1251" s="8" t="s">
        <v>22168</v>
      </c>
      <c r="D1251" s="86" t="s">
        <v>6581</v>
      </c>
      <c r="E1251" s="101">
        <v>35.47</v>
      </c>
    </row>
    <row r="1252" spans="2:5" ht="50.1" customHeight="1">
      <c r="B1252" s="86">
        <v>100327</v>
      </c>
      <c r="C1252" s="8" t="s">
        <v>22169</v>
      </c>
      <c r="D1252" s="86" t="s">
        <v>6581</v>
      </c>
      <c r="E1252" s="101">
        <v>42.47</v>
      </c>
    </row>
    <row r="1253" spans="2:5" ht="50.1" customHeight="1">
      <c r="B1253" s="86">
        <v>100328</v>
      </c>
      <c r="C1253" s="8" t="s">
        <v>22170</v>
      </c>
      <c r="D1253" s="86" t="s">
        <v>6403</v>
      </c>
      <c r="E1253" s="101">
        <v>9.49</v>
      </c>
    </row>
    <row r="1254" spans="2:5" ht="50.1" customHeight="1">
      <c r="B1254" s="86">
        <v>100329</v>
      </c>
      <c r="C1254" s="8" t="s">
        <v>22171</v>
      </c>
      <c r="D1254" s="86" t="s">
        <v>6403</v>
      </c>
      <c r="E1254" s="101">
        <v>11.89</v>
      </c>
    </row>
    <row r="1255" spans="2:5" ht="50.1" customHeight="1">
      <c r="B1255" s="86">
        <v>100330</v>
      </c>
      <c r="C1255" s="8" t="s">
        <v>22172</v>
      </c>
      <c r="D1255" s="86" t="s">
        <v>6403</v>
      </c>
      <c r="E1255" s="101">
        <v>12.89</v>
      </c>
    </row>
    <row r="1256" spans="2:5" ht="50.1" customHeight="1">
      <c r="B1256" s="86">
        <v>100331</v>
      </c>
      <c r="C1256" s="8" t="s">
        <v>22173</v>
      </c>
      <c r="D1256" s="86" t="s">
        <v>6403</v>
      </c>
      <c r="E1256" s="101">
        <v>16.98</v>
      </c>
    </row>
    <row r="1257" spans="2:5" ht="50.1" customHeight="1">
      <c r="B1257" s="86">
        <v>94227</v>
      </c>
      <c r="C1257" s="8" t="s">
        <v>22174</v>
      </c>
      <c r="D1257" s="86" t="s">
        <v>6581</v>
      </c>
      <c r="E1257" s="101">
        <v>42.39</v>
      </c>
    </row>
    <row r="1258" spans="2:5" ht="50.1" customHeight="1">
      <c r="B1258" s="86">
        <v>94228</v>
      </c>
      <c r="C1258" s="8" t="s">
        <v>22175</v>
      </c>
      <c r="D1258" s="86" t="s">
        <v>6581</v>
      </c>
      <c r="E1258" s="101">
        <v>63.46</v>
      </c>
    </row>
    <row r="1259" spans="2:5" ht="50.1" customHeight="1">
      <c r="B1259" s="86">
        <v>94229</v>
      </c>
      <c r="C1259" s="8" t="s">
        <v>22176</v>
      </c>
      <c r="D1259" s="86" t="s">
        <v>6581</v>
      </c>
      <c r="E1259" s="101">
        <v>124.33</v>
      </c>
    </row>
    <row r="1260" spans="2:5" ht="50.1" customHeight="1">
      <c r="B1260" s="86">
        <v>94231</v>
      </c>
      <c r="C1260" s="8" t="s">
        <v>22177</v>
      </c>
      <c r="D1260" s="86" t="s">
        <v>6581</v>
      </c>
      <c r="E1260" s="101">
        <v>35.950000000000003</v>
      </c>
    </row>
    <row r="1261" spans="2:5" ht="50.1" customHeight="1">
      <c r="B1261" s="86">
        <v>94449</v>
      </c>
      <c r="C1261" s="8" t="s">
        <v>22178</v>
      </c>
      <c r="D1261" s="86" t="s">
        <v>6403</v>
      </c>
      <c r="E1261" s="101">
        <v>42.94</v>
      </c>
    </row>
    <row r="1262" spans="2:5" ht="50.1" customHeight="1">
      <c r="B1262" s="86" t="s">
        <v>1215</v>
      </c>
      <c r="C1262" s="8" t="s">
        <v>1216</v>
      </c>
      <c r="D1262" s="86" t="s">
        <v>6863</v>
      </c>
      <c r="E1262" s="101">
        <v>10.19</v>
      </c>
    </row>
    <row r="1263" spans="2:5" ht="50.1" customHeight="1">
      <c r="B1263" s="86" t="s">
        <v>1217</v>
      </c>
      <c r="C1263" s="8" t="s">
        <v>1218</v>
      </c>
      <c r="D1263" s="86" t="s">
        <v>6863</v>
      </c>
      <c r="E1263" s="101">
        <v>7.64</v>
      </c>
    </row>
    <row r="1264" spans="2:5" ht="50.1" customHeight="1">
      <c r="B1264" s="86">
        <v>92255</v>
      </c>
      <c r="C1264" s="8" t="s">
        <v>22179</v>
      </c>
      <c r="D1264" s="86" t="s">
        <v>6341</v>
      </c>
      <c r="E1264" s="101">
        <v>128.47999999999999</v>
      </c>
    </row>
    <row r="1265" spans="2:5" ht="50.1" customHeight="1">
      <c r="B1265" s="86">
        <v>92256</v>
      </c>
      <c r="C1265" s="8" t="s">
        <v>22180</v>
      </c>
      <c r="D1265" s="86" t="s">
        <v>6341</v>
      </c>
      <c r="E1265" s="101">
        <v>159.52000000000001</v>
      </c>
    </row>
    <row r="1266" spans="2:5" ht="50.1" customHeight="1">
      <c r="B1266" s="86">
        <v>92257</v>
      </c>
      <c r="C1266" s="8" t="s">
        <v>22181</v>
      </c>
      <c r="D1266" s="86" t="s">
        <v>6341</v>
      </c>
      <c r="E1266" s="101">
        <v>190.13</v>
      </c>
    </row>
    <row r="1267" spans="2:5" ht="50.1" customHeight="1">
      <c r="B1267" s="86">
        <v>92258</v>
      </c>
      <c r="C1267" s="8" t="s">
        <v>22182</v>
      </c>
      <c r="D1267" s="86" t="s">
        <v>6341</v>
      </c>
      <c r="E1267" s="101">
        <v>239.39</v>
      </c>
    </row>
    <row r="1268" spans="2:5" ht="50.1" customHeight="1">
      <c r="B1268" s="86">
        <v>92568</v>
      </c>
      <c r="C1268" s="8" t="s">
        <v>22183</v>
      </c>
      <c r="D1268" s="86" t="s">
        <v>6403</v>
      </c>
      <c r="E1268" s="101">
        <v>72.709999999999994</v>
      </c>
    </row>
    <row r="1269" spans="2:5" ht="50.1" customHeight="1">
      <c r="B1269" s="86">
        <v>92569</v>
      </c>
      <c r="C1269" s="8" t="s">
        <v>22184</v>
      </c>
      <c r="D1269" s="86" t="s">
        <v>6403</v>
      </c>
      <c r="E1269" s="101">
        <v>33.06</v>
      </c>
    </row>
    <row r="1270" spans="2:5" ht="50.1" customHeight="1">
      <c r="B1270" s="86">
        <v>92570</v>
      </c>
      <c r="C1270" s="8" t="s">
        <v>22185</v>
      </c>
      <c r="D1270" s="86" t="s">
        <v>6403</v>
      </c>
      <c r="E1270" s="101">
        <v>14.97</v>
      </c>
    </row>
    <row r="1271" spans="2:5" ht="50.1" customHeight="1">
      <c r="B1271" s="86">
        <v>92571</v>
      </c>
      <c r="C1271" s="8" t="s">
        <v>22186</v>
      </c>
      <c r="D1271" s="86" t="s">
        <v>6403</v>
      </c>
      <c r="E1271" s="101">
        <v>78.58</v>
      </c>
    </row>
    <row r="1272" spans="2:5" ht="50.1" customHeight="1">
      <c r="B1272" s="86">
        <v>92572</v>
      </c>
      <c r="C1272" s="8" t="s">
        <v>22187</v>
      </c>
      <c r="D1272" s="86" t="s">
        <v>6403</v>
      </c>
      <c r="E1272" s="102">
        <v>40.42</v>
      </c>
    </row>
    <row r="1273" spans="2:5" ht="50.1" customHeight="1">
      <c r="B1273" s="86">
        <v>92573</v>
      </c>
      <c r="C1273" s="8" t="s">
        <v>22188</v>
      </c>
      <c r="D1273" s="86" t="s">
        <v>6403</v>
      </c>
      <c r="E1273" s="101">
        <v>17.420000000000002</v>
      </c>
    </row>
    <row r="1274" spans="2:5" ht="50.1" customHeight="1">
      <c r="B1274" s="86">
        <v>92574</v>
      </c>
      <c r="C1274" s="8" t="s">
        <v>22189</v>
      </c>
      <c r="D1274" s="86" t="s">
        <v>6403</v>
      </c>
      <c r="E1274" s="101">
        <v>77.89</v>
      </c>
    </row>
    <row r="1275" spans="2:5" ht="50.1" customHeight="1">
      <c r="B1275" s="86">
        <v>92575</v>
      </c>
      <c r="C1275" s="8" t="s">
        <v>22190</v>
      </c>
      <c r="D1275" s="86" t="s">
        <v>6403</v>
      </c>
      <c r="E1275" s="101">
        <v>32.44</v>
      </c>
    </row>
    <row r="1276" spans="2:5" ht="50.1" customHeight="1">
      <c r="B1276" s="86">
        <v>92576</v>
      </c>
      <c r="C1276" s="8" t="s">
        <v>22191</v>
      </c>
      <c r="D1276" s="86" t="s">
        <v>6403</v>
      </c>
      <c r="E1276" s="101">
        <v>11.93</v>
      </c>
    </row>
    <row r="1277" spans="2:5" ht="50.1" customHeight="1">
      <c r="B1277" s="86">
        <v>92577</v>
      </c>
      <c r="C1277" s="8" t="s">
        <v>22192</v>
      </c>
      <c r="D1277" s="86" t="s">
        <v>6403</v>
      </c>
      <c r="E1277" s="101">
        <v>84.1</v>
      </c>
    </row>
    <row r="1278" spans="2:5" ht="50.1" customHeight="1">
      <c r="B1278" s="86">
        <v>92578</v>
      </c>
      <c r="C1278" s="8" t="s">
        <v>22193</v>
      </c>
      <c r="D1278" s="86" t="s">
        <v>6403</v>
      </c>
      <c r="E1278" s="101">
        <v>35.89</v>
      </c>
    </row>
    <row r="1279" spans="2:5" ht="50.1" customHeight="1">
      <c r="B1279" s="86">
        <v>92579</v>
      </c>
      <c r="C1279" s="8" t="s">
        <v>22194</v>
      </c>
      <c r="D1279" s="86" t="s">
        <v>6403</v>
      </c>
      <c r="E1279" s="101">
        <v>13.89</v>
      </c>
    </row>
    <row r="1280" spans="2:5" ht="50.1" customHeight="1">
      <c r="B1280" s="86">
        <v>92580</v>
      </c>
      <c r="C1280" s="8" t="s">
        <v>22195</v>
      </c>
      <c r="D1280" s="86" t="s">
        <v>6403</v>
      </c>
      <c r="E1280" s="101">
        <v>33.97</v>
      </c>
    </row>
    <row r="1281" spans="2:5" ht="50.1" customHeight="1">
      <c r="B1281" s="86">
        <v>92581</v>
      </c>
      <c r="C1281" s="8" t="s">
        <v>22196</v>
      </c>
      <c r="D1281" s="86" t="s">
        <v>6403</v>
      </c>
      <c r="E1281" s="101">
        <v>35.43</v>
      </c>
    </row>
    <row r="1282" spans="2:5" ht="50.1" customHeight="1">
      <c r="B1282" s="86">
        <v>92582</v>
      </c>
      <c r="C1282" s="8" t="s">
        <v>1219</v>
      </c>
      <c r="D1282" s="86" t="s">
        <v>6341</v>
      </c>
      <c r="E1282" s="101">
        <v>483.46</v>
      </c>
    </row>
    <row r="1283" spans="2:5" ht="50.1" customHeight="1">
      <c r="B1283" s="86">
        <v>92584</v>
      </c>
      <c r="C1283" s="8" t="s">
        <v>1220</v>
      </c>
      <c r="D1283" s="86" t="s">
        <v>6341</v>
      </c>
      <c r="E1283" s="101">
        <v>565.15</v>
      </c>
    </row>
    <row r="1284" spans="2:5" ht="50.1" customHeight="1">
      <c r="B1284" s="86">
        <v>92586</v>
      </c>
      <c r="C1284" s="8" t="s">
        <v>1221</v>
      </c>
      <c r="D1284" s="86" t="s">
        <v>6341</v>
      </c>
      <c r="E1284" s="101">
        <v>646.83000000000004</v>
      </c>
    </row>
    <row r="1285" spans="2:5" ht="50.1" customHeight="1">
      <c r="B1285" s="86">
        <v>92588</v>
      </c>
      <c r="C1285" s="8" t="s">
        <v>1222</v>
      </c>
      <c r="D1285" s="86" t="s">
        <v>6341</v>
      </c>
      <c r="E1285" s="101">
        <v>809.86</v>
      </c>
    </row>
    <row r="1286" spans="2:5" ht="50.1" customHeight="1">
      <c r="B1286" s="86">
        <v>92590</v>
      </c>
      <c r="C1286" s="8" t="s">
        <v>1223</v>
      </c>
      <c r="D1286" s="86" t="s">
        <v>6341</v>
      </c>
      <c r="E1286" s="101">
        <v>891.55</v>
      </c>
    </row>
    <row r="1287" spans="2:5" ht="50.1" customHeight="1">
      <c r="B1287" s="86">
        <v>92592</v>
      </c>
      <c r="C1287" s="8" t="s">
        <v>1224</v>
      </c>
      <c r="D1287" s="86" t="s">
        <v>6341</v>
      </c>
      <c r="E1287" s="101">
        <v>1003.85</v>
      </c>
    </row>
    <row r="1288" spans="2:5" ht="50.1" customHeight="1">
      <c r="B1288" s="86">
        <v>92593</v>
      </c>
      <c r="C1288" s="8" t="s">
        <v>1225</v>
      </c>
      <c r="D1288" s="86" t="s">
        <v>6863</v>
      </c>
      <c r="E1288" s="101">
        <v>7.61</v>
      </c>
    </row>
    <row r="1289" spans="2:5" ht="50.1" customHeight="1">
      <c r="B1289" s="86">
        <v>92594</v>
      </c>
      <c r="C1289" s="8" t="s">
        <v>1226</v>
      </c>
      <c r="D1289" s="86" t="s">
        <v>6341</v>
      </c>
      <c r="E1289" s="101">
        <v>1151.74</v>
      </c>
    </row>
    <row r="1290" spans="2:5" ht="50.1" customHeight="1">
      <c r="B1290" s="86">
        <v>92596</v>
      </c>
      <c r="C1290" s="8" t="s">
        <v>1227</v>
      </c>
      <c r="D1290" s="86" t="s">
        <v>6341</v>
      </c>
      <c r="E1290" s="101">
        <v>1285.3900000000001</v>
      </c>
    </row>
    <row r="1291" spans="2:5" ht="50.1" customHeight="1">
      <c r="B1291" s="86">
        <v>92598</v>
      </c>
      <c r="C1291" s="8" t="s">
        <v>1228</v>
      </c>
      <c r="D1291" s="86" t="s">
        <v>6341</v>
      </c>
      <c r="E1291" s="101">
        <v>1367.07</v>
      </c>
    </row>
    <row r="1292" spans="2:5" ht="50.1" customHeight="1">
      <c r="B1292" s="86">
        <v>92600</v>
      </c>
      <c r="C1292" s="8" t="s">
        <v>1229</v>
      </c>
      <c r="D1292" s="86" t="s">
        <v>6341</v>
      </c>
      <c r="E1292" s="101">
        <v>1464.68</v>
      </c>
    </row>
    <row r="1293" spans="2:5" ht="50.1" customHeight="1">
      <c r="B1293" s="86">
        <v>92602</v>
      </c>
      <c r="C1293" s="8" t="s">
        <v>1230</v>
      </c>
      <c r="D1293" s="86" t="s">
        <v>6341</v>
      </c>
      <c r="E1293" s="101">
        <v>483.46</v>
      </c>
    </row>
    <row r="1294" spans="2:5" ht="50.1" customHeight="1">
      <c r="B1294" s="86">
        <v>92604</v>
      </c>
      <c r="C1294" s="8" t="s">
        <v>1231</v>
      </c>
      <c r="D1294" s="86" t="s">
        <v>6341</v>
      </c>
      <c r="E1294" s="101">
        <v>549.23</v>
      </c>
    </row>
    <row r="1295" spans="2:5" ht="50.1" customHeight="1">
      <c r="B1295" s="86">
        <v>92606</v>
      </c>
      <c r="C1295" s="8" t="s">
        <v>1232</v>
      </c>
      <c r="D1295" s="86" t="s">
        <v>6341</v>
      </c>
      <c r="E1295" s="101">
        <v>630.91</v>
      </c>
    </row>
    <row r="1296" spans="2:5" ht="50.1" customHeight="1">
      <c r="B1296" s="86">
        <v>92608</v>
      </c>
      <c r="C1296" s="8" t="s">
        <v>1233</v>
      </c>
      <c r="D1296" s="86" t="s">
        <v>6341</v>
      </c>
      <c r="E1296" s="101">
        <v>778.02</v>
      </c>
    </row>
    <row r="1297" spans="2:5" ht="50.1" customHeight="1">
      <c r="B1297" s="86">
        <v>92610</v>
      </c>
      <c r="C1297" s="8" t="s">
        <v>1234</v>
      </c>
      <c r="D1297" s="86" t="s">
        <v>6341</v>
      </c>
      <c r="E1297" s="101">
        <v>859.71</v>
      </c>
    </row>
    <row r="1298" spans="2:5" ht="50.1" customHeight="1">
      <c r="B1298" s="86">
        <v>92612</v>
      </c>
      <c r="C1298" s="8" t="s">
        <v>1235</v>
      </c>
      <c r="D1298" s="86" t="s">
        <v>6341</v>
      </c>
      <c r="E1298" s="101">
        <v>972</v>
      </c>
    </row>
    <row r="1299" spans="2:5" ht="50.1" customHeight="1">
      <c r="B1299" s="86">
        <v>92614</v>
      </c>
      <c r="C1299" s="8" t="s">
        <v>1236</v>
      </c>
      <c r="D1299" s="86" t="s">
        <v>6341</v>
      </c>
      <c r="E1299" s="101">
        <v>1088.06</v>
      </c>
    </row>
    <row r="1300" spans="2:5" ht="50.1" customHeight="1">
      <c r="B1300" s="86">
        <v>92616</v>
      </c>
      <c r="C1300" s="8" t="s">
        <v>1237</v>
      </c>
      <c r="D1300" s="86" t="s">
        <v>6341</v>
      </c>
      <c r="E1300" s="102">
        <v>1237.6199999999999</v>
      </c>
    </row>
    <row r="1301" spans="2:5" ht="50.1" customHeight="1">
      <c r="B1301" s="86">
        <v>92618</v>
      </c>
      <c r="C1301" s="8" t="s">
        <v>1238</v>
      </c>
      <c r="D1301" s="86" t="s">
        <v>6341</v>
      </c>
      <c r="E1301" s="102">
        <v>1319.31</v>
      </c>
    </row>
    <row r="1302" spans="2:5" ht="50.1" customHeight="1">
      <c r="B1302" s="86">
        <v>92620</v>
      </c>
      <c r="C1302" s="8" t="s">
        <v>1239</v>
      </c>
      <c r="D1302" s="86" t="s">
        <v>6341</v>
      </c>
      <c r="E1302" s="102">
        <v>1401</v>
      </c>
    </row>
    <row r="1303" spans="2:5" ht="50.1" customHeight="1">
      <c r="B1303" s="86">
        <v>100357</v>
      </c>
      <c r="C1303" s="8" t="s">
        <v>22197</v>
      </c>
      <c r="D1303" s="86" t="s">
        <v>6341</v>
      </c>
      <c r="E1303" s="102">
        <v>710.41</v>
      </c>
    </row>
    <row r="1304" spans="2:5" ht="50.1" customHeight="1">
      <c r="B1304" s="86">
        <v>100358</v>
      </c>
      <c r="C1304" s="8" t="s">
        <v>22198</v>
      </c>
      <c r="D1304" s="86" t="s">
        <v>6341</v>
      </c>
      <c r="E1304" s="102">
        <v>968.59</v>
      </c>
    </row>
    <row r="1305" spans="2:5" ht="50.1" customHeight="1">
      <c r="B1305" s="86">
        <v>100359</v>
      </c>
      <c r="C1305" s="8" t="s">
        <v>22199</v>
      </c>
      <c r="D1305" s="86" t="s">
        <v>6341</v>
      </c>
      <c r="E1305" s="102">
        <v>1018.09</v>
      </c>
    </row>
    <row r="1306" spans="2:5" ht="50.1" customHeight="1">
      <c r="B1306" s="86">
        <v>100360</v>
      </c>
      <c r="C1306" s="8" t="s">
        <v>22200</v>
      </c>
      <c r="D1306" s="86" t="s">
        <v>6341</v>
      </c>
      <c r="E1306" s="102">
        <v>1129.7</v>
      </c>
    </row>
    <row r="1307" spans="2:5" ht="50.1" customHeight="1">
      <c r="B1307" s="86">
        <v>100361</v>
      </c>
      <c r="C1307" s="8" t="s">
        <v>22201</v>
      </c>
      <c r="D1307" s="86" t="s">
        <v>6341</v>
      </c>
      <c r="E1307" s="102">
        <v>1409.33</v>
      </c>
    </row>
    <row r="1308" spans="2:5" ht="50.1" customHeight="1">
      <c r="B1308" s="86">
        <v>100362</v>
      </c>
      <c r="C1308" s="8" t="s">
        <v>22202</v>
      </c>
      <c r="D1308" s="86" t="s">
        <v>6341</v>
      </c>
      <c r="E1308" s="102">
        <v>1779.39</v>
      </c>
    </row>
    <row r="1309" spans="2:5" ht="50.1" customHeight="1">
      <c r="B1309" s="86">
        <v>100363</v>
      </c>
      <c r="C1309" s="8" t="s">
        <v>22203</v>
      </c>
      <c r="D1309" s="86" t="s">
        <v>6341</v>
      </c>
      <c r="E1309" s="102">
        <v>1851.8</v>
      </c>
    </row>
    <row r="1310" spans="2:5" ht="50.1" customHeight="1">
      <c r="B1310" s="86">
        <v>100364</v>
      </c>
      <c r="C1310" s="8" t="s">
        <v>22204</v>
      </c>
      <c r="D1310" s="86" t="s">
        <v>6341</v>
      </c>
      <c r="E1310" s="102">
        <v>2025.57</v>
      </c>
    </row>
    <row r="1311" spans="2:5" ht="50.1" customHeight="1">
      <c r="B1311" s="86">
        <v>100365</v>
      </c>
      <c r="C1311" s="8" t="s">
        <v>22205</v>
      </c>
      <c r="D1311" s="86" t="s">
        <v>6341</v>
      </c>
      <c r="E1311" s="102">
        <v>2345.92</v>
      </c>
    </row>
    <row r="1312" spans="2:5" ht="50.1" customHeight="1">
      <c r="B1312" s="86">
        <v>100366</v>
      </c>
      <c r="C1312" s="8" t="s">
        <v>22206</v>
      </c>
      <c r="D1312" s="86" t="s">
        <v>6341</v>
      </c>
      <c r="E1312" s="102">
        <v>2519.89</v>
      </c>
    </row>
    <row r="1313" spans="2:5" ht="50.1" customHeight="1">
      <c r="B1313" s="86">
        <v>100367</v>
      </c>
      <c r="C1313" s="8" t="s">
        <v>22207</v>
      </c>
      <c r="D1313" s="86" t="s">
        <v>6341</v>
      </c>
      <c r="E1313" s="102">
        <v>691.05</v>
      </c>
    </row>
    <row r="1314" spans="2:5" ht="50.1" customHeight="1">
      <c r="B1314" s="86">
        <v>100368</v>
      </c>
      <c r="C1314" s="8" t="s">
        <v>22208</v>
      </c>
      <c r="D1314" s="86" t="s">
        <v>6341</v>
      </c>
      <c r="E1314" s="102">
        <v>943.75</v>
      </c>
    </row>
    <row r="1315" spans="2:5" ht="50.1" customHeight="1">
      <c r="B1315" s="86">
        <v>100369</v>
      </c>
      <c r="C1315" s="8" t="s">
        <v>22209</v>
      </c>
      <c r="D1315" s="86" t="s">
        <v>6341</v>
      </c>
      <c r="E1315" s="102">
        <v>993.26</v>
      </c>
    </row>
    <row r="1316" spans="2:5" ht="50.1" customHeight="1">
      <c r="B1316" s="86">
        <v>100370</v>
      </c>
      <c r="C1316" s="8" t="s">
        <v>22210</v>
      </c>
      <c r="D1316" s="86" t="s">
        <v>6341</v>
      </c>
      <c r="E1316" s="101">
        <v>1177.8900000000001</v>
      </c>
    </row>
    <row r="1317" spans="2:5" ht="50.1" customHeight="1">
      <c r="B1317" s="86">
        <v>100371</v>
      </c>
      <c r="C1317" s="8" t="s">
        <v>22211</v>
      </c>
      <c r="D1317" s="86" t="s">
        <v>6341</v>
      </c>
      <c r="E1317" s="101">
        <v>1342.3</v>
      </c>
    </row>
    <row r="1318" spans="2:5" ht="50.1" customHeight="1">
      <c r="B1318" s="86">
        <v>100372</v>
      </c>
      <c r="C1318" s="8" t="s">
        <v>22212</v>
      </c>
      <c r="D1318" s="86" t="s">
        <v>6341</v>
      </c>
      <c r="E1318" s="101">
        <v>1672.25</v>
      </c>
    </row>
    <row r="1319" spans="2:5" ht="50.1" customHeight="1">
      <c r="B1319" s="86">
        <v>100373</v>
      </c>
      <c r="C1319" s="8" t="s">
        <v>22213</v>
      </c>
      <c r="D1319" s="86" t="s">
        <v>6341</v>
      </c>
      <c r="E1319" s="101">
        <v>1733.11</v>
      </c>
    </row>
    <row r="1320" spans="2:5" ht="50.1" customHeight="1">
      <c r="B1320" s="86">
        <v>100374</v>
      </c>
      <c r="C1320" s="8" t="s">
        <v>22214</v>
      </c>
      <c r="D1320" s="86" t="s">
        <v>6341</v>
      </c>
      <c r="E1320" s="101">
        <v>1866.91</v>
      </c>
    </row>
    <row r="1321" spans="2:5" ht="50.1" customHeight="1">
      <c r="B1321" s="86">
        <v>100375</v>
      </c>
      <c r="C1321" s="8" t="s">
        <v>22215</v>
      </c>
      <c r="D1321" s="86" t="s">
        <v>6341</v>
      </c>
      <c r="E1321" s="101">
        <v>2114.6999999999998</v>
      </c>
    </row>
    <row r="1322" spans="2:5" ht="50.1" customHeight="1">
      <c r="B1322" s="86">
        <v>100376</v>
      </c>
      <c r="C1322" s="8" t="s">
        <v>22216</v>
      </c>
      <c r="D1322" s="86" t="s">
        <v>6341</v>
      </c>
      <c r="E1322" s="101">
        <v>2047.72</v>
      </c>
    </row>
    <row r="1323" spans="2:5" ht="50.1" customHeight="1">
      <c r="B1323" s="86">
        <v>100377</v>
      </c>
      <c r="C1323" s="8" t="s">
        <v>22217</v>
      </c>
      <c r="D1323" s="86" t="s">
        <v>6863</v>
      </c>
      <c r="E1323" s="101">
        <v>8.06</v>
      </c>
    </row>
    <row r="1324" spans="2:5" ht="50.1" customHeight="1">
      <c r="B1324" s="86">
        <v>100378</v>
      </c>
      <c r="C1324" s="8" t="s">
        <v>22218</v>
      </c>
      <c r="D1324" s="86" t="s">
        <v>6863</v>
      </c>
      <c r="E1324" s="101">
        <v>7.26</v>
      </c>
    </row>
    <row r="1325" spans="2:5" ht="50.1" customHeight="1">
      <c r="B1325" s="86">
        <v>100382</v>
      </c>
      <c r="C1325" s="8" t="s">
        <v>22219</v>
      </c>
      <c r="D1325" s="86" t="s">
        <v>6403</v>
      </c>
      <c r="E1325" s="101">
        <v>16.510000000000002</v>
      </c>
    </row>
    <row r="1326" spans="2:5" ht="50.1" customHeight="1">
      <c r="B1326" s="86">
        <v>94444</v>
      </c>
      <c r="C1326" s="8" t="s">
        <v>22220</v>
      </c>
      <c r="D1326" s="86" t="s">
        <v>6403</v>
      </c>
      <c r="E1326" s="101">
        <v>501.27</v>
      </c>
    </row>
    <row r="1327" spans="2:5" ht="50.1" customHeight="1">
      <c r="B1327" s="86" t="s">
        <v>1240</v>
      </c>
      <c r="C1327" s="8" t="s">
        <v>1241</v>
      </c>
      <c r="D1327" s="86" t="s">
        <v>6581</v>
      </c>
      <c r="E1327" s="101">
        <v>35.159999999999997</v>
      </c>
    </row>
    <row r="1328" spans="2:5" ht="50.1" customHeight="1">
      <c r="B1328" s="86" t="s">
        <v>1242</v>
      </c>
      <c r="C1328" s="8" t="s">
        <v>1243</v>
      </c>
      <c r="D1328" s="86" t="s">
        <v>6581</v>
      </c>
      <c r="E1328" s="101">
        <v>97.66</v>
      </c>
    </row>
    <row r="1329" spans="2:5" ht="50.1" customHeight="1">
      <c r="B1329" s="86" t="s">
        <v>1244</v>
      </c>
      <c r="C1329" s="8" t="s">
        <v>1245</v>
      </c>
      <c r="D1329" s="86" t="s">
        <v>6581</v>
      </c>
      <c r="E1329" s="101">
        <v>27.24</v>
      </c>
    </row>
    <row r="1330" spans="2:5" ht="50.1" customHeight="1">
      <c r="B1330" s="86" t="s">
        <v>1246</v>
      </c>
      <c r="C1330" s="8" t="s">
        <v>1247</v>
      </c>
      <c r="D1330" s="86" t="s">
        <v>6581</v>
      </c>
      <c r="E1330" s="101">
        <v>23.31</v>
      </c>
    </row>
    <row r="1331" spans="2:5" ht="50.1" customHeight="1">
      <c r="B1331" s="86" t="s">
        <v>1248</v>
      </c>
      <c r="C1331" s="8" t="s">
        <v>1249</v>
      </c>
      <c r="D1331" s="86" t="s">
        <v>6403</v>
      </c>
      <c r="E1331" s="101">
        <v>5.61</v>
      </c>
    </row>
    <row r="1332" spans="2:5" ht="50.1" customHeight="1">
      <c r="B1332" s="86" t="s">
        <v>1250</v>
      </c>
      <c r="C1332" s="8" t="s">
        <v>1251</v>
      </c>
      <c r="D1332" s="86" t="s">
        <v>6403</v>
      </c>
      <c r="E1332" s="101">
        <v>11</v>
      </c>
    </row>
    <row r="1333" spans="2:5" ht="50.1" customHeight="1">
      <c r="B1333" s="86" t="s">
        <v>1252</v>
      </c>
      <c r="C1333" s="8" t="s">
        <v>1253</v>
      </c>
      <c r="D1333" s="86" t="s">
        <v>26</v>
      </c>
      <c r="E1333" s="101">
        <v>97.39</v>
      </c>
    </row>
    <row r="1334" spans="2:5" ht="50.1" customHeight="1">
      <c r="B1334" s="86" t="s">
        <v>1254</v>
      </c>
      <c r="C1334" s="8" t="s">
        <v>1255</v>
      </c>
      <c r="D1334" s="86" t="s">
        <v>26</v>
      </c>
      <c r="E1334" s="101">
        <v>107.28</v>
      </c>
    </row>
    <row r="1335" spans="2:5" ht="50.1" customHeight="1">
      <c r="B1335" s="86" t="s">
        <v>1256</v>
      </c>
      <c r="C1335" s="8" t="s">
        <v>1257</v>
      </c>
      <c r="D1335" s="86" t="s">
        <v>26</v>
      </c>
      <c r="E1335" s="101">
        <v>66.19</v>
      </c>
    </row>
    <row r="1336" spans="2:5" ht="50.1" customHeight="1">
      <c r="B1336" s="86" t="s">
        <v>1258</v>
      </c>
      <c r="C1336" s="8" t="s">
        <v>1259</v>
      </c>
      <c r="D1336" s="86" t="s">
        <v>6581</v>
      </c>
      <c r="E1336" s="101">
        <v>79.67</v>
      </c>
    </row>
    <row r="1337" spans="2:5" ht="50.1" customHeight="1">
      <c r="B1337" s="86" t="s">
        <v>1260</v>
      </c>
      <c r="C1337" s="8" t="s">
        <v>1261</v>
      </c>
      <c r="D1337" s="86" t="s">
        <v>6581</v>
      </c>
      <c r="E1337" s="101">
        <v>45.58</v>
      </c>
    </row>
    <row r="1338" spans="2:5" ht="50.1" customHeight="1">
      <c r="B1338" s="86" t="s">
        <v>1262</v>
      </c>
      <c r="C1338" s="8" t="s">
        <v>1263</v>
      </c>
      <c r="D1338" s="86" t="s">
        <v>6581</v>
      </c>
      <c r="E1338" s="101">
        <v>63.31</v>
      </c>
    </row>
    <row r="1339" spans="2:5" ht="50.1" customHeight="1">
      <c r="B1339" s="86" t="s">
        <v>1264</v>
      </c>
      <c r="C1339" s="8" t="s">
        <v>1265</v>
      </c>
      <c r="D1339" s="86" t="s">
        <v>6581</v>
      </c>
      <c r="E1339" s="101">
        <v>42</v>
      </c>
    </row>
    <row r="1340" spans="2:5" ht="50.1" customHeight="1">
      <c r="B1340" s="86">
        <v>83651</v>
      </c>
      <c r="C1340" s="8" t="s">
        <v>1266</v>
      </c>
      <c r="D1340" s="86" t="s">
        <v>6581</v>
      </c>
      <c r="E1340" s="101">
        <v>29.68</v>
      </c>
    </row>
    <row r="1341" spans="2:5" ht="50.1" customHeight="1">
      <c r="B1341" s="86">
        <v>83658</v>
      </c>
      <c r="C1341" s="8" t="s">
        <v>1267</v>
      </c>
      <c r="D1341" s="86" t="s">
        <v>6581</v>
      </c>
      <c r="E1341" s="101">
        <v>150.33000000000001</v>
      </c>
    </row>
    <row r="1342" spans="2:5" ht="50.1" customHeight="1">
      <c r="B1342" s="86">
        <v>83661</v>
      </c>
      <c r="C1342" s="8" t="s">
        <v>1268</v>
      </c>
      <c r="D1342" s="86" t="s">
        <v>6581</v>
      </c>
      <c r="E1342" s="101">
        <v>115.81</v>
      </c>
    </row>
    <row r="1343" spans="2:5" ht="50.1" customHeight="1">
      <c r="B1343" s="86">
        <v>83662</v>
      </c>
      <c r="C1343" s="8" t="s">
        <v>1269</v>
      </c>
      <c r="D1343" s="86" t="s">
        <v>26</v>
      </c>
      <c r="E1343" s="101">
        <v>98.24</v>
      </c>
    </row>
    <row r="1344" spans="2:5" ht="50.1" customHeight="1">
      <c r="B1344" s="86">
        <v>83664</v>
      </c>
      <c r="C1344" s="8" t="s">
        <v>1270</v>
      </c>
      <c r="D1344" s="86" t="s">
        <v>6581</v>
      </c>
      <c r="E1344" s="101">
        <v>75.959999999999994</v>
      </c>
    </row>
    <row r="1345" spans="2:5" ht="50.1" customHeight="1">
      <c r="B1345" s="86">
        <v>83665</v>
      </c>
      <c r="C1345" s="8" t="s">
        <v>1271</v>
      </c>
      <c r="D1345" s="86" t="s">
        <v>6403</v>
      </c>
      <c r="E1345" s="101">
        <v>7.26</v>
      </c>
    </row>
    <row r="1346" spans="2:5" ht="50.1" customHeight="1">
      <c r="B1346" s="86">
        <v>83669</v>
      </c>
      <c r="C1346" s="8" t="s">
        <v>1272</v>
      </c>
      <c r="D1346" s="86" t="s">
        <v>6403</v>
      </c>
      <c r="E1346" s="101">
        <v>8.65</v>
      </c>
    </row>
    <row r="1347" spans="2:5" ht="50.1" customHeight="1">
      <c r="B1347" s="86">
        <v>83670</v>
      </c>
      <c r="C1347" s="8" t="s">
        <v>1273</v>
      </c>
      <c r="D1347" s="86" t="s">
        <v>6581</v>
      </c>
      <c r="E1347" s="101">
        <v>40.729999999999997</v>
      </c>
    </row>
    <row r="1348" spans="2:5" ht="50.1" customHeight="1">
      <c r="B1348" s="86">
        <v>83671</v>
      </c>
      <c r="C1348" s="8" t="s">
        <v>1274</v>
      </c>
      <c r="D1348" s="86" t="s">
        <v>6581</v>
      </c>
      <c r="E1348" s="101">
        <v>43.71</v>
      </c>
    </row>
    <row r="1349" spans="2:5" ht="50.1" customHeight="1">
      <c r="B1349" s="86">
        <v>83679</v>
      </c>
      <c r="C1349" s="8" t="s">
        <v>1275</v>
      </c>
      <c r="D1349" s="86" t="s">
        <v>6581</v>
      </c>
      <c r="E1349" s="101">
        <v>12.06</v>
      </c>
    </row>
    <row r="1350" spans="2:5" ht="50.1" customHeight="1">
      <c r="B1350" s="86">
        <v>83680</v>
      </c>
      <c r="C1350" s="8" t="s">
        <v>1276</v>
      </c>
      <c r="D1350" s="86" t="s">
        <v>6581</v>
      </c>
      <c r="E1350" s="101">
        <v>14.49</v>
      </c>
    </row>
    <row r="1351" spans="2:5" ht="50.1" customHeight="1">
      <c r="B1351" s="86">
        <v>83681</v>
      </c>
      <c r="C1351" s="8" t="s">
        <v>1277</v>
      </c>
      <c r="D1351" s="86" t="s">
        <v>6581</v>
      </c>
      <c r="E1351" s="101">
        <v>15.61</v>
      </c>
    </row>
    <row r="1352" spans="2:5" ht="50.1" customHeight="1">
      <c r="B1352" s="86">
        <v>83682</v>
      </c>
      <c r="C1352" s="8" t="s">
        <v>1278</v>
      </c>
      <c r="D1352" s="86" t="s">
        <v>26</v>
      </c>
      <c r="E1352" s="101">
        <v>110.47</v>
      </c>
    </row>
    <row r="1353" spans="2:5" ht="50.1" customHeight="1">
      <c r="B1353" s="86">
        <v>83729</v>
      </c>
      <c r="C1353" s="8" t="s">
        <v>1279</v>
      </c>
      <c r="D1353" s="86" t="s">
        <v>6403</v>
      </c>
      <c r="E1353" s="101">
        <v>16.97</v>
      </c>
    </row>
    <row r="1354" spans="2:5" ht="50.1" customHeight="1">
      <c r="B1354" s="86">
        <v>83739</v>
      </c>
      <c r="C1354" s="8" t="s">
        <v>1280</v>
      </c>
      <c r="D1354" s="86" t="s">
        <v>6403</v>
      </c>
      <c r="E1354" s="101">
        <v>5.9</v>
      </c>
    </row>
    <row r="1355" spans="2:5" ht="50.1" customHeight="1">
      <c r="B1355" s="86">
        <v>6454</v>
      </c>
      <c r="C1355" s="8" t="s">
        <v>1281</v>
      </c>
      <c r="D1355" s="86" t="s">
        <v>26</v>
      </c>
      <c r="E1355" s="101">
        <v>160.81</v>
      </c>
    </row>
    <row r="1356" spans="2:5" ht="50.1" customHeight="1">
      <c r="B1356" s="86">
        <v>73611</v>
      </c>
      <c r="C1356" s="8" t="s">
        <v>1282</v>
      </c>
      <c r="D1356" s="86" t="s">
        <v>26</v>
      </c>
      <c r="E1356" s="101">
        <v>344.22</v>
      </c>
    </row>
    <row r="1357" spans="2:5" ht="50.1" customHeight="1">
      <c r="B1357" s="86">
        <v>73697</v>
      </c>
      <c r="C1357" s="8" t="s">
        <v>1283</v>
      </c>
      <c r="D1357" s="86" t="s">
        <v>26</v>
      </c>
      <c r="E1357" s="101">
        <v>164.34</v>
      </c>
    </row>
    <row r="1358" spans="2:5" ht="50.1" customHeight="1">
      <c r="B1358" s="86">
        <v>73698</v>
      </c>
      <c r="C1358" s="8" t="s">
        <v>1284</v>
      </c>
      <c r="D1358" s="86" t="s">
        <v>26</v>
      </c>
      <c r="E1358" s="101">
        <v>213.18</v>
      </c>
    </row>
    <row r="1359" spans="2:5" ht="50.1" customHeight="1">
      <c r="B1359" s="86" t="s">
        <v>1285</v>
      </c>
      <c r="C1359" s="8" t="s">
        <v>1286</v>
      </c>
      <c r="D1359" s="86" t="s">
        <v>6403</v>
      </c>
      <c r="E1359" s="101">
        <v>130.63999999999999</v>
      </c>
    </row>
    <row r="1360" spans="2:5" ht="50.1" customHeight="1">
      <c r="B1360" s="86" t="s">
        <v>1287</v>
      </c>
      <c r="C1360" s="8" t="s">
        <v>1288</v>
      </c>
      <c r="D1360" s="86" t="s">
        <v>6403</v>
      </c>
      <c r="E1360" s="101">
        <v>330.98</v>
      </c>
    </row>
    <row r="1361" spans="2:5" ht="50.1" customHeight="1">
      <c r="B1361" s="86">
        <v>92743</v>
      </c>
      <c r="C1361" s="8" t="s">
        <v>1289</v>
      </c>
      <c r="D1361" s="86" t="s">
        <v>26</v>
      </c>
      <c r="E1361" s="101">
        <v>397.71</v>
      </c>
    </row>
    <row r="1362" spans="2:5" ht="50.1" customHeight="1">
      <c r="B1362" s="86">
        <v>92744</v>
      </c>
      <c r="C1362" s="8" t="s">
        <v>1290</v>
      </c>
      <c r="D1362" s="86" t="s">
        <v>26</v>
      </c>
      <c r="E1362" s="101">
        <v>364.93</v>
      </c>
    </row>
    <row r="1363" spans="2:5" ht="50.1" customHeight="1">
      <c r="B1363" s="86">
        <v>92745</v>
      </c>
      <c r="C1363" s="8" t="s">
        <v>1291</v>
      </c>
      <c r="D1363" s="86" t="s">
        <v>26</v>
      </c>
      <c r="E1363" s="101">
        <v>481.03</v>
      </c>
    </row>
    <row r="1364" spans="2:5" ht="50.1" customHeight="1">
      <c r="B1364" s="86">
        <v>92746</v>
      </c>
      <c r="C1364" s="8" t="s">
        <v>1292</v>
      </c>
      <c r="D1364" s="86" t="s">
        <v>26</v>
      </c>
      <c r="E1364" s="101">
        <v>428.55</v>
      </c>
    </row>
    <row r="1365" spans="2:5" ht="50.1" customHeight="1">
      <c r="B1365" s="86">
        <v>92747</v>
      </c>
      <c r="C1365" s="8" t="s">
        <v>1293</v>
      </c>
      <c r="D1365" s="86" t="s">
        <v>26</v>
      </c>
      <c r="E1365" s="101">
        <v>528.15</v>
      </c>
    </row>
    <row r="1366" spans="2:5" ht="50.1" customHeight="1">
      <c r="B1366" s="86">
        <v>92748</v>
      </c>
      <c r="C1366" s="8" t="s">
        <v>1294</v>
      </c>
      <c r="D1366" s="86" t="s">
        <v>26</v>
      </c>
      <c r="E1366" s="101">
        <v>464.71</v>
      </c>
    </row>
    <row r="1367" spans="2:5" ht="50.1" customHeight="1">
      <c r="B1367" s="86">
        <v>92749</v>
      </c>
      <c r="C1367" s="8" t="s">
        <v>1295</v>
      </c>
      <c r="D1367" s="86" t="s">
        <v>26</v>
      </c>
      <c r="E1367" s="101">
        <v>540.12</v>
      </c>
    </row>
    <row r="1368" spans="2:5" ht="50.1" customHeight="1">
      <c r="B1368" s="86">
        <v>92750</v>
      </c>
      <c r="C1368" s="8" t="s">
        <v>1296</v>
      </c>
      <c r="D1368" s="86" t="s">
        <v>26</v>
      </c>
      <c r="E1368" s="101">
        <v>884.53</v>
      </c>
    </row>
    <row r="1369" spans="2:5" ht="50.1" customHeight="1">
      <c r="B1369" s="86">
        <v>92751</v>
      </c>
      <c r="C1369" s="8" t="s">
        <v>1297</v>
      </c>
      <c r="D1369" s="86" t="s">
        <v>26</v>
      </c>
      <c r="E1369" s="101">
        <v>1083.7</v>
      </c>
    </row>
    <row r="1370" spans="2:5" ht="50.1" customHeight="1">
      <c r="B1370" s="86">
        <v>92752</v>
      </c>
      <c r="C1370" s="8" t="s">
        <v>1298</v>
      </c>
      <c r="D1370" s="86" t="s">
        <v>26</v>
      </c>
      <c r="E1370" s="101">
        <v>1281.8399999999999</v>
      </c>
    </row>
    <row r="1371" spans="2:5" ht="50.1" customHeight="1">
      <c r="B1371" s="86">
        <v>92753</v>
      </c>
      <c r="C1371" s="8" t="s">
        <v>1299</v>
      </c>
      <c r="D1371" s="86" t="s">
        <v>26</v>
      </c>
      <c r="E1371" s="101">
        <v>352.43</v>
      </c>
    </row>
    <row r="1372" spans="2:5" ht="50.1" customHeight="1">
      <c r="B1372" s="86">
        <v>92754</v>
      </c>
      <c r="C1372" s="8" t="s">
        <v>1300</v>
      </c>
      <c r="D1372" s="86" t="s">
        <v>26</v>
      </c>
      <c r="E1372" s="101">
        <v>320.74</v>
      </c>
    </row>
    <row r="1373" spans="2:5" ht="50.1" customHeight="1">
      <c r="B1373" s="86">
        <v>92755</v>
      </c>
      <c r="C1373" s="8" t="s">
        <v>1301</v>
      </c>
      <c r="D1373" s="86" t="s">
        <v>6403</v>
      </c>
      <c r="E1373" s="101">
        <v>137.05000000000001</v>
      </c>
    </row>
    <row r="1374" spans="2:5" ht="50.1" customHeight="1">
      <c r="B1374" s="86">
        <v>92756</v>
      </c>
      <c r="C1374" s="8" t="s">
        <v>1302</v>
      </c>
      <c r="D1374" s="86" t="s">
        <v>6403</v>
      </c>
      <c r="E1374" s="101">
        <v>157.55000000000001</v>
      </c>
    </row>
    <row r="1375" spans="2:5" ht="50.1" customHeight="1">
      <c r="B1375" s="86">
        <v>92757</v>
      </c>
      <c r="C1375" s="8" t="s">
        <v>1303</v>
      </c>
      <c r="D1375" s="86" t="s">
        <v>6403</v>
      </c>
      <c r="E1375" s="101">
        <v>182.26</v>
      </c>
    </row>
    <row r="1376" spans="2:5" ht="50.1" customHeight="1">
      <c r="B1376" s="86">
        <v>92758</v>
      </c>
      <c r="C1376" s="8" t="s">
        <v>1304</v>
      </c>
      <c r="D1376" s="86" t="s">
        <v>26</v>
      </c>
      <c r="E1376" s="101">
        <v>419.82</v>
      </c>
    </row>
    <row r="1377" spans="2:5" ht="50.1" customHeight="1">
      <c r="B1377" s="86">
        <v>91069</v>
      </c>
      <c r="C1377" s="8" t="s">
        <v>1305</v>
      </c>
      <c r="D1377" s="86" t="s">
        <v>6403</v>
      </c>
      <c r="E1377" s="101">
        <v>75.260000000000005</v>
      </c>
    </row>
    <row r="1378" spans="2:5" ht="50.1" customHeight="1">
      <c r="B1378" s="86">
        <v>91070</v>
      </c>
      <c r="C1378" s="8" t="s">
        <v>1306</v>
      </c>
      <c r="D1378" s="86" t="s">
        <v>6403</v>
      </c>
      <c r="E1378" s="101">
        <v>83.07</v>
      </c>
    </row>
    <row r="1379" spans="2:5" ht="50.1" customHeight="1">
      <c r="B1379" s="86">
        <v>91071</v>
      </c>
      <c r="C1379" s="8" t="s">
        <v>1307</v>
      </c>
      <c r="D1379" s="86" t="s">
        <v>6403</v>
      </c>
      <c r="E1379" s="101">
        <v>105.24</v>
      </c>
    </row>
    <row r="1380" spans="2:5" ht="50.1" customHeight="1">
      <c r="B1380" s="86">
        <v>91072</v>
      </c>
      <c r="C1380" s="8" t="s">
        <v>1308</v>
      </c>
      <c r="D1380" s="86" t="s">
        <v>6403</v>
      </c>
      <c r="E1380" s="101">
        <v>113.03</v>
      </c>
    </row>
    <row r="1381" spans="2:5" ht="50.1" customHeight="1">
      <c r="B1381" s="86">
        <v>91073</v>
      </c>
      <c r="C1381" s="8" t="s">
        <v>1309</v>
      </c>
      <c r="D1381" s="86" t="s">
        <v>6403</v>
      </c>
      <c r="E1381" s="101">
        <v>85.69</v>
      </c>
    </row>
    <row r="1382" spans="2:5" ht="50.1" customHeight="1">
      <c r="B1382" s="86">
        <v>91074</v>
      </c>
      <c r="C1382" s="8" t="s">
        <v>1310</v>
      </c>
      <c r="D1382" s="86" t="s">
        <v>6403</v>
      </c>
      <c r="E1382" s="101">
        <v>94.6</v>
      </c>
    </row>
    <row r="1383" spans="2:5" ht="50.1" customHeight="1">
      <c r="B1383" s="86">
        <v>91075</v>
      </c>
      <c r="C1383" s="8" t="s">
        <v>1311</v>
      </c>
      <c r="D1383" s="86" t="s">
        <v>6403</v>
      </c>
      <c r="E1383" s="101">
        <v>117.59</v>
      </c>
    </row>
    <row r="1384" spans="2:5" ht="50.1" customHeight="1">
      <c r="B1384" s="86">
        <v>91076</v>
      </c>
      <c r="C1384" s="8" t="s">
        <v>1312</v>
      </c>
      <c r="D1384" s="86" t="s">
        <v>6403</v>
      </c>
      <c r="E1384" s="101">
        <v>126.48</v>
      </c>
    </row>
    <row r="1385" spans="2:5" ht="50.1" customHeight="1">
      <c r="B1385" s="86">
        <v>91077</v>
      </c>
      <c r="C1385" s="8" t="s">
        <v>1313</v>
      </c>
      <c r="D1385" s="86" t="s">
        <v>6403</v>
      </c>
      <c r="E1385" s="101">
        <v>111.59</v>
      </c>
    </row>
    <row r="1386" spans="2:5" ht="50.1" customHeight="1">
      <c r="B1386" s="86">
        <v>91078</v>
      </c>
      <c r="C1386" s="8" t="s">
        <v>1314</v>
      </c>
      <c r="D1386" s="86" t="s">
        <v>6403</v>
      </c>
      <c r="E1386" s="101">
        <v>131.82</v>
      </c>
    </row>
    <row r="1387" spans="2:5" ht="50.1" customHeight="1">
      <c r="B1387" s="86">
        <v>91079</v>
      </c>
      <c r="C1387" s="8" t="s">
        <v>1315</v>
      </c>
      <c r="D1387" s="86" t="s">
        <v>6403</v>
      </c>
      <c r="E1387" s="101">
        <v>115.92</v>
      </c>
    </row>
    <row r="1388" spans="2:5" ht="50.1" customHeight="1">
      <c r="B1388" s="86">
        <v>91080</v>
      </c>
      <c r="C1388" s="8" t="s">
        <v>1316</v>
      </c>
      <c r="D1388" s="86" t="s">
        <v>6403</v>
      </c>
      <c r="E1388" s="101">
        <v>135.97</v>
      </c>
    </row>
    <row r="1389" spans="2:5" ht="50.1" customHeight="1">
      <c r="B1389" s="86">
        <v>91081</v>
      </c>
      <c r="C1389" s="8" t="s">
        <v>1317</v>
      </c>
      <c r="D1389" s="86" t="s">
        <v>6403</v>
      </c>
      <c r="E1389" s="101">
        <v>123.25</v>
      </c>
    </row>
    <row r="1390" spans="2:5" ht="50.1" customHeight="1">
      <c r="B1390" s="86">
        <v>91082</v>
      </c>
      <c r="C1390" s="8" t="s">
        <v>1318</v>
      </c>
      <c r="D1390" s="86" t="s">
        <v>6403</v>
      </c>
      <c r="E1390" s="101">
        <v>144.4</v>
      </c>
    </row>
    <row r="1391" spans="2:5" ht="50.1" customHeight="1">
      <c r="B1391" s="86">
        <v>91083</v>
      </c>
      <c r="C1391" s="8" t="s">
        <v>1319</v>
      </c>
      <c r="D1391" s="86" t="s">
        <v>6403</v>
      </c>
      <c r="E1391" s="101">
        <v>130.82</v>
      </c>
    </row>
    <row r="1392" spans="2:5" ht="50.1" customHeight="1">
      <c r="B1392" s="86">
        <v>91084</v>
      </c>
      <c r="C1392" s="8" t="s">
        <v>1320</v>
      </c>
      <c r="D1392" s="86" t="s">
        <v>6403</v>
      </c>
      <c r="E1392" s="101">
        <v>151.81</v>
      </c>
    </row>
    <row r="1393" spans="2:5" ht="50.1" customHeight="1">
      <c r="B1393" s="86">
        <v>91086</v>
      </c>
      <c r="C1393" s="8" t="s">
        <v>1321</v>
      </c>
      <c r="D1393" s="86" t="s">
        <v>6403</v>
      </c>
      <c r="E1393" s="101">
        <v>83.05</v>
      </c>
    </row>
    <row r="1394" spans="2:5" ht="50.1" customHeight="1">
      <c r="B1394" s="86">
        <v>91087</v>
      </c>
      <c r="C1394" s="8" t="s">
        <v>1322</v>
      </c>
      <c r="D1394" s="86" t="s">
        <v>6403</v>
      </c>
      <c r="E1394" s="101">
        <v>91.08</v>
      </c>
    </row>
    <row r="1395" spans="2:5" ht="50.1" customHeight="1">
      <c r="B1395" s="86">
        <v>91088</v>
      </c>
      <c r="C1395" s="8" t="s">
        <v>1323</v>
      </c>
      <c r="D1395" s="86" t="s">
        <v>6403</v>
      </c>
      <c r="E1395" s="101">
        <v>114.11</v>
      </c>
    </row>
    <row r="1396" spans="2:5" ht="50.1" customHeight="1">
      <c r="B1396" s="86">
        <v>91089</v>
      </c>
      <c r="C1396" s="8" t="s">
        <v>1324</v>
      </c>
      <c r="D1396" s="86" t="s">
        <v>6403</v>
      </c>
      <c r="E1396" s="101">
        <v>122.26</v>
      </c>
    </row>
    <row r="1397" spans="2:5" ht="50.1" customHeight="1">
      <c r="B1397" s="86">
        <v>91090</v>
      </c>
      <c r="C1397" s="8" t="s">
        <v>1325</v>
      </c>
      <c r="D1397" s="86" t="s">
        <v>6403</v>
      </c>
      <c r="E1397" s="101">
        <v>92.03</v>
      </c>
    </row>
    <row r="1398" spans="2:5" ht="50.1" customHeight="1">
      <c r="B1398" s="86">
        <v>91091</v>
      </c>
      <c r="C1398" s="8" t="s">
        <v>1326</v>
      </c>
      <c r="D1398" s="86" t="s">
        <v>6403</v>
      </c>
      <c r="E1398" s="101">
        <v>101.28</v>
      </c>
    </row>
    <row r="1399" spans="2:5" ht="50.1" customHeight="1">
      <c r="B1399" s="86">
        <v>91092</v>
      </c>
      <c r="C1399" s="8" t="s">
        <v>1327</v>
      </c>
      <c r="D1399" s="86" t="s">
        <v>6403</v>
      </c>
      <c r="E1399" s="101">
        <v>124.62</v>
      </c>
    </row>
    <row r="1400" spans="2:5" ht="50.1" customHeight="1">
      <c r="B1400" s="86">
        <v>91093</v>
      </c>
      <c r="C1400" s="8" t="s">
        <v>1328</v>
      </c>
      <c r="D1400" s="86" t="s">
        <v>6403</v>
      </c>
      <c r="E1400" s="101">
        <v>134.13999999999999</v>
      </c>
    </row>
    <row r="1401" spans="2:5" ht="50.1" customHeight="1">
      <c r="B1401" s="86">
        <v>91094</v>
      </c>
      <c r="C1401" s="8" t="s">
        <v>1329</v>
      </c>
      <c r="D1401" s="86" t="s">
        <v>6403</v>
      </c>
      <c r="E1401" s="101">
        <v>116.27</v>
      </c>
    </row>
    <row r="1402" spans="2:5" ht="50.1" customHeight="1">
      <c r="B1402" s="86">
        <v>91095</v>
      </c>
      <c r="C1402" s="8" t="s">
        <v>1330</v>
      </c>
      <c r="D1402" s="86" t="s">
        <v>6403</v>
      </c>
      <c r="E1402" s="101">
        <v>136.78</v>
      </c>
    </row>
    <row r="1403" spans="2:5" ht="50.1" customHeight="1">
      <c r="B1403" s="86">
        <v>91096</v>
      </c>
      <c r="C1403" s="8" t="s">
        <v>1331</v>
      </c>
      <c r="D1403" s="86" t="s">
        <v>6403</v>
      </c>
      <c r="E1403" s="101">
        <v>118.44</v>
      </c>
    </row>
    <row r="1404" spans="2:5" ht="50.1" customHeight="1">
      <c r="B1404" s="86">
        <v>91097</v>
      </c>
      <c r="C1404" s="8" t="s">
        <v>1332</v>
      </c>
      <c r="D1404" s="86" t="s">
        <v>6403</v>
      </c>
      <c r="E1404" s="101">
        <v>138.83000000000001</v>
      </c>
    </row>
    <row r="1405" spans="2:5" ht="50.1" customHeight="1">
      <c r="B1405" s="86">
        <v>91098</v>
      </c>
      <c r="C1405" s="8" t="s">
        <v>1333</v>
      </c>
      <c r="D1405" s="86" t="s">
        <v>6403</v>
      </c>
      <c r="E1405" s="101">
        <v>127.81</v>
      </c>
    </row>
    <row r="1406" spans="2:5" ht="50.1" customHeight="1">
      <c r="B1406" s="86">
        <v>91099</v>
      </c>
      <c r="C1406" s="8" t="s">
        <v>1334</v>
      </c>
      <c r="D1406" s="86" t="s">
        <v>6403</v>
      </c>
      <c r="E1406" s="101">
        <v>149.36000000000001</v>
      </c>
    </row>
    <row r="1407" spans="2:5" ht="50.1" customHeight="1">
      <c r="B1407" s="86">
        <v>91100</v>
      </c>
      <c r="C1407" s="8" t="s">
        <v>1335</v>
      </c>
      <c r="D1407" s="86" t="s">
        <v>6403</v>
      </c>
      <c r="E1407" s="101">
        <v>133.85</v>
      </c>
    </row>
    <row r="1408" spans="2:5" ht="50.1" customHeight="1">
      <c r="B1408" s="86">
        <v>91101</v>
      </c>
      <c r="C1408" s="8" t="s">
        <v>1336</v>
      </c>
      <c r="D1408" s="86" t="s">
        <v>6403</v>
      </c>
      <c r="E1408" s="101">
        <v>155.30000000000001</v>
      </c>
    </row>
    <row r="1409" spans="2:5" ht="50.1" customHeight="1">
      <c r="B1409" s="86">
        <v>93952</v>
      </c>
      <c r="C1409" s="8" t="s">
        <v>1337</v>
      </c>
      <c r="D1409" s="86" t="s">
        <v>6581</v>
      </c>
      <c r="E1409" s="101">
        <v>145.11000000000001</v>
      </c>
    </row>
    <row r="1410" spans="2:5" ht="50.1" customHeight="1">
      <c r="B1410" s="86">
        <v>93953</v>
      </c>
      <c r="C1410" s="8" t="s">
        <v>1338</v>
      </c>
      <c r="D1410" s="86" t="s">
        <v>6581</v>
      </c>
      <c r="E1410" s="101">
        <v>134.34</v>
      </c>
    </row>
    <row r="1411" spans="2:5" ht="50.1" customHeight="1">
      <c r="B1411" s="86">
        <v>93954</v>
      </c>
      <c r="C1411" s="8" t="s">
        <v>1339</v>
      </c>
      <c r="D1411" s="86" t="s">
        <v>6581</v>
      </c>
      <c r="E1411" s="101">
        <v>127.91</v>
      </c>
    </row>
    <row r="1412" spans="2:5" ht="50.1" customHeight="1">
      <c r="B1412" s="86">
        <v>93955</v>
      </c>
      <c r="C1412" s="8" t="s">
        <v>1340</v>
      </c>
      <c r="D1412" s="86" t="s">
        <v>6581</v>
      </c>
      <c r="E1412" s="101">
        <v>123.35</v>
      </c>
    </row>
    <row r="1413" spans="2:5" ht="50.1" customHeight="1">
      <c r="B1413" s="86">
        <v>93956</v>
      </c>
      <c r="C1413" s="8" t="s">
        <v>1341</v>
      </c>
      <c r="D1413" s="86" t="s">
        <v>6581</v>
      </c>
      <c r="E1413" s="101">
        <v>119.76</v>
      </c>
    </row>
    <row r="1414" spans="2:5" ht="50.1" customHeight="1">
      <c r="B1414" s="86">
        <v>93957</v>
      </c>
      <c r="C1414" s="8" t="s">
        <v>1342</v>
      </c>
      <c r="D1414" s="86" t="s">
        <v>6581</v>
      </c>
      <c r="E1414" s="101">
        <v>150.72</v>
      </c>
    </row>
    <row r="1415" spans="2:5" ht="50.1" customHeight="1">
      <c r="B1415" s="86">
        <v>93958</v>
      </c>
      <c r="C1415" s="8" t="s">
        <v>1343</v>
      </c>
      <c r="D1415" s="86" t="s">
        <v>6581</v>
      </c>
      <c r="E1415" s="101">
        <v>139.38</v>
      </c>
    </row>
    <row r="1416" spans="2:5" ht="50.1" customHeight="1">
      <c r="B1416" s="86">
        <v>93959</v>
      </c>
      <c r="C1416" s="8" t="s">
        <v>1344</v>
      </c>
      <c r="D1416" s="86" t="s">
        <v>6581</v>
      </c>
      <c r="E1416" s="101">
        <v>132.66</v>
      </c>
    </row>
    <row r="1417" spans="2:5" ht="50.1" customHeight="1">
      <c r="B1417" s="86">
        <v>93960</v>
      </c>
      <c r="C1417" s="8" t="s">
        <v>1345</v>
      </c>
      <c r="D1417" s="86" t="s">
        <v>6581</v>
      </c>
      <c r="E1417" s="101">
        <v>127.93</v>
      </c>
    </row>
    <row r="1418" spans="2:5" ht="50.1" customHeight="1">
      <c r="B1418" s="86">
        <v>93961</v>
      </c>
      <c r="C1418" s="8" t="s">
        <v>1346</v>
      </c>
      <c r="D1418" s="86" t="s">
        <v>6581</v>
      </c>
      <c r="E1418" s="101">
        <v>124.2</v>
      </c>
    </row>
    <row r="1419" spans="2:5" ht="50.1" customHeight="1">
      <c r="B1419" s="86">
        <v>93962</v>
      </c>
      <c r="C1419" s="8" t="s">
        <v>1347</v>
      </c>
      <c r="D1419" s="86" t="s">
        <v>6581</v>
      </c>
      <c r="E1419" s="101">
        <v>137.41999999999999</v>
      </c>
    </row>
    <row r="1420" spans="2:5" ht="50.1" customHeight="1">
      <c r="B1420" s="86">
        <v>93963</v>
      </c>
      <c r="C1420" s="8" t="s">
        <v>1348</v>
      </c>
      <c r="D1420" s="86" t="s">
        <v>6581</v>
      </c>
      <c r="E1420" s="101">
        <v>126.67</v>
      </c>
    </row>
    <row r="1421" spans="2:5" ht="50.1" customHeight="1">
      <c r="B1421" s="86">
        <v>93964</v>
      </c>
      <c r="C1421" s="8" t="s">
        <v>1349</v>
      </c>
      <c r="D1421" s="86" t="s">
        <v>6581</v>
      </c>
      <c r="E1421" s="101">
        <v>120.27</v>
      </c>
    </row>
    <row r="1422" spans="2:5" ht="50.1" customHeight="1">
      <c r="B1422" s="86">
        <v>93965</v>
      </c>
      <c r="C1422" s="8" t="s">
        <v>1350</v>
      </c>
      <c r="D1422" s="86" t="s">
        <v>6581</v>
      </c>
      <c r="E1422" s="101">
        <v>113.91</v>
      </c>
    </row>
    <row r="1423" spans="2:5" ht="50.1" customHeight="1">
      <c r="B1423" s="86">
        <v>93966</v>
      </c>
      <c r="C1423" s="8" t="s">
        <v>1351</v>
      </c>
      <c r="D1423" s="86" t="s">
        <v>6581</v>
      </c>
      <c r="E1423" s="101">
        <v>112.18</v>
      </c>
    </row>
    <row r="1424" spans="2:5" ht="50.1" customHeight="1">
      <c r="B1424" s="86">
        <v>93967</v>
      </c>
      <c r="C1424" s="8" t="s">
        <v>1352</v>
      </c>
      <c r="D1424" s="86" t="s">
        <v>6581</v>
      </c>
      <c r="E1424" s="101">
        <v>143.01</v>
      </c>
    </row>
    <row r="1425" spans="2:5" ht="50.1" customHeight="1">
      <c r="B1425" s="86">
        <v>93968</v>
      </c>
      <c r="C1425" s="8" t="s">
        <v>1353</v>
      </c>
      <c r="D1425" s="86" t="s">
        <v>6581</v>
      </c>
      <c r="E1425" s="101">
        <v>131.69999999999999</v>
      </c>
    </row>
    <row r="1426" spans="2:5" ht="50.1" customHeight="1">
      <c r="B1426" s="86">
        <v>93969</v>
      </c>
      <c r="C1426" s="8" t="s">
        <v>1354</v>
      </c>
      <c r="D1426" s="86" t="s">
        <v>6581</v>
      </c>
      <c r="E1426" s="101">
        <v>124.99</v>
      </c>
    </row>
    <row r="1427" spans="2:5" ht="50.1" customHeight="1">
      <c r="B1427" s="86">
        <v>93970</v>
      </c>
      <c r="C1427" s="8" t="s">
        <v>1355</v>
      </c>
      <c r="D1427" s="86" t="s">
        <v>6581</v>
      </c>
      <c r="E1427" s="101">
        <v>120.32</v>
      </c>
    </row>
    <row r="1428" spans="2:5" ht="50.1" customHeight="1">
      <c r="B1428" s="86">
        <v>93971</v>
      </c>
      <c r="C1428" s="8" t="s">
        <v>1356</v>
      </c>
      <c r="D1428" s="86" t="s">
        <v>6581</v>
      </c>
      <c r="E1428" s="101">
        <v>113.1</v>
      </c>
    </row>
    <row r="1429" spans="2:5" ht="50.1" customHeight="1">
      <c r="B1429" s="86">
        <v>95108</v>
      </c>
      <c r="C1429" s="8" t="s">
        <v>1357</v>
      </c>
      <c r="D1429" s="86" t="s">
        <v>6341</v>
      </c>
      <c r="E1429" s="101">
        <v>19.989999999999998</v>
      </c>
    </row>
    <row r="1430" spans="2:5" ht="50.1" customHeight="1">
      <c r="B1430" s="86">
        <v>100332</v>
      </c>
      <c r="C1430" s="8" t="s">
        <v>22221</v>
      </c>
      <c r="D1430" s="86" t="s">
        <v>6403</v>
      </c>
      <c r="E1430" s="101">
        <v>480.39</v>
      </c>
    </row>
    <row r="1431" spans="2:5" ht="50.1" customHeight="1">
      <c r="B1431" s="86">
        <v>100333</v>
      </c>
      <c r="C1431" s="8" t="s">
        <v>22222</v>
      </c>
      <c r="D1431" s="86" t="s">
        <v>6403</v>
      </c>
      <c r="E1431" s="101">
        <v>296.25</v>
      </c>
    </row>
    <row r="1432" spans="2:5" ht="50.1" customHeight="1">
      <c r="B1432" s="86">
        <v>100334</v>
      </c>
      <c r="C1432" s="8" t="s">
        <v>22223</v>
      </c>
      <c r="D1432" s="86" t="s">
        <v>6403</v>
      </c>
      <c r="E1432" s="101">
        <v>380.24</v>
      </c>
    </row>
    <row r="1433" spans="2:5" ht="50.1" customHeight="1">
      <c r="B1433" s="86">
        <v>100335</v>
      </c>
      <c r="C1433" s="8" t="s">
        <v>22224</v>
      </c>
      <c r="D1433" s="86" t="s">
        <v>6403</v>
      </c>
      <c r="E1433" s="101">
        <v>242.14</v>
      </c>
    </row>
    <row r="1434" spans="2:5" ht="50.1" customHeight="1">
      <c r="B1434" s="86">
        <v>100341</v>
      </c>
      <c r="C1434" s="8" t="s">
        <v>22225</v>
      </c>
      <c r="D1434" s="86" t="s">
        <v>6403</v>
      </c>
      <c r="E1434" s="101">
        <v>20.62</v>
      </c>
    </row>
    <row r="1435" spans="2:5" ht="50.1" customHeight="1">
      <c r="B1435" s="86">
        <v>100342</v>
      </c>
      <c r="C1435" s="8" t="s">
        <v>22226</v>
      </c>
      <c r="D1435" s="86" t="s">
        <v>6863</v>
      </c>
      <c r="E1435" s="101">
        <v>8.5399999999999991</v>
      </c>
    </row>
    <row r="1436" spans="2:5" ht="50.1" customHeight="1">
      <c r="B1436" s="86">
        <v>100343</v>
      </c>
      <c r="C1436" s="8" t="s">
        <v>22227</v>
      </c>
      <c r="D1436" s="86" t="s">
        <v>6863</v>
      </c>
      <c r="E1436" s="101">
        <v>8.39</v>
      </c>
    </row>
    <row r="1437" spans="2:5" ht="50.1" customHeight="1">
      <c r="B1437" s="86">
        <v>100344</v>
      </c>
      <c r="C1437" s="8" t="s">
        <v>22228</v>
      </c>
      <c r="D1437" s="86" t="s">
        <v>6863</v>
      </c>
      <c r="E1437" s="101">
        <v>6.84</v>
      </c>
    </row>
    <row r="1438" spans="2:5" ht="50.1" customHeight="1">
      <c r="B1438" s="86">
        <v>100345</v>
      </c>
      <c r="C1438" s="8" t="s">
        <v>22229</v>
      </c>
      <c r="D1438" s="86" t="s">
        <v>6863</v>
      </c>
      <c r="E1438" s="101">
        <v>6.14</v>
      </c>
    </row>
    <row r="1439" spans="2:5" ht="50.1" customHeight="1">
      <c r="B1439" s="86">
        <v>100346</v>
      </c>
      <c r="C1439" s="8" t="s">
        <v>22230</v>
      </c>
      <c r="D1439" s="86" t="s">
        <v>6863</v>
      </c>
      <c r="E1439" s="101">
        <v>5.73</v>
      </c>
    </row>
    <row r="1440" spans="2:5" ht="50.1" customHeight="1">
      <c r="B1440" s="86">
        <v>100347</v>
      </c>
      <c r="C1440" s="8" t="s">
        <v>22231</v>
      </c>
      <c r="D1440" s="86" t="s">
        <v>6863</v>
      </c>
      <c r="E1440" s="101">
        <v>5.29</v>
      </c>
    </row>
    <row r="1441" spans="2:5" ht="50.1" customHeight="1">
      <c r="B1441" s="86">
        <v>100348</v>
      </c>
      <c r="C1441" s="8" t="s">
        <v>22232</v>
      </c>
      <c r="D1441" s="86" t="s">
        <v>6863</v>
      </c>
      <c r="E1441" s="101">
        <v>5.82</v>
      </c>
    </row>
    <row r="1442" spans="2:5" ht="50.1" customHeight="1">
      <c r="B1442" s="86">
        <v>100349</v>
      </c>
      <c r="C1442" s="8" t="s">
        <v>22233</v>
      </c>
      <c r="D1442" s="86" t="s">
        <v>26</v>
      </c>
      <c r="E1442" s="101">
        <v>353.01</v>
      </c>
    </row>
    <row r="1443" spans="2:5" ht="50.1" customHeight="1">
      <c r="B1443" s="86" t="s">
        <v>1358</v>
      </c>
      <c r="C1443" s="8" t="s">
        <v>1359</v>
      </c>
      <c r="D1443" s="86" t="s">
        <v>6341</v>
      </c>
      <c r="E1443" s="101">
        <v>271.39</v>
      </c>
    </row>
    <row r="1444" spans="2:5" ht="50.1" customHeight="1">
      <c r="B1444" s="86" t="s">
        <v>1360</v>
      </c>
      <c r="C1444" s="8" t="s">
        <v>1361</v>
      </c>
      <c r="D1444" s="86" t="s">
        <v>6341</v>
      </c>
      <c r="E1444" s="101">
        <v>535.21</v>
      </c>
    </row>
    <row r="1445" spans="2:5" ht="50.1" customHeight="1">
      <c r="B1445" s="86" t="s">
        <v>1362</v>
      </c>
      <c r="C1445" s="8" t="s">
        <v>1363</v>
      </c>
      <c r="D1445" s="86" t="s">
        <v>6341</v>
      </c>
      <c r="E1445" s="101">
        <v>872.96</v>
      </c>
    </row>
    <row r="1446" spans="2:5" ht="50.1" customHeight="1">
      <c r="B1446" s="86" t="s">
        <v>1364</v>
      </c>
      <c r="C1446" s="8" t="s">
        <v>1365</v>
      </c>
      <c r="D1446" s="86" t="s">
        <v>6341</v>
      </c>
      <c r="E1446" s="101">
        <v>1303.31</v>
      </c>
    </row>
    <row r="1447" spans="2:5" ht="50.1" customHeight="1">
      <c r="B1447" s="86" t="s">
        <v>1366</v>
      </c>
      <c r="C1447" s="8" t="s">
        <v>1367</v>
      </c>
      <c r="D1447" s="86" t="s">
        <v>6341</v>
      </c>
      <c r="E1447" s="101">
        <v>1832.1</v>
      </c>
    </row>
    <row r="1448" spans="2:5" ht="50.1" customHeight="1">
      <c r="B1448" s="86" t="s">
        <v>1368</v>
      </c>
      <c r="C1448" s="8" t="s">
        <v>1369</v>
      </c>
      <c r="D1448" s="86" t="s">
        <v>6341</v>
      </c>
      <c r="E1448" s="101">
        <v>2463.9899999999998</v>
      </c>
    </row>
    <row r="1449" spans="2:5" ht="50.1" customHeight="1">
      <c r="B1449" s="86" t="s">
        <v>1370</v>
      </c>
      <c r="C1449" s="8" t="s">
        <v>1371</v>
      </c>
      <c r="D1449" s="86" t="s">
        <v>6341</v>
      </c>
      <c r="E1449" s="101">
        <v>753.31</v>
      </c>
    </row>
    <row r="1450" spans="2:5" ht="50.1" customHeight="1">
      <c r="B1450" s="86" t="s">
        <v>1372</v>
      </c>
      <c r="C1450" s="8" t="s">
        <v>1373</v>
      </c>
      <c r="D1450" s="86" t="s">
        <v>6341</v>
      </c>
      <c r="E1450" s="101">
        <v>1236.23</v>
      </c>
    </row>
    <row r="1451" spans="2:5" ht="50.1" customHeight="1">
      <c r="B1451" s="86" t="s">
        <v>1374</v>
      </c>
      <c r="C1451" s="8" t="s">
        <v>1375</v>
      </c>
      <c r="D1451" s="86" t="s">
        <v>6341</v>
      </c>
      <c r="E1451" s="101">
        <v>1849.51</v>
      </c>
    </row>
    <row r="1452" spans="2:5" ht="50.1" customHeight="1">
      <c r="B1452" s="86" t="s">
        <v>1376</v>
      </c>
      <c r="C1452" s="8" t="s">
        <v>1377</v>
      </c>
      <c r="D1452" s="86" t="s">
        <v>6341</v>
      </c>
      <c r="E1452" s="101">
        <v>2352.8000000000002</v>
      </c>
    </row>
    <row r="1453" spans="2:5" ht="50.1" customHeight="1">
      <c r="B1453" s="86" t="s">
        <v>1378</v>
      </c>
      <c r="C1453" s="8" t="s">
        <v>1379</v>
      </c>
      <c r="D1453" s="86" t="s">
        <v>6341</v>
      </c>
      <c r="E1453" s="101">
        <v>3492.72</v>
      </c>
    </row>
    <row r="1454" spans="2:5" ht="50.1" customHeight="1">
      <c r="B1454" s="86" t="s">
        <v>1380</v>
      </c>
      <c r="C1454" s="8" t="s">
        <v>1381</v>
      </c>
      <c r="D1454" s="86" t="s">
        <v>6341</v>
      </c>
      <c r="E1454" s="101">
        <v>971.03</v>
      </c>
    </row>
    <row r="1455" spans="2:5" ht="50.1" customHeight="1">
      <c r="B1455" s="86" t="s">
        <v>1382</v>
      </c>
      <c r="C1455" s="8" t="s">
        <v>1383</v>
      </c>
      <c r="D1455" s="86" t="s">
        <v>6341</v>
      </c>
      <c r="E1455" s="101">
        <v>1599.08</v>
      </c>
    </row>
    <row r="1456" spans="2:5" ht="50.1" customHeight="1">
      <c r="B1456" s="86" t="s">
        <v>1384</v>
      </c>
      <c r="C1456" s="8" t="s">
        <v>1385</v>
      </c>
      <c r="D1456" s="86" t="s">
        <v>6341</v>
      </c>
      <c r="E1456" s="101">
        <v>2395.37</v>
      </c>
    </row>
    <row r="1457" spans="2:5" ht="50.1" customHeight="1">
      <c r="B1457" s="86" t="s">
        <v>1386</v>
      </c>
      <c r="C1457" s="8" t="s">
        <v>1387</v>
      </c>
      <c r="D1457" s="86" t="s">
        <v>6341</v>
      </c>
      <c r="E1457" s="101">
        <v>3367.18</v>
      </c>
    </row>
    <row r="1458" spans="2:5" ht="50.1" customHeight="1">
      <c r="B1458" s="86" t="s">
        <v>1388</v>
      </c>
      <c r="C1458" s="8" t="s">
        <v>1389</v>
      </c>
      <c r="D1458" s="86" t="s">
        <v>6341</v>
      </c>
      <c r="E1458" s="101">
        <v>4521.54</v>
      </c>
    </row>
    <row r="1459" spans="2:5" ht="50.1" customHeight="1">
      <c r="B1459" s="86" t="s">
        <v>1390</v>
      </c>
      <c r="C1459" s="8" t="s">
        <v>1391</v>
      </c>
      <c r="D1459" s="86" t="s">
        <v>6341</v>
      </c>
      <c r="E1459" s="101">
        <v>1235.1600000000001</v>
      </c>
    </row>
    <row r="1460" spans="2:5" ht="50.1" customHeight="1">
      <c r="B1460" s="86">
        <v>83659</v>
      </c>
      <c r="C1460" s="8" t="s">
        <v>1392</v>
      </c>
      <c r="D1460" s="86" t="s">
        <v>6341</v>
      </c>
      <c r="E1460" s="101">
        <v>664.36</v>
      </c>
    </row>
    <row r="1461" spans="2:5" ht="50.1" customHeight="1">
      <c r="B1461" s="86">
        <v>83716</v>
      </c>
      <c r="C1461" s="8" t="s">
        <v>1393</v>
      </c>
      <c r="D1461" s="86" t="s">
        <v>6341</v>
      </c>
      <c r="E1461" s="101">
        <v>270.7</v>
      </c>
    </row>
    <row r="1462" spans="2:5" ht="50.1" customHeight="1">
      <c r="B1462" s="86">
        <v>97976</v>
      </c>
      <c r="C1462" s="8" t="s">
        <v>1394</v>
      </c>
      <c r="D1462" s="86" t="s">
        <v>6341</v>
      </c>
      <c r="E1462" s="101">
        <v>745.42</v>
      </c>
    </row>
    <row r="1463" spans="2:5" ht="50.1" customHeight="1">
      <c r="B1463" s="86">
        <v>97977</v>
      </c>
      <c r="C1463" s="8" t="s">
        <v>1395</v>
      </c>
      <c r="D1463" s="86" t="s">
        <v>6341</v>
      </c>
      <c r="E1463" s="101">
        <v>1078.52</v>
      </c>
    </row>
    <row r="1464" spans="2:5" ht="50.1" customHeight="1">
      <c r="B1464" s="86">
        <v>97980</v>
      </c>
      <c r="C1464" s="8" t="s">
        <v>1396</v>
      </c>
      <c r="D1464" s="86" t="s">
        <v>6341</v>
      </c>
      <c r="E1464" s="101">
        <v>1382.31</v>
      </c>
    </row>
    <row r="1465" spans="2:5" ht="50.1" customHeight="1">
      <c r="B1465" s="86">
        <v>97981</v>
      </c>
      <c r="C1465" s="8" t="s">
        <v>1397</v>
      </c>
      <c r="D1465" s="86" t="s">
        <v>6581</v>
      </c>
      <c r="E1465" s="101">
        <v>818.64</v>
      </c>
    </row>
    <row r="1466" spans="2:5" ht="50.1" customHeight="1">
      <c r="B1466" s="86">
        <v>97983</v>
      </c>
      <c r="C1466" s="8" t="s">
        <v>1398</v>
      </c>
      <c r="D1466" s="86" t="s">
        <v>6581</v>
      </c>
      <c r="E1466" s="101">
        <v>315.58999999999997</v>
      </c>
    </row>
    <row r="1467" spans="2:5" ht="50.1" customHeight="1">
      <c r="B1467" s="86">
        <v>97985</v>
      </c>
      <c r="C1467" s="8" t="s">
        <v>1399</v>
      </c>
      <c r="D1467" s="86" t="s">
        <v>6581</v>
      </c>
      <c r="E1467" s="101">
        <v>991.97</v>
      </c>
    </row>
    <row r="1468" spans="2:5" ht="50.1" customHeight="1">
      <c r="B1468" s="86">
        <v>97987</v>
      </c>
      <c r="C1468" s="8" t="s">
        <v>1400</v>
      </c>
      <c r="D1468" s="86" t="s">
        <v>6581</v>
      </c>
      <c r="E1468" s="101">
        <v>353.7</v>
      </c>
    </row>
    <row r="1469" spans="2:5" ht="50.1" customHeight="1">
      <c r="B1469" s="86">
        <v>97988</v>
      </c>
      <c r="C1469" s="8" t="s">
        <v>1401</v>
      </c>
      <c r="D1469" s="86" t="s">
        <v>6341</v>
      </c>
      <c r="E1469" s="101">
        <v>1999.98</v>
      </c>
    </row>
    <row r="1470" spans="2:5" ht="50.1" customHeight="1">
      <c r="B1470" s="86">
        <v>97989</v>
      </c>
      <c r="C1470" s="8" t="s">
        <v>1402</v>
      </c>
      <c r="D1470" s="86" t="s">
        <v>6581</v>
      </c>
      <c r="E1470" s="101">
        <v>1165.33</v>
      </c>
    </row>
    <row r="1471" spans="2:5" ht="50.1" customHeight="1">
      <c r="B1471" s="86">
        <v>97991</v>
      </c>
      <c r="C1471" s="8" t="s">
        <v>1403</v>
      </c>
      <c r="D1471" s="86" t="s">
        <v>6581</v>
      </c>
      <c r="E1471" s="101">
        <v>550.19000000000005</v>
      </c>
    </row>
    <row r="1472" spans="2:5" ht="50.1" customHeight="1">
      <c r="B1472" s="86">
        <v>97992</v>
      </c>
      <c r="C1472" s="8" t="s">
        <v>1404</v>
      </c>
      <c r="D1472" s="86" t="s">
        <v>6341</v>
      </c>
      <c r="E1472" s="101">
        <v>2536.98</v>
      </c>
    </row>
    <row r="1473" spans="2:5" ht="50.1" customHeight="1">
      <c r="B1473" s="86">
        <v>97993</v>
      </c>
      <c r="C1473" s="8" t="s">
        <v>1405</v>
      </c>
      <c r="D1473" s="86" t="s">
        <v>6581</v>
      </c>
      <c r="E1473" s="101">
        <v>1425.37</v>
      </c>
    </row>
    <row r="1474" spans="2:5" ht="50.1" customHeight="1">
      <c r="B1474" s="86">
        <v>97994</v>
      </c>
      <c r="C1474" s="8" t="s">
        <v>1406</v>
      </c>
      <c r="D1474" s="86" t="s">
        <v>6341</v>
      </c>
      <c r="E1474" s="101">
        <v>1719.04</v>
      </c>
    </row>
    <row r="1475" spans="2:5" ht="50.1" customHeight="1">
      <c r="B1475" s="86">
        <v>97995</v>
      </c>
      <c r="C1475" s="8" t="s">
        <v>1407</v>
      </c>
      <c r="D1475" s="86" t="s">
        <v>6581</v>
      </c>
      <c r="E1475" s="101">
        <v>857.59</v>
      </c>
    </row>
    <row r="1476" spans="2:5" ht="50.1" customHeight="1">
      <c r="B1476" s="86">
        <v>97996</v>
      </c>
      <c r="C1476" s="8" t="s">
        <v>1408</v>
      </c>
      <c r="D1476" s="86" t="s">
        <v>6341</v>
      </c>
      <c r="E1476" s="101">
        <v>2170.31</v>
      </c>
    </row>
    <row r="1477" spans="2:5" ht="50.1" customHeight="1">
      <c r="B1477" s="86">
        <v>97997</v>
      </c>
      <c r="C1477" s="8" t="s">
        <v>1409</v>
      </c>
      <c r="D1477" s="86" t="s">
        <v>6581</v>
      </c>
      <c r="E1477" s="101">
        <v>1026.72</v>
      </c>
    </row>
    <row r="1478" spans="2:5" ht="50.1" customHeight="1">
      <c r="B1478" s="86">
        <v>97999</v>
      </c>
      <c r="C1478" s="8" t="s">
        <v>1410</v>
      </c>
      <c r="D1478" s="86" t="s">
        <v>6581</v>
      </c>
      <c r="E1478" s="101">
        <v>1195.8599999999999</v>
      </c>
    </row>
    <row r="1479" spans="2:5" ht="50.1" customHeight="1">
      <c r="B1479" s="86">
        <v>98001</v>
      </c>
      <c r="C1479" s="8" t="s">
        <v>1411</v>
      </c>
      <c r="D1479" s="86" t="s">
        <v>6581</v>
      </c>
      <c r="E1479" s="101">
        <v>1364.98</v>
      </c>
    </row>
    <row r="1480" spans="2:5" ht="50.1" customHeight="1">
      <c r="B1480" s="86">
        <v>98002</v>
      </c>
      <c r="C1480" s="8" t="s">
        <v>1412</v>
      </c>
      <c r="D1480" s="86" t="s">
        <v>6341</v>
      </c>
      <c r="E1480" s="101">
        <v>3546.02</v>
      </c>
    </row>
    <row r="1481" spans="2:5" ht="50.1" customHeight="1">
      <c r="B1481" s="86">
        <v>98003</v>
      </c>
      <c r="C1481" s="8" t="s">
        <v>1413</v>
      </c>
      <c r="D1481" s="86" t="s">
        <v>6581</v>
      </c>
      <c r="E1481" s="101">
        <v>1534.15</v>
      </c>
    </row>
    <row r="1482" spans="2:5" ht="50.1" customHeight="1">
      <c r="B1482" s="86">
        <v>98005</v>
      </c>
      <c r="C1482" s="8" t="s">
        <v>1414</v>
      </c>
      <c r="D1482" s="86" t="s">
        <v>6581</v>
      </c>
      <c r="E1482" s="101">
        <v>1703.28</v>
      </c>
    </row>
    <row r="1483" spans="2:5" ht="50.1" customHeight="1">
      <c r="B1483" s="86">
        <v>98006</v>
      </c>
      <c r="C1483" s="8" t="s">
        <v>1415</v>
      </c>
      <c r="D1483" s="86" t="s">
        <v>6341</v>
      </c>
      <c r="E1483" s="101">
        <v>4454.03</v>
      </c>
    </row>
    <row r="1484" spans="2:5" ht="50.1" customHeight="1">
      <c r="B1484" s="86">
        <v>98007</v>
      </c>
      <c r="C1484" s="8" t="s">
        <v>1416</v>
      </c>
      <c r="D1484" s="86" t="s">
        <v>6581</v>
      </c>
      <c r="E1484" s="101">
        <v>1872.42</v>
      </c>
    </row>
    <row r="1485" spans="2:5" ht="50.1" customHeight="1">
      <c r="B1485" s="86">
        <v>98008</v>
      </c>
      <c r="C1485" s="8" t="s">
        <v>1417</v>
      </c>
      <c r="D1485" s="86" t="s">
        <v>6341</v>
      </c>
      <c r="E1485" s="101">
        <v>2683.02</v>
      </c>
    </row>
    <row r="1486" spans="2:5" ht="50.1" customHeight="1">
      <c r="B1486" s="86">
        <v>98009</v>
      </c>
      <c r="C1486" s="8" t="s">
        <v>1418</v>
      </c>
      <c r="D1486" s="86" t="s">
        <v>6581</v>
      </c>
      <c r="E1486" s="101">
        <v>1195.8599999999999</v>
      </c>
    </row>
    <row r="1487" spans="2:5" ht="50.1" customHeight="1">
      <c r="B1487" s="86">
        <v>98010</v>
      </c>
      <c r="C1487" s="8" t="s">
        <v>1419</v>
      </c>
      <c r="D1487" s="86" t="s">
        <v>6341</v>
      </c>
      <c r="E1487" s="101">
        <v>3265.63</v>
      </c>
    </row>
    <row r="1488" spans="2:5" ht="50.1" customHeight="1">
      <c r="B1488" s="86">
        <v>98011</v>
      </c>
      <c r="C1488" s="8" t="s">
        <v>1420</v>
      </c>
      <c r="D1488" s="86" t="s">
        <v>6581</v>
      </c>
      <c r="E1488" s="101">
        <v>1364.98</v>
      </c>
    </row>
    <row r="1489" spans="2:5" ht="50.1" customHeight="1">
      <c r="B1489" s="86">
        <v>98012</v>
      </c>
      <c r="C1489" s="8" t="s">
        <v>1421</v>
      </c>
      <c r="D1489" s="86" t="s">
        <v>6341</v>
      </c>
      <c r="E1489" s="101">
        <v>3830.87</v>
      </c>
    </row>
    <row r="1490" spans="2:5" ht="50.1" customHeight="1">
      <c r="B1490" s="86">
        <v>98013</v>
      </c>
      <c r="C1490" s="8" t="s">
        <v>1422</v>
      </c>
      <c r="D1490" s="86" t="s">
        <v>6581</v>
      </c>
      <c r="E1490" s="101">
        <v>1534.15</v>
      </c>
    </row>
    <row r="1491" spans="2:5" ht="50.1" customHeight="1">
      <c r="B1491" s="86">
        <v>98014</v>
      </c>
      <c r="C1491" s="8" t="s">
        <v>1423</v>
      </c>
      <c r="D1491" s="86" t="s">
        <v>6341</v>
      </c>
      <c r="E1491" s="101">
        <v>4396.05</v>
      </c>
    </row>
    <row r="1492" spans="2:5" ht="50.1" customHeight="1">
      <c r="B1492" s="86">
        <v>98015</v>
      </c>
      <c r="C1492" s="8" t="s">
        <v>1424</v>
      </c>
      <c r="D1492" s="86" t="s">
        <v>6581</v>
      </c>
      <c r="E1492" s="101">
        <v>1703.28</v>
      </c>
    </row>
    <row r="1493" spans="2:5" ht="50.1" customHeight="1">
      <c r="B1493" s="86">
        <v>98016</v>
      </c>
      <c r="C1493" s="8" t="s">
        <v>1425</v>
      </c>
      <c r="D1493" s="86" t="s">
        <v>6341</v>
      </c>
      <c r="E1493" s="101">
        <v>4961.3</v>
      </c>
    </row>
    <row r="1494" spans="2:5" ht="50.1" customHeight="1">
      <c r="B1494" s="86">
        <v>98017</v>
      </c>
      <c r="C1494" s="8" t="s">
        <v>1426</v>
      </c>
      <c r="D1494" s="86" t="s">
        <v>6581</v>
      </c>
      <c r="E1494" s="101">
        <v>1872.42</v>
      </c>
    </row>
    <row r="1495" spans="2:5" ht="50.1" customHeight="1">
      <c r="B1495" s="86">
        <v>98018</v>
      </c>
      <c r="C1495" s="8" t="s">
        <v>1427</v>
      </c>
      <c r="D1495" s="86" t="s">
        <v>6341</v>
      </c>
      <c r="E1495" s="101">
        <v>5526.53</v>
      </c>
    </row>
    <row r="1496" spans="2:5" ht="50.1" customHeight="1">
      <c r="B1496" s="86">
        <v>98019</v>
      </c>
      <c r="C1496" s="8" t="s">
        <v>1428</v>
      </c>
      <c r="D1496" s="86" t="s">
        <v>6581</v>
      </c>
      <c r="E1496" s="101">
        <v>2064.8200000000002</v>
      </c>
    </row>
    <row r="1497" spans="2:5" ht="50.1" customHeight="1">
      <c r="B1497" s="86">
        <v>98020</v>
      </c>
      <c r="C1497" s="8" t="s">
        <v>1429</v>
      </c>
      <c r="D1497" s="86" t="s">
        <v>6341</v>
      </c>
      <c r="E1497" s="101">
        <v>3941.41</v>
      </c>
    </row>
    <row r="1498" spans="2:5" ht="50.1" customHeight="1">
      <c r="B1498" s="86">
        <v>98021</v>
      </c>
      <c r="C1498" s="8" t="s">
        <v>1430</v>
      </c>
      <c r="D1498" s="86" t="s">
        <v>6581</v>
      </c>
      <c r="E1498" s="101">
        <v>1557.42</v>
      </c>
    </row>
    <row r="1499" spans="2:5" ht="50.1" customHeight="1">
      <c r="B1499" s="86">
        <v>98022</v>
      </c>
      <c r="C1499" s="8" t="s">
        <v>1431</v>
      </c>
      <c r="D1499" s="86" t="s">
        <v>6341</v>
      </c>
      <c r="E1499" s="101">
        <v>4611.43</v>
      </c>
    </row>
    <row r="1500" spans="2:5" ht="50.1" customHeight="1">
      <c r="B1500" s="86">
        <v>98023</v>
      </c>
      <c r="C1500" s="8" t="s">
        <v>1432</v>
      </c>
      <c r="D1500" s="86" t="s">
        <v>6581</v>
      </c>
      <c r="E1500" s="101">
        <v>1726.56</v>
      </c>
    </row>
    <row r="1501" spans="2:5" ht="50.1" customHeight="1">
      <c r="B1501" s="86">
        <v>98024</v>
      </c>
      <c r="C1501" s="8" t="s">
        <v>1433</v>
      </c>
      <c r="D1501" s="86" t="s">
        <v>6341</v>
      </c>
      <c r="E1501" s="101">
        <v>5321.1</v>
      </c>
    </row>
    <row r="1502" spans="2:5" ht="50.1" customHeight="1">
      <c r="B1502" s="86">
        <v>98025</v>
      </c>
      <c r="C1502" s="8" t="s">
        <v>1434</v>
      </c>
      <c r="D1502" s="86" t="s">
        <v>6581</v>
      </c>
      <c r="E1502" s="101">
        <v>1895.7</v>
      </c>
    </row>
    <row r="1503" spans="2:5" ht="50.1" customHeight="1">
      <c r="B1503" s="86">
        <v>98026</v>
      </c>
      <c r="C1503" s="8" t="s">
        <v>1435</v>
      </c>
      <c r="D1503" s="86" t="s">
        <v>6341</v>
      </c>
      <c r="E1503" s="101">
        <v>5996.01</v>
      </c>
    </row>
    <row r="1504" spans="2:5" ht="50.1" customHeight="1">
      <c r="B1504" s="86">
        <v>98027</v>
      </c>
      <c r="C1504" s="8" t="s">
        <v>1436</v>
      </c>
      <c r="D1504" s="86" t="s">
        <v>6581</v>
      </c>
      <c r="E1504" s="102">
        <v>2064.8200000000002</v>
      </c>
    </row>
    <row r="1505" spans="2:5" ht="50.1" customHeight="1">
      <c r="B1505" s="86">
        <v>98028</v>
      </c>
      <c r="C1505" s="8" t="s">
        <v>1437</v>
      </c>
      <c r="D1505" s="86" t="s">
        <v>6341</v>
      </c>
      <c r="E1505" s="102">
        <v>6670.89</v>
      </c>
    </row>
    <row r="1506" spans="2:5" ht="50.1" customHeight="1">
      <c r="B1506" s="86">
        <v>98029</v>
      </c>
      <c r="C1506" s="8" t="s">
        <v>1438</v>
      </c>
      <c r="D1506" s="86" t="s">
        <v>6581</v>
      </c>
      <c r="E1506" s="102">
        <v>2238.75</v>
      </c>
    </row>
    <row r="1507" spans="2:5" ht="50.1" customHeight="1">
      <c r="B1507" s="86">
        <v>98030</v>
      </c>
      <c r="C1507" s="8" t="s">
        <v>1439</v>
      </c>
      <c r="D1507" s="86" t="s">
        <v>6341</v>
      </c>
      <c r="E1507" s="102">
        <v>5435.51</v>
      </c>
    </row>
    <row r="1508" spans="2:5" ht="50.1" customHeight="1">
      <c r="B1508" s="86">
        <v>98031</v>
      </c>
      <c r="C1508" s="8" t="s">
        <v>1440</v>
      </c>
      <c r="D1508" s="86" t="s">
        <v>6581</v>
      </c>
      <c r="E1508" s="102">
        <v>1900.56</v>
      </c>
    </row>
    <row r="1509" spans="2:5" ht="50.1" customHeight="1">
      <c r="B1509" s="86">
        <v>98032</v>
      </c>
      <c r="C1509" s="8" t="s">
        <v>1441</v>
      </c>
      <c r="D1509" s="86" t="s">
        <v>6341</v>
      </c>
      <c r="E1509" s="101">
        <v>6242.57</v>
      </c>
    </row>
    <row r="1510" spans="2:5" ht="50.1" customHeight="1">
      <c r="B1510" s="86">
        <v>98033</v>
      </c>
      <c r="C1510" s="8" t="s">
        <v>1442</v>
      </c>
      <c r="D1510" s="86" t="s">
        <v>6581</v>
      </c>
      <c r="E1510" s="102">
        <v>2069.6799999999998</v>
      </c>
    </row>
    <row r="1511" spans="2:5" ht="50.1" customHeight="1">
      <c r="B1511" s="86">
        <v>98034</v>
      </c>
      <c r="C1511" s="8" t="s">
        <v>1443</v>
      </c>
      <c r="D1511" s="86" t="s">
        <v>6341</v>
      </c>
      <c r="E1511" s="101">
        <v>7049.63</v>
      </c>
    </row>
    <row r="1512" spans="2:5" ht="50.1" customHeight="1">
      <c r="B1512" s="86">
        <v>98035</v>
      </c>
      <c r="C1512" s="8" t="s">
        <v>1444</v>
      </c>
      <c r="D1512" s="86" t="s">
        <v>6581</v>
      </c>
      <c r="E1512" s="102">
        <v>2238.75</v>
      </c>
    </row>
    <row r="1513" spans="2:5" ht="50.1" customHeight="1">
      <c r="B1513" s="86">
        <v>98036</v>
      </c>
      <c r="C1513" s="8" t="s">
        <v>1445</v>
      </c>
      <c r="D1513" s="86" t="s">
        <v>6341</v>
      </c>
      <c r="E1513" s="101">
        <v>7856.72</v>
      </c>
    </row>
    <row r="1514" spans="2:5" ht="50.1" customHeight="1">
      <c r="B1514" s="86">
        <v>98037</v>
      </c>
      <c r="C1514" s="8" t="s">
        <v>1446</v>
      </c>
      <c r="D1514" s="86" t="s">
        <v>6581</v>
      </c>
      <c r="E1514" s="101">
        <v>2412.75</v>
      </c>
    </row>
    <row r="1515" spans="2:5" ht="50.1" customHeight="1">
      <c r="B1515" s="86">
        <v>98038</v>
      </c>
      <c r="C1515" s="8" t="s">
        <v>1447</v>
      </c>
      <c r="D1515" s="86" t="s">
        <v>6341</v>
      </c>
      <c r="E1515" s="101">
        <v>7202.66</v>
      </c>
    </row>
    <row r="1516" spans="2:5" ht="50.1" customHeight="1">
      <c r="B1516" s="86">
        <v>98039</v>
      </c>
      <c r="C1516" s="8" t="s">
        <v>1448</v>
      </c>
      <c r="D1516" s="86" t="s">
        <v>6581</v>
      </c>
      <c r="E1516" s="102">
        <v>2243.61</v>
      </c>
    </row>
    <row r="1517" spans="2:5" ht="50.1" customHeight="1">
      <c r="B1517" s="86">
        <v>98040</v>
      </c>
      <c r="C1517" s="8" t="s">
        <v>1449</v>
      </c>
      <c r="D1517" s="86" t="s">
        <v>6341</v>
      </c>
      <c r="E1517" s="102">
        <v>8129.63</v>
      </c>
    </row>
    <row r="1518" spans="2:5" ht="50.1" customHeight="1">
      <c r="B1518" s="86">
        <v>98041</v>
      </c>
      <c r="C1518" s="8" t="s">
        <v>1450</v>
      </c>
      <c r="D1518" s="86" t="s">
        <v>6581</v>
      </c>
      <c r="E1518" s="101">
        <v>2412.75</v>
      </c>
    </row>
    <row r="1519" spans="2:5" ht="50.1" customHeight="1">
      <c r="B1519" s="86">
        <v>98042</v>
      </c>
      <c r="C1519" s="8" t="s">
        <v>1451</v>
      </c>
      <c r="D1519" s="86" t="s">
        <v>6341</v>
      </c>
      <c r="E1519" s="102">
        <v>9056.59</v>
      </c>
    </row>
    <row r="1520" spans="2:5" ht="50.1" customHeight="1">
      <c r="B1520" s="86">
        <v>98043</v>
      </c>
      <c r="C1520" s="8" t="s">
        <v>1452</v>
      </c>
      <c r="D1520" s="86" t="s">
        <v>6581</v>
      </c>
      <c r="E1520" s="101">
        <v>2586.7399999999998</v>
      </c>
    </row>
    <row r="1521" spans="2:5" ht="50.1" customHeight="1">
      <c r="B1521" s="86">
        <v>98044</v>
      </c>
      <c r="C1521" s="8" t="s">
        <v>1453</v>
      </c>
      <c r="D1521" s="86" t="s">
        <v>6341</v>
      </c>
      <c r="E1521" s="102">
        <v>9215.64</v>
      </c>
    </row>
    <row r="1522" spans="2:5" ht="50.1" customHeight="1">
      <c r="B1522" s="86">
        <v>98045</v>
      </c>
      <c r="C1522" s="8" t="s">
        <v>1454</v>
      </c>
      <c r="D1522" s="86" t="s">
        <v>6581</v>
      </c>
      <c r="E1522" s="102">
        <v>2586.7399999999998</v>
      </c>
    </row>
    <row r="1523" spans="2:5" ht="50.1" customHeight="1">
      <c r="B1523" s="86">
        <v>98046</v>
      </c>
      <c r="C1523" s="8" t="s">
        <v>1455</v>
      </c>
      <c r="D1523" s="86" t="s">
        <v>6341</v>
      </c>
      <c r="E1523" s="101">
        <v>10263.36</v>
      </c>
    </row>
    <row r="1524" spans="2:5" ht="50.1" customHeight="1">
      <c r="B1524" s="86">
        <v>98047</v>
      </c>
      <c r="C1524" s="8" t="s">
        <v>1456</v>
      </c>
      <c r="D1524" s="86" t="s">
        <v>6581</v>
      </c>
      <c r="E1524" s="102">
        <v>2760.73</v>
      </c>
    </row>
    <row r="1525" spans="2:5" ht="50.1" customHeight="1">
      <c r="B1525" s="86">
        <v>98048</v>
      </c>
      <c r="C1525" s="8" t="s">
        <v>1457</v>
      </c>
      <c r="D1525" s="86" t="s">
        <v>6341</v>
      </c>
      <c r="E1525" s="101">
        <v>11477.12</v>
      </c>
    </row>
    <row r="1526" spans="2:5" ht="50.1" customHeight="1">
      <c r="B1526" s="86">
        <v>98049</v>
      </c>
      <c r="C1526" s="8" t="s">
        <v>1458</v>
      </c>
      <c r="D1526" s="86" t="s">
        <v>6581</v>
      </c>
      <c r="E1526" s="101">
        <v>2887.18</v>
      </c>
    </row>
    <row r="1527" spans="2:5" ht="50.1" customHeight="1">
      <c r="B1527" s="86">
        <v>98050</v>
      </c>
      <c r="C1527" s="8" t="s">
        <v>1459</v>
      </c>
      <c r="D1527" s="86" t="s">
        <v>6581</v>
      </c>
      <c r="E1527" s="102">
        <v>170.61</v>
      </c>
    </row>
    <row r="1528" spans="2:5" ht="50.1" customHeight="1">
      <c r="B1528" s="86">
        <v>98051</v>
      </c>
      <c r="C1528" s="8" t="s">
        <v>1460</v>
      </c>
      <c r="D1528" s="86" t="s">
        <v>6581</v>
      </c>
      <c r="E1528" s="101">
        <v>645.65</v>
      </c>
    </row>
    <row r="1529" spans="2:5" ht="50.1" customHeight="1">
      <c r="B1529" s="86">
        <v>98405</v>
      </c>
      <c r="C1529" s="8" t="s">
        <v>1461</v>
      </c>
      <c r="D1529" s="86" t="s">
        <v>6341</v>
      </c>
      <c r="E1529" s="101">
        <v>1693.87</v>
      </c>
    </row>
    <row r="1530" spans="2:5" ht="50.1" customHeight="1">
      <c r="B1530" s="86">
        <v>98406</v>
      </c>
      <c r="C1530" s="8" t="s">
        <v>1462</v>
      </c>
      <c r="D1530" s="86" t="s">
        <v>6341</v>
      </c>
      <c r="E1530" s="101">
        <v>3999.95</v>
      </c>
    </row>
    <row r="1531" spans="2:5" ht="50.1" customHeight="1">
      <c r="B1531" s="86">
        <v>98407</v>
      </c>
      <c r="C1531" s="8" t="s">
        <v>1463</v>
      </c>
      <c r="D1531" s="86" t="s">
        <v>6341</v>
      </c>
      <c r="E1531" s="101">
        <v>2621.47</v>
      </c>
    </row>
    <row r="1532" spans="2:5" ht="50.1" customHeight="1">
      <c r="B1532" s="86">
        <v>98408</v>
      </c>
      <c r="C1532" s="8" t="s">
        <v>1464</v>
      </c>
      <c r="D1532" s="86" t="s">
        <v>6341</v>
      </c>
      <c r="E1532" s="101">
        <v>3072.69</v>
      </c>
    </row>
    <row r="1533" spans="2:5" ht="50.1" customHeight="1">
      <c r="B1533" s="86">
        <v>98409</v>
      </c>
      <c r="C1533" s="8" t="s">
        <v>1465</v>
      </c>
      <c r="D1533" s="86" t="s">
        <v>6581</v>
      </c>
      <c r="E1533" s="101">
        <v>261.02</v>
      </c>
    </row>
    <row r="1534" spans="2:5" ht="50.1" customHeight="1">
      <c r="B1534" s="86">
        <v>98414</v>
      </c>
      <c r="C1534" s="8" t="s">
        <v>1466</v>
      </c>
      <c r="D1534" s="86" t="s">
        <v>6341</v>
      </c>
      <c r="E1534" s="101">
        <v>810.99</v>
      </c>
    </row>
    <row r="1535" spans="2:5" ht="50.1" customHeight="1">
      <c r="B1535" s="86">
        <v>98415</v>
      </c>
      <c r="C1535" s="8" t="s">
        <v>1467</v>
      </c>
      <c r="D1535" s="86" t="s">
        <v>6341</v>
      </c>
      <c r="E1535" s="101">
        <v>810.99</v>
      </c>
    </row>
    <row r="1536" spans="2:5" ht="50.1" customHeight="1">
      <c r="B1536" s="86">
        <v>98416</v>
      </c>
      <c r="C1536" s="8" t="s">
        <v>1468</v>
      </c>
      <c r="D1536" s="86" t="s">
        <v>6341</v>
      </c>
      <c r="E1536" s="101">
        <v>968.78</v>
      </c>
    </row>
    <row r="1537" spans="2:5" ht="50.1" customHeight="1">
      <c r="B1537" s="86">
        <v>98417</v>
      </c>
      <c r="C1537" s="8" t="s">
        <v>1469</v>
      </c>
      <c r="D1537" s="86" t="s">
        <v>6341</v>
      </c>
      <c r="E1537" s="101">
        <v>1126.58</v>
      </c>
    </row>
    <row r="1538" spans="2:5" ht="50.1" customHeight="1">
      <c r="B1538" s="86">
        <v>98418</v>
      </c>
      <c r="C1538" s="8" t="s">
        <v>1470</v>
      </c>
      <c r="D1538" s="86" t="s">
        <v>6341</v>
      </c>
      <c r="E1538" s="101">
        <v>1211.8800000000001</v>
      </c>
    </row>
    <row r="1539" spans="2:5" ht="50.1" customHeight="1">
      <c r="B1539" s="86">
        <v>98419</v>
      </c>
      <c r="C1539" s="8" t="s">
        <v>1471</v>
      </c>
      <c r="D1539" s="86" t="s">
        <v>6341</v>
      </c>
      <c r="E1539" s="102">
        <v>1297.19</v>
      </c>
    </row>
    <row r="1540" spans="2:5" ht="50.1" customHeight="1">
      <c r="B1540" s="86">
        <v>98420</v>
      </c>
      <c r="C1540" s="8" t="s">
        <v>1472</v>
      </c>
      <c r="D1540" s="86" t="s">
        <v>6341</v>
      </c>
      <c r="E1540" s="102">
        <v>1165.94</v>
      </c>
    </row>
    <row r="1541" spans="2:5" ht="50.1" customHeight="1">
      <c r="B1541" s="86">
        <v>98421</v>
      </c>
      <c r="C1541" s="8" t="s">
        <v>1473</v>
      </c>
      <c r="D1541" s="86" t="s">
        <v>6341</v>
      </c>
      <c r="E1541" s="101">
        <v>1323.73</v>
      </c>
    </row>
    <row r="1542" spans="2:5" ht="50.1" customHeight="1">
      <c r="B1542" s="86">
        <v>98422</v>
      </c>
      <c r="C1542" s="8" t="s">
        <v>1474</v>
      </c>
      <c r="D1542" s="86" t="s">
        <v>6341</v>
      </c>
      <c r="E1542" s="101">
        <v>1481.53</v>
      </c>
    </row>
    <row r="1543" spans="2:5" ht="50.1" customHeight="1">
      <c r="B1543" s="86">
        <v>98423</v>
      </c>
      <c r="C1543" s="8" t="s">
        <v>1475</v>
      </c>
      <c r="D1543" s="86" t="s">
        <v>6341</v>
      </c>
      <c r="E1543" s="101">
        <v>1566.83</v>
      </c>
    </row>
    <row r="1544" spans="2:5" ht="50.1" customHeight="1">
      <c r="B1544" s="86">
        <v>98424</v>
      </c>
      <c r="C1544" s="8" t="s">
        <v>1476</v>
      </c>
      <c r="D1544" s="86" t="s">
        <v>6341</v>
      </c>
      <c r="E1544" s="101">
        <v>1652.14</v>
      </c>
    </row>
    <row r="1545" spans="2:5" ht="50.1" customHeight="1">
      <c r="B1545" s="86">
        <v>98425</v>
      </c>
      <c r="C1545" s="8" t="s">
        <v>1477</v>
      </c>
      <c r="D1545" s="86" t="s">
        <v>6341</v>
      </c>
      <c r="E1545" s="101">
        <v>1999.98</v>
      </c>
    </row>
    <row r="1546" spans="2:5" ht="50.1" customHeight="1">
      <c r="B1546" s="86">
        <v>98426</v>
      </c>
      <c r="C1546" s="8" t="s">
        <v>1478</v>
      </c>
      <c r="D1546" s="86" t="s">
        <v>6341</v>
      </c>
      <c r="E1546" s="101">
        <v>2582.64</v>
      </c>
    </row>
    <row r="1547" spans="2:5" ht="50.1" customHeight="1">
      <c r="B1547" s="86">
        <v>98427</v>
      </c>
      <c r="C1547" s="8" t="s">
        <v>1479</v>
      </c>
      <c r="D1547" s="86" t="s">
        <v>6341</v>
      </c>
      <c r="E1547" s="101">
        <v>3165.31</v>
      </c>
    </row>
    <row r="1548" spans="2:5" ht="50.1" customHeight="1">
      <c r="B1548" s="86">
        <v>98428</v>
      </c>
      <c r="C1548" s="8" t="s">
        <v>1480</v>
      </c>
      <c r="D1548" s="86" t="s">
        <v>6341</v>
      </c>
      <c r="E1548" s="101">
        <v>3488.13</v>
      </c>
    </row>
    <row r="1549" spans="2:5" ht="50.1" customHeight="1">
      <c r="B1549" s="86">
        <v>98429</v>
      </c>
      <c r="C1549" s="8" t="s">
        <v>1481</v>
      </c>
      <c r="D1549" s="86" t="s">
        <v>6341</v>
      </c>
      <c r="E1549" s="101">
        <v>3810.96</v>
      </c>
    </row>
    <row r="1550" spans="2:5" ht="50.1" customHeight="1">
      <c r="B1550" s="86">
        <v>98430</v>
      </c>
      <c r="C1550" s="8" t="s">
        <v>1482</v>
      </c>
      <c r="D1550" s="86" t="s">
        <v>6341</v>
      </c>
      <c r="E1550" s="101">
        <v>2354.9299999999998</v>
      </c>
    </row>
    <row r="1551" spans="2:5" ht="50.1" customHeight="1">
      <c r="B1551" s="86">
        <v>98431</v>
      </c>
      <c r="C1551" s="8" t="s">
        <v>1483</v>
      </c>
      <c r="D1551" s="86" t="s">
        <v>6341</v>
      </c>
      <c r="E1551" s="101">
        <v>2937.59</v>
      </c>
    </row>
    <row r="1552" spans="2:5" ht="50.1" customHeight="1">
      <c r="B1552" s="86">
        <v>98432</v>
      </c>
      <c r="C1552" s="8" t="s">
        <v>1484</v>
      </c>
      <c r="D1552" s="86" t="s">
        <v>6341</v>
      </c>
      <c r="E1552" s="101">
        <v>3520.26</v>
      </c>
    </row>
    <row r="1553" spans="2:5" ht="50.1" customHeight="1">
      <c r="B1553" s="86">
        <v>98433</v>
      </c>
      <c r="C1553" s="8" t="s">
        <v>1485</v>
      </c>
      <c r="D1553" s="86" t="s">
        <v>6341</v>
      </c>
      <c r="E1553" s="101">
        <v>3843.08</v>
      </c>
    </row>
    <row r="1554" spans="2:5" ht="50.1" customHeight="1">
      <c r="B1554" s="86">
        <v>98434</v>
      </c>
      <c r="C1554" s="8" t="s">
        <v>1486</v>
      </c>
      <c r="D1554" s="86" t="s">
        <v>6341</v>
      </c>
      <c r="E1554" s="101">
        <v>4165.91</v>
      </c>
    </row>
    <row r="1555" spans="2:5" ht="50.1" customHeight="1">
      <c r="B1555" s="86">
        <v>99240</v>
      </c>
      <c r="C1555" s="8" t="s">
        <v>1487</v>
      </c>
      <c r="D1555" s="86" t="s">
        <v>6581</v>
      </c>
      <c r="E1555" s="101">
        <v>346.85</v>
      </c>
    </row>
    <row r="1556" spans="2:5" ht="50.1" customHeight="1">
      <c r="B1556" s="86">
        <v>99241</v>
      </c>
      <c r="C1556" s="8" t="s">
        <v>1488</v>
      </c>
      <c r="D1556" s="86" t="s">
        <v>6581</v>
      </c>
      <c r="E1556" s="101">
        <v>1159.93</v>
      </c>
    </row>
    <row r="1557" spans="2:5" ht="50.1" customHeight="1">
      <c r="B1557" s="86">
        <v>99242</v>
      </c>
      <c r="C1557" s="8" t="s">
        <v>1489</v>
      </c>
      <c r="D1557" s="86" t="s">
        <v>6341</v>
      </c>
      <c r="E1557" s="101">
        <v>1942.23</v>
      </c>
    </row>
    <row r="1558" spans="2:5" ht="50.1" customHeight="1">
      <c r="B1558" s="86">
        <v>99243</v>
      </c>
      <c r="C1558" s="8" t="s">
        <v>1490</v>
      </c>
      <c r="D1558" s="86" t="s">
        <v>6581</v>
      </c>
      <c r="E1558" s="101">
        <v>1119.06</v>
      </c>
    </row>
    <row r="1559" spans="2:5" ht="50.1" customHeight="1">
      <c r="B1559" s="86">
        <v>99244</v>
      </c>
      <c r="C1559" s="8" t="s">
        <v>1491</v>
      </c>
      <c r="D1559" s="86" t="s">
        <v>6341</v>
      </c>
      <c r="E1559" s="101">
        <v>3191.69</v>
      </c>
    </row>
    <row r="1560" spans="2:5" ht="50.1" customHeight="1">
      <c r="B1560" s="86">
        <v>99246</v>
      </c>
      <c r="C1560" s="8" t="s">
        <v>1492</v>
      </c>
      <c r="D1560" s="86" t="s">
        <v>6581</v>
      </c>
      <c r="E1560" s="101">
        <v>540.84</v>
      </c>
    </row>
    <row r="1561" spans="2:5" ht="50.1" customHeight="1">
      <c r="B1561" s="86">
        <v>99247</v>
      </c>
      <c r="C1561" s="8" t="s">
        <v>1493</v>
      </c>
      <c r="D1561" s="86" t="s">
        <v>6581</v>
      </c>
      <c r="E1561" s="101">
        <v>1323.77</v>
      </c>
    </row>
    <row r="1562" spans="2:5" ht="50.1" customHeight="1">
      <c r="B1562" s="86">
        <v>99248</v>
      </c>
      <c r="C1562" s="8" t="s">
        <v>1494</v>
      </c>
      <c r="D1562" s="86" t="s">
        <v>6341</v>
      </c>
      <c r="E1562" s="101">
        <v>2465.3000000000002</v>
      </c>
    </row>
    <row r="1563" spans="2:5" ht="50.1" customHeight="1">
      <c r="B1563" s="86">
        <v>99249</v>
      </c>
      <c r="C1563" s="8" t="s">
        <v>1495</v>
      </c>
      <c r="D1563" s="86" t="s">
        <v>6581</v>
      </c>
      <c r="E1563" s="101">
        <v>1371.89</v>
      </c>
    </row>
    <row r="1564" spans="2:5" ht="50.1" customHeight="1">
      <c r="B1564" s="86">
        <v>99252</v>
      </c>
      <c r="C1564" s="8" t="s">
        <v>1496</v>
      </c>
      <c r="D1564" s="86" t="s">
        <v>6341</v>
      </c>
      <c r="E1564" s="101">
        <v>1681.13</v>
      </c>
    </row>
    <row r="1565" spans="2:5" ht="50.1" customHeight="1">
      <c r="B1565" s="86">
        <v>99254</v>
      </c>
      <c r="C1565" s="8" t="s">
        <v>1497</v>
      </c>
      <c r="D1565" s="86" t="s">
        <v>6581</v>
      </c>
      <c r="E1565" s="101">
        <v>832.22</v>
      </c>
    </row>
    <row r="1566" spans="2:5" ht="50.1" customHeight="1">
      <c r="B1566" s="86">
        <v>99256</v>
      </c>
      <c r="C1566" s="8" t="s">
        <v>1498</v>
      </c>
      <c r="D1566" s="86" t="s">
        <v>6341</v>
      </c>
      <c r="E1566" s="101">
        <v>3743.55</v>
      </c>
    </row>
    <row r="1567" spans="2:5" ht="50.1" customHeight="1">
      <c r="B1567" s="86">
        <v>99259</v>
      </c>
      <c r="C1567" s="8" t="s">
        <v>1499</v>
      </c>
      <c r="D1567" s="86" t="s">
        <v>6341</v>
      </c>
      <c r="E1567" s="101">
        <v>2122.21</v>
      </c>
    </row>
    <row r="1568" spans="2:5" ht="50.1" customHeight="1">
      <c r="B1568" s="86">
        <v>99261</v>
      </c>
      <c r="C1568" s="8" t="s">
        <v>1500</v>
      </c>
      <c r="D1568" s="86" t="s">
        <v>6581</v>
      </c>
      <c r="E1568" s="101">
        <v>996.07</v>
      </c>
    </row>
    <row r="1569" spans="2:5" ht="50.1" customHeight="1">
      <c r="B1569" s="86">
        <v>99263</v>
      </c>
      <c r="C1569" s="8" t="s">
        <v>1501</v>
      </c>
      <c r="D1569" s="86" t="s">
        <v>6581</v>
      </c>
      <c r="E1569" s="101">
        <v>1487.65</v>
      </c>
    </row>
    <row r="1570" spans="2:5" ht="50.1" customHeight="1">
      <c r="B1570" s="86">
        <v>99265</v>
      </c>
      <c r="C1570" s="8" t="s">
        <v>1502</v>
      </c>
      <c r="D1570" s="86" t="s">
        <v>6341</v>
      </c>
      <c r="E1570" s="101">
        <v>2563.1799999999998</v>
      </c>
    </row>
    <row r="1571" spans="2:5" ht="50.1" customHeight="1">
      <c r="B1571" s="86">
        <v>99266</v>
      </c>
      <c r="C1571" s="8" t="s">
        <v>1503</v>
      </c>
      <c r="D1571" s="86" t="s">
        <v>6581</v>
      </c>
      <c r="E1571" s="101">
        <v>1159.93</v>
      </c>
    </row>
    <row r="1572" spans="2:5" ht="50.1" customHeight="1">
      <c r="B1572" s="86">
        <v>99267</v>
      </c>
      <c r="C1572" s="8" t="s">
        <v>1504</v>
      </c>
      <c r="D1572" s="86" t="s">
        <v>6341</v>
      </c>
      <c r="E1572" s="101">
        <v>3004.21</v>
      </c>
    </row>
    <row r="1573" spans="2:5" ht="50.1" customHeight="1">
      <c r="B1573" s="86">
        <v>99269</v>
      </c>
      <c r="C1573" s="8" t="s">
        <v>1505</v>
      </c>
      <c r="D1573" s="86" t="s">
        <v>6581</v>
      </c>
      <c r="E1573" s="101">
        <v>1323.77</v>
      </c>
    </row>
    <row r="1574" spans="2:5" ht="50.1" customHeight="1">
      <c r="B1574" s="86">
        <v>99271</v>
      </c>
      <c r="C1574" s="8" t="s">
        <v>1506</v>
      </c>
      <c r="D1574" s="86" t="s">
        <v>6341</v>
      </c>
      <c r="E1574" s="101">
        <v>4295.37</v>
      </c>
    </row>
    <row r="1575" spans="2:5" ht="50.1" customHeight="1">
      <c r="B1575" s="86">
        <v>99272</v>
      </c>
      <c r="C1575" s="8" t="s">
        <v>1507</v>
      </c>
      <c r="D1575" s="86" t="s">
        <v>6341</v>
      </c>
      <c r="E1575" s="101">
        <v>721.02</v>
      </c>
    </row>
    <row r="1576" spans="2:5" ht="50.1" customHeight="1">
      <c r="B1576" s="86">
        <v>99273</v>
      </c>
      <c r="C1576" s="8" t="s">
        <v>1508</v>
      </c>
      <c r="D1576" s="86" t="s">
        <v>6341</v>
      </c>
      <c r="E1576" s="101">
        <v>1037.1300000000001</v>
      </c>
    </row>
    <row r="1577" spans="2:5" ht="50.1" customHeight="1">
      <c r="B1577" s="86">
        <v>99274</v>
      </c>
      <c r="C1577" s="8" t="s">
        <v>1509</v>
      </c>
      <c r="D1577" s="86" t="s">
        <v>6341</v>
      </c>
      <c r="E1577" s="101">
        <v>3467.34</v>
      </c>
    </row>
    <row r="1578" spans="2:5" ht="50.1" customHeight="1">
      <c r="B1578" s="86">
        <v>99276</v>
      </c>
      <c r="C1578" s="8" t="s">
        <v>1510</v>
      </c>
      <c r="D1578" s="86" t="s">
        <v>6581</v>
      </c>
      <c r="E1578" s="101">
        <v>1651.5</v>
      </c>
    </row>
    <row r="1579" spans="2:5" ht="50.1" customHeight="1">
      <c r="B1579" s="86">
        <v>99277</v>
      </c>
      <c r="C1579" s="8" t="s">
        <v>1511</v>
      </c>
      <c r="D1579" s="86" t="s">
        <v>6581</v>
      </c>
      <c r="E1579" s="101">
        <v>1487.65</v>
      </c>
    </row>
    <row r="1580" spans="2:5" ht="50.1" customHeight="1">
      <c r="B1580" s="86">
        <v>99278</v>
      </c>
      <c r="C1580" s="8" t="s">
        <v>1512</v>
      </c>
      <c r="D1580" s="86" t="s">
        <v>6581</v>
      </c>
      <c r="E1580" s="101">
        <v>256.86</v>
      </c>
    </row>
    <row r="1581" spans="2:5" ht="50.1" customHeight="1">
      <c r="B1581" s="86">
        <v>99279</v>
      </c>
      <c r="C1581" s="8" t="s">
        <v>1513</v>
      </c>
      <c r="D1581" s="86" t="s">
        <v>6341</v>
      </c>
      <c r="E1581" s="101">
        <v>3911.09</v>
      </c>
    </row>
    <row r="1582" spans="2:5" ht="50.1" customHeight="1">
      <c r="B1582" s="86">
        <v>99280</v>
      </c>
      <c r="C1582" s="8" t="s">
        <v>1514</v>
      </c>
      <c r="D1582" s="86" t="s">
        <v>6341</v>
      </c>
      <c r="E1582" s="101">
        <v>1338.42</v>
      </c>
    </row>
    <row r="1583" spans="2:5" ht="50.1" customHeight="1">
      <c r="B1583" s="86">
        <v>99281</v>
      </c>
      <c r="C1583" s="8" t="s">
        <v>1515</v>
      </c>
      <c r="D1583" s="86" t="s">
        <v>6581</v>
      </c>
      <c r="E1583" s="101">
        <v>1651.5</v>
      </c>
    </row>
    <row r="1584" spans="2:5" ht="50.1" customHeight="1">
      <c r="B1584" s="86">
        <v>99282</v>
      </c>
      <c r="C1584" s="8" t="s">
        <v>1516</v>
      </c>
      <c r="D1584" s="86" t="s">
        <v>6581</v>
      </c>
      <c r="E1584" s="101">
        <v>1839.66</v>
      </c>
    </row>
    <row r="1585" spans="2:5" ht="50.1" customHeight="1">
      <c r="B1585" s="86">
        <v>99283</v>
      </c>
      <c r="C1585" s="8" t="s">
        <v>1517</v>
      </c>
      <c r="D1585" s="86" t="s">
        <v>6581</v>
      </c>
      <c r="E1585" s="101">
        <v>781.96</v>
      </c>
    </row>
    <row r="1586" spans="2:5" ht="50.1" customHeight="1">
      <c r="B1586" s="86">
        <v>99284</v>
      </c>
      <c r="C1586" s="8" t="s">
        <v>1518</v>
      </c>
      <c r="D1586" s="86" t="s">
        <v>6341</v>
      </c>
      <c r="E1586" s="101">
        <v>4847.24</v>
      </c>
    </row>
    <row r="1587" spans="2:5" ht="50.1" customHeight="1">
      <c r="B1587" s="86">
        <v>99286</v>
      </c>
      <c r="C1587" s="8" t="s">
        <v>1519</v>
      </c>
      <c r="D1587" s="86" t="s">
        <v>6341</v>
      </c>
      <c r="E1587" s="101">
        <v>4354.97</v>
      </c>
    </row>
    <row r="1588" spans="2:5" ht="50.1" customHeight="1">
      <c r="B1588" s="86">
        <v>99287</v>
      </c>
      <c r="C1588" s="8" t="s">
        <v>1520</v>
      </c>
      <c r="D1588" s="86" t="s">
        <v>6341</v>
      </c>
      <c r="E1588" s="101">
        <v>6089.64</v>
      </c>
    </row>
    <row r="1589" spans="2:5" ht="50.1" customHeight="1">
      <c r="B1589" s="86">
        <v>99288</v>
      </c>
      <c r="C1589" s="8" t="s">
        <v>1521</v>
      </c>
      <c r="D1589" s="86" t="s">
        <v>6581</v>
      </c>
      <c r="E1589" s="101">
        <v>310.14</v>
      </c>
    </row>
    <row r="1590" spans="2:5" ht="50.1" customHeight="1">
      <c r="B1590" s="86">
        <v>99289</v>
      </c>
      <c r="C1590" s="8" t="s">
        <v>1522</v>
      </c>
      <c r="D1590" s="86" t="s">
        <v>6581</v>
      </c>
      <c r="E1590" s="101">
        <v>1815.36</v>
      </c>
    </row>
    <row r="1591" spans="2:5" ht="50.1" customHeight="1">
      <c r="B1591" s="86">
        <v>99290</v>
      </c>
      <c r="C1591" s="8" t="s">
        <v>1523</v>
      </c>
      <c r="D1591" s="86" t="s">
        <v>6341</v>
      </c>
      <c r="E1591" s="101">
        <v>2622.44</v>
      </c>
    </row>
    <row r="1592" spans="2:5" ht="50.1" customHeight="1">
      <c r="B1592" s="86">
        <v>99291</v>
      </c>
      <c r="C1592" s="8" t="s">
        <v>1524</v>
      </c>
      <c r="D1592" s="86" t="s">
        <v>6581</v>
      </c>
      <c r="E1592" s="101">
        <v>1815.36</v>
      </c>
    </row>
    <row r="1593" spans="2:5" ht="50.1" customHeight="1">
      <c r="B1593" s="86">
        <v>99292</v>
      </c>
      <c r="C1593" s="8" t="s">
        <v>1525</v>
      </c>
      <c r="D1593" s="86" t="s">
        <v>6341</v>
      </c>
      <c r="E1593" s="101">
        <v>1642.94</v>
      </c>
    </row>
    <row r="1594" spans="2:5" ht="50.1" customHeight="1">
      <c r="B1594" s="86">
        <v>99293</v>
      </c>
      <c r="C1594" s="8" t="s">
        <v>1526</v>
      </c>
      <c r="D1594" s="86" t="s">
        <v>6581</v>
      </c>
      <c r="E1594" s="101">
        <v>950.49</v>
      </c>
    </row>
    <row r="1595" spans="2:5" ht="50.1" customHeight="1">
      <c r="B1595" s="86">
        <v>99294</v>
      </c>
      <c r="C1595" s="8" t="s">
        <v>1527</v>
      </c>
      <c r="D1595" s="86" t="s">
        <v>6341</v>
      </c>
      <c r="E1595" s="101">
        <v>5399.1</v>
      </c>
    </row>
    <row r="1596" spans="2:5" ht="50.1" customHeight="1">
      <c r="B1596" s="86">
        <v>99296</v>
      </c>
      <c r="C1596" s="8" t="s">
        <v>1528</v>
      </c>
      <c r="D1596" s="86" t="s">
        <v>6581</v>
      </c>
      <c r="E1596" s="102">
        <v>2003.49</v>
      </c>
    </row>
    <row r="1597" spans="2:5" ht="50.1" customHeight="1">
      <c r="B1597" s="86">
        <v>99297</v>
      </c>
      <c r="C1597" s="8" t="s">
        <v>1529</v>
      </c>
      <c r="D1597" s="86" t="s">
        <v>6581</v>
      </c>
      <c r="E1597" s="101">
        <v>1999.29</v>
      </c>
    </row>
    <row r="1598" spans="2:5" ht="50.1" customHeight="1">
      <c r="B1598" s="86">
        <v>99298</v>
      </c>
      <c r="C1598" s="8" t="s">
        <v>1530</v>
      </c>
      <c r="D1598" s="86" t="s">
        <v>6341</v>
      </c>
      <c r="E1598" s="101">
        <v>6875.54</v>
      </c>
    </row>
    <row r="1599" spans="2:5" ht="50.1" customHeight="1">
      <c r="B1599" s="86">
        <v>99299</v>
      </c>
      <c r="C1599" s="8" t="s">
        <v>1531</v>
      </c>
      <c r="D1599" s="86" t="s">
        <v>6581</v>
      </c>
      <c r="E1599" s="101">
        <v>2167.2800000000002</v>
      </c>
    </row>
    <row r="1600" spans="2:5" ht="50.1" customHeight="1">
      <c r="B1600" s="86">
        <v>99300</v>
      </c>
      <c r="C1600" s="8" t="s">
        <v>1532</v>
      </c>
      <c r="D1600" s="86" t="s">
        <v>6341</v>
      </c>
      <c r="E1600" s="101">
        <v>7661.48</v>
      </c>
    </row>
    <row r="1601" spans="2:5" ht="50.1" customHeight="1">
      <c r="B1601" s="86">
        <v>99301</v>
      </c>
      <c r="C1601" s="8" t="s">
        <v>1533</v>
      </c>
      <c r="D1601" s="86" t="s">
        <v>6341</v>
      </c>
      <c r="E1601" s="101">
        <v>3850</v>
      </c>
    </row>
    <row r="1602" spans="2:5" ht="50.1" customHeight="1">
      <c r="B1602" s="86">
        <v>99302</v>
      </c>
      <c r="C1602" s="8" t="s">
        <v>1534</v>
      </c>
      <c r="D1602" s="86" t="s">
        <v>6581</v>
      </c>
      <c r="E1602" s="101">
        <v>2335.34</v>
      </c>
    </row>
    <row r="1603" spans="2:5" ht="50.1" customHeight="1">
      <c r="B1603" s="86">
        <v>99303</v>
      </c>
      <c r="C1603" s="8" t="s">
        <v>1535</v>
      </c>
      <c r="D1603" s="86" t="s">
        <v>6341</v>
      </c>
      <c r="E1603" s="101">
        <v>7022.42</v>
      </c>
    </row>
    <row r="1604" spans="2:5" ht="50.1" customHeight="1">
      <c r="B1604" s="86">
        <v>99304</v>
      </c>
      <c r="C1604" s="8" t="s">
        <v>1536</v>
      </c>
      <c r="D1604" s="86" t="s">
        <v>6581</v>
      </c>
      <c r="E1604" s="101">
        <v>2171.48</v>
      </c>
    </row>
    <row r="1605" spans="2:5" ht="50.1" customHeight="1">
      <c r="B1605" s="86">
        <v>99305</v>
      </c>
      <c r="C1605" s="8" t="s">
        <v>1537</v>
      </c>
      <c r="D1605" s="86" t="s">
        <v>6341</v>
      </c>
      <c r="E1605" s="101">
        <v>7924.48</v>
      </c>
    </row>
    <row r="1606" spans="2:5" ht="50.1" customHeight="1">
      <c r="B1606" s="86">
        <v>99306</v>
      </c>
      <c r="C1606" s="8" t="s">
        <v>1538</v>
      </c>
      <c r="D1606" s="86" t="s">
        <v>6581</v>
      </c>
      <c r="E1606" s="101">
        <v>2335.34</v>
      </c>
    </row>
    <row r="1607" spans="2:5" ht="50.1" customHeight="1">
      <c r="B1607" s="86">
        <v>99307</v>
      </c>
      <c r="C1607" s="8" t="s">
        <v>1539</v>
      </c>
      <c r="D1607" s="86" t="s">
        <v>6581</v>
      </c>
      <c r="E1607" s="101">
        <v>1507.75</v>
      </c>
    </row>
    <row r="1608" spans="2:5" ht="50.1" customHeight="1">
      <c r="B1608" s="86">
        <v>99308</v>
      </c>
      <c r="C1608" s="8" t="s">
        <v>1540</v>
      </c>
      <c r="D1608" s="86" t="s">
        <v>6341</v>
      </c>
      <c r="E1608" s="101">
        <v>8826.5300000000007</v>
      </c>
    </row>
    <row r="1609" spans="2:5" ht="50.1" customHeight="1">
      <c r="B1609" s="86">
        <v>99309</v>
      </c>
      <c r="C1609" s="8" t="s">
        <v>1541</v>
      </c>
      <c r="D1609" s="86" t="s">
        <v>6581</v>
      </c>
      <c r="E1609" s="101">
        <v>2503.38</v>
      </c>
    </row>
    <row r="1610" spans="2:5" ht="50.1" customHeight="1">
      <c r="B1610" s="86">
        <v>99310</v>
      </c>
      <c r="C1610" s="8" t="s">
        <v>1542</v>
      </c>
      <c r="D1610" s="86" t="s">
        <v>6341</v>
      </c>
      <c r="E1610" s="101">
        <v>8978.9500000000007</v>
      </c>
    </row>
    <row r="1611" spans="2:5" ht="50.1" customHeight="1">
      <c r="B1611" s="86">
        <v>99311</v>
      </c>
      <c r="C1611" s="8" t="s">
        <v>1543</v>
      </c>
      <c r="D1611" s="86" t="s">
        <v>6581</v>
      </c>
      <c r="E1611" s="101">
        <v>2503.38</v>
      </c>
    </row>
    <row r="1612" spans="2:5" ht="50.1" customHeight="1">
      <c r="B1612" s="86">
        <v>99312</v>
      </c>
      <c r="C1612" s="8" t="s">
        <v>1544</v>
      </c>
      <c r="D1612" s="86" t="s">
        <v>6341</v>
      </c>
      <c r="E1612" s="101">
        <v>4503.7</v>
      </c>
    </row>
    <row r="1613" spans="2:5" ht="50.1" customHeight="1">
      <c r="B1613" s="86">
        <v>99313</v>
      </c>
      <c r="C1613" s="8" t="s">
        <v>1545</v>
      </c>
      <c r="D1613" s="86" t="s">
        <v>6341</v>
      </c>
      <c r="E1613" s="101">
        <v>9997.92</v>
      </c>
    </row>
    <row r="1614" spans="2:5" ht="50.1" customHeight="1">
      <c r="B1614" s="86">
        <v>99314</v>
      </c>
      <c r="C1614" s="8" t="s">
        <v>1546</v>
      </c>
      <c r="D1614" s="86" t="s">
        <v>6581</v>
      </c>
      <c r="E1614" s="101">
        <v>2671.42</v>
      </c>
    </row>
    <row r="1615" spans="2:5" ht="50.1" customHeight="1">
      <c r="B1615" s="86">
        <v>99315</v>
      </c>
      <c r="C1615" s="8" t="s">
        <v>1547</v>
      </c>
      <c r="D1615" s="86" t="s">
        <v>6341</v>
      </c>
      <c r="E1615" s="101">
        <v>11175.77</v>
      </c>
    </row>
    <row r="1616" spans="2:5" ht="50.1" customHeight="1">
      <c r="B1616" s="86">
        <v>99317</v>
      </c>
      <c r="C1616" s="8" t="s">
        <v>1548</v>
      </c>
      <c r="D1616" s="86" t="s">
        <v>6581</v>
      </c>
      <c r="E1616" s="101">
        <v>1671.6</v>
      </c>
    </row>
    <row r="1617" spans="2:5" ht="50.1" customHeight="1">
      <c r="B1617" s="86">
        <v>99318</v>
      </c>
      <c r="C1617" s="8" t="s">
        <v>1549</v>
      </c>
      <c r="D1617" s="86" t="s">
        <v>6581</v>
      </c>
      <c r="E1617" s="101">
        <v>168.74</v>
      </c>
    </row>
    <row r="1618" spans="2:5" ht="50.1" customHeight="1">
      <c r="B1618" s="86">
        <v>99319</v>
      </c>
      <c r="C1618" s="8" t="s">
        <v>1550</v>
      </c>
      <c r="D1618" s="86" t="s">
        <v>6581</v>
      </c>
      <c r="E1618" s="101">
        <v>614.97</v>
      </c>
    </row>
    <row r="1619" spans="2:5" ht="50.1" customHeight="1">
      <c r="B1619" s="86">
        <v>99320</v>
      </c>
      <c r="C1619" s="8" t="s">
        <v>1551</v>
      </c>
      <c r="D1619" s="86" t="s">
        <v>6341</v>
      </c>
      <c r="E1619" s="101">
        <v>5197.04</v>
      </c>
    </row>
    <row r="1620" spans="2:5" ht="50.1" customHeight="1">
      <c r="B1620" s="86">
        <v>99321</v>
      </c>
      <c r="C1620" s="8" t="s">
        <v>1552</v>
      </c>
      <c r="D1620" s="86" t="s">
        <v>6581</v>
      </c>
      <c r="E1620" s="101">
        <v>1835.46</v>
      </c>
    </row>
    <row r="1621" spans="2:5" ht="50.1" customHeight="1">
      <c r="B1621" s="86">
        <v>99322</v>
      </c>
      <c r="C1621" s="8" t="s">
        <v>1553</v>
      </c>
      <c r="D1621" s="86" t="s">
        <v>6341</v>
      </c>
      <c r="E1621" s="101">
        <v>5855.63</v>
      </c>
    </row>
    <row r="1622" spans="2:5" ht="50.1" customHeight="1">
      <c r="B1622" s="86">
        <v>99323</v>
      </c>
      <c r="C1622" s="8" t="s">
        <v>1554</v>
      </c>
      <c r="D1622" s="86" t="s">
        <v>6581</v>
      </c>
      <c r="E1622" s="101">
        <v>1999.29</v>
      </c>
    </row>
    <row r="1623" spans="2:5" ht="50.1" customHeight="1">
      <c r="B1623" s="86">
        <v>99324</v>
      </c>
      <c r="C1623" s="8" t="s">
        <v>1555</v>
      </c>
      <c r="D1623" s="86" t="s">
        <v>6341</v>
      </c>
      <c r="E1623" s="101">
        <v>6514.19</v>
      </c>
    </row>
    <row r="1624" spans="2:5" ht="50.1" customHeight="1">
      <c r="B1624" s="86">
        <v>99325</v>
      </c>
      <c r="C1624" s="8" t="s">
        <v>1556</v>
      </c>
      <c r="D1624" s="86" t="s">
        <v>6581</v>
      </c>
      <c r="E1624" s="101">
        <v>2167.2800000000002</v>
      </c>
    </row>
    <row r="1625" spans="2:5" ht="50.1" customHeight="1">
      <c r="B1625" s="86">
        <v>99326</v>
      </c>
      <c r="C1625" s="8" t="s">
        <v>1557</v>
      </c>
      <c r="D1625" s="86" t="s">
        <v>6341</v>
      </c>
      <c r="E1625" s="101">
        <v>5303.73</v>
      </c>
    </row>
    <row r="1626" spans="2:5" ht="50.1" customHeight="1">
      <c r="B1626" s="86">
        <v>99327</v>
      </c>
      <c r="C1626" s="8" t="s">
        <v>1558</v>
      </c>
      <c r="D1626" s="86" t="s">
        <v>6581</v>
      </c>
      <c r="E1626" s="101">
        <v>2798.41</v>
      </c>
    </row>
    <row r="1627" spans="2:5" ht="50.1" customHeight="1">
      <c r="B1627" s="86">
        <v>94263</v>
      </c>
      <c r="C1627" s="8" t="s">
        <v>1559</v>
      </c>
      <c r="D1627" s="86" t="s">
        <v>6581</v>
      </c>
      <c r="E1627" s="101">
        <v>20.43</v>
      </c>
    </row>
    <row r="1628" spans="2:5" ht="50.1" customHeight="1">
      <c r="B1628" s="86">
        <v>94264</v>
      </c>
      <c r="C1628" s="8" t="s">
        <v>1560</v>
      </c>
      <c r="D1628" s="86" t="s">
        <v>6581</v>
      </c>
      <c r="E1628" s="101">
        <v>23.03</v>
      </c>
    </row>
    <row r="1629" spans="2:5" ht="50.1" customHeight="1">
      <c r="B1629" s="86">
        <v>94265</v>
      </c>
      <c r="C1629" s="8" t="s">
        <v>1561</v>
      </c>
      <c r="D1629" s="86" t="s">
        <v>6581</v>
      </c>
      <c r="E1629" s="101">
        <v>26.11</v>
      </c>
    </row>
    <row r="1630" spans="2:5" ht="50.1" customHeight="1">
      <c r="B1630" s="86">
        <v>94266</v>
      </c>
      <c r="C1630" s="8" t="s">
        <v>1562</v>
      </c>
      <c r="D1630" s="86" t="s">
        <v>6581</v>
      </c>
      <c r="E1630" s="101">
        <v>29.08</v>
      </c>
    </row>
    <row r="1631" spans="2:5" ht="50.1" customHeight="1">
      <c r="B1631" s="86">
        <v>94267</v>
      </c>
      <c r="C1631" s="8" t="s">
        <v>1563</v>
      </c>
      <c r="D1631" s="86" t="s">
        <v>6581</v>
      </c>
      <c r="E1631" s="101">
        <v>30.81</v>
      </c>
    </row>
    <row r="1632" spans="2:5" ht="50.1" customHeight="1">
      <c r="B1632" s="86">
        <v>94268</v>
      </c>
      <c r="C1632" s="8" t="s">
        <v>1564</v>
      </c>
      <c r="D1632" s="86" t="s">
        <v>6581</v>
      </c>
      <c r="E1632" s="101">
        <v>34.06</v>
      </c>
    </row>
    <row r="1633" spans="2:5" ht="50.1" customHeight="1">
      <c r="B1633" s="86">
        <v>94269</v>
      </c>
      <c r="C1633" s="8" t="s">
        <v>1565</v>
      </c>
      <c r="D1633" s="86" t="s">
        <v>6581</v>
      </c>
      <c r="E1633" s="101">
        <v>43.35</v>
      </c>
    </row>
    <row r="1634" spans="2:5" ht="50.1" customHeight="1">
      <c r="B1634" s="86">
        <v>94270</v>
      </c>
      <c r="C1634" s="8" t="s">
        <v>1566</v>
      </c>
      <c r="D1634" s="86" t="s">
        <v>6581</v>
      </c>
      <c r="E1634" s="101">
        <v>47.89</v>
      </c>
    </row>
    <row r="1635" spans="2:5" ht="50.1" customHeight="1">
      <c r="B1635" s="86">
        <v>94271</v>
      </c>
      <c r="C1635" s="8" t="s">
        <v>1567</v>
      </c>
      <c r="D1635" s="86" t="s">
        <v>6581</v>
      </c>
      <c r="E1635" s="101">
        <v>52.83</v>
      </c>
    </row>
    <row r="1636" spans="2:5" ht="50.1" customHeight="1">
      <c r="B1636" s="86">
        <v>94272</v>
      </c>
      <c r="C1636" s="8" t="s">
        <v>1568</v>
      </c>
      <c r="D1636" s="86" t="s">
        <v>6581</v>
      </c>
      <c r="E1636" s="101">
        <v>58.89</v>
      </c>
    </row>
    <row r="1637" spans="2:5" ht="50.1" customHeight="1">
      <c r="B1637" s="86">
        <v>94273</v>
      </c>
      <c r="C1637" s="8" t="s">
        <v>1569</v>
      </c>
      <c r="D1637" s="86" t="s">
        <v>6581</v>
      </c>
      <c r="E1637" s="101">
        <v>35.72</v>
      </c>
    </row>
    <row r="1638" spans="2:5" ht="50.1" customHeight="1">
      <c r="B1638" s="86">
        <v>94274</v>
      </c>
      <c r="C1638" s="8" t="s">
        <v>1570</v>
      </c>
      <c r="D1638" s="86" t="s">
        <v>6581</v>
      </c>
      <c r="E1638" s="101">
        <v>38.56</v>
      </c>
    </row>
    <row r="1639" spans="2:5" ht="50.1" customHeight="1">
      <c r="B1639" s="86">
        <v>94275</v>
      </c>
      <c r="C1639" s="8" t="s">
        <v>1571</v>
      </c>
      <c r="D1639" s="86" t="s">
        <v>6581</v>
      </c>
      <c r="E1639" s="101">
        <v>34.28</v>
      </c>
    </row>
    <row r="1640" spans="2:5" ht="50.1" customHeight="1">
      <c r="B1640" s="86">
        <v>94276</v>
      </c>
      <c r="C1640" s="8" t="s">
        <v>1572</v>
      </c>
      <c r="D1640" s="86" t="s">
        <v>6581</v>
      </c>
      <c r="E1640" s="101">
        <v>37.119999999999997</v>
      </c>
    </row>
    <row r="1641" spans="2:5" ht="50.1" customHeight="1">
      <c r="B1641" s="86">
        <v>94281</v>
      </c>
      <c r="C1641" s="8" t="s">
        <v>1573</v>
      </c>
      <c r="D1641" s="86" t="s">
        <v>6581</v>
      </c>
      <c r="E1641" s="101">
        <v>32.15</v>
      </c>
    </row>
    <row r="1642" spans="2:5" ht="50.1" customHeight="1">
      <c r="B1642" s="86">
        <v>94282</v>
      </c>
      <c r="C1642" s="8" t="s">
        <v>1574</v>
      </c>
      <c r="D1642" s="86" t="s">
        <v>6581</v>
      </c>
      <c r="E1642" s="101">
        <v>40.81</v>
      </c>
    </row>
    <row r="1643" spans="2:5" ht="50.1" customHeight="1">
      <c r="B1643" s="86">
        <v>94283</v>
      </c>
      <c r="C1643" s="8" t="s">
        <v>1575</v>
      </c>
      <c r="D1643" s="86" t="s">
        <v>6581</v>
      </c>
      <c r="E1643" s="101">
        <v>40.67</v>
      </c>
    </row>
    <row r="1644" spans="2:5" ht="50.1" customHeight="1">
      <c r="B1644" s="86">
        <v>94284</v>
      </c>
      <c r="C1644" s="8" t="s">
        <v>1576</v>
      </c>
      <c r="D1644" s="86" t="s">
        <v>6581</v>
      </c>
      <c r="E1644" s="101">
        <v>49.33</v>
      </c>
    </row>
    <row r="1645" spans="2:5" ht="50.1" customHeight="1">
      <c r="B1645" s="86">
        <v>94285</v>
      </c>
      <c r="C1645" s="8" t="s">
        <v>1577</v>
      </c>
      <c r="D1645" s="86" t="s">
        <v>6581</v>
      </c>
      <c r="E1645" s="101">
        <v>48.76</v>
      </c>
    </row>
    <row r="1646" spans="2:5" ht="50.1" customHeight="1">
      <c r="B1646" s="86">
        <v>94286</v>
      </c>
      <c r="C1646" s="8" t="s">
        <v>1578</v>
      </c>
      <c r="D1646" s="86" t="s">
        <v>6581</v>
      </c>
      <c r="E1646" s="101">
        <v>57.42</v>
      </c>
    </row>
    <row r="1647" spans="2:5" ht="50.1" customHeight="1">
      <c r="B1647" s="86">
        <v>94287</v>
      </c>
      <c r="C1647" s="8" t="s">
        <v>1579</v>
      </c>
      <c r="D1647" s="86" t="s">
        <v>6581</v>
      </c>
      <c r="E1647" s="101">
        <v>25.54</v>
      </c>
    </row>
    <row r="1648" spans="2:5" ht="50.1" customHeight="1">
      <c r="B1648" s="86">
        <v>94288</v>
      </c>
      <c r="C1648" s="8" t="s">
        <v>1580</v>
      </c>
      <c r="D1648" s="86" t="s">
        <v>6581</v>
      </c>
      <c r="E1648" s="101">
        <v>33.11</v>
      </c>
    </row>
    <row r="1649" spans="2:5" ht="50.1" customHeight="1">
      <c r="B1649" s="86">
        <v>94289</v>
      </c>
      <c r="C1649" s="8" t="s">
        <v>1581</v>
      </c>
      <c r="D1649" s="86" t="s">
        <v>6581</v>
      </c>
      <c r="E1649" s="101">
        <v>31.72</v>
      </c>
    </row>
    <row r="1650" spans="2:5" ht="50.1" customHeight="1">
      <c r="B1650" s="86">
        <v>94290</v>
      </c>
      <c r="C1650" s="8" t="s">
        <v>1582</v>
      </c>
      <c r="D1650" s="86" t="s">
        <v>6581</v>
      </c>
      <c r="E1650" s="101">
        <v>39.299999999999997</v>
      </c>
    </row>
    <row r="1651" spans="2:5" ht="50.1" customHeight="1">
      <c r="B1651" s="86">
        <v>94291</v>
      </c>
      <c r="C1651" s="8" t="s">
        <v>1583</v>
      </c>
      <c r="D1651" s="86" t="s">
        <v>6581</v>
      </c>
      <c r="E1651" s="101">
        <v>37.53</v>
      </c>
    </row>
    <row r="1652" spans="2:5" ht="50.1" customHeight="1">
      <c r="B1652" s="86">
        <v>94292</v>
      </c>
      <c r="C1652" s="8" t="s">
        <v>1584</v>
      </c>
      <c r="D1652" s="86" t="s">
        <v>6581</v>
      </c>
      <c r="E1652" s="101">
        <v>45.1</v>
      </c>
    </row>
    <row r="1653" spans="2:5" ht="50.1" customHeight="1">
      <c r="B1653" s="86">
        <v>94293</v>
      </c>
      <c r="C1653" s="8" t="s">
        <v>1585</v>
      </c>
      <c r="D1653" s="86" t="s">
        <v>6581</v>
      </c>
      <c r="E1653" s="101">
        <v>94.62</v>
      </c>
    </row>
    <row r="1654" spans="2:5" ht="50.1" customHeight="1">
      <c r="B1654" s="86">
        <v>94294</v>
      </c>
      <c r="C1654" s="8" t="s">
        <v>1586</v>
      </c>
      <c r="D1654" s="86" t="s">
        <v>6581</v>
      </c>
      <c r="E1654" s="101">
        <v>5.46</v>
      </c>
    </row>
    <row r="1655" spans="2:5" ht="50.1" customHeight="1">
      <c r="B1655" s="86">
        <v>94037</v>
      </c>
      <c r="C1655" s="8" t="s">
        <v>1587</v>
      </c>
      <c r="D1655" s="86" t="s">
        <v>6403</v>
      </c>
      <c r="E1655" s="101">
        <v>15.71</v>
      </c>
    </row>
    <row r="1656" spans="2:5" ht="50.1" customHeight="1">
      <c r="B1656" s="86">
        <v>94038</v>
      </c>
      <c r="C1656" s="8" t="s">
        <v>1588</v>
      </c>
      <c r="D1656" s="86" t="s">
        <v>6403</v>
      </c>
      <c r="E1656" s="101">
        <v>21.42</v>
      </c>
    </row>
    <row r="1657" spans="2:5" ht="50.1" customHeight="1">
      <c r="B1657" s="86">
        <v>94039</v>
      </c>
      <c r="C1657" s="8" t="s">
        <v>1589</v>
      </c>
      <c r="D1657" s="86" t="s">
        <v>6403</v>
      </c>
      <c r="E1657" s="101">
        <v>12.44</v>
      </c>
    </row>
    <row r="1658" spans="2:5" ht="50.1" customHeight="1">
      <c r="B1658" s="86">
        <v>94040</v>
      </c>
      <c r="C1658" s="8" t="s">
        <v>1590</v>
      </c>
      <c r="D1658" s="86" t="s">
        <v>6403</v>
      </c>
      <c r="E1658" s="101">
        <v>18.190000000000001</v>
      </c>
    </row>
    <row r="1659" spans="2:5" ht="50.1" customHeight="1">
      <c r="B1659" s="86">
        <v>94041</v>
      </c>
      <c r="C1659" s="8" t="s">
        <v>1591</v>
      </c>
      <c r="D1659" s="86" t="s">
        <v>6403</v>
      </c>
      <c r="E1659" s="101">
        <v>9.66</v>
      </c>
    </row>
    <row r="1660" spans="2:5" ht="50.1" customHeight="1">
      <c r="B1660" s="86">
        <v>94042</v>
      </c>
      <c r="C1660" s="8" t="s">
        <v>1592</v>
      </c>
      <c r="D1660" s="86" t="s">
        <v>6403</v>
      </c>
      <c r="E1660" s="101">
        <v>15.54</v>
      </c>
    </row>
    <row r="1661" spans="2:5" ht="50.1" customHeight="1">
      <c r="B1661" s="86">
        <v>94043</v>
      </c>
      <c r="C1661" s="8" t="s">
        <v>1593</v>
      </c>
      <c r="D1661" s="86" t="s">
        <v>6403</v>
      </c>
      <c r="E1661" s="101">
        <v>14.81</v>
      </c>
    </row>
    <row r="1662" spans="2:5" ht="50.1" customHeight="1">
      <c r="B1662" s="86">
        <v>94044</v>
      </c>
      <c r="C1662" s="8" t="s">
        <v>1594</v>
      </c>
      <c r="D1662" s="86" t="s">
        <v>6403</v>
      </c>
      <c r="E1662" s="101">
        <v>20.56</v>
      </c>
    </row>
    <row r="1663" spans="2:5" ht="50.1" customHeight="1">
      <c r="B1663" s="86">
        <v>94045</v>
      </c>
      <c r="C1663" s="8" t="s">
        <v>1595</v>
      </c>
      <c r="D1663" s="86" t="s">
        <v>6403</v>
      </c>
      <c r="E1663" s="101">
        <v>11.58</v>
      </c>
    </row>
    <row r="1664" spans="2:5" ht="50.1" customHeight="1">
      <c r="B1664" s="86">
        <v>94046</v>
      </c>
      <c r="C1664" s="8" t="s">
        <v>1596</v>
      </c>
      <c r="D1664" s="86" t="s">
        <v>6403</v>
      </c>
      <c r="E1664" s="101">
        <v>17.3</v>
      </c>
    </row>
    <row r="1665" spans="2:5" ht="50.1" customHeight="1">
      <c r="B1665" s="86">
        <v>94047</v>
      </c>
      <c r="C1665" s="8" t="s">
        <v>1597</v>
      </c>
      <c r="D1665" s="86" t="s">
        <v>6403</v>
      </c>
      <c r="E1665" s="101">
        <v>8.8000000000000007</v>
      </c>
    </row>
    <row r="1666" spans="2:5" ht="50.1" customHeight="1">
      <c r="B1666" s="86">
        <v>94048</v>
      </c>
      <c r="C1666" s="8" t="s">
        <v>1598</v>
      </c>
      <c r="D1666" s="86" t="s">
        <v>6403</v>
      </c>
      <c r="E1666" s="101">
        <v>14.65</v>
      </c>
    </row>
    <row r="1667" spans="2:5" ht="50.1" customHeight="1">
      <c r="B1667" s="86">
        <v>94049</v>
      </c>
      <c r="C1667" s="8" t="s">
        <v>1599</v>
      </c>
      <c r="D1667" s="86" t="s">
        <v>6403</v>
      </c>
      <c r="E1667" s="101">
        <v>27.41</v>
      </c>
    </row>
    <row r="1668" spans="2:5" ht="50.1" customHeight="1">
      <c r="B1668" s="86">
        <v>94050</v>
      </c>
      <c r="C1668" s="8" t="s">
        <v>1600</v>
      </c>
      <c r="D1668" s="86" t="s">
        <v>6403</v>
      </c>
      <c r="E1668" s="101">
        <v>34.83</v>
      </c>
    </row>
    <row r="1669" spans="2:5" ht="50.1" customHeight="1">
      <c r="B1669" s="86">
        <v>94051</v>
      </c>
      <c r="C1669" s="8" t="s">
        <v>1601</v>
      </c>
      <c r="D1669" s="86" t="s">
        <v>6403</v>
      </c>
      <c r="E1669" s="101">
        <v>22.79</v>
      </c>
    </row>
    <row r="1670" spans="2:5" ht="50.1" customHeight="1">
      <c r="B1670" s="86">
        <v>94052</v>
      </c>
      <c r="C1670" s="8" t="s">
        <v>1602</v>
      </c>
      <c r="D1670" s="86" t="s">
        <v>6403</v>
      </c>
      <c r="E1670" s="101">
        <v>30.09</v>
      </c>
    </row>
    <row r="1671" spans="2:5" ht="50.1" customHeight="1">
      <c r="B1671" s="86">
        <v>94053</v>
      </c>
      <c r="C1671" s="8" t="s">
        <v>1603</v>
      </c>
      <c r="D1671" s="86" t="s">
        <v>6403</v>
      </c>
      <c r="E1671" s="101">
        <v>20.22</v>
      </c>
    </row>
    <row r="1672" spans="2:5" ht="50.1" customHeight="1">
      <c r="B1672" s="86">
        <v>94054</v>
      </c>
      <c r="C1672" s="8" t="s">
        <v>1604</v>
      </c>
      <c r="D1672" s="86" t="s">
        <v>6403</v>
      </c>
      <c r="E1672" s="101">
        <v>27.66</v>
      </c>
    </row>
    <row r="1673" spans="2:5" ht="50.1" customHeight="1">
      <c r="B1673" s="86">
        <v>94055</v>
      </c>
      <c r="C1673" s="8" t="s">
        <v>1605</v>
      </c>
      <c r="D1673" s="86" t="s">
        <v>6403</v>
      </c>
      <c r="E1673" s="101">
        <v>26.25</v>
      </c>
    </row>
    <row r="1674" spans="2:5" ht="50.1" customHeight="1">
      <c r="B1674" s="86">
        <v>94056</v>
      </c>
      <c r="C1674" s="8" t="s">
        <v>1606</v>
      </c>
      <c r="D1674" s="86" t="s">
        <v>6403</v>
      </c>
      <c r="E1674" s="101">
        <v>33.69</v>
      </c>
    </row>
    <row r="1675" spans="2:5" ht="50.1" customHeight="1">
      <c r="B1675" s="86">
        <v>94057</v>
      </c>
      <c r="C1675" s="8" t="s">
        <v>1607</v>
      </c>
      <c r="D1675" s="86" t="s">
        <v>6403</v>
      </c>
      <c r="E1675" s="101">
        <v>21.65</v>
      </c>
    </row>
    <row r="1676" spans="2:5" ht="50.1" customHeight="1">
      <c r="B1676" s="86">
        <v>94058</v>
      </c>
      <c r="C1676" s="8" t="s">
        <v>1608</v>
      </c>
      <c r="D1676" s="86" t="s">
        <v>6403</v>
      </c>
      <c r="E1676" s="101">
        <v>28.94</v>
      </c>
    </row>
    <row r="1677" spans="2:5" ht="50.1" customHeight="1">
      <c r="B1677" s="86">
        <v>94059</v>
      </c>
      <c r="C1677" s="8" t="s">
        <v>1609</v>
      </c>
      <c r="D1677" s="86" t="s">
        <v>6403</v>
      </c>
      <c r="E1677" s="101">
        <v>19.079999999999998</v>
      </c>
    </row>
    <row r="1678" spans="2:5" ht="50.1" customHeight="1">
      <c r="B1678" s="86">
        <v>94060</v>
      </c>
      <c r="C1678" s="8" t="s">
        <v>1610</v>
      </c>
      <c r="D1678" s="86" t="s">
        <v>6403</v>
      </c>
      <c r="E1678" s="101">
        <v>26.51</v>
      </c>
    </row>
    <row r="1679" spans="2:5" ht="50.1" customHeight="1">
      <c r="B1679" s="86">
        <v>83770</v>
      </c>
      <c r="C1679" s="8" t="s">
        <v>1611</v>
      </c>
      <c r="D1679" s="86" t="s">
        <v>6403</v>
      </c>
      <c r="E1679" s="101">
        <v>135.84</v>
      </c>
    </row>
    <row r="1680" spans="2:5" ht="50.1" customHeight="1">
      <c r="B1680" s="86">
        <v>73301</v>
      </c>
      <c r="C1680" s="8" t="s">
        <v>1612</v>
      </c>
      <c r="D1680" s="86" t="s">
        <v>26</v>
      </c>
      <c r="E1680" s="101">
        <v>7.9</v>
      </c>
    </row>
    <row r="1681" spans="2:5" ht="50.1" customHeight="1">
      <c r="B1681" s="86">
        <v>83515</v>
      </c>
      <c r="C1681" s="8" t="s">
        <v>1613</v>
      </c>
      <c r="D1681" s="86" t="s">
        <v>26</v>
      </c>
      <c r="E1681" s="101">
        <v>15.61</v>
      </c>
    </row>
    <row r="1682" spans="2:5" ht="50.1" customHeight="1">
      <c r="B1682" s="86">
        <v>83516</v>
      </c>
      <c r="C1682" s="8" t="s">
        <v>1614</v>
      </c>
      <c r="D1682" s="86" t="s">
        <v>26</v>
      </c>
      <c r="E1682" s="101">
        <v>18.010000000000002</v>
      </c>
    </row>
    <row r="1683" spans="2:5" ht="50.1" customHeight="1">
      <c r="B1683" s="86">
        <v>72144</v>
      </c>
      <c r="C1683" s="8" t="s">
        <v>1615</v>
      </c>
      <c r="D1683" s="86" t="s">
        <v>6341</v>
      </c>
      <c r="E1683" s="101">
        <v>66.12</v>
      </c>
    </row>
    <row r="1684" spans="2:5" ht="50.1" customHeight="1">
      <c r="B1684" s="86" t="s">
        <v>1616</v>
      </c>
      <c r="C1684" s="8" t="s">
        <v>1617</v>
      </c>
      <c r="D1684" s="86" t="s">
        <v>6341</v>
      </c>
      <c r="E1684" s="101">
        <v>641.78</v>
      </c>
    </row>
    <row r="1685" spans="2:5" ht="50.1" customHeight="1">
      <c r="B1685" s="86">
        <v>84876</v>
      </c>
      <c r="C1685" s="8" t="s">
        <v>1618</v>
      </c>
      <c r="D1685" s="86" t="s">
        <v>6403</v>
      </c>
      <c r="E1685" s="101">
        <v>784.43</v>
      </c>
    </row>
    <row r="1686" spans="2:5" ht="50.1" customHeight="1">
      <c r="B1686" s="86">
        <v>90788</v>
      </c>
      <c r="C1686" s="8" t="s">
        <v>21783</v>
      </c>
      <c r="D1686" s="86" t="s">
        <v>6341</v>
      </c>
      <c r="E1686" s="101">
        <v>373.14</v>
      </c>
    </row>
    <row r="1687" spans="2:5" ht="50.1" customHeight="1">
      <c r="B1687" s="86">
        <v>90789</v>
      </c>
      <c r="C1687" s="8" t="s">
        <v>21784</v>
      </c>
      <c r="D1687" s="86" t="s">
        <v>6341</v>
      </c>
      <c r="E1687" s="101">
        <v>385.57</v>
      </c>
    </row>
    <row r="1688" spans="2:5" ht="50.1" customHeight="1">
      <c r="B1688" s="86">
        <v>90790</v>
      </c>
      <c r="C1688" s="8" t="s">
        <v>21785</v>
      </c>
      <c r="D1688" s="86" t="s">
        <v>6341</v>
      </c>
      <c r="E1688" s="101">
        <v>388.9</v>
      </c>
    </row>
    <row r="1689" spans="2:5" ht="50.1" customHeight="1">
      <c r="B1689" s="86">
        <v>90791</v>
      </c>
      <c r="C1689" s="8" t="s">
        <v>21786</v>
      </c>
      <c r="D1689" s="86" t="s">
        <v>6341</v>
      </c>
      <c r="E1689" s="101">
        <v>416.06</v>
      </c>
    </row>
    <row r="1690" spans="2:5" ht="50.1" customHeight="1">
      <c r="B1690" s="86">
        <v>90792</v>
      </c>
      <c r="C1690" s="8" t="s">
        <v>21787</v>
      </c>
      <c r="D1690" s="86" t="s">
        <v>6341</v>
      </c>
      <c r="E1690" s="101">
        <v>435.33</v>
      </c>
    </row>
    <row r="1691" spans="2:5" ht="50.1" customHeight="1">
      <c r="B1691" s="86">
        <v>90793</v>
      </c>
      <c r="C1691" s="8" t="s">
        <v>21788</v>
      </c>
      <c r="D1691" s="86" t="s">
        <v>6341</v>
      </c>
      <c r="E1691" s="101">
        <v>447.7</v>
      </c>
    </row>
    <row r="1692" spans="2:5" ht="50.1" customHeight="1">
      <c r="B1692" s="86">
        <v>90800</v>
      </c>
      <c r="C1692" s="8" t="s">
        <v>1619</v>
      </c>
      <c r="D1692" s="86" t="s">
        <v>6341</v>
      </c>
      <c r="E1692" s="101">
        <v>162.86000000000001</v>
      </c>
    </row>
    <row r="1693" spans="2:5" ht="50.1" customHeight="1">
      <c r="B1693" s="86">
        <v>90801</v>
      </c>
      <c r="C1693" s="8" t="s">
        <v>1620</v>
      </c>
      <c r="D1693" s="86" t="s">
        <v>6341</v>
      </c>
      <c r="E1693" s="101">
        <v>168.78</v>
      </c>
    </row>
    <row r="1694" spans="2:5" ht="50.1" customHeight="1">
      <c r="B1694" s="86">
        <v>90802</v>
      </c>
      <c r="C1694" s="8" t="s">
        <v>1621</v>
      </c>
      <c r="D1694" s="86" t="s">
        <v>6341</v>
      </c>
      <c r="E1694" s="101">
        <v>174.72</v>
      </c>
    </row>
    <row r="1695" spans="2:5" ht="50.1" customHeight="1">
      <c r="B1695" s="86">
        <v>90803</v>
      </c>
      <c r="C1695" s="8" t="s">
        <v>1622</v>
      </c>
      <c r="D1695" s="86" t="s">
        <v>6341</v>
      </c>
      <c r="E1695" s="101">
        <v>180.64</v>
      </c>
    </row>
    <row r="1696" spans="2:5" ht="50.1" customHeight="1">
      <c r="B1696" s="86">
        <v>90804</v>
      </c>
      <c r="C1696" s="8" t="s">
        <v>1623</v>
      </c>
      <c r="D1696" s="86" t="s">
        <v>6341</v>
      </c>
      <c r="E1696" s="101">
        <v>216.9</v>
      </c>
    </row>
    <row r="1697" spans="2:5" ht="50.1" customHeight="1">
      <c r="B1697" s="86">
        <v>90805</v>
      </c>
      <c r="C1697" s="8" t="s">
        <v>1624</v>
      </c>
      <c r="D1697" s="86" t="s">
        <v>6341</v>
      </c>
      <c r="E1697" s="101">
        <v>54.04</v>
      </c>
    </row>
    <row r="1698" spans="2:5" ht="50.1" customHeight="1">
      <c r="B1698" s="86">
        <v>90806</v>
      </c>
      <c r="C1698" s="8" t="s">
        <v>1625</v>
      </c>
      <c r="D1698" s="86" t="s">
        <v>6341</v>
      </c>
      <c r="E1698" s="101">
        <v>227.37</v>
      </c>
    </row>
    <row r="1699" spans="2:5" ht="50.1" customHeight="1">
      <c r="B1699" s="86">
        <v>90807</v>
      </c>
      <c r="C1699" s="8" t="s">
        <v>1626</v>
      </c>
      <c r="D1699" s="86" t="s">
        <v>6341</v>
      </c>
      <c r="E1699" s="101">
        <v>58.59</v>
      </c>
    </row>
    <row r="1700" spans="2:5" ht="50.1" customHeight="1">
      <c r="B1700" s="86">
        <v>90816</v>
      </c>
      <c r="C1700" s="8" t="s">
        <v>1627</v>
      </c>
      <c r="D1700" s="86" t="s">
        <v>6341</v>
      </c>
      <c r="E1700" s="101">
        <v>237.84</v>
      </c>
    </row>
    <row r="1701" spans="2:5" ht="50.1" customHeight="1">
      <c r="B1701" s="86">
        <v>90817</v>
      </c>
      <c r="C1701" s="8" t="s">
        <v>1628</v>
      </c>
      <c r="D1701" s="86" t="s">
        <v>6341</v>
      </c>
      <c r="E1701" s="101">
        <v>63.12</v>
      </c>
    </row>
    <row r="1702" spans="2:5" ht="50.1" customHeight="1">
      <c r="B1702" s="86">
        <v>90818</v>
      </c>
      <c r="C1702" s="8" t="s">
        <v>1629</v>
      </c>
      <c r="D1702" s="86" t="s">
        <v>6341</v>
      </c>
      <c r="E1702" s="101">
        <v>248.34</v>
      </c>
    </row>
    <row r="1703" spans="2:5" ht="50.1" customHeight="1">
      <c r="B1703" s="86">
        <v>90819</v>
      </c>
      <c r="C1703" s="8" t="s">
        <v>1630</v>
      </c>
      <c r="D1703" s="86" t="s">
        <v>6341</v>
      </c>
      <c r="E1703" s="101">
        <v>67.7</v>
      </c>
    </row>
    <row r="1704" spans="2:5" ht="50.1" customHeight="1">
      <c r="B1704" s="86">
        <v>90820</v>
      </c>
      <c r="C1704" s="8" t="s">
        <v>1631</v>
      </c>
      <c r="D1704" s="86" t="s">
        <v>6341</v>
      </c>
      <c r="E1704" s="101">
        <v>309.69</v>
      </c>
    </row>
    <row r="1705" spans="2:5" ht="50.1" customHeight="1">
      <c r="B1705" s="86">
        <v>90821</v>
      </c>
      <c r="C1705" s="8" t="s">
        <v>1632</v>
      </c>
      <c r="D1705" s="86" t="s">
        <v>6341</v>
      </c>
      <c r="E1705" s="101">
        <v>331.96</v>
      </c>
    </row>
    <row r="1706" spans="2:5" ht="50.1" customHeight="1">
      <c r="B1706" s="86">
        <v>90822</v>
      </c>
      <c r="C1706" s="8" t="s">
        <v>1633</v>
      </c>
      <c r="D1706" s="86" t="s">
        <v>6341</v>
      </c>
      <c r="E1706" s="101">
        <v>328.69</v>
      </c>
    </row>
    <row r="1707" spans="2:5" ht="50.1" customHeight="1">
      <c r="B1707" s="86">
        <v>90823</v>
      </c>
      <c r="C1707" s="8" t="s">
        <v>1634</v>
      </c>
      <c r="D1707" s="86" t="s">
        <v>6341</v>
      </c>
      <c r="E1707" s="101">
        <v>342.76</v>
      </c>
    </row>
    <row r="1708" spans="2:5" ht="50.1" customHeight="1">
      <c r="B1708" s="86">
        <v>90826</v>
      </c>
      <c r="C1708" s="8" t="s">
        <v>1635</v>
      </c>
      <c r="D1708" s="86" t="s">
        <v>6341</v>
      </c>
      <c r="E1708" s="101">
        <v>24.94</v>
      </c>
    </row>
    <row r="1709" spans="2:5" ht="50.1" customHeight="1">
      <c r="B1709" s="86">
        <v>90827</v>
      </c>
      <c r="C1709" s="8" t="s">
        <v>1636</v>
      </c>
      <c r="D1709" s="86" t="s">
        <v>6341</v>
      </c>
      <c r="E1709" s="101">
        <v>26.13</v>
      </c>
    </row>
    <row r="1710" spans="2:5" ht="50.1" customHeight="1">
      <c r="B1710" s="86">
        <v>90828</v>
      </c>
      <c r="C1710" s="8" t="s">
        <v>1637</v>
      </c>
      <c r="D1710" s="86" t="s">
        <v>6341</v>
      </c>
      <c r="E1710" s="101">
        <v>27.34</v>
      </c>
    </row>
    <row r="1711" spans="2:5" ht="50.1" customHeight="1">
      <c r="B1711" s="86">
        <v>90829</v>
      </c>
      <c r="C1711" s="8" t="s">
        <v>1638</v>
      </c>
      <c r="D1711" s="86" t="s">
        <v>6341</v>
      </c>
      <c r="E1711" s="101">
        <v>28.57</v>
      </c>
    </row>
    <row r="1712" spans="2:5" ht="50.1" customHeight="1">
      <c r="B1712" s="86">
        <v>90830</v>
      </c>
      <c r="C1712" s="8" t="s">
        <v>1639</v>
      </c>
      <c r="D1712" s="86" t="s">
        <v>6341</v>
      </c>
      <c r="E1712" s="101">
        <v>79.25</v>
      </c>
    </row>
    <row r="1713" spans="2:5" ht="50.1" customHeight="1">
      <c r="B1713" s="86">
        <v>90831</v>
      </c>
      <c r="C1713" s="8" t="s">
        <v>1640</v>
      </c>
      <c r="D1713" s="86" t="s">
        <v>6341</v>
      </c>
      <c r="E1713" s="101">
        <v>62.08</v>
      </c>
    </row>
    <row r="1714" spans="2:5" ht="50.1" customHeight="1">
      <c r="B1714" s="86">
        <v>90841</v>
      </c>
      <c r="C1714" s="8" t="s">
        <v>1641</v>
      </c>
      <c r="D1714" s="86" t="s">
        <v>6341</v>
      </c>
      <c r="E1714" s="101">
        <v>638.54999999999995</v>
      </c>
    </row>
    <row r="1715" spans="2:5" ht="50.1" customHeight="1">
      <c r="B1715" s="86">
        <v>90842</v>
      </c>
      <c r="C1715" s="8" t="s">
        <v>1642</v>
      </c>
      <c r="D1715" s="86" t="s">
        <v>6341</v>
      </c>
      <c r="E1715" s="101">
        <v>679.09</v>
      </c>
    </row>
    <row r="1716" spans="2:5" ht="50.1" customHeight="1">
      <c r="B1716" s="86">
        <v>90843</v>
      </c>
      <c r="C1716" s="8" t="s">
        <v>1643</v>
      </c>
      <c r="D1716" s="86" t="s">
        <v>6341</v>
      </c>
      <c r="E1716" s="101">
        <v>700.46</v>
      </c>
    </row>
    <row r="1717" spans="2:5" ht="50.1" customHeight="1">
      <c r="B1717" s="86">
        <v>90844</v>
      </c>
      <c r="C1717" s="8" t="s">
        <v>1644</v>
      </c>
      <c r="D1717" s="86" t="s">
        <v>6341</v>
      </c>
      <c r="E1717" s="101">
        <v>727.49</v>
      </c>
    </row>
    <row r="1718" spans="2:5" ht="50.1" customHeight="1">
      <c r="B1718" s="86">
        <v>90847</v>
      </c>
      <c r="C1718" s="8" t="s">
        <v>1645</v>
      </c>
      <c r="D1718" s="86" t="s">
        <v>6341</v>
      </c>
      <c r="E1718" s="101">
        <v>576.47</v>
      </c>
    </row>
    <row r="1719" spans="2:5" ht="50.1" customHeight="1">
      <c r="B1719" s="86">
        <v>90848</v>
      </c>
      <c r="C1719" s="8" t="s">
        <v>1646</v>
      </c>
      <c r="D1719" s="86" t="s">
        <v>6341</v>
      </c>
      <c r="E1719" s="101">
        <v>611.59</v>
      </c>
    </row>
    <row r="1720" spans="2:5" ht="50.1" customHeight="1">
      <c r="B1720" s="86">
        <v>90849</v>
      </c>
      <c r="C1720" s="8" t="s">
        <v>1647</v>
      </c>
      <c r="D1720" s="86" t="s">
        <v>6341</v>
      </c>
      <c r="E1720" s="101">
        <v>621.21</v>
      </c>
    </row>
    <row r="1721" spans="2:5" ht="50.1" customHeight="1">
      <c r="B1721" s="86">
        <v>90850</v>
      </c>
      <c r="C1721" s="8" t="s">
        <v>1648</v>
      </c>
      <c r="D1721" s="86" t="s">
        <v>6341</v>
      </c>
      <c r="E1721" s="101">
        <v>648.24</v>
      </c>
    </row>
    <row r="1722" spans="2:5" ht="50.1" customHeight="1">
      <c r="B1722" s="86">
        <v>91009</v>
      </c>
      <c r="C1722" s="8" t="s">
        <v>1649</v>
      </c>
      <c r="D1722" s="86" t="s">
        <v>6341</v>
      </c>
      <c r="E1722" s="101">
        <v>315.69</v>
      </c>
    </row>
    <row r="1723" spans="2:5" ht="50.1" customHeight="1">
      <c r="B1723" s="86">
        <v>91010</v>
      </c>
      <c r="C1723" s="8" t="s">
        <v>1650</v>
      </c>
      <c r="D1723" s="86" t="s">
        <v>6341</v>
      </c>
      <c r="E1723" s="101">
        <v>266.13</v>
      </c>
    </row>
    <row r="1724" spans="2:5" ht="50.1" customHeight="1">
      <c r="B1724" s="86">
        <v>91011</v>
      </c>
      <c r="C1724" s="8" t="s">
        <v>1651</v>
      </c>
      <c r="D1724" s="86" t="s">
        <v>6341</v>
      </c>
      <c r="E1724" s="101">
        <v>351.19</v>
      </c>
    </row>
    <row r="1725" spans="2:5" ht="50.1" customHeight="1">
      <c r="B1725" s="86">
        <v>91012</v>
      </c>
      <c r="C1725" s="8" t="s">
        <v>1652</v>
      </c>
      <c r="D1725" s="86" t="s">
        <v>6341</v>
      </c>
      <c r="E1725" s="101">
        <v>338.13</v>
      </c>
    </row>
    <row r="1726" spans="2:5" ht="50.1" customHeight="1">
      <c r="B1726" s="86">
        <v>91013</v>
      </c>
      <c r="C1726" s="8" t="s">
        <v>1653</v>
      </c>
      <c r="D1726" s="86" t="s">
        <v>6341</v>
      </c>
      <c r="E1726" s="101">
        <v>582.47</v>
      </c>
    </row>
    <row r="1727" spans="2:5" ht="50.1" customHeight="1">
      <c r="B1727" s="86">
        <v>91014</v>
      </c>
      <c r="C1727" s="8" t="s">
        <v>1654</v>
      </c>
      <c r="D1727" s="86" t="s">
        <v>6341</v>
      </c>
      <c r="E1727" s="101">
        <v>545.76</v>
      </c>
    </row>
    <row r="1728" spans="2:5" ht="50.1" customHeight="1">
      <c r="B1728" s="86">
        <v>91015</v>
      </c>
      <c r="C1728" s="8" t="s">
        <v>1655</v>
      </c>
      <c r="D1728" s="86" t="s">
        <v>6341</v>
      </c>
      <c r="E1728" s="101">
        <v>643.71</v>
      </c>
    </row>
    <row r="1729" spans="2:5" ht="50.1" customHeight="1">
      <c r="B1729" s="86">
        <v>91016</v>
      </c>
      <c r="C1729" s="8" t="s">
        <v>1656</v>
      </c>
      <c r="D1729" s="86" t="s">
        <v>6341</v>
      </c>
      <c r="E1729" s="101">
        <v>643.61</v>
      </c>
    </row>
    <row r="1730" spans="2:5" ht="50.1" customHeight="1">
      <c r="B1730" s="86">
        <v>91286</v>
      </c>
      <c r="C1730" s="8" t="s">
        <v>1657</v>
      </c>
      <c r="D1730" s="86" t="s">
        <v>6341</v>
      </c>
      <c r="E1730" s="101">
        <v>127.26</v>
      </c>
    </row>
    <row r="1731" spans="2:5" ht="50.1" customHeight="1">
      <c r="B1731" s="86">
        <v>91287</v>
      </c>
      <c r="C1731" s="8" t="s">
        <v>1658</v>
      </c>
      <c r="D1731" s="86" t="s">
        <v>6341</v>
      </c>
      <c r="E1731" s="101">
        <v>133.18</v>
      </c>
    </row>
    <row r="1732" spans="2:5" ht="50.1" customHeight="1">
      <c r="B1732" s="86">
        <v>91288</v>
      </c>
      <c r="C1732" s="8" t="s">
        <v>1659</v>
      </c>
      <c r="D1732" s="86" t="s">
        <v>6341</v>
      </c>
      <c r="E1732" s="101">
        <v>139.12</v>
      </c>
    </row>
    <row r="1733" spans="2:5" ht="50.1" customHeight="1">
      <c r="B1733" s="86">
        <v>91290</v>
      </c>
      <c r="C1733" s="8" t="s">
        <v>1660</v>
      </c>
      <c r="D1733" s="86" t="s">
        <v>6341</v>
      </c>
      <c r="E1733" s="101">
        <v>145.04</v>
      </c>
    </row>
    <row r="1734" spans="2:5" ht="50.1" customHeight="1">
      <c r="B1734" s="86">
        <v>91291</v>
      </c>
      <c r="C1734" s="8" t="s">
        <v>1661</v>
      </c>
      <c r="D1734" s="86" t="s">
        <v>6341</v>
      </c>
      <c r="E1734" s="101">
        <v>181.3</v>
      </c>
    </row>
    <row r="1735" spans="2:5" ht="50.1" customHeight="1">
      <c r="B1735" s="86">
        <v>91292</v>
      </c>
      <c r="C1735" s="8" t="s">
        <v>1662</v>
      </c>
      <c r="D1735" s="86" t="s">
        <v>6341</v>
      </c>
      <c r="E1735" s="101">
        <v>191.77</v>
      </c>
    </row>
    <row r="1736" spans="2:5" ht="50.1" customHeight="1">
      <c r="B1736" s="86">
        <v>91293</v>
      </c>
      <c r="C1736" s="8" t="s">
        <v>1663</v>
      </c>
      <c r="D1736" s="86" t="s">
        <v>6341</v>
      </c>
      <c r="E1736" s="101">
        <v>202.24</v>
      </c>
    </row>
    <row r="1737" spans="2:5" ht="50.1" customHeight="1">
      <c r="B1737" s="86">
        <v>91294</v>
      </c>
      <c r="C1737" s="8" t="s">
        <v>1664</v>
      </c>
      <c r="D1737" s="86" t="s">
        <v>6341</v>
      </c>
      <c r="E1737" s="101">
        <v>212.74</v>
      </c>
    </row>
    <row r="1738" spans="2:5" ht="50.1" customHeight="1">
      <c r="B1738" s="86">
        <v>91295</v>
      </c>
      <c r="C1738" s="8" t="s">
        <v>1665</v>
      </c>
      <c r="D1738" s="86" t="s">
        <v>6341</v>
      </c>
      <c r="E1738" s="101">
        <v>299.56</v>
      </c>
    </row>
    <row r="1739" spans="2:5" ht="50.1" customHeight="1">
      <c r="B1739" s="86">
        <v>91296</v>
      </c>
      <c r="C1739" s="8" t="s">
        <v>1666</v>
      </c>
      <c r="D1739" s="86" t="s">
        <v>6341</v>
      </c>
      <c r="E1739" s="101">
        <v>314.41000000000003</v>
      </c>
    </row>
    <row r="1740" spans="2:5" ht="50.1" customHeight="1">
      <c r="B1740" s="86">
        <v>91297</v>
      </c>
      <c r="C1740" s="8" t="s">
        <v>1667</v>
      </c>
      <c r="D1740" s="86" t="s">
        <v>6341</v>
      </c>
      <c r="E1740" s="101">
        <v>352.84</v>
      </c>
    </row>
    <row r="1741" spans="2:5" ht="50.1" customHeight="1">
      <c r="B1741" s="86">
        <v>91298</v>
      </c>
      <c r="C1741" s="8" t="s">
        <v>1668</v>
      </c>
      <c r="D1741" s="86" t="s">
        <v>6341</v>
      </c>
      <c r="E1741" s="101">
        <v>752.64</v>
      </c>
    </row>
    <row r="1742" spans="2:5" ht="50.1" customHeight="1">
      <c r="B1742" s="86">
        <v>91299</v>
      </c>
      <c r="C1742" s="8" t="s">
        <v>1669</v>
      </c>
      <c r="D1742" s="86" t="s">
        <v>6341</v>
      </c>
      <c r="E1742" s="101">
        <v>1028.77</v>
      </c>
    </row>
    <row r="1743" spans="2:5" ht="50.1" customHeight="1">
      <c r="B1743" s="86">
        <v>91300</v>
      </c>
      <c r="C1743" s="8" t="s">
        <v>1670</v>
      </c>
      <c r="D1743" s="86" t="s">
        <v>6341</v>
      </c>
      <c r="E1743" s="101">
        <v>20.85</v>
      </c>
    </row>
    <row r="1744" spans="2:5" ht="50.1" customHeight="1">
      <c r="B1744" s="86">
        <v>91301</v>
      </c>
      <c r="C1744" s="8" t="s">
        <v>1671</v>
      </c>
      <c r="D1744" s="86" t="s">
        <v>6341</v>
      </c>
      <c r="E1744" s="101">
        <v>21.97</v>
      </c>
    </row>
    <row r="1745" spans="2:5" ht="50.1" customHeight="1">
      <c r="B1745" s="86">
        <v>91302</v>
      </c>
      <c r="C1745" s="8" t="s">
        <v>1672</v>
      </c>
      <c r="D1745" s="86" t="s">
        <v>6341</v>
      </c>
      <c r="E1745" s="101">
        <v>23.11</v>
      </c>
    </row>
    <row r="1746" spans="2:5" ht="50.1" customHeight="1">
      <c r="B1746" s="86">
        <v>91303</v>
      </c>
      <c r="C1746" s="8" t="s">
        <v>1673</v>
      </c>
      <c r="D1746" s="86" t="s">
        <v>6341</v>
      </c>
      <c r="E1746" s="101">
        <v>24.26</v>
      </c>
    </row>
    <row r="1747" spans="2:5" ht="50.1" customHeight="1">
      <c r="B1747" s="86">
        <v>91304</v>
      </c>
      <c r="C1747" s="8" t="s">
        <v>1674</v>
      </c>
      <c r="D1747" s="86" t="s">
        <v>6341</v>
      </c>
      <c r="E1747" s="101">
        <v>60.31</v>
      </c>
    </row>
    <row r="1748" spans="2:5" ht="50.1" customHeight="1">
      <c r="B1748" s="86">
        <v>91305</v>
      </c>
      <c r="C1748" s="8" t="s">
        <v>1675</v>
      </c>
      <c r="D1748" s="86" t="s">
        <v>6341</v>
      </c>
      <c r="E1748" s="101">
        <v>45.53</v>
      </c>
    </row>
    <row r="1749" spans="2:5" ht="50.1" customHeight="1">
      <c r="B1749" s="86">
        <v>91306</v>
      </c>
      <c r="C1749" s="8" t="s">
        <v>1676</v>
      </c>
      <c r="D1749" s="86" t="s">
        <v>6341</v>
      </c>
      <c r="E1749" s="101">
        <v>67.5</v>
      </c>
    </row>
    <row r="1750" spans="2:5" ht="50.1" customHeight="1">
      <c r="B1750" s="86">
        <v>91307</v>
      </c>
      <c r="C1750" s="8" t="s">
        <v>1677</v>
      </c>
      <c r="D1750" s="86" t="s">
        <v>6341</v>
      </c>
      <c r="E1750" s="101">
        <v>47.75</v>
      </c>
    </row>
    <row r="1751" spans="2:5" ht="50.1" customHeight="1">
      <c r="B1751" s="86">
        <v>91312</v>
      </c>
      <c r="C1751" s="8" t="s">
        <v>1678</v>
      </c>
      <c r="D1751" s="86" t="s">
        <v>6341</v>
      </c>
      <c r="E1751" s="101">
        <v>578.22</v>
      </c>
    </row>
    <row r="1752" spans="2:5" ht="50.1" customHeight="1">
      <c r="B1752" s="86">
        <v>91313</v>
      </c>
      <c r="C1752" s="8" t="s">
        <v>1679</v>
      </c>
      <c r="D1752" s="86" t="s">
        <v>6341</v>
      </c>
      <c r="E1752" s="101">
        <v>615.41999999999996</v>
      </c>
    </row>
    <row r="1753" spans="2:5" ht="50.1" customHeight="1">
      <c r="B1753" s="86">
        <v>91314</v>
      </c>
      <c r="C1753" s="8" t="s">
        <v>1680</v>
      </c>
      <c r="D1753" s="86" t="s">
        <v>6341</v>
      </c>
      <c r="E1753" s="101">
        <v>637.46</v>
      </c>
    </row>
    <row r="1754" spans="2:5" ht="50.1" customHeight="1">
      <c r="B1754" s="86">
        <v>91315</v>
      </c>
      <c r="C1754" s="8" t="s">
        <v>1681</v>
      </c>
      <c r="D1754" s="86" t="s">
        <v>6341</v>
      </c>
      <c r="E1754" s="101">
        <v>664.33</v>
      </c>
    </row>
    <row r="1755" spans="2:5" ht="50.1" customHeight="1">
      <c r="B1755" s="86">
        <v>91318</v>
      </c>
      <c r="C1755" s="8" t="s">
        <v>1682</v>
      </c>
      <c r="D1755" s="86" t="s">
        <v>6341</v>
      </c>
      <c r="E1755" s="101">
        <v>532.69000000000005</v>
      </c>
    </row>
    <row r="1756" spans="2:5" ht="50.1" customHeight="1">
      <c r="B1756" s="86">
        <v>91319</v>
      </c>
      <c r="C1756" s="8" t="s">
        <v>1683</v>
      </c>
      <c r="D1756" s="86" t="s">
        <v>6341</v>
      </c>
      <c r="E1756" s="101">
        <v>567.66999999999996</v>
      </c>
    </row>
    <row r="1757" spans="2:5" ht="50.1" customHeight="1">
      <c r="B1757" s="86">
        <v>91320</v>
      </c>
      <c r="C1757" s="8" t="s">
        <v>1684</v>
      </c>
      <c r="D1757" s="86" t="s">
        <v>6341</v>
      </c>
      <c r="E1757" s="101">
        <v>577.15</v>
      </c>
    </row>
    <row r="1758" spans="2:5" ht="50.1" customHeight="1">
      <c r="B1758" s="86">
        <v>91321</v>
      </c>
      <c r="C1758" s="8" t="s">
        <v>1685</v>
      </c>
      <c r="D1758" s="86" t="s">
        <v>6341</v>
      </c>
      <c r="E1758" s="101">
        <v>604.02</v>
      </c>
    </row>
    <row r="1759" spans="2:5" ht="50.1" customHeight="1">
      <c r="B1759" s="86">
        <v>91324</v>
      </c>
      <c r="C1759" s="8" t="s">
        <v>1686</v>
      </c>
      <c r="D1759" s="86" t="s">
        <v>6341</v>
      </c>
      <c r="E1759" s="101">
        <v>538.69000000000005</v>
      </c>
    </row>
    <row r="1760" spans="2:5" ht="50.1" customHeight="1">
      <c r="B1760" s="86">
        <v>91325</v>
      </c>
      <c r="C1760" s="8" t="s">
        <v>1687</v>
      </c>
      <c r="D1760" s="86" t="s">
        <v>6341</v>
      </c>
      <c r="E1760" s="101">
        <v>501.84</v>
      </c>
    </row>
    <row r="1761" spans="2:5" ht="50.1" customHeight="1">
      <c r="B1761" s="86">
        <v>91326</v>
      </c>
      <c r="C1761" s="8" t="s">
        <v>1688</v>
      </c>
      <c r="D1761" s="86" t="s">
        <v>6341</v>
      </c>
      <c r="E1761" s="101">
        <v>599.65</v>
      </c>
    </row>
    <row r="1762" spans="2:5" ht="50.1" customHeight="1">
      <c r="B1762" s="86">
        <v>91327</v>
      </c>
      <c r="C1762" s="8" t="s">
        <v>1689</v>
      </c>
      <c r="D1762" s="86" t="s">
        <v>6341</v>
      </c>
      <c r="E1762" s="101">
        <v>599.39</v>
      </c>
    </row>
    <row r="1763" spans="2:5" ht="50.1" customHeight="1">
      <c r="B1763" s="86">
        <v>91328</v>
      </c>
      <c r="C1763" s="8" t="s">
        <v>1690</v>
      </c>
      <c r="D1763" s="86" t="s">
        <v>6341</v>
      </c>
      <c r="E1763" s="101">
        <v>566.34</v>
      </c>
    </row>
    <row r="1764" spans="2:5" ht="50.1" customHeight="1">
      <c r="B1764" s="86">
        <v>91329</v>
      </c>
      <c r="C1764" s="8" t="s">
        <v>1691</v>
      </c>
      <c r="D1764" s="86" t="s">
        <v>6341</v>
      </c>
      <c r="E1764" s="101">
        <v>522.55999999999995</v>
      </c>
    </row>
    <row r="1765" spans="2:5" ht="50.1" customHeight="1">
      <c r="B1765" s="86">
        <v>91330</v>
      </c>
      <c r="C1765" s="8" t="s">
        <v>1692</v>
      </c>
      <c r="D1765" s="86" t="s">
        <v>6341</v>
      </c>
      <c r="E1765" s="101">
        <v>594.04</v>
      </c>
    </row>
    <row r="1766" spans="2:5" ht="50.1" customHeight="1">
      <c r="B1766" s="86">
        <v>91331</v>
      </c>
      <c r="C1766" s="8" t="s">
        <v>1693</v>
      </c>
      <c r="D1766" s="86" t="s">
        <v>6341</v>
      </c>
      <c r="E1766" s="101">
        <v>550.12</v>
      </c>
    </row>
    <row r="1767" spans="2:5" ht="50.1" customHeight="1">
      <c r="B1767" s="86">
        <v>91332</v>
      </c>
      <c r="C1767" s="8" t="s">
        <v>1694</v>
      </c>
      <c r="D1767" s="86" t="s">
        <v>6341</v>
      </c>
      <c r="E1767" s="101">
        <v>645.36</v>
      </c>
    </row>
    <row r="1768" spans="2:5" ht="50.1" customHeight="1">
      <c r="B1768" s="86">
        <v>91333</v>
      </c>
      <c r="C1768" s="8" t="s">
        <v>1695</v>
      </c>
      <c r="D1768" s="86" t="s">
        <v>6341</v>
      </c>
      <c r="E1768" s="101">
        <v>601.29999999999995</v>
      </c>
    </row>
    <row r="1769" spans="2:5" ht="50.1" customHeight="1">
      <c r="B1769" s="86">
        <v>91334</v>
      </c>
      <c r="C1769" s="8" t="s">
        <v>1696</v>
      </c>
      <c r="D1769" s="86" t="s">
        <v>6341</v>
      </c>
      <c r="E1769" s="101">
        <v>1045.1600000000001</v>
      </c>
    </row>
    <row r="1770" spans="2:5" ht="50.1" customHeight="1">
      <c r="B1770" s="86">
        <v>91335</v>
      </c>
      <c r="C1770" s="8" t="s">
        <v>1697</v>
      </c>
      <c r="D1770" s="86" t="s">
        <v>6341</v>
      </c>
      <c r="E1770" s="101">
        <v>1001.1</v>
      </c>
    </row>
    <row r="1771" spans="2:5" ht="50.1" customHeight="1">
      <c r="B1771" s="86">
        <v>91336</v>
      </c>
      <c r="C1771" s="8" t="s">
        <v>1698</v>
      </c>
      <c r="D1771" s="86" t="s">
        <v>6341</v>
      </c>
      <c r="E1771" s="101">
        <v>1321.29</v>
      </c>
    </row>
    <row r="1772" spans="2:5" ht="50.1" customHeight="1">
      <c r="B1772" s="86">
        <v>91337</v>
      </c>
      <c r="C1772" s="8" t="s">
        <v>1699</v>
      </c>
      <c r="D1772" s="86" t="s">
        <v>6341</v>
      </c>
      <c r="E1772" s="101">
        <v>1277.23</v>
      </c>
    </row>
    <row r="1773" spans="2:5" ht="50.1" customHeight="1">
      <c r="B1773" s="86" t="s">
        <v>1700</v>
      </c>
      <c r="C1773" s="8" t="s">
        <v>1701</v>
      </c>
      <c r="D1773" s="86" t="s">
        <v>6341</v>
      </c>
      <c r="E1773" s="101">
        <v>2139.11</v>
      </c>
    </row>
    <row r="1774" spans="2:5" ht="50.1" customHeight="1">
      <c r="B1774" s="86">
        <v>84844</v>
      </c>
      <c r="C1774" s="8" t="s">
        <v>1702</v>
      </c>
      <c r="D1774" s="86" t="s">
        <v>6403</v>
      </c>
      <c r="E1774" s="101">
        <v>571.6</v>
      </c>
    </row>
    <row r="1775" spans="2:5" ht="50.1" customHeight="1">
      <c r="B1775" s="86">
        <v>84845</v>
      </c>
      <c r="C1775" s="8" t="s">
        <v>1703</v>
      </c>
      <c r="D1775" s="86" t="s">
        <v>6403</v>
      </c>
      <c r="E1775" s="101">
        <v>909.5</v>
      </c>
    </row>
    <row r="1776" spans="2:5" ht="50.1" customHeight="1">
      <c r="B1776" s="86">
        <v>84846</v>
      </c>
      <c r="C1776" s="8" t="s">
        <v>1704</v>
      </c>
      <c r="D1776" s="86" t="s">
        <v>6403</v>
      </c>
      <c r="E1776" s="101">
        <v>920.05</v>
      </c>
    </row>
    <row r="1777" spans="2:5" ht="50.1" customHeight="1">
      <c r="B1777" s="86">
        <v>84847</v>
      </c>
      <c r="C1777" s="8" t="s">
        <v>1705</v>
      </c>
      <c r="D1777" s="86" t="s">
        <v>6403</v>
      </c>
      <c r="E1777" s="101">
        <v>920.05</v>
      </c>
    </row>
    <row r="1778" spans="2:5" ht="50.1" customHeight="1">
      <c r="B1778" s="86">
        <v>84848</v>
      </c>
      <c r="C1778" s="8" t="s">
        <v>1706</v>
      </c>
      <c r="D1778" s="86" t="s">
        <v>6403</v>
      </c>
      <c r="E1778" s="101">
        <v>715.96</v>
      </c>
    </row>
    <row r="1779" spans="2:5" ht="50.1" customHeight="1">
      <c r="B1779" s="86" t="s">
        <v>1707</v>
      </c>
      <c r="C1779" s="8" t="s">
        <v>1708</v>
      </c>
      <c r="D1779" s="86" t="s">
        <v>6403</v>
      </c>
      <c r="E1779" s="101">
        <v>568.49</v>
      </c>
    </row>
    <row r="1780" spans="2:5" ht="50.1" customHeight="1">
      <c r="B1780" s="86" t="s">
        <v>1709</v>
      </c>
      <c r="C1780" s="8" t="s">
        <v>1710</v>
      </c>
      <c r="D1780" s="86" t="s">
        <v>6403</v>
      </c>
      <c r="E1780" s="101">
        <v>540.26</v>
      </c>
    </row>
    <row r="1781" spans="2:5" ht="50.1" customHeight="1">
      <c r="B1781" s="86" t="s">
        <v>1711</v>
      </c>
      <c r="C1781" s="8" t="s">
        <v>1712</v>
      </c>
      <c r="D1781" s="86" t="s">
        <v>6341</v>
      </c>
      <c r="E1781" s="101">
        <v>125.8</v>
      </c>
    </row>
    <row r="1782" spans="2:5" ht="50.1" customHeight="1">
      <c r="B1782" s="86" t="s">
        <v>1713</v>
      </c>
      <c r="C1782" s="8" t="s">
        <v>1714</v>
      </c>
      <c r="D1782" s="86" t="s">
        <v>6341</v>
      </c>
      <c r="E1782" s="101">
        <v>136.80000000000001</v>
      </c>
    </row>
    <row r="1783" spans="2:5" ht="50.1" customHeight="1">
      <c r="B1783" s="86" t="s">
        <v>1715</v>
      </c>
      <c r="C1783" s="8" t="s">
        <v>1716</v>
      </c>
      <c r="D1783" s="86" t="s">
        <v>6403</v>
      </c>
      <c r="E1783" s="101">
        <v>738.56</v>
      </c>
    </row>
    <row r="1784" spans="2:5" ht="50.1" customHeight="1">
      <c r="B1784" s="86" t="s">
        <v>1717</v>
      </c>
      <c r="C1784" s="8" t="s">
        <v>1718</v>
      </c>
      <c r="D1784" s="86" t="s">
        <v>6403</v>
      </c>
      <c r="E1784" s="101">
        <v>618.91</v>
      </c>
    </row>
    <row r="1785" spans="2:5" ht="50.1" customHeight="1">
      <c r="B1785" s="86" t="s">
        <v>1719</v>
      </c>
      <c r="C1785" s="8" t="s">
        <v>1720</v>
      </c>
      <c r="D1785" s="86" t="s">
        <v>6403</v>
      </c>
      <c r="E1785" s="101">
        <v>423.37</v>
      </c>
    </row>
    <row r="1786" spans="2:5" ht="50.1" customHeight="1">
      <c r="B1786" s="86">
        <v>84854</v>
      </c>
      <c r="C1786" s="8" t="s">
        <v>1721</v>
      </c>
      <c r="D1786" s="86" t="s">
        <v>6581</v>
      </c>
      <c r="E1786" s="101">
        <v>29.21</v>
      </c>
    </row>
    <row r="1787" spans="2:5" ht="50.1" customHeight="1">
      <c r="B1787" s="86">
        <v>94559</v>
      </c>
      <c r="C1787" s="8" t="s">
        <v>1722</v>
      </c>
      <c r="D1787" s="86" t="s">
        <v>6403</v>
      </c>
      <c r="E1787" s="101">
        <v>564.83000000000004</v>
      </c>
    </row>
    <row r="1788" spans="2:5" ht="50.1" customHeight="1">
      <c r="B1788" s="86">
        <v>94560</v>
      </c>
      <c r="C1788" s="8" t="s">
        <v>1723</v>
      </c>
      <c r="D1788" s="86" t="s">
        <v>6403</v>
      </c>
      <c r="E1788" s="101">
        <v>518.24</v>
      </c>
    </row>
    <row r="1789" spans="2:5" ht="50.1" customHeight="1">
      <c r="B1789" s="86">
        <v>94562</v>
      </c>
      <c r="C1789" s="8" t="s">
        <v>1724</v>
      </c>
      <c r="D1789" s="86" t="s">
        <v>6403</v>
      </c>
      <c r="E1789" s="101">
        <v>543.88</v>
      </c>
    </row>
    <row r="1790" spans="2:5" ht="50.1" customHeight="1">
      <c r="B1790" s="86">
        <v>94563</v>
      </c>
      <c r="C1790" s="8" t="s">
        <v>1725</v>
      </c>
      <c r="D1790" s="86" t="s">
        <v>6403</v>
      </c>
      <c r="E1790" s="101">
        <v>684.19</v>
      </c>
    </row>
    <row r="1791" spans="2:5" ht="50.1" customHeight="1">
      <c r="B1791" s="86">
        <v>94564</v>
      </c>
      <c r="C1791" s="8" t="s">
        <v>1726</v>
      </c>
      <c r="D1791" s="86" t="s">
        <v>6403</v>
      </c>
      <c r="E1791" s="101">
        <v>517.16999999999996</v>
      </c>
    </row>
    <row r="1792" spans="2:5" ht="50.1" customHeight="1">
      <c r="B1792" s="86">
        <v>94565</v>
      </c>
      <c r="C1792" s="8" t="s">
        <v>1727</v>
      </c>
      <c r="D1792" s="86" t="s">
        <v>6403</v>
      </c>
      <c r="E1792" s="101">
        <v>502.15</v>
      </c>
    </row>
    <row r="1793" spans="2:5" ht="50.1" customHeight="1">
      <c r="B1793" s="86">
        <v>94567</v>
      </c>
      <c r="C1793" s="8" t="s">
        <v>1728</v>
      </c>
      <c r="D1793" s="86" t="s">
        <v>6403</v>
      </c>
      <c r="E1793" s="101">
        <v>522.84</v>
      </c>
    </row>
    <row r="1794" spans="2:5" ht="50.1" customHeight="1">
      <c r="B1794" s="86">
        <v>94568</v>
      </c>
      <c r="C1794" s="8" t="s">
        <v>1729</v>
      </c>
      <c r="D1794" s="86" t="s">
        <v>6403</v>
      </c>
      <c r="E1794" s="101">
        <v>659.57</v>
      </c>
    </row>
    <row r="1795" spans="2:5" ht="50.1" customHeight="1">
      <c r="B1795" s="86">
        <v>99837</v>
      </c>
      <c r="C1795" s="8" t="s">
        <v>21789</v>
      </c>
      <c r="D1795" s="86" t="s">
        <v>6581</v>
      </c>
      <c r="E1795" s="101">
        <v>355.13</v>
      </c>
    </row>
    <row r="1796" spans="2:5" ht="50.1" customHeight="1">
      <c r="B1796" s="86">
        <v>99839</v>
      </c>
      <c r="C1796" s="8" t="s">
        <v>21790</v>
      </c>
      <c r="D1796" s="86" t="s">
        <v>6581</v>
      </c>
      <c r="E1796" s="101">
        <v>294.07</v>
      </c>
    </row>
    <row r="1797" spans="2:5" ht="50.1" customHeight="1">
      <c r="B1797" s="86">
        <v>99841</v>
      </c>
      <c r="C1797" s="8" t="s">
        <v>21791</v>
      </c>
      <c r="D1797" s="86" t="s">
        <v>6581</v>
      </c>
      <c r="E1797" s="101">
        <v>668.34</v>
      </c>
    </row>
    <row r="1798" spans="2:5" ht="50.1" customHeight="1">
      <c r="B1798" s="86">
        <v>99855</v>
      </c>
      <c r="C1798" s="8" t="s">
        <v>21792</v>
      </c>
      <c r="D1798" s="86" t="s">
        <v>6581</v>
      </c>
      <c r="E1798" s="102">
        <v>64.63</v>
      </c>
    </row>
    <row r="1799" spans="2:5" ht="50.1" customHeight="1">
      <c r="B1799" s="86">
        <v>99857</v>
      </c>
      <c r="C1799" s="8" t="s">
        <v>21793</v>
      </c>
      <c r="D1799" s="86" t="s">
        <v>6581</v>
      </c>
      <c r="E1799" s="101">
        <v>63.03</v>
      </c>
    </row>
    <row r="1800" spans="2:5" ht="50.1" customHeight="1">
      <c r="B1800" s="86">
        <v>99861</v>
      </c>
      <c r="C1800" s="8" t="s">
        <v>21794</v>
      </c>
      <c r="D1800" s="86" t="s">
        <v>6403</v>
      </c>
      <c r="E1800" s="101">
        <v>368.3</v>
      </c>
    </row>
    <row r="1801" spans="2:5" ht="50.1" customHeight="1">
      <c r="B1801" s="86">
        <v>99862</v>
      </c>
      <c r="C1801" s="8" t="s">
        <v>21795</v>
      </c>
      <c r="D1801" s="86" t="s">
        <v>6403</v>
      </c>
      <c r="E1801" s="101">
        <v>430</v>
      </c>
    </row>
    <row r="1802" spans="2:5" ht="50.1" customHeight="1">
      <c r="B1802" s="86">
        <v>73665</v>
      </c>
      <c r="C1802" s="8" t="s">
        <v>1730</v>
      </c>
      <c r="D1802" s="86" t="s">
        <v>6581</v>
      </c>
      <c r="E1802" s="101">
        <v>56.61</v>
      </c>
    </row>
    <row r="1803" spans="2:5" ht="50.1" customHeight="1">
      <c r="B1803" s="86" t="s">
        <v>1731</v>
      </c>
      <c r="C1803" s="8" t="s">
        <v>1732</v>
      </c>
      <c r="D1803" s="86" t="s">
        <v>6581</v>
      </c>
      <c r="E1803" s="101">
        <v>227.07</v>
      </c>
    </row>
    <row r="1804" spans="2:5" ht="50.1" customHeight="1">
      <c r="B1804" s="86">
        <v>68050</v>
      </c>
      <c r="C1804" s="8" t="s">
        <v>1733</v>
      </c>
      <c r="D1804" s="86" t="s">
        <v>6403</v>
      </c>
      <c r="E1804" s="101">
        <v>349.17</v>
      </c>
    </row>
    <row r="1805" spans="2:5" ht="50.1" customHeight="1">
      <c r="B1805" s="86">
        <v>90838</v>
      </c>
      <c r="C1805" s="8" t="s">
        <v>1734</v>
      </c>
      <c r="D1805" s="86" t="s">
        <v>6341</v>
      </c>
      <c r="E1805" s="101">
        <v>1104.6600000000001</v>
      </c>
    </row>
    <row r="1806" spans="2:5" ht="50.1" customHeight="1">
      <c r="B1806" s="86">
        <v>91338</v>
      </c>
      <c r="C1806" s="8" t="s">
        <v>1735</v>
      </c>
      <c r="D1806" s="86" t="s">
        <v>6403</v>
      </c>
      <c r="E1806" s="101">
        <v>557.13</v>
      </c>
    </row>
    <row r="1807" spans="2:5" ht="50.1" customHeight="1">
      <c r="B1807" s="86">
        <v>91341</v>
      </c>
      <c r="C1807" s="8" t="s">
        <v>1736</v>
      </c>
      <c r="D1807" s="86" t="s">
        <v>6403</v>
      </c>
      <c r="E1807" s="101">
        <v>410.39</v>
      </c>
    </row>
    <row r="1808" spans="2:5" ht="50.1" customHeight="1">
      <c r="B1808" s="86">
        <v>94805</v>
      </c>
      <c r="C1808" s="8" t="s">
        <v>1737</v>
      </c>
      <c r="D1808" s="86" t="s">
        <v>6341</v>
      </c>
      <c r="E1808" s="101">
        <v>653.39</v>
      </c>
    </row>
    <row r="1809" spans="2:5" ht="50.1" customHeight="1">
      <c r="B1809" s="86">
        <v>94806</v>
      </c>
      <c r="C1809" s="8" t="s">
        <v>1738</v>
      </c>
      <c r="D1809" s="86" t="s">
        <v>6341</v>
      </c>
      <c r="E1809" s="101">
        <v>520.49</v>
      </c>
    </row>
    <row r="1810" spans="2:5" ht="50.1" customHeight="1">
      <c r="B1810" s="86">
        <v>94807</v>
      </c>
      <c r="C1810" s="8" t="s">
        <v>1739</v>
      </c>
      <c r="D1810" s="86" t="s">
        <v>6341</v>
      </c>
      <c r="E1810" s="101">
        <v>628.42999999999995</v>
      </c>
    </row>
    <row r="1811" spans="2:5" ht="50.1" customHeight="1">
      <c r="B1811" s="86" t="s">
        <v>1740</v>
      </c>
      <c r="C1811" s="8" t="s">
        <v>1741</v>
      </c>
      <c r="D1811" s="86" t="s">
        <v>6341</v>
      </c>
      <c r="E1811" s="101">
        <v>128.47999999999999</v>
      </c>
    </row>
    <row r="1812" spans="2:5" ht="50.1" customHeight="1">
      <c r="B1812" s="86">
        <v>84885</v>
      </c>
      <c r="C1812" s="8" t="s">
        <v>1742</v>
      </c>
      <c r="D1812" s="86" t="s">
        <v>6341</v>
      </c>
      <c r="E1812" s="101">
        <v>532.45000000000005</v>
      </c>
    </row>
    <row r="1813" spans="2:5" ht="50.1" customHeight="1">
      <c r="B1813" s="86">
        <v>84886</v>
      </c>
      <c r="C1813" s="8" t="s">
        <v>1743</v>
      </c>
      <c r="D1813" s="86" t="s">
        <v>6341</v>
      </c>
      <c r="E1813" s="101">
        <v>946.56</v>
      </c>
    </row>
    <row r="1814" spans="2:5" ht="50.1" customHeight="1">
      <c r="B1814" s="86">
        <v>84889</v>
      </c>
      <c r="C1814" s="8" t="s">
        <v>1744</v>
      </c>
      <c r="D1814" s="86" t="s">
        <v>6341</v>
      </c>
      <c r="E1814" s="101">
        <v>15.85</v>
      </c>
    </row>
    <row r="1815" spans="2:5" ht="50.1" customHeight="1">
      <c r="B1815" s="86">
        <v>84891</v>
      </c>
      <c r="C1815" s="8" t="s">
        <v>1745</v>
      </c>
      <c r="D1815" s="86" t="s">
        <v>6341</v>
      </c>
      <c r="E1815" s="101">
        <v>165.39</v>
      </c>
    </row>
    <row r="1816" spans="2:5" ht="50.1" customHeight="1">
      <c r="B1816" s="86" t="s">
        <v>1746</v>
      </c>
      <c r="C1816" s="8" t="s">
        <v>1747</v>
      </c>
      <c r="D1816" s="86" t="s">
        <v>6341</v>
      </c>
      <c r="E1816" s="101">
        <v>30.52</v>
      </c>
    </row>
    <row r="1817" spans="2:5" ht="50.1" customHeight="1">
      <c r="B1817" s="86" t="s">
        <v>1748</v>
      </c>
      <c r="C1817" s="8" t="s">
        <v>1749</v>
      </c>
      <c r="D1817" s="86" t="s">
        <v>6341</v>
      </c>
      <c r="E1817" s="101">
        <v>32.04</v>
      </c>
    </row>
    <row r="1818" spans="2:5" ht="50.1" customHeight="1">
      <c r="B1818" s="86" t="s">
        <v>1750</v>
      </c>
      <c r="C1818" s="8" t="s">
        <v>1751</v>
      </c>
      <c r="D1818" s="86" t="s">
        <v>6341</v>
      </c>
      <c r="E1818" s="101">
        <v>132.41999999999999</v>
      </c>
    </row>
    <row r="1819" spans="2:5" ht="50.1" customHeight="1">
      <c r="B1819" s="86">
        <v>84950</v>
      </c>
      <c r="C1819" s="8" t="s">
        <v>1752</v>
      </c>
      <c r="D1819" s="86" t="s">
        <v>6341</v>
      </c>
      <c r="E1819" s="101">
        <v>42.85</v>
      </c>
    </row>
    <row r="1820" spans="2:5" ht="50.1" customHeight="1">
      <c r="B1820" s="86">
        <v>84952</v>
      </c>
      <c r="C1820" s="8" t="s">
        <v>1753</v>
      </c>
      <c r="D1820" s="86" t="s">
        <v>6341</v>
      </c>
      <c r="E1820" s="101">
        <v>32.19</v>
      </c>
    </row>
    <row r="1821" spans="2:5" ht="50.1" customHeight="1">
      <c r="B1821" s="86">
        <v>72116</v>
      </c>
      <c r="C1821" s="8" t="s">
        <v>1754</v>
      </c>
      <c r="D1821" s="86" t="s">
        <v>6403</v>
      </c>
      <c r="E1821" s="101">
        <v>81.510000000000005</v>
      </c>
    </row>
    <row r="1822" spans="2:5" ht="50.1" customHeight="1">
      <c r="B1822" s="86">
        <v>72117</v>
      </c>
      <c r="C1822" s="8" t="s">
        <v>1755</v>
      </c>
      <c r="D1822" s="86" t="s">
        <v>6403</v>
      </c>
      <c r="E1822" s="101">
        <v>104.15</v>
      </c>
    </row>
    <row r="1823" spans="2:5" ht="50.1" customHeight="1">
      <c r="B1823" s="86">
        <v>72118</v>
      </c>
      <c r="C1823" s="8" t="s">
        <v>1756</v>
      </c>
      <c r="D1823" s="86" t="s">
        <v>6403</v>
      </c>
      <c r="E1823" s="101">
        <v>135.07</v>
      </c>
    </row>
    <row r="1824" spans="2:5" ht="50.1" customHeight="1">
      <c r="B1824" s="86">
        <v>72119</v>
      </c>
      <c r="C1824" s="8" t="s">
        <v>1757</v>
      </c>
      <c r="D1824" s="86" t="s">
        <v>6403</v>
      </c>
      <c r="E1824" s="101">
        <v>169.48</v>
      </c>
    </row>
    <row r="1825" spans="2:5" ht="50.1" customHeight="1">
      <c r="B1825" s="86">
        <v>72120</v>
      </c>
      <c r="C1825" s="8" t="s">
        <v>1758</v>
      </c>
      <c r="D1825" s="86" t="s">
        <v>6403</v>
      </c>
      <c r="E1825" s="101">
        <v>213.34</v>
      </c>
    </row>
    <row r="1826" spans="2:5" ht="50.1" customHeight="1">
      <c r="B1826" s="86">
        <v>72122</v>
      </c>
      <c r="C1826" s="8" t="s">
        <v>1759</v>
      </c>
      <c r="D1826" s="86" t="s">
        <v>6403</v>
      </c>
      <c r="E1826" s="101">
        <v>89.84</v>
      </c>
    </row>
    <row r="1827" spans="2:5" ht="50.1" customHeight="1">
      <c r="B1827" s="86">
        <v>72123</v>
      </c>
      <c r="C1827" s="8" t="s">
        <v>1760</v>
      </c>
      <c r="D1827" s="86" t="s">
        <v>6403</v>
      </c>
      <c r="E1827" s="101">
        <v>234.51</v>
      </c>
    </row>
    <row r="1828" spans="2:5" ht="50.1" customHeight="1">
      <c r="B1828" s="86" t="s">
        <v>1761</v>
      </c>
      <c r="C1828" s="8" t="s">
        <v>1762</v>
      </c>
      <c r="D1828" s="86" t="s">
        <v>6341</v>
      </c>
      <c r="E1828" s="101">
        <v>1619.72</v>
      </c>
    </row>
    <row r="1829" spans="2:5" ht="50.1" customHeight="1">
      <c r="B1829" s="86" t="s">
        <v>1763</v>
      </c>
      <c r="C1829" s="8" t="s">
        <v>1764</v>
      </c>
      <c r="D1829" s="86" t="s">
        <v>6403</v>
      </c>
      <c r="E1829" s="101">
        <v>316.32</v>
      </c>
    </row>
    <row r="1830" spans="2:5" ht="50.1" customHeight="1">
      <c r="B1830" s="86" t="s">
        <v>1765</v>
      </c>
      <c r="C1830" s="8" t="s">
        <v>1766</v>
      </c>
      <c r="D1830" s="86" t="s">
        <v>6403</v>
      </c>
      <c r="E1830" s="101">
        <v>366.27</v>
      </c>
    </row>
    <row r="1831" spans="2:5" ht="50.1" customHeight="1">
      <c r="B1831" s="86">
        <v>84957</v>
      </c>
      <c r="C1831" s="8" t="s">
        <v>1767</v>
      </c>
      <c r="D1831" s="86" t="s">
        <v>6403</v>
      </c>
      <c r="E1831" s="101">
        <v>125.34</v>
      </c>
    </row>
    <row r="1832" spans="2:5" ht="50.1" customHeight="1">
      <c r="B1832" s="86">
        <v>84959</v>
      </c>
      <c r="C1832" s="8" t="s">
        <v>1768</v>
      </c>
      <c r="D1832" s="86" t="s">
        <v>6403</v>
      </c>
      <c r="E1832" s="101">
        <v>146.01</v>
      </c>
    </row>
    <row r="1833" spans="2:5" ht="50.1" customHeight="1">
      <c r="B1833" s="86">
        <v>85001</v>
      </c>
      <c r="C1833" s="8" t="s">
        <v>1769</v>
      </c>
      <c r="D1833" s="86" t="s">
        <v>6403</v>
      </c>
      <c r="E1833" s="101">
        <v>139.12</v>
      </c>
    </row>
    <row r="1834" spans="2:5" ht="50.1" customHeight="1">
      <c r="B1834" s="86">
        <v>85002</v>
      </c>
      <c r="C1834" s="8" t="s">
        <v>1770</v>
      </c>
      <c r="D1834" s="86" t="s">
        <v>6403</v>
      </c>
      <c r="E1834" s="101">
        <v>194.23</v>
      </c>
    </row>
    <row r="1835" spans="2:5" ht="50.1" customHeight="1">
      <c r="B1835" s="86">
        <v>85004</v>
      </c>
      <c r="C1835" s="8" t="s">
        <v>1771</v>
      </c>
      <c r="D1835" s="86" t="s">
        <v>6403</v>
      </c>
      <c r="E1835" s="101">
        <v>97.78</v>
      </c>
    </row>
    <row r="1836" spans="2:5" ht="50.1" customHeight="1">
      <c r="B1836" s="86">
        <v>85005</v>
      </c>
      <c r="C1836" s="8" t="s">
        <v>1772</v>
      </c>
      <c r="D1836" s="86" t="s">
        <v>6403</v>
      </c>
      <c r="E1836" s="102">
        <v>288.33999999999997</v>
      </c>
    </row>
    <row r="1837" spans="2:5" ht="50.1" customHeight="1">
      <c r="B1837" s="86">
        <v>68054</v>
      </c>
      <c r="C1837" s="8" t="s">
        <v>1773</v>
      </c>
      <c r="D1837" s="86" t="s">
        <v>6403</v>
      </c>
      <c r="E1837" s="101">
        <v>228.44</v>
      </c>
    </row>
    <row r="1838" spans="2:5" ht="50.1" customHeight="1">
      <c r="B1838" s="86" t="s">
        <v>1774</v>
      </c>
      <c r="C1838" s="8" t="s">
        <v>1775</v>
      </c>
      <c r="D1838" s="86" t="s">
        <v>6403</v>
      </c>
      <c r="E1838" s="102">
        <v>487.76</v>
      </c>
    </row>
    <row r="1839" spans="2:5" ht="50.1" customHeight="1">
      <c r="B1839" s="86" t="s">
        <v>1776</v>
      </c>
      <c r="C1839" s="8" t="s">
        <v>1777</v>
      </c>
      <c r="D1839" s="86" t="s">
        <v>6403</v>
      </c>
      <c r="E1839" s="101">
        <v>647.94000000000005</v>
      </c>
    </row>
    <row r="1840" spans="2:5" ht="50.1" customHeight="1">
      <c r="B1840" s="86">
        <v>85188</v>
      </c>
      <c r="C1840" s="8" t="s">
        <v>1778</v>
      </c>
      <c r="D1840" s="86" t="s">
        <v>6341</v>
      </c>
      <c r="E1840" s="102">
        <v>582.19000000000005</v>
      </c>
    </row>
    <row r="1841" spans="2:5" ht="50.1" customHeight="1">
      <c r="B1841" s="86">
        <v>85189</v>
      </c>
      <c r="C1841" s="8" t="s">
        <v>1779</v>
      </c>
      <c r="D1841" s="86" t="s">
        <v>6341</v>
      </c>
      <c r="E1841" s="101">
        <v>1189.71</v>
      </c>
    </row>
    <row r="1842" spans="2:5" ht="50.1" customHeight="1">
      <c r="B1842" s="86">
        <v>85010</v>
      </c>
      <c r="C1842" s="8" t="s">
        <v>1780</v>
      </c>
      <c r="D1842" s="86" t="s">
        <v>6403</v>
      </c>
      <c r="E1842" s="102">
        <v>258.01</v>
      </c>
    </row>
    <row r="1843" spans="2:5" ht="50.1" customHeight="1">
      <c r="B1843" s="86">
        <v>94569</v>
      </c>
      <c r="C1843" s="8" t="s">
        <v>1781</v>
      </c>
      <c r="D1843" s="86" t="s">
        <v>6403</v>
      </c>
      <c r="E1843" s="101">
        <v>353.68</v>
      </c>
    </row>
    <row r="1844" spans="2:5" ht="50.1" customHeight="1">
      <c r="B1844" s="86">
        <v>94570</v>
      </c>
      <c r="C1844" s="8" t="s">
        <v>1782</v>
      </c>
      <c r="D1844" s="86" t="s">
        <v>6403</v>
      </c>
      <c r="E1844" s="101">
        <v>220</v>
      </c>
    </row>
    <row r="1845" spans="2:5" ht="50.1" customHeight="1">
      <c r="B1845" s="86">
        <v>94572</v>
      </c>
      <c r="C1845" s="8" t="s">
        <v>1783</v>
      </c>
      <c r="D1845" s="86" t="s">
        <v>6403</v>
      </c>
      <c r="E1845" s="101">
        <v>330.6</v>
      </c>
    </row>
    <row r="1846" spans="2:5" ht="50.1" customHeight="1">
      <c r="B1846" s="86">
        <v>94573</v>
      </c>
      <c r="C1846" s="8" t="s">
        <v>1784</v>
      </c>
      <c r="D1846" s="86" t="s">
        <v>6403</v>
      </c>
      <c r="E1846" s="101">
        <v>256.22000000000003</v>
      </c>
    </row>
    <row r="1847" spans="2:5" ht="50.1" customHeight="1">
      <c r="B1847" s="86">
        <v>94574</v>
      </c>
      <c r="C1847" s="8" t="s">
        <v>1785</v>
      </c>
      <c r="D1847" s="86" t="s">
        <v>6403</v>
      </c>
      <c r="E1847" s="101">
        <v>375.53</v>
      </c>
    </row>
    <row r="1848" spans="2:5" ht="50.1" customHeight="1">
      <c r="B1848" s="86">
        <v>94575</v>
      </c>
      <c r="C1848" s="8" t="s">
        <v>1786</v>
      </c>
      <c r="D1848" s="86" t="s">
        <v>6403</v>
      </c>
      <c r="E1848" s="101">
        <v>389.6</v>
      </c>
    </row>
    <row r="1849" spans="2:5" ht="50.1" customHeight="1">
      <c r="B1849" s="86">
        <v>94576</v>
      </c>
      <c r="C1849" s="8" t="s">
        <v>1787</v>
      </c>
      <c r="D1849" s="86" t="s">
        <v>6403</v>
      </c>
      <c r="E1849" s="101">
        <v>229.92</v>
      </c>
    </row>
    <row r="1850" spans="2:5" ht="50.1" customHeight="1">
      <c r="B1850" s="86">
        <v>94578</v>
      </c>
      <c r="C1850" s="8" t="s">
        <v>1788</v>
      </c>
      <c r="D1850" s="86" t="s">
        <v>6403</v>
      </c>
      <c r="E1850" s="101">
        <v>340.68</v>
      </c>
    </row>
    <row r="1851" spans="2:5" ht="50.1" customHeight="1">
      <c r="B1851" s="86">
        <v>94579</v>
      </c>
      <c r="C1851" s="8" t="s">
        <v>1789</v>
      </c>
      <c r="D1851" s="86" t="s">
        <v>6403</v>
      </c>
      <c r="E1851" s="101">
        <v>267.08999999999997</v>
      </c>
    </row>
    <row r="1852" spans="2:5" ht="50.1" customHeight="1">
      <c r="B1852" s="86">
        <v>94580</v>
      </c>
      <c r="C1852" s="8" t="s">
        <v>1790</v>
      </c>
      <c r="D1852" s="86" t="s">
        <v>6403</v>
      </c>
      <c r="E1852" s="101">
        <v>386.04</v>
      </c>
    </row>
    <row r="1853" spans="2:5" ht="50.1" customHeight="1">
      <c r="B1853" s="86">
        <v>94581</v>
      </c>
      <c r="C1853" s="8" t="s">
        <v>1791</v>
      </c>
      <c r="D1853" s="86" t="s">
        <v>6403</v>
      </c>
      <c r="E1853" s="101">
        <v>389.32</v>
      </c>
    </row>
    <row r="1854" spans="2:5" ht="50.1" customHeight="1">
      <c r="B1854" s="86">
        <v>94582</v>
      </c>
      <c r="C1854" s="8" t="s">
        <v>1792</v>
      </c>
      <c r="D1854" s="86" t="s">
        <v>6403</v>
      </c>
      <c r="E1854" s="102">
        <v>230.55</v>
      </c>
    </row>
    <row r="1855" spans="2:5" ht="50.1" customHeight="1">
      <c r="B1855" s="86">
        <v>94584</v>
      </c>
      <c r="C1855" s="8" t="s">
        <v>1793</v>
      </c>
      <c r="D1855" s="86" t="s">
        <v>6403</v>
      </c>
      <c r="E1855" s="102">
        <v>346.94</v>
      </c>
    </row>
    <row r="1856" spans="2:5" ht="50.1" customHeight="1">
      <c r="B1856" s="86">
        <v>94585</v>
      </c>
      <c r="C1856" s="8" t="s">
        <v>1794</v>
      </c>
      <c r="D1856" s="86" t="s">
        <v>6403</v>
      </c>
      <c r="E1856" s="102">
        <v>266.99</v>
      </c>
    </row>
    <row r="1857" spans="2:5" ht="50.1" customHeight="1">
      <c r="B1857" s="86">
        <v>94586</v>
      </c>
      <c r="C1857" s="8" t="s">
        <v>1795</v>
      </c>
      <c r="D1857" s="86" t="s">
        <v>6403</v>
      </c>
      <c r="E1857" s="102">
        <v>393.15</v>
      </c>
    </row>
    <row r="1858" spans="2:5" ht="50.1" customHeight="1">
      <c r="B1858" s="86" t="s">
        <v>1796</v>
      </c>
      <c r="C1858" s="8" t="s">
        <v>1797</v>
      </c>
      <c r="D1858" s="86" t="s">
        <v>6581</v>
      </c>
      <c r="E1858" s="101">
        <v>47.91</v>
      </c>
    </row>
    <row r="1859" spans="2:5" ht="50.1" customHeight="1">
      <c r="B1859" s="86" t="s">
        <v>1798</v>
      </c>
      <c r="C1859" s="8" t="s">
        <v>1799</v>
      </c>
      <c r="D1859" s="86" t="s">
        <v>6581</v>
      </c>
      <c r="E1859" s="101">
        <v>35.5</v>
      </c>
    </row>
    <row r="1860" spans="2:5" ht="50.1" customHeight="1">
      <c r="B1860" s="86">
        <v>85015</v>
      </c>
      <c r="C1860" s="8" t="s">
        <v>1800</v>
      </c>
      <c r="D1860" s="86" t="s">
        <v>6581</v>
      </c>
      <c r="E1860" s="101">
        <v>20.23</v>
      </c>
    </row>
    <row r="1861" spans="2:5" ht="50.1" customHeight="1">
      <c r="B1861" s="86">
        <v>85016</v>
      </c>
      <c r="C1861" s="8" t="s">
        <v>1801</v>
      </c>
      <c r="D1861" s="86" t="s">
        <v>6581</v>
      </c>
      <c r="E1861" s="101">
        <v>26.25</v>
      </c>
    </row>
    <row r="1862" spans="2:5" ht="50.1" customHeight="1">
      <c r="B1862" s="86">
        <v>97751</v>
      </c>
      <c r="C1862" s="8" t="s">
        <v>1802</v>
      </c>
      <c r="D1862" s="86" t="s">
        <v>26</v>
      </c>
      <c r="E1862" s="101">
        <v>561.54999999999995</v>
      </c>
    </row>
    <row r="1863" spans="2:5" ht="50.1" customHeight="1">
      <c r="B1863" s="86">
        <v>97752</v>
      </c>
      <c r="C1863" s="8" t="s">
        <v>1803</v>
      </c>
      <c r="D1863" s="86" t="s">
        <v>26</v>
      </c>
      <c r="E1863" s="102">
        <v>531.28</v>
      </c>
    </row>
    <row r="1864" spans="2:5" ht="50.1" customHeight="1">
      <c r="B1864" s="86">
        <v>97753</v>
      </c>
      <c r="C1864" s="8" t="s">
        <v>1804</v>
      </c>
      <c r="D1864" s="86" t="s">
        <v>26</v>
      </c>
      <c r="E1864" s="102">
        <v>489.08</v>
      </c>
    </row>
    <row r="1865" spans="2:5" ht="50.1" customHeight="1">
      <c r="B1865" s="86">
        <v>97754</v>
      </c>
      <c r="C1865" s="8" t="s">
        <v>1805</v>
      </c>
      <c r="D1865" s="86" t="s">
        <v>26</v>
      </c>
      <c r="E1865" s="102">
        <v>461.37</v>
      </c>
    </row>
    <row r="1866" spans="2:5" ht="50.1" customHeight="1">
      <c r="B1866" s="86">
        <v>97755</v>
      </c>
      <c r="C1866" s="8" t="s">
        <v>1806</v>
      </c>
      <c r="D1866" s="86" t="s">
        <v>26</v>
      </c>
      <c r="E1866" s="102">
        <v>547</v>
      </c>
    </row>
    <row r="1867" spans="2:5" ht="50.1" customHeight="1">
      <c r="B1867" s="86">
        <v>97756</v>
      </c>
      <c r="C1867" s="8" t="s">
        <v>1807</v>
      </c>
      <c r="D1867" s="86" t="s">
        <v>26</v>
      </c>
      <c r="E1867" s="102">
        <v>518.91</v>
      </c>
    </row>
    <row r="1868" spans="2:5" ht="50.1" customHeight="1">
      <c r="B1868" s="86">
        <v>97757</v>
      </c>
      <c r="C1868" s="8" t="s">
        <v>1808</v>
      </c>
      <c r="D1868" s="86" t="s">
        <v>26</v>
      </c>
      <c r="E1868" s="101">
        <v>473.74</v>
      </c>
    </row>
    <row r="1869" spans="2:5" ht="50.1" customHeight="1">
      <c r="B1869" s="86">
        <v>97758</v>
      </c>
      <c r="C1869" s="8" t="s">
        <v>1809</v>
      </c>
      <c r="D1869" s="86" t="s">
        <v>26</v>
      </c>
      <c r="E1869" s="101">
        <v>440.69</v>
      </c>
    </row>
    <row r="1870" spans="2:5" ht="50.1" customHeight="1">
      <c r="B1870" s="86">
        <v>97759</v>
      </c>
      <c r="C1870" s="8" t="s">
        <v>1810</v>
      </c>
      <c r="D1870" s="86" t="s">
        <v>26</v>
      </c>
      <c r="E1870" s="101">
        <v>547.35</v>
      </c>
    </row>
    <row r="1871" spans="2:5" ht="50.1" customHeight="1">
      <c r="B1871" s="86">
        <v>97760</v>
      </c>
      <c r="C1871" s="8" t="s">
        <v>1811</v>
      </c>
      <c r="D1871" s="86" t="s">
        <v>26</v>
      </c>
      <c r="E1871" s="101">
        <v>512.14</v>
      </c>
    </row>
    <row r="1872" spans="2:5" ht="50.1" customHeight="1">
      <c r="B1872" s="86">
        <v>97761</v>
      </c>
      <c r="C1872" s="8" t="s">
        <v>1812</v>
      </c>
      <c r="D1872" s="86" t="s">
        <v>26</v>
      </c>
      <c r="E1872" s="101">
        <v>462.35</v>
      </c>
    </row>
    <row r="1873" spans="2:5" ht="50.1" customHeight="1">
      <c r="B1873" s="86">
        <v>97762</v>
      </c>
      <c r="C1873" s="8" t="s">
        <v>1813</v>
      </c>
      <c r="D1873" s="86" t="s">
        <v>26</v>
      </c>
      <c r="E1873" s="101">
        <v>425.7</v>
      </c>
    </row>
    <row r="1874" spans="2:5" ht="50.1" customHeight="1">
      <c r="B1874" s="86">
        <v>97763</v>
      </c>
      <c r="C1874" s="8" t="s">
        <v>1814</v>
      </c>
      <c r="D1874" s="86" t="s">
        <v>26</v>
      </c>
      <c r="E1874" s="101">
        <v>536.78</v>
      </c>
    </row>
    <row r="1875" spans="2:5" ht="50.1" customHeight="1">
      <c r="B1875" s="86">
        <v>97764</v>
      </c>
      <c r="C1875" s="8" t="s">
        <v>1815</v>
      </c>
      <c r="D1875" s="86" t="s">
        <v>26</v>
      </c>
      <c r="E1875" s="101">
        <v>452.94</v>
      </c>
    </row>
    <row r="1876" spans="2:5" ht="50.1" customHeight="1">
      <c r="B1876" s="86">
        <v>97765</v>
      </c>
      <c r="C1876" s="8" t="s">
        <v>1816</v>
      </c>
      <c r="D1876" s="86" t="s">
        <v>26</v>
      </c>
      <c r="E1876" s="101">
        <v>427.48</v>
      </c>
    </row>
    <row r="1877" spans="2:5" ht="50.1" customHeight="1">
      <c r="B1877" s="86">
        <v>97766</v>
      </c>
      <c r="C1877" s="8" t="s">
        <v>1817</v>
      </c>
      <c r="D1877" s="86" t="s">
        <v>26</v>
      </c>
      <c r="E1877" s="101">
        <v>411.51</v>
      </c>
    </row>
    <row r="1878" spans="2:5" ht="50.1" customHeight="1">
      <c r="B1878" s="86">
        <v>97767</v>
      </c>
      <c r="C1878" s="8" t="s">
        <v>1818</v>
      </c>
      <c r="D1878" s="86" t="s">
        <v>26</v>
      </c>
      <c r="E1878" s="101">
        <v>428.15</v>
      </c>
    </row>
    <row r="1879" spans="2:5" ht="50.1" customHeight="1">
      <c r="B1879" s="86">
        <v>97768</v>
      </c>
      <c r="C1879" s="8" t="s">
        <v>1819</v>
      </c>
      <c r="D1879" s="86" t="s">
        <v>26</v>
      </c>
      <c r="E1879" s="101">
        <v>417.31</v>
      </c>
    </row>
    <row r="1880" spans="2:5" ht="50.1" customHeight="1">
      <c r="B1880" s="86">
        <v>97769</v>
      </c>
      <c r="C1880" s="8" t="s">
        <v>1820</v>
      </c>
      <c r="D1880" s="86" t="s">
        <v>26</v>
      </c>
      <c r="E1880" s="101">
        <v>395.69</v>
      </c>
    </row>
    <row r="1881" spans="2:5" ht="50.1" customHeight="1">
      <c r="B1881" s="86">
        <v>97770</v>
      </c>
      <c r="C1881" s="8" t="s">
        <v>1821</v>
      </c>
      <c r="D1881" s="86" t="s">
        <v>26</v>
      </c>
      <c r="E1881" s="101">
        <v>377.85</v>
      </c>
    </row>
    <row r="1882" spans="2:5" ht="50.1" customHeight="1">
      <c r="B1882" s="86">
        <v>97771</v>
      </c>
      <c r="C1882" s="8" t="s">
        <v>1822</v>
      </c>
      <c r="D1882" s="86" t="s">
        <v>26</v>
      </c>
      <c r="E1882" s="101">
        <v>410.69</v>
      </c>
    </row>
    <row r="1883" spans="2:5" ht="50.1" customHeight="1">
      <c r="B1883" s="86">
        <v>97772</v>
      </c>
      <c r="C1883" s="8" t="s">
        <v>1823</v>
      </c>
      <c r="D1883" s="86" t="s">
        <v>26</v>
      </c>
      <c r="E1883" s="101">
        <v>396.51</v>
      </c>
    </row>
    <row r="1884" spans="2:5" ht="50.1" customHeight="1">
      <c r="B1884" s="86">
        <v>97773</v>
      </c>
      <c r="C1884" s="8" t="s">
        <v>1824</v>
      </c>
      <c r="D1884" s="86" t="s">
        <v>26</v>
      </c>
      <c r="E1884" s="101">
        <v>374.44</v>
      </c>
    </row>
    <row r="1885" spans="2:5" ht="50.1" customHeight="1">
      <c r="B1885" s="86">
        <v>97774</v>
      </c>
      <c r="C1885" s="8" t="s">
        <v>1825</v>
      </c>
      <c r="D1885" s="86" t="s">
        <v>26</v>
      </c>
      <c r="E1885" s="101">
        <v>355.53</v>
      </c>
    </row>
    <row r="1886" spans="2:5" ht="50.1" customHeight="1">
      <c r="B1886" s="86">
        <v>97775</v>
      </c>
      <c r="C1886" s="8" t="s">
        <v>1826</v>
      </c>
      <c r="D1886" s="86" t="s">
        <v>26</v>
      </c>
      <c r="E1886" s="101">
        <v>563.41</v>
      </c>
    </row>
    <row r="1887" spans="2:5" ht="50.1" customHeight="1">
      <c r="B1887" s="86">
        <v>97776</v>
      </c>
      <c r="C1887" s="8" t="s">
        <v>1827</v>
      </c>
      <c r="D1887" s="86" t="s">
        <v>26</v>
      </c>
      <c r="E1887" s="101">
        <v>532.62</v>
      </c>
    </row>
    <row r="1888" spans="2:5" ht="50.1" customHeight="1">
      <c r="B1888" s="86">
        <v>97777</v>
      </c>
      <c r="C1888" s="8" t="s">
        <v>1828</v>
      </c>
      <c r="D1888" s="86" t="s">
        <v>26</v>
      </c>
      <c r="E1888" s="101">
        <v>490.19</v>
      </c>
    </row>
    <row r="1889" spans="2:5" ht="50.1" customHeight="1">
      <c r="B1889" s="86">
        <v>97778</v>
      </c>
      <c r="C1889" s="8" t="s">
        <v>1829</v>
      </c>
      <c r="D1889" s="86" t="s">
        <v>26</v>
      </c>
      <c r="E1889" s="101">
        <v>462.74</v>
      </c>
    </row>
    <row r="1890" spans="2:5" ht="50.1" customHeight="1">
      <c r="B1890" s="86">
        <v>97779</v>
      </c>
      <c r="C1890" s="8" t="s">
        <v>1830</v>
      </c>
      <c r="D1890" s="86" t="s">
        <v>26</v>
      </c>
      <c r="E1890" s="101">
        <v>542.07000000000005</v>
      </c>
    </row>
    <row r="1891" spans="2:5" ht="50.1" customHeight="1">
      <c r="B1891" s="86">
        <v>97780</v>
      </c>
      <c r="C1891" s="8" t="s">
        <v>1831</v>
      </c>
      <c r="D1891" s="86" t="s">
        <v>26</v>
      </c>
      <c r="E1891" s="101">
        <v>514.29</v>
      </c>
    </row>
    <row r="1892" spans="2:5" ht="50.1" customHeight="1">
      <c r="B1892" s="86">
        <v>97781</v>
      </c>
      <c r="C1892" s="8" t="s">
        <v>1832</v>
      </c>
      <c r="D1892" s="86" t="s">
        <v>26</v>
      </c>
      <c r="E1892" s="101">
        <v>469.57</v>
      </c>
    </row>
    <row r="1893" spans="2:5" ht="50.1" customHeight="1">
      <c r="B1893" s="86">
        <v>97782</v>
      </c>
      <c r="C1893" s="8" t="s">
        <v>1833</v>
      </c>
      <c r="D1893" s="86" t="s">
        <v>26</v>
      </c>
      <c r="E1893" s="101">
        <v>436.92</v>
      </c>
    </row>
    <row r="1894" spans="2:5" ht="50.1" customHeight="1">
      <c r="B1894" s="86">
        <v>97783</v>
      </c>
      <c r="C1894" s="8" t="s">
        <v>1834</v>
      </c>
      <c r="D1894" s="86" t="s">
        <v>26</v>
      </c>
      <c r="E1894" s="101">
        <v>542.82000000000005</v>
      </c>
    </row>
    <row r="1895" spans="2:5" ht="50.1" customHeight="1">
      <c r="B1895" s="86">
        <v>97784</v>
      </c>
      <c r="C1895" s="8" t="s">
        <v>1835</v>
      </c>
      <c r="D1895" s="86" t="s">
        <v>26</v>
      </c>
      <c r="E1895" s="101">
        <v>507.85</v>
      </c>
    </row>
    <row r="1896" spans="2:5" ht="50.1" customHeight="1">
      <c r="B1896" s="86">
        <v>97785</v>
      </c>
      <c r="C1896" s="8" t="s">
        <v>1836</v>
      </c>
      <c r="D1896" s="86" t="s">
        <v>26</v>
      </c>
      <c r="E1896" s="101">
        <v>458.54</v>
      </c>
    </row>
    <row r="1897" spans="2:5" ht="50.1" customHeight="1">
      <c r="B1897" s="86">
        <v>97786</v>
      </c>
      <c r="C1897" s="8" t="s">
        <v>1837</v>
      </c>
      <c r="D1897" s="86" t="s">
        <v>26</v>
      </c>
      <c r="E1897" s="101">
        <v>422.22</v>
      </c>
    </row>
    <row r="1898" spans="2:5" ht="50.1" customHeight="1">
      <c r="B1898" s="86">
        <v>97787</v>
      </c>
      <c r="C1898" s="8" t="s">
        <v>1838</v>
      </c>
      <c r="D1898" s="86" t="s">
        <v>26</v>
      </c>
      <c r="E1898" s="101">
        <v>473.75</v>
      </c>
    </row>
    <row r="1899" spans="2:5" ht="50.1" customHeight="1">
      <c r="B1899" s="86">
        <v>97788</v>
      </c>
      <c r="C1899" s="8" t="s">
        <v>1839</v>
      </c>
      <c r="D1899" s="86" t="s">
        <v>26</v>
      </c>
      <c r="E1899" s="101">
        <v>454.28</v>
      </c>
    </row>
    <row r="1900" spans="2:5" ht="50.1" customHeight="1">
      <c r="B1900" s="86">
        <v>97789</v>
      </c>
      <c r="C1900" s="8" t="s">
        <v>1840</v>
      </c>
      <c r="D1900" s="86" t="s">
        <v>26</v>
      </c>
      <c r="E1900" s="101">
        <v>428.59</v>
      </c>
    </row>
    <row r="1901" spans="2:5" ht="50.1" customHeight="1">
      <c r="B1901" s="86">
        <v>97790</v>
      </c>
      <c r="C1901" s="8" t="s">
        <v>1841</v>
      </c>
      <c r="D1901" s="86" t="s">
        <v>26</v>
      </c>
      <c r="E1901" s="101">
        <v>412.88</v>
      </c>
    </row>
    <row r="1902" spans="2:5" ht="50.1" customHeight="1">
      <c r="B1902" s="86">
        <v>97791</v>
      </c>
      <c r="C1902" s="8" t="s">
        <v>1842</v>
      </c>
      <c r="D1902" s="86" t="s">
        <v>26</v>
      </c>
      <c r="E1902" s="101">
        <v>423.22</v>
      </c>
    </row>
    <row r="1903" spans="2:5" ht="50.1" customHeight="1">
      <c r="B1903" s="86">
        <v>97792</v>
      </c>
      <c r="C1903" s="8" t="s">
        <v>1843</v>
      </c>
      <c r="D1903" s="86" t="s">
        <v>26</v>
      </c>
      <c r="E1903" s="101">
        <v>412.69</v>
      </c>
    </row>
    <row r="1904" spans="2:5" ht="50.1" customHeight="1">
      <c r="B1904" s="86">
        <v>97793</v>
      </c>
      <c r="C1904" s="8" t="s">
        <v>1844</v>
      </c>
      <c r="D1904" s="86" t="s">
        <v>26</v>
      </c>
      <c r="E1904" s="101">
        <v>391.52</v>
      </c>
    </row>
    <row r="1905" spans="2:5" ht="50.1" customHeight="1">
      <c r="B1905" s="86">
        <v>97794</v>
      </c>
      <c r="C1905" s="8" t="s">
        <v>1845</v>
      </c>
      <c r="D1905" s="86" t="s">
        <v>26</v>
      </c>
      <c r="E1905" s="101">
        <v>374.08</v>
      </c>
    </row>
    <row r="1906" spans="2:5" ht="50.1" customHeight="1">
      <c r="B1906" s="86">
        <v>97795</v>
      </c>
      <c r="C1906" s="8" t="s">
        <v>1846</v>
      </c>
      <c r="D1906" s="86" t="s">
        <v>26</v>
      </c>
      <c r="E1906" s="101">
        <v>406.16</v>
      </c>
    </row>
    <row r="1907" spans="2:5" ht="50.1" customHeight="1">
      <c r="B1907" s="86">
        <v>97796</v>
      </c>
      <c r="C1907" s="8" t="s">
        <v>1847</v>
      </c>
      <c r="D1907" s="86" t="s">
        <v>26</v>
      </c>
      <c r="E1907" s="101">
        <v>392.22</v>
      </c>
    </row>
    <row r="1908" spans="2:5" ht="50.1" customHeight="1">
      <c r="B1908" s="86">
        <v>97797</v>
      </c>
      <c r="C1908" s="8" t="s">
        <v>1848</v>
      </c>
      <c r="D1908" s="86" t="s">
        <v>26</v>
      </c>
      <c r="E1908" s="101">
        <v>370.63</v>
      </c>
    </row>
    <row r="1909" spans="2:5" ht="50.1" customHeight="1">
      <c r="B1909" s="86">
        <v>97798</v>
      </c>
      <c r="C1909" s="8" t="s">
        <v>1849</v>
      </c>
      <c r="D1909" s="86" t="s">
        <v>26</v>
      </c>
      <c r="E1909" s="101">
        <v>352.05</v>
      </c>
    </row>
    <row r="1910" spans="2:5" ht="50.1" customHeight="1">
      <c r="B1910" s="86">
        <v>97799</v>
      </c>
      <c r="C1910" s="8" t="s">
        <v>1850</v>
      </c>
      <c r="D1910" s="86" t="s">
        <v>26</v>
      </c>
      <c r="E1910" s="101">
        <v>481.67</v>
      </c>
    </row>
    <row r="1911" spans="2:5" ht="50.1" customHeight="1">
      <c r="B1911" s="86">
        <v>97800</v>
      </c>
      <c r="C1911" s="8" t="s">
        <v>1851</v>
      </c>
      <c r="D1911" s="86" t="s">
        <v>26</v>
      </c>
      <c r="E1911" s="101">
        <v>485.75</v>
      </c>
    </row>
    <row r="1912" spans="2:5" ht="50.1" customHeight="1">
      <c r="B1912" s="86">
        <v>89198</v>
      </c>
      <c r="C1912" s="8" t="s">
        <v>1852</v>
      </c>
      <c r="D1912" s="86" t="s">
        <v>6581</v>
      </c>
      <c r="E1912" s="101">
        <v>74.42</v>
      </c>
    </row>
    <row r="1913" spans="2:5" ht="50.1" customHeight="1">
      <c r="B1913" s="86">
        <v>89199</v>
      </c>
      <c r="C1913" s="8" t="s">
        <v>1853</v>
      </c>
      <c r="D1913" s="86" t="s">
        <v>6581</v>
      </c>
      <c r="E1913" s="101">
        <v>97.79</v>
      </c>
    </row>
    <row r="1914" spans="2:5" ht="50.1" customHeight="1">
      <c r="B1914" s="86">
        <v>89200</v>
      </c>
      <c r="C1914" s="8" t="s">
        <v>1854</v>
      </c>
      <c r="D1914" s="86" t="s">
        <v>6581</v>
      </c>
      <c r="E1914" s="101">
        <v>228.55</v>
      </c>
    </row>
    <row r="1915" spans="2:5" ht="50.1" customHeight="1">
      <c r="B1915" s="86">
        <v>89201</v>
      </c>
      <c r="C1915" s="8" t="s">
        <v>1855</v>
      </c>
      <c r="D1915" s="86" t="s">
        <v>6581</v>
      </c>
      <c r="E1915" s="101">
        <v>59.48</v>
      </c>
    </row>
    <row r="1916" spans="2:5" ht="50.1" customHeight="1">
      <c r="B1916" s="86">
        <v>89202</v>
      </c>
      <c r="C1916" s="8" t="s">
        <v>1856</v>
      </c>
      <c r="D1916" s="86" t="s">
        <v>6581</v>
      </c>
      <c r="E1916" s="101">
        <v>76.989999999999995</v>
      </c>
    </row>
    <row r="1917" spans="2:5" ht="50.1" customHeight="1">
      <c r="B1917" s="86">
        <v>89203</v>
      </c>
      <c r="C1917" s="8" t="s">
        <v>1857</v>
      </c>
      <c r="D1917" s="86" t="s">
        <v>6581</v>
      </c>
      <c r="E1917" s="101">
        <v>178.74</v>
      </c>
    </row>
    <row r="1918" spans="2:5" ht="50.1" customHeight="1">
      <c r="B1918" s="86">
        <v>89204</v>
      </c>
      <c r="C1918" s="8" t="s">
        <v>1858</v>
      </c>
      <c r="D1918" s="86" t="s">
        <v>6581</v>
      </c>
      <c r="E1918" s="102">
        <v>54.02</v>
      </c>
    </row>
    <row r="1919" spans="2:5" ht="50.1" customHeight="1">
      <c r="B1919" s="86">
        <v>89205</v>
      </c>
      <c r="C1919" s="8" t="s">
        <v>1859</v>
      </c>
      <c r="D1919" s="86" t="s">
        <v>6581</v>
      </c>
      <c r="E1919" s="102">
        <v>70.62</v>
      </c>
    </row>
    <row r="1920" spans="2:5" ht="50.1" customHeight="1">
      <c r="B1920" s="86">
        <v>89206</v>
      </c>
      <c r="C1920" s="8" t="s">
        <v>1860</v>
      </c>
      <c r="D1920" s="86" t="s">
        <v>6581</v>
      </c>
      <c r="E1920" s="101">
        <v>166.76</v>
      </c>
    </row>
    <row r="1921" spans="2:5" ht="50.1" customHeight="1">
      <c r="B1921" s="86">
        <v>90808</v>
      </c>
      <c r="C1921" s="8" t="s">
        <v>1861</v>
      </c>
      <c r="D1921" s="86" t="s">
        <v>6581</v>
      </c>
      <c r="E1921" s="101">
        <v>57.98</v>
      </c>
    </row>
    <row r="1922" spans="2:5" ht="50.1" customHeight="1">
      <c r="B1922" s="86">
        <v>90809</v>
      </c>
      <c r="C1922" s="8" t="s">
        <v>1862</v>
      </c>
      <c r="D1922" s="86" t="s">
        <v>6581</v>
      </c>
      <c r="E1922" s="101">
        <v>55.88</v>
      </c>
    </row>
    <row r="1923" spans="2:5" ht="50.1" customHeight="1">
      <c r="B1923" s="86">
        <v>90810</v>
      </c>
      <c r="C1923" s="8" t="s">
        <v>1863</v>
      </c>
      <c r="D1923" s="86" t="s">
        <v>6581</v>
      </c>
      <c r="E1923" s="101">
        <v>122.65</v>
      </c>
    </row>
    <row r="1924" spans="2:5" ht="50.1" customHeight="1">
      <c r="B1924" s="86">
        <v>90811</v>
      </c>
      <c r="C1924" s="8" t="s">
        <v>1864</v>
      </c>
      <c r="D1924" s="86" t="s">
        <v>6581</v>
      </c>
      <c r="E1924" s="101">
        <v>116.31</v>
      </c>
    </row>
    <row r="1925" spans="2:5" ht="50.1" customHeight="1">
      <c r="B1925" s="86">
        <v>90812</v>
      </c>
      <c r="C1925" s="8" t="s">
        <v>1865</v>
      </c>
      <c r="D1925" s="86" t="s">
        <v>6581</v>
      </c>
      <c r="E1925" s="101">
        <v>209.58</v>
      </c>
    </row>
    <row r="1926" spans="2:5" ht="50.1" customHeight="1">
      <c r="B1926" s="86">
        <v>90813</v>
      </c>
      <c r="C1926" s="8" t="s">
        <v>1866</v>
      </c>
      <c r="D1926" s="86" t="s">
        <v>6581</v>
      </c>
      <c r="E1926" s="101">
        <v>200.87</v>
      </c>
    </row>
    <row r="1927" spans="2:5" ht="50.1" customHeight="1">
      <c r="B1927" s="86">
        <v>90814</v>
      </c>
      <c r="C1927" s="8" t="s">
        <v>1867</v>
      </c>
      <c r="D1927" s="86" t="s">
        <v>6581</v>
      </c>
      <c r="E1927" s="101">
        <v>252.96</v>
      </c>
    </row>
    <row r="1928" spans="2:5" ht="50.1" customHeight="1">
      <c r="B1928" s="86">
        <v>90815</v>
      </c>
      <c r="C1928" s="8" t="s">
        <v>1868</v>
      </c>
      <c r="D1928" s="86" t="s">
        <v>6581</v>
      </c>
      <c r="E1928" s="101">
        <v>306.55</v>
      </c>
    </row>
    <row r="1929" spans="2:5" ht="50.1" customHeight="1">
      <c r="B1929" s="86">
        <v>90877</v>
      </c>
      <c r="C1929" s="8" t="s">
        <v>1869</v>
      </c>
      <c r="D1929" s="86" t="s">
        <v>6581</v>
      </c>
      <c r="E1929" s="101">
        <v>37.19</v>
      </c>
    </row>
    <row r="1930" spans="2:5" ht="50.1" customHeight="1">
      <c r="B1930" s="86">
        <v>90878</v>
      </c>
      <c r="C1930" s="8" t="s">
        <v>1870</v>
      </c>
      <c r="D1930" s="86" t="s">
        <v>6581</v>
      </c>
      <c r="E1930" s="101">
        <v>35.590000000000003</v>
      </c>
    </row>
    <row r="1931" spans="2:5" ht="50.1" customHeight="1">
      <c r="B1931" s="86">
        <v>90880</v>
      </c>
      <c r="C1931" s="8" t="s">
        <v>1871</v>
      </c>
      <c r="D1931" s="86" t="s">
        <v>6581</v>
      </c>
      <c r="E1931" s="101">
        <v>48.38</v>
      </c>
    </row>
    <row r="1932" spans="2:5" ht="50.1" customHeight="1">
      <c r="B1932" s="86">
        <v>90881</v>
      </c>
      <c r="C1932" s="8" t="s">
        <v>1872</v>
      </c>
      <c r="D1932" s="86" t="s">
        <v>6581</v>
      </c>
      <c r="E1932" s="101">
        <v>44.61</v>
      </c>
    </row>
    <row r="1933" spans="2:5" ht="50.1" customHeight="1">
      <c r="B1933" s="86">
        <v>90883</v>
      </c>
      <c r="C1933" s="8" t="s">
        <v>1873</v>
      </c>
      <c r="D1933" s="86" t="s">
        <v>6581</v>
      </c>
      <c r="E1933" s="101">
        <v>62.05</v>
      </c>
    </row>
    <row r="1934" spans="2:5" ht="50.1" customHeight="1">
      <c r="B1934" s="86">
        <v>90884</v>
      </c>
      <c r="C1934" s="8" t="s">
        <v>1874</v>
      </c>
      <c r="D1934" s="86" t="s">
        <v>6581</v>
      </c>
      <c r="E1934" s="101">
        <v>60.24</v>
      </c>
    </row>
    <row r="1935" spans="2:5" ht="50.1" customHeight="1">
      <c r="B1935" s="86">
        <v>90885</v>
      </c>
      <c r="C1935" s="8" t="s">
        <v>1875</v>
      </c>
      <c r="D1935" s="86" t="s">
        <v>6581</v>
      </c>
      <c r="E1935" s="101">
        <v>59.42</v>
      </c>
    </row>
    <row r="1936" spans="2:5" ht="50.1" customHeight="1">
      <c r="B1936" s="86">
        <v>90886</v>
      </c>
      <c r="C1936" s="8" t="s">
        <v>1876</v>
      </c>
      <c r="D1936" s="86" t="s">
        <v>6581</v>
      </c>
      <c r="E1936" s="101">
        <v>119.22</v>
      </c>
    </row>
    <row r="1937" spans="2:5" ht="50.1" customHeight="1">
      <c r="B1937" s="86">
        <v>90887</v>
      </c>
      <c r="C1937" s="8" t="s">
        <v>1877</v>
      </c>
      <c r="D1937" s="86" t="s">
        <v>6581</v>
      </c>
      <c r="E1937" s="101">
        <v>117.23</v>
      </c>
    </row>
    <row r="1938" spans="2:5" ht="50.1" customHeight="1">
      <c r="B1938" s="86">
        <v>90888</v>
      </c>
      <c r="C1938" s="8" t="s">
        <v>1878</v>
      </c>
      <c r="D1938" s="86" t="s">
        <v>6581</v>
      </c>
      <c r="E1938" s="101">
        <v>116.37</v>
      </c>
    </row>
    <row r="1939" spans="2:5" ht="50.1" customHeight="1">
      <c r="B1939" s="86">
        <v>90889</v>
      </c>
      <c r="C1939" s="8" t="s">
        <v>1879</v>
      </c>
      <c r="D1939" s="86" t="s">
        <v>6581</v>
      </c>
      <c r="E1939" s="101">
        <v>140.1</v>
      </c>
    </row>
    <row r="1940" spans="2:5" ht="50.1" customHeight="1">
      <c r="B1940" s="86">
        <v>90890</v>
      </c>
      <c r="C1940" s="8" t="s">
        <v>1880</v>
      </c>
      <c r="D1940" s="86" t="s">
        <v>6581</v>
      </c>
      <c r="E1940" s="101">
        <v>137.16</v>
      </c>
    </row>
    <row r="1941" spans="2:5" ht="50.1" customHeight="1">
      <c r="B1941" s="86">
        <v>90891</v>
      </c>
      <c r="C1941" s="8" t="s">
        <v>1881</v>
      </c>
      <c r="D1941" s="86" t="s">
        <v>6581</v>
      </c>
      <c r="E1941" s="101">
        <v>135.86000000000001</v>
      </c>
    </row>
    <row r="1942" spans="2:5" ht="50.1" customHeight="1">
      <c r="B1942" s="86">
        <v>95601</v>
      </c>
      <c r="C1942" s="8" t="s">
        <v>1882</v>
      </c>
      <c r="D1942" s="86" t="s">
        <v>6341</v>
      </c>
      <c r="E1942" s="101">
        <v>14.99</v>
      </c>
    </row>
    <row r="1943" spans="2:5" ht="50.1" customHeight="1">
      <c r="B1943" s="86">
        <v>95602</v>
      </c>
      <c r="C1943" s="8" t="s">
        <v>1883</v>
      </c>
      <c r="D1943" s="86" t="s">
        <v>6341</v>
      </c>
      <c r="E1943" s="101">
        <v>19.059999999999999</v>
      </c>
    </row>
    <row r="1944" spans="2:5" ht="50.1" customHeight="1">
      <c r="B1944" s="86">
        <v>95603</v>
      </c>
      <c r="C1944" s="8" t="s">
        <v>1884</v>
      </c>
      <c r="D1944" s="86" t="s">
        <v>6341</v>
      </c>
      <c r="E1944" s="101">
        <v>25.02</v>
      </c>
    </row>
    <row r="1945" spans="2:5" ht="50.1" customHeight="1">
      <c r="B1945" s="86">
        <v>95604</v>
      </c>
      <c r="C1945" s="8" t="s">
        <v>1885</v>
      </c>
      <c r="D1945" s="86" t="s">
        <v>6341</v>
      </c>
      <c r="E1945" s="101">
        <v>32.950000000000003</v>
      </c>
    </row>
    <row r="1946" spans="2:5" ht="50.1" customHeight="1">
      <c r="B1946" s="86">
        <v>95605</v>
      </c>
      <c r="C1946" s="8" t="s">
        <v>1886</v>
      </c>
      <c r="D1946" s="86" t="s">
        <v>6341</v>
      </c>
      <c r="E1946" s="101">
        <v>51.66</v>
      </c>
    </row>
    <row r="1947" spans="2:5" ht="50.1" customHeight="1">
      <c r="B1947" s="86">
        <v>95607</v>
      </c>
      <c r="C1947" s="8" t="s">
        <v>1887</v>
      </c>
      <c r="D1947" s="86" t="s">
        <v>6341</v>
      </c>
      <c r="E1947" s="101">
        <v>5.04</v>
      </c>
    </row>
    <row r="1948" spans="2:5" ht="50.1" customHeight="1">
      <c r="B1948" s="86">
        <v>95608</v>
      </c>
      <c r="C1948" s="8" t="s">
        <v>1888</v>
      </c>
      <c r="D1948" s="86" t="s">
        <v>6341</v>
      </c>
      <c r="E1948" s="101">
        <v>5.79</v>
      </c>
    </row>
    <row r="1949" spans="2:5" ht="50.1" customHeight="1">
      <c r="B1949" s="86">
        <v>95609</v>
      </c>
      <c r="C1949" s="8" t="s">
        <v>1889</v>
      </c>
      <c r="D1949" s="86" t="s">
        <v>6341</v>
      </c>
      <c r="E1949" s="101">
        <v>6.47</v>
      </c>
    </row>
    <row r="1950" spans="2:5" ht="50.1" customHeight="1">
      <c r="B1950" s="86">
        <v>96160</v>
      </c>
      <c r="C1950" s="8" t="s">
        <v>1890</v>
      </c>
      <c r="D1950" s="86" t="s">
        <v>6581</v>
      </c>
      <c r="E1950" s="102">
        <v>159.08000000000001</v>
      </c>
    </row>
    <row r="1951" spans="2:5" ht="50.1" customHeight="1">
      <c r="B1951" s="86">
        <v>96161</v>
      </c>
      <c r="C1951" s="8" t="s">
        <v>1891</v>
      </c>
      <c r="D1951" s="86" t="s">
        <v>6581</v>
      </c>
      <c r="E1951" s="101">
        <v>233.36</v>
      </c>
    </row>
    <row r="1952" spans="2:5" ht="50.1" customHeight="1">
      <c r="B1952" s="86">
        <v>96162</v>
      </c>
      <c r="C1952" s="8" t="s">
        <v>1892</v>
      </c>
      <c r="D1952" s="86" t="s">
        <v>6581</v>
      </c>
      <c r="E1952" s="101">
        <v>301.97000000000003</v>
      </c>
    </row>
    <row r="1953" spans="2:5" ht="50.1" customHeight="1">
      <c r="B1953" s="86">
        <v>96163</v>
      </c>
      <c r="C1953" s="8" t="s">
        <v>1893</v>
      </c>
      <c r="D1953" s="86" t="s">
        <v>6581</v>
      </c>
      <c r="E1953" s="101">
        <v>341.72</v>
      </c>
    </row>
    <row r="1954" spans="2:5" ht="50.1" customHeight="1">
      <c r="B1954" s="86">
        <v>96164</v>
      </c>
      <c r="C1954" s="8" t="s">
        <v>1894</v>
      </c>
      <c r="D1954" s="86" t="s">
        <v>6581</v>
      </c>
      <c r="E1954" s="101">
        <v>144.59</v>
      </c>
    </row>
    <row r="1955" spans="2:5" ht="50.1" customHeight="1">
      <c r="B1955" s="86">
        <v>96165</v>
      </c>
      <c r="C1955" s="8" t="s">
        <v>1895</v>
      </c>
      <c r="D1955" s="86" t="s">
        <v>6581</v>
      </c>
      <c r="E1955" s="101">
        <v>213.48</v>
      </c>
    </row>
    <row r="1956" spans="2:5" ht="50.1" customHeight="1">
      <c r="B1956" s="86">
        <v>96166</v>
      </c>
      <c r="C1956" s="8" t="s">
        <v>1896</v>
      </c>
      <c r="D1956" s="86" t="s">
        <v>6581</v>
      </c>
      <c r="E1956" s="101">
        <v>271.55</v>
      </c>
    </row>
    <row r="1957" spans="2:5" ht="50.1" customHeight="1">
      <c r="B1957" s="86">
        <v>96167</v>
      </c>
      <c r="C1957" s="8" t="s">
        <v>1897</v>
      </c>
      <c r="D1957" s="86" t="s">
        <v>6581</v>
      </c>
      <c r="E1957" s="101">
        <v>298.64999999999998</v>
      </c>
    </row>
    <row r="1958" spans="2:5" ht="50.1" customHeight="1">
      <c r="B1958" s="86">
        <v>96168</v>
      </c>
      <c r="C1958" s="8" t="s">
        <v>1898</v>
      </c>
      <c r="D1958" s="86" t="s">
        <v>6581</v>
      </c>
      <c r="E1958" s="101">
        <v>137.57</v>
      </c>
    </row>
    <row r="1959" spans="2:5" ht="50.1" customHeight="1">
      <c r="B1959" s="86">
        <v>96169</v>
      </c>
      <c r="C1959" s="8" t="s">
        <v>1899</v>
      </c>
      <c r="D1959" s="86" t="s">
        <v>6581</v>
      </c>
      <c r="E1959" s="101">
        <v>204.49</v>
      </c>
    </row>
    <row r="1960" spans="2:5" ht="50.1" customHeight="1">
      <c r="B1960" s="86">
        <v>96170</v>
      </c>
      <c r="C1960" s="8" t="s">
        <v>1900</v>
      </c>
      <c r="D1960" s="86" t="s">
        <v>6581</v>
      </c>
      <c r="E1960" s="101">
        <v>260.54000000000002</v>
      </c>
    </row>
    <row r="1961" spans="2:5" ht="50.1" customHeight="1">
      <c r="B1961" s="86">
        <v>96171</v>
      </c>
      <c r="C1961" s="8" t="s">
        <v>1901</v>
      </c>
      <c r="D1961" s="86" t="s">
        <v>6581</v>
      </c>
      <c r="E1961" s="102">
        <v>283.87</v>
      </c>
    </row>
    <row r="1962" spans="2:5" ht="50.1" customHeight="1">
      <c r="B1962" s="86">
        <v>96172</v>
      </c>
      <c r="C1962" s="8" t="s">
        <v>1902</v>
      </c>
      <c r="D1962" s="86" t="s">
        <v>6581</v>
      </c>
      <c r="E1962" s="101">
        <v>169.37</v>
      </c>
    </row>
    <row r="1963" spans="2:5" ht="50.1" customHeight="1">
      <c r="B1963" s="86">
        <v>96173</v>
      </c>
      <c r="C1963" s="8" t="s">
        <v>1903</v>
      </c>
      <c r="D1963" s="86" t="s">
        <v>6581</v>
      </c>
      <c r="E1963" s="101">
        <v>246.26</v>
      </c>
    </row>
    <row r="1964" spans="2:5" ht="50.1" customHeight="1">
      <c r="B1964" s="86">
        <v>96174</v>
      </c>
      <c r="C1964" s="8" t="s">
        <v>1904</v>
      </c>
      <c r="D1964" s="86" t="s">
        <v>6581</v>
      </c>
      <c r="E1964" s="101">
        <v>318.48</v>
      </c>
    </row>
    <row r="1965" spans="2:5" ht="50.1" customHeight="1">
      <c r="B1965" s="86">
        <v>96175</v>
      </c>
      <c r="C1965" s="8" t="s">
        <v>1905</v>
      </c>
      <c r="D1965" s="86" t="s">
        <v>6581</v>
      </c>
      <c r="E1965" s="102">
        <v>360.91</v>
      </c>
    </row>
    <row r="1966" spans="2:5" ht="50.1" customHeight="1">
      <c r="B1966" s="86">
        <v>96176</v>
      </c>
      <c r="C1966" s="8" t="s">
        <v>1906</v>
      </c>
      <c r="D1966" s="86" t="s">
        <v>6581</v>
      </c>
      <c r="E1966" s="101">
        <v>151.44</v>
      </c>
    </row>
    <row r="1967" spans="2:5" ht="50.1" customHeight="1">
      <c r="B1967" s="86">
        <v>96177</v>
      </c>
      <c r="C1967" s="8" t="s">
        <v>1907</v>
      </c>
      <c r="D1967" s="86" t="s">
        <v>6581</v>
      </c>
      <c r="E1967" s="101">
        <v>221.4</v>
      </c>
    </row>
    <row r="1968" spans="2:5" ht="50.1" customHeight="1">
      <c r="B1968" s="86">
        <v>96178</v>
      </c>
      <c r="C1968" s="8" t="s">
        <v>1908</v>
      </c>
      <c r="D1968" s="86" t="s">
        <v>6581</v>
      </c>
      <c r="E1968" s="101">
        <v>280.92</v>
      </c>
    </row>
    <row r="1969" spans="2:5" ht="50.1" customHeight="1">
      <c r="B1969" s="86">
        <v>96179</v>
      </c>
      <c r="C1969" s="8" t="s">
        <v>1909</v>
      </c>
      <c r="D1969" s="86" t="s">
        <v>6581</v>
      </c>
      <c r="E1969" s="101">
        <v>308.79000000000002</v>
      </c>
    </row>
    <row r="1970" spans="2:5" ht="50.1" customHeight="1">
      <c r="B1970" s="86">
        <v>96180</v>
      </c>
      <c r="C1970" s="8" t="s">
        <v>1910</v>
      </c>
      <c r="D1970" s="86" t="s">
        <v>6581</v>
      </c>
      <c r="E1970" s="101">
        <v>142.63</v>
      </c>
    </row>
    <row r="1971" spans="2:5" ht="50.1" customHeight="1">
      <c r="B1971" s="86">
        <v>96181</v>
      </c>
      <c r="C1971" s="8" t="s">
        <v>1911</v>
      </c>
      <c r="D1971" s="86" t="s">
        <v>6581</v>
      </c>
      <c r="E1971" s="101">
        <v>210.37</v>
      </c>
    </row>
    <row r="1972" spans="2:5" ht="50.1" customHeight="1">
      <c r="B1972" s="86">
        <v>96182</v>
      </c>
      <c r="C1972" s="8" t="s">
        <v>1912</v>
      </c>
      <c r="D1972" s="86" t="s">
        <v>6581</v>
      </c>
      <c r="E1972" s="101">
        <v>266.20999999999998</v>
      </c>
    </row>
    <row r="1973" spans="2:5" ht="50.1" customHeight="1">
      <c r="B1973" s="86">
        <v>96183</v>
      </c>
      <c r="C1973" s="8" t="s">
        <v>1913</v>
      </c>
      <c r="D1973" s="86" t="s">
        <v>6581</v>
      </c>
      <c r="E1973" s="101">
        <v>290.79000000000002</v>
      </c>
    </row>
    <row r="1974" spans="2:5" ht="50.1" customHeight="1">
      <c r="B1974" s="86">
        <v>98228</v>
      </c>
      <c r="C1974" s="8" t="s">
        <v>1914</v>
      </c>
      <c r="D1974" s="86" t="s">
        <v>6581</v>
      </c>
      <c r="E1974" s="101">
        <v>43.44</v>
      </c>
    </row>
    <row r="1975" spans="2:5" ht="50.1" customHeight="1">
      <c r="B1975" s="86">
        <v>98229</v>
      </c>
      <c r="C1975" s="8" t="s">
        <v>1915</v>
      </c>
      <c r="D1975" s="86" t="s">
        <v>6581</v>
      </c>
      <c r="E1975" s="101">
        <v>58.61</v>
      </c>
    </row>
    <row r="1976" spans="2:5" ht="50.1" customHeight="1">
      <c r="B1976" s="86">
        <v>98230</v>
      </c>
      <c r="C1976" s="8" t="s">
        <v>1916</v>
      </c>
      <c r="D1976" s="86" t="s">
        <v>6581</v>
      </c>
      <c r="E1976" s="101">
        <v>79.510000000000005</v>
      </c>
    </row>
    <row r="1977" spans="2:5" ht="50.1" customHeight="1">
      <c r="B1977" s="86">
        <v>100035</v>
      </c>
      <c r="C1977" s="8" t="s">
        <v>22234</v>
      </c>
      <c r="D1977" s="86" t="s">
        <v>6863</v>
      </c>
      <c r="E1977" s="101">
        <v>7.24</v>
      </c>
    </row>
    <row r="1978" spans="2:5" ht="50.1" customHeight="1">
      <c r="B1978" s="86">
        <v>100036</v>
      </c>
      <c r="C1978" s="8" t="s">
        <v>22235</v>
      </c>
      <c r="D1978" s="86" t="s">
        <v>6863</v>
      </c>
      <c r="E1978" s="101">
        <v>7.1</v>
      </c>
    </row>
    <row r="1979" spans="2:5" ht="50.1" customHeight="1">
      <c r="B1979" s="86">
        <v>100037</v>
      </c>
      <c r="C1979" s="8" t="s">
        <v>22236</v>
      </c>
      <c r="D1979" s="86" t="s">
        <v>6863</v>
      </c>
      <c r="E1979" s="101">
        <v>6.9</v>
      </c>
    </row>
    <row r="1980" spans="2:5" ht="50.1" customHeight="1">
      <c r="B1980" s="86">
        <v>83534</v>
      </c>
      <c r="C1980" s="8" t="s">
        <v>1917</v>
      </c>
      <c r="D1980" s="86" t="s">
        <v>26</v>
      </c>
      <c r="E1980" s="101">
        <v>434.52</v>
      </c>
    </row>
    <row r="1981" spans="2:5" ht="50.1" customHeight="1">
      <c r="B1981" s="86">
        <v>95240</v>
      </c>
      <c r="C1981" s="8" t="s">
        <v>1918</v>
      </c>
      <c r="D1981" s="86" t="s">
        <v>6403</v>
      </c>
      <c r="E1981" s="102">
        <v>11.31</v>
      </c>
    </row>
    <row r="1982" spans="2:5" ht="50.1" customHeight="1">
      <c r="B1982" s="86">
        <v>95241</v>
      </c>
      <c r="C1982" s="8" t="s">
        <v>1919</v>
      </c>
      <c r="D1982" s="86" t="s">
        <v>6403</v>
      </c>
      <c r="E1982" s="101">
        <v>18.87</v>
      </c>
    </row>
    <row r="1983" spans="2:5" ht="50.1" customHeight="1">
      <c r="B1983" s="86">
        <v>96616</v>
      </c>
      <c r="C1983" s="8" t="s">
        <v>1920</v>
      </c>
      <c r="D1983" s="86" t="s">
        <v>26</v>
      </c>
      <c r="E1983" s="102">
        <v>394.91</v>
      </c>
    </row>
    <row r="1984" spans="2:5" ht="50.1" customHeight="1">
      <c r="B1984" s="86">
        <v>96617</v>
      </c>
      <c r="C1984" s="8" t="s">
        <v>1921</v>
      </c>
      <c r="D1984" s="86" t="s">
        <v>6403</v>
      </c>
      <c r="E1984" s="101">
        <v>11.82</v>
      </c>
    </row>
    <row r="1985" spans="2:5" ht="50.1" customHeight="1">
      <c r="B1985" s="86">
        <v>96619</v>
      </c>
      <c r="C1985" s="8" t="s">
        <v>1922</v>
      </c>
      <c r="D1985" s="86" t="s">
        <v>6403</v>
      </c>
      <c r="E1985" s="101">
        <v>19.73</v>
      </c>
    </row>
    <row r="1986" spans="2:5" ht="50.1" customHeight="1">
      <c r="B1986" s="86">
        <v>96620</v>
      </c>
      <c r="C1986" s="8" t="s">
        <v>1923</v>
      </c>
      <c r="D1986" s="86" t="s">
        <v>26</v>
      </c>
      <c r="E1986" s="101">
        <v>377.7</v>
      </c>
    </row>
    <row r="1987" spans="2:5" ht="50.1" customHeight="1">
      <c r="B1987" s="86">
        <v>96621</v>
      </c>
      <c r="C1987" s="8" t="s">
        <v>1924</v>
      </c>
      <c r="D1987" s="86" t="s">
        <v>26</v>
      </c>
      <c r="E1987" s="101">
        <v>157.65</v>
      </c>
    </row>
    <row r="1988" spans="2:5" ht="50.1" customHeight="1">
      <c r="B1988" s="86">
        <v>96622</v>
      </c>
      <c r="C1988" s="8" t="s">
        <v>1925</v>
      </c>
      <c r="D1988" s="86" t="s">
        <v>26</v>
      </c>
      <c r="E1988" s="101">
        <v>107.14</v>
      </c>
    </row>
    <row r="1989" spans="2:5" ht="50.1" customHeight="1">
      <c r="B1989" s="86">
        <v>96623</v>
      </c>
      <c r="C1989" s="8" t="s">
        <v>1926</v>
      </c>
      <c r="D1989" s="86" t="s">
        <v>26</v>
      </c>
      <c r="E1989" s="101">
        <v>145.87</v>
      </c>
    </row>
    <row r="1990" spans="2:5" ht="50.1" customHeight="1">
      <c r="B1990" s="86">
        <v>96624</v>
      </c>
      <c r="C1990" s="8" t="s">
        <v>22237</v>
      </c>
      <c r="D1990" s="86" t="s">
        <v>26</v>
      </c>
      <c r="E1990" s="101">
        <v>102.98</v>
      </c>
    </row>
    <row r="1991" spans="2:5" ht="50.1" customHeight="1">
      <c r="B1991" s="86">
        <v>97082</v>
      </c>
      <c r="C1991" s="8" t="s">
        <v>1927</v>
      </c>
      <c r="D1991" s="86" t="s">
        <v>26</v>
      </c>
      <c r="E1991" s="101">
        <v>38.85</v>
      </c>
    </row>
    <row r="1992" spans="2:5" ht="50.1" customHeight="1">
      <c r="B1992" s="86">
        <v>97083</v>
      </c>
      <c r="C1992" s="8" t="s">
        <v>1928</v>
      </c>
      <c r="D1992" s="86" t="s">
        <v>6403</v>
      </c>
      <c r="E1992" s="101">
        <v>2.12</v>
      </c>
    </row>
    <row r="1993" spans="2:5" ht="50.1" customHeight="1">
      <c r="B1993" s="86">
        <v>97084</v>
      </c>
      <c r="C1993" s="8" t="s">
        <v>1929</v>
      </c>
      <c r="D1993" s="86" t="s">
        <v>6403</v>
      </c>
      <c r="E1993" s="101">
        <v>0.43</v>
      </c>
    </row>
    <row r="1994" spans="2:5" ht="50.1" customHeight="1">
      <c r="B1994" s="86">
        <v>97086</v>
      </c>
      <c r="C1994" s="8" t="s">
        <v>1930</v>
      </c>
      <c r="D1994" s="86" t="s">
        <v>6403</v>
      </c>
      <c r="E1994" s="101">
        <v>82.03</v>
      </c>
    </row>
    <row r="1995" spans="2:5" ht="50.1" customHeight="1">
      <c r="B1995" s="86">
        <v>97094</v>
      </c>
      <c r="C1995" s="8" t="s">
        <v>1931</v>
      </c>
      <c r="D1995" s="86" t="s">
        <v>26</v>
      </c>
      <c r="E1995" s="101">
        <v>366.96</v>
      </c>
    </row>
    <row r="1996" spans="2:5" ht="50.1" customHeight="1">
      <c r="B1996" s="86">
        <v>97095</v>
      </c>
      <c r="C1996" s="8" t="s">
        <v>1932</v>
      </c>
      <c r="D1996" s="86" t="s">
        <v>26</v>
      </c>
      <c r="E1996" s="101">
        <v>344.45</v>
      </c>
    </row>
    <row r="1997" spans="2:5" ht="50.1" customHeight="1">
      <c r="B1997" s="86">
        <v>97096</v>
      </c>
      <c r="C1997" s="8" t="s">
        <v>1933</v>
      </c>
      <c r="D1997" s="86" t="s">
        <v>26</v>
      </c>
      <c r="E1997" s="101">
        <v>332.9</v>
      </c>
    </row>
    <row r="1998" spans="2:5" ht="50.1" customHeight="1">
      <c r="B1998" s="86">
        <v>100322</v>
      </c>
      <c r="C1998" s="8" t="s">
        <v>22238</v>
      </c>
      <c r="D1998" s="86" t="s">
        <v>26</v>
      </c>
      <c r="E1998" s="101">
        <v>102.98</v>
      </c>
    </row>
    <row r="1999" spans="2:5" ht="50.1" customHeight="1">
      <c r="B1999" s="86">
        <v>100323</v>
      </c>
      <c r="C1999" s="8" t="s">
        <v>22239</v>
      </c>
      <c r="D1999" s="86" t="s">
        <v>26</v>
      </c>
      <c r="E1999" s="101">
        <v>99.19</v>
      </c>
    </row>
    <row r="2000" spans="2:5" ht="50.1" customHeight="1">
      <c r="B2000" s="86">
        <v>100324</v>
      </c>
      <c r="C2000" s="8" t="s">
        <v>22240</v>
      </c>
      <c r="D2000" s="86" t="s">
        <v>26</v>
      </c>
      <c r="E2000" s="101">
        <v>102.98</v>
      </c>
    </row>
    <row r="2001" spans="2:5" ht="50.1" customHeight="1">
      <c r="B2001" s="86">
        <v>90996</v>
      </c>
      <c r="C2001" s="8" t="s">
        <v>1934</v>
      </c>
      <c r="D2001" s="86" t="s">
        <v>6403</v>
      </c>
      <c r="E2001" s="101">
        <v>11.18</v>
      </c>
    </row>
    <row r="2002" spans="2:5" ht="50.1" customHeight="1">
      <c r="B2002" s="86">
        <v>90997</v>
      </c>
      <c r="C2002" s="8" t="s">
        <v>1935</v>
      </c>
      <c r="D2002" s="86" t="s">
        <v>6403</v>
      </c>
      <c r="E2002" s="101">
        <v>15.16</v>
      </c>
    </row>
    <row r="2003" spans="2:5" ht="50.1" customHeight="1">
      <c r="B2003" s="86">
        <v>90998</v>
      </c>
      <c r="C2003" s="8" t="s">
        <v>1936</v>
      </c>
      <c r="D2003" s="86" t="s">
        <v>6403</v>
      </c>
      <c r="E2003" s="101">
        <v>18.28</v>
      </c>
    </row>
    <row r="2004" spans="2:5" ht="50.1" customHeight="1">
      <c r="B2004" s="86">
        <v>91000</v>
      </c>
      <c r="C2004" s="8" t="s">
        <v>1937</v>
      </c>
      <c r="D2004" s="86" t="s">
        <v>6403</v>
      </c>
      <c r="E2004" s="101">
        <v>13.97</v>
      </c>
    </row>
    <row r="2005" spans="2:5" ht="50.1" customHeight="1">
      <c r="B2005" s="86">
        <v>91002</v>
      </c>
      <c r="C2005" s="8" t="s">
        <v>1938</v>
      </c>
      <c r="D2005" s="86" t="s">
        <v>6403</v>
      </c>
      <c r="E2005" s="101">
        <v>12.86</v>
      </c>
    </row>
    <row r="2006" spans="2:5" ht="50.1" customHeight="1">
      <c r="B2006" s="86">
        <v>91003</v>
      </c>
      <c r="C2006" s="8" t="s">
        <v>1939</v>
      </c>
      <c r="D2006" s="86" t="s">
        <v>6403</v>
      </c>
      <c r="E2006" s="101">
        <v>14.87</v>
      </c>
    </row>
    <row r="2007" spans="2:5" ht="50.1" customHeight="1">
      <c r="B2007" s="86">
        <v>91004</v>
      </c>
      <c r="C2007" s="8" t="s">
        <v>1940</v>
      </c>
      <c r="D2007" s="86" t="s">
        <v>6403</v>
      </c>
      <c r="E2007" s="101">
        <v>11.78</v>
      </c>
    </row>
    <row r="2008" spans="2:5" ht="50.1" customHeight="1">
      <c r="B2008" s="86">
        <v>91005</v>
      </c>
      <c r="C2008" s="8" t="s">
        <v>1941</v>
      </c>
      <c r="D2008" s="86" t="s">
        <v>6403</v>
      </c>
      <c r="E2008" s="101">
        <v>14.11</v>
      </c>
    </row>
    <row r="2009" spans="2:5" ht="50.1" customHeight="1">
      <c r="B2009" s="86">
        <v>91006</v>
      </c>
      <c r="C2009" s="8" t="s">
        <v>1942</v>
      </c>
      <c r="D2009" s="86" t="s">
        <v>6403</v>
      </c>
      <c r="E2009" s="101">
        <v>10.9</v>
      </c>
    </row>
    <row r="2010" spans="2:5" ht="50.1" customHeight="1">
      <c r="B2010" s="86">
        <v>91007</v>
      </c>
      <c r="C2010" s="8" t="s">
        <v>1943</v>
      </c>
      <c r="D2010" s="86" t="s">
        <v>6403</v>
      </c>
      <c r="E2010" s="101">
        <v>9.7799999999999994</v>
      </c>
    </row>
    <row r="2011" spans="2:5" ht="50.1" customHeight="1">
      <c r="B2011" s="86">
        <v>91008</v>
      </c>
      <c r="C2011" s="8" t="s">
        <v>1944</v>
      </c>
      <c r="D2011" s="86" t="s">
        <v>6403</v>
      </c>
      <c r="E2011" s="101">
        <v>11.79</v>
      </c>
    </row>
    <row r="2012" spans="2:5" ht="50.1" customHeight="1">
      <c r="B2012" s="86">
        <v>92263</v>
      </c>
      <c r="C2012" s="8" t="s">
        <v>1945</v>
      </c>
      <c r="D2012" s="86" t="s">
        <v>6403</v>
      </c>
      <c r="E2012" s="101">
        <v>83.45</v>
      </c>
    </row>
    <row r="2013" spans="2:5" ht="50.1" customHeight="1">
      <c r="B2013" s="86">
        <v>92264</v>
      </c>
      <c r="C2013" s="8" t="s">
        <v>1946</v>
      </c>
      <c r="D2013" s="86" t="s">
        <v>6403</v>
      </c>
      <c r="E2013" s="101">
        <v>93.21</v>
      </c>
    </row>
    <row r="2014" spans="2:5" ht="50.1" customHeight="1">
      <c r="B2014" s="86">
        <v>92265</v>
      </c>
      <c r="C2014" s="8" t="s">
        <v>1947</v>
      </c>
      <c r="D2014" s="86" t="s">
        <v>6403</v>
      </c>
      <c r="E2014" s="101">
        <v>65.510000000000005</v>
      </c>
    </row>
    <row r="2015" spans="2:5" ht="50.1" customHeight="1">
      <c r="B2015" s="86">
        <v>92266</v>
      </c>
      <c r="C2015" s="8" t="s">
        <v>1948</v>
      </c>
      <c r="D2015" s="86" t="s">
        <v>6403</v>
      </c>
      <c r="E2015" s="101">
        <v>74.209999999999994</v>
      </c>
    </row>
    <row r="2016" spans="2:5" ht="50.1" customHeight="1">
      <c r="B2016" s="86">
        <v>92267</v>
      </c>
      <c r="C2016" s="8" t="s">
        <v>1949</v>
      </c>
      <c r="D2016" s="86" t="s">
        <v>6403</v>
      </c>
      <c r="E2016" s="101">
        <v>24.35</v>
      </c>
    </row>
    <row r="2017" spans="2:5" ht="50.1" customHeight="1">
      <c r="B2017" s="86">
        <v>92268</v>
      </c>
      <c r="C2017" s="8" t="s">
        <v>1950</v>
      </c>
      <c r="D2017" s="86" t="s">
        <v>6403</v>
      </c>
      <c r="E2017" s="101">
        <v>32.03</v>
      </c>
    </row>
    <row r="2018" spans="2:5" ht="50.1" customHeight="1">
      <c r="B2018" s="86">
        <v>92269</v>
      </c>
      <c r="C2018" s="8" t="s">
        <v>1951</v>
      </c>
      <c r="D2018" s="86" t="s">
        <v>6403</v>
      </c>
      <c r="E2018" s="101">
        <v>86.71</v>
      </c>
    </row>
    <row r="2019" spans="2:5" ht="50.1" customHeight="1">
      <c r="B2019" s="86">
        <v>92270</v>
      </c>
      <c r="C2019" s="8" t="s">
        <v>1952</v>
      </c>
      <c r="D2019" s="86" t="s">
        <v>6403</v>
      </c>
      <c r="E2019" s="101">
        <v>72.45</v>
      </c>
    </row>
    <row r="2020" spans="2:5" ht="50.1" customHeight="1">
      <c r="B2020" s="86">
        <v>92271</v>
      </c>
      <c r="C2020" s="8" t="s">
        <v>1953</v>
      </c>
      <c r="D2020" s="86" t="s">
        <v>6403</v>
      </c>
      <c r="E2020" s="101">
        <v>56.17</v>
      </c>
    </row>
    <row r="2021" spans="2:5" ht="50.1" customHeight="1">
      <c r="B2021" s="86">
        <v>92272</v>
      </c>
      <c r="C2021" s="8" t="s">
        <v>1954</v>
      </c>
      <c r="D2021" s="86" t="s">
        <v>6581</v>
      </c>
      <c r="E2021" s="101">
        <v>15.3</v>
      </c>
    </row>
    <row r="2022" spans="2:5" ht="50.1" customHeight="1">
      <c r="B2022" s="86">
        <v>92273</v>
      </c>
      <c r="C2022" s="8" t="s">
        <v>1955</v>
      </c>
      <c r="D2022" s="86" t="s">
        <v>6581</v>
      </c>
      <c r="E2022" s="101">
        <v>6.34</v>
      </c>
    </row>
    <row r="2023" spans="2:5" ht="50.1" customHeight="1">
      <c r="B2023" s="86">
        <v>92408</v>
      </c>
      <c r="C2023" s="8" t="s">
        <v>1956</v>
      </c>
      <c r="D2023" s="86" t="s">
        <v>6403</v>
      </c>
      <c r="E2023" s="101">
        <v>161.51</v>
      </c>
    </row>
    <row r="2024" spans="2:5" ht="50.1" customHeight="1">
      <c r="B2024" s="86">
        <v>92409</v>
      </c>
      <c r="C2024" s="8" t="s">
        <v>1957</v>
      </c>
      <c r="D2024" s="86" t="s">
        <v>6403</v>
      </c>
      <c r="E2024" s="101">
        <v>153.02000000000001</v>
      </c>
    </row>
    <row r="2025" spans="2:5" ht="50.1" customHeight="1">
      <c r="B2025" s="86">
        <v>92410</v>
      </c>
      <c r="C2025" s="8" t="s">
        <v>1958</v>
      </c>
      <c r="D2025" s="86" t="s">
        <v>6403</v>
      </c>
      <c r="E2025" s="101">
        <v>110.49</v>
      </c>
    </row>
    <row r="2026" spans="2:5" ht="50.1" customHeight="1">
      <c r="B2026" s="86">
        <v>92411</v>
      </c>
      <c r="C2026" s="8" t="s">
        <v>1959</v>
      </c>
      <c r="D2026" s="86" t="s">
        <v>6403</v>
      </c>
      <c r="E2026" s="101">
        <v>103</v>
      </c>
    </row>
    <row r="2027" spans="2:5" ht="50.1" customHeight="1">
      <c r="B2027" s="86">
        <v>92412</v>
      </c>
      <c r="C2027" s="8" t="s">
        <v>1960</v>
      </c>
      <c r="D2027" s="86" t="s">
        <v>6403</v>
      </c>
      <c r="E2027" s="101">
        <v>73.58</v>
      </c>
    </row>
    <row r="2028" spans="2:5" ht="50.1" customHeight="1">
      <c r="B2028" s="86">
        <v>92413</v>
      </c>
      <c r="C2028" s="8" t="s">
        <v>1961</v>
      </c>
      <c r="D2028" s="86" t="s">
        <v>6403</v>
      </c>
      <c r="E2028" s="101">
        <v>67.8</v>
      </c>
    </row>
    <row r="2029" spans="2:5" ht="50.1" customHeight="1">
      <c r="B2029" s="86">
        <v>92414</v>
      </c>
      <c r="C2029" s="8" t="s">
        <v>1962</v>
      </c>
      <c r="D2029" s="86" t="s">
        <v>6403</v>
      </c>
      <c r="E2029" s="101">
        <v>84.04</v>
      </c>
    </row>
    <row r="2030" spans="2:5" ht="50.1" customHeight="1">
      <c r="B2030" s="86">
        <v>92415</v>
      </c>
      <c r="C2030" s="8" t="s">
        <v>1963</v>
      </c>
      <c r="D2030" s="86" t="s">
        <v>6403</v>
      </c>
      <c r="E2030" s="101">
        <v>76.55</v>
      </c>
    </row>
    <row r="2031" spans="2:5" ht="50.1" customHeight="1">
      <c r="B2031" s="86">
        <v>92416</v>
      </c>
      <c r="C2031" s="8" t="s">
        <v>1964</v>
      </c>
      <c r="D2031" s="86" t="s">
        <v>6403</v>
      </c>
      <c r="E2031" s="101">
        <v>99.45</v>
      </c>
    </row>
    <row r="2032" spans="2:5" ht="50.1" customHeight="1">
      <c r="B2032" s="86">
        <v>92417</v>
      </c>
      <c r="C2032" s="8" t="s">
        <v>1965</v>
      </c>
      <c r="D2032" s="86" t="s">
        <v>6403</v>
      </c>
      <c r="E2032" s="101">
        <v>91.99</v>
      </c>
    </row>
    <row r="2033" spans="2:5" ht="50.1" customHeight="1">
      <c r="B2033" s="86">
        <v>92418</v>
      </c>
      <c r="C2033" s="8" t="s">
        <v>1966</v>
      </c>
      <c r="D2033" s="86" t="s">
        <v>6403</v>
      </c>
      <c r="E2033" s="101">
        <v>54.93</v>
      </c>
    </row>
    <row r="2034" spans="2:5" ht="50.1" customHeight="1">
      <c r="B2034" s="86">
        <v>92419</v>
      </c>
      <c r="C2034" s="8" t="s">
        <v>1967</v>
      </c>
      <c r="D2034" s="86" t="s">
        <v>6403</v>
      </c>
      <c r="E2034" s="101">
        <v>49.18</v>
      </c>
    </row>
    <row r="2035" spans="2:5" ht="50.1" customHeight="1">
      <c r="B2035" s="86">
        <v>92420</v>
      </c>
      <c r="C2035" s="8" t="s">
        <v>1968</v>
      </c>
      <c r="D2035" s="86" t="s">
        <v>6403</v>
      </c>
      <c r="E2035" s="101">
        <v>66.790000000000006</v>
      </c>
    </row>
    <row r="2036" spans="2:5" ht="50.1" customHeight="1">
      <c r="B2036" s="86">
        <v>92421</v>
      </c>
      <c r="C2036" s="8" t="s">
        <v>1969</v>
      </c>
      <c r="D2036" s="86" t="s">
        <v>6403</v>
      </c>
      <c r="E2036" s="102">
        <v>61.03</v>
      </c>
    </row>
    <row r="2037" spans="2:5" ht="50.1" customHeight="1">
      <c r="B2037" s="86">
        <v>92422</v>
      </c>
      <c r="C2037" s="8" t="s">
        <v>1970</v>
      </c>
      <c r="D2037" s="86" t="s">
        <v>6403</v>
      </c>
      <c r="E2037" s="102">
        <v>45.49</v>
      </c>
    </row>
    <row r="2038" spans="2:5" ht="50.1" customHeight="1">
      <c r="B2038" s="86">
        <v>92423</v>
      </c>
      <c r="C2038" s="8" t="s">
        <v>1971</v>
      </c>
      <c r="D2038" s="86" t="s">
        <v>6403</v>
      </c>
      <c r="E2038" s="102">
        <v>40.5</v>
      </c>
    </row>
    <row r="2039" spans="2:5" ht="50.1" customHeight="1">
      <c r="B2039" s="86">
        <v>92424</v>
      </c>
      <c r="C2039" s="8" t="s">
        <v>1972</v>
      </c>
      <c r="D2039" s="86" t="s">
        <v>6403</v>
      </c>
      <c r="E2039" s="101">
        <v>55.81</v>
      </c>
    </row>
    <row r="2040" spans="2:5" ht="50.1" customHeight="1">
      <c r="B2040" s="86">
        <v>92425</v>
      </c>
      <c r="C2040" s="8" t="s">
        <v>1973</v>
      </c>
      <c r="D2040" s="86" t="s">
        <v>6403</v>
      </c>
      <c r="E2040" s="102">
        <v>50.8</v>
      </c>
    </row>
    <row r="2041" spans="2:5" ht="50.1" customHeight="1">
      <c r="B2041" s="86">
        <v>92426</v>
      </c>
      <c r="C2041" s="8" t="s">
        <v>1974</v>
      </c>
      <c r="D2041" s="86" t="s">
        <v>6403</v>
      </c>
      <c r="E2041" s="102">
        <v>40.74</v>
      </c>
    </row>
    <row r="2042" spans="2:5" ht="50.1" customHeight="1">
      <c r="B2042" s="86">
        <v>92427</v>
      </c>
      <c r="C2042" s="8" t="s">
        <v>1975</v>
      </c>
      <c r="D2042" s="86" t="s">
        <v>6403</v>
      </c>
      <c r="E2042" s="102">
        <v>36.11</v>
      </c>
    </row>
    <row r="2043" spans="2:5" ht="50.1" customHeight="1">
      <c r="B2043" s="86">
        <v>92428</v>
      </c>
      <c r="C2043" s="8" t="s">
        <v>1976</v>
      </c>
      <c r="D2043" s="86" t="s">
        <v>6403</v>
      </c>
      <c r="E2043" s="102">
        <v>50.28</v>
      </c>
    </row>
    <row r="2044" spans="2:5" ht="50.1" customHeight="1">
      <c r="B2044" s="86">
        <v>92429</v>
      </c>
      <c r="C2044" s="8" t="s">
        <v>1977</v>
      </c>
      <c r="D2044" s="86" t="s">
        <v>6403</v>
      </c>
      <c r="E2044" s="102">
        <v>45.66</v>
      </c>
    </row>
    <row r="2045" spans="2:5" ht="50.1" customHeight="1">
      <c r="B2045" s="86">
        <v>92430</v>
      </c>
      <c r="C2045" s="8" t="s">
        <v>1978</v>
      </c>
      <c r="D2045" s="86" t="s">
        <v>6403</v>
      </c>
      <c r="E2045" s="101">
        <v>37.020000000000003</v>
      </c>
    </row>
    <row r="2046" spans="2:5" ht="50.1" customHeight="1">
      <c r="B2046" s="86">
        <v>92431</v>
      </c>
      <c r="C2046" s="8" t="s">
        <v>1979</v>
      </c>
      <c r="D2046" s="86" t="s">
        <v>6403</v>
      </c>
      <c r="E2046" s="102">
        <v>32.630000000000003</v>
      </c>
    </row>
    <row r="2047" spans="2:5" ht="50.1" customHeight="1">
      <c r="B2047" s="86">
        <v>92432</v>
      </c>
      <c r="C2047" s="8" t="s">
        <v>1980</v>
      </c>
      <c r="D2047" s="86" t="s">
        <v>6403</v>
      </c>
      <c r="E2047" s="101">
        <v>46.09</v>
      </c>
    </row>
    <row r="2048" spans="2:5" ht="50.1" customHeight="1">
      <c r="B2048" s="86">
        <v>92433</v>
      </c>
      <c r="C2048" s="8" t="s">
        <v>1981</v>
      </c>
      <c r="D2048" s="86" t="s">
        <v>6403</v>
      </c>
      <c r="E2048" s="101">
        <v>41.7</v>
      </c>
    </row>
    <row r="2049" spans="2:5" ht="50.1" customHeight="1">
      <c r="B2049" s="86">
        <v>92434</v>
      </c>
      <c r="C2049" s="8" t="s">
        <v>1982</v>
      </c>
      <c r="D2049" s="86" t="s">
        <v>6403</v>
      </c>
      <c r="E2049" s="101">
        <v>35.380000000000003</v>
      </c>
    </row>
    <row r="2050" spans="2:5" ht="50.1" customHeight="1">
      <c r="B2050" s="86">
        <v>92435</v>
      </c>
      <c r="C2050" s="8" t="s">
        <v>1983</v>
      </c>
      <c r="D2050" s="86" t="s">
        <v>6403</v>
      </c>
      <c r="E2050" s="101">
        <v>31.13</v>
      </c>
    </row>
    <row r="2051" spans="2:5" ht="50.1" customHeight="1">
      <c r="B2051" s="86">
        <v>92436</v>
      </c>
      <c r="C2051" s="8" t="s">
        <v>1984</v>
      </c>
      <c r="D2051" s="86" t="s">
        <v>6403</v>
      </c>
      <c r="E2051" s="101">
        <v>44.12</v>
      </c>
    </row>
    <row r="2052" spans="2:5" ht="50.1" customHeight="1">
      <c r="B2052" s="86">
        <v>92437</v>
      </c>
      <c r="C2052" s="8" t="s">
        <v>1985</v>
      </c>
      <c r="D2052" s="86" t="s">
        <v>6403</v>
      </c>
      <c r="E2052" s="101">
        <v>39.89</v>
      </c>
    </row>
    <row r="2053" spans="2:5" ht="50.1" customHeight="1">
      <c r="B2053" s="86">
        <v>92438</v>
      </c>
      <c r="C2053" s="8" t="s">
        <v>1986</v>
      </c>
      <c r="D2053" s="86" t="s">
        <v>6403</v>
      </c>
      <c r="E2053" s="101">
        <v>34.18</v>
      </c>
    </row>
    <row r="2054" spans="2:5" ht="50.1" customHeight="1">
      <c r="B2054" s="86">
        <v>92439</v>
      </c>
      <c r="C2054" s="8" t="s">
        <v>1987</v>
      </c>
      <c r="D2054" s="86" t="s">
        <v>6403</v>
      </c>
      <c r="E2054" s="101">
        <v>30.03</v>
      </c>
    </row>
    <row r="2055" spans="2:5" ht="50.1" customHeight="1">
      <c r="B2055" s="86">
        <v>92440</v>
      </c>
      <c r="C2055" s="8" t="s">
        <v>1988</v>
      </c>
      <c r="D2055" s="86" t="s">
        <v>6403</v>
      </c>
      <c r="E2055" s="101">
        <v>42.69</v>
      </c>
    </row>
    <row r="2056" spans="2:5" ht="50.1" customHeight="1">
      <c r="B2056" s="86">
        <v>92441</v>
      </c>
      <c r="C2056" s="8" t="s">
        <v>1989</v>
      </c>
      <c r="D2056" s="86" t="s">
        <v>6403</v>
      </c>
      <c r="E2056" s="102">
        <v>38.58</v>
      </c>
    </row>
    <row r="2057" spans="2:5" ht="50.1" customHeight="1">
      <c r="B2057" s="86">
        <v>92442</v>
      </c>
      <c r="C2057" s="8" t="s">
        <v>1990</v>
      </c>
      <c r="D2057" s="86" t="s">
        <v>6403</v>
      </c>
      <c r="E2057" s="101">
        <v>31.8</v>
      </c>
    </row>
    <row r="2058" spans="2:5" ht="50.1" customHeight="1">
      <c r="B2058" s="86">
        <v>92443</v>
      </c>
      <c r="C2058" s="8" t="s">
        <v>1991</v>
      </c>
      <c r="D2058" s="86" t="s">
        <v>6403</v>
      </c>
      <c r="E2058" s="102">
        <v>27.8</v>
      </c>
    </row>
    <row r="2059" spans="2:5" ht="50.1" customHeight="1">
      <c r="B2059" s="86">
        <v>92444</v>
      </c>
      <c r="C2059" s="8" t="s">
        <v>1992</v>
      </c>
      <c r="D2059" s="86" t="s">
        <v>6403</v>
      </c>
      <c r="E2059" s="101">
        <v>40.04</v>
      </c>
    </row>
    <row r="2060" spans="2:5" ht="50.1" customHeight="1">
      <c r="B2060" s="86">
        <v>92445</v>
      </c>
      <c r="C2060" s="8" t="s">
        <v>1993</v>
      </c>
      <c r="D2060" s="86" t="s">
        <v>6403</v>
      </c>
      <c r="E2060" s="101">
        <v>36.03</v>
      </c>
    </row>
    <row r="2061" spans="2:5" ht="50.1" customHeight="1">
      <c r="B2061" s="86">
        <v>92446</v>
      </c>
      <c r="C2061" s="8" t="s">
        <v>1994</v>
      </c>
      <c r="D2061" s="86" t="s">
        <v>6403</v>
      </c>
      <c r="E2061" s="101">
        <v>147.63</v>
      </c>
    </row>
    <row r="2062" spans="2:5" ht="50.1" customHeight="1">
      <c r="B2062" s="86">
        <v>92447</v>
      </c>
      <c r="C2062" s="8" t="s">
        <v>1995</v>
      </c>
      <c r="D2062" s="86" t="s">
        <v>6403</v>
      </c>
      <c r="E2062" s="101">
        <v>104.72</v>
      </c>
    </row>
    <row r="2063" spans="2:5" ht="50.1" customHeight="1">
      <c r="B2063" s="86">
        <v>92448</v>
      </c>
      <c r="C2063" s="8" t="s">
        <v>1996</v>
      </c>
      <c r="D2063" s="86" t="s">
        <v>6403</v>
      </c>
      <c r="E2063" s="101">
        <v>82.36</v>
      </c>
    </row>
    <row r="2064" spans="2:5" ht="50.1" customHeight="1">
      <c r="B2064" s="86">
        <v>92449</v>
      </c>
      <c r="C2064" s="8" t="s">
        <v>1997</v>
      </c>
      <c r="D2064" s="86" t="s">
        <v>6403</v>
      </c>
      <c r="E2064" s="101">
        <v>139.34</v>
      </c>
    </row>
    <row r="2065" spans="2:5" ht="50.1" customHeight="1">
      <c r="B2065" s="86">
        <v>92450</v>
      </c>
      <c r="C2065" s="8" t="s">
        <v>1998</v>
      </c>
      <c r="D2065" s="86" t="s">
        <v>6403</v>
      </c>
      <c r="E2065" s="101">
        <v>166.23</v>
      </c>
    </row>
    <row r="2066" spans="2:5" ht="50.1" customHeight="1">
      <c r="B2066" s="86">
        <v>92451</v>
      </c>
      <c r="C2066" s="8" t="s">
        <v>1999</v>
      </c>
      <c r="D2066" s="86" t="s">
        <v>6403</v>
      </c>
      <c r="E2066" s="102">
        <v>97.81</v>
      </c>
    </row>
    <row r="2067" spans="2:5" ht="50.1" customHeight="1">
      <c r="B2067" s="86">
        <v>92452</v>
      </c>
      <c r="C2067" s="8" t="s">
        <v>2000</v>
      </c>
      <c r="D2067" s="86" t="s">
        <v>6403</v>
      </c>
      <c r="E2067" s="101">
        <v>93.67</v>
      </c>
    </row>
    <row r="2068" spans="2:5" ht="50.1" customHeight="1">
      <c r="B2068" s="86">
        <v>92453</v>
      </c>
      <c r="C2068" s="8" t="s">
        <v>2001</v>
      </c>
      <c r="D2068" s="86" t="s">
        <v>6403</v>
      </c>
      <c r="E2068" s="102">
        <v>118.23</v>
      </c>
    </row>
    <row r="2069" spans="2:5" ht="50.1" customHeight="1">
      <c r="B2069" s="86">
        <v>92454</v>
      </c>
      <c r="C2069" s="8" t="s">
        <v>2002</v>
      </c>
      <c r="D2069" s="86" t="s">
        <v>6403</v>
      </c>
      <c r="E2069" s="101">
        <v>179</v>
      </c>
    </row>
    <row r="2070" spans="2:5" ht="50.1" customHeight="1">
      <c r="B2070" s="86">
        <v>92455</v>
      </c>
      <c r="C2070" s="8" t="s">
        <v>2003</v>
      </c>
      <c r="D2070" s="86" t="s">
        <v>6403</v>
      </c>
      <c r="E2070" s="102">
        <v>79.599999999999994</v>
      </c>
    </row>
    <row r="2071" spans="2:5" ht="50.1" customHeight="1">
      <c r="B2071" s="86">
        <v>92456</v>
      </c>
      <c r="C2071" s="8" t="s">
        <v>2004</v>
      </c>
      <c r="D2071" s="86" t="s">
        <v>6403</v>
      </c>
      <c r="E2071" s="101">
        <v>79.650000000000006</v>
      </c>
    </row>
    <row r="2072" spans="2:5" ht="50.1" customHeight="1">
      <c r="B2072" s="86">
        <v>92457</v>
      </c>
      <c r="C2072" s="8" t="s">
        <v>2005</v>
      </c>
      <c r="D2072" s="86" t="s">
        <v>6403</v>
      </c>
      <c r="E2072" s="102">
        <v>102.64</v>
      </c>
    </row>
    <row r="2073" spans="2:5" ht="50.1" customHeight="1">
      <c r="B2073" s="86">
        <v>92458</v>
      </c>
      <c r="C2073" s="8" t="s">
        <v>2006</v>
      </c>
      <c r="D2073" s="86" t="s">
        <v>6403</v>
      </c>
      <c r="E2073" s="101">
        <v>167.82</v>
      </c>
    </row>
    <row r="2074" spans="2:5" ht="50.1" customHeight="1">
      <c r="B2074" s="86">
        <v>92459</v>
      </c>
      <c r="C2074" s="8" t="s">
        <v>2007</v>
      </c>
      <c r="D2074" s="86" t="s">
        <v>6403</v>
      </c>
      <c r="E2074" s="102">
        <v>67.540000000000006</v>
      </c>
    </row>
    <row r="2075" spans="2:5" ht="50.1" customHeight="1">
      <c r="B2075" s="86">
        <v>92460</v>
      </c>
      <c r="C2075" s="8" t="s">
        <v>2008</v>
      </c>
      <c r="D2075" s="86" t="s">
        <v>6403</v>
      </c>
      <c r="E2075" s="101">
        <v>65.69</v>
      </c>
    </row>
    <row r="2076" spans="2:5" ht="50.1" customHeight="1">
      <c r="B2076" s="86">
        <v>92461</v>
      </c>
      <c r="C2076" s="8" t="s">
        <v>2009</v>
      </c>
      <c r="D2076" s="86" t="s">
        <v>6403</v>
      </c>
      <c r="E2076" s="102">
        <v>94.27</v>
      </c>
    </row>
    <row r="2077" spans="2:5" ht="50.1" customHeight="1">
      <c r="B2077" s="86">
        <v>92462</v>
      </c>
      <c r="C2077" s="8" t="s">
        <v>2010</v>
      </c>
      <c r="D2077" s="86" t="s">
        <v>6403</v>
      </c>
      <c r="E2077" s="101">
        <v>160.58000000000001</v>
      </c>
    </row>
    <row r="2078" spans="2:5" ht="50.1" customHeight="1">
      <c r="B2078" s="86">
        <v>92463</v>
      </c>
      <c r="C2078" s="8" t="s">
        <v>2011</v>
      </c>
      <c r="D2078" s="86" t="s">
        <v>6403</v>
      </c>
      <c r="E2078" s="102">
        <v>60.95</v>
      </c>
    </row>
    <row r="2079" spans="2:5" ht="50.1" customHeight="1">
      <c r="B2079" s="86">
        <v>92464</v>
      </c>
      <c r="C2079" s="8" t="s">
        <v>2012</v>
      </c>
      <c r="D2079" s="86" t="s">
        <v>6403</v>
      </c>
      <c r="E2079" s="101">
        <v>62.24</v>
      </c>
    </row>
    <row r="2080" spans="2:5" ht="50.1" customHeight="1">
      <c r="B2080" s="86">
        <v>92465</v>
      </c>
      <c r="C2080" s="8" t="s">
        <v>2013</v>
      </c>
      <c r="D2080" s="86" t="s">
        <v>6403</v>
      </c>
      <c r="E2080" s="102">
        <v>75.31</v>
      </c>
    </row>
    <row r="2081" spans="2:5" ht="50.1" customHeight="1">
      <c r="B2081" s="86">
        <v>92466</v>
      </c>
      <c r="C2081" s="8" t="s">
        <v>2014</v>
      </c>
      <c r="D2081" s="86" t="s">
        <v>6403</v>
      </c>
      <c r="E2081" s="101">
        <v>154.35</v>
      </c>
    </row>
    <row r="2082" spans="2:5" ht="50.1" customHeight="1">
      <c r="B2082" s="86">
        <v>92467</v>
      </c>
      <c r="C2082" s="8" t="s">
        <v>2015</v>
      </c>
      <c r="D2082" s="86" t="s">
        <v>6403</v>
      </c>
      <c r="E2082" s="102">
        <v>49.49</v>
      </c>
    </row>
    <row r="2083" spans="2:5" ht="50.1" customHeight="1">
      <c r="B2083" s="86">
        <v>92468</v>
      </c>
      <c r="C2083" s="8" t="s">
        <v>2016</v>
      </c>
      <c r="D2083" s="86" t="s">
        <v>6403</v>
      </c>
      <c r="E2083" s="102">
        <v>56.47</v>
      </c>
    </row>
    <row r="2084" spans="2:5" ht="50.1" customHeight="1">
      <c r="B2084" s="86">
        <v>92469</v>
      </c>
      <c r="C2084" s="8" t="s">
        <v>2017</v>
      </c>
      <c r="D2084" s="86" t="s">
        <v>6403</v>
      </c>
      <c r="E2084" s="102">
        <v>68.83</v>
      </c>
    </row>
    <row r="2085" spans="2:5" ht="50.1" customHeight="1">
      <c r="B2085" s="86">
        <v>92470</v>
      </c>
      <c r="C2085" s="8" t="s">
        <v>2018</v>
      </c>
      <c r="D2085" s="86" t="s">
        <v>6403</v>
      </c>
      <c r="E2085" s="101">
        <v>150.32</v>
      </c>
    </row>
    <row r="2086" spans="2:5" ht="50.1" customHeight="1">
      <c r="B2086" s="86">
        <v>92471</v>
      </c>
      <c r="C2086" s="8" t="s">
        <v>2019</v>
      </c>
      <c r="D2086" s="86" t="s">
        <v>6403</v>
      </c>
      <c r="E2086" s="101">
        <v>45.28</v>
      </c>
    </row>
    <row r="2087" spans="2:5" ht="50.1" customHeight="1">
      <c r="B2087" s="86">
        <v>92472</v>
      </c>
      <c r="C2087" s="8" t="s">
        <v>2020</v>
      </c>
      <c r="D2087" s="86" t="s">
        <v>6403</v>
      </c>
      <c r="E2087" s="102">
        <v>53.05</v>
      </c>
    </row>
    <row r="2088" spans="2:5" ht="50.1" customHeight="1">
      <c r="B2088" s="86">
        <v>92473</v>
      </c>
      <c r="C2088" s="8" t="s">
        <v>2021</v>
      </c>
      <c r="D2088" s="86" t="s">
        <v>6403</v>
      </c>
      <c r="E2088" s="102">
        <v>63.48</v>
      </c>
    </row>
    <row r="2089" spans="2:5" ht="50.1" customHeight="1">
      <c r="B2089" s="86">
        <v>92474</v>
      </c>
      <c r="C2089" s="8" t="s">
        <v>2022</v>
      </c>
      <c r="D2089" s="86" t="s">
        <v>6403</v>
      </c>
      <c r="E2089" s="102">
        <v>146.81</v>
      </c>
    </row>
    <row r="2090" spans="2:5" ht="50.1" customHeight="1">
      <c r="B2090" s="86">
        <v>92475</v>
      </c>
      <c r="C2090" s="8" t="s">
        <v>2023</v>
      </c>
      <c r="D2090" s="86" t="s">
        <v>6403</v>
      </c>
      <c r="E2090" s="102">
        <v>41.8</v>
      </c>
    </row>
    <row r="2091" spans="2:5" ht="50.1" customHeight="1">
      <c r="B2091" s="86">
        <v>92476</v>
      </c>
      <c r="C2091" s="8" t="s">
        <v>2024</v>
      </c>
      <c r="D2091" s="86" t="s">
        <v>6403</v>
      </c>
      <c r="E2091" s="102">
        <v>50.11</v>
      </c>
    </row>
    <row r="2092" spans="2:5" ht="50.1" customHeight="1">
      <c r="B2092" s="86">
        <v>92477</v>
      </c>
      <c r="C2092" s="8" t="s">
        <v>2025</v>
      </c>
      <c r="D2092" s="86" t="s">
        <v>6403</v>
      </c>
      <c r="E2092" s="102">
        <v>52.34</v>
      </c>
    </row>
    <row r="2093" spans="2:5" ht="50.1" customHeight="1">
      <c r="B2093" s="86">
        <v>92478</v>
      </c>
      <c r="C2093" s="8" t="s">
        <v>2026</v>
      </c>
      <c r="D2093" s="86" t="s">
        <v>6403</v>
      </c>
      <c r="E2093" s="102">
        <v>140.01</v>
      </c>
    </row>
    <row r="2094" spans="2:5" ht="50.1" customHeight="1">
      <c r="B2094" s="86">
        <v>92479</v>
      </c>
      <c r="C2094" s="8" t="s">
        <v>2027</v>
      </c>
      <c r="D2094" s="86" t="s">
        <v>6403</v>
      </c>
      <c r="E2094" s="102">
        <v>34.54</v>
      </c>
    </row>
    <row r="2095" spans="2:5" ht="50.1" customHeight="1">
      <c r="B2095" s="86">
        <v>92480</v>
      </c>
      <c r="C2095" s="8" t="s">
        <v>2028</v>
      </c>
      <c r="D2095" s="86" t="s">
        <v>6403</v>
      </c>
      <c r="E2095" s="102">
        <v>44.38</v>
      </c>
    </row>
    <row r="2096" spans="2:5" ht="50.1" customHeight="1">
      <c r="B2096" s="86">
        <v>92481</v>
      </c>
      <c r="C2096" s="8" t="s">
        <v>2029</v>
      </c>
      <c r="D2096" s="86" t="s">
        <v>6403</v>
      </c>
      <c r="E2096" s="101">
        <v>193.5</v>
      </c>
    </row>
    <row r="2097" spans="2:5" ht="50.1" customHeight="1">
      <c r="B2097" s="86">
        <v>92482</v>
      </c>
      <c r="C2097" s="8" t="s">
        <v>2030</v>
      </c>
      <c r="D2097" s="86" t="s">
        <v>6403</v>
      </c>
      <c r="E2097" s="101">
        <v>183.61</v>
      </c>
    </row>
    <row r="2098" spans="2:5" ht="50.1" customHeight="1">
      <c r="B2098" s="86">
        <v>92483</v>
      </c>
      <c r="C2098" s="8" t="s">
        <v>2031</v>
      </c>
      <c r="D2098" s="86" t="s">
        <v>6403</v>
      </c>
      <c r="E2098" s="101">
        <v>143.52000000000001</v>
      </c>
    </row>
    <row r="2099" spans="2:5" ht="50.1" customHeight="1">
      <c r="B2099" s="86">
        <v>92484</v>
      </c>
      <c r="C2099" s="8" t="s">
        <v>2032</v>
      </c>
      <c r="D2099" s="86" t="s">
        <v>6403</v>
      </c>
      <c r="E2099" s="101">
        <v>134.77000000000001</v>
      </c>
    </row>
    <row r="2100" spans="2:5" ht="50.1" customHeight="1">
      <c r="B2100" s="86">
        <v>92485</v>
      </c>
      <c r="C2100" s="8" t="s">
        <v>2033</v>
      </c>
      <c r="D2100" s="86" t="s">
        <v>6403</v>
      </c>
      <c r="E2100" s="101">
        <v>101.16</v>
      </c>
    </row>
    <row r="2101" spans="2:5" ht="50.1" customHeight="1">
      <c r="B2101" s="86">
        <v>92486</v>
      </c>
      <c r="C2101" s="8" t="s">
        <v>2034</v>
      </c>
      <c r="D2101" s="86" t="s">
        <v>6403</v>
      </c>
      <c r="E2101" s="101">
        <v>94.45</v>
      </c>
    </row>
    <row r="2102" spans="2:5" ht="50.1" customHeight="1">
      <c r="B2102" s="86">
        <v>92487</v>
      </c>
      <c r="C2102" s="8" t="s">
        <v>2035</v>
      </c>
      <c r="D2102" s="86" t="s">
        <v>6403</v>
      </c>
      <c r="E2102" s="101">
        <v>62.76</v>
      </c>
    </row>
    <row r="2103" spans="2:5" ht="50.1" customHeight="1">
      <c r="B2103" s="86">
        <v>92488</v>
      </c>
      <c r="C2103" s="8" t="s">
        <v>2036</v>
      </c>
      <c r="D2103" s="86" t="s">
        <v>6403</v>
      </c>
      <c r="E2103" s="101">
        <v>60.45</v>
      </c>
    </row>
    <row r="2104" spans="2:5" ht="50.1" customHeight="1">
      <c r="B2104" s="86">
        <v>92489</v>
      </c>
      <c r="C2104" s="8" t="s">
        <v>2037</v>
      </c>
      <c r="D2104" s="86" t="s">
        <v>6403</v>
      </c>
      <c r="E2104" s="101">
        <v>36.5</v>
      </c>
    </row>
    <row r="2105" spans="2:5" ht="50.1" customHeight="1">
      <c r="B2105" s="86">
        <v>92490</v>
      </c>
      <c r="C2105" s="8" t="s">
        <v>2038</v>
      </c>
      <c r="D2105" s="86" t="s">
        <v>6403</v>
      </c>
      <c r="E2105" s="101">
        <v>34.380000000000003</v>
      </c>
    </row>
    <row r="2106" spans="2:5" ht="50.1" customHeight="1">
      <c r="B2106" s="86">
        <v>92491</v>
      </c>
      <c r="C2106" s="8" t="s">
        <v>2039</v>
      </c>
      <c r="D2106" s="86" t="s">
        <v>6403</v>
      </c>
      <c r="E2106" s="101">
        <v>60.52</v>
      </c>
    </row>
    <row r="2107" spans="2:5" ht="50.1" customHeight="1">
      <c r="B2107" s="86">
        <v>92492</v>
      </c>
      <c r="C2107" s="8" t="s">
        <v>2040</v>
      </c>
      <c r="D2107" s="86" t="s">
        <v>6403</v>
      </c>
      <c r="E2107" s="101">
        <v>58.31</v>
      </c>
    </row>
    <row r="2108" spans="2:5" ht="50.1" customHeight="1">
      <c r="B2108" s="86">
        <v>92493</v>
      </c>
      <c r="C2108" s="8" t="s">
        <v>2041</v>
      </c>
      <c r="D2108" s="86" t="s">
        <v>6403</v>
      </c>
      <c r="E2108" s="101">
        <v>32.729999999999997</v>
      </c>
    </row>
    <row r="2109" spans="2:5" ht="50.1" customHeight="1">
      <c r="B2109" s="86">
        <v>92494</v>
      </c>
      <c r="C2109" s="8" t="s">
        <v>2042</v>
      </c>
      <c r="D2109" s="86" t="s">
        <v>6403</v>
      </c>
      <c r="E2109" s="101">
        <v>32.590000000000003</v>
      </c>
    </row>
    <row r="2110" spans="2:5" ht="50.1" customHeight="1">
      <c r="B2110" s="86">
        <v>92495</v>
      </c>
      <c r="C2110" s="8" t="s">
        <v>2043</v>
      </c>
      <c r="D2110" s="86" t="s">
        <v>6403</v>
      </c>
      <c r="E2110" s="101">
        <v>59.01</v>
      </c>
    </row>
    <row r="2111" spans="2:5" ht="50.1" customHeight="1">
      <c r="B2111" s="86">
        <v>92496</v>
      </c>
      <c r="C2111" s="8" t="s">
        <v>2044</v>
      </c>
      <c r="D2111" s="86" t="s">
        <v>6403</v>
      </c>
      <c r="E2111" s="101">
        <v>56.89</v>
      </c>
    </row>
    <row r="2112" spans="2:5" ht="50.1" customHeight="1">
      <c r="B2112" s="86">
        <v>92497</v>
      </c>
      <c r="C2112" s="8" t="s">
        <v>2045</v>
      </c>
      <c r="D2112" s="86" t="s">
        <v>6403</v>
      </c>
      <c r="E2112" s="101">
        <v>33.369999999999997</v>
      </c>
    </row>
    <row r="2113" spans="2:5" ht="50.1" customHeight="1">
      <c r="B2113" s="86">
        <v>92498</v>
      </c>
      <c r="C2113" s="8" t="s">
        <v>2046</v>
      </c>
      <c r="D2113" s="86" t="s">
        <v>6403</v>
      </c>
      <c r="E2113" s="101">
        <v>31.4</v>
      </c>
    </row>
    <row r="2114" spans="2:5" ht="50.1" customHeight="1">
      <c r="B2114" s="86">
        <v>92499</v>
      </c>
      <c r="C2114" s="8" t="s">
        <v>2047</v>
      </c>
      <c r="D2114" s="86" t="s">
        <v>6403</v>
      </c>
      <c r="E2114" s="102">
        <v>58.09</v>
      </c>
    </row>
    <row r="2115" spans="2:5" ht="50.1" customHeight="1">
      <c r="B2115" s="86">
        <v>92500</v>
      </c>
      <c r="C2115" s="8" t="s">
        <v>2048</v>
      </c>
      <c r="D2115" s="86" t="s">
        <v>6403</v>
      </c>
      <c r="E2115" s="102">
        <v>56.02</v>
      </c>
    </row>
    <row r="2116" spans="2:5" ht="50.1" customHeight="1">
      <c r="B2116" s="86">
        <v>92501</v>
      </c>
      <c r="C2116" s="8" t="s">
        <v>2049</v>
      </c>
      <c r="D2116" s="86" t="s">
        <v>6403</v>
      </c>
      <c r="E2116" s="101">
        <v>32.619999999999997</v>
      </c>
    </row>
    <row r="2117" spans="2:5" ht="50.1" customHeight="1">
      <c r="B2117" s="86">
        <v>92502</v>
      </c>
      <c r="C2117" s="8" t="s">
        <v>2050</v>
      </c>
      <c r="D2117" s="86" t="s">
        <v>6403</v>
      </c>
      <c r="E2117" s="101">
        <v>30.7</v>
      </c>
    </row>
    <row r="2118" spans="2:5" ht="50.1" customHeight="1">
      <c r="B2118" s="86">
        <v>92503</v>
      </c>
      <c r="C2118" s="8" t="s">
        <v>2051</v>
      </c>
      <c r="D2118" s="86" t="s">
        <v>6403</v>
      </c>
      <c r="E2118" s="101">
        <v>56.62</v>
      </c>
    </row>
    <row r="2119" spans="2:5" ht="50.1" customHeight="1">
      <c r="B2119" s="86">
        <v>92504</v>
      </c>
      <c r="C2119" s="8" t="s">
        <v>2052</v>
      </c>
      <c r="D2119" s="86" t="s">
        <v>6403</v>
      </c>
      <c r="E2119" s="101">
        <v>35.78</v>
      </c>
    </row>
    <row r="2120" spans="2:5" ht="50.1" customHeight="1">
      <c r="B2120" s="86">
        <v>92505</v>
      </c>
      <c r="C2120" s="8" t="s">
        <v>2053</v>
      </c>
      <c r="D2120" s="86" t="s">
        <v>6403</v>
      </c>
      <c r="E2120" s="101">
        <v>31.38</v>
      </c>
    </row>
    <row r="2121" spans="2:5" ht="50.1" customHeight="1">
      <c r="B2121" s="86">
        <v>92506</v>
      </c>
      <c r="C2121" s="8" t="s">
        <v>2054</v>
      </c>
      <c r="D2121" s="86" t="s">
        <v>6403</v>
      </c>
      <c r="E2121" s="101">
        <v>29.53</v>
      </c>
    </row>
    <row r="2122" spans="2:5" ht="50.1" customHeight="1">
      <c r="B2122" s="86">
        <v>92507</v>
      </c>
      <c r="C2122" s="8" t="s">
        <v>2055</v>
      </c>
      <c r="D2122" s="86" t="s">
        <v>6403</v>
      </c>
      <c r="E2122" s="101">
        <v>56.71</v>
      </c>
    </row>
    <row r="2123" spans="2:5" ht="50.1" customHeight="1">
      <c r="B2123" s="86">
        <v>92508</v>
      </c>
      <c r="C2123" s="8" t="s">
        <v>2056</v>
      </c>
      <c r="D2123" s="86" t="s">
        <v>6403</v>
      </c>
      <c r="E2123" s="101">
        <v>54.87</v>
      </c>
    </row>
    <row r="2124" spans="2:5" ht="50.1" customHeight="1">
      <c r="B2124" s="86">
        <v>92509</v>
      </c>
      <c r="C2124" s="8" t="s">
        <v>2057</v>
      </c>
      <c r="D2124" s="86" t="s">
        <v>6403</v>
      </c>
      <c r="E2124" s="101">
        <v>32.799999999999997</v>
      </c>
    </row>
    <row r="2125" spans="2:5" ht="50.1" customHeight="1">
      <c r="B2125" s="86">
        <v>92510</v>
      </c>
      <c r="C2125" s="8" t="s">
        <v>2058</v>
      </c>
      <c r="D2125" s="86" t="s">
        <v>6403</v>
      </c>
      <c r="E2125" s="101">
        <v>31.1</v>
      </c>
    </row>
    <row r="2126" spans="2:5" ht="50.1" customHeight="1">
      <c r="B2126" s="86">
        <v>92511</v>
      </c>
      <c r="C2126" s="8" t="s">
        <v>2059</v>
      </c>
      <c r="D2126" s="86" t="s">
        <v>6403</v>
      </c>
      <c r="E2126" s="101">
        <v>51.41</v>
      </c>
    </row>
    <row r="2127" spans="2:5" ht="50.1" customHeight="1">
      <c r="B2127" s="86">
        <v>92512</v>
      </c>
      <c r="C2127" s="8" t="s">
        <v>2060</v>
      </c>
      <c r="D2127" s="86" t="s">
        <v>6403</v>
      </c>
      <c r="E2127" s="101">
        <v>49.98</v>
      </c>
    </row>
    <row r="2128" spans="2:5" ht="50.1" customHeight="1">
      <c r="B2128" s="86">
        <v>92513</v>
      </c>
      <c r="C2128" s="8" t="s">
        <v>2061</v>
      </c>
      <c r="D2128" s="86" t="s">
        <v>6403</v>
      </c>
      <c r="E2128" s="101">
        <v>24.33</v>
      </c>
    </row>
    <row r="2129" spans="2:5" ht="50.1" customHeight="1">
      <c r="B2129" s="86">
        <v>92514</v>
      </c>
      <c r="C2129" s="8" t="s">
        <v>2062</v>
      </c>
      <c r="D2129" s="86" t="s">
        <v>6403</v>
      </c>
      <c r="E2129" s="101">
        <v>23.02</v>
      </c>
    </row>
    <row r="2130" spans="2:5" ht="50.1" customHeight="1">
      <c r="B2130" s="86">
        <v>92515</v>
      </c>
      <c r="C2130" s="8" t="s">
        <v>2063</v>
      </c>
      <c r="D2130" s="86" t="s">
        <v>6403</v>
      </c>
      <c r="E2130" s="101">
        <v>46.32</v>
      </c>
    </row>
    <row r="2131" spans="2:5" ht="50.1" customHeight="1">
      <c r="B2131" s="86">
        <v>92516</v>
      </c>
      <c r="C2131" s="8" t="s">
        <v>2064</v>
      </c>
      <c r="D2131" s="86" t="s">
        <v>6403</v>
      </c>
      <c r="E2131" s="101">
        <v>45.09</v>
      </c>
    </row>
    <row r="2132" spans="2:5" ht="50.1" customHeight="1">
      <c r="B2132" s="86">
        <v>92517</v>
      </c>
      <c r="C2132" s="8" t="s">
        <v>2065</v>
      </c>
      <c r="D2132" s="86" t="s">
        <v>6403</v>
      </c>
      <c r="E2132" s="101">
        <v>20.36</v>
      </c>
    </row>
    <row r="2133" spans="2:5" ht="50.1" customHeight="1">
      <c r="B2133" s="86">
        <v>92518</v>
      </c>
      <c r="C2133" s="8" t="s">
        <v>2066</v>
      </c>
      <c r="D2133" s="86" t="s">
        <v>6403</v>
      </c>
      <c r="E2133" s="102">
        <v>19.21</v>
      </c>
    </row>
    <row r="2134" spans="2:5" ht="50.1" customHeight="1">
      <c r="B2134" s="86">
        <v>92519</v>
      </c>
      <c r="C2134" s="8" t="s">
        <v>2067</v>
      </c>
      <c r="D2134" s="86" t="s">
        <v>6403</v>
      </c>
      <c r="E2134" s="101">
        <v>43.73</v>
      </c>
    </row>
    <row r="2135" spans="2:5" ht="50.1" customHeight="1">
      <c r="B2135" s="86">
        <v>92520</v>
      </c>
      <c r="C2135" s="8" t="s">
        <v>2068</v>
      </c>
      <c r="D2135" s="86" t="s">
        <v>6403</v>
      </c>
      <c r="E2135" s="101">
        <v>42.61</v>
      </c>
    </row>
    <row r="2136" spans="2:5" ht="50.1" customHeight="1">
      <c r="B2136" s="86">
        <v>92521</v>
      </c>
      <c r="C2136" s="8" t="s">
        <v>2069</v>
      </c>
      <c r="D2136" s="86" t="s">
        <v>6403</v>
      </c>
      <c r="E2136" s="101">
        <v>18.32</v>
      </c>
    </row>
    <row r="2137" spans="2:5" ht="50.1" customHeight="1">
      <c r="B2137" s="86">
        <v>92522</v>
      </c>
      <c r="C2137" s="8" t="s">
        <v>2070</v>
      </c>
      <c r="D2137" s="86" t="s">
        <v>6403</v>
      </c>
      <c r="E2137" s="101">
        <v>17.260000000000002</v>
      </c>
    </row>
    <row r="2138" spans="2:5" ht="50.1" customHeight="1">
      <c r="B2138" s="86">
        <v>92523</v>
      </c>
      <c r="C2138" s="8" t="s">
        <v>2071</v>
      </c>
      <c r="D2138" s="86" t="s">
        <v>6403</v>
      </c>
      <c r="E2138" s="101">
        <v>42.49</v>
      </c>
    </row>
    <row r="2139" spans="2:5" ht="50.1" customHeight="1">
      <c r="B2139" s="86">
        <v>92524</v>
      </c>
      <c r="C2139" s="8" t="s">
        <v>2072</v>
      </c>
      <c r="D2139" s="86" t="s">
        <v>6403</v>
      </c>
      <c r="E2139" s="101">
        <v>41.41</v>
      </c>
    </row>
    <row r="2140" spans="2:5" ht="50.1" customHeight="1">
      <c r="B2140" s="86">
        <v>92525</v>
      </c>
      <c r="C2140" s="8" t="s">
        <v>2073</v>
      </c>
      <c r="D2140" s="86" t="s">
        <v>6403</v>
      </c>
      <c r="E2140" s="101">
        <v>17.41</v>
      </c>
    </row>
    <row r="2141" spans="2:5" ht="50.1" customHeight="1">
      <c r="B2141" s="86">
        <v>92526</v>
      </c>
      <c r="C2141" s="8" t="s">
        <v>2074</v>
      </c>
      <c r="D2141" s="86" t="s">
        <v>6403</v>
      </c>
      <c r="E2141" s="101">
        <v>16.39</v>
      </c>
    </row>
    <row r="2142" spans="2:5" ht="50.1" customHeight="1">
      <c r="B2142" s="86">
        <v>92527</v>
      </c>
      <c r="C2142" s="8" t="s">
        <v>2075</v>
      </c>
      <c r="D2142" s="86" t="s">
        <v>6403</v>
      </c>
      <c r="E2142" s="102">
        <v>41.5</v>
      </c>
    </row>
    <row r="2143" spans="2:5" ht="50.1" customHeight="1">
      <c r="B2143" s="86">
        <v>92528</v>
      </c>
      <c r="C2143" s="8" t="s">
        <v>2076</v>
      </c>
      <c r="D2143" s="86" t="s">
        <v>6403</v>
      </c>
      <c r="E2143" s="101">
        <v>40.46</v>
      </c>
    </row>
    <row r="2144" spans="2:5" ht="50.1" customHeight="1">
      <c r="B2144" s="86">
        <v>92529</v>
      </c>
      <c r="C2144" s="8" t="s">
        <v>2077</v>
      </c>
      <c r="D2144" s="86" t="s">
        <v>6403</v>
      </c>
      <c r="E2144" s="101">
        <v>16.62</v>
      </c>
    </row>
    <row r="2145" spans="2:5" ht="50.1" customHeight="1">
      <c r="B2145" s="86">
        <v>92530</v>
      </c>
      <c r="C2145" s="8" t="s">
        <v>2078</v>
      </c>
      <c r="D2145" s="86" t="s">
        <v>6403</v>
      </c>
      <c r="E2145" s="101">
        <v>15.63</v>
      </c>
    </row>
    <row r="2146" spans="2:5" ht="50.1" customHeight="1">
      <c r="B2146" s="86">
        <v>92531</v>
      </c>
      <c r="C2146" s="8" t="s">
        <v>2079</v>
      </c>
      <c r="D2146" s="86" t="s">
        <v>6403</v>
      </c>
      <c r="E2146" s="101">
        <v>40.75</v>
      </c>
    </row>
    <row r="2147" spans="2:5" ht="50.1" customHeight="1">
      <c r="B2147" s="86">
        <v>92532</v>
      </c>
      <c r="C2147" s="8" t="s">
        <v>2080</v>
      </c>
      <c r="D2147" s="86" t="s">
        <v>6403</v>
      </c>
      <c r="E2147" s="101">
        <v>39.74</v>
      </c>
    </row>
    <row r="2148" spans="2:5" ht="50.1" customHeight="1">
      <c r="B2148" s="86">
        <v>92533</v>
      </c>
      <c r="C2148" s="8" t="s">
        <v>2081</v>
      </c>
      <c r="D2148" s="86" t="s">
        <v>6403</v>
      </c>
      <c r="E2148" s="101">
        <v>16.04</v>
      </c>
    </row>
    <row r="2149" spans="2:5" ht="50.1" customHeight="1">
      <c r="B2149" s="86">
        <v>92534</v>
      </c>
      <c r="C2149" s="8" t="s">
        <v>2082</v>
      </c>
      <c r="D2149" s="86" t="s">
        <v>6403</v>
      </c>
      <c r="E2149" s="101">
        <v>15.1</v>
      </c>
    </row>
    <row r="2150" spans="2:5" ht="50.1" customHeight="1">
      <c r="B2150" s="86">
        <v>92535</v>
      </c>
      <c r="C2150" s="8" t="s">
        <v>2083</v>
      </c>
      <c r="D2150" s="86" t="s">
        <v>6403</v>
      </c>
      <c r="E2150" s="101">
        <v>39.46</v>
      </c>
    </row>
    <row r="2151" spans="2:5" ht="50.1" customHeight="1">
      <c r="B2151" s="86">
        <v>92536</v>
      </c>
      <c r="C2151" s="8" t="s">
        <v>2084</v>
      </c>
      <c r="D2151" s="86" t="s">
        <v>6403</v>
      </c>
      <c r="E2151" s="101">
        <v>38.47</v>
      </c>
    </row>
    <row r="2152" spans="2:5" ht="50.1" customHeight="1">
      <c r="B2152" s="86">
        <v>92537</v>
      </c>
      <c r="C2152" s="8" t="s">
        <v>2085</v>
      </c>
      <c r="D2152" s="86" t="s">
        <v>6403</v>
      </c>
      <c r="E2152" s="101">
        <v>14.95</v>
      </c>
    </row>
    <row r="2153" spans="2:5" ht="50.1" customHeight="1">
      <c r="B2153" s="86">
        <v>92538</v>
      </c>
      <c r="C2153" s="8" t="s">
        <v>2086</v>
      </c>
      <c r="D2153" s="86" t="s">
        <v>6403</v>
      </c>
      <c r="E2153" s="101">
        <v>14.03</v>
      </c>
    </row>
    <row r="2154" spans="2:5" ht="50.1" customHeight="1">
      <c r="B2154" s="86">
        <v>95934</v>
      </c>
      <c r="C2154" s="8" t="s">
        <v>2087</v>
      </c>
      <c r="D2154" s="86" t="s">
        <v>6403</v>
      </c>
      <c r="E2154" s="101">
        <v>88.02</v>
      </c>
    </row>
    <row r="2155" spans="2:5" ht="50.1" customHeight="1">
      <c r="B2155" s="86">
        <v>95935</v>
      </c>
      <c r="C2155" s="8" t="s">
        <v>2088</v>
      </c>
      <c r="D2155" s="86" t="s">
        <v>6403</v>
      </c>
      <c r="E2155" s="101">
        <v>78.180000000000007</v>
      </c>
    </row>
    <row r="2156" spans="2:5" ht="50.1" customHeight="1">
      <c r="B2156" s="86">
        <v>95936</v>
      </c>
      <c r="C2156" s="8" t="s">
        <v>2089</v>
      </c>
      <c r="D2156" s="86" t="s">
        <v>6403</v>
      </c>
      <c r="E2156" s="101">
        <v>122.41</v>
      </c>
    </row>
    <row r="2157" spans="2:5" ht="50.1" customHeight="1">
      <c r="B2157" s="86">
        <v>95937</v>
      </c>
      <c r="C2157" s="8" t="s">
        <v>2090</v>
      </c>
      <c r="D2157" s="86" t="s">
        <v>6403</v>
      </c>
      <c r="E2157" s="101">
        <v>256.64</v>
      </c>
    </row>
    <row r="2158" spans="2:5" ht="50.1" customHeight="1">
      <c r="B2158" s="86">
        <v>95938</v>
      </c>
      <c r="C2158" s="8" t="s">
        <v>2091</v>
      </c>
      <c r="D2158" s="86" t="s">
        <v>6403</v>
      </c>
      <c r="E2158" s="101">
        <v>215.45</v>
      </c>
    </row>
    <row r="2159" spans="2:5" ht="50.1" customHeight="1">
      <c r="B2159" s="86">
        <v>95939</v>
      </c>
      <c r="C2159" s="8" t="s">
        <v>2092</v>
      </c>
      <c r="D2159" s="86" t="s">
        <v>6403</v>
      </c>
      <c r="E2159" s="101">
        <v>131.38</v>
      </c>
    </row>
    <row r="2160" spans="2:5" ht="50.1" customHeight="1">
      <c r="B2160" s="86">
        <v>95940</v>
      </c>
      <c r="C2160" s="8" t="s">
        <v>2093</v>
      </c>
      <c r="D2160" s="86" t="s">
        <v>6403</v>
      </c>
      <c r="E2160" s="101">
        <v>105.04</v>
      </c>
    </row>
    <row r="2161" spans="2:5" ht="50.1" customHeight="1">
      <c r="B2161" s="86">
        <v>95941</v>
      </c>
      <c r="C2161" s="8" t="s">
        <v>2094</v>
      </c>
      <c r="D2161" s="86" t="s">
        <v>6403</v>
      </c>
      <c r="E2161" s="101">
        <v>93.39</v>
      </c>
    </row>
    <row r="2162" spans="2:5" ht="50.1" customHeight="1">
      <c r="B2162" s="86">
        <v>95942</v>
      </c>
      <c r="C2162" s="8" t="s">
        <v>2095</v>
      </c>
      <c r="D2162" s="86" t="s">
        <v>6403</v>
      </c>
      <c r="E2162" s="101">
        <v>86.15</v>
      </c>
    </row>
    <row r="2163" spans="2:5" ht="50.1" customHeight="1">
      <c r="B2163" s="86">
        <v>96252</v>
      </c>
      <c r="C2163" s="8" t="s">
        <v>2096</v>
      </c>
      <c r="D2163" s="86" t="s">
        <v>6403</v>
      </c>
      <c r="E2163" s="101">
        <v>142.1</v>
      </c>
    </row>
    <row r="2164" spans="2:5" ht="50.1" customHeight="1">
      <c r="B2164" s="86">
        <v>96257</v>
      </c>
      <c r="C2164" s="8" t="s">
        <v>2097</v>
      </c>
      <c r="D2164" s="86" t="s">
        <v>6403</v>
      </c>
      <c r="E2164" s="101">
        <v>122.64</v>
      </c>
    </row>
    <row r="2165" spans="2:5" ht="50.1" customHeight="1">
      <c r="B2165" s="86">
        <v>96258</v>
      </c>
      <c r="C2165" s="8" t="s">
        <v>2098</v>
      </c>
      <c r="D2165" s="86" t="s">
        <v>6403</v>
      </c>
      <c r="E2165" s="101">
        <v>114.56</v>
      </c>
    </row>
    <row r="2166" spans="2:5" ht="50.1" customHeight="1">
      <c r="B2166" s="86">
        <v>96259</v>
      </c>
      <c r="C2166" s="8" t="s">
        <v>2099</v>
      </c>
      <c r="D2166" s="86" t="s">
        <v>6403</v>
      </c>
      <c r="E2166" s="101">
        <v>139.27000000000001</v>
      </c>
    </row>
    <row r="2167" spans="2:5" ht="50.1" customHeight="1">
      <c r="B2167" s="86">
        <v>96529</v>
      </c>
      <c r="C2167" s="8" t="s">
        <v>2100</v>
      </c>
      <c r="D2167" s="86" t="s">
        <v>6403</v>
      </c>
      <c r="E2167" s="101">
        <v>204.62</v>
      </c>
    </row>
    <row r="2168" spans="2:5" ht="50.1" customHeight="1">
      <c r="B2168" s="86">
        <v>96530</v>
      </c>
      <c r="C2168" s="8" t="s">
        <v>2101</v>
      </c>
      <c r="D2168" s="86" t="s">
        <v>6403</v>
      </c>
      <c r="E2168" s="101">
        <v>107.32</v>
      </c>
    </row>
    <row r="2169" spans="2:5" ht="50.1" customHeight="1">
      <c r="B2169" s="86">
        <v>96531</v>
      </c>
      <c r="C2169" s="8" t="s">
        <v>2102</v>
      </c>
      <c r="D2169" s="86" t="s">
        <v>6403</v>
      </c>
      <c r="E2169" s="101">
        <v>77.150000000000006</v>
      </c>
    </row>
    <row r="2170" spans="2:5" ht="50.1" customHeight="1">
      <c r="B2170" s="86">
        <v>96532</v>
      </c>
      <c r="C2170" s="8" t="s">
        <v>2103</v>
      </c>
      <c r="D2170" s="86" t="s">
        <v>6403</v>
      </c>
      <c r="E2170" s="101">
        <v>132.80000000000001</v>
      </c>
    </row>
    <row r="2171" spans="2:5" ht="50.1" customHeight="1">
      <c r="B2171" s="86">
        <v>96533</v>
      </c>
      <c r="C2171" s="8" t="s">
        <v>2104</v>
      </c>
      <c r="D2171" s="86" t="s">
        <v>6403</v>
      </c>
      <c r="E2171" s="101">
        <v>67.989999999999995</v>
      </c>
    </row>
    <row r="2172" spans="2:5" ht="50.1" customHeight="1">
      <c r="B2172" s="86">
        <v>96534</v>
      </c>
      <c r="C2172" s="8" t="s">
        <v>2105</v>
      </c>
      <c r="D2172" s="86" t="s">
        <v>6403</v>
      </c>
      <c r="E2172" s="101">
        <v>55.48</v>
      </c>
    </row>
    <row r="2173" spans="2:5" ht="50.1" customHeight="1">
      <c r="B2173" s="86">
        <v>96535</v>
      </c>
      <c r="C2173" s="8" t="s">
        <v>2106</v>
      </c>
      <c r="D2173" s="86" t="s">
        <v>6403</v>
      </c>
      <c r="E2173" s="101">
        <v>95.41</v>
      </c>
    </row>
    <row r="2174" spans="2:5" ht="50.1" customHeight="1">
      <c r="B2174" s="86">
        <v>96536</v>
      </c>
      <c r="C2174" s="8" t="s">
        <v>2107</v>
      </c>
      <c r="D2174" s="86" t="s">
        <v>6403</v>
      </c>
      <c r="E2174" s="101">
        <v>47.51</v>
      </c>
    </row>
    <row r="2175" spans="2:5" ht="50.1" customHeight="1">
      <c r="B2175" s="86">
        <v>96537</v>
      </c>
      <c r="C2175" s="8" t="s">
        <v>2108</v>
      </c>
      <c r="D2175" s="86" t="s">
        <v>6403</v>
      </c>
      <c r="E2175" s="101">
        <v>110.34</v>
      </c>
    </row>
    <row r="2176" spans="2:5" ht="50.1" customHeight="1">
      <c r="B2176" s="86">
        <v>96538</v>
      </c>
      <c r="C2176" s="8" t="s">
        <v>2109</v>
      </c>
      <c r="D2176" s="86" t="s">
        <v>6403</v>
      </c>
      <c r="E2176" s="101">
        <v>160.84</v>
      </c>
    </row>
    <row r="2177" spans="2:5" ht="50.1" customHeight="1">
      <c r="B2177" s="86">
        <v>96539</v>
      </c>
      <c r="C2177" s="8" t="s">
        <v>2110</v>
      </c>
      <c r="D2177" s="86" t="s">
        <v>6403</v>
      </c>
      <c r="E2177" s="101">
        <v>71.5</v>
      </c>
    </row>
    <row r="2178" spans="2:5" ht="50.1" customHeight="1">
      <c r="B2178" s="86">
        <v>96540</v>
      </c>
      <c r="C2178" s="8" t="s">
        <v>2111</v>
      </c>
      <c r="D2178" s="86" t="s">
        <v>6403</v>
      </c>
      <c r="E2178" s="101">
        <v>79.98</v>
      </c>
    </row>
    <row r="2179" spans="2:5" ht="50.1" customHeight="1">
      <c r="B2179" s="86">
        <v>96541</v>
      </c>
      <c r="C2179" s="8" t="s">
        <v>2112</v>
      </c>
      <c r="D2179" s="86" t="s">
        <v>6403</v>
      </c>
      <c r="E2179" s="101">
        <v>117.76</v>
      </c>
    </row>
    <row r="2180" spans="2:5" ht="50.1" customHeight="1">
      <c r="B2180" s="86">
        <v>96542</v>
      </c>
      <c r="C2180" s="8" t="s">
        <v>2113</v>
      </c>
      <c r="D2180" s="86" t="s">
        <v>6403</v>
      </c>
      <c r="E2180" s="101">
        <v>56.21</v>
      </c>
    </row>
    <row r="2181" spans="2:5" ht="50.1" customHeight="1">
      <c r="B2181" s="86">
        <v>96543</v>
      </c>
      <c r="C2181" s="8" t="s">
        <v>2114</v>
      </c>
      <c r="D2181" s="86" t="s">
        <v>6863</v>
      </c>
      <c r="E2181" s="101">
        <v>11.36</v>
      </c>
    </row>
    <row r="2182" spans="2:5" ht="50.1" customHeight="1">
      <c r="B2182" s="86">
        <v>97747</v>
      </c>
      <c r="C2182" s="8" t="s">
        <v>2115</v>
      </c>
      <c r="D2182" s="86" t="s">
        <v>6403</v>
      </c>
      <c r="E2182" s="101">
        <v>128.81</v>
      </c>
    </row>
    <row r="2183" spans="2:5" ht="50.1" customHeight="1">
      <c r="B2183" s="86" t="s">
        <v>2116</v>
      </c>
      <c r="C2183" s="8" t="s">
        <v>2117</v>
      </c>
      <c r="D2183" s="86" t="s">
        <v>6341</v>
      </c>
      <c r="E2183" s="101">
        <v>20.02</v>
      </c>
    </row>
    <row r="2184" spans="2:5" ht="50.1" customHeight="1">
      <c r="B2184" s="86" t="s">
        <v>2118</v>
      </c>
      <c r="C2184" s="8" t="s">
        <v>2119</v>
      </c>
      <c r="D2184" s="86" t="s">
        <v>6341</v>
      </c>
      <c r="E2184" s="101">
        <v>515.79</v>
      </c>
    </row>
    <row r="2185" spans="2:5" ht="50.1" customHeight="1">
      <c r="B2185" s="86">
        <v>85662</v>
      </c>
      <c r="C2185" s="8" t="s">
        <v>2120</v>
      </c>
      <c r="D2185" s="86" t="s">
        <v>6403</v>
      </c>
      <c r="E2185" s="101">
        <v>11.98</v>
      </c>
    </row>
    <row r="2186" spans="2:5" ht="50.1" customHeight="1">
      <c r="B2186" s="86">
        <v>89996</v>
      </c>
      <c r="C2186" s="8" t="s">
        <v>2121</v>
      </c>
      <c r="D2186" s="86" t="s">
        <v>6863</v>
      </c>
      <c r="E2186" s="101">
        <v>6.29</v>
      </c>
    </row>
    <row r="2187" spans="2:5" ht="50.1" customHeight="1">
      <c r="B2187" s="86">
        <v>89997</v>
      </c>
      <c r="C2187" s="8" t="s">
        <v>2122</v>
      </c>
      <c r="D2187" s="86" t="s">
        <v>6863</v>
      </c>
      <c r="E2187" s="101">
        <v>5.45</v>
      </c>
    </row>
    <row r="2188" spans="2:5" ht="50.1" customHeight="1">
      <c r="B2188" s="86">
        <v>89998</v>
      </c>
      <c r="C2188" s="8" t="s">
        <v>2123</v>
      </c>
      <c r="D2188" s="86" t="s">
        <v>6863</v>
      </c>
      <c r="E2188" s="101">
        <v>5.91</v>
      </c>
    </row>
    <row r="2189" spans="2:5" ht="50.1" customHeight="1">
      <c r="B2189" s="86">
        <v>89999</v>
      </c>
      <c r="C2189" s="8" t="s">
        <v>2124</v>
      </c>
      <c r="D2189" s="86" t="s">
        <v>6863</v>
      </c>
      <c r="E2189" s="101">
        <v>9.58</v>
      </c>
    </row>
    <row r="2190" spans="2:5" ht="50.1" customHeight="1">
      <c r="B2190" s="86">
        <v>90000</v>
      </c>
      <c r="C2190" s="8" t="s">
        <v>2125</v>
      </c>
      <c r="D2190" s="86" t="s">
        <v>6863</v>
      </c>
      <c r="E2190" s="101">
        <v>7.26</v>
      </c>
    </row>
    <row r="2191" spans="2:5" ht="50.1" customHeight="1">
      <c r="B2191" s="86">
        <v>91593</v>
      </c>
      <c r="C2191" s="8" t="s">
        <v>22241</v>
      </c>
      <c r="D2191" s="86" t="s">
        <v>6863</v>
      </c>
      <c r="E2191" s="101">
        <v>8.02</v>
      </c>
    </row>
    <row r="2192" spans="2:5" ht="50.1" customHeight="1">
      <c r="B2192" s="86">
        <v>91594</v>
      </c>
      <c r="C2192" s="8" t="s">
        <v>22242</v>
      </c>
      <c r="D2192" s="86" t="s">
        <v>6863</v>
      </c>
      <c r="E2192" s="101">
        <v>8.32</v>
      </c>
    </row>
    <row r="2193" spans="2:5" ht="50.1" customHeight="1">
      <c r="B2193" s="86">
        <v>91595</v>
      </c>
      <c r="C2193" s="8" t="s">
        <v>22243</v>
      </c>
      <c r="D2193" s="86" t="s">
        <v>6863</v>
      </c>
      <c r="E2193" s="101">
        <v>9.1300000000000008</v>
      </c>
    </row>
    <row r="2194" spans="2:5" ht="50.1" customHeight="1">
      <c r="B2194" s="86">
        <v>91596</v>
      </c>
      <c r="C2194" s="8" t="s">
        <v>22244</v>
      </c>
      <c r="D2194" s="86" t="s">
        <v>6863</v>
      </c>
      <c r="E2194" s="101">
        <v>8.24</v>
      </c>
    </row>
    <row r="2195" spans="2:5" ht="50.1" customHeight="1">
      <c r="B2195" s="86">
        <v>91597</v>
      </c>
      <c r="C2195" s="8" t="s">
        <v>22245</v>
      </c>
      <c r="D2195" s="86" t="s">
        <v>6863</v>
      </c>
      <c r="E2195" s="101">
        <v>5.71</v>
      </c>
    </row>
    <row r="2196" spans="2:5" ht="50.1" customHeight="1">
      <c r="B2196" s="86">
        <v>91598</v>
      </c>
      <c r="C2196" s="8" t="s">
        <v>22246</v>
      </c>
      <c r="D2196" s="86" t="s">
        <v>6863</v>
      </c>
      <c r="E2196" s="101">
        <v>8.11</v>
      </c>
    </row>
    <row r="2197" spans="2:5" ht="50.1" customHeight="1">
      <c r="B2197" s="86">
        <v>91599</v>
      </c>
      <c r="C2197" s="8" t="s">
        <v>22247</v>
      </c>
      <c r="D2197" s="86" t="s">
        <v>6863</v>
      </c>
      <c r="E2197" s="101">
        <v>8.7200000000000006</v>
      </c>
    </row>
    <row r="2198" spans="2:5" ht="50.1" customHeight="1">
      <c r="B2198" s="86">
        <v>91600</v>
      </c>
      <c r="C2198" s="8" t="s">
        <v>22248</v>
      </c>
      <c r="D2198" s="86" t="s">
        <v>6863</v>
      </c>
      <c r="E2198" s="101">
        <v>10</v>
      </c>
    </row>
    <row r="2199" spans="2:5" ht="50.1" customHeight="1">
      <c r="B2199" s="86">
        <v>91601</v>
      </c>
      <c r="C2199" s="8" t="s">
        <v>22249</v>
      </c>
      <c r="D2199" s="86" t="s">
        <v>6863</v>
      </c>
      <c r="E2199" s="101">
        <v>7.15</v>
      </c>
    </row>
    <row r="2200" spans="2:5" ht="50.1" customHeight="1">
      <c r="B2200" s="86">
        <v>91602</v>
      </c>
      <c r="C2200" s="8" t="s">
        <v>22250</v>
      </c>
      <c r="D2200" s="86" t="s">
        <v>6863</v>
      </c>
      <c r="E2200" s="101">
        <v>7.09</v>
      </c>
    </row>
    <row r="2201" spans="2:5" ht="50.1" customHeight="1">
      <c r="B2201" s="86">
        <v>91603</v>
      </c>
      <c r="C2201" s="8" t="s">
        <v>22251</v>
      </c>
      <c r="D2201" s="86" t="s">
        <v>6863</v>
      </c>
      <c r="E2201" s="101">
        <v>6.15</v>
      </c>
    </row>
    <row r="2202" spans="2:5" ht="50.1" customHeight="1">
      <c r="B2202" s="86">
        <v>92759</v>
      </c>
      <c r="C2202" s="8" t="s">
        <v>2126</v>
      </c>
      <c r="D2202" s="86" t="s">
        <v>6863</v>
      </c>
      <c r="E2202" s="101">
        <v>9.34</v>
      </c>
    </row>
    <row r="2203" spans="2:5" ht="50.1" customHeight="1">
      <c r="B2203" s="86">
        <v>92760</v>
      </c>
      <c r="C2203" s="8" t="s">
        <v>2127</v>
      </c>
      <c r="D2203" s="86" t="s">
        <v>6863</v>
      </c>
      <c r="E2203" s="101">
        <v>8.26</v>
      </c>
    </row>
    <row r="2204" spans="2:5" ht="50.1" customHeight="1">
      <c r="B2204" s="86">
        <v>92761</v>
      </c>
      <c r="C2204" s="8" t="s">
        <v>2128</v>
      </c>
      <c r="D2204" s="86" t="s">
        <v>6863</v>
      </c>
      <c r="E2204" s="101">
        <v>8.18</v>
      </c>
    </row>
    <row r="2205" spans="2:5" ht="50.1" customHeight="1">
      <c r="B2205" s="86">
        <v>92762</v>
      </c>
      <c r="C2205" s="8" t="s">
        <v>2129</v>
      </c>
      <c r="D2205" s="86" t="s">
        <v>6863</v>
      </c>
      <c r="E2205" s="101">
        <v>6.69</v>
      </c>
    </row>
    <row r="2206" spans="2:5" ht="50.1" customHeight="1">
      <c r="B2206" s="86">
        <v>92763</v>
      </c>
      <c r="C2206" s="8" t="s">
        <v>2130</v>
      </c>
      <c r="D2206" s="86" t="s">
        <v>6863</v>
      </c>
      <c r="E2206" s="101">
        <v>6.01</v>
      </c>
    </row>
    <row r="2207" spans="2:5" ht="50.1" customHeight="1">
      <c r="B2207" s="86">
        <v>92764</v>
      </c>
      <c r="C2207" s="8" t="s">
        <v>2131</v>
      </c>
      <c r="D2207" s="86" t="s">
        <v>6863</v>
      </c>
      <c r="E2207" s="101">
        <v>5.66</v>
      </c>
    </row>
    <row r="2208" spans="2:5" ht="50.1" customHeight="1">
      <c r="B2208" s="86">
        <v>92765</v>
      </c>
      <c r="C2208" s="8" t="s">
        <v>2132</v>
      </c>
      <c r="D2208" s="86" t="s">
        <v>6863</v>
      </c>
      <c r="E2208" s="101">
        <v>5.23</v>
      </c>
    </row>
    <row r="2209" spans="2:5" ht="50.1" customHeight="1">
      <c r="B2209" s="86">
        <v>92766</v>
      </c>
      <c r="C2209" s="8" t="s">
        <v>2133</v>
      </c>
      <c r="D2209" s="86" t="s">
        <v>6863</v>
      </c>
      <c r="E2209" s="101">
        <v>5.79</v>
      </c>
    </row>
    <row r="2210" spans="2:5" ht="50.1" customHeight="1">
      <c r="B2210" s="86">
        <v>92767</v>
      </c>
      <c r="C2210" s="8" t="s">
        <v>2134</v>
      </c>
      <c r="D2210" s="86" t="s">
        <v>6863</v>
      </c>
      <c r="E2210" s="101">
        <v>9.51</v>
      </c>
    </row>
    <row r="2211" spans="2:5" ht="50.1" customHeight="1">
      <c r="B2211" s="86">
        <v>92768</v>
      </c>
      <c r="C2211" s="8" t="s">
        <v>2135</v>
      </c>
      <c r="D2211" s="86" t="s">
        <v>6863</v>
      </c>
      <c r="E2211" s="101">
        <v>8.2899999999999991</v>
      </c>
    </row>
    <row r="2212" spans="2:5" ht="50.1" customHeight="1">
      <c r="B2212" s="86">
        <v>92769</v>
      </c>
      <c r="C2212" s="8" t="s">
        <v>2136</v>
      </c>
      <c r="D2212" s="86" t="s">
        <v>6863</v>
      </c>
      <c r="E2212" s="101">
        <v>7.47</v>
      </c>
    </row>
    <row r="2213" spans="2:5" ht="50.1" customHeight="1">
      <c r="B2213" s="86">
        <v>92770</v>
      </c>
      <c r="C2213" s="8" t="s">
        <v>2137</v>
      </c>
      <c r="D2213" s="86" t="s">
        <v>6863</v>
      </c>
      <c r="E2213" s="101">
        <v>7.56</v>
      </c>
    </row>
    <row r="2214" spans="2:5" ht="50.1" customHeight="1">
      <c r="B2214" s="86">
        <v>92771</v>
      </c>
      <c r="C2214" s="8" t="s">
        <v>2138</v>
      </c>
      <c r="D2214" s="86" t="s">
        <v>6863</v>
      </c>
      <c r="E2214" s="101">
        <v>6.2</v>
      </c>
    </row>
    <row r="2215" spans="2:5" ht="50.1" customHeight="1">
      <c r="B2215" s="86">
        <v>92772</v>
      </c>
      <c r="C2215" s="8" t="s">
        <v>2139</v>
      </c>
      <c r="D2215" s="86" t="s">
        <v>6863</v>
      </c>
      <c r="E2215" s="101">
        <v>5.64</v>
      </c>
    </row>
    <row r="2216" spans="2:5" ht="50.1" customHeight="1">
      <c r="B2216" s="86">
        <v>92773</v>
      </c>
      <c r="C2216" s="8" t="s">
        <v>2140</v>
      </c>
      <c r="D2216" s="86" t="s">
        <v>6863</v>
      </c>
      <c r="E2216" s="101">
        <v>5.4</v>
      </c>
    </row>
    <row r="2217" spans="2:5" ht="50.1" customHeight="1">
      <c r="B2217" s="86">
        <v>92774</v>
      </c>
      <c r="C2217" s="8" t="s">
        <v>2141</v>
      </c>
      <c r="D2217" s="86" t="s">
        <v>6863</v>
      </c>
      <c r="E2217" s="101">
        <v>5.0599999999999996</v>
      </c>
    </row>
    <row r="2218" spans="2:5" ht="50.1" customHeight="1">
      <c r="B2218" s="86">
        <v>92775</v>
      </c>
      <c r="C2218" s="8" t="s">
        <v>2142</v>
      </c>
      <c r="D2218" s="86" t="s">
        <v>6863</v>
      </c>
      <c r="E2218" s="101">
        <v>11.42</v>
      </c>
    </row>
    <row r="2219" spans="2:5" ht="50.1" customHeight="1">
      <c r="B2219" s="86">
        <v>92776</v>
      </c>
      <c r="C2219" s="8" t="s">
        <v>2143</v>
      </c>
      <c r="D2219" s="86" t="s">
        <v>6863</v>
      </c>
      <c r="E2219" s="102">
        <v>9.85</v>
      </c>
    </row>
    <row r="2220" spans="2:5" ht="50.1" customHeight="1">
      <c r="B2220" s="86">
        <v>92777</v>
      </c>
      <c r="C2220" s="8" t="s">
        <v>2144</v>
      </c>
      <c r="D2220" s="86" t="s">
        <v>6863</v>
      </c>
      <c r="E2220" s="102">
        <v>9.36</v>
      </c>
    </row>
    <row r="2221" spans="2:5" ht="50.1" customHeight="1">
      <c r="B2221" s="86">
        <v>92778</v>
      </c>
      <c r="C2221" s="8" t="s">
        <v>2145</v>
      </c>
      <c r="D2221" s="86" t="s">
        <v>6863</v>
      </c>
      <c r="E2221" s="101">
        <v>7.57</v>
      </c>
    </row>
    <row r="2222" spans="2:5" ht="50.1" customHeight="1">
      <c r="B2222" s="86">
        <v>92779</v>
      </c>
      <c r="C2222" s="8" t="s">
        <v>2146</v>
      </c>
      <c r="D2222" s="86" t="s">
        <v>6863</v>
      </c>
      <c r="E2222" s="101">
        <v>6.65</v>
      </c>
    </row>
    <row r="2223" spans="2:5" ht="50.1" customHeight="1">
      <c r="B2223" s="86">
        <v>92780</v>
      </c>
      <c r="C2223" s="8" t="s">
        <v>2147</v>
      </c>
      <c r="D2223" s="86" t="s">
        <v>6863</v>
      </c>
      <c r="E2223" s="101">
        <v>6.09</v>
      </c>
    </row>
    <row r="2224" spans="2:5" ht="50.1" customHeight="1">
      <c r="B2224" s="86">
        <v>92781</v>
      </c>
      <c r="C2224" s="8" t="s">
        <v>2148</v>
      </c>
      <c r="D2224" s="86" t="s">
        <v>6863</v>
      </c>
      <c r="E2224" s="101">
        <v>5.53</v>
      </c>
    </row>
    <row r="2225" spans="2:5" ht="50.1" customHeight="1">
      <c r="B2225" s="86">
        <v>92782</v>
      </c>
      <c r="C2225" s="8" t="s">
        <v>2149</v>
      </c>
      <c r="D2225" s="86" t="s">
        <v>6863</v>
      </c>
      <c r="E2225" s="101">
        <v>5.96</v>
      </c>
    </row>
    <row r="2226" spans="2:5" ht="50.1" customHeight="1">
      <c r="B2226" s="86">
        <v>92783</v>
      </c>
      <c r="C2226" s="8" t="s">
        <v>2150</v>
      </c>
      <c r="D2226" s="86" t="s">
        <v>6863</v>
      </c>
      <c r="E2226" s="101">
        <v>11.27</v>
      </c>
    </row>
    <row r="2227" spans="2:5" ht="50.1" customHeight="1">
      <c r="B2227" s="86">
        <v>92784</v>
      </c>
      <c r="C2227" s="8" t="s">
        <v>2151</v>
      </c>
      <c r="D2227" s="86" t="s">
        <v>6863</v>
      </c>
      <c r="E2227" s="101">
        <v>9.73</v>
      </c>
    </row>
    <row r="2228" spans="2:5" ht="50.1" customHeight="1">
      <c r="B2228" s="86">
        <v>92785</v>
      </c>
      <c r="C2228" s="8" t="s">
        <v>2152</v>
      </c>
      <c r="D2228" s="86" t="s">
        <v>6863</v>
      </c>
      <c r="E2228" s="101">
        <v>8.5500000000000007</v>
      </c>
    </row>
    <row r="2229" spans="2:5" ht="50.1" customHeight="1">
      <c r="B2229" s="86">
        <v>92786</v>
      </c>
      <c r="C2229" s="8" t="s">
        <v>2153</v>
      </c>
      <c r="D2229" s="86" t="s">
        <v>6863</v>
      </c>
      <c r="E2229" s="101">
        <v>8.36</v>
      </c>
    </row>
    <row r="2230" spans="2:5" ht="50.1" customHeight="1">
      <c r="B2230" s="86">
        <v>92787</v>
      </c>
      <c r="C2230" s="8" t="s">
        <v>2154</v>
      </c>
      <c r="D2230" s="86" t="s">
        <v>6863</v>
      </c>
      <c r="E2230" s="101">
        <v>6.78</v>
      </c>
    </row>
    <row r="2231" spans="2:5" ht="50.1" customHeight="1">
      <c r="B2231" s="86">
        <v>92788</v>
      </c>
      <c r="C2231" s="8" t="s">
        <v>2155</v>
      </c>
      <c r="D2231" s="86" t="s">
        <v>6863</v>
      </c>
      <c r="E2231" s="101">
        <v>6.06</v>
      </c>
    </row>
    <row r="2232" spans="2:5" ht="50.1" customHeight="1">
      <c r="B2232" s="86">
        <v>92789</v>
      </c>
      <c r="C2232" s="8" t="s">
        <v>2156</v>
      </c>
      <c r="D2232" s="86" t="s">
        <v>6863</v>
      </c>
      <c r="E2232" s="101">
        <v>5.66</v>
      </c>
    </row>
    <row r="2233" spans="2:5" ht="50.1" customHeight="1">
      <c r="B2233" s="86">
        <v>92790</v>
      </c>
      <c r="C2233" s="8" t="s">
        <v>2157</v>
      </c>
      <c r="D2233" s="86" t="s">
        <v>6863</v>
      </c>
      <c r="E2233" s="101">
        <v>5.21</v>
      </c>
    </row>
    <row r="2234" spans="2:5" ht="50.1" customHeight="1">
      <c r="B2234" s="86">
        <v>92791</v>
      </c>
      <c r="C2234" s="8" t="s">
        <v>2158</v>
      </c>
      <c r="D2234" s="86" t="s">
        <v>6863</v>
      </c>
      <c r="E2234" s="101">
        <v>6.37</v>
      </c>
    </row>
    <row r="2235" spans="2:5" ht="50.1" customHeight="1">
      <c r="B2235" s="86">
        <v>92792</v>
      </c>
      <c r="C2235" s="8" t="s">
        <v>2159</v>
      </c>
      <c r="D2235" s="86" t="s">
        <v>6863</v>
      </c>
      <c r="E2235" s="101">
        <v>5.93</v>
      </c>
    </row>
    <row r="2236" spans="2:5" ht="50.1" customHeight="1">
      <c r="B2236" s="86">
        <v>92793</v>
      </c>
      <c r="C2236" s="8" t="s">
        <v>2160</v>
      </c>
      <c r="D2236" s="86" t="s">
        <v>6863</v>
      </c>
      <c r="E2236" s="101">
        <v>6.37</v>
      </c>
    </row>
    <row r="2237" spans="2:5" ht="50.1" customHeight="1">
      <c r="B2237" s="86">
        <v>92794</v>
      </c>
      <c r="C2237" s="8" t="s">
        <v>2161</v>
      </c>
      <c r="D2237" s="86" t="s">
        <v>6863</v>
      </c>
      <c r="E2237" s="101">
        <v>5.28</v>
      </c>
    </row>
    <row r="2238" spans="2:5" ht="50.1" customHeight="1">
      <c r="B2238" s="86">
        <v>92795</v>
      </c>
      <c r="C2238" s="8" t="s">
        <v>2162</v>
      </c>
      <c r="D2238" s="86" t="s">
        <v>6863</v>
      </c>
      <c r="E2238" s="101">
        <v>4.92</v>
      </c>
    </row>
    <row r="2239" spans="2:5" ht="50.1" customHeight="1">
      <c r="B2239" s="86">
        <v>92796</v>
      </c>
      <c r="C2239" s="8" t="s">
        <v>2163</v>
      </c>
      <c r="D2239" s="86" t="s">
        <v>6863</v>
      </c>
      <c r="E2239" s="101">
        <v>4.8499999999999996</v>
      </c>
    </row>
    <row r="2240" spans="2:5" ht="50.1" customHeight="1">
      <c r="B2240" s="86">
        <v>92797</v>
      </c>
      <c r="C2240" s="8" t="s">
        <v>2164</v>
      </c>
      <c r="D2240" s="86" t="s">
        <v>6863</v>
      </c>
      <c r="E2240" s="101">
        <v>4.63</v>
      </c>
    </row>
    <row r="2241" spans="2:5" ht="50.1" customHeight="1">
      <c r="B2241" s="86">
        <v>92798</v>
      </c>
      <c r="C2241" s="8" t="s">
        <v>2165</v>
      </c>
      <c r="D2241" s="86" t="s">
        <v>6863</v>
      </c>
      <c r="E2241" s="101">
        <v>5.34</v>
      </c>
    </row>
    <row r="2242" spans="2:5" ht="50.1" customHeight="1">
      <c r="B2242" s="86">
        <v>92799</v>
      </c>
      <c r="C2242" s="8" t="s">
        <v>2166</v>
      </c>
      <c r="D2242" s="86" t="s">
        <v>6863</v>
      </c>
      <c r="E2242" s="101">
        <v>6.71</v>
      </c>
    </row>
    <row r="2243" spans="2:5" ht="50.1" customHeight="1">
      <c r="B2243" s="86">
        <v>92800</v>
      </c>
      <c r="C2243" s="8" t="s">
        <v>2167</v>
      </c>
      <c r="D2243" s="86" t="s">
        <v>6863</v>
      </c>
      <c r="E2243" s="101">
        <v>5.99</v>
      </c>
    </row>
    <row r="2244" spans="2:5" ht="50.1" customHeight="1">
      <c r="B2244" s="86">
        <v>92801</v>
      </c>
      <c r="C2244" s="8" t="s">
        <v>2168</v>
      </c>
      <c r="D2244" s="86" t="s">
        <v>6863</v>
      </c>
      <c r="E2244" s="101">
        <v>5.71</v>
      </c>
    </row>
    <row r="2245" spans="2:5" ht="50.1" customHeight="1">
      <c r="B2245" s="86">
        <v>92802</v>
      </c>
      <c r="C2245" s="8" t="s">
        <v>2169</v>
      </c>
      <c r="D2245" s="86" t="s">
        <v>6863</v>
      </c>
      <c r="E2245" s="101">
        <v>6.24</v>
      </c>
    </row>
    <row r="2246" spans="2:5" ht="50.1" customHeight="1">
      <c r="B2246" s="86">
        <v>92803</v>
      </c>
      <c r="C2246" s="8" t="s">
        <v>2170</v>
      </c>
      <c r="D2246" s="86" t="s">
        <v>6863</v>
      </c>
      <c r="E2246" s="101">
        <v>5.2</v>
      </c>
    </row>
    <row r="2247" spans="2:5" ht="50.1" customHeight="1">
      <c r="B2247" s="86">
        <v>92804</v>
      </c>
      <c r="C2247" s="8" t="s">
        <v>2171</v>
      </c>
      <c r="D2247" s="86" t="s">
        <v>6863</v>
      </c>
      <c r="E2247" s="101">
        <v>4.87</v>
      </c>
    </row>
    <row r="2248" spans="2:5" ht="50.1" customHeight="1">
      <c r="B2248" s="86">
        <v>92805</v>
      </c>
      <c r="C2248" s="8" t="s">
        <v>2172</v>
      </c>
      <c r="D2248" s="86" t="s">
        <v>6863</v>
      </c>
      <c r="E2248" s="101">
        <v>4.83</v>
      </c>
    </row>
    <row r="2249" spans="2:5" ht="50.1" customHeight="1">
      <c r="B2249" s="86">
        <v>92806</v>
      </c>
      <c r="C2249" s="8" t="s">
        <v>2173</v>
      </c>
      <c r="D2249" s="86" t="s">
        <v>6863</v>
      </c>
      <c r="E2249" s="101">
        <v>4.62</v>
      </c>
    </row>
    <row r="2250" spans="2:5" ht="50.1" customHeight="1">
      <c r="B2250" s="86">
        <v>92875</v>
      </c>
      <c r="C2250" s="8" t="s">
        <v>2174</v>
      </c>
      <c r="D2250" s="86" t="s">
        <v>6863</v>
      </c>
      <c r="E2250" s="101">
        <v>5.65</v>
      </c>
    </row>
    <row r="2251" spans="2:5" ht="50.1" customHeight="1">
      <c r="B2251" s="86">
        <v>92876</v>
      </c>
      <c r="C2251" s="8" t="s">
        <v>2175</v>
      </c>
      <c r="D2251" s="86" t="s">
        <v>6863</v>
      </c>
      <c r="E2251" s="101">
        <v>5.38</v>
      </c>
    </row>
    <row r="2252" spans="2:5" ht="50.1" customHeight="1">
      <c r="B2252" s="86">
        <v>92877</v>
      </c>
      <c r="C2252" s="8" t="s">
        <v>2176</v>
      </c>
      <c r="D2252" s="86" t="s">
        <v>6863</v>
      </c>
      <c r="E2252" s="101">
        <v>4.87</v>
      </c>
    </row>
    <row r="2253" spans="2:5" ht="50.1" customHeight="1">
      <c r="B2253" s="86">
        <v>92878</v>
      </c>
      <c r="C2253" s="8" t="s">
        <v>2177</v>
      </c>
      <c r="D2253" s="86" t="s">
        <v>6863</v>
      </c>
      <c r="E2253" s="101">
        <v>4.79</v>
      </c>
    </row>
    <row r="2254" spans="2:5" ht="50.1" customHeight="1">
      <c r="B2254" s="86">
        <v>92879</v>
      </c>
      <c r="C2254" s="8" t="s">
        <v>2178</v>
      </c>
      <c r="D2254" s="86" t="s">
        <v>6863</v>
      </c>
      <c r="E2254" s="101">
        <v>4.72</v>
      </c>
    </row>
    <row r="2255" spans="2:5" ht="50.1" customHeight="1">
      <c r="B2255" s="86">
        <v>92880</v>
      </c>
      <c r="C2255" s="8" t="s">
        <v>2179</v>
      </c>
      <c r="D2255" s="86" t="s">
        <v>6863</v>
      </c>
      <c r="E2255" s="101">
        <v>4.8099999999999996</v>
      </c>
    </row>
    <row r="2256" spans="2:5" ht="50.1" customHeight="1">
      <c r="B2256" s="86">
        <v>92881</v>
      </c>
      <c r="C2256" s="8" t="s">
        <v>2180</v>
      </c>
      <c r="D2256" s="86" t="s">
        <v>6863</v>
      </c>
      <c r="E2256" s="101">
        <v>4.8</v>
      </c>
    </row>
    <row r="2257" spans="2:5" ht="50.1" customHeight="1">
      <c r="B2257" s="86">
        <v>92882</v>
      </c>
      <c r="C2257" s="8" t="s">
        <v>2181</v>
      </c>
      <c r="D2257" s="86" t="s">
        <v>6863</v>
      </c>
      <c r="E2257" s="101">
        <v>7.98</v>
      </c>
    </row>
    <row r="2258" spans="2:5" ht="50.1" customHeight="1">
      <c r="B2258" s="86">
        <v>92883</v>
      </c>
      <c r="C2258" s="8" t="s">
        <v>2182</v>
      </c>
      <c r="D2258" s="86" t="s">
        <v>6863</v>
      </c>
      <c r="E2258" s="101">
        <v>7.19</v>
      </c>
    </row>
    <row r="2259" spans="2:5" ht="50.1" customHeight="1">
      <c r="B2259" s="86">
        <v>92884</v>
      </c>
      <c r="C2259" s="8" t="s">
        <v>2183</v>
      </c>
      <c r="D2259" s="86" t="s">
        <v>6863</v>
      </c>
      <c r="E2259" s="101">
        <v>6.28</v>
      </c>
    </row>
    <row r="2260" spans="2:5" ht="50.1" customHeight="1">
      <c r="B2260" s="86">
        <v>92885</v>
      </c>
      <c r="C2260" s="8" t="s">
        <v>2184</v>
      </c>
      <c r="D2260" s="86" t="s">
        <v>6863</v>
      </c>
      <c r="E2260" s="101">
        <v>5.88</v>
      </c>
    </row>
    <row r="2261" spans="2:5" ht="50.1" customHeight="1">
      <c r="B2261" s="86">
        <v>92886</v>
      </c>
      <c r="C2261" s="8" t="s">
        <v>2185</v>
      </c>
      <c r="D2261" s="86" t="s">
        <v>6863</v>
      </c>
      <c r="E2261" s="101">
        <v>5.53</v>
      </c>
    </row>
    <row r="2262" spans="2:5" ht="50.1" customHeight="1">
      <c r="B2262" s="86">
        <v>92887</v>
      </c>
      <c r="C2262" s="8" t="s">
        <v>2186</v>
      </c>
      <c r="D2262" s="86" t="s">
        <v>6863</v>
      </c>
      <c r="E2262" s="101">
        <v>5.41</v>
      </c>
    </row>
    <row r="2263" spans="2:5" ht="50.1" customHeight="1">
      <c r="B2263" s="86">
        <v>92888</v>
      </c>
      <c r="C2263" s="8" t="s">
        <v>2187</v>
      </c>
      <c r="D2263" s="86" t="s">
        <v>6863</v>
      </c>
      <c r="E2263" s="101">
        <v>5.25</v>
      </c>
    </row>
    <row r="2264" spans="2:5" ht="50.1" customHeight="1">
      <c r="B2264" s="86">
        <v>92915</v>
      </c>
      <c r="C2264" s="8" t="s">
        <v>2188</v>
      </c>
      <c r="D2264" s="86" t="s">
        <v>6863</v>
      </c>
      <c r="E2264" s="101">
        <v>10.38</v>
      </c>
    </row>
    <row r="2265" spans="2:5" ht="50.1" customHeight="1">
      <c r="B2265" s="86">
        <v>92916</v>
      </c>
      <c r="C2265" s="8" t="s">
        <v>2189</v>
      </c>
      <c r="D2265" s="86" t="s">
        <v>6863</v>
      </c>
      <c r="E2265" s="101">
        <v>9.06</v>
      </c>
    </row>
    <row r="2266" spans="2:5" ht="50.1" customHeight="1">
      <c r="B2266" s="86">
        <v>92917</v>
      </c>
      <c r="C2266" s="8" t="s">
        <v>2190</v>
      </c>
      <c r="D2266" s="86" t="s">
        <v>6863</v>
      </c>
      <c r="E2266" s="101">
        <v>8.77</v>
      </c>
    </row>
    <row r="2267" spans="2:5" ht="50.1" customHeight="1">
      <c r="B2267" s="86">
        <v>92919</v>
      </c>
      <c r="C2267" s="8" t="s">
        <v>2191</v>
      </c>
      <c r="D2267" s="86" t="s">
        <v>6863</v>
      </c>
      <c r="E2267" s="101">
        <v>7.13</v>
      </c>
    </row>
    <row r="2268" spans="2:5" ht="50.1" customHeight="1">
      <c r="B2268" s="86">
        <v>92921</v>
      </c>
      <c r="C2268" s="8" t="s">
        <v>2192</v>
      </c>
      <c r="D2268" s="86" t="s">
        <v>6863</v>
      </c>
      <c r="E2268" s="101">
        <v>6.33</v>
      </c>
    </row>
    <row r="2269" spans="2:5" ht="50.1" customHeight="1">
      <c r="B2269" s="86">
        <v>92922</v>
      </c>
      <c r="C2269" s="8" t="s">
        <v>2193</v>
      </c>
      <c r="D2269" s="86" t="s">
        <v>6863</v>
      </c>
      <c r="E2269" s="101">
        <v>5.87</v>
      </c>
    </row>
    <row r="2270" spans="2:5" ht="50.1" customHeight="1">
      <c r="B2270" s="86">
        <v>92923</v>
      </c>
      <c r="C2270" s="8" t="s">
        <v>2194</v>
      </c>
      <c r="D2270" s="86" t="s">
        <v>6863</v>
      </c>
      <c r="E2270" s="101">
        <v>5.38</v>
      </c>
    </row>
    <row r="2271" spans="2:5" ht="50.1" customHeight="1">
      <c r="B2271" s="86">
        <v>92924</v>
      </c>
      <c r="C2271" s="8" t="s">
        <v>2195</v>
      </c>
      <c r="D2271" s="86" t="s">
        <v>6863</v>
      </c>
      <c r="E2271" s="101">
        <v>5.88</v>
      </c>
    </row>
    <row r="2272" spans="2:5" ht="50.1" customHeight="1">
      <c r="B2272" s="86">
        <v>95445</v>
      </c>
      <c r="C2272" s="8" t="s">
        <v>2196</v>
      </c>
      <c r="D2272" s="86" t="s">
        <v>6863</v>
      </c>
      <c r="E2272" s="101">
        <v>5.0199999999999996</v>
      </c>
    </row>
    <row r="2273" spans="2:5" ht="50.1" customHeight="1">
      <c r="B2273" s="86">
        <v>95446</v>
      </c>
      <c r="C2273" s="8" t="s">
        <v>2197</v>
      </c>
      <c r="D2273" s="86" t="s">
        <v>6863</v>
      </c>
      <c r="E2273" s="101">
        <v>5.13</v>
      </c>
    </row>
    <row r="2274" spans="2:5" ht="50.1" customHeight="1">
      <c r="B2274" s="86">
        <v>95576</v>
      </c>
      <c r="C2274" s="8" t="s">
        <v>2198</v>
      </c>
      <c r="D2274" s="86" t="s">
        <v>6863</v>
      </c>
      <c r="E2274" s="101">
        <v>8.31</v>
      </c>
    </row>
    <row r="2275" spans="2:5" ht="50.1" customHeight="1">
      <c r="B2275" s="86">
        <v>95577</v>
      </c>
      <c r="C2275" s="8" t="s">
        <v>2199</v>
      </c>
      <c r="D2275" s="86" t="s">
        <v>6863</v>
      </c>
      <c r="E2275" s="101">
        <v>6.88</v>
      </c>
    </row>
    <row r="2276" spans="2:5" ht="50.1" customHeight="1">
      <c r="B2276" s="86">
        <v>95578</v>
      </c>
      <c r="C2276" s="8" t="s">
        <v>2200</v>
      </c>
      <c r="D2276" s="86" t="s">
        <v>6863</v>
      </c>
      <c r="E2276" s="101">
        <v>6.25</v>
      </c>
    </row>
    <row r="2277" spans="2:5" ht="50.1" customHeight="1">
      <c r="B2277" s="86">
        <v>95579</v>
      </c>
      <c r="C2277" s="8" t="s">
        <v>2201</v>
      </c>
      <c r="D2277" s="86" t="s">
        <v>6863</v>
      </c>
      <c r="E2277" s="101">
        <v>5.93</v>
      </c>
    </row>
    <row r="2278" spans="2:5" ht="50.1" customHeight="1">
      <c r="B2278" s="86">
        <v>95580</v>
      </c>
      <c r="C2278" s="8" t="s">
        <v>2202</v>
      </c>
      <c r="D2278" s="86" t="s">
        <v>6863</v>
      </c>
      <c r="E2278" s="101">
        <v>5.54</v>
      </c>
    </row>
    <row r="2279" spans="2:5" ht="50.1" customHeight="1">
      <c r="B2279" s="86">
        <v>95581</v>
      </c>
      <c r="C2279" s="8" t="s">
        <v>2203</v>
      </c>
      <c r="D2279" s="86" t="s">
        <v>6863</v>
      </c>
      <c r="E2279" s="101">
        <v>6.11</v>
      </c>
    </row>
    <row r="2280" spans="2:5" ht="50.1" customHeight="1">
      <c r="B2280" s="86">
        <v>95583</v>
      </c>
      <c r="C2280" s="8" t="s">
        <v>2204</v>
      </c>
      <c r="D2280" s="86" t="s">
        <v>6863</v>
      </c>
      <c r="E2280" s="101">
        <v>10.79</v>
      </c>
    </row>
    <row r="2281" spans="2:5" ht="50.1" customHeight="1">
      <c r="B2281" s="86">
        <v>95584</v>
      </c>
      <c r="C2281" s="8" t="s">
        <v>2205</v>
      </c>
      <c r="D2281" s="86" t="s">
        <v>6863</v>
      </c>
      <c r="E2281" s="101">
        <v>8.7899999999999991</v>
      </c>
    </row>
    <row r="2282" spans="2:5" ht="50.1" customHeight="1">
      <c r="B2282" s="86">
        <v>95585</v>
      </c>
      <c r="C2282" s="8" t="s">
        <v>2206</v>
      </c>
      <c r="D2282" s="86" t="s">
        <v>6863</v>
      </c>
      <c r="E2282" s="101">
        <v>8.66</v>
      </c>
    </row>
    <row r="2283" spans="2:5" ht="50.1" customHeight="1">
      <c r="B2283" s="86">
        <v>95586</v>
      </c>
      <c r="C2283" s="8" t="s">
        <v>2207</v>
      </c>
      <c r="D2283" s="86" t="s">
        <v>6863</v>
      </c>
      <c r="E2283" s="101">
        <v>7.14</v>
      </c>
    </row>
    <row r="2284" spans="2:5" ht="50.1" customHeight="1">
      <c r="B2284" s="86">
        <v>95587</v>
      </c>
      <c r="C2284" s="8" t="s">
        <v>2208</v>
      </c>
      <c r="D2284" s="86" t="s">
        <v>6863</v>
      </c>
      <c r="E2284" s="101">
        <v>6.48</v>
      </c>
    </row>
    <row r="2285" spans="2:5" ht="50.1" customHeight="1">
      <c r="B2285" s="86">
        <v>95588</v>
      </c>
      <c r="C2285" s="8" t="s">
        <v>2209</v>
      </c>
      <c r="D2285" s="86" t="s">
        <v>6863</v>
      </c>
      <c r="E2285" s="101">
        <v>6.1</v>
      </c>
    </row>
    <row r="2286" spans="2:5" ht="50.1" customHeight="1">
      <c r="B2286" s="86">
        <v>95589</v>
      </c>
      <c r="C2286" s="8" t="s">
        <v>2210</v>
      </c>
      <c r="D2286" s="86" t="s">
        <v>6863</v>
      </c>
      <c r="E2286" s="102">
        <v>5.69</v>
      </c>
    </row>
    <row r="2287" spans="2:5" ht="50.1" customHeight="1">
      <c r="B2287" s="86">
        <v>95590</v>
      </c>
      <c r="C2287" s="8" t="s">
        <v>2211</v>
      </c>
      <c r="D2287" s="86" t="s">
        <v>6863</v>
      </c>
      <c r="E2287" s="102">
        <v>6.23</v>
      </c>
    </row>
    <row r="2288" spans="2:5" ht="50.1" customHeight="1">
      <c r="B2288" s="86">
        <v>95592</v>
      </c>
      <c r="C2288" s="8" t="s">
        <v>2212</v>
      </c>
      <c r="D2288" s="86" t="s">
        <v>6863</v>
      </c>
      <c r="E2288" s="102">
        <v>13.25</v>
      </c>
    </row>
    <row r="2289" spans="2:5" ht="50.1" customHeight="1">
      <c r="B2289" s="86">
        <v>95593</v>
      </c>
      <c r="C2289" s="8" t="s">
        <v>2213</v>
      </c>
      <c r="D2289" s="86" t="s">
        <v>6863</v>
      </c>
      <c r="E2289" s="102">
        <v>10.28</v>
      </c>
    </row>
    <row r="2290" spans="2:5" ht="50.1" customHeight="1">
      <c r="B2290" s="86">
        <v>95943</v>
      </c>
      <c r="C2290" s="8" t="s">
        <v>2214</v>
      </c>
      <c r="D2290" s="86" t="s">
        <v>6863</v>
      </c>
      <c r="E2290" s="102">
        <v>13.93</v>
      </c>
    </row>
    <row r="2291" spans="2:5" ht="50.1" customHeight="1">
      <c r="B2291" s="86">
        <v>95944</v>
      </c>
      <c r="C2291" s="8" t="s">
        <v>2215</v>
      </c>
      <c r="D2291" s="86" t="s">
        <v>6863</v>
      </c>
      <c r="E2291" s="102">
        <v>12.19</v>
      </c>
    </row>
    <row r="2292" spans="2:5" ht="50.1" customHeight="1">
      <c r="B2292" s="86">
        <v>95945</v>
      </c>
      <c r="C2292" s="8" t="s">
        <v>2216</v>
      </c>
      <c r="D2292" s="86" t="s">
        <v>6863</v>
      </c>
      <c r="E2292" s="101">
        <v>10.18</v>
      </c>
    </row>
    <row r="2293" spans="2:5" ht="50.1" customHeight="1">
      <c r="B2293" s="86">
        <v>95946</v>
      </c>
      <c r="C2293" s="8" t="s">
        <v>2217</v>
      </c>
      <c r="D2293" s="86" t="s">
        <v>6863</v>
      </c>
      <c r="E2293" s="101">
        <v>7.45</v>
      </c>
    </row>
    <row r="2294" spans="2:5" ht="50.1" customHeight="1">
      <c r="B2294" s="86">
        <v>95947</v>
      </c>
      <c r="C2294" s="8" t="s">
        <v>2218</v>
      </c>
      <c r="D2294" s="86" t="s">
        <v>6863</v>
      </c>
      <c r="E2294" s="102">
        <v>6.01</v>
      </c>
    </row>
    <row r="2295" spans="2:5" ht="50.1" customHeight="1">
      <c r="B2295" s="86">
        <v>95948</v>
      </c>
      <c r="C2295" s="8" t="s">
        <v>2219</v>
      </c>
      <c r="D2295" s="86" t="s">
        <v>6863</v>
      </c>
      <c r="E2295" s="101">
        <v>5.23</v>
      </c>
    </row>
    <row r="2296" spans="2:5" ht="50.1" customHeight="1">
      <c r="B2296" s="86">
        <v>96544</v>
      </c>
      <c r="C2296" s="8" t="s">
        <v>2220</v>
      </c>
      <c r="D2296" s="86" t="s">
        <v>6863</v>
      </c>
      <c r="E2296" s="102">
        <v>9.8000000000000007</v>
      </c>
    </row>
    <row r="2297" spans="2:5" ht="50.1" customHeight="1">
      <c r="B2297" s="86">
        <v>96545</v>
      </c>
      <c r="C2297" s="8" t="s">
        <v>2221</v>
      </c>
      <c r="D2297" s="86" t="s">
        <v>6863</v>
      </c>
      <c r="E2297" s="102">
        <v>9.36</v>
      </c>
    </row>
    <row r="2298" spans="2:5" ht="50.1" customHeight="1">
      <c r="B2298" s="86">
        <v>96546</v>
      </c>
      <c r="C2298" s="8" t="s">
        <v>2222</v>
      </c>
      <c r="D2298" s="86" t="s">
        <v>6863</v>
      </c>
      <c r="E2298" s="102">
        <v>7.63</v>
      </c>
    </row>
    <row r="2299" spans="2:5" ht="50.1" customHeight="1">
      <c r="B2299" s="86">
        <v>96547</v>
      </c>
      <c r="C2299" s="8" t="s">
        <v>2223</v>
      </c>
      <c r="D2299" s="86" t="s">
        <v>6863</v>
      </c>
      <c r="E2299" s="102">
        <v>6.76</v>
      </c>
    </row>
    <row r="2300" spans="2:5" ht="50.1" customHeight="1">
      <c r="B2300" s="86">
        <v>96548</v>
      </c>
      <c r="C2300" s="8" t="s">
        <v>2224</v>
      </c>
      <c r="D2300" s="86" t="s">
        <v>6863</v>
      </c>
      <c r="E2300" s="101">
        <v>6.25</v>
      </c>
    </row>
    <row r="2301" spans="2:5" ht="50.1" customHeight="1">
      <c r="B2301" s="86">
        <v>96549</v>
      </c>
      <c r="C2301" s="8" t="s">
        <v>2225</v>
      </c>
      <c r="D2301" s="86" t="s">
        <v>6863</v>
      </c>
      <c r="E2301" s="101">
        <v>5.72</v>
      </c>
    </row>
    <row r="2302" spans="2:5" ht="50.1" customHeight="1">
      <c r="B2302" s="86">
        <v>96550</v>
      </c>
      <c r="C2302" s="8" t="s">
        <v>2226</v>
      </c>
      <c r="D2302" s="86" t="s">
        <v>6863</v>
      </c>
      <c r="E2302" s="101">
        <v>6.18</v>
      </c>
    </row>
    <row r="2303" spans="2:5" ht="50.1" customHeight="1">
      <c r="B2303" s="86">
        <v>100066</v>
      </c>
      <c r="C2303" s="8" t="s">
        <v>22252</v>
      </c>
      <c r="D2303" s="86" t="s">
        <v>6863</v>
      </c>
      <c r="E2303" s="101">
        <v>7.73</v>
      </c>
    </row>
    <row r="2304" spans="2:5" ht="50.1" customHeight="1">
      <c r="B2304" s="86">
        <v>100067</v>
      </c>
      <c r="C2304" s="8" t="s">
        <v>22253</v>
      </c>
      <c r="D2304" s="86" t="s">
        <v>6863</v>
      </c>
      <c r="E2304" s="101">
        <v>7.32</v>
      </c>
    </row>
    <row r="2305" spans="2:5" ht="50.1" customHeight="1">
      <c r="B2305" s="86">
        <v>100068</v>
      </c>
      <c r="C2305" s="8" t="s">
        <v>22254</v>
      </c>
      <c r="D2305" s="86" t="s">
        <v>6863</v>
      </c>
      <c r="E2305" s="101">
        <v>5.68</v>
      </c>
    </row>
    <row r="2306" spans="2:5" ht="50.1" customHeight="1">
      <c r="B2306" s="86">
        <v>40780</v>
      </c>
      <c r="C2306" s="8" t="s">
        <v>2227</v>
      </c>
      <c r="D2306" s="86" t="s">
        <v>6403</v>
      </c>
      <c r="E2306" s="101">
        <v>8.49</v>
      </c>
    </row>
    <row r="2307" spans="2:5" ht="50.1" customHeight="1">
      <c r="B2307" s="86" t="s">
        <v>2228</v>
      </c>
      <c r="C2307" s="8" t="s">
        <v>2229</v>
      </c>
      <c r="D2307" s="86" t="s">
        <v>26</v>
      </c>
      <c r="E2307" s="101">
        <v>91.25</v>
      </c>
    </row>
    <row r="2308" spans="2:5" ht="50.1" customHeight="1">
      <c r="B2308" s="86">
        <v>89993</v>
      </c>
      <c r="C2308" s="8" t="s">
        <v>2230</v>
      </c>
      <c r="D2308" s="86" t="s">
        <v>26</v>
      </c>
      <c r="E2308" s="101">
        <v>558.48</v>
      </c>
    </row>
    <row r="2309" spans="2:5" ht="50.1" customHeight="1">
      <c r="B2309" s="86">
        <v>89994</v>
      </c>
      <c r="C2309" s="8" t="s">
        <v>2231</v>
      </c>
      <c r="D2309" s="86" t="s">
        <v>26</v>
      </c>
      <c r="E2309" s="101">
        <v>464.05</v>
      </c>
    </row>
    <row r="2310" spans="2:5" ht="50.1" customHeight="1">
      <c r="B2310" s="86">
        <v>89995</v>
      </c>
      <c r="C2310" s="8" t="s">
        <v>2232</v>
      </c>
      <c r="D2310" s="86" t="s">
        <v>26</v>
      </c>
      <c r="E2310" s="101">
        <v>534.33000000000004</v>
      </c>
    </row>
    <row r="2311" spans="2:5" ht="50.1" customHeight="1">
      <c r="B2311" s="86">
        <v>90278</v>
      </c>
      <c r="C2311" s="8" t="s">
        <v>2233</v>
      </c>
      <c r="D2311" s="86" t="s">
        <v>26</v>
      </c>
      <c r="E2311" s="101">
        <v>264.56</v>
      </c>
    </row>
    <row r="2312" spans="2:5" ht="50.1" customHeight="1">
      <c r="B2312" s="86">
        <v>90279</v>
      </c>
      <c r="C2312" s="8" t="s">
        <v>2234</v>
      </c>
      <c r="D2312" s="86" t="s">
        <v>26</v>
      </c>
      <c r="E2312" s="101">
        <v>275.5</v>
      </c>
    </row>
    <row r="2313" spans="2:5" ht="50.1" customHeight="1">
      <c r="B2313" s="86">
        <v>90280</v>
      </c>
      <c r="C2313" s="8" t="s">
        <v>2235</v>
      </c>
      <c r="D2313" s="86" t="s">
        <v>26</v>
      </c>
      <c r="E2313" s="101">
        <v>300.86</v>
      </c>
    </row>
    <row r="2314" spans="2:5" ht="50.1" customHeight="1">
      <c r="B2314" s="86">
        <v>90281</v>
      </c>
      <c r="C2314" s="8" t="s">
        <v>2236</v>
      </c>
      <c r="D2314" s="86" t="s">
        <v>26</v>
      </c>
      <c r="E2314" s="101">
        <v>334.1</v>
      </c>
    </row>
    <row r="2315" spans="2:5" ht="50.1" customHeight="1">
      <c r="B2315" s="86">
        <v>90282</v>
      </c>
      <c r="C2315" s="8" t="s">
        <v>2237</v>
      </c>
      <c r="D2315" s="86" t="s">
        <v>26</v>
      </c>
      <c r="E2315" s="101">
        <v>267.61</v>
      </c>
    </row>
    <row r="2316" spans="2:5" ht="50.1" customHeight="1">
      <c r="B2316" s="86">
        <v>90283</v>
      </c>
      <c r="C2316" s="8" t="s">
        <v>2238</v>
      </c>
      <c r="D2316" s="86" t="s">
        <v>26</v>
      </c>
      <c r="E2316" s="101">
        <v>279.45</v>
      </c>
    </row>
    <row r="2317" spans="2:5" ht="50.1" customHeight="1">
      <c r="B2317" s="86">
        <v>90284</v>
      </c>
      <c r="C2317" s="8" t="s">
        <v>2239</v>
      </c>
      <c r="D2317" s="86" t="s">
        <v>26</v>
      </c>
      <c r="E2317" s="101">
        <v>305.70999999999998</v>
      </c>
    </row>
    <row r="2318" spans="2:5" ht="50.1" customHeight="1">
      <c r="B2318" s="86">
        <v>90285</v>
      </c>
      <c r="C2318" s="8" t="s">
        <v>2240</v>
      </c>
      <c r="D2318" s="86" t="s">
        <v>26</v>
      </c>
      <c r="E2318" s="101">
        <v>341.03</v>
      </c>
    </row>
    <row r="2319" spans="2:5" ht="50.1" customHeight="1">
      <c r="B2319" s="86">
        <v>90853</v>
      </c>
      <c r="C2319" s="8" t="s">
        <v>2241</v>
      </c>
      <c r="D2319" s="86" t="s">
        <v>26</v>
      </c>
      <c r="E2319" s="101">
        <v>351.92</v>
      </c>
    </row>
    <row r="2320" spans="2:5" ht="50.1" customHeight="1">
      <c r="B2320" s="86">
        <v>90854</v>
      </c>
      <c r="C2320" s="8" t="s">
        <v>2242</v>
      </c>
      <c r="D2320" s="86" t="s">
        <v>26</v>
      </c>
      <c r="E2320" s="101">
        <v>341.04</v>
      </c>
    </row>
    <row r="2321" spans="2:5" ht="50.1" customHeight="1">
      <c r="B2321" s="86">
        <v>90855</v>
      </c>
      <c r="C2321" s="8" t="s">
        <v>2243</v>
      </c>
      <c r="D2321" s="86" t="s">
        <v>26</v>
      </c>
      <c r="E2321" s="101">
        <v>374.28</v>
      </c>
    </row>
    <row r="2322" spans="2:5" ht="50.1" customHeight="1">
      <c r="B2322" s="86">
        <v>90856</v>
      </c>
      <c r="C2322" s="8" t="s">
        <v>2244</v>
      </c>
      <c r="D2322" s="86" t="s">
        <v>26</v>
      </c>
      <c r="E2322" s="101">
        <v>355.15</v>
      </c>
    </row>
    <row r="2323" spans="2:5" ht="50.1" customHeight="1">
      <c r="B2323" s="86">
        <v>90857</v>
      </c>
      <c r="C2323" s="8" t="s">
        <v>2245</v>
      </c>
      <c r="D2323" s="86" t="s">
        <v>26</v>
      </c>
      <c r="E2323" s="101">
        <v>343.18</v>
      </c>
    </row>
    <row r="2324" spans="2:5" ht="50.1" customHeight="1">
      <c r="B2324" s="86">
        <v>90858</v>
      </c>
      <c r="C2324" s="8" t="s">
        <v>2246</v>
      </c>
      <c r="D2324" s="86" t="s">
        <v>26</v>
      </c>
      <c r="E2324" s="101">
        <v>389.04</v>
      </c>
    </row>
    <row r="2325" spans="2:5" ht="50.1" customHeight="1">
      <c r="B2325" s="86">
        <v>90859</v>
      </c>
      <c r="C2325" s="8" t="s">
        <v>2247</v>
      </c>
      <c r="D2325" s="86" t="s">
        <v>26</v>
      </c>
      <c r="E2325" s="101">
        <v>334.72</v>
      </c>
    </row>
    <row r="2326" spans="2:5" ht="50.1" customHeight="1">
      <c r="B2326" s="86">
        <v>90860</v>
      </c>
      <c r="C2326" s="8" t="s">
        <v>2248</v>
      </c>
      <c r="D2326" s="86" t="s">
        <v>26</v>
      </c>
      <c r="E2326" s="101">
        <v>339.17</v>
      </c>
    </row>
    <row r="2327" spans="2:5" ht="50.1" customHeight="1">
      <c r="B2327" s="86">
        <v>90861</v>
      </c>
      <c r="C2327" s="8" t="s">
        <v>2249</v>
      </c>
      <c r="D2327" s="86" t="s">
        <v>26</v>
      </c>
      <c r="E2327" s="101">
        <v>346.48</v>
      </c>
    </row>
    <row r="2328" spans="2:5" ht="50.1" customHeight="1">
      <c r="B2328" s="86">
        <v>90862</v>
      </c>
      <c r="C2328" s="8" t="s">
        <v>2250</v>
      </c>
      <c r="D2328" s="86" t="s">
        <v>26</v>
      </c>
      <c r="E2328" s="101">
        <v>314.23</v>
      </c>
    </row>
    <row r="2329" spans="2:5" ht="50.1" customHeight="1">
      <c r="B2329" s="86">
        <v>92718</v>
      </c>
      <c r="C2329" s="8" t="s">
        <v>2251</v>
      </c>
      <c r="D2329" s="86" t="s">
        <v>26</v>
      </c>
      <c r="E2329" s="101">
        <v>419.47</v>
      </c>
    </row>
    <row r="2330" spans="2:5" ht="50.1" customHeight="1">
      <c r="B2330" s="86">
        <v>92719</v>
      </c>
      <c r="C2330" s="8" t="s">
        <v>2252</v>
      </c>
      <c r="D2330" s="86" t="s">
        <v>26</v>
      </c>
      <c r="E2330" s="101">
        <v>303.25</v>
      </c>
    </row>
    <row r="2331" spans="2:5" ht="50.1" customHeight="1">
      <c r="B2331" s="86">
        <v>92720</v>
      </c>
      <c r="C2331" s="8" t="s">
        <v>2253</v>
      </c>
      <c r="D2331" s="86" t="s">
        <v>26</v>
      </c>
      <c r="E2331" s="101">
        <v>345.25</v>
      </c>
    </row>
    <row r="2332" spans="2:5" ht="50.1" customHeight="1">
      <c r="B2332" s="86">
        <v>92721</v>
      </c>
      <c r="C2332" s="8" t="s">
        <v>2254</v>
      </c>
      <c r="D2332" s="86" t="s">
        <v>26</v>
      </c>
      <c r="E2332" s="101">
        <v>296.14</v>
      </c>
    </row>
    <row r="2333" spans="2:5" ht="50.1" customHeight="1">
      <c r="B2333" s="86">
        <v>92722</v>
      </c>
      <c r="C2333" s="8" t="s">
        <v>2255</v>
      </c>
      <c r="D2333" s="86" t="s">
        <v>26</v>
      </c>
      <c r="E2333" s="101">
        <v>342.35</v>
      </c>
    </row>
    <row r="2334" spans="2:5" ht="50.1" customHeight="1">
      <c r="B2334" s="86">
        <v>92723</v>
      </c>
      <c r="C2334" s="8" t="s">
        <v>2256</v>
      </c>
      <c r="D2334" s="86" t="s">
        <v>26</v>
      </c>
      <c r="E2334" s="101">
        <v>333.44</v>
      </c>
    </row>
    <row r="2335" spans="2:5" ht="50.1" customHeight="1">
      <c r="B2335" s="86">
        <v>92724</v>
      </c>
      <c r="C2335" s="8" t="s">
        <v>2257</v>
      </c>
      <c r="D2335" s="86" t="s">
        <v>26</v>
      </c>
      <c r="E2335" s="101">
        <v>330.8</v>
      </c>
    </row>
    <row r="2336" spans="2:5" ht="50.1" customHeight="1">
      <c r="B2336" s="86">
        <v>92725</v>
      </c>
      <c r="C2336" s="8" t="s">
        <v>2258</v>
      </c>
      <c r="D2336" s="86" t="s">
        <v>26</v>
      </c>
      <c r="E2336" s="101">
        <v>329.7</v>
      </c>
    </row>
    <row r="2337" spans="2:5" ht="50.1" customHeight="1">
      <c r="B2337" s="86">
        <v>92726</v>
      </c>
      <c r="C2337" s="8" t="s">
        <v>2259</v>
      </c>
      <c r="D2337" s="86" t="s">
        <v>26</v>
      </c>
      <c r="E2337" s="101">
        <v>327.83</v>
      </c>
    </row>
    <row r="2338" spans="2:5" ht="50.1" customHeight="1">
      <c r="B2338" s="86">
        <v>92727</v>
      </c>
      <c r="C2338" s="8" t="s">
        <v>2260</v>
      </c>
      <c r="D2338" s="86" t="s">
        <v>26</v>
      </c>
      <c r="E2338" s="101">
        <v>365.41</v>
      </c>
    </row>
    <row r="2339" spans="2:5" ht="50.1" customHeight="1">
      <c r="B2339" s="86">
        <v>92728</v>
      </c>
      <c r="C2339" s="8" t="s">
        <v>2261</v>
      </c>
      <c r="D2339" s="86" t="s">
        <v>26</v>
      </c>
      <c r="E2339" s="101">
        <v>347.06</v>
      </c>
    </row>
    <row r="2340" spans="2:5" ht="50.1" customHeight="1">
      <c r="B2340" s="86">
        <v>92729</v>
      </c>
      <c r="C2340" s="8" t="s">
        <v>2262</v>
      </c>
      <c r="D2340" s="86" t="s">
        <v>26</v>
      </c>
      <c r="E2340" s="101">
        <v>339.28</v>
      </c>
    </row>
    <row r="2341" spans="2:5" ht="50.1" customHeight="1">
      <c r="B2341" s="86">
        <v>92730</v>
      </c>
      <c r="C2341" s="8" t="s">
        <v>2263</v>
      </c>
      <c r="D2341" s="86" t="s">
        <v>26</v>
      </c>
      <c r="E2341" s="101">
        <v>326.31</v>
      </c>
    </row>
    <row r="2342" spans="2:5" ht="50.1" customHeight="1">
      <c r="B2342" s="86">
        <v>92731</v>
      </c>
      <c r="C2342" s="8" t="s">
        <v>2264</v>
      </c>
      <c r="D2342" s="86" t="s">
        <v>26</v>
      </c>
      <c r="E2342" s="101">
        <v>341.11</v>
      </c>
    </row>
    <row r="2343" spans="2:5" ht="50.1" customHeight="1">
      <c r="B2343" s="86">
        <v>92732</v>
      </c>
      <c r="C2343" s="8" t="s">
        <v>2265</v>
      </c>
      <c r="D2343" s="86" t="s">
        <v>26</v>
      </c>
      <c r="E2343" s="101">
        <v>328.58</v>
      </c>
    </row>
    <row r="2344" spans="2:5" ht="50.1" customHeight="1">
      <c r="B2344" s="86">
        <v>92733</v>
      </c>
      <c r="C2344" s="8" t="s">
        <v>2266</v>
      </c>
      <c r="D2344" s="86" t="s">
        <v>26</v>
      </c>
      <c r="E2344" s="101">
        <v>323.22000000000003</v>
      </c>
    </row>
    <row r="2345" spans="2:5" ht="50.1" customHeight="1">
      <c r="B2345" s="86">
        <v>92734</v>
      </c>
      <c r="C2345" s="8" t="s">
        <v>2267</v>
      </c>
      <c r="D2345" s="86" t="s">
        <v>26</v>
      </c>
      <c r="E2345" s="101">
        <v>314.38</v>
      </c>
    </row>
    <row r="2346" spans="2:5" ht="50.1" customHeight="1">
      <c r="B2346" s="86">
        <v>92735</v>
      </c>
      <c r="C2346" s="8" t="s">
        <v>2268</v>
      </c>
      <c r="D2346" s="86" t="s">
        <v>26</v>
      </c>
      <c r="E2346" s="101">
        <v>321.29000000000002</v>
      </c>
    </row>
    <row r="2347" spans="2:5" ht="50.1" customHeight="1">
      <c r="B2347" s="86">
        <v>92736</v>
      </c>
      <c r="C2347" s="8" t="s">
        <v>2269</v>
      </c>
      <c r="D2347" s="86" t="s">
        <v>26</v>
      </c>
      <c r="E2347" s="101">
        <v>311.39</v>
      </c>
    </row>
    <row r="2348" spans="2:5" ht="50.1" customHeight="1">
      <c r="B2348" s="86">
        <v>92739</v>
      </c>
      <c r="C2348" s="8" t="s">
        <v>2270</v>
      </c>
      <c r="D2348" s="86" t="s">
        <v>26</v>
      </c>
      <c r="E2348" s="101">
        <v>297.04000000000002</v>
      </c>
    </row>
    <row r="2349" spans="2:5" ht="50.1" customHeight="1">
      <c r="B2349" s="86">
        <v>92740</v>
      </c>
      <c r="C2349" s="8" t="s">
        <v>2271</v>
      </c>
      <c r="D2349" s="86" t="s">
        <v>26</v>
      </c>
      <c r="E2349" s="102">
        <v>292.14</v>
      </c>
    </row>
    <row r="2350" spans="2:5" ht="50.1" customHeight="1">
      <c r="B2350" s="86">
        <v>92741</v>
      </c>
      <c r="C2350" s="8" t="s">
        <v>2272</v>
      </c>
      <c r="D2350" s="86" t="s">
        <v>26</v>
      </c>
      <c r="E2350" s="101">
        <v>467.22</v>
      </c>
    </row>
    <row r="2351" spans="2:5" ht="50.1" customHeight="1">
      <c r="B2351" s="86">
        <v>92742</v>
      </c>
      <c r="C2351" s="8" t="s">
        <v>2273</v>
      </c>
      <c r="D2351" s="86" t="s">
        <v>26</v>
      </c>
      <c r="E2351" s="102">
        <v>651.97</v>
      </c>
    </row>
    <row r="2352" spans="2:5" ht="50.1" customHeight="1">
      <c r="B2352" s="86">
        <v>92873</v>
      </c>
      <c r="C2352" s="8" t="s">
        <v>2274</v>
      </c>
      <c r="D2352" s="86" t="s">
        <v>26</v>
      </c>
      <c r="E2352" s="101">
        <v>143.69</v>
      </c>
    </row>
    <row r="2353" spans="2:5" ht="50.1" customHeight="1">
      <c r="B2353" s="86">
        <v>92874</v>
      </c>
      <c r="C2353" s="8" t="s">
        <v>2275</v>
      </c>
      <c r="D2353" s="86" t="s">
        <v>26</v>
      </c>
      <c r="E2353" s="101">
        <v>23.42</v>
      </c>
    </row>
    <row r="2354" spans="2:5" ht="50.1" customHeight="1">
      <c r="B2354" s="86">
        <v>94962</v>
      </c>
      <c r="C2354" s="8" t="s">
        <v>2276</v>
      </c>
      <c r="D2354" s="86" t="s">
        <v>26</v>
      </c>
      <c r="E2354" s="101">
        <v>229.9</v>
      </c>
    </row>
    <row r="2355" spans="2:5" ht="50.1" customHeight="1">
      <c r="B2355" s="86">
        <v>94963</v>
      </c>
      <c r="C2355" s="8" t="s">
        <v>2277</v>
      </c>
      <c r="D2355" s="86" t="s">
        <v>26</v>
      </c>
      <c r="E2355" s="101">
        <v>250.8</v>
      </c>
    </row>
    <row r="2356" spans="2:5" ht="50.1" customHeight="1">
      <c r="B2356" s="86">
        <v>94964</v>
      </c>
      <c r="C2356" s="8" t="s">
        <v>2278</v>
      </c>
      <c r="D2356" s="86" t="s">
        <v>26</v>
      </c>
      <c r="E2356" s="102">
        <v>271.39999999999998</v>
      </c>
    </row>
    <row r="2357" spans="2:5" ht="50.1" customHeight="1">
      <c r="B2357" s="86">
        <v>94965</v>
      </c>
      <c r="C2357" s="8" t="s">
        <v>2279</v>
      </c>
      <c r="D2357" s="86" t="s">
        <v>26</v>
      </c>
      <c r="E2357" s="102">
        <v>279.02999999999997</v>
      </c>
    </row>
    <row r="2358" spans="2:5" ht="50.1" customHeight="1">
      <c r="B2358" s="86">
        <v>94966</v>
      </c>
      <c r="C2358" s="8" t="s">
        <v>2280</v>
      </c>
      <c r="D2358" s="86" t="s">
        <v>26</v>
      </c>
      <c r="E2358" s="101">
        <v>287.16000000000003</v>
      </c>
    </row>
    <row r="2359" spans="2:5" ht="50.1" customHeight="1">
      <c r="B2359" s="86">
        <v>94967</v>
      </c>
      <c r="C2359" s="8" t="s">
        <v>2281</v>
      </c>
      <c r="D2359" s="86" t="s">
        <v>26</v>
      </c>
      <c r="E2359" s="101">
        <v>322.61</v>
      </c>
    </row>
    <row r="2360" spans="2:5" ht="50.1" customHeight="1">
      <c r="B2360" s="86">
        <v>94968</v>
      </c>
      <c r="C2360" s="8" t="s">
        <v>2282</v>
      </c>
      <c r="D2360" s="86" t="s">
        <v>26</v>
      </c>
      <c r="E2360" s="101">
        <v>227.35</v>
      </c>
    </row>
    <row r="2361" spans="2:5" ht="50.1" customHeight="1">
      <c r="B2361" s="86">
        <v>94969</v>
      </c>
      <c r="C2361" s="8" t="s">
        <v>2283</v>
      </c>
      <c r="D2361" s="86" t="s">
        <v>26</v>
      </c>
      <c r="E2361" s="101">
        <v>246.11</v>
      </c>
    </row>
    <row r="2362" spans="2:5" ht="50.1" customHeight="1">
      <c r="B2362" s="86">
        <v>94970</v>
      </c>
      <c r="C2362" s="8" t="s">
        <v>2284</v>
      </c>
      <c r="D2362" s="86" t="s">
        <v>26</v>
      </c>
      <c r="E2362" s="101">
        <v>262.58</v>
      </c>
    </row>
    <row r="2363" spans="2:5" ht="50.1" customHeight="1">
      <c r="B2363" s="86">
        <v>94971</v>
      </c>
      <c r="C2363" s="8" t="s">
        <v>2285</v>
      </c>
      <c r="D2363" s="86" t="s">
        <v>26</v>
      </c>
      <c r="E2363" s="101">
        <v>274.23</v>
      </c>
    </row>
    <row r="2364" spans="2:5" ht="50.1" customHeight="1">
      <c r="B2364" s="86">
        <v>94972</v>
      </c>
      <c r="C2364" s="8" t="s">
        <v>2286</v>
      </c>
      <c r="D2364" s="86" t="s">
        <v>26</v>
      </c>
      <c r="E2364" s="101">
        <v>282.20999999999998</v>
      </c>
    </row>
    <row r="2365" spans="2:5" ht="50.1" customHeight="1">
      <c r="B2365" s="86">
        <v>94973</v>
      </c>
      <c r="C2365" s="8" t="s">
        <v>2287</v>
      </c>
      <c r="D2365" s="86" t="s">
        <v>26</v>
      </c>
      <c r="E2365" s="101">
        <v>316.48</v>
      </c>
    </row>
    <row r="2366" spans="2:5" ht="50.1" customHeight="1">
      <c r="B2366" s="86">
        <v>94974</v>
      </c>
      <c r="C2366" s="8" t="s">
        <v>2288</v>
      </c>
      <c r="D2366" s="86" t="s">
        <v>26</v>
      </c>
      <c r="E2366" s="101">
        <v>313.29000000000002</v>
      </c>
    </row>
    <row r="2367" spans="2:5" ht="50.1" customHeight="1">
      <c r="B2367" s="86">
        <v>94975</v>
      </c>
      <c r="C2367" s="8" t="s">
        <v>2289</v>
      </c>
      <c r="D2367" s="86" t="s">
        <v>26</v>
      </c>
      <c r="E2367" s="101">
        <v>332.58</v>
      </c>
    </row>
    <row r="2368" spans="2:5" ht="50.1" customHeight="1">
      <c r="B2368" s="86">
        <v>96555</v>
      </c>
      <c r="C2368" s="8" t="s">
        <v>2290</v>
      </c>
      <c r="D2368" s="86" t="s">
        <v>26</v>
      </c>
      <c r="E2368" s="101">
        <v>402.36</v>
      </c>
    </row>
    <row r="2369" spans="2:5" ht="50.1" customHeight="1">
      <c r="B2369" s="86">
        <v>96556</v>
      </c>
      <c r="C2369" s="8" t="s">
        <v>2291</v>
      </c>
      <c r="D2369" s="86" t="s">
        <v>26</v>
      </c>
      <c r="E2369" s="101">
        <v>460.75</v>
      </c>
    </row>
    <row r="2370" spans="2:5" ht="50.1" customHeight="1">
      <c r="B2370" s="86">
        <v>96557</v>
      </c>
      <c r="C2370" s="8" t="s">
        <v>2292</v>
      </c>
      <c r="D2370" s="86" t="s">
        <v>26</v>
      </c>
      <c r="E2370" s="101">
        <v>361</v>
      </c>
    </row>
    <row r="2371" spans="2:5" ht="50.1" customHeight="1">
      <c r="B2371" s="86">
        <v>96558</v>
      </c>
      <c r="C2371" s="8" t="s">
        <v>2293</v>
      </c>
      <c r="D2371" s="86" t="s">
        <v>26</v>
      </c>
      <c r="E2371" s="101">
        <v>366.1</v>
      </c>
    </row>
    <row r="2372" spans="2:5" ht="50.1" customHeight="1">
      <c r="B2372" s="86">
        <v>99235</v>
      </c>
      <c r="C2372" s="8" t="s">
        <v>2294</v>
      </c>
      <c r="D2372" s="86" t="s">
        <v>26</v>
      </c>
      <c r="E2372" s="101">
        <v>324.95</v>
      </c>
    </row>
    <row r="2373" spans="2:5" ht="50.1" customHeight="1">
      <c r="B2373" s="86">
        <v>99431</v>
      </c>
      <c r="C2373" s="8" t="s">
        <v>2295</v>
      </c>
      <c r="D2373" s="86" t="s">
        <v>26</v>
      </c>
      <c r="E2373" s="101">
        <v>386.17</v>
      </c>
    </row>
    <row r="2374" spans="2:5" ht="50.1" customHeight="1">
      <c r="B2374" s="86">
        <v>99432</v>
      </c>
      <c r="C2374" s="8" t="s">
        <v>2296</v>
      </c>
      <c r="D2374" s="86" t="s">
        <v>26</v>
      </c>
      <c r="E2374" s="101">
        <v>365.5</v>
      </c>
    </row>
    <row r="2375" spans="2:5" ht="50.1" customHeight="1">
      <c r="B2375" s="86">
        <v>99433</v>
      </c>
      <c r="C2375" s="8" t="s">
        <v>2297</v>
      </c>
      <c r="D2375" s="86" t="s">
        <v>26</v>
      </c>
      <c r="E2375" s="101">
        <v>409.76</v>
      </c>
    </row>
    <row r="2376" spans="2:5" ht="50.1" customHeight="1">
      <c r="B2376" s="86">
        <v>99434</v>
      </c>
      <c r="C2376" s="8" t="s">
        <v>2298</v>
      </c>
      <c r="D2376" s="86" t="s">
        <v>26</v>
      </c>
      <c r="E2376" s="101">
        <v>389.4</v>
      </c>
    </row>
    <row r="2377" spans="2:5" ht="50.1" customHeight="1">
      <c r="B2377" s="86">
        <v>99435</v>
      </c>
      <c r="C2377" s="8" t="s">
        <v>2299</v>
      </c>
      <c r="D2377" s="86" t="s">
        <v>26</v>
      </c>
      <c r="E2377" s="101">
        <v>376.49</v>
      </c>
    </row>
    <row r="2378" spans="2:5" ht="50.1" customHeight="1">
      <c r="B2378" s="86">
        <v>99436</v>
      </c>
      <c r="C2378" s="8" t="s">
        <v>2300</v>
      </c>
      <c r="D2378" s="86" t="s">
        <v>26</v>
      </c>
      <c r="E2378" s="101">
        <v>424.52</v>
      </c>
    </row>
    <row r="2379" spans="2:5" ht="50.1" customHeight="1">
      <c r="B2379" s="86">
        <v>99437</v>
      </c>
      <c r="C2379" s="8" t="s">
        <v>2301</v>
      </c>
      <c r="D2379" s="86" t="s">
        <v>26</v>
      </c>
      <c r="E2379" s="101">
        <v>346.02</v>
      </c>
    </row>
    <row r="2380" spans="2:5" ht="50.1" customHeight="1">
      <c r="B2380" s="86">
        <v>99438</v>
      </c>
      <c r="C2380" s="8" t="s">
        <v>2302</v>
      </c>
      <c r="D2380" s="86" t="s">
        <v>26</v>
      </c>
      <c r="E2380" s="101">
        <v>350.47</v>
      </c>
    </row>
    <row r="2381" spans="2:5" ht="50.1" customHeight="1">
      <c r="B2381" s="86">
        <v>99439</v>
      </c>
      <c r="C2381" s="8" t="s">
        <v>2303</v>
      </c>
      <c r="D2381" s="86" t="s">
        <v>26</v>
      </c>
      <c r="E2381" s="101">
        <v>380.1</v>
      </c>
    </row>
    <row r="2382" spans="2:5" ht="50.1" customHeight="1">
      <c r="B2382" s="86" t="s">
        <v>2304</v>
      </c>
      <c r="C2382" s="8" t="s">
        <v>2305</v>
      </c>
      <c r="D2382" s="86" t="s">
        <v>6403</v>
      </c>
      <c r="E2382" s="101">
        <v>73.349999999999994</v>
      </c>
    </row>
    <row r="2383" spans="2:5" ht="50.1" customHeight="1">
      <c r="B2383" s="86" t="s">
        <v>2306</v>
      </c>
      <c r="C2383" s="8" t="s">
        <v>2307</v>
      </c>
      <c r="D2383" s="86" t="s">
        <v>6403</v>
      </c>
      <c r="E2383" s="101">
        <v>81.09</v>
      </c>
    </row>
    <row r="2384" spans="2:5" ht="50.1" customHeight="1">
      <c r="B2384" s="86" t="s">
        <v>2308</v>
      </c>
      <c r="C2384" s="8" t="s">
        <v>2309</v>
      </c>
      <c r="D2384" s="86" t="s">
        <v>6403</v>
      </c>
      <c r="E2384" s="101">
        <v>97.19</v>
      </c>
    </row>
    <row r="2385" spans="2:5" ht="50.1" customHeight="1">
      <c r="B2385" s="86" t="s">
        <v>2310</v>
      </c>
      <c r="C2385" s="8" t="s">
        <v>2311</v>
      </c>
      <c r="D2385" s="86" t="s">
        <v>6403</v>
      </c>
      <c r="E2385" s="101">
        <v>111.94</v>
      </c>
    </row>
    <row r="2386" spans="2:5" ht="50.1" customHeight="1">
      <c r="B2386" s="86" t="s">
        <v>2312</v>
      </c>
      <c r="C2386" s="8" t="s">
        <v>2313</v>
      </c>
      <c r="D2386" s="86" t="s">
        <v>6403</v>
      </c>
      <c r="E2386" s="101">
        <v>66.5</v>
      </c>
    </row>
    <row r="2387" spans="2:5" ht="50.1" customHeight="1">
      <c r="B2387" s="86" t="s">
        <v>2314</v>
      </c>
      <c r="C2387" s="8" t="s">
        <v>2315</v>
      </c>
      <c r="D2387" s="86" t="s">
        <v>6403</v>
      </c>
      <c r="E2387" s="101">
        <v>72.69</v>
      </c>
    </row>
    <row r="2388" spans="2:5" ht="50.1" customHeight="1">
      <c r="B2388" s="86" t="s">
        <v>2316</v>
      </c>
      <c r="C2388" s="8" t="s">
        <v>2317</v>
      </c>
      <c r="D2388" s="86" t="s">
        <v>26</v>
      </c>
      <c r="E2388" s="102">
        <v>94.25</v>
      </c>
    </row>
    <row r="2389" spans="2:5" ht="50.1" customHeight="1">
      <c r="B2389" s="86" t="s">
        <v>2318</v>
      </c>
      <c r="C2389" s="8" t="s">
        <v>25</v>
      </c>
      <c r="D2389" s="86" t="s">
        <v>26</v>
      </c>
      <c r="E2389" s="102">
        <v>121.3</v>
      </c>
    </row>
    <row r="2390" spans="2:5" ht="50.1" customHeight="1">
      <c r="B2390" s="86" t="s">
        <v>2319</v>
      </c>
      <c r="C2390" s="8" t="s">
        <v>2320</v>
      </c>
      <c r="D2390" s="86" t="s">
        <v>6403</v>
      </c>
      <c r="E2390" s="102">
        <v>27.39</v>
      </c>
    </row>
    <row r="2391" spans="2:5" ht="50.1" customHeight="1">
      <c r="B2391" s="86">
        <v>83518</v>
      </c>
      <c r="C2391" s="8" t="s">
        <v>2321</v>
      </c>
      <c r="D2391" s="86" t="s">
        <v>26</v>
      </c>
      <c r="E2391" s="102">
        <v>266.18</v>
      </c>
    </row>
    <row r="2392" spans="2:5" ht="50.1" customHeight="1">
      <c r="B2392" s="86">
        <v>95467</v>
      </c>
      <c r="C2392" s="8" t="s">
        <v>22</v>
      </c>
      <c r="D2392" s="86" t="s">
        <v>26</v>
      </c>
      <c r="E2392" s="102">
        <v>354.16</v>
      </c>
    </row>
    <row r="2393" spans="2:5" ht="50.1" customHeight="1">
      <c r="B2393" s="86">
        <v>68328</v>
      </c>
      <c r="C2393" s="8" t="s">
        <v>2322</v>
      </c>
      <c r="D2393" s="86" t="s">
        <v>6403</v>
      </c>
      <c r="E2393" s="102">
        <v>14.01</v>
      </c>
    </row>
    <row r="2394" spans="2:5" ht="50.1" customHeight="1">
      <c r="B2394" s="86" t="s">
        <v>2323</v>
      </c>
      <c r="C2394" s="8" t="s">
        <v>2324</v>
      </c>
      <c r="D2394" s="86" t="s">
        <v>6581</v>
      </c>
      <c r="E2394" s="102">
        <v>90.81</v>
      </c>
    </row>
    <row r="2395" spans="2:5" ht="50.1" customHeight="1">
      <c r="B2395" s="86">
        <v>79471</v>
      </c>
      <c r="C2395" s="8" t="s">
        <v>2325</v>
      </c>
      <c r="D2395" s="86" t="s">
        <v>6863</v>
      </c>
      <c r="E2395" s="102">
        <v>52.75</v>
      </c>
    </row>
    <row r="2396" spans="2:5" ht="50.1" customHeight="1">
      <c r="B2396" s="86">
        <v>98576</v>
      </c>
      <c r="C2396" s="8" t="s">
        <v>2326</v>
      </c>
      <c r="D2396" s="86" t="s">
        <v>6581</v>
      </c>
      <c r="E2396" s="102">
        <v>14.92</v>
      </c>
    </row>
    <row r="2397" spans="2:5" ht="50.1" customHeight="1">
      <c r="B2397" s="86">
        <v>93182</v>
      </c>
      <c r="C2397" s="8" t="s">
        <v>2327</v>
      </c>
      <c r="D2397" s="86" t="s">
        <v>6581</v>
      </c>
      <c r="E2397" s="102">
        <v>24.35</v>
      </c>
    </row>
    <row r="2398" spans="2:5" ht="50.1" customHeight="1">
      <c r="B2398" s="86">
        <v>93183</v>
      </c>
      <c r="C2398" s="8" t="s">
        <v>2328</v>
      </c>
      <c r="D2398" s="86" t="s">
        <v>6581</v>
      </c>
      <c r="E2398" s="102">
        <v>31.07</v>
      </c>
    </row>
    <row r="2399" spans="2:5" ht="50.1" customHeight="1">
      <c r="B2399" s="86">
        <v>93184</v>
      </c>
      <c r="C2399" s="8" t="s">
        <v>2329</v>
      </c>
      <c r="D2399" s="86" t="s">
        <v>6581</v>
      </c>
      <c r="E2399" s="102">
        <v>18.61</v>
      </c>
    </row>
    <row r="2400" spans="2:5" ht="50.1" customHeight="1">
      <c r="B2400" s="86">
        <v>93185</v>
      </c>
      <c r="C2400" s="8" t="s">
        <v>2330</v>
      </c>
      <c r="D2400" s="86" t="s">
        <v>6581</v>
      </c>
      <c r="E2400" s="102">
        <v>30.56</v>
      </c>
    </row>
    <row r="2401" spans="2:5" ht="50.1" customHeight="1">
      <c r="B2401" s="86">
        <v>93186</v>
      </c>
      <c r="C2401" s="8" t="s">
        <v>2331</v>
      </c>
      <c r="D2401" s="86" t="s">
        <v>6581</v>
      </c>
      <c r="E2401" s="102">
        <v>44.42</v>
      </c>
    </row>
    <row r="2402" spans="2:5" ht="50.1" customHeight="1">
      <c r="B2402" s="86">
        <v>93187</v>
      </c>
      <c r="C2402" s="8" t="s">
        <v>2332</v>
      </c>
      <c r="D2402" s="86" t="s">
        <v>6581</v>
      </c>
      <c r="E2402" s="102">
        <v>50.94</v>
      </c>
    </row>
    <row r="2403" spans="2:5" ht="50.1" customHeight="1">
      <c r="B2403" s="86">
        <v>93188</v>
      </c>
      <c r="C2403" s="8" t="s">
        <v>2333</v>
      </c>
      <c r="D2403" s="86" t="s">
        <v>6581</v>
      </c>
      <c r="E2403" s="102">
        <v>41.24</v>
      </c>
    </row>
    <row r="2404" spans="2:5" ht="50.1" customHeight="1">
      <c r="B2404" s="86">
        <v>93189</v>
      </c>
      <c r="C2404" s="8" t="s">
        <v>2334</v>
      </c>
      <c r="D2404" s="86" t="s">
        <v>6581</v>
      </c>
      <c r="E2404" s="102">
        <v>51.18</v>
      </c>
    </row>
    <row r="2405" spans="2:5" ht="50.1" customHeight="1">
      <c r="B2405" s="86">
        <v>93190</v>
      </c>
      <c r="C2405" s="8" t="s">
        <v>2335</v>
      </c>
      <c r="D2405" s="86" t="s">
        <v>6581</v>
      </c>
      <c r="E2405" s="102">
        <v>25.04</v>
      </c>
    </row>
    <row r="2406" spans="2:5" ht="50.1" customHeight="1">
      <c r="B2406" s="86">
        <v>93191</v>
      </c>
      <c r="C2406" s="8" t="s">
        <v>2336</v>
      </c>
      <c r="D2406" s="86" t="s">
        <v>6581</v>
      </c>
      <c r="E2406" s="102">
        <v>26.42</v>
      </c>
    </row>
    <row r="2407" spans="2:5" ht="50.1" customHeight="1">
      <c r="B2407" s="86">
        <v>93192</v>
      </c>
      <c r="C2407" s="8" t="s">
        <v>2337</v>
      </c>
      <c r="D2407" s="86" t="s">
        <v>6581</v>
      </c>
      <c r="E2407" s="102">
        <v>27.01</v>
      </c>
    </row>
    <row r="2408" spans="2:5" ht="50.1" customHeight="1">
      <c r="B2408" s="86">
        <v>93193</v>
      </c>
      <c r="C2408" s="8" t="s">
        <v>2338</v>
      </c>
      <c r="D2408" s="86" t="s">
        <v>6581</v>
      </c>
      <c r="E2408" s="101">
        <v>26.73</v>
      </c>
    </row>
    <row r="2409" spans="2:5" ht="50.1" customHeight="1">
      <c r="B2409" s="86">
        <v>93194</v>
      </c>
      <c r="C2409" s="8" t="s">
        <v>2339</v>
      </c>
      <c r="D2409" s="86" t="s">
        <v>6581</v>
      </c>
      <c r="E2409" s="101">
        <v>23.92</v>
      </c>
    </row>
    <row r="2410" spans="2:5" ht="50.1" customHeight="1">
      <c r="B2410" s="86">
        <v>93195</v>
      </c>
      <c r="C2410" s="8" t="s">
        <v>2340</v>
      </c>
      <c r="D2410" s="86" t="s">
        <v>6581</v>
      </c>
      <c r="E2410" s="101">
        <v>28.65</v>
      </c>
    </row>
    <row r="2411" spans="2:5" ht="50.1" customHeight="1">
      <c r="B2411" s="86">
        <v>93196</v>
      </c>
      <c r="C2411" s="8" t="s">
        <v>2341</v>
      </c>
      <c r="D2411" s="86" t="s">
        <v>6581</v>
      </c>
      <c r="E2411" s="101">
        <v>43.33</v>
      </c>
    </row>
    <row r="2412" spans="2:5" ht="50.1" customHeight="1">
      <c r="B2412" s="86">
        <v>93197</v>
      </c>
      <c r="C2412" s="8" t="s">
        <v>2342</v>
      </c>
      <c r="D2412" s="86" t="s">
        <v>6581</v>
      </c>
      <c r="E2412" s="101">
        <v>48.13</v>
      </c>
    </row>
    <row r="2413" spans="2:5" ht="50.1" customHeight="1">
      <c r="B2413" s="86">
        <v>93198</v>
      </c>
      <c r="C2413" s="8" t="s">
        <v>2343</v>
      </c>
      <c r="D2413" s="86" t="s">
        <v>6581</v>
      </c>
      <c r="E2413" s="101">
        <v>22.12</v>
      </c>
    </row>
    <row r="2414" spans="2:5" ht="50.1" customHeight="1">
      <c r="B2414" s="86">
        <v>93199</v>
      </c>
      <c r="C2414" s="8" t="s">
        <v>2344</v>
      </c>
      <c r="D2414" s="86" t="s">
        <v>6581</v>
      </c>
      <c r="E2414" s="102">
        <v>21.71</v>
      </c>
    </row>
    <row r="2415" spans="2:5" ht="50.1" customHeight="1">
      <c r="B2415" s="86">
        <v>93200</v>
      </c>
      <c r="C2415" s="8" t="s">
        <v>2345</v>
      </c>
      <c r="D2415" s="86" t="s">
        <v>6581</v>
      </c>
      <c r="E2415" s="102">
        <v>2.09</v>
      </c>
    </row>
    <row r="2416" spans="2:5" ht="50.1" customHeight="1">
      <c r="B2416" s="86">
        <v>93201</v>
      </c>
      <c r="C2416" s="8" t="s">
        <v>2346</v>
      </c>
      <c r="D2416" s="86" t="s">
        <v>6581</v>
      </c>
      <c r="E2416" s="102">
        <v>4.3600000000000003</v>
      </c>
    </row>
    <row r="2417" spans="2:5" ht="50.1" customHeight="1">
      <c r="B2417" s="86">
        <v>93202</v>
      </c>
      <c r="C2417" s="8" t="s">
        <v>2347</v>
      </c>
      <c r="D2417" s="86" t="s">
        <v>6581</v>
      </c>
      <c r="E2417" s="102">
        <v>16.22</v>
      </c>
    </row>
    <row r="2418" spans="2:5" ht="50.1" customHeight="1">
      <c r="B2418" s="86">
        <v>93203</v>
      </c>
      <c r="C2418" s="8" t="s">
        <v>2348</v>
      </c>
      <c r="D2418" s="86" t="s">
        <v>6581</v>
      </c>
      <c r="E2418" s="102">
        <v>10.81</v>
      </c>
    </row>
    <row r="2419" spans="2:5" ht="50.1" customHeight="1">
      <c r="B2419" s="86">
        <v>93204</v>
      </c>
      <c r="C2419" s="8" t="s">
        <v>2349</v>
      </c>
      <c r="D2419" s="86" t="s">
        <v>6581</v>
      </c>
      <c r="E2419" s="102">
        <v>33.49</v>
      </c>
    </row>
    <row r="2420" spans="2:5" ht="50.1" customHeight="1">
      <c r="B2420" s="86">
        <v>93205</v>
      </c>
      <c r="C2420" s="8" t="s">
        <v>2350</v>
      </c>
      <c r="D2420" s="86" t="s">
        <v>6581</v>
      </c>
      <c r="E2420" s="102">
        <v>20.399999999999999</v>
      </c>
    </row>
    <row r="2421" spans="2:5" ht="50.1" customHeight="1">
      <c r="B2421" s="86">
        <v>71623</v>
      </c>
      <c r="C2421" s="8" t="s">
        <v>2351</v>
      </c>
      <c r="D2421" s="86" t="s">
        <v>6581</v>
      </c>
      <c r="E2421" s="102">
        <v>24.15</v>
      </c>
    </row>
    <row r="2422" spans="2:5" ht="50.1" customHeight="1">
      <c r="B2422" s="86" t="s">
        <v>2352</v>
      </c>
      <c r="C2422" s="8" t="s">
        <v>2353</v>
      </c>
      <c r="D2422" s="86" t="s">
        <v>6341</v>
      </c>
      <c r="E2422" s="102">
        <v>24.2</v>
      </c>
    </row>
    <row r="2423" spans="2:5" ht="50.1" customHeight="1">
      <c r="B2423" s="86">
        <v>83513</v>
      </c>
      <c r="C2423" s="8" t="s">
        <v>2354</v>
      </c>
      <c r="D2423" s="86" t="s">
        <v>6863</v>
      </c>
      <c r="E2423" s="102">
        <v>7.68</v>
      </c>
    </row>
    <row r="2424" spans="2:5" ht="50.1" customHeight="1">
      <c r="B2424" s="86">
        <v>83514</v>
      </c>
      <c r="C2424" s="8" t="s">
        <v>2355</v>
      </c>
      <c r="D2424" s="86" t="s">
        <v>6863</v>
      </c>
      <c r="E2424" s="102">
        <v>6.68</v>
      </c>
    </row>
    <row r="2425" spans="2:5" ht="50.1" customHeight="1">
      <c r="B2425" s="86">
        <v>84153</v>
      </c>
      <c r="C2425" s="8" t="s">
        <v>2356</v>
      </c>
      <c r="D2425" s="86" t="s">
        <v>6863</v>
      </c>
      <c r="E2425" s="102">
        <v>53</v>
      </c>
    </row>
    <row r="2426" spans="2:5" ht="50.1" customHeight="1">
      <c r="B2426" s="86">
        <v>84154</v>
      </c>
      <c r="C2426" s="8" t="s">
        <v>2357</v>
      </c>
      <c r="D2426" s="86" t="s">
        <v>7888</v>
      </c>
      <c r="E2426" s="101">
        <v>109.04</v>
      </c>
    </row>
    <row r="2427" spans="2:5" ht="50.1" customHeight="1">
      <c r="B2427" s="86">
        <v>85233</v>
      </c>
      <c r="C2427" s="8" t="s">
        <v>2358</v>
      </c>
      <c r="D2427" s="86" t="s">
        <v>26</v>
      </c>
      <c r="E2427" s="101">
        <v>2192.5500000000002</v>
      </c>
    </row>
    <row r="2428" spans="2:5" ht="50.1" customHeight="1">
      <c r="B2428" s="86">
        <v>95952</v>
      </c>
      <c r="C2428" s="8" t="s">
        <v>2359</v>
      </c>
      <c r="D2428" s="86" t="s">
        <v>26</v>
      </c>
      <c r="E2428" s="101">
        <v>1277.9100000000001</v>
      </c>
    </row>
    <row r="2429" spans="2:5" ht="50.1" customHeight="1">
      <c r="B2429" s="86">
        <v>95953</v>
      </c>
      <c r="C2429" s="8" t="s">
        <v>2360</v>
      </c>
      <c r="D2429" s="86" t="s">
        <v>26</v>
      </c>
      <c r="E2429" s="101">
        <v>2118.9499999999998</v>
      </c>
    </row>
    <row r="2430" spans="2:5" ht="50.1" customHeight="1">
      <c r="B2430" s="86">
        <v>95954</v>
      </c>
      <c r="C2430" s="8" t="s">
        <v>2361</v>
      </c>
      <c r="D2430" s="86" t="s">
        <v>26</v>
      </c>
      <c r="E2430" s="101">
        <v>1514.24</v>
      </c>
    </row>
    <row r="2431" spans="2:5" ht="50.1" customHeight="1">
      <c r="B2431" s="86">
        <v>95955</v>
      </c>
      <c r="C2431" s="8" t="s">
        <v>2362</v>
      </c>
      <c r="D2431" s="86" t="s">
        <v>26</v>
      </c>
      <c r="E2431" s="101">
        <v>1890.52</v>
      </c>
    </row>
    <row r="2432" spans="2:5" ht="50.1" customHeight="1">
      <c r="B2432" s="86">
        <v>95956</v>
      </c>
      <c r="C2432" s="8" t="s">
        <v>2363</v>
      </c>
      <c r="D2432" s="86" t="s">
        <v>26</v>
      </c>
      <c r="E2432" s="101">
        <v>1490</v>
      </c>
    </row>
    <row r="2433" spans="2:5" ht="50.1" customHeight="1">
      <c r="B2433" s="86">
        <v>95957</v>
      </c>
      <c r="C2433" s="8" t="s">
        <v>2364</v>
      </c>
      <c r="D2433" s="86" t="s">
        <v>26</v>
      </c>
      <c r="E2433" s="101">
        <v>1860.25</v>
      </c>
    </row>
    <row r="2434" spans="2:5" ht="50.1" customHeight="1">
      <c r="B2434" s="86">
        <v>95969</v>
      </c>
      <c r="C2434" s="8" t="s">
        <v>2365</v>
      </c>
      <c r="D2434" s="86" t="s">
        <v>26</v>
      </c>
      <c r="E2434" s="101">
        <v>1765.87</v>
      </c>
    </row>
    <row r="2435" spans="2:5" ht="50.1" customHeight="1">
      <c r="B2435" s="86">
        <v>97733</v>
      </c>
      <c r="C2435" s="8" t="s">
        <v>2366</v>
      </c>
      <c r="D2435" s="86" t="s">
        <v>26</v>
      </c>
      <c r="E2435" s="101">
        <v>2142.81</v>
      </c>
    </row>
    <row r="2436" spans="2:5" ht="50.1" customHeight="1">
      <c r="B2436" s="86">
        <v>97734</v>
      </c>
      <c r="C2436" s="8" t="s">
        <v>2367</v>
      </c>
      <c r="D2436" s="86" t="s">
        <v>26</v>
      </c>
      <c r="E2436" s="102">
        <v>1862.79</v>
      </c>
    </row>
    <row r="2437" spans="2:5" ht="50.1" customHeight="1">
      <c r="B2437" s="86">
        <v>97735</v>
      </c>
      <c r="C2437" s="8" t="s">
        <v>2368</v>
      </c>
      <c r="D2437" s="86" t="s">
        <v>26</v>
      </c>
      <c r="E2437" s="102">
        <v>1531.68</v>
      </c>
    </row>
    <row r="2438" spans="2:5" ht="50.1" customHeight="1">
      <c r="B2438" s="86">
        <v>97736</v>
      </c>
      <c r="C2438" s="8" t="s">
        <v>2369</v>
      </c>
      <c r="D2438" s="86" t="s">
        <v>26</v>
      </c>
      <c r="E2438" s="102">
        <v>917.25</v>
      </c>
    </row>
    <row r="2439" spans="2:5" ht="50.1" customHeight="1">
      <c r="B2439" s="86">
        <v>97737</v>
      </c>
      <c r="C2439" s="8" t="s">
        <v>2370</v>
      </c>
      <c r="D2439" s="86" t="s">
        <v>26</v>
      </c>
      <c r="E2439" s="102">
        <v>2111.4299999999998</v>
      </c>
    </row>
    <row r="2440" spans="2:5" ht="50.1" customHeight="1">
      <c r="B2440" s="86">
        <v>97738</v>
      </c>
      <c r="C2440" s="8" t="s">
        <v>2371</v>
      </c>
      <c r="D2440" s="86" t="s">
        <v>26</v>
      </c>
      <c r="E2440" s="102">
        <v>2835.76</v>
      </c>
    </row>
    <row r="2441" spans="2:5" ht="50.1" customHeight="1">
      <c r="B2441" s="86">
        <v>97739</v>
      </c>
      <c r="C2441" s="8" t="s">
        <v>2372</v>
      </c>
      <c r="D2441" s="86" t="s">
        <v>26</v>
      </c>
      <c r="E2441" s="102">
        <v>1727.72</v>
      </c>
    </row>
    <row r="2442" spans="2:5" ht="50.1" customHeight="1">
      <c r="B2442" s="86">
        <v>97740</v>
      </c>
      <c r="C2442" s="8" t="s">
        <v>2373</v>
      </c>
      <c r="D2442" s="86" t="s">
        <v>26</v>
      </c>
      <c r="E2442" s="101">
        <v>1207.27</v>
      </c>
    </row>
    <row r="2443" spans="2:5" ht="50.1" customHeight="1">
      <c r="B2443" s="86">
        <v>98615</v>
      </c>
      <c r="C2443" s="8" t="s">
        <v>2374</v>
      </c>
      <c r="D2443" s="86" t="s">
        <v>6403</v>
      </c>
      <c r="E2443" s="102">
        <v>77.52</v>
      </c>
    </row>
    <row r="2444" spans="2:5" ht="50.1" customHeight="1">
      <c r="B2444" s="86">
        <v>98616</v>
      </c>
      <c r="C2444" s="8" t="s">
        <v>2375</v>
      </c>
      <c r="D2444" s="86" t="s">
        <v>6403</v>
      </c>
      <c r="E2444" s="102">
        <v>59.8</v>
      </c>
    </row>
    <row r="2445" spans="2:5" ht="50.1" customHeight="1">
      <c r="B2445" s="86">
        <v>98617</v>
      </c>
      <c r="C2445" s="8" t="s">
        <v>2376</v>
      </c>
      <c r="D2445" s="86" t="s">
        <v>6403</v>
      </c>
      <c r="E2445" s="101">
        <v>54.84</v>
      </c>
    </row>
    <row r="2446" spans="2:5" ht="50.1" customHeight="1">
      <c r="B2446" s="86">
        <v>98618</v>
      </c>
      <c r="C2446" s="8" t="s">
        <v>2377</v>
      </c>
      <c r="D2446" s="86" t="s">
        <v>6403</v>
      </c>
      <c r="E2446" s="101">
        <v>75.53</v>
      </c>
    </row>
    <row r="2447" spans="2:5" ht="50.1" customHeight="1">
      <c r="B2447" s="86">
        <v>98619</v>
      </c>
      <c r="C2447" s="8" t="s">
        <v>2378</v>
      </c>
      <c r="D2447" s="86" t="s">
        <v>6403</v>
      </c>
      <c r="E2447" s="101">
        <v>68.02</v>
      </c>
    </row>
    <row r="2448" spans="2:5" ht="50.1" customHeight="1">
      <c r="B2448" s="86">
        <v>98620</v>
      </c>
      <c r="C2448" s="8" t="s">
        <v>2379</v>
      </c>
      <c r="D2448" s="86" t="s">
        <v>6403</v>
      </c>
      <c r="E2448" s="101">
        <v>64.22</v>
      </c>
    </row>
    <row r="2449" spans="2:5" ht="50.1" customHeight="1">
      <c r="B2449" s="86">
        <v>98621</v>
      </c>
      <c r="C2449" s="8" t="s">
        <v>2380</v>
      </c>
      <c r="D2449" s="86" t="s">
        <v>6403</v>
      </c>
      <c r="E2449" s="102">
        <v>84.64</v>
      </c>
    </row>
    <row r="2450" spans="2:5" ht="50.1" customHeight="1">
      <c r="B2450" s="86">
        <v>98622</v>
      </c>
      <c r="C2450" s="8" t="s">
        <v>2381</v>
      </c>
      <c r="D2450" s="86" t="s">
        <v>6403</v>
      </c>
      <c r="E2450" s="102">
        <v>78.61</v>
      </c>
    </row>
    <row r="2451" spans="2:5" ht="50.1" customHeight="1">
      <c r="B2451" s="86">
        <v>98623</v>
      </c>
      <c r="C2451" s="8" t="s">
        <v>2382</v>
      </c>
      <c r="D2451" s="86" t="s">
        <v>6403</v>
      </c>
      <c r="E2451" s="101">
        <v>75.53</v>
      </c>
    </row>
    <row r="2452" spans="2:5" ht="50.1" customHeight="1">
      <c r="B2452" s="86">
        <v>98624</v>
      </c>
      <c r="C2452" s="8" t="s">
        <v>2383</v>
      </c>
      <c r="D2452" s="86" t="s">
        <v>6403</v>
      </c>
      <c r="E2452" s="101">
        <v>94.81</v>
      </c>
    </row>
    <row r="2453" spans="2:5" ht="50.1" customHeight="1">
      <c r="B2453" s="86">
        <v>98625</v>
      </c>
      <c r="C2453" s="8" t="s">
        <v>2384</v>
      </c>
      <c r="D2453" s="86" t="s">
        <v>6403</v>
      </c>
      <c r="E2453" s="101">
        <v>89.72</v>
      </c>
    </row>
    <row r="2454" spans="2:5" ht="50.1" customHeight="1">
      <c r="B2454" s="86">
        <v>98626</v>
      </c>
      <c r="C2454" s="8" t="s">
        <v>2385</v>
      </c>
      <c r="D2454" s="86" t="s">
        <v>6403</v>
      </c>
      <c r="E2454" s="101">
        <v>87.1</v>
      </c>
    </row>
    <row r="2455" spans="2:5" ht="50.1" customHeight="1">
      <c r="B2455" s="86">
        <v>98655</v>
      </c>
      <c r="C2455" s="8" t="s">
        <v>2386</v>
      </c>
      <c r="D2455" s="86" t="s">
        <v>6581</v>
      </c>
      <c r="E2455" s="102">
        <v>370.5</v>
      </c>
    </row>
    <row r="2456" spans="2:5" ht="50.1" customHeight="1">
      <c r="B2456" s="86">
        <v>98656</v>
      </c>
      <c r="C2456" s="8" t="s">
        <v>2387</v>
      </c>
      <c r="D2456" s="86" t="s">
        <v>6581</v>
      </c>
      <c r="E2456" s="101">
        <v>376.08</v>
      </c>
    </row>
    <row r="2457" spans="2:5" ht="50.1" customHeight="1">
      <c r="B2457" s="86">
        <v>98657</v>
      </c>
      <c r="C2457" s="8" t="s">
        <v>2388</v>
      </c>
      <c r="D2457" s="86" t="s">
        <v>6581</v>
      </c>
      <c r="E2457" s="101">
        <v>381.65</v>
      </c>
    </row>
    <row r="2458" spans="2:5" ht="50.1" customHeight="1">
      <c r="B2458" s="86">
        <v>98658</v>
      </c>
      <c r="C2458" s="8" t="s">
        <v>2389</v>
      </c>
      <c r="D2458" s="86" t="s">
        <v>6581</v>
      </c>
      <c r="E2458" s="101">
        <v>387.23</v>
      </c>
    </row>
    <row r="2459" spans="2:5" ht="50.1" customHeight="1">
      <c r="B2459" s="86">
        <v>98659</v>
      </c>
      <c r="C2459" s="8" t="s">
        <v>2390</v>
      </c>
      <c r="D2459" s="86" t="s">
        <v>6581</v>
      </c>
      <c r="E2459" s="101">
        <v>398.37</v>
      </c>
    </row>
    <row r="2460" spans="2:5" ht="50.1" customHeight="1">
      <c r="B2460" s="86">
        <v>98746</v>
      </c>
      <c r="C2460" s="8" t="s">
        <v>2391</v>
      </c>
      <c r="D2460" s="86" t="s">
        <v>6581</v>
      </c>
      <c r="E2460" s="102">
        <v>46.03</v>
      </c>
    </row>
    <row r="2461" spans="2:5" ht="50.1" customHeight="1">
      <c r="B2461" s="86">
        <v>98749</v>
      </c>
      <c r="C2461" s="8" t="s">
        <v>2392</v>
      </c>
      <c r="D2461" s="86" t="s">
        <v>6581</v>
      </c>
      <c r="E2461" s="101">
        <v>55.34</v>
      </c>
    </row>
    <row r="2462" spans="2:5" ht="50.1" customHeight="1">
      <c r="B2462" s="86">
        <v>98750</v>
      </c>
      <c r="C2462" s="8" t="s">
        <v>2393</v>
      </c>
      <c r="D2462" s="86" t="s">
        <v>6581</v>
      </c>
      <c r="E2462" s="101">
        <v>66.64</v>
      </c>
    </row>
    <row r="2463" spans="2:5" ht="50.1" customHeight="1">
      <c r="B2463" s="86">
        <v>98751</v>
      </c>
      <c r="C2463" s="8" t="s">
        <v>2394</v>
      </c>
      <c r="D2463" s="86" t="s">
        <v>6581</v>
      </c>
      <c r="E2463" s="101">
        <v>96.14</v>
      </c>
    </row>
    <row r="2464" spans="2:5" ht="50.1" customHeight="1">
      <c r="B2464" s="86">
        <v>98752</v>
      </c>
      <c r="C2464" s="8" t="s">
        <v>2395</v>
      </c>
      <c r="D2464" s="86" t="s">
        <v>6581</v>
      </c>
      <c r="E2464" s="101">
        <v>131.69</v>
      </c>
    </row>
    <row r="2465" spans="2:5" ht="50.1" customHeight="1">
      <c r="B2465" s="86">
        <v>98753</v>
      </c>
      <c r="C2465" s="8" t="s">
        <v>2396</v>
      </c>
      <c r="D2465" s="86" t="s">
        <v>6581</v>
      </c>
      <c r="E2465" s="101">
        <v>175.95</v>
      </c>
    </row>
    <row r="2466" spans="2:5" ht="50.1" customHeight="1">
      <c r="B2466" s="86">
        <v>98560</v>
      </c>
      <c r="C2466" s="8" t="s">
        <v>2397</v>
      </c>
      <c r="D2466" s="86" t="s">
        <v>6403</v>
      </c>
      <c r="E2466" s="101">
        <v>31.52</v>
      </c>
    </row>
    <row r="2467" spans="2:5" ht="50.1" customHeight="1">
      <c r="B2467" s="86">
        <v>98561</v>
      </c>
      <c r="C2467" s="8" t="s">
        <v>2398</v>
      </c>
      <c r="D2467" s="86" t="s">
        <v>6403</v>
      </c>
      <c r="E2467" s="101">
        <v>27.15</v>
      </c>
    </row>
    <row r="2468" spans="2:5" ht="50.1" customHeight="1">
      <c r="B2468" s="86">
        <v>98562</v>
      </c>
      <c r="C2468" s="8" t="s">
        <v>2399</v>
      </c>
      <c r="D2468" s="86" t="s">
        <v>6403</v>
      </c>
      <c r="E2468" s="101">
        <v>27.53</v>
      </c>
    </row>
    <row r="2469" spans="2:5" ht="50.1" customHeight="1">
      <c r="B2469" s="86">
        <v>83735</v>
      </c>
      <c r="C2469" s="8" t="s">
        <v>2400</v>
      </c>
      <c r="D2469" s="86" t="s">
        <v>6403</v>
      </c>
      <c r="E2469" s="101">
        <v>49.79</v>
      </c>
    </row>
    <row r="2470" spans="2:5" ht="50.1" customHeight="1">
      <c r="B2470" s="86">
        <v>98555</v>
      </c>
      <c r="C2470" s="8" t="s">
        <v>21911</v>
      </c>
      <c r="D2470" s="86" t="s">
        <v>6403</v>
      </c>
      <c r="E2470" s="101">
        <v>25.55</v>
      </c>
    </row>
    <row r="2471" spans="2:5" ht="50.1" customHeight="1">
      <c r="B2471" s="86">
        <v>98556</v>
      </c>
      <c r="C2471" s="8" t="s">
        <v>21912</v>
      </c>
      <c r="D2471" s="86" t="s">
        <v>6403</v>
      </c>
      <c r="E2471" s="101">
        <v>43.91</v>
      </c>
    </row>
    <row r="2472" spans="2:5" ht="50.1" customHeight="1">
      <c r="B2472" s="86">
        <v>98558</v>
      </c>
      <c r="C2472" s="8" t="s">
        <v>21913</v>
      </c>
      <c r="D2472" s="86" t="s">
        <v>6341</v>
      </c>
      <c r="E2472" s="101">
        <v>6.76</v>
      </c>
    </row>
    <row r="2473" spans="2:5" ht="50.1" customHeight="1">
      <c r="B2473" s="86">
        <v>98559</v>
      </c>
      <c r="C2473" s="8" t="s">
        <v>2401</v>
      </c>
      <c r="D2473" s="86" t="s">
        <v>6581</v>
      </c>
      <c r="E2473" s="101">
        <v>3.15</v>
      </c>
    </row>
    <row r="2474" spans="2:5" ht="50.1" customHeight="1">
      <c r="B2474" s="86">
        <v>68053</v>
      </c>
      <c r="C2474" s="8" t="s">
        <v>2402</v>
      </c>
      <c r="D2474" s="86" t="s">
        <v>6403</v>
      </c>
      <c r="E2474" s="101">
        <v>4.78</v>
      </c>
    </row>
    <row r="2475" spans="2:5" ht="50.1" customHeight="1">
      <c r="B2475" s="86" t="s">
        <v>2403</v>
      </c>
      <c r="C2475" s="8" t="s">
        <v>2404</v>
      </c>
      <c r="D2475" s="86" t="s">
        <v>6403</v>
      </c>
      <c r="E2475" s="101">
        <v>42.32</v>
      </c>
    </row>
    <row r="2476" spans="2:5" ht="50.1" customHeight="1">
      <c r="B2476" s="86">
        <v>98546</v>
      </c>
      <c r="C2476" s="8" t="s">
        <v>2405</v>
      </c>
      <c r="D2476" s="86" t="s">
        <v>6403</v>
      </c>
      <c r="E2476" s="101">
        <v>71.09</v>
      </c>
    </row>
    <row r="2477" spans="2:5" ht="50.1" customHeight="1">
      <c r="B2477" s="86">
        <v>98547</v>
      </c>
      <c r="C2477" s="8" t="s">
        <v>2406</v>
      </c>
      <c r="D2477" s="86" t="s">
        <v>6403</v>
      </c>
      <c r="E2477" s="101">
        <v>131.69999999999999</v>
      </c>
    </row>
    <row r="2478" spans="2:5" ht="50.1" customHeight="1">
      <c r="B2478" s="86" t="s">
        <v>2407</v>
      </c>
      <c r="C2478" s="8" t="s">
        <v>2408</v>
      </c>
      <c r="D2478" s="86" t="s">
        <v>6403</v>
      </c>
      <c r="E2478" s="101">
        <v>145.22999999999999</v>
      </c>
    </row>
    <row r="2479" spans="2:5" ht="50.1" customHeight="1">
      <c r="B2479" s="86" t="s">
        <v>2409</v>
      </c>
      <c r="C2479" s="8" t="s">
        <v>2410</v>
      </c>
      <c r="D2479" s="86" t="s">
        <v>6403</v>
      </c>
      <c r="E2479" s="101">
        <v>68.599999999999994</v>
      </c>
    </row>
    <row r="2480" spans="2:5" ht="50.1" customHeight="1">
      <c r="B2480" s="86" t="s">
        <v>2411</v>
      </c>
      <c r="C2480" s="8" t="s">
        <v>2412</v>
      </c>
      <c r="D2480" s="86" t="s">
        <v>6403</v>
      </c>
      <c r="E2480" s="101">
        <v>8.8000000000000007</v>
      </c>
    </row>
    <row r="2481" spans="2:5" ht="50.1" customHeight="1">
      <c r="B2481" s="86">
        <v>98557</v>
      </c>
      <c r="C2481" s="8" t="s">
        <v>2413</v>
      </c>
      <c r="D2481" s="86" t="s">
        <v>6403</v>
      </c>
      <c r="E2481" s="101">
        <v>29.54</v>
      </c>
    </row>
    <row r="2482" spans="2:5" ht="50.1" customHeight="1">
      <c r="B2482" s="86" t="s">
        <v>2414</v>
      </c>
      <c r="C2482" s="8" t="s">
        <v>2415</v>
      </c>
      <c r="D2482" s="86" t="s">
        <v>6403</v>
      </c>
      <c r="E2482" s="101">
        <v>25.14</v>
      </c>
    </row>
    <row r="2483" spans="2:5" ht="50.1" customHeight="1">
      <c r="B2483" s="86" t="s">
        <v>2416</v>
      </c>
      <c r="C2483" s="8" t="s">
        <v>2417</v>
      </c>
      <c r="D2483" s="86" t="s">
        <v>6403</v>
      </c>
      <c r="E2483" s="102">
        <v>48.11</v>
      </c>
    </row>
    <row r="2484" spans="2:5" ht="50.1" customHeight="1">
      <c r="B2484" s="86">
        <v>72124</v>
      </c>
      <c r="C2484" s="8" t="s">
        <v>2418</v>
      </c>
      <c r="D2484" s="86" t="s">
        <v>7888</v>
      </c>
      <c r="E2484" s="101">
        <v>91.51</v>
      </c>
    </row>
    <row r="2485" spans="2:5" ht="50.1" customHeight="1">
      <c r="B2485" s="86" t="s">
        <v>2419</v>
      </c>
      <c r="C2485" s="8" t="s">
        <v>2420</v>
      </c>
      <c r="D2485" s="86" t="s">
        <v>6581</v>
      </c>
      <c r="E2485" s="101">
        <v>48.16</v>
      </c>
    </row>
    <row r="2486" spans="2:5" ht="50.1" customHeight="1">
      <c r="B2486" s="86" t="s">
        <v>2421</v>
      </c>
      <c r="C2486" s="8" t="s">
        <v>2422</v>
      </c>
      <c r="D2486" s="86" t="s">
        <v>6403</v>
      </c>
      <c r="E2486" s="101">
        <v>159.36000000000001</v>
      </c>
    </row>
    <row r="2487" spans="2:5" ht="50.1" customHeight="1">
      <c r="B2487" s="86">
        <v>98563</v>
      </c>
      <c r="C2487" s="8" t="s">
        <v>2423</v>
      </c>
      <c r="D2487" s="86" t="s">
        <v>6403</v>
      </c>
      <c r="E2487" s="101">
        <v>21.56</v>
      </c>
    </row>
    <row r="2488" spans="2:5" ht="50.1" customHeight="1">
      <c r="B2488" s="86">
        <v>98564</v>
      </c>
      <c r="C2488" s="8" t="s">
        <v>2424</v>
      </c>
      <c r="D2488" s="86" t="s">
        <v>6403</v>
      </c>
      <c r="E2488" s="101">
        <v>31.59</v>
      </c>
    </row>
    <row r="2489" spans="2:5" ht="50.1" customHeight="1">
      <c r="B2489" s="86">
        <v>98565</v>
      </c>
      <c r="C2489" s="8" t="s">
        <v>2425</v>
      </c>
      <c r="D2489" s="86" t="s">
        <v>6403</v>
      </c>
      <c r="E2489" s="101">
        <v>31.14</v>
      </c>
    </row>
    <row r="2490" spans="2:5" ht="50.1" customHeight="1">
      <c r="B2490" s="86">
        <v>98566</v>
      </c>
      <c r="C2490" s="8" t="s">
        <v>2426</v>
      </c>
      <c r="D2490" s="86" t="s">
        <v>6403</v>
      </c>
      <c r="E2490" s="101">
        <v>41.18</v>
      </c>
    </row>
    <row r="2491" spans="2:5" ht="50.1" customHeight="1">
      <c r="B2491" s="86">
        <v>98567</v>
      </c>
      <c r="C2491" s="8" t="s">
        <v>2427</v>
      </c>
      <c r="D2491" s="86" t="s">
        <v>6403</v>
      </c>
      <c r="E2491" s="101">
        <v>40.29</v>
      </c>
    </row>
    <row r="2492" spans="2:5" ht="50.1" customHeight="1">
      <c r="B2492" s="86">
        <v>98568</v>
      </c>
      <c r="C2492" s="8" t="s">
        <v>2428</v>
      </c>
      <c r="D2492" s="86" t="s">
        <v>6403</v>
      </c>
      <c r="E2492" s="101">
        <v>50.3</v>
      </c>
    </row>
    <row r="2493" spans="2:5" ht="50.1" customHeight="1">
      <c r="B2493" s="86">
        <v>98569</v>
      </c>
      <c r="C2493" s="8" t="s">
        <v>2429</v>
      </c>
      <c r="D2493" s="86" t="s">
        <v>6403</v>
      </c>
      <c r="E2493" s="101">
        <v>49.85</v>
      </c>
    </row>
    <row r="2494" spans="2:5" ht="50.1" customHeight="1">
      <c r="B2494" s="86">
        <v>98570</v>
      </c>
      <c r="C2494" s="8" t="s">
        <v>2430</v>
      </c>
      <c r="D2494" s="86" t="s">
        <v>6403</v>
      </c>
      <c r="E2494" s="101">
        <v>59.9</v>
      </c>
    </row>
    <row r="2495" spans="2:5" ht="50.1" customHeight="1">
      <c r="B2495" s="86">
        <v>98571</v>
      </c>
      <c r="C2495" s="8" t="s">
        <v>2431</v>
      </c>
      <c r="D2495" s="86" t="s">
        <v>6403</v>
      </c>
      <c r="E2495" s="101">
        <v>25.65</v>
      </c>
    </row>
    <row r="2496" spans="2:5" ht="50.1" customHeight="1">
      <c r="B2496" s="86">
        <v>98572</v>
      </c>
      <c r="C2496" s="8" t="s">
        <v>2432</v>
      </c>
      <c r="D2496" s="86" t="s">
        <v>6403</v>
      </c>
      <c r="E2496" s="101">
        <v>31.66</v>
      </c>
    </row>
    <row r="2497" spans="2:5" ht="50.1" customHeight="1">
      <c r="B2497" s="86">
        <v>98573</v>
      </c>
      <c r="C2497" s="8" t="s">
        <v>2433</v>
      </c>
      <c r="D2497" s="86" t="s">
        <v>6403</v>
      </c>
      <c r="E2497" s="101">
        <v>41.41</v>
      </c>
    </row>
    <row r="2498" spans="2:5" ht="50.1" customHeight="1">
      <c r="B2498" s="86" t="s">
        <v>2434</v>
      </c>
      <c r="C2498" s="8" t="s">
        <v>2435</v>
      </c>
      <c r="D2498" s="86" t="s">
        <v>6581</v>
      </c>
      <c r="E2498" s="101">
        <v>21.95</v>
      </c>
    </row>
    <row r="2499" spans="2:5" ht="50.1" customHeight="1">
      <c r="B2499" s="86" t="s">
        <v>2436</v>
      </c>
      <c r="C2499" s="8" t="s">
        <v>2437</v>
      </c>
      <c r="D2499" s="86" t="s">
        <v>6581</v>
      </c>
      <c r="E2499" s="101">
        <v>34.049999999999997</v>
      </c>
    </row>
    <row r="2500" spans="2:5" ht="50.1" customHeight="1">
      <c r="B2500" s="86">
        <v>91831</v>
      </c>
      <c r="C2500" s="8" t="s">
        <v>2438</v>
      </c>
      <c r="D2500" s="86" t="s">
        <v>6581</v>
      </c>
      <c r="E2500" s="101">
        <v>4.93</v>
      </c>
    </row>
    <row r="2501" spans="2:5" ht="50.1" customHeight="1">
      <c r="B2501" s="86">
        <v>91833</v>
      </c>
      <c r="C2501" s="8" t="s">
        <v>21796</v>
      </c>
      <c r="D2501" s="86" t="s">
        <v>6581</v>
      </c>
      <c r="E2501" s="101">
        <v>5.25</v>
      </c>
    </row>
    <row r="2502" spans="2:5" ht="50.1" customHeight="1">
      <c r="B2502" s="86">
        <v>91834</v>
      </c>
      <c r="C2502" s="8" t="s">
        <v>2439</v>
      </c>
      <c r="D2502" s="86" t="s">
        <v>6581</v>
      </c>
      <c r="E2502" s="101">
        <v>5.54</v>
      </c>
    </row>
    <row r="2503" spans="2:5" ht="50.1" customHeight="1">
      <c r="B2503" s="86">
        <v>91835</v>
      </c>
      <c r="C2503" s="8" t="s">
        <v>21797</v>
      </c>
      <c r="D2503" s="86" t="s">
        <v>6581</v>
      </c>
      <c r="E2503" s="101">
        <v>6.35</v>
      </c>
    </row>
    <row r="2504" spans="2:5" ht="50.1" customHeight="1">
      <c r="B2504" s="86">
        <v>91836</v>
      </c>
      <c r="C2504" s="8" t="s">
        <v>2440</v>
      </c>
      <c r="D2504" s="86" t="s">
        <v>6581</v>
      </c>
      <c r="E2504" s="101">
        <v>7.3</v>
      </c>
    </row>
    <row r="2505" spans="2:5" ht="50.1" customHeight="1">
      <c r="B2505" s="86">
        <v>91837</v>
      </c>
      <c r="C2505" s="8" t="s">
        <v>21798</v>
      </c>
      <c r="D2505" s="86" t="s">
        <v>6581</v>
      </c>
      <c r="E2505" s="101">
        <v>9.18</v>
      </c>
    </row>
    <row r="2506" spans="2:5" ht="50.1" customHeight="1">
      <c r="B2506" s="86">
        <v>91839</v>
      </c>
      <c r="C2506" s="8" t="s">
        <v>21799</v>
      </c>
      <c r="D2506" s="86" t="s">
        <v>6581</v>
      </c>
      <c r="E2506" s="101">
        <v>7.05</v>
      </c>
    </row>
    <row r="2507" spans="2:5" ht="50.1" customHeight="1">
      <c r="B2507" s="86">
        <v>91840</v>
      </c>
      <c r="C2507" s="8" t="s">
        <v>21800</v>
      </c>
      <c r="D2507" s="86" t="s">
        <v>6581</v>
      </c>
      <c r="E2507" s="101">
        <v>9.0299999999999994</v>
      </c>
    </row>
    <row r="2508" spans="2:5" ht="50.1" customHeight="1">
      <c r="B2508" s="86">
        <v>91841</v>
      </c>
      <c r="C2508" s="8" t="s">
        <v>21801</v>
      </c>
      <c r="D2508" s="86" t="s">
        <v>6581</v>
      </c>
      <c r="E2508" s="101">
        <v>8.48</v>
      </c>
    </row>
    <row r="2509" spans="2:5" ht="50.1" customHeight="1">
      <c r="B2509" s="86">
        <v>91842</v>
      </c>
      <c r="C2509" s="8" t="s">
        <v>2441</v>
      </c>
      <c r="D2509" s="86" t="s">
        <v>6581</v>
      </c>
      <c r="E2509" s="101">
        <v>3.79</v>
      </c>
    </row>
    <row r="2510" spans="2:5" ht="50.1" customHeight="1">
      <c r="B2510" s="86">
        <v>91843</v>
      </c>
      <c r="C2510" s="8" t="s">
        <v>21802</v>
      </c>
      <c r="D2510" s="86" t="s">
        <v>6581</v>
      </c>
      <c r="E2510" s="101">
        <v>4.1100000000000003</v>
      </c>
    </row>
    <row r="2511" spans="2:5" ht="50.1" customHeight="1">
      <c r="B2511" s="86">
        <v>91844</v>
      </c>
      <c r="C2511" s="8" t="s">
        <v>2442</v>
      </c>
      <c r="D2511" s="86" t="s">
        <v>6581</v>
      </c>
      <c r="E2511" s="101">
        <v>4.41</v>
      </c>
    </row>
    <row r="2512" spans="2:5" ht="50.1" customHeight="1">
      <c r="B2512" s="86">
        <v>91845</v>
      </c>
      <c r="C2512" s="8" t="s">
        <v>21803</v>
      </c>
      <c r="D2512" s="86" t="s">
        <v>6581</v>
      </c>
      <c r="E2512" s="101">
        <v>5.22</v>
      </c>
    </row>
    <row r="2513" spans="2:5" ht="50.1" customHeight="1">
      <c r="B2513" s="86">
        <v>91846</v>
      </c>
      <c r="C2513" s="8" t="s">
        <v>2443</v>
      </c>
      <c r="D2513" s="86" t="s">
        <v>6581</v>
      </c>
      <c r="E2513" s="101">
        <v>6.17</v>
      </c>
    </row>
    <row r="2514" spans="2:5" ht="50.1" customHeight="1">
      <c r="B2514" s="86">
        <v>91847</v>
      </c>
      <c r="C2514" s="8" t="s">
        <v>21804</v>
      </c>
      <c r="D2514" s="86" t="s">
        <v>6581</v>
      </c>
      <c r="E2514" s="101">
        <v>8.0500000000000007</v>
      </c>
    </row>
    <row r="2515" spans="2:5" ht="50.1" customHeight="1">
      <c r="B2515" s="86">
        <v>91849</v>
      </c>
      <c r="C2515" s="8" t="s">
        <v>21805</v>
      </c>
      <c r="D2515" s="86" t="s">
        <v>6581</v>
      </c>
      <c r="E2515" s="101">
        <v>5.92</v>
      </c>
    </row>
    <row r="2516" spans="2:5" ht="50.1" customHeight="1">
      <c r="B2516" s="86">
        <v>91850</v>
      </c>
      <c r="C2516" s="8" t="s">
        <v>21806</v>
      </c>
      <c r="D2516" s="86" t="s">
        <v>6581</v>
      </c>
      <c r="E2516" s="101">
        <v>7.94</v>
      </c>
    </row>
    <row r="2517" spans="2:5" ht="50.1" customHeight="1">
      <c r="B2517" s="86">
        <v>91851</v>
      </c>
      <c r="C2517" s="8" t="s">
        <v>21807</v>
      </c>
      <c r="D2517" s="86" t="s">
        <v>6581</v>
      </c>
      <c r="E2517" s="101">
        <v>7.39</v>
      </c>
    </row>
    <row r="2518" spans="2:5" ht="50.1" customHeight="1">
      <c r="B2518" s="86">
        <v>91852</v>
      </c>
      <c r="C2518" s="8" t="s">
        <v>2444</v>
      </c>
      <c r="D2518" s="86" t="s">
        <v>6581</v>
      </c>
      <c r="E2518" s="101">
        <v>5.57</v>
      </c>
    </row>
    <row r="2519" spans="2:5" ht="50.1" customHeight="1">
      <c r="B2519" s="86">
        <v>91853</v>
      </c>
      <c r="C2519" s="8" t="s">
        <v>21808</v>
      </c>
      <c r="D2519" s="86" t="s">
        <v>6581</v>
      </c>
      <c r="E2519" s="102">
        <v>5.86</v>
      </c>
    </row>
    <row r="2520" spans="2:5" ht="50.1" customHeight="1">
      <c r="B2520" s="86">
        <v>91854</v>
      </c>
      <c r="C2520" s="8" t="s">
        <v>2445</v>
      </c>
      <c r="D2520" s="86" t="s">
        <v>6581</v>
      </c>
      <c r="E2520" s="102">
        <v>6.17</v>
      </c>
    </row>
    <row r="2521" spans="2:5" ht="50.1" customHeight="1">
      <c r="B2521" s="86">
        <v>91855</v>
      </c>
      <c r="C2521" s="8" t="s">
        <v>21809</v>
      </c>
      <c r="D2521" s="86" t="s">
        <v>6581</v>
      </c>
      <c r="E2521" s="101">
        <v>6.91</v>
      </c>
    </row>
    <row r="2522" spans="2:5" ht="50.1" customHeight="1">
      <c r="B2522" s="86">
        <v>91856</v>
      </c>
      <c r="C2522" s="8" t="s">
        <v>2446</v>
      </c>
      <c r="D2522" s="86" t="s">
        <v>6581</v>
      </c>
      <c r="E2522" s="101">
        <v>7.85</v>
      </c>
    </row>
    <row r="2523" spans="2:5" ht="50.1" customHeight="1">
      <c r="B2523" s="86">
        <v>91857</v>
      </c>
      <c r="C2523" s="8" t="s">
        <v>21810</v>
      </c>
      <c r="D2523" s="86" t="s">
        <v>6581</v>
      </c>
      <c r="E2523" s="101">
        <v>9.58</v>
      </c>
    </row>
    <row r="2524" spans="2:5" ht="50.1" customHeight="1">
      <c r="B2524" s="86">
        <v>91859</v>
      </c>
      <c r="C2524" s="8" t="s">
        <v>21811</v>
      </c>
      <c r="D2524" s="86" t="s">
        <v>6581</v>
      </c>
      <c r="E2524" s="101">
        <v>7.61</v>
      </c>
    </row>
    <row r="2525" spans="2:5" ht="50.1" customHeight="1">
      <c r="B2525" s="86">
        <v>91860</v>
      </c>
      <c r="C2525" s="8" t="s">
        <v>21812</v>
      </c>
      <c r="D2525" s="86" t="s">
        <v>6581</v>
      </c>
      <c r="E2525" s="101">
        <v>9.5399999999999991</v>
      </c>
    </row>
    <row r="2526" spans="2:5" ht="50.1" customHeight="1">
      <c r="B2526" s="86">
        <v>91861</v>
      </c>
      <c r="C2526" s="8" t="s">
        <v>21813</v>
      </c>
      <c r="D2526" s="86" t="s">
        <v>6581</v>
      </c>
      <c r="E2526" s="101">
        <v>9.0299999999999994</v>
      </c>
    </row>
    <row r="2527" spans="2:5" ht="50.1" customHeight="1">
      <c r="B2527" s="86">
        <v>91862</v>
      </c>
      <c r="C2527" s="8" t="s">
        <v>2447</v>
      </c>
      <c r="D2527" s="86" t="s">
        <v>6581</v>
      </c>
      <c r="E2527" s="101">
        <v>6.02</v>
      </c>
    </row>
    <row r="2528" spans="2:5" ht="50.1" customHeight="1">
      <c r="B2528" s="86">
        <v>91863</v>
      </c>
      <c r="C2528" s="8" t="s">
        <v>2448</v>
      </c>
      <c r="D2528" s="86" t="s">
        <v>6581</v>
      </c>
      <c r="E2528" s="101">
        <v>7.11</v>
      </c>
    </row>
    <row r="2529" spans="2:5" ht="50.1" customHeight="1">
      <c r="B2529" s="86">
        <v>91864</v>
      </c>
      <c r="C2529" s="8" t="s">
        <v>2449</v>
      </c>
      <c r="D2529" s="86" t="s">
        <v>6581</v>
      </c>
      <c r="E2529" s="101">
        <v>9.43</v>
      </c>
    </row>
    <row r="2530" spans="2:5" ht="50.1" customHeight="1">
      <c r="B2530" s="86">
        <v>91865</v>
      </c>
      <c r="C2530" s="8" t="s">
        <v>2450</v>
      </c>
      <c r="D2530" s="86" t="s">
        <v>6581</v>
      </c>
      <c r="E2530" s="101">
        <v>11.74</v>
      </c>
    </row>
    <row r="2531" spans="2:5" ht="50.1" customHeight="1">
      <c r="B2531" s="86">
        <v>91866</v>
      </c>
      <c r="C2531" s="8" t="s">
        <v>2451</v>
      </c>
      <c r="D2531" s="86" t="s">
        <v>6581</v>
      </c>
      <c r="E2531" s="101">
        <v>4.9800000000000004</v>
      </c>
    </row>
    <row r="2532" spans="2:5" ht="50.1" customHeight="1">
      <c r="B2532" s="86">
        <v>91867</v>
      </c>
      <c r="C2532" s="8" t="s">
        <v>2452</v>
      </c>
      <c r="D2532" s="86" t="s">
        <v>6581</v>
      </c>
      <c r="E2532" s="101">
        <v>6.07</v>
      </c>
    </row>
    <row r="2533" spans="2:5" ht="50.1" customHeight="1">
      <c r="B2533" s="86">
        <v>91868</v>
      </c>
      <c r="C2533" s="8" t="s">
        <v>2453</v>
      </c>
      <c r="D2533" s="86" t="s">
        <v>6581</v>
      </c>
      <c r="E2533" s="101">
        <v>8.4</v>
      </c>
    </row>
    <row r="2534" spans="2:5" ht="50.1" customHeight="1">
      <c r="B2534" s="86">
        <v>91869</v>
      </c>
      <c r="C2534" s="8" t="s">
        <v>2454</v>
      </c>
      <c r="D2534" s="86" t="s">
        <v>6581</v>
      </c>
      <c r="E2534" s="101">
        <v>10.72</v>
      </c>
    </row>
    <row r="2535" spans="2:5" ht="50.1" customHeight="1">
      <c r="B2535" s="86">
        <v>91870</v>
      </c>
      <c r="C2535" s="8" t="s">
        <v>2455</v>
      </c>
      <c r="D2535" s="86" t="s">
        <v>6581</v>
      </c>
      <c r="E2535" s="101">
        <v>7.19</v>
      </c>
    </row>
    <row r="2536" spans="2:5" ht="50.1" customHeight="1">
      <c r="B2536" s="86">
        <v>91871</v>
      </c>
      <c r="C2536" s="8" t="s">
        <v>2456</v>
      </c>
      <c r="D2536" s="86" t="s">
        <v>6581</v>
      </c>
      <c r="E2536" s="101">
        <v>8.32</v>
      </c>
    </row>
    <row r="2537" spans="2:5" ht="50.1" customHeight="1">
      <c r="B2537" s="86">
        <v>91872</v>
      </c>
      <c r="C2537" s="8" t="s">
        <v>2457</v>
      </c>
      <c r="D2537" s="86" t="s">
        <v>6581</v>
      </c>
      <c r="E2537" s="101">
        <v>10.63</v>
      </c>
    </row>
    <row r="2538" spans="2:5" ht="50.1" customHeight="1">
      <c r="B2538" s="86">
        <v>91873</v>
      </c>
      <c r="C2538" s="8" t="s">
        <v>2458</v>
      </c>
      <c r="D2538" s="86" t="s">
        <v>6581</v>
      </c>
      <c r="E2538" s="101">
        <v>12.92</v>
      </c>
    </row>
    <row r="2539" spans="2:5" ht="50.1" customHeight="1">
      <c r="B2539" s="86">
        <v>93008</v>
      </c>
      <c r="C2539" s="8" t="s">
        <v>2459</v>
      </c>
      <c r="D2539" s="86" t="s">
        <v>6581</v>
      </c>
      <c r="E2539" s="101">
        <v>10.36</v>
      </c>
    </row>
    <row r="2540" spans="2:5" ht="50.1" customHeight="1">
      <c r="B2540" s="86">
        <v>93009</v>
      </c>
      <c r="C2540" s="8" t="s">
        <v>2460</v>
      </c>
      <c r="D2540" s="86" t="s">
        <v>6581</v>
      </c>
      <c r="E2540" s="101">
        <v>15.17</v>
      </c>
    </row>
    <row r="2541" spans="2:5" ht="50.1" customHeight="1">
      <c r="B2541" s="86">
        <v>93010</v>
      </c>
      <c r="C2541" s="8" t="s">
        <v>2461</v>
      </c>
      <c r="D2541" s="86" t="s">
        <v>6581</v>
      </c>
      <c r="E2541" s="101">
        <v>21</v>
      </c>
    </row>
    <row r="2542" spans="2:5" ht="50.1" customHeight="1">
      <c r="B2542" s="86">
        <v>93011</v>
      </c>
      <c r="C2542" s="8" t="s">
        <v>2462</v>
      </c>
      <c r="D2542" s="86" t="s">
        <v>6581</v>
      </c>
      <c r="E2542" s="101">
        <v>25.6</v>
      </c>
    </row>
    <row r="2543" spans="2:5" ht="50.1" customHeight="1">
      <c r="B2543" s="86">
        <v>93012</v>
      </c>
      <c r="C2543" s="8" t="s">
        <v>2463</v>
      </c>
      <c r="D2543" s="86" t="s">
        <v>6581</v>
      </c>
      <c r="E2543" s="102">
        <v>38.479999999999997</v>
      </c>
    </row>
    <row r="2544" spans="2:5" ht="50.1" customHeight="1">
      <c r="B2544" s="86">
        <v>95726</v>
      </c>
      <c r="C2544" s="8" t="s">
        <v>2464</v>
      </c>
      <c r="D2544" s="86" t="s">
        <v>6581</v>
      </c>
      <c r="E2544" s="101">
        <v>4.0199999999999996</v>
      </c>
    </row>
    <row r="2545" spans="2:5" ht="50.1" customHeight="1">
      <c r="B2545" s="86">
        <v>95727</v>
      </c>
      <c r="C2545" s="8" t="s">
        <v>2465</v>
      </c>
      <c r="D2545" s="86" t="s">
        <v>6581</v>
      </c>
      <c r="E2545" s="101">
        <v>4.62</v>
      </c>
    </row>
    <row r="2546" spans="2:5" ht="50.1" customHeight="1">
      <c r="B2546" s="86">
        <v>95728</v>
      </c>
      <c r="C2546" s="8" t="s">
        <v>2466</v>
      </c>
      <c r="D2546" s="86" t="s">
        <v>6581</v>
      </c>
      <c r="E2546" s="101">
        <v>5.88</v>
      </c>
    </row>
    <row r="2547" spans="2:5" ht="50.1" customHeight="1">
      <c r="B2547" s="86">
        <v>95729</v>
      </c>
      <c r="C2547" s="8" t="s">
        <v>2467</v>
      </c>
      <c r="D2547" s="86" t="s">
        <v>6581</v>
      </c>
      <c r="E2547" s="101">
        <v>5.42</v>
      </c>
    </row>
    <row r="2548" spans="2:5" ht="50.1" customHeight="1">
      <c r="B2548" s="86">
        <v>95730</v>
      </c>
      <c r="C2548" s="8" t="s">
        <v>2468</v>
      </c>
      <c r="D2548" s="86" t="s">
        <v>6581</v>
      </c>
      <c r="E2548" s="101">
        <v>6.02</v>
      </c>
    </row>
    <row r="2549" spans="2:5" ht="50.1" customHeight="1">
      <c r="B2549" s="86">
        <v>95731</v>
      </c>
      <c r="C2549" s="8" t="s">
        <v>2469</v>
      </c>
      <c r="D2549" s="86" t="s">
        <v>6581</v>
      </c>
      <c r="E2549" s="101">
        <v>7.29</v>
      </c>
    </row>
    <row r="2550" spans="2:5" ht="50.1" customHeight="1">
      <c r="B2550" s="86">
        <v>95732</v>
      </c>
      <c r="C2550" s="8" t="s">
        <v>2470</v>
      </c>
      <c r="D2550" s="86" t="s">
        <v>6341</v>
      </c>
      <c r="E2550" s="101">
        <v>2.95</v>
      </c>
    </row>
    <row r="2551" spans="2:5" ht="50.1" customHeight="1">
      <c r="B2551" s="86">
        <v>95745</v>
      </c>
      <c r="C2551" s="8" t="s">
        <v>2471</v>
      </c>
      <c r="D2551" s="86" t="s">
        <v>6581</v>
      </c>
      <c r="E2551" s="101">
        <v>15.64</v>
      </c>
    </row>
    <row r="2552" spans="2:5" ht="50.1" customHeight="1">
      <c r="B2552" s="86">
        <v>95746</v>
      </c>
      <c r="C2552" s="8" t="s">
        <v>2472</v>
      </c>
      <c r="D2552" s="86" t="s">
        <v>6581</v>
      </c>
      <c r="E2552" s="101">
        <v>19.57</v>
      </c>
    </row>
    <row r="2553" spans="2:5" ht="50.1" customHeight="1">
      <c r="B2553" s="86">
        <v>95747</v>
      </c>
      <c r="C2553" s="8" t="s">
        <v>2473</v>
      </c>
      <c r="D2553" s="86" t="s">
        <v>6581</v>
      </c>
      <c r="E2553" s="101">
        <v>32.880000000000003</v>
      </c>
    </row>
    <row r="2554" spans="2:5" ht="50.1" customHeight="1">
      <c r="B2554" s="86">
        <v>95748</v>
      </c>
      <c r="C2554" s="8" t="s">
        <v>2474</v>
      </c>
      <c r="D2554" s="86" t="s">
        <v>6581</v>
      </c>
      <c r="E2554" s="101">
        <v>35.46</v>
      </c>
    </row>
    <row r="2555" spans="2:5" ht="50.1" customHeight="1">
      <c r="B2555" s="86">
        <v>95749</v>
      </c>
      <c r="C2555" s="8" t="s">
        <v>2475</v>
      </c>
      <c r="D2555" s="86" t="s">
        <v>6581</v>
      </c>
      <c r="E2555" s="101">
        <v>20.22</v>
      </c>
    </row>
    <row r="2556" spans="2:5" ht="50.1" customHeight="1">
      <c r="B2556" s="86">
        <v>95750</v>
      </c>
      <c r="C2556" s="8" t="s">
        <v>2476</v>
      </c>
      <c r="D2556" s="86" t="s">
        <v>6581</v>
      </c>
      <c r="E2556" s="101">
        <v>24.04</v>
      </c>
    </row>
    <row r="2557" spans="2:5" ht="50.1" customHeight="1">
      <c r="B2557" s="86">
        <v>95751</v>
      </c>
      <c r="C2557" s="8" t="s">
        <v>2477</v>
      </c>
      <c r="D2557" s="86" t="s">
        <v>6581</v>
      </c>
      <c r="E2557" s="101">
        <v>37.22</v>
      </c>
    </row>
    <row r="2558" spans="2:5" ht="50.1" customHeight="1">
      <c r="B2558" s="86">
        <v>95752</v>
      </c>
      <c r="C2558" s="8" t="s">
        <v>2478</v>
      </c>
      <c r="D2558" s="86" t="s">
        <v>6581</v>
      </c>
      <c r="E2558" s="101">
        <v>39.64</v>
      </c>
    </row>
    <row r="2559" spans="2:5" ht="50.1" customHeight="1">
      <c r="B2559" s="86">
        <v>97667</v>
      </c>
      <c r="C2559" s="8" t="s">
        <v>21814</v>
      </c>
      <c r="D2559" s="86" t="s">
        <v>6581</v>
      </c>
      <c r="E2559" s="101">
        <v>6.16</v>
      </c>
    </row>
    <row r="2560" spans="2:5" ht="50.1" customHeight="1">
      <c r="B2560" s="86">
        <v>97668</v>
      </c>
      <c r="C2560" s="8" t="s">
        <v>21815</v>
      </c>
      <c r="D2560" s="86" t="s">
        <v>6581</v>
      </c>
      <c r="E2560" s="101">
        <v>9.3699999999999992</v>
      </c>
    </row>
    <row r="2561" spans="2:5" ht="50.1" customHeight="1">
      <c r="B2561" s="86">
        <v>97669</v>
      </c>
      <c r="C2561" s="8" t="s">
        <v>21816</v>
      </c>
      <c r="D2561" s="86" t="s">
        <v>6581</v>
      </c>
      <c r="E2561" s="101">
        <v>14.76</v>
      </c>
    </row>
    <row r="2562" spans="2:5" ht="50.1" customHeight="1">
      <c r="B2562" s="86">
        <v>97670</v>
      </c>
      <c r="C2562" s="8" t="s">
        <v>21817</v>
      </c>
      <c r="D2562" s="86" t="s">
        <v>6581</v>
      </c>
      <c r="E2562" s="101">
        <v>19.14</v>
      </c>
    </row>
    <row r="2563" spans="2:5" ht="50.1" customHeight="1">
      <c r="B2563" s="86">
        <v>72263</v>
      </c>
      <c r="C2563" s="8" t="s">
        <v>2479</v>
      </c>
      <c r="D2563" s="86" t="s">
        <v>6341</v>
      </c>
      <c r="E2563" s="101">
        <v>19.07</v>
      </c>
    </row>
    <row r="2564" spans="2:5" ht="50.1" customHeight="1">
      <c r="B2564" s="86">
        <v>72271</v>
      </c>
      <c r="C2564" s="8" t="s">
        <v>2480</v>
      </c>
      <c r="D2564" s="86" t="s">
        <v>6341</v>
      </c>
      <c r="E2564" s="101">
        <v>11.34</v>
      </c>
    </row>
    <row r="2565" spans="2:5" ht="50.1" customHeight="1">
      <c r="B2565" s="86">
        <v>72272</v>
      </c>
      <c r="C2565" s="8" t="s">
        <v>2481</v>
      </c>
      <c r="D2565" s="86" t="s">
        <v>6341</v>
      </c>
      <c r="E2565" s="101">
        <v>12.84</v>
      </c>
    </row>
    <row r="2566" spans="2:5" ht="50.1" customHeight="1">
      <c r="B2566" s="86" t="s">
        <v>2482</v>
      </c>
      <c r="C2566" s="8" t="s">
        <v>2483</v>
      </c>
      <c r="D2566" s="86" t="s">
        <v>6341</v>
      </c>
      <c r="E2566" s="101">
        <v>31.55</v>
      </c>
    </row>
    <row r="2567" spans="2:5" ht="50.1" customHeight="1">
      <c r="B2567" s="86" t="s">
        <v>2484</v>
      </c>
      <c r="C2567" s="8" t="s">
        <v>2485</v>
      </c>
      <c r="D2567" s="86" t="s">
        <v>6341</v>
      </c>
      <c r="E2567" s="101">
        <v>49.17</v>
      </c>
    </row>
    <row r="2568" spans="2:5" ht="50.1" customHeight="1">
      <c r="B2568" s="86" t="s">
        <v>2486</v>
      </c>
      <c r="C2568" s="8" t="s">
        <v>2487</v>
      </c>
      <c r="D2568" s="86" t="s">
        <v>6341</v>
      </c>
      <c r="E2568" s="101">
        <v>127.08</v>
      </c>
    </row>
    <row r="2569" spans="2:5" ht="50.1" customHeight="1">
      <c r="B2569" s="86" t="s">
        <v>2488</v>
      </c>
      <c r="C2569" s="8" t="s">
        <v>2489</v>
      </c>
      <c r="D2569" s="86" t="s">
        <v>6341</v>
      </c>
      <c r="E2569" s="101">
        <v>20.25</v>
      </c>
    </row>
    <row r="2570" spans="2:5" ht="50.1" customHeight="1">
      <c r="B2570" s="86">
        <v>83377</v>
      </c>
      <c r="C2570" s="8" t="s">
        <v>2490</v>
      </c>
      <c r="D2570" s="86" t="s">
        <v>6341</v>
      </c>
      <c r="E2570" s="101">
        <v>11.33</v>
      </c>
    </row>
    <row r="2571" spans="2:5" ht="50.1" customHeight="1">
      <c r="B2571" s="86">
        <v>91874</v>
      </c>
      <c r="C2571" s="8" t="s">
        <v>2491</v>
      </c>
      <c r="D2571" s="86" t="s">
        <v>6341</v>
      </c>
      <c r="E2571" s="101">
        <v>3.33</v>
      </c>
    </row>
    <row r="2572" spans="2:5" ht="50.1" customHeight="1">
      <c r="B2572" s="86">
        <v>91875</v>
      </c>
      <c r="C2572" s="8" t="s">
        <v>2492</v>
      </c>
      <c r="D2572" s="86" t="s">
        <v>6341</v>
      </c>
      <c r="E2572" s="101">
        <v>4.3899999999999997</v>
      </c>
    </row>
    <row r="2573" spans="2:5" ht="50.1" customHeight="1">
      <c r="B2573" s="86">
        <v>91876</v>
      </c>
      <c r="C2573" s="8" t="s">
        <v>2493</v>
      </c>
      <c r="D2573" s="86" t="s">
        <v>6341</v>
      </c>
      <c r="E2573" s="101">
        <v>5.79</v>
      </c>
    </row>
    <row r="2574" spans="2:5" ht="50.1" customHeight="1">
      <c r="B2574" s="86">
        <v>91877</v>
      </c>
      <c r="C2574" s="8" t="s">
        <v>2494</v>
      </c>
      <c r="D2574" s="86" t="s">
        <v>6341</v>
      </c>
      <c r="E2574" s="101">
        <v>7.67</v>
      </c>
    </row>
    <row r="2575" spans="2:5" ht="50.1" customHeight="1">
      <c r="B2575" s="86">
        <v>91878</v>
      </c>
      <c r="C2575" s="8" t="s">
        <v>2495</v>
      </c>
      <c r="D2575" s="86" t="s">
        <v>6341</v>
      </c>
      <c r="E2575" s="101">
        <v>4.28</v>
      </c>
    </row>
    <row r="2576" spans="2:5" ht="50.1" customHeight="1">
      <c r="B2576" s="86">
        <v>91879</v>
      </c>
      <c r="C2576" s="8" t="s">
        <v>2496</v>
      </c>
      <c r="D2576" s="86" t="s">
        <v>6341</v>
      </c>
      <c r="E2576" s="101">
        <v>5.31</v>
      </c>
    </row>
    <row r="2577" spans="2:5" ht="50.1" customHeight="1">
      <c r="B2577" s="86">
        <v>91880</v>
      </c>
      <c r="C2577" s="8" t="s">
        <v>2497</v>
      </c>
      <c r="D2577" s="86" t="s">
        <v>6341</v>
      </c>
      <c r="E2577" s="101">
        <v>6.75</v>
      </c>
    </row>
    <row r="2578" spans="2:5" ht="50.1" customHeight="1">
      <c r="B2578" s="86">
        <v>91881</v>
      </c>
      <c r="C2578" s="8" t="s">
        <v>2498</v>
      </c>
      <c r="D2578" s="86" t="s">
        <v>6341</v>
      </c>
      <c r="E2578" s="101">
        <v>8.64</v>
      </c>
    </row>
    <row r="2579" spans="2:5" ht="50.1" customHeight="1">
      <c r="B2579" s="86">
        <v>91882</v>
      </c>
      <c r="C2579" s="8" t="s">
        <v>2499</v>
      </c>
      <c r="D2579" s="86" t="s">
        <v>6341</v>
      </c>
      <c r="E2579" s="101">
        <v>5.31</v>
      </c>
    </row>
    <row r="2580" spans="2:5" ht="50.1" customHeight="1">
      <c r="B2580" s="86">
        <v>91884</v>
      </c>
      <c r="C2580" s="8" t="s">
        <v>2500</v>
      </c>
      <c r="D2580" s="86" t="s">
        <v>6341</v>
      </c>
      <c r="E2580" s="101">
        <v>6.11</v>
      </c>
    </row>
    <row r="2581" spans="2:5" ht="50.1" customHeight="1">
      <c r="B2581" s="86">
        <v>91885</v>
      </c>
      <c r="C2581" s="8" t="s">
        <v>2501</v>
      </c>
      <c r="D2581" s="86" t="s">
        <v>6341</v>
      </c>
      <c r="E2581" s="101">
        <v>7.22</v>
      </c>
    </row>
    <row r="2582" spans="2:5" ht="50.1" customHeight="1">
      <c r="B2582" s="86">
        <v>91886</v>
      </c>
      <c r="C2582" s="8" t="s">
        <v>2502</v>
      </c>
      <c r="D2582" s="86" t="s">
        <v>6341</v>
      </c>
      <c r="E2582" s="101">
        <v>8.74</v>
      </c>
    </row>
    <row r="2583" spans="2:5" ht="50.1" customHeight="1">
      <c r="B2583" s="86">
        <v>91887</v>
      </c>
      <c r="C2583" s="8" t="s">
        <v>2503</v>
      </c>
      <c r="D2583" s="86" t="s">
        <v>6341</v>
      </c>
      <c r="E2583" s="101">
        <v>6.09</v>
      </c>
    </row>
    <row r="2584" spans="2:5" ht="50.1" customHeight="1">
      <c r="B2584" s="86">
        <v>91889</v>
      </c>
      <c r="C2584" s="8" t="s">
        <v>2504</v>
      </c>
      <c r="D2584" s="86" t="s">
        <v>6341</v>
      </c>
      <c r="E2584" s="101">
        <v>5.88</v>
      </c>
    </row>
    <row r="2585" spans="2:5" ht="50.1" customHeight="1">
      <c r="B2585" s="86">
        <v>91890</v>
      </c>
      <c r="C2585" s="8" t="s">
        <v>2505</v>
      </c>
      <c r="D2585" s="86" t="s">
        <v>6341</v>
      </c>
      <c r="E2585" s="101">
        <v>7.26</v>
      </c>
    </row>
    <row r="2586" spans="2:5" ht="50.1" customHeight="1">
      <c r="B2586" s="86">
        <v>91892</v>
      </c>
      <c r="C2586" s="8" t="s">
        <v>2506</v>
      </c>
      <c r="D2586" s="86" t="s">
        <v>6341</v>
      </c>
      <c r="E2586" s="101">
        <v>8.68</v>
      </c>
    </row>
    <row r="2587" spans="2:5" ht="50.1" customHeight="1">
      <c r="B2587" s="86">
        <v>91893</v>
      </c>
      <c r="C2587" s="8" t="s">
        <v>2507</v>
      </c>
      <c r="D2587" s="86" t="s">
        <v>6341</v>
      </c>
      <c r="E2587" s="101">
        <v>9.91</v>
      </c>
    </row>
    <row r="2588" spans="2:5" ht="50.1" customHeight="1">
      <c r="B2588" s="86">
        <v>91895</v>
      </c>
      <c r="C2588" s="8" t="s">
        <v>21818</v>
      </c>
      <c r="D2588" s="86" t="s">
        <v>6341</v>
      </c>
      <c r="E2588" s="101">
        <v>11.35</v>
      </c>
    </row>
    <row r="2589" spans="2:5" ht="50.1" customHeight="1">
      <c r="B2589" s="86">
        <v>91896</v>
      </c>
      <c r="C2589" s="8" t="s">
        <v>2508</v>
      </c>
      <c r="D2589" s="86" t="s">
        <v>6341</v>
      </c>
      <c r="E2589" s="101">
        <v>12.12</v>
      </c>
    </row>
    <row r="2590" spans="2:5" ht="50.1" customHeight="1">
      <c r="B2590" s="86">
        <v>91898</v>
      </c>
      <c r="C2590" s="8" t="s">
        <v>2509</v>
      </c>
      <c r="D2590" s="86" t="s">
        <v>6341</v>
      </c>
      <c r="E2590" s="101">
        <v>13.66</v>
      </c>
    </row>
    <row r="2591" spans="2:5" ht="50.1" customHeight="1">
      <c r="B2591" s="86">
        <v>91899</v>
      </c>
      <c r="C2591" s="8" t="s">
        <v>2510</v>
      </c>
      <c r="D2591" s="86" t="s">
        <v>6341</v>
      </c>
      <c r="E2591" s="101">
        <v>7.47</v>
      </c>
    </row>
    <row r="2592" spans="2:5" ht="50.1" customHeight="1">
      <c r="B2592" s="86">
        <v>91901</v>
      </c>
      <c r="C2592" s="8" t="s">
        <v>2511</v>
      </c>
      <c r="D2592" s="86" t="s">
        <v>6341</v>
      </c>
      <c r="E2592" s="101">
        <v>7.26</v>
      </c>
    </row>
    <row r="2593" spans="2:5" ht="50.1" customHeight="1">
      <c r="B2593" s="86">
        <v>91902</v>
      </c>
      <c r="C2593" s="8" t="s">
        <v>2512</v>
      </c>
      <c r="D2593" s="86" t="s">
        <v>6341</v>
      </c>
      <c r="E2593" s="101">
        <v>8.66</v>
      </c>
    </row>
    <row r="2594" spans="2:5" ht="50.1" customHeight="1">
      <c r="B2594" s="86">
        <v>91904</v>
      </c>
      <c r="C2594" s="8" t="s">
        <v>2513</v>
      </c>
      <c r="D2594" s="86" t="s">
        <v>6341</v>
      </c>
      <c r="E2594" s="101">
        <v>10.08</v>
      </c>
    </row>
    <row r="2595" spans="2:5" ht="50.1" customHeight="1">
      <c r="B2595" s="86">
        <v>91905</v>
      </c>
      <c r="C2595" s="8" t="s">
        <v>2514</v>
      </c>
      <c r="D2595" s="86" t="s">
        <v>6341</v>
      </c>
      <c r="E2595" s="101">
        <v>11.3</v>
      </c>
    </row>
    <row r="2596" spans="2:5" ht="50.1" customHeight="1">
      <c r="B2596" s="86">
        <v>91907</v>
      </c>
      <c r="C2596" s="8" t="s">
        <v>21819</v>
      </c>
      <c r="D2596" s="86" t="s">
        <v>6341</v>
      </c>
      <c r="E2596" s="101">
        <v>12.74</v>
      </c>
    </row>
    <row r="2597" spans="2:5" ht="50.1" customHeight="1">
      <c r="B2597" s="86">
        <v>91908</v>
      </c>
      <c r="C2597" s="8" t="s">
        <v>2515</v>
      </c>
      <c r="D2597" s="86" t="s">
        <v>6341</v>
      </c>
      <c r="E2597" s="101">
        <v>13.55</v>
      </c>
    </row>
    <row r="2598" spans="2:5" ht="50.1" customHeight="1">
      <c r="B2598" s="86">
        <v>91910</v>
      </c>
      <c r="C2598" s="8" t="s">
        <v>2516</v>
      </c>
      <c r="D2598" s="86" t="s">
        <v>6341</v>
      </c>
      <c r="E2598" s="101">
        <v>15.09</v>
      </c>
    </row>
    <row r="2599" spans="2:5" ht="50.1" customHeight="1">
      <c r="B2599" s="86">
        <v>91911</v>
      </c>
      <c r="C2599" s="8" t="s">
        <v>2517</v>
      </c>
      <c r="D2599" s="86" t="s">
        <v>6341</v>
      </c>
      <c r="E2599" s="101">
        <v>9.07</v>
      </c>
    </row>
    <row r="2600" spans="2:5" ht="50.1" customHeight="1">
      <c r="B2600" s="86">
        <v>91913</v>
      </c>
      <c r="C2600" s="8" t="s">
        <v>2518</v>
      </c>
      <c r="D2600" s="86" t="s">
        <v>6341</v>
      </c>
      <c r="E2600" s="101">
        <v>8.86</v>
      </c>
    </row>
    <row r="2601" spans="2:5" ht="50.1" customHeight="1">
      <c r="B2601" s="86">
        <v>91914</v>
      </c>
      <c r="C2601" s="8" t="s">
        <v>2519</v>
      </c>
      <c r="D2601" s="86" t="s">
        <v>6341</v>
      </c>
      <c r="E2601" s="101">
        <v>9.89</v>
      </c>
    </row>
    <row r="2602" spans="2:5" ht="50.1" customHeight="1">
      <c r="B2602" s="86">
        <v>91916</v>
      </c>
      <c r="C2602" s="8" t="s">
        <v>2520</v>
      </c>
      <c r="D2602" s="86" t="s">
        <v>6341</v>
      </c>
      <c r="E2602" s="101">
        <v>11.31</v>
      </c>
    </row>
    <row r="2603" spans="2:5" ht="50.1" customHeight="1">
      <c r="B2603" s="86">
        <v>91917</v>
      </c>
      <c r="C2603" s="8" t="s">
        <v>2521</v>
      </c>
      <c r="D2603" s="86" t="s">
        <v>6341</v>
      </c>
      <c r="E2603" s="101">
        <v>12.04</v>
      </c>
    </row>
    <row r="2604" spans="2:5" ht="50.1" customHeight="1">
      <c r="B2604" s="86">
        <v>91919</v>
      </c>
      <c r="C2604" s="8" t="s">
        <v>21820</v>
      </c>
      <c r="D2604" s="86" t="s">
        <v>6341</v>
      </c>
      <c r="E2604" s="101">
        <v>13.48</v>
      </c>
    </row>
    <row r="2605" spans="2:5" ht="50.1" customHeight="1">
      <c r="B2605" s="86">
        <v>91920</v>
      </c>
      <c r="C2605" s="8" t="s">
        <v>2522</v>
      </c>
      <c r="D2605" s="86" t="s">
        <v>6341</v>
      </c>
      <c r="E2605" s="101">
        <v>13.71</v>
      </c>
    </row>
    <row r="2606" spans="2:5" ht="50.1" customHeight="1">
      <c r="B2606" s="86">
        <v>91922</v>
      </c>
      <c r="C2606" s="8" t="s">
        <v>2523</v>
      </c>
      <c r="D2606" s="86" t="s">
        <v>6341</v>
      </c>
      <c r="E2606" s="101">
        <v>15.25</v>
      </c>
    </row>
    <row r="2607" spans="2:5" ht="50.1" customHeight="1">
      <c r="B2607" s="86">
        <v>93013</v>
      </c>
      <c r="C2607" s="8" t="s">
        <v>2524</v>
      </c>
      <c r="D2607" s="86" t="s">
        <v>6341</v>
      </c>
      <c r="E2607" s="101">
        <v>9.9700000000000006</v>
      </c>
    </row>
    <row r="2608" spans="2:5" ht="50.1" customHeight="1">
      <c r="B2608" s="86">
        <v>93014</v>
      </c>
      <c r="C2608" s="8" t="s">
        <v>2525</v>
      </c>
      <c r="D2608" s="86" t="s">
        <v>6341</v>
      </c>
      <c r="E2608" s="101">
        <v>12.24</v>
      </c>
    </row>
    <row r="2609" spans="2:5" ht="50.1" customHeight="1">
      <c r="B2609" s="86">
        <v>93015</v>
      </c>
      <c r="C2609" s="8" t="s">
        <v>2526</v>
      </c>
      <c r="D2609" s="86" t="s">
        <v>6341</v>
      </c>
      <c r="E2609" s="101">
        <v>18.420000000000002</v>
      </c>
    </row>
    <row r="2610" spans="2:5" ht="50.1" customHeight="1">
      <c r="B2610" s="86">
        <v>93016</v>
      </c>
      <c r="C2610" s="8" t="s">
        <v>2527</v>
      </c>
      <c r="D2610" s="86" t="s">
        <v>6341</v>
      </c>
      <c r="E2610" s="101">
        <v>22.36</v>
      </c>
    </row>
    <row r="2611" spans="2:5" ht="50.1" customHeight="1">
      <c r="B2611" s="86">
        <v>93017</v>
      </c>
      <c r="C2611" s="8" t="s">
        <v>2528</v>
      </c>
      <c r="D2611" s="86" t="s">
        <v>6341</v>
      </c>
      <c r="E2611" s="101">
        <v>33.5</v>
      </c>
    </row>
    <row r="2612" spans="2:5" ht="50.1" customHeight="1">
      <c r="B2612" s="86">
        <v>93018</v>
      </c>
      <c r="C2612" s="8" t="s">
        <v>2529</v>
      </c>
      <c r="D2612" s="86" t="s">
        <v>6341</v>
      </c>
      <c r="E2612" s="101">
        <v>15.22</v>
      </c>
    </row>
    <row r="2613" spans="2:5" ht="50.1" customHeight="1">
      <c r="B2613" s="86">
        <v>93020</v>
      </c>
      <c r="C2613" s="8" t="s">
        <v>2530</v>
      </c>
      <c r="D2613" s="86" t="s">
        <v>6341</v>
      </c>
      <c r="E2613" s="101">
        <v>19.47</v>
      </c>
    </row>
    <row r="2614" spans="2:5" ht="50.1" customHeight="1">
      <c r="B2614" s="86">
        <v>93022</v>
      </c>
      <c r="C2614" s="8" t="s">
        <v>2531</v>
      </c>
      <c r="D2614" s="86" t="s">
        <v>6341</v>
      </c>
      <c r="E2614" s="101">
        <v>32.299999999999997</v>
      </c>
    </row>
    <row r="2615" spans="2:5" ht="50.1" customHeight="1">
      <c r="B2615" s="86">
        <v>93024</v>
      </c>
      <c r="C2615" s="8" t="s">
        <v>2532</v>
      </c>
      <c r="D2615" s="86" t="s">
        <v>6341</v>
      </c>
      <c r="E2615" s="101">
        <v>33.979999999999997</v>
      </c>
    </row>
    <row r="2616" spans="2:5" ht="50.1" customHeight="1">
      <c r="B2616" s="86">
        <v>93026</v>
      </c>
      <c r="C2616" s="8" t="s">
        <v>2533</v>
      </c>
      <c r="D2616" s="86" t="s">
        <v>6341</v>
      </c>
      <c r="E2616" s="101">
        <v>55.3</v>
      </c>
    </row>
    <row r="2617" spans="2:5" ht="50.1" customHeight="1">
      <c r="B2617" s="86">
        <v>95733</v>
      </c>
      <c r="C2617" s="8" t="s">
        <v>2534</v>
      </c>
      <c r="D2617" s="86" t="s">
        <v>6341</v>
      </c>
      <c r="E2617" s="101">
        <v>3.86</v>
      </c>
    </row>
    <row r="2618" spans="2:5" ht="50.1" customHeight="1">
      <c r="B2618" s="86">
        <v>95734</v>
      </c>
      <c r="C2618" s="8" t="s">
        <v>2535</v>
      </c>
      <c r="D2618" s="86" t="s">
        <v>6341</v>
      </c>
      <c r="E2618" s="101">
        <v>5.14</v>
      </c>
    </row>
    <row r="2619" spans="2:5" ht="50.1" customHeight="1">
      <c r="B2619" s="86">
        <v>95735</v>
      </c>
      <c r="C2619" s="8" t="s">
        <v>2536</v>
      </c>
      <c r="D2619" s="86" t="s">
        <v>6341</v>
      </c>
      <c r="E2619" s="101">
        <v>4.42</v>
      </c>
    </row>
    <row r="2620" spans="2:5" ht="50.1" customHeight="1">
      <c r="B2620" s="86">
        <v>95736</v>
      </c>
      <c r="C2620" s="8" t="s">
        <v>2537</v>
      </c>
      <c r="D2620" s="86" t="s">
        <v>6341</v>
      </c>
      <c r="E2620" s="101">
        <v>5.16</v>
      </c>
    </row>
    <row r="2621" spans="2:5" ht="50.1" customHeight="1">
      <c r="B2621" s="86">
        <v>95738</v>
      </c>
      <c r="C2621" s="8" t="s">
        <v>2538</v>
      </c>
      <c r="D2621" s="86" t="s">
        <v>6341</v>
      </c>
      <c r="E2621" s="101">
        <v>6.19</v>
      </c>
    </row>
    <row r="2622" spans="2:5" ht="50.1" customHeight="1">
      <c r="B2622" s="86">
        <v>95753</v>
      </c>
      <c r="C2622" s="8" t="s">
        <v>2539</v>
      </c>
      <c r="D2622" s="86" t="s">
        <v>6341</v>
      </c>
      <c r="E2622" s="101">
        <v>5.15</v>
      </c>
    </row>
    <row r="2623" spans="2:5" ht="50.1" customHeight="1">
      <c r="B2623" s="86">
        <v>95754</v>
      </c>
      <c r="C2623" s="8" t="s">
        <v>2540</v>
      </c>
      <c r="D2623" s="86" t="s">
        <v>6341</v>
      </c>
      <c r="E2623" s="101">
        <v>6.42</v>
      </c>
    </row>
    <row r="2624" spans="2:5" ht="50.1" customHeight="1">
      <c r="B2624" s="86">
        <v>95755</v>
      </c>
      <c r="C2624" s="8" t="s">
        <v>2541</v>
      </c>
      <c r="D2624" s="86" t="s">
        <v>6341</v>
      </c>
      <c r="E2624" s="101">
        <v>9.2899999999999991</v>
      </c>
    </row>
    <row r="2625" spans="2:5" ht="50.1" customHeight="1">
      <c r="B2625" s="86">
        <v>95756</v>
      </c>
      <c r="C2625" s="8" t="s">
        <v>2542</v>
      </c>
      <c r="D2625" s="86" t="s">
        <v>6341</v>
      </c>
      <c r="E2625" s="101">
        <v>12.41</v>
      </c>
    </row>
    <row r="2626" spans="2:5" ht="50.1" customHeight="1">
      <c r="B2626" s="86">
        <v>95757</v>
      </c>
      <c r="C2626" s="8" t="s">
        <v>2543</v>
      </c>
      <c r="D2626" s="86" t="s">
        <v>6341</v>
      </c>
      <c r="E2626" s="101">
        <v>7.71</v>
      </c>
    </row>
    <row r="2627" spans="2:5" ht="50.1" customHeight="1">
      <c r="B2627" s="86">
        <v>95758</v>
      </c>
      <c r="C2627" s="8" t="s">
        <v>2544</v>
      </c>
      <c r="D2627" s="86" t="s">
        <v>6341</v>
      </c>
      <c r="E2627" s="101">
        <v>8.68</v>
      </c>
    </row>
    <row r="2628" spans="2:5" ht="50.1" customHeight="1">
      <c r="B2628" s="86">
        <v>95759</v>
      </c>
      <c r="C2628" s="8" t="s">
        <v>2545</v>
      </c>
      <c r="D2628" s="86" t="s">
        <v>6341</v>
      </c>
      <c r="E2628" s="101">
        <v>11.12</v>
      </c>
    </row>
    <row r="2629" spans="2:5" ht="50.1" customHeight="1">
      <c r="B2629" s="86">
        <v>95760</v>
      </c>
      <c r="C2629" s="8" t="s">
        <v>2546</v>
      </c>
      <c r="D2629" s="86" t="s">
        <v>6341</v>
      </c>
      <c r="E2629" s="101">
        <v>13.75</v>
      </c>
    </row>
    <row r="2630" spans="2:5" ht="50.1" customHeight="1">
      <c r="B2630" s="86">
        <v>97559</v>
      </c>
      <c r="C2630" s="8" t="s">
        <v>21821</v>
      </c>
      <c r="D2630" s="86" t="s">
        <v>6341</v>
      </c>
      <c r="E2630" s="101">
        <v>7.1</v>
      </c>
    </row>
    <row r="2631" spans="2:5" ht="50.1" customHeight="1">
      <c r="B2631" s="86">
        <v>97562</v>
      </c>
      <c r="C2631" s="8" t="s">
        <v>21822</v>
      </c>
      <c r="D2631" s="86" t="s">
        <v>6341</v>
      </c>
      <c r="E2631" s="101">
        <v>8.5</v>
      </c>
    </row>
    <row r="2632" spans="2:5" ht="50.1" customHeight="1">
      <c r="B2632" s="86">
        <v>97564</v>
      </c>
      <c r="C2632" s="8" t="s">
        <v>21823</v>
      </c>
      <c r="D2632" s="86" t="s">
        <v>6341</v>
      </c>
      <c r="E2632" s="101">
        <v>9.73</v>
      </c>
    </row>
    <row r="2633" spans="2:5" ht="50.1" customHeight="1">
      <c r="B2633" s="86">
        <v>91924</v>
      </c>
      <c r="C2633" s="8" t="s">
        <v>2547</v>
      </c>
      <c r="D2633" s="86" t="s">
        <v>6581</v>
      </c>
      <c r="E2633" s="101">
        <v>1.59</v>
      </c>
    </row>
    <row r="2634" spans="2:5" ht="50.1" customHeight="1">
      <c r="B2634" s="86">
        <v>91925</v>
      </c>
      <c r="C2634" s="8" t="s">
        <v>2548</v>
      </c>
      <c r="D2634" s="86" t="s">
        <v>6581</v>
      </c>
      <c r="E2634" s="101">
        <v>2.16</v>
      </c>
    </row>
    <row r="2635" spans="2:5" ht="50.1" customHeight="1">
      <c r="B2635" s="86">
        <v>91926</v>
      </c>
      <c r="C2635" s="8" t="s">
        <v>2549</v>
      </c>
      <c r="D2635" s="86" t="s">
        <v>6581</v>
      </c>
      <c r="E2635" s="101">
        <v>2.27</v>
      </c>
    </row>
    <row r="2636" spans="2:5" ht="50.1" customHeight="1">
      <c r="B2636" s="86">
        <v>91927</v>
      </c>
      <c r="C2636" s="8" t="s">
        <v>2550</v>
      </c>
      <c r="D2636" s="86" t="s">
        <v>6581</v>
      </c>
      <c r="E2636" s="101">
        <v>2.89</v>
      </c>
    </row>
    <row r="2637" spans="2:5" ht="50.1" customHeight="1">
      <c r="B2637" s="86">
        <v>91928</v>
      </c>
      <c r="C2637" s="8" t="s">
        <v>2551</v>
      </c>
      <c r="D2637" s="86" t="s">
        <v>6581</v>
      </c>
      <c r="E2637" s="101">
        <v>3.6</v>
      </c>
    </row>
    <row r="2638" spans="2:5" ht="50.1" customHeight="1">
      <c r="B2638" s="86">
        <v>91929</v>
      </c>
      <c r="C2638" s="8" t="s">
        <v>2552</v>
      </c>
      <c r="D2638" s="86" t="s">
        <v>6581</v>
      </c>
      <c r="E2638" s="101">
        <v>4.0199999999999996</v>
      </c>
    </row>
    <row r="2639" spans="2:5" ht="50.1" customHeight="1">
      <c r="B2639" s="86">
        <v>91930</v>
      </c>
      <c r="C2639" s="8" t="s">
        <v>2553</v>
      </c>
      <c r="D2639" s="86" t="s">
        <v>6581</v>
      </c>
      <c r="E2639" s="101">
        <v>4.8899999999999997</v>
      </c>
    </row>
    <row r="2640" spans="2:5" ht="50.1" customHeight="1">
      <c r="B2640" s="86">
        <v>91931</v>
      </c>
      <c r="C2640" s="8" t="s">
        <v>2554</v>
      </c>
      <c r="D2640" s="86" t="s">
        <v>6581</v>
      </c>
      <c r="E2640" s="101">
        <v>5.4</v>
      </c>
    </row>
    <row r="2641" spans="2:5" ht="50.1" customHeight="1">
      <c r="B2641" s="86">
        <v>91932</v>
      </c>
      <c r="C2641" s="8" t="s">
        <v>2555</v>
      </c>
      <c r="D2641" s="86" t="s">
        <v>6581</v>
      </c>
      <c r="E2641" s="101">
        <v>7.97</v>
      </c>
    </row>
    <row r="2642" spans="2:5" ht="50.1" customHeight="1">
      <c r="B2642" s="86">
        <v>91933</v>
      </c>
      <c r="C2642" s="8" t="s">
        <v>2556</v>
      </c>
      <c r="D2642" s="86" t="s">
        <v>6581</v>
      </c>
      <c r="E2642" s="101">
        <v>8.4600000000000009</v>
      </c>
    </row>
    <row r="2643" spans="2:5" ht="50.1" customHeight="1">
      <c r="B2643" s="86">
        <v>91934</v>
      </c>
      <c r="C2643" s="8" t="s">
        <v>2557</v>
      </c>
      <c r="D2643" s="86" t="s">
        <v>6581</v>
      </c>
      <c r="E2643" s="101">
        <v>12.17</v>
      </c>
    </row>
    <row r="2644" spans="2:5" ht="50.1" customHeight="1">
      <c r="B2644" s="86">
        <v>91935</v>
      </c>
      <c r="C2644" s="8" t="s">
        <v>2558</v>
      </c>
      <c r="D2644" s="86" t="s">
        <v>6581</v>
      </c>
      <c r="E2644" s="101">
        <v>12.88</v>
      </c>
    </row>
    <row r="2645" spans="2:5" ht="50.1" customHeight="1">
      <c r="B2645" s="86">
        <v>92979</v>
      </c>
      <c r="C2645" s="8" t="s">
        <v>2559</v>
      </c>
      <c r="D2645" s="86" t="s">
        <v>6581</v>
      </c>
      <c r="E2645" s="101">
        <v>4.9800000000000004</v>
      </c>
    </row>
    <row r="2646" spans="2:5" ht="50.1" customHeight="1">
      <c r="B2646" s="86">
        <v>92980</v>
      </c>
      <c r="C2646" s="8" t="s">
        <v>2560</v>
      </c>
      <c r="D2646" s="86" t="s">
        <v>6581</v>
      </c>
      <c r="E2646" s="101">
        <v>5.4</v>
      </c>
    </row>
    <row r="2647" spans="2:5" ht="50.1" customHeight="1">
      <c r="B2647" s="86">
        <v>92981</v>
      </c>
      <c r="C2647" s="8" t="s">
        <v>2561</v>
      </c>
      <c r="D2647" s="86" t="s">
        <v>6581</v>
      </c>
      <c r="E2647" s="101">
        <v>7.64</v>
      </c>
    </row>
    <row r="2648" spans="2:5" ht="50.1" customHeight="1">
      <c r="B2648" s="86">
        <v>92982</v>
      </c>
      <c r="C2648" s="8" t="s">
        <v>2562</v>
      </c>
      <c r="D2648" s="86" t="s">
        <v>6581</v>
      </c>
      <c r="E2648" s="101">
        <v>8.26</v>
      </c>
    </row>
    <row r="2649" spans="2:5" ht="50.1" customHeight="1">
      <c r="B2649" s="86">
        <v>92983</v>
      </c>
      <c r="C2649" s="8" t="s">
        <v>2563</v>
      </c>
      <c r="D2649" s="86" t="s">
        <v>6581</v>
      </c>
      <c r="E2649" s="101">
        <v>13.53</v>
      </c>
    </row>
    <row r="2650" spans="2:5" ht="50.1" customHeight="1">
      <c r="B2650" s="86">
        <v>92984</v>
      </c>
      <c r="C2650" s="8" t="s">
        <v>2564</v>
      </c>
      <c r="D2650" s="86" t="s">
        <v>6581</v>
      </c>
      <c r="E2650" s="101">
        <v>13.88</v>
      </c>
    </row>
    <row r="2651" spans="2:5" ht="50.1" customHeight="1">
      <c r="B2651" s="86">
        <v>92985</v>
      </c>
      <c r="C2651" s="8" t="s">
        <v>2565</v>
      </c>
      <c r="D2651" s="86" t="s">
        <v>6581</v>
      </c>
      <c r="E2651" s="101">
        <v>18.12</v>
      </c>
    </row>
    <row r="2652" spans="2:5" ht="50.1" customHeight="1">
      <c r="B2652" s="86">
        <v>92986</v>
      </c>
      <c r="C2652" s="8" t="s">
        <v>2566</v>
      </c>
      <c r="D2652" s="86" t="s">
        <v>6581</v>
      </c>
      <c r="E2652" s="101">
        <v>18.62</v>
      </c>
    </row>
    <row r="2653" spans="2:5" ht="50.1" customHeight="1">
      <c r="B2653" s="86">
        <v>92987</v>
      </c>
      <c r="C2653" s="8" t="s">
        <v>2567</v>
      </c>
      <c r="D2653" s="86" t="s">
        <v>6581</v>
      </c>
      <c r="E2653" s="101">
        <v>25.93</v>
      </c>
    </row>
    <row r="2654" spans="2:5" ht="50.1" customHeight="1">
      <c r="B2654" s="86">
        <v>92988</v>
      </c>
      <c r="C2654" s="8" t="s">
        <v>2568</v>
      </c>
      <c r="D2654" s="86" t="s">
        <v>6581</v>
      </c>
      <c r="E2654" s="101">
        <v>25.99</v>
      </c>
    </row>
    <row r="2655" spans="2:5" ht="50.1" customHeight="1">
      <c r="B2655" s="86">
        <v>92989</v>
      </c>
      <c r="C2655" s="8" t="s">
        <v>2569</v>
      </c>
      <c r="D2655" s="86" t="s">
        <v>6581</v>
      </c>
      <c r="E2655" s="101">
        <v>35.869999999999997</v>
      </c>
    </row>
    <row r="2656" spans="2:5" ht="50.1" customHeight="1">
      <c r="B2656" s="86">
        <v>92990</v>
      </c>
      <c r="C2656" s="8" t="s">
        <v>2570</v>
      </c>
      <c r="D2656" s="86" t="s">
        <v>6581</v>
      </c>
      <c r="E2656" s="101">
        <v>35.479999999999997</v>
      </c>
    </row>
    <row r="2657" spans="2:5" ht="50.1" customHeight="1">
      <c r="B2657" s="86">
        <v>92991</v>
      </c>
      <c r="C2657" s="8" t="s">
        <v>2571</v>
      </c>
      <c r="D2657" s="86" t="s">
        <v>6581</v>
      </c>
      <c r="E2657" s="101">
        <v>46.71</v>
      </c>
    </row>
    <row r="2658" spans="2:5" ht="50.1" customHeight="1">
      <c r="B2658" s="86">
        <v>92992</v>
      </c>
      <c r="C2658" s="8" t="s">
        <v>2572</v>
      </c>
      <c r="D2658" s="86" t="s">
        <v>6581</v>
      </c>
      <c r="E2658" s="101">
        <v>46.74</v>
      </c>
    </row>
    <row r="2659" spans="2:5" ht="50.1" customHeight="1">
      <c r="B2659" s="86">
        <v>92993</v>
      </c>
      <c r="C2659" s="8" t="s">
        <v>2573</v>
      </c>
      <c r="D2659" s="86" t="s">
        <v>6581</v>
      </c>
      <c r="E2659" s="101">
        <v>59.78</v>
      </c>
    </row>
    <row r="2660" spans="2:5" ht="50.1" customHeight="1">
      <c r="B2660" s="86">
        <v>92994</v>
      </c>
      <c r="C2660" s="8" t="s">
        <v>2574</v>
      </c>
      <c r="D2660" s="86" t="s">
        <v>6581</v>
      </c>
      <c r="E2660" s="101">
        <v>60.36</v>
      </c>
    </row>
    <row r="2661" spans="2:5" ht="50.1" customHeight="1">
      <c r="B2661" s="86">
        <v>92995</v>
      </c>
      <c r="C2661" s="8" t="s">
        <v>2575</v>
      </c>
      <c r="D2661" s="86" t="s">
        <v>6581</v>
      </c>
      <c r="E2661" s="101">
        <v>74.28</v>
      </c>
    </row>
    <row r="2662" spans="2:5" ht="50.1" customHeight="1">
      <c r="B2662" s="86">
        <v>92996</v>
      </c>
      <c r="C2662" s="8" t="s">
        <v>2576</v>
      </c>
      <c r="D2662" s="86" t="s">
        <v>6581</v>
      </c>
      <c r="E2662" s="101">
        <v>74.489999999999995</v>
      </c>
    </row>
    <row r="2663" spans="2:5" ht="50.1" customHeight="1">
      <c r="B2663" s="86">
        <v>92997</v>
      </c>
      <c r="C2663" s="8" t="s">
        <v>2577</v>
      </c>
      <c r="D2663" s="86" t="s">
        <v>6581</v>
      </c>
      <c r="E2663" s="101">
        <v>90.2</v>
      </c>
    </row>
    <row r="2664" spans="2:5" ht="50.1" customHeight="1">
      <c r="B2664" s="86">
        <v>92998</v>
      </c>
      <c r="C2664" s="8" t="s">
        <v>2578</v>
      </c>
      <c r="D2664" s="86" t="s">
        <v>6581</v>
      </c>
      <c r="E2664" s="101">
        <v>91.06</v>
      </c>
    </row>
    <row r="2665" spans="2:5" ht="50.1" customHeight="1">
      <c r="B2665" s="86">
        <v>92999</v>
      </c>
      <c r="C2665" s="8" t="s">
        <v>2579</v>
      </c>
      <c r="D2665" s="86" t="s">
        <v>6581</v>
      </c>
      <c r="E2665" s="101">
        <v>118.65</v>
      </c>
    </row>
    <row r="2666" spans="2:5" ht="50.1" customHeight="1">
      <c r="B2666" s="86">
        <v>93000</v>
      </c>
      <c r="C2666" s="8" t="s">
        <v>2580</v>
      </c>
      <c r="D2666" s="86" t="s">
        <v>6581</v>
      </c>
      <c r="E2666" s="101">
        <v>119.36</v>
      </c>
    </row>
    <row r="2667" spans="2:5" ht="50.1" customHeight="1">
      <c r="B2667" s="86">
        <v>93001</v>
      </c>
      <c r="C2667" s="8" t="s">
        <v>2581</v>
      </c>
      <c r="D2667" s="86" t="s">
        <v>6581</v>
      </c>
      <c r="E2667" s="101">
        <v>144.82</v>
      </c>
    </row>
    <row r="2668" spans="2:5" ht="50.1" customHeight="1">
      <c r="B2668" s="86">
        <v>93002</v>
      </c>
      <c r="C2668" s="8" t="s">
        <v>2582</v>
      </c>
      <c r="D2668" s="86" t="s">
        <v>6581</v>
      </c>
      <c r="E2668" s="101">
        <v>148.77000000000001</v>
      </c>
    </row>
    <row r="2669" spans="2:5" ht="50.1" customHeight="1">
      <c r="B2669" s="86">
        <v>83446</v>
      </c>
      <c r="C2669" s="8" t="s">
        <v>2583</v>
      </c>
      <c r="D2669" s="86" t="s">
        <v>6341</v>
      </c>
      <c r="E2669" s="101">
        <v>135.66999999999999</v>
      </c>
    </row>
    <row r="2670" spans="2:5" ht="50.1" customHeight="1">
      <c r="B2670" s="86">
        <v>91936</v>
      </c>
      <c r="C2670" s="8" t="s">
        <v>2584</v>
      </c>
      <c r="D2670" s="86" t="s">
        <v>6341</v>
      </c>
      <c r="E2670" s="101">
        <v>9.1300000000000008</v>
      </c>
    </row>
    <row r="2671" spans="2:5" ht="50.1" customHeight="1">
      <c r="B2671" s="86">
        <v>91937</v>
      </c>
      <c r="C2671" s="8" t="s">
        <v>2585</v>
      </c>
      <c r="D2671" s="86" t="s">
        <v>6341</v>
      </c>
      <c r="E2671" s="101">
        <v>7.78</v>
      </c>
    </row>
    <row r="2672" spans="2:5" ht="50.1" customHeight="1">
      <c r="B2672" s="86">
        <v>91939</v>
      </c>
      <c r="C2672" s="8" t="s">
        <v>2586</v>
      </c>
      <c r="D2672" s="86" t="s">
        <v>6341</v>
      </c>
      <c r="E2672" s="101">
        <v>19.21</v>
      </c>
    </row>
    <row r="2673" spans="2:5" ht="50.1" customHeight="1">
      <c r="B2673" s="86">
        <v>91940</v>
      </c>
      <c r="C2673" s="8" t="s">
        <v>2587</v>
      </c>
      <c r="D2673" s="86" t="s">
        <v>6341</v>
      </c>
      <c r="E2673" s="101">
        <v>10.19</v>
      </c>
    </row>
    <row r="2674" spans="2:5" ht="50.1" customHeight="1">
      <c r="B2674" s="86">
        <v>91941</v>
      </c>
      <c r="C2674" s="8" t="s">
        <v>2588</v>
      </c>
      <c r="D2674" s="86" t="s">
        <v>6341</v>
      </c>
      <c r="E2674" s="101">
        <v>6.81</v>
      </c>
    </row>
    <row r="2675" spans="2:5" ht="50.1" customHeight="1">
      <c r="B2675" s="86">
        <v>91942</v>
      </c>
      <c r="C2675" s="8" t="s">
        <v>2589</v>
      </c>
      <c r="D2675" s="86" t="s">
        <v>6341</v>
      </c>
      <c r="E2675" s="101">
        <v>23.57</v>
      </c>
    </row>
    <row r="2676" spans="2:5" ht="50.1" customHeight="1">
      <c r="B2676" s="86">
        <v>91943</v>
      </c>
      <c r="C2676" s="8" t="s">
        <v>2590</v>
      </c>
      <c r="D2676" s="86" t="s">
        <v>6341</v>
      </c>
      <c r="E2676" s="101">
        <v>13.19</v>
      </c>
    </row>
    <row r="2677" spans="2:5" ht="50.1" customHeight="1">
      <c r="B2677" s="86">
        <v>91944</v>
      </c>
      <c r="C2677" s="8" t="s">
        <v>2591</v>
      </c>
      <c r="D2677" s="86" t="s">
        <v>6341</v>
      </c>
      <c r="E2677" s="101">
        <v>9.31</v>
      </c>
    </row>
    <row r="2678" spans="2:5" ht="50.1" customHeight="1">
      <c r="B2678" s="86">
        <v>92865</v>
      </c>
      <c r="C2678" s="8" t="s">
        <v>2592</v>
      </c>
      <c r="D2678" s="86" t="s">
        <v>6341</v>
      </c>
      <c r="E2678" s="101">
        <v>6.59</v>
      </c>
    </row>
    <row r="2679" spans="2:5" ht="50.1" customHeight="1">
      <c r="B2679" s="86">
        <v>92866</v>
      </c>
      <c r="C2679" s="8" t="s">
        <v>2593</v>
      </c>
      <c r="D2679" s="86" t="s">
        <v>6341</v>
      </c>
      <c r="E2679" s="101">
        <v>5.69</v>
      </c>
    </row>
    <row r="2680" spans="2:5" ht="50.1" customHeight="1">
      <c r="B2680" s="86">
        <v>92867</v>
      </c>
      <c r="C2680" s="8" t="s">
        <v>2594</v>
      </c>
      <c r="D2680" s="86" t="s">
        <v>6341</v>
      </c>
      <c r="E2680" s="101">
        <v>18.399999999999999</v>
      </c>
    </row>
    <row r="2681" spans="2:5" ht="50.1" customHeight="1">
      <c r="B2681" s="86">
        <v>92868</v>
      </c>
      <c r="C2681" s="8" t="s">
        <v>2595</v>
      </c>
      <c r="D2681" s="86" t="s">
        <v>6341</v>
      </c>
      <c r="E2681" s="101">
        <v>9.3800000000000008</v>
      </c>
    </row>
    <row r="2682" spans="2:5" ht="50.1" customHeight="1">
      <c r="B2682" s="86">
        <v>92869</v>
      </c>
      <c r="C2682" s="8" t="s">
        <v>2596</v>
      </c>
      <c r="D2682" s="86" t="s">
        <v>6341</v>
      </c>
      <c r="E2682" s="101">
        <v>6</v>
      </c>
    </row>
    <row r="2683" spans="2:5" ht="50.1" customHeight="1">
      <c r="B2683" s="86">
        <v>92870</v>
      </c>
      <c r="C2683" s="8" t="s">
        <v>2597</v>
      </c>
      <c r="D2683" s="86" t="s">
        <v>6341</v>
      </c>
      <c r="E2683" s="101">
        <v>22.05</v>
      </c>
    </row>
    <row r="2684" spans="2:5" ht="50.1" customHeight="1">
      <c r="B2684" s="86">
        <v>92871</v>
      </c>
      <c r="C2684" s="8" t="s">
        <v>2598</v>
      </c>
      <c r="D2684" s="86" t="s">
        <v>6341</v>
      </c>
      <c r="E2684" s="101">
        <v>11.67</v>
      </c>
    </row>
    <row r="2685" spans="2:5" ht="50.1" customHeight="1">
      <c r="B2685" s="86">
        <v>92872</v>
      </c>
      <c r="C2685" s="8" t="s">
        <v>2599</v>
      </c>
      <c r="D2685" s="86" t="s">
        <v>6341</v>
      </c>
      <c r="E2685" s="101">
        <v>7.79</v>
      </c>
    </row>
    <row r="2686" spans="2:5" ht="50.1" customHeight="1">
      <c r="B2686" s="86">
        <v>95777</v>
      </c>
      <c r="C2686" s="8" t="s">
        <v>2600</v>
      </c>
      <c r="D2686" s="86" t="s">
        <v>6341</v>
      </c>
      <c r="E2686" s="101">
        <v>19.45</v>
      </c>
    </row>
    <row r="2687" spans="2:5" ht="50.1" customHeight="1">
      <c r="B2687" s="86">
        <v>95778</v>
      </c>
      <c r="C2687" s="8" t="s">
        <v>2601</v>
      </c>
      <c r="D2687" s="86" t="s">
        <v>6341</v>
      </c>
      <c r="E2687" s="101">
        <v>19.920000000000002</v>
      </c>
    </row>
    <row r="2688" spans="2:5" ht="50.1" customHeight="1">
      <c r="B2688" s="86">
        <v>95779</v>
      </c>
      <c r="C2688" s="8" t="s">
        <v>2602</v>
      </c>
      <c r="D2688" s="86" t="s">
        <v>6341</v>
      </c>
      <c r="E2688" s="101">
        <v>18.350000000000001</v>
      </c>
    </row>
    <row r="2689" spans="2:5" ht="50.1" customHeight="1">
      <c r="B2689" s="86">
        <v>95780</v>
      </c>
      <c r="C2689" s="8" t="s">
        <v>2603</v>
      </c>
      <c r="D2689" s="86" t="s">
        <v>6341</v>
      </c>
      <c r="E2689" s="101">
        <v>22.1</v>
      </c>
    </row>
    <row r="2690" spans="2:5" ht="50.1" customHeight="1">
      <c r="B2690" s="86">
        <v>95781</v>
      </c>
      <c r="C2690" s="8" t="s">
        <v>2604</v>
      </c>
      <c r="D2690" s="86" t="s">
        <v>6341</v>
      </c>
      <c r="E2690" s="101">
        <v>22.45</v>
      </c>
    </row>
    <row r="2691" spans="2:5" ht="50.1" customHeight="1">
      <c r="B2691" s="86">
        <v>95782</v>
      </c>
      <c r="C2691" s="8" t="s">
        <v>2605</v>
      </c>
      <c r="D2691" s="86" t="s">
        <v>6341</v>
      </c>
      <c r="E2691" s="101">
        <v>23.36</v>
      </c>
    </row>
    <row r="2692" spans="2:5" ht="50.1" customHeight="1">
      <c r="B2692" s="86">
        <v>95785</v>
      </c>
      <c r="C2692" s="8" t="s">
        <v>2606</v>
      </c>
      <c r="D2692" s="86" t="s">
        <v>6341</v>
      </c>
      <c r="E2692" s="101">
        <v>26.53</v>
      </c>
    </row>
    <row r="2693" spans="2:5" ht="50.1" customHeight="1">
      <c r="B2693" s="86">
        <v>95787</v>
      </c>
      <c r="C2693" s="8" t="s">
        <v>2607</v>
      </c>
      <c r="D2693" s="86" t="s">
        <v>6341</v>
      </c>
      <c r="E2693" s="101">
        <v>19.68</v>
      </c>
    </row>
    <row r="2694" spans="2:5" ht="50.1" customHeight="1">
      <c r="B2694" s="86">
        <v>95789</v>
      </c>
      <c r="C2694" s="8" t="s">
        <v>2608</v>
      </c>
      <c r="D2694" s="86" t="s">
        <v>6341</v>
      </c>
      <c r="E2694" s="101">
        <v>24.33</v>
      </c>
    </row>
    <row r="2695" spans="2:5" ht="50.1" customHeight="1">
      <c r="B2695" s="86">
        <v>95791</v>
      </c>
      <c r="C2695" s="8" t="s">
        <v>2609</v>
      </c>
      <c r="D2695" s="86" t="s">
        <v>6341</v>
      </c>
      <c r="E2695" s="101">
        <v>31.25</v>
      </c>
    </row>
    <row r="2696" spans="2:5" ht="50.1" customHeight="1">
      <c r="B2696" s="86">
        <v>95795</v>
      </c>
      <c r="C2696" s="8" t="s">
        <v>2610</v>
      </c>
      <c r="D2696" s="86" t="s">
        <v>6341</v>
      </c>
      <c r="E2696" s="101">
        <v>22.73</v>
      </c>
    </row>
    <row r="2697" spans="2:5" ht="50.1" customHeight="1">
      <c r="B2697" s="86">
        <v>95796</v>
      </c>
      <c r="C2697" s="8" t="s">
        <v>2611</v>
      </c>
      <c r="D2697" s="86" t="s">
        <v>6341</v>
      </c>
      <c r="E2697" s="101">
        <v>28.64</v>
      </c>
    </row>
    <row r="2698" spans="2:5" ht="50.1" customHeight="1">
      <c r="B2698" s="86">
        <v>95797</v>
      </c>
      <c r="C2698" s="8" t="s">
        <v>2612</v>
      </c>
      <c r="D2698" s="86" t="s">
        <v>6341</v>
      </c>
      <c r="E2698" s="101">
        <v>36.32</v>
      </c>
    </row>
    <row r="2699" spans="2:5" ht="50.1" customHeight="1">
      <c r="B2699" s="86">
        <v>95801</v>
      </c>
      <c r="C2699" s="8" t="s">
        <v>2613</v>
      </c>
      <c r="D2699" s="86" t="s">
        <v>6341</v>
      </c>
      <c r="E2699" s="101">
        <v>27.26</v>
      </c>
    </row>
    <row r="2700" spans="2:5" ht="50.1" customHeight="1">
      <c r="B2700" s="86">
        <v>95802</v>
      </c>
      <c r="C2700" s="8" t="s">
        <v>2614</v>
      </c>
      <c r="D2700" s="86" t="s">
        <v>6341</v>
      </c>
      <c r="E2700" s="101">
        <v>30.42</v>
      </c>
    </row>
    <row r="2701" spans="2:5" ht="50.1" customHeight="1">
      <c r="B2701" s="86">
        <v>95803</v>
      </c>
      <c r="C2701" s="8" t="s">
        <v>2615</v>
      </c>
      <c r="D2701" s="86" t="s">
        <v>6341</v>
      </c>
      <c r="E2701" s="101">
        <v>40.25</v>
      </c>
    </row>
    <row r="2702" spans="2:5" ht="50.1" customHeight="1">
      <c r="B2702" s="86">
        <v>95804</v>
      </c>
      <c r="C2702" s="8" t="s">
        <v>2616</v>
      </c>
      <c r="D2702" s="86" t="s">
        <v>6341</v>
      </c>
      <c r="E2702" s="101">
        <v>16.86</v>
      </c>
    </row>
    <row r="2703" spans="2:5" ht="50.1" customHeight="1">
      <c r="B2703" s="86">
        <v>95805</v>
      </c>
      <c r="C2703" s="8" t="s">
        <v>2617</v>
      </c>
      <c r="D2703" s="86" t="s">
        <v>6341</v>
      </c>
      <c r="E2703" s="101">
        <v>17.02</v>
      </c>
    </row>
    <row r="2704" spans="2:5" ht="50.1" customHeight="1">
      <c r="B2704" s="86">
        <v>95806</v>
      </c>
      <c r="C2704" s="8" t="s">
        <v>2618</v>
      </c>
      <c r="D2704" s="86" t="s">
        <v>6341</v>
      </c>
      <c r="E2704" s="101">
        <v>17.559999999999999</v>
      </c>
    </row>
    <row r="2705" spans="2:5" ht="50.1" customHeight="1">
      <c r="B2705" s="86">
        <v>95807</v>
      </c>
      <c r="C2705" s="8" t="s">
        <v>2619</v>
      </c>
      <c r="D2705" s="86" t="s">
        <v>6341</v>
      </c>
      <c r="E2705" s="101">
        <v>19.37</v>
      </c>
    </row>
    <row r="2706" spans="2:5" ht="50.1" customHeight="1">
      <c r="B2706" s="86">
        <v>95808</v>
      </c>
      <c r="C2706" s="8" t="s">
        <v>2620</v>
      </c>
      <c r="D2706" s="86" t="s">
        <v>6341</v>
      </c>
      <c r="E2706" s="101">
        <v>19.850000000000001</v>
      </c>
    </row>
    <row r="2707" spans="2:5" ht="50.1" customHeight="1">
      <c r="B2707" s="86">
        <v>95809</v>
      </c>
      <c r="C2707" s="8" t="s">
        <v>2621</v>
      </c>
      <c r="D2707" s="86" t="s">
        <v>6341</v>
      </c>
      <c r="E2707" s="101">
        <v>21.8</v>
      </c>
    </row>
    <row r="2708" spans="2:5" ht="50.1" customHeight="1">
      <c r="B2708" s="86">
        <v>95810</v>
      </c>
      <c r="C2708" s="8" t="s">
        <v>2622</v>
      </c>
      <c r="D2708" s="86" t="s">
        <v>6341</v>
      </c>
      <c r="E2708" s="101">
        <v>10.57</v>
      </c>
    </row>
    <row r="2709" spans="2:5" ht="50.1" customHeight="1">
      <c r="B2709" s="86">
        <v>95811</v>
      </c>
      <c r="C2709" s="8" t="s">
        <v>2623</v>
      </c>
      <c r="D2709" s="86" t="s">
        <v>6341</v>
      </c>
      <c r="E2709" s="101">
        <v>11.03</v>
      </c>
    </row>
    <row r="2710" spans="2:5" ht="50.1" customHeight="1">
      <c r="B2710" s="86">
        <v>95812</v>
      </c>
      <c r="C2710" s="8" t="s">
        <v>2624</v>
      </c>
      <c r="D2710" s="86" t="s">
        <v>6341</v>
      </c>
      <c r="E2710" s="101">
        <v>13</v>
      </c>
    </row>
    <row r="2711" spans="2:5" ht="50.1" customHeight="1">
      <c r="B2711" s="86">
        <v>95813</v>
      </c>
      <c r="C2711" s="8" t="s">
        <v>2625</v>
      </c>
      <c r="D2711" s="86" t="s">
        <v>6341</v>
      </c>
      <c r="E2711" s="101">
        <v>12.73</v>
      </c>
    </row>
    <row r="2712" spans="2:5" ht="50.1" customHeight="1">
      <c r="B2712" s="86">
        <v>95814</v>
      </c>
      <c r="C2712" s="8" t="s">
        <v>2626</v>
      </c>
      <c r="D2712" s="86" t="s">
        <v>6341</v>
      </c>
      <c r="E2712" s="101">
        <v>13.44</v>
      </c>
    </row>
    <row r="2713" spans="2:5" ht="50.1" customHeight="1">
      <c r="B2713" s="86">
        <v>95815</v>
      </c>
      <c r="C2713" s="8" t="s">
        <v>2627</v>
      </c>
      <c r="D2713" s="86" t="s">
        <v>6341</v>
      </c>
      <c r="E2713" s="101">
        <v>17.190000000000001</v>
      </c>
    </row>
    <row r="2714" spans="2:5" ht="50.1" customHeight="1">
      <c r="B2714" s="86">
        <v>95816</v>
      </c>
      <c r="C2714" s="8" t="s">
        <v>2628</v>
      </c>
      <c r="D2714" s="86" t="s">
        <v>6341</v>
      </c>
      <c r="E2714" s="101">
        <v>23.87</v>
      </c>
    </row>
    <row r="2715" spans="2:5" ht="50.1" customHeight="1">
      <c r="B2715" s="86">
        <v>95817</v>
      </c>
      <c r="C2715" s="8" t="s">
        <v>2629</v>
      </c>
      <c r="D2715" s="86" t="s">
        <v>6341</v>
      </c>
      <c r="E2715" s="101">
        <v>24.49</v>
      </c>
    </row>
    <row r="2716" spans="2:5" ht="50.1" customHeight="1">
      <c r="B2716" s="86">
        <v>95818</v>
      </c>
      <c r="C2716" s="8" t="s">
        <v>2630</v>
      </c>
      <c r="D2716" s="86" t="s">
        <v>6341</v>
      </c>
      <c r="E2716" s="101">
        <v>29.55</v>
      </c>
    </row>
    <row r="2717" spans="2:5" ht="50.1" customHeight="1">
      <c r="B2717" s="86">
        <v>97886</v>
      </c>
      <c r="C2717" s="8" t="s">
        <v>2631</v>
      </c>
      <c r="D2717" s="86" t="s">
        <v>6341</v>
      </c>
      <c r="E2717" s="101">
        <v>111.29</v>
      </c>
    </row>
    <row r="2718" spans="2:5" ht="50.1" customHeight="1">
      <c r="B2718" s="86">
        <v>97887</v>
      </c>
      <c r="C2718" s="8" t="s">
        <v>2632</v>
      </c>
      <c r="D2718" s="86" t="s">
        <v>6341</v>
      </c>
      <c r="E2718" s="101">
        <v>175.5</v>
      </c>
    </row>
    <row r="2719" spans="2:5" ht="50.1" customHeight="1">
      <c r="B2719" s="86">
        <v>97888</v>
      </c>
      <c r="C2719" s="8" t="s">
        <v>2633</v>
      </c>
      <c r="D2719" s="86" t="s">
        <v>6341</v>
      </c>
      <c r="E2719" s="101">
        <v>337.99</v>
      </c>
    </row>
    <row r="2720" spans="2:5" ht="50.1" customHeight="1">
      <c r="B2720" s="86">
        <v>97889</v>
      </c>
      <c r="C2720" s="8" t="s">
        <v>2634</v>
      </c>
      <c r="D2720" s="86" t="s">
        <v>6341</v>
      </c>
      <c r="E2720" s="101">
        <v>453.31</v>
      </c>
    </row>
    <row r="2721" spans="2:5" ht="50.1" customHeight="1">
      <c r="B2721" s="86">
        <v>97890</v>
      </c>
      <c r="C2721" s="8" t="s">
        <v>2635</v>
      </c>
      <c r="D2721" s="86" t="s">
        <v>6341</v>
      </c>
      <c r="E2721" s="101">
        <v>517.9</v>
      </c>
    </row>
    <row r="2722" spans="2:5" ht="50.1" customHeight="1">
      <c r="B2722" s="86">
        <v>97891</v>
      </c>
      <c r="C2722" s="8" t="s">
        <v>2636</v>
      </c>
      <c r="D2722" s="86" t="s">
        <v>6341</v>
      </c>
      <c r="E2722" s="101">
        <v>131.57</v>
      </c>
    </row>
    <row r="2723" spans="2:5" ht="50.1" customHeight="1">
      <c r="B2723" s="86">
        <v>97892</v>
      </c>
      <c r="C2723" s="8" t="s">
        <v>2637</v>
      </c>
      <c r="D2723" s="86" t="s">
        <v>6341</v>
      </c>
      <c r="E2723" s="101">
        <v>245.11</v>
      </c>
    </row>
    <row r="2724" spans="2:5" ht="50.1" customHeight="1">
      <c r="B2724" s="86">
        <v>97893</v>
      </c>
      <c r="C2724" s="8" t="s">
        <v>2638</v>
      </c>
      <c r="D2724" s="86" t="s">
        <v>6341</v>
      </c>
      <c r="E2724" s="101">
        <v>334.87</v>
      </c>
    </row>
    <row r="2725" spans="2:5" ht="50.1" customHeight="1">
      <c r="B2725" s="86">
        <v>97894</v>
      </c>
      <c r="C2725" s="8" t="s">
        <v>2639</v>
      </c>
      <c r="D2725" s="86" t="s">
        <v>6341</v>
      </c>
      <c r="E2725" s="101">
        <v>374.35</v>
      </c>
    </row>
    <row r="2726" spans="2:5" ht="50.1" customHeight="1">
      <c r="B2726" s="86">
        <v>68066</v>
      </c>
      <c r="C2726" s="8" t="s">
        <v>2640</v>
      </c>
      <c r="D2726" s="86" t="s">
        <v>6341</v>
      </c>
      <c r="E2726" s="101">
        <v>100.14</v>
      </c>
    </row>
    <row r="2727" spans="2:5" ht="50.1" customHeight="1">
      <c r="B2727" s="86">
        <v>72319</v>
      </c>
      <c r="C2727" s="8" t="s">
        <v>2641</v>
      </c>
      <c r="D2727" s="86" t="s">
        <v>6341</v>
      </c>
      <c r="E2727" s="101">
        <v>4853.34</v>
      </c>
    </row>
    <row r="2728" spans="2:5" ht="50.1" customHeight="1">
      <c r="B2728" s="86">
        <v>72341</v>
      </c>
      <c r="C2728" s="8" t="s">
        <v>2642</v>
      </c>
      <c r="D2728" s="86" t="s">
        <v>6341</v>
      </c>
      <c r="E2728" s="101">
        <v>260.92</v>
      </c>
    </row>
    <row r="2729" spans="2:5" ht="50.1" customHeight="1">
      <c r="B2729" s="86">
        <v>72343</v>
      </c>
      <c r="C2729" s="8" t="s">
        <v>2643</v>
      </c>
      <c r="D2729" s="86" t="s">
        <v>6341</v>
      </c>
      <c r="E2729" s="101">
        <v>311.64</v>
      </c>
    </row>
    <row r="2730" spans="2:5" ht="50.1" customHeight="1">
      <c r="B2730" s="86">
        <v>72344</v>
      </c>
      <c r="C2730" s="8" t="s">
        <v>2644</v>
      </c>
      <c r="D2730" s="86" t="s">
        <v>6341</v>
      </c>
      <c r="E2730" s="101">
        <v>526.42999999999995</v>
      </c>
    </row>
    <row r="2731" spans="2:5" ht="50.1" customHeight="1">
      <c r="B2731" s="86">
        <v>72345</v>
      </c>
      <c r="C2731" s="8" t="s">
        <v>2645</v>
      </c>
      <c r="D2731" s="86" t="s">
        <v>6341</v>
      </c>
      <c r="E2731" s="101">
        <v>1642.99</v>
      </c>
    </row>
    <row r="2732" spans="2:5" ht="50.1" customHeight="1">
      <c r="B2732" s="86" t="s">
        <v>2646</v>
      </c>
      <c r="C2732" s="8" t="s">
        <v>2647</v>
      </c>
      <c r="D2732" s="86" t="s">
        <v>6341</v>
      </c>
      <c r="E2732" s="101">
        <v>14.16</v>
      </c>
    </row>
    <row r="2733" spans="2:5" ht="50.1" customHeight="1">
      <c r="B2733" s="86" t="s">
        <v>2648</v>
      </c>
      <c r="C2733" s="8" t="s">
        <v>2649</v>
      </c>
      <c r="D2733" s="86" t="s">
        <v>6341</v>
      </c>
      <c r="E2733" s="101">
        <v>22.16</v>
      </c>
    </row>
    <row r="2734" spans="2:5" ht="50.1" customHeight="1">
      <c r="B2734" s="86" t="s">
        <v>2650</v>
      </c>
      <c r="C2734" s="8" t="s">
        <v>2651</v>
      </c>
      <c r="D2734" s="86" t="s">
        <v>6341</v>
      </c>
      <c r="E2734" s="101">
        <v>66.38</v>
      </c>
    </row>
    <row r="2735" spans="2:5" ht="50.1" customHeight="1">
      <c r="B2735" s="86" t="s">
        <v>2652</v>
      </c>
      <c r="C2735" s="8" t="s">
        <v>2653</v>
      </c>
      <c r="D2735" s="86" t="s">
        <v>6341</v>
      </c>
      <c r="E2735" s="101">
        <v>92.54</v>
      </c>
    </row>
    <row r="2736" spans="2:5" ht="50.1" customHeight="1">
      <c r="B2736" s="86" t="s">
        <v>2654</v>
      </c>
      <c r="C2736" s="8" t="s">
        <v>2655</v>
      </c>
      <c r="D2736" s="86" t="s">
        <v>6341</v>
      </c>
      <c r="E2736" s="101">
        <v>124.95</v>
      </c>
    </row>
    <row r="2737" spans="2:5" ht="50.1" customHeight="1">
      <c r="B2737" s="86" t="s">
        <v>2656</v>
      </c>
      <c r="C2737" s="8" t="s">
        <v>2657</v>
      </c>
      <c r="D2737" s="86" t="s">
        <v>6341</v>
      </c>
      <c r="E2737" s="101">
        <v>362.57</v>
      </c>
    </row>
    <row r="2738" spans="2:5" ht="50.1" customHeight="1">
      <c r="B2738" s="86" t="s">
        <v>2658</v>
      </c>
      <c r="C2738" s="8" t="s">
        <v>2659</v>
      </c>
      <c r="D2738" s="86" t="s">
        <v>6341</v>
      </c>
      <c r="E2738" s="101">
        <v>944.59</v>
      </c>
    </row>
    <row r="2739" spans="2:5" ht="50.1" customHeight="1">
      <c r="B2739" s="86" t="s">
        <v>2660</v>
      </c>
      <c r="C2739" s="8" t="s">
        <v>2661</v>
      </c>
      <c r="D2739" s="86" t="s">
        <v>6341</v>
      </c>
      <c r="E2739" s="101">
        <v>1292.57</v>
      </c>
    </row>
    <row r="2740" spans="2:5" ht="50.1" customHeight="1">
      <c r="B2740" s="86" t="s">
        <v>2662</v>
      </c>
      <c r="C2740" s="8" t="s">
        <v>2663</v>
      </c>
      <c r="D2740" s="86" t="s">
        <v>6341</v>
      </c>
      <c r="E2740" s="101">
        <v>2120.2800000000002</v>
      </c>
    </row>
    <row r="2741" spans="2:5" ht="50.1" customHeight="1">
      <c r="B2741" s="86" t="s">
        <v>2664</v>
      </c>
      <c r="C2741" s="8" t="s">
        <v>2665</v>
      </c>
      <c r="D2741" s="86" t="s">
        <v>6341</v>
      </c>
      <c r="E2741" s="101">
        <v>569.4</v>
      </c>
    </row>
    <row r="2742" spans="2:5" ht="50.1" customHeight="1">
      <c r="B2742" s="86" t="s">
        <v>2666</v>
      </c>
      <c r="C2742" s="8" t="s">
        <v>2667</v>
      </c>
      <c r="D2742" s="86" t="s">
        <v>6341</v>
      </c>
      <c r="E2742" s="101">
        <v>50.28</v>
      </c>
    </row>
    <row r="2743" spans="2:5" ht="50.1" customHeight="1">
      <c r="B2743" s="86" t="s">
        <v>2668</v>
      </c>
      <c r="C2743" s="8" t="s">
        <v>2669</v>
      </c>
      <c r="D2743" s="86" t="s">
        <v>6341</v>
      </c>
      <c r="E2743" s="101">
        <v>300.44</v>
      </c>
    </row>
    <row r="2744" spans="2:5" ht="50.1" customHeight="1">
      <c r="B2744" s="86" t="s">
        <v>2670</v>
      </c>
      <c r="C2744" s="8" t="s">
        <v>2671</v>
      </c>
      <c r="D2744" s="86" t="s">
        <v>6341</v>
      </c>
      <c r="E2744" s="101">
        <v>349.36</v>
      </c>
    </row>
    <row r="2745" spans="2:5" ht="50.1" customHeight="1">
      <c r="B2745" s="86" t="s">
        <v>2672</v>
      </c>
      <c r="C2745" s="8" t="s">
        <v>2673</v>
      </c>
      <c r="D2745" s="86" t="s">
        <v>6341</v>
      </c>
      <c r="E2745" s="101">
        <v>662.7</v>
      </c>
    </row>
    <row r="2746" spans="2:5" ht="50.1" customHeight="1">
      <c r="B2746" s="86" t="s">
        <v>2674</v>
      </c>
      <c r="C2746" s="8" t="s">
        <v>2675</v>
      </c>
      <c r="D2746" s="86" t="s">
        <v>6341</v>
      </c>
      <c r="E2746" s="101">
        <v>558.62</v>
      </c>
    </row>
    <row r="2747" spans="2:5" ht="50.1" customHeight="1">
      <c r="B2747" s="86" t="s">
        <v>2676</v>
      </c>
      <c r="C2747" s="8" t="s">
        <v>2677</v>
      </c>
      <c r="D2747" s="86" t="s">
        <v>6341</v>
      </c>
      <c r="E2747" s="101">
        <v>829.31</v>
      </c>
    </row>
    <row r="2748" spans="2:5" ht="50.1" customHeight="1">
      <c r="B2748" s="86">
        <v>83463</v>
      </c>
      <c r="C2748" s="8" t="s">
        <v>2678</v>
      </c>
      <c r="D2748" s="86" t="s">
        <v>6341</v>
      </c>
      <c r="E2748" s="101">
        <v>222.05</v>
      </c>
    </row>
    <row r="2749" spans="2:5" ht="50.1" customHeight="1">
      <c r="B2749" s="86">
        <v>84402</v>
      </c>
      <c r="C2749" s="8" t="s">
        <v>2679</v>
      </c>
      <c r="D2749" s="86" t="s">
        <v>6341</v>
      </c>
      <c r="E2749" s="101">
        <v>56.7</v>
      </c>
    </row>
    <row r="2750" spans="2:5" ht="50.1" customHeight="1">
      <c r="B2750" s="86">
        <v>93653</v>
      </c>
      <c r="C2750" s="8" t="s">
        <v>2680</v>
      </c>
      <c r="D2750" s="86" t="s">
        <v>6341</v>
      </c>
      <c r="E2750" s="101">
        <v>10.88</v>
      </c>
    </row>
    <row r="2751" spans="2:5" ht="50.1" customHeight="1">
      <c r="B2751" s="86">
        <v>93654</v>
      </c>
      <c r="C2751" s="8" t="s">
        <v>2681</v>
      </c>
      <c r="D2751" s="86" t="s">
        <v>6341</v>
      </c>
      <c r="E2751" s="101">
        <v>11.31</v>
      </c>
    </row>
    <row r="2752" spans="2:5" ht="50.1" customHeight="1">
      <c r="B2752" s="86">
        <v>93655</v>
      </c>
      <c r="C2752" s="8" t="s">
        <v>2682</v>
      </c>
      <c r="D2752" s="86" t="s">
        <v>6341</v>
      </c>
      <c r="E2752" s="101">
        <v>12.09</v>
      </c>
    </row>
    <row r="2753" spans="2:5" ht="50.1" customHeight="1">
      <c r="B2753" s="86">
        <v>93656</v>
      </c>
      <c r="C2753" s="8" t="s">
        <v>2683</v>
      </c>
      <c r="D2753" s="86" t="s">
        <v>6341</v>
      </c>
      <c r="E2753" s="101">
        <v>12.09</v>
      </c>
    </row>
    <row r="2754" spans="2:5" ht="50.1" customHeight="1">
      <c r="B2754" s="86">
        <v>93657</v>
      </c>
      <c r="C2754" s="8" t="s">
        <v>2684</v>
      </c>
      <c r="D2754" s="86" t="s">
        <v>6341</v>
      </c>
      <c r="E2754" s="101">
        <v>13.07</v>
      </c>
    </row>
    <row r="2755" spans="2:5" ht="50.1" customHeight="1">
      <c r="B2755" s="86">
        <v>93658</v>
      </c>
      <c r="C2755" s="8" t="s">
        <v>2685</v>
      </c>
      <c r="D2755" s="86" t="s">
        <v>6341</v>
      </c>
      <c r="E2755" s="101">
        <v>19</v>
      </c>
    </row>
    <row r="2756" spans="2:5" ht="50.1" customHeight="1">
      <c r="B2756" s="86">
        <v>93659</v>
      </c>
      <c r="C2756" s="8" t="s">
        <v>2686</v>
      </c>
      <c r="D2756" s="86" t="s">
        <v>6341</v>
      </c>
      <c r="E2756" s="101">
        <v>20.99</v>
      </c>
    </row>
    <row r="2757" spans="2:5" ht="50.1" customHeight="1">
      <c r="B2757" s="86">
        <v>93660</v>
      </c>
      <c r="C2757" s="8" t="s">
        <v>2687</v>
      </c>
      <c r="D2757" s="86" t="s">
        <v>6341</v>
      </c>
      <c r="E2757" s="101">
        <v>55.8</v>
      </c>
    </row>
    <row r="2758" spans="2:5" ht="50.1" customHeight="1">
      <c r="B2758" s="86">
        <v>93661</v>
      </c>
      <c r="C2758" s="8" t="s">
        <v>2688</v>
      </c>
      <c r="D2758" s="86" t="s">
        <v>6341</v>
      </c>
      <c r="E2758" s="101">
        <v>56.63</v>
      </c>
    </row>
    <row r="2759" spans="2:5" ht="50.1" customHeight="1">
      <c r="B2759" s="86">
        <v>93662</v>
      </c>
      <c r="C2759" s="8" t="s">
        <v>2689</v>
      </c>
      <c r="D2759" s="86" t="s">
        <v>6341</v>
      </c>
      <c r="E2759" s="101">
        <v>58.26</v>
      </c>
    </row>
    <row r="2760" spans="2:5" ht="50.1" customHeight="1">
      <c r="B2760" s="86">
        <v>93663</v>
      </c>
      <c r="C2760" s="8" t="s">
        <v>2690</v>
      </c>
      <c r="D2760" s="86" t="s">
        <v>6341</v>
      </c>
      <c r="E2760" s="101">
        <v>58.26</v>
      </c>
    </row>
    <row r="2761" spans="2:5" ht="50.1" customHeight="1">
      <c r="B2761" s="86">
        <v>93664</v>
      </c>
      <c r="C2761" s="8" t="s">
        <v>2691</v>
      </c>
      <c r="D2761" s="86" t="s">
        <v>6341</v>
      </c>
      <c r="E2761" s="101">
        <v>60.18</v>
      </c>
    </row>
    <row r="2762" spans="2:5" ht="50.1" customHeight="1">
      <c r="B2762" s="86">
        <v>93665</v>
      </c>
      <c r="C2762" s="8" t="s">
        <v>2692</v>
      </c>
      <c r="D2762" s="86" t="s">
        <v>6341</v>
      </c>
      <c r="E2762" s="101">
        <v>62.45</v>
      </c>
    </row>
    <row r="2763" spans="2:5" ht="50.1" customHeight="1">
      <c r="B2763" s="86">
        <v>93666</v>
      </c>
      <c r="C2763" s="8" t="s">
        <v>2693</v>
      </c>
      <c r="D2763" s="86" t="s">
        <v>6341</v>
      </c>
      <c r="E2763" s="101">
        <v>66.42</v>
      </c>
    </row>
    <row r="2764" spans="2:5" ht="50.1" customHeight="1">
      <c r="B2764" s="86">
        <v>93667</v>
      </c>
      <c r="C2764" s="8" t="s">
        <v>2694</v>
      </c>
      <c r="D2764" s="86" t="s">
        <v>6341</v>
      </c>
      <c r="E2764" s="101">
        <v>69.34</v>
      </c>
    </row>
    <row r="2765" spans="2:5" ht="50.1" customHeight="1">
      <c r="B2765" s="86">
        <v>93668</v>
      </c>
      <c r="C2765" s="8" t="s">
        <v>2695</v>
      </c>
      <c r="D2765" s="86" t="s">
        <v>6341</v>
      </c>
      <c r="E2765" s="101">
        <v>70.599999999999994</v>
      </c>
    </row>
    <row r="2766" spans="2:5" ht="50.1" customHeight="1">
      <c r="B2766" s="86">
        <v>93669</v>
      </c>
      <c r="C2766" s="8" t="s">
        <v>2696</v>
      </c>
      <c r="D2766" s="86" t="s">
        <v>6341</v>
      </c>
      <c r="E2766" s="101">
        <v>73</v>
      </c>
    </row>
    <row r="2767" spans="2:5" ht="50.1" customHeight="1">
      <c r="B2767" s="86">
        <v>93670</v>
      </c>
      <c r="C2767" s="8" t="s">
        <v>2697</v>
      </c>
      <c r="D2767" s="86" t="s">
        <v>6341</v>
      </c>
      <c r="E2767" s="101">
        <v>73</v>
      </c>
    </row>
    <row r="2768" spans="2:5" ht="50.1" customHeight="1">
      <c r="B2768" s="86">
        <v>93671</v>
      </c>
      <c r="C2768" s="8" t="s">
        <v>2698</v>
      </c>
      <c r="D2768" s="86" t="s">
        <v>6341</v>
      </c>
      <c r="E2768" s="101">
        <v>75.91</v>
      </c>
    </row>
    <row r="2769" spans="2:5" ht="50.1" customHeight="1">
      <c r="B2769" s="86">
        <v>93672</v>
      </c>
      <c r="C2769" s="8" t="s">
        <v>2699</v>
      </c>
      <c r="D2769" s="86" t="s">
        <v>6341</v>
      </c>
      <c r="E2769" s="101">
        <v>80.56</v>
      </c>
    </row>
    <row r="2770" spans="2:5" ht="50.1" customHeight="1">
      <c r="B2770" s="86">
        <v>93673</v>
      </c>
      <c r="C2770" s="8" t="s">
        <v>2700</v>
      </c>
      <c r="D2770" s="86" t="s">
        <v>6341</v>
      </c>
      <c r="E2770" s="101">
        <v>86.5</v>
      </c>
    </row>
    <row r="2771" spans="2:5" ht="50.1" customHeight="1">
      <c r="B2771" s="86">
        <v>72339</v>
      </c>
      <c r="C2771" s="8" t="s">
        <v>2701</v>
      </c>
      <c r="D2771" s="86" t="s">
        <v>6341</v>
      </c>
      <c r="E2771" s="101">
        <v>44.1</v>
      </c>
    </row>
    <row r="2772" spans="2:5" ht="50.1" customHeight="1">
      <c r="B2772" s="86">
        <v>83403</v>
      </c>
      <c r="C2772" s="8" t="s">
        <v>2702</v>
      </c>
      <c r="D2772" s="86" t="s">
        <v>6341</v>
      </c>
      <c r="E2772" s="101">
        <v>14.34</v>
      </c>
    </row>
    <row r="2773" spans="2:5" ht="50.1" customHeight="1">
      <c r="B2773" s="86">
        <v>83465</v>
      </c>
      <c r="C2773" s="8" t="s">
        <v>2703</v>
      </c>
      <c r="D2773" s="86" t="s">
        <v>6341</v>
      </c>
      <c r="E2773" s="101">
        <v>36.9</v>
      </c>
    </row>
    <row r="2774" spans="2:5" ht="50.1" customHeight="1">
      <c r="B2774" s="86">
        <v>91945</v>
      </c>
      <c r="C2774" s="8" t="s">
        <v>2704</v>
      </c>
      <c r="D2774" s="86" t="s">
        <v>6341</v>
      </c>
      <c r="E2774" s="101">
        <v>6.44</v>
      </c>
    </row>
    <row r="2775" spans="2:5" ht="50.1" customHeight="1">
      <c r="B2775" s="86">
        <v>91946</v>
      </c>
      <c r="C2775" s="8" t="s">
        <v>2705</v>
      </c>
      <c r="D2775" s="86" t="s">
        <v>6341</v>
      </c>
      <c r="E2775" s="101">
        <v>5.35</v>
      </c>
    </row>
    <row r="2776" spans="2:5" ht="50.1" customHeight="1">
      <c r="B2776" s="86">
        <v>91947</v>
      </c>
      <c r="C2776" s="8" t="s">
        <v>2706</v>
      </c>
      <c r="D2776" s="86" t="s">
        <v>6341</v>
      </c>
      <c r="E2776" s="101">
        <v>4.67</v>
      </c>
    </row>
    <row r="2777" spans="2:5" ht="50.1" customHeight="1">
      <c r="B2777" s="86">
        <v>91949</v>
      </c>
      <c r="C2777" s="8" t="s">
        <v>2707</v>
      </c>
      <c r="D2777" s="86" t="s">
        <v>6341</v>
      </c>
      <c r="E2777" s="101">
        <v>9.8000000000000007</v>
      </c>
    </row>
    <row r="2778" spans="2:5" ht="50.1" customHeight="1">
      <c r="B2778" s="86">
        <v>91950</v>
      </c>
      <c r="C2778" s="8" t="s">
        <v>2708</v>
      </c>
      <c r="D2778" s="86" t="s">
        <v>6341</v>
      </c>
      <c r="E2778" s="101">
        <v>8.48</v>
      </c>
    </row>
    <row r="2779" spans="2:5" ht="50.1" customHeight="1">
      <c r="B2779" s="86">
        <v>91951</v>
      </c>
      <c r="C2779" s="8" t="s">
        <v>2709</v>
      </c>
      <c r="D2779" s="86" t="s">
        <v>6341</v>
      </c>
      <c r="E2779" s="101">
        <v>7.69</v>
      </c>
    </row>
    <row r="2780" spans="2:5" ht="50.1" customHeight="1">
      <c r="B2780" s="86">
        <v>91952</v>
      </c>
      <c r="C2780" s="8" t="s">
        <v>2710</v>
      </c>
      <c r="D2780" s="86" t="s">
        <v>6341</v>
      </c>
      <c r="E2780" s="101">
        <v>12.16</v>
      </c>
    </row>
    <row r="2781" spans="2:5" ht="50.1" customHeight="1">
      <c r="B2781" s="86">
        <v>91953</v>
      </c>
      <c r="C2781" s="8" t="s">
        <v>2711</v>
      </c>
      <c r="D2781" s="86" t="s">
        <v>6341</v>
      </c>
      <c r="E2781" s="101">
        <v>17.510000000000002</v>
      </c>
    </row>
    <row r="2782" spans="2:5" ht="50.1" customHeight="1">
      <c r="B2782" s="86">
        <v>91954</v>
      </c>
      <c r="C2782" s="8" t="s">
        <v>2712</v>
      </c>
      <c r="D2782" s="86" t="s">
        <v>6341</v>
      </c>
      <c r="E2782" s="101">
        <v>16.329999999999998</v>
      </c>
    </row>
    <row r="2783" spans="2:5" ht="50.1" customHeight="1">
      <c r="B2783" s="86">
        <v>91955</v>
      </c>
      <c r="C2783" s="8" t="s">
        <v>2713</v>
      </c>
      <c r="D2783" s="86" t="s">
        <v>6341</v>
      </c>
      <c r="E2783" s="101">
        <v>21.68</v>
      </c>
    </row>
    <row r="2784" spans="2:5" ht="50.1" customHeight="1">
      <c r="B2784" s="86">
        <v>91956</v>
      </c>
      <c r="C2784" s="8" t="s">
        <v>2714</v>
      </c>
      <c r="D2784" s="86" t="s">
        <v>6341</v>
      </c>
      <c r="E2784" s="101">
        <v>26.47</v>
      </c>
    </row>
    <row r="2785" spans="2:5" ht="50.1" customHeight="1">
      <c r="B2785" s="86">
        <v>91957</v>
      </c>
      <c r="C2785" s="8" t="s">
        <v>2715</v>
      </c>
      <c r="D2785" s="86" t="s">
        <v>6341</v>
      </c>
      <c r="E2785" s="101">
        <v>31.82</v>
      </c>
    </row>
    <row r="2786" spans="2:5" ht="50.1" customHeight="1">
      <c r="B2786" s="86">
        <v>91958</v>
      </c>
      <c r="C2786" s="8" t="s">
        <v>2716</v>
      </c>
      <c r="D2786" s="86" t="s">
        <v>6341</v>
      </c>
      <c r="E2786" s="101">
        <v>22.33</v>
      </c>
    </row>
    <row r="2787" spans="2:5" ht="50.1" customHeight="1">
      <c r="B2787" s="86">
        <v>91959</v>
      </c>
      <c r="C2787" s="8" t="s">
        <v>2717</v>
      </c>
      <c r="D2787" s="86" t="s">
        <v>6341</v>
      </c>
      <c r="E2787" s="101">
        <v>27.68</v>
      </c>
    </row>
    <row r="2788" spans="2:5" ht="50.1" customHeight="1">
      <c r="B2788" s="86">
        <v>91960</v>
      </c>
      <c r="C2788" s="8" t="s">
        <v>2718</v>
      </c>
      <c r="D2788" s="86" t="s">
        <v>6341</v>
      </c>
      <c r="E2788" s="101">
        <v>30.64</v>
      </c>
    </row>
    <row r="2789" spans="2:5" ht="50.1" customHeight="1">
      <c r="B2789" s="86">
        <v>91961</v>
      </c>
      <c r="C2789" s="8" t="s">
        <v>2719</v>
      </c>
      <c r="D2789" s="86" t="s">
        <v>6341</v>
      </c>
      <c r="E2789" s="101">
        <v>35.99</v>
      </c>
    </row>
    <row r="2790" spans="2:5" ht="50.1" customHeight="1">
      <c r="B2790" s="86">
        <v>91962</v>
      </c>
      <c r="C2790" s="8" t="s">
        <v>2720</v>
      </c>
      <c r="D2790" s="86" t="s">
        <v>6341</v>
      </c>
      <c r="E2790" s="101">
        <v>40.81</v>
      </c>
    </row>
    <row r="2791" spans="2:5" ht="50.1" customHeight="1">
      <c r="B2791" s="86">
        <v>91963</v>
      </c>
      <c r="C2791" s="8" t="s">
        <v>2721</v>
      </c>
      <c r="D2791" s="86" t="s">
        <v>6341</v>
      </c>
      <c r="E2791" s="101">
        <v>46.16</v>
      </c>
    </row>
    <row r="2792" spans="2:5" ht="50.1" customHeight="1">
      <c r="B2792" s="86">
        <v>91964</v>
      </c>
      <c r="C2792" s="8" t="s">
        <v>2722</v>
      </c>
      <c r="D2792" s="86" t="s">
        <v>6341</v>
      </c>
      <c r="E2792" s="101">
        <v>36.64</v>
      </c>
    </row>
    <row r="2793" spans="2:5" ht="50.1" customHeight="1">
      <c r="B2793" s="86">
        <v>91965</v>
      </c>
      <c r="C2793" s="8" t="s">
        <v>2723</v>
      </c>
      <c r="D2793" s="86" t="s">
        <v>6341</v>
      </c>
      <c r="E2793" s="101">
        <v>41.99</v>
      </c>
    </row>
    <row r="2794" spans="2:5" ht="50.1" customHeight="1">
      <c r="B2794" s="86">
        <v>91966</v>
      </c>
      <c r="C2794" s="8" t="s">
        <v>2724</v>
      </c>
      <c r="D2794" s="86" t="s">
        <v>6341</v>
      </c>
      <c r="E2794" s="101">
        <v>32.5</v>
      </c>
    </row>
    <row r="2795" spans="2:5" ht="50.1" customHeight="1">
      <c r="B2795" s="86">
        <v>91967</v>
      </c>
      <c r="C2795" s="8" t="s">
        <v>2725</v>
      </c>
      <c r="D2795" s="86" t="s">
        <v>6341</v>
      </c>
      <c r="E2795" s="101">
        <v>37.85</v>
      </c>
    </row>
    <row r="2796" spans="2:5" ht="50.1" customHeight="1">
      <c r="B2796" s="86">
        <v>91968</v>
      </c>
      <c r="C2796" s="8" t="s">
        <v>2726</v>
      </c>
      <c r="D2796" s="86" t="s">
        <v>6341</v>
      </c>
      <c r="E2796" s="101">
        <v>44.95</v>
      </c>
    </row>
    <row r="2797" spans="2:5" ht="50.1" customHeight="1">
      <c r="B2797" s="86">
        <v>91969</v>
      </c>
      <c r="C2797" s="8" t="s">
        <v>2727</v>
      </c>
      <c r="D2797" s="86" t="s">
        <v>6341</v>
      </c>
      <c r="E2797" s="101">
        <v>50.3</v>
      </c>
    </row>
    <row r="2798" spans="2:5" ht="50.1" customHeight="1">
      <c r="B2798" s="86">
        <v>91970</v>
      </c>
      <c r="C2798" s="8" t="s">
        <v>2728</v>
      </c>
      <c r="D2798" s="86" t="s">
        <v>6341</v>
      </c>
      <c r="E2798" s="101">
        <v>47.04</v>
      </c>
    </row>
    <row r="2799" spans="2:5" ht="50.1" customHeight="1">
      <c r="B2799" s="86">
        <v>91971</v>
      </c>
      <c r="C2799" s="8" t="s">
        <v>2729</v>
      </c>
      <c r="D2799" s="86" t="s">
        <v>6341</v>
      </c>
      <c r="E2799" s="101">
        <v>55.52</v>
      </c>
    </row>
    <row r="2800" spans="2:5" ht="50.1" customHeight="1">
      <c r="B2800" s="86">
        <v>91972</v>
      </c>
      <c r="C2800" s="8" t="s">
        <v>2730</v>
      </c>
      <c r="D2800" s="86" t="s">
        <v>6341</v>
      </c>
      <c r="E2800" s="101">
        <v>51.21</v>
      </c>
    </row>
    <row r="2801" spans="2:5" ht="50.1" customHeight="1">
      <c r="B2801" s="86">
        <v>91973</v>
      </c>
      <c r="C2801" s="8" t="s">
        <v>2731</v>
      </c>
      <c r="D2801" s="86" t="s">
        <v>6341</v>
      </c>
      <c r="E2801" s="101">
        <v>59.69</v>
      </c>
    </row>
    <row r="2802" spans="2:5" ht="50.1" customHeight="1">
      <c r="B2802" s="86">
        <v>91974</v>
      </c>
      <c r="C2802" s="8" t="s">
        <v>2732</v>
      </c>
      <c r="D2802" s="86" t="s">
        <v>6341</v>
      </c>
      <c r="E2802" s="101">
        <v>42.87</v>
      </c>
    </row>
    <row r="2803" spans="2:5" ht="50.1" customHeight="1">
      <c r="B2803" s="86">
        <v>91975</v>
      </c>
      <c r="C2803" s="8" t="s">
        <v>2733</v>
      </c>
      <c r="D2803" s="86" t="s">
        <v>6341</v>
      </c>
      <c r="E2803" s="101">
        <v>51.35</v>
      </c>
    </row>
    <row r="2804" spans="2:5" ht="50.1" customHeight="1">
      <c r="B2804" s="86">
        <v>91976</v>
      </c>
      <c r="C2804" s="8" t="s">
        <v>2734</v>
      </c>
      <c r="D2804" s="86" t="s">
        <v>6341</v>
      </c>
      <c r="E2804" s="101">
        <v>63.29</v>
      </c>
    </row>
    <row r="2805" spans="2:5" ht="50.1" customHeight="1">
      <c r="B2805" s="86">
        <v>91977</v>
      </c>
      <c r="C2805" s="8" t="s">
        <v>2735</v>
      </c>
      <c r="D2805" s="86" t="s">
        <v>6341</v>
      </c>
      <c r="E2805" s="101">
        <v>71.77</v>
      </c>
    </row>
    <row r="2806" spans="2:5" ht="50.1" customHeight="1">
      <c r="B2806" s="86">
        <v>91978</v>
      </c>
      <c r="C2806" s="8" t="s">
        <v>2736</v>
      </c>
      <c r="D2806" s="86" t="s">
        <v>6341</v>
      </c>
      <c r="E2806" s="101">
        <v>25.94</v>
      </c>
    </row>
    <row r="2807" spans="2:5" ht="50.1" customHeight="1">
      <c r="B2807" s="86">
        <v>91979</v>
      </c>
      <c r="C2807" s="8" t="s">
        <v>2737</v>
      </c>
      <c r="D2807" s="86" t="s">
        <v>6341</v>
      </c>
      <c r="E2807" s="101">
        <v>31.29</v>
      </c>
    </row>
    <row r="2808" spans="2:5" ht="50.1" customHeight="1">
      <c r="B2808" s="86">
        <v>91980</v>
      </c>
      <c r="C2808" s="8" t="s">
        <v>2738</v>
      </c>
      <c r="D2808" s="86" t="s">
        <v>6341</v>
      </c>
      <c r="E2808" s="101">
        <v>25.11</v>
      </c>
    </row>
    <row r="2809" spans="2:5" ht="50.1" customHeight="1">
      <c r="B2809" s="86">
        <v>91981</v>
      </c>
      <c r="C2809" s="8" t="s">
        <v>2739</v>
      </c>
      <c r="D2809" s="86" t="s">
        <v>6341</v>
      </c>
      <c r="E2809" s="101">
        <v>30.46</v>
      </c>
    </row>
    <row r="2810" spans="2:5" ht="50.1" customHeight="1">
      <c r="B2810" s="86">
        <v>91982</v>
      </c>
      <c r="C2810" s="8" t="s">
        <v>2740</v>
      </c>
      <c r="D2810" s="86" t="s">
        <v>6341</v>
      </c>
      <c r="E2810" s="101">
        <v>59.81</v>
      </c>
    </row>
    <row r="2811" spans="2:5" ht="50.1" customHeight="1">
      <c r="B2811" s="86">
        <v>91983</v>
      </c>
      <c r="C2811" s="8" t="s">
        <v>2741</v>
      </c>
      <c r="D2811" s="86" t="s">
        <v>6341</v>
      </c>
      <c r="E2811" s="101">
        <v>65.16</v>
      </c>
    </row>
    <row r="2812" spans="2:5" ht="50.1" customHeight="1">
      <c r="B2812" s="86">
        <v>91984</v>
      </c>
      <c r="C2812" s="8" t="s">
        <v>2742</v>
      </c>
      <c r="D2812" s="86" t="s">
        <v>6341</v>
      </c>
      <c r="E2812" s="101">
        <v>11.4</v>
      </c>
    </row>
    <row r="2813" spans="2:5" ht="50.1" customHeight="1">
      <c r="B2813" s="86">
        <v>91985</v>
      </c>
      <c r="C2813" s="8" t="s">
        <v>2743</v>
      </c>
      <c r="D2813" s="86" t="s">
        <v>6341</v>
      </c>
      <c r="E2813" s="101">
        <v>16.75</v>
      </c>
    </row>
    <row r="2814" spans="2:5" ht="50.1" customHeight="1">
      <c r="B2814" s="86">
        <v>91986</v>
      </c>
      <c r="C2814" s="8" t="s">
        <v>2744</v>
      </c>
      <c r="D2814" s="86" t="s">
        <v>6341</v>
      </c>
      <c r="E2814" s="101">
        <v>24.23</v>
      </c>
    </row>
    <row r="2815" spans="2:5" ht="50.1" customHeight="1">
      <c r="B2815" s="86">
        <v>91987</v>
      </c>
      <c r="C2815" s="8" t="s">
        <v>2745</v>
      </c>
      <c r="D2815" s="86" t="s">
        <v>6341</v>
      </c>
      <c r="E2815" s="101">
        <v>29.58</v>
      </c>
    </row>
    <row r="2816" spans="2:5" ht="50.1" customHeight="1">
      <c r="B2816" s="86">
        <v>91988</v>
      </c>
      <c r="C2816" s="8" t="s">
        <v>2746</v>
      </c>
      <c r="D2816" s="86" t="s">
        <v>6341</v>
      </c>
      <c r="E2816" s="101">
        <v>14.17</v>
      </c>
    </row>
    <row r="2817" spans="2:5" ht="50.1" customHeight="1">
      <c r="B2817" s="86">
        <v>91989</v>
      </c>
      <c r="C2817" s="8" t="s">
        <v>2747</v>
      </c>
      <c r="D2817" s="86" t="s">
        <v>6341</v>
      </c>
      <c r="E2817" s="101">
        <v>19.52</v>
      </c>
    </row>
    <row r="2818" spans="2:5" ht="50.1" customHeight="1">
      <c r="B2818" s="86">
        <v>91990</v>
      </c>
      <c r="C2818" s="8" t="s">
        <v>2748</v>
      </c>
      <c r="D2818" s="86" t="s">
        <v>6341</v>
      </c>
      <c r="E2818" s="102">
        <v>21.79</v>
      </c>
    </row>
    <row r="2819" spans="2:5" ht="50.1" customHeight="1">
      <c r="B2819" s="86">
        <v>91991</v>
      </c>
      <c r="C2819" s="8" t="s">
        <v>2749</v>
      </c>
      <c r="D2819" s="86" t="s">
        <v>6341</v>
      </c>
      <c r="E2819" s="101">
        <v>23.28</v>
      </c>
    </row>
    <row r="2820" spans="2:5" ht="50.1" customHeight="1">
      <c r="B2820" s="86">
        <v>91992</v>
      </c>
      <c r="C2820" s="8" t="s">
        <v>2750</v>
      </c>
      <c r="D2820" s="86" t="s">
        <v>6341</v>
      </c>
      <c r="E2820" s="101">
        <v>27.14</v>
      </c>
    </row>
    <row r="2821" spans="2:5" ht="50.1" customHeight="1">
      <c r="B2821" s="86">
        <v>91993</v>
      </c>
      <c r="C2821" s="8" t="s">
        <v>2751</v>
      </c>
      <c r="D2821" s="86" t="s">
        <v>6341</v>
      </c>
      <c r="E2821" s="101">
        <v>28.63</v>
      </c>
    </row>
    <row r="2822" spans="2:5" ht="50.1" customHeight="1">
      <c r="B2822" s="86">
        <v>91994</v>
      </c>
      <c r="C2822" s="8" t="s">
        <v>2752</v>
      </c>
      <c r="D2822" s="86" t="s">
        <v>6341</v>
      </c>
      <c r="E2822" s="101">
        <v>15.56</v>
      </c>
    </row>
    <row r="2823" spans="2:5" ht="50.1" customHeight="1">
      <c r="B2823" s="86">
        <v>91995</v>
      </c>
      <c r="C2823" s="8" t="s">
        <v>2753</v>
      </c>
      <c r="D2823" s="86" t="s">
        <v>6341</v>
      </c>
      <c r="E2823" s="101">
        <v>17.05</v>
      </c>
    </row>
    <row r="2824" spans="2:5" ht="50.1" customHeight="1">
      <c r="B2824" s="86">
        <v>91996</v>
      </c>
      <c r="C2824" s="8" t="s">
        <v>2754</v>
      </c>
      <c r="D2824" s="86" t="s">
        <v>6341</v>
      </c>
      <c r="E2824" s="101">
        <v>20.91</v>
      </c>
    </row>
    <row r="2825" spans="2:5" ht="50.1" customHeight="1">
      <c r="B2825" s="86">
        <v>91997</v>
      </c>
      <c r="C2825" s="8" t="s">
        <v>2755</v>
      </c>
      <c r="D2825" s="86" t="s">
        <v>6341</v>
      </c>
      <c r="E2825" s="101">
        <v>22.4</v>
      </c>
    </row>
    <row r="2826" spans="2:5" ht="50.1" customHeight="1">
      <c r="B2826" s="86">
        <v>91998</v>
      </c>
      <c r="C2826" s="8" t="s">
        <v>2756</v>
      </c>
      <c r="D2826" s="86" t="s">
        <v>6341</v>
      </c>
      <c r="E2826" s="101">
        <v>13.13</v>
      </c>
    </row>
    <row r="2827" spans="2:5" ht="50.1" customHeight="1">
      <c r="B2827" s="86">
        <v>91999</v>
      </c>
      <c r="C2827" s="8" t="s">
        <v>2757</v>
      </c>
      <c r="D2827" s="86" t="s">
        <v>6341</v>
      </c>
      <c r="E2827" s="101">
        <v>14.62</v>
      </c>
    </row>
    <row r="2828" spans="2:5" ht="50.1" customHeight="1">
      <c r="B2828" s="86">
        <v>92000</v>
      </c>
      <c r="C2828" s="8" t="s">
        <v>2758</v>
      </c>
      <c r="D2828" s="86" t="s">
        <v>6341</v>
      </c>
      <c r="E2828" s="101">
        <v>18.48</v>
      </c>
    </row>
    <row r="2829" spans="2:5" ht="50.1" customHeight="1">
      <c r="B2829" s="86">
        <v>92001</v>
      </c>
      <c r="C2829" s="8" t="s">
        <v>2759</v>
      </c>
      <c r="D2829" s="86" t="s">
        <v>6341</v>
      </c>
      <c r="E2829" s="101">
        <v>19.97</v>
      </c>
    </row>
    <row r="2830" spans="2:5" ht="50.1" customHeight="1">
      <c r="B2830" s="86">
        <v>92002</v>
      </c>
      <c r="C2830" s="8" t="s">
        <v>2760</v>
      </c>
      <c r="D2830" s="86" t="s">
        <v>6341</v>
      </c>
      <c r="E2830" s="101">
        <v>29.1</v>
      </c>
    </row>
    <row r="2831" spans="2:5" ht="50.1" customHeight="1">
      <c r="B2831" s="86">
        <v>92003</v>
      </c>
      <c r="C2831" s="8" t="s">
        <v>2761</v>
      </c>
      <c r="D2831" s="86" t="s">
        <v>6341</v>
      </c>
      <c r="E2831" s="102">
        <v>32.08</v>
      </c>
    </row>
    <row r="2832" spans="2:5" ht="50.1" customHeight="1">
      <c r="B2832" s="86">
        <v>92004</v>
      </c>
      <c r="C2832" s="8" t="s">
        <v>2762</v>
      </c>
      <c r="D2832" s="86" t="s">
        <v>6341</v>
      </c>
      <c r="E2832" s="101">
        <v>34.450000000000003</v>
      </c>
    </row>
    <row r="2833" spans="2:5" ht="50.1" customHeight="1">
      <c r="B2833" s="86">
        <v>92005</v>
      </c>
      <c r="C2833" s="8" t="s">
        <v>2763</v>
      </c>
      <c r="D2833" s="86" t="s">
        <v>6341</v>
      </c>
      <c r="E2833" s="101">
        <v>37.43</v>
      </c>
    </row>
    <row r="2834" spans="2:5" ht="50.1" customHeight="1">
      <c r="B2834" s="86">
        <v>92006</v>
      </c>
      <c r="C2834" s="8" t="s">
        <v>2764</v>
      </c>
      <c r="D2834" s="86" t="s">
        <v>6341</v>
      </c>
      <c r="E2834" s="102">
        <v>24.25</v>
      </c>
    </row>
    <row r="2835" spans="2:5" ht="50.1" customHeight="1">
      <c r="B2835" s="86">
        <v>92007</v>
      </c>
      <c r="C2835" s="8" t="s">
        <v>2765</v>
      </c>
      <c r="D2835" s="86" t="s">
        <v>6341</v>
      </c>
      <c r="E2835" s="102">
        <v>27.23</v>
      </c>
    </row>
    <row r="2836" spans="2:5" ht="50.1" customHeight="1">
      <c r="B2836" s="86">
        <v>92008</v>
      </c>
      <c r="C2836" s="8" t="s">
        <v>2766</v>
      </c>
      <c r="D2836" s="86" t="s">
        <v>6341</v>
      </c>
      <c r="E2836" s="102">
        <v>29.6</v>
      </c>
    </row>
    <row r="2837" spans="2:5" ht="50.1" customHeight="1">
      <c r="B2837" s="86">
        <v>92009</v>
      </c>
      <c r="C2837" s="8" t="s">
        <v>2767</v>
      </c>
      <c r="D2837" s="86" t="s">
        <v>6341</v>
      </c>
      <c r="E2837" s="102">
        <v>32.58</v>
      </c>
    </row>
    <row r="2838" spans="2:5" ht="50.1" customHeight="1">
      <c r="B2838" s="86">
        <v>92010</v>
      </c>
      <c r="C2838" s="8" t="s">
        <v>2768</v>
      </c>
      <c r="D2838" s="86" t="s">
        <v>6341</v>
      </c>
      <c r="E2838" s="101">
        <v>42.64</v>
      </c>
    </row>
    <row r="2839" spans="2:5" ht="50.1" customHeight="1">
      <c r="B2839" s="86">
        <v>92011</v>
      </c>
      <c r="C2839" s="8" t="s">
        <v>2769</v>
      </c>
      <c r="D2839" s="86" t="s">
        <v>6341</v>
      </c>
      <c r="E2839" s="101">
        <v>47.11</v>
      </c>
    </row>
    <row r="2840" spans="2:5" ht="50.1" customHeight="1">
      <c r="B2840" s="86">
        <v>92012</v>
      </c>
      <c r="C2840" s="8" t="s">
        <v>2770</v>
      </c>
      <c r="D2840" s="86" t="s">
        <v>6341</v>
      </c>
      <c r="E2840" s="101">
        <v>47.99</v>
      </c>
    </row>
    <row r="2841" spans="2:5" ht="50.1" customHeight="1">
      <c r="B2841" s="86">
        <v>92013</v>
      </c>
      <c r="C2841" s="8" t="s">
        <v>2771</v>
      </c>
      <c r="D2841" s="86" t="s">
        <v>6341</v>
      </c>
      <c r="E2841" s="101">
        <v>52.46</v>
      </c>
    </row>
    <row r="2842" spans="2:5" ht="50.1" customHeight="1">
      <c r="B2842" s="86">
        <v>92014</v>
      </c>
      <c r="C2842" s="8" t="s">
        <v>2772</v>
      </c>
      <c r="D2842" s="86" t="s">
        <v>6341</v>
      </c>
      <c r="E2842" s="101">
        <v>35.380000000000003</v>
      </c>
    </row>
    <row r="2843" spans="2:5" ht="50.1" customHeight="1">
      <c r="B2843" s="86">
        <v>92015</v>
      </c>
      <c r="C2843" s="8" t="s">
        <v>2773</v>
      </c>
      <c r="D2843" s="86" t="s">
        <v>6341</v>
      </c>
      <c r="E2843" s="102">
        <v>39.85</v>
      </c>
    </row>
    <row r="2844" spans="2:5" ht="50.1" customHeight="1">
      <c r="B2844" s="86">
        <v>92016</v>
      </c>
      <c r="C2844" s="8" t="s">
        <v>2774</v>
      </c>
      <c r="D2844" s="86" t="s">
        <v>6341</v>
      </c>
      <c r="E2844" s="101">
        <v>40.729999999999997</v>
      </c>
    </row>
    <row r="2845" spans="2:5" ht="50.1" customHeight="1">
      <c r="B2845" s="86">
        <v>92017</v>
      </c>
      <c r="C2845" s="8" t="s">
        <v>2775</v>
      </c>
      <c r="D2845" s="86" t="s">
        <v>6341</v>
      </c>
      <c r="E2845" s="101">
        <v>45.2</v>
      </c>
    </row>
    <row r="2846" spans="2:5" ht="50.1" customHeight="1">
      <c r="B2846" s="86">
        <v>92018</v>
      </c>
      <c r="C2846" s="8" t="s">
        <v>2776</v>
      </c>
      <c r="D2846" s="86" t="s">
        <v>6341</v>
      </c>
      <c r="E2846" s="101">
        <v>46.83</v>
      </c>
    </row>
    <row r="2847" spans="2:5" ht="50.1" customHeight="1">
      <c r="B2847" s="86">
        <v>92019</v>
      </c>
      <c r="C2847" s="8" t="s">
        <v>2777</v>
      </c>
      <c r="D2847" s="86" t="s">
        <v>6341</v>
      </c>
      <c r="E2847" s="101">
        <v>55.31</v>
      </c>
    </row>
    <row r="2848" spans="2:5" ht="50.1" customHeight="1">
      <c r="B2848" s="86">
        <v>92020</v>
      </c>
      <c r="C2848" s="8" t="s">
        <v>2778</v>
      </c>
      <c r="D2848" s="86" t="s">
        <v>6341</v>
      </c>
      <c r="E2848" s="101">
        <v>69.239999999999995</v>
      </c>
    </row>
    <row r="2849" spans="2:5" ht="50.1" customHeight="1">
      <c r="B2849" s="86">
        <v>92021</v>
      </c>
      <c r="C2849" s="8" t="s">
        <v>2779</v>
      </c>
      <c r="D2849" s="86" t="s">
        <v>6341</v>
      </c>
      <c r="E2849" s="101">
        <v>77.72</v>
      </c>
    </row>
    <row r="2850" spans="2:5" ht="50.1" customHeight="1">
      <c r="B2850" s="86">
        <v>92022</v>
      </c>
      <c r="C2850" s="8" t="s">
        <v>2780</v>
      </c>
      <c r="D2850" s="86" t="s">
        <v>6341</v>
      </c>
      <c r="E2850" s="101">
        <v>25.7</v>
      </c>
    </row>
    <row r="2851" spans="2:5" ht="50.1" customHeight="1">
      <c r="B2851" s="86">
        <v>92023</v>
      </c>
      <c r="C2851" s="8" t="s">
        <v>2781</v>
      </c>
      <c r="D2851" s="86" t="s">
        <v>6341</v>
      </c>
      <c r="E2851" s="101">
        <v>31.05</v>
      </c>
    </row>
    <row r="2852" spans="2:5" ht="50.1" customHeight="1">
      <c r="B2852" s="86">
        <v>92024</v>
      </c>
      <c r="C2852" s="8" t="s">
        <v>2782</v>
      </c>
      <c r="D2852" s="86" t="s">
        <v>6341</v>
      </c>
      <c r="E2852" s="101">
        <v>39.270000000000003</v>
      </c>
    </row>
    <row r="2853" spans="2:5" ht="50.1" customHeight="1">
      <c r="B2853" s="86">
        <v>92025</v>
      </c>
      <c r="C2853" s="8" t="s">
        <v>2783</v>
      </c>
      <c r="D2853" s="86" t="s">
        <v>6341</v>
      </c>
      <c r="E2853" s="101">
        <v>44.62</v>
      </c>
    </row>
    <row r="2854" spans="2:5" ht="50.1" customHeight="1">
      <c r="B2854" s="86">
        <v>92026</v>
      </c>
      <c r="C2854" s="8" t="s">
        <v>2784</v>
      </c>
      <c r="D2854" s="86" t="s">
        <v>6341</v>
      </c>
      <c r="E2854" s="101">
        <v>35.869999999999997</v>
      </c>
    </row>
    <row r="2855" spans="2:5" ht="50.1" customHeight="1">
      <c r="B2855" s="86">
        <v>92027</v>
      </c>
      <c r="C2855" s="8" t="s">
        <v>2785</v>
      </c>
      <c r="D2855" s="86" t="s">
        <v>6341</v>
      </c>
      <c r="E2855" s="101">
        <v>41.22</v>
      </c>
    </row>
    <row r="2856" spans="2:5" ht="50.1" customHeight="1">
      <c r="B2856" s="86">
        <v>92028</v>
      </c>
      <c r="C2856" s="8" t="s">
        <v>2786</v>
      </c>
      <c r="D2856" s="86" t="s">
        <v>6341</v>
      </c>
      <c r="E2856" s="101">
        <v>29.87</v>
      </c>
    </row>
    <row r="2857" spans="2:5" ht="50.1" customHeight="1">
      <c r="B2857" s="86">
        <v>92029</v>
      </c>
      <c r="C2857" s="8" t="s">
        <v>2787</v>
      </c>
      <c r="D2857" s="86" t="s">
        <v>6341</v>
      </c>
      <c r="E2857" s="101">
        <v>35.22</v>
      </c>
    </row>
    <row r="2858" spans="2:5" ht="50.1" customHeight="1">
      <c r="B2858" s="86">
        <v>92030</v>
      </c>
      <c r="C2858" s="8" t="s">
        <v>2788</v>
      </c>
      <c r="D2858" s="86" t="s">
        <v>6341</v>
      </c>
      <c r="E2858" s="101">
        <v>43.41</v>
      </c>
    </row>
    <row r="2859" spans="2:5" ht="50.1" customHeight="1">
      <c r="B2859" s="86">
        <v>92031</v>
      </c>
      <c r="C2859" s="8" t="s">
        <v>2789</v>
      </c>
      <c r="D2859" s="86" t="s">
        <v>6341</v>
      </c>
      <c r="E2859" s="101">
        <v>48.76</v>
      </c>
    </row>
    <row r="2860" spans="2:5" ht="50.1" customHeight="1">
      <c r="B2860" s="86">
        <v>92032</v>
      </c>
      <c r="C2860" s="8" t="s">
        <v>2790</v>
      </c>
      <c r="D2860" s="86" t="s">
        <v>6341</v>
      </c>
      <c r="E2860" s="101">
        <v>44.18</v>
      </c>
    </row>
    <row r="2861" spans="2:5" ht="50.1" customHeight="1">
      <c r="B2861" s="86">
        <v>92033</v>
      </c>
      <c r="C2861" s="8" t="s">
        <v>2791</v>
      </c>
      <c r="D2861" s="86" t="s">
        <v>6341</v>
      </c>
      <c r="E2861" s="101">
        <v>49.53</v>
      </c>
    </row>
    <row r="2862" spans="2:5" ht="50.1" customHeight="1">
      <c r="B2862" s="86">
        <v>92034</v>
      </c>
      <c r="C2862" s="8" t="s">
        <v>2792</v>
      </c>
      <c r="D2862" s="86" t="s">
        <v>6341</v>
      </c>
      <c r="E2862" s="101">
        <v>40.04</v>
      </c>
    </row>
    <row r="2863" spans="2:5" ht="50.1" customHeight="1">
      <c r="B2863" s="86">
        <v>92035</v>
      </c>
      <c r="C2863" s="8" t="s">
        <v>2793</v>
      </c>
      <c r="D2863" s="86" t="s">
        <v>6341</v>
      </c>
      <c r="E2863" s="101">
        <v>45.39</v>
      </c>
    </row>
    <row r="2864" spans="2:5" ht="50.1" customHeight="1">
      <c r="B2864" s="86">
        <v>72278</v>
      </c>
      <c r="C2864" s="8" t="s">
        <v>2794</v>
      </c>
      <c r="D2864" s="86" t="s">
        <v>6341</v>
      </c>
      <c r="E2864" s="101">
        <v>81.849999999999994</v>
      </c>
    </row>
    <row r="2865" spans="2:5" ht="50.1" customHeight="1">
      <c r="B2865" s="86">
        <v>72280</v>
      </c>
      <c r="C2865" s="8" t="s">
        <v>2795</v>
      </c>
      <c r="D2865" s="86" t="s">
        <v>6341</v>
      </c>
      <c r="E2865" s="101">
        <v>41.58</v>
      </c>
    </row>
    <row r="2866" spans="2:5" ht="50.1" customHeight="1">
      <c r="B2866" s="86" t="s">
        <v>2796</v>
      </c>
      <c r="C2866" s="8" t="s">
        <v>2797</v>
      </c>
      <c r="D2866" s="86" t="s">
        <v>6341</v>
      </c>
      <c r="E2866" s="101">
        <v>132.55000000000001</v>
      </c>
    </row>
    <row r="2867" spans="2:5" ht="50.1" customHeight="1">
      <c r="B2867" s="86" t="s">
        <v>2798</v>
      </c>
      <c r="C2867" s="8" t="s">
        <v>2799</v>
      </c>
      <c r="D2867" s="86" t="s">
        <v>6341</v>
      </c>
      <c r="E2867" s="101">
        <v>176.3</v>
      </c>
    </row>
    <row r="2868" spans="2:5" ht="50.1" customHeight="1">
      <c r="B2868" s="86" t="s">
        <v>2800</v>
      </c>
      <c r="C2868" s="8" t="s">
        <v>2801</v>
      </c>
      <c r="D2868" s="86" t="s">
        <v>6341</v>
      </c>
      <c r="E2868" s="101">
        <v>49.98</v>
      </c>
    </row>
    <row r="2869" spans="2:5" ht="50.1" customHeight="1">
      <c r="B2869" s="86">
        <v>83391</v>
      </c>
      <c r="C2869" s="8" t="s">
        <v>2802</v>
      </c>
      <c r="D2869" s="86" t="s">
        <v>6341</v>
      </c>
      <c r="E2869" s="101">
        <v>27.38</v>
      </c>
    </row>
    <row r="2870" spans="2:5" ht="50.1" customHeight="1">
      <c r="B2870" s="86">
        <v>83392</v>
      </c>
      <c r="C2870" s="8" t="s">
        <v>2803</v>
      </c>
      <c r="D2870" s="86" t="s">
        <v>6341</v>
      </c>
      <c r="E2870" s="101">
        <v>20.14</v>
      </c>
    </row>
    <row r="2871" spans="2:5" ht="50.1" customHeight="1">
      <c r="B2871" s="86">
        <v>83393</v>
      </c>
      <c r="C2871" s="8" t="s">
        <v>2804</v>
      </c>
      <c r="D2871" s="86" t="s">
        <v>6341</v>
      </c>
      <c r="E2871" s="101">
        <v>25.87</v>
      </c>
    </row>
    <row r="2872" spans="2:5" ht="50.1" customHeight="1">
      <c r="B2872" s="86">
        <v>83470</v>
      </c>
      <c r="C2872" s="8" t="s">
        <v>2805</v>
      </c>
      <c r="D2872" s="86" t="s">
        <v>6341</v>
      </c>
      <c r="E2872" s="101">
        <v>79.5</v>
      </c>
    </row>
    <row r="2873" spans="2:5" ht="50.1" customHeight="1">
      <c r="B2873" s="86">
        <v>93040</v>
      </c>
      <c r="C2873" s="8" t="s">
        <v>2806</v>
      </c>
      <c r="D2873" s="86" t="s">
        <v>6341</v>
      </c>
      <c r="E2873" s="101">
        <v>12.56</v>
      </c>
    </row>
    <row r="2874" spans="2:5" ht="50.1" customHeight="1">
      <c r="B2874" s="86">
        <v>93041</v>
      </c>
      <c r="C2874" s="8" t="s">
        <v>2807</v>
      </c>
      <c r="D2874" s="86" t="s">
        <v>6341</v>
      </c>
      <c r="E2874" s="101">
        <v>79.05</v>
      </c>
    </row>
    <row r="2875" spans="2:5" ht="50.1" customHeight="1">
      <c r="B2875" s="86">
        <v>93042</v>
      </c>
      <c r="C2875" s="8" t="s">
        <v>2808</v>
      </c>
      <c r="D2875" s="86" t="s">
        <v>6341</v>
      </c>
      <c r="E2875" s="101">
        <v>25.55</v>
      </c>
    </row>
    <row r="2876" spans="2:5" ht="50.1" customHeight="1">
      <c r="B2876" s="86">
        <v>93043</v>
      </c>
      <c r="C2876" s="8" t="s">
        <v>2809</v>
      </c>
      <c r="D2876" s="86" t="s">
        <v>6341</v>
      </c>
      <c r="E2876" s="101">
        <v>34.04</v>
      </c>
    </row>
    <row r="2877" spans="2:5" ht="50.1" customHeight="1">
      <c r="B2877" s="86">
        <v>93044</v>
      </c>
      <c r="C2877" s="8" t="s">
        <v>2810</v>
      </c>
      <c r="D2877" s="86" t="s">
        <v>6341</v>
      </c>
      <c r="E2877" s="101">
        <v>14.13</v>
      </c>
    </row>
    <row r="2878" spans="2:5" ht="50.1" customHeight="1">
      <c r="B2878" s="86">
        <v>93045</v>
      </c>
      <c r="C2878" s="8" t="s">
        <v>2811</v>
      </c>
      <c r="D2878" s="86" t="s">
        <v>6341</v>
      </c>
      <c r="E2878" s="101">
        <v>44.32</v>
      </c>
    </row>
    <row r="2879" spans="2:5" ht="50.1" customHeight="1">
      <c r="B2879" s="86">
        <v>97583</v>
      </c>
      <c r="C2879" s="8" t="s">
        <v>2812</v>
      </c>
      <c r="D2879" s="86" t="s">
        <v>6341</v>
      </c>
      <c r="E2879" s="101">
        <v>42.92</v>
      </c>
    </row>
    <row r="2880" spans="2:5" ht="50.1" customHeight="1">
      <c r="B2880" s="86">
        <v>97584</v>
      </c>
      <c r="C2880" s="8" t="s">
        <v>2813</v>
      </c>
      <c r="D2880" s="86" t="s">
        <v>6341</v>
      </c>
      <c r="E2880" s="101">
        <v>59.04</v>
      </c>
    </row>
    <row r="2881" spans="2:5" ht="50.1" customHeight="1">
      <c r="B2881" s="86">
        <v>97585</v>
      </c>
      <c r="C2881" s="8" t="s">
        <v>2814</v>
      </c>
      <c r="D2881" s="86" t="s">
        <v>6341</v>
      </c>
      <c r="E2881" s="101">
        <v>58.64</v>
      </c>
    </row>
    <row r="2882" spans="2:5" ht="50.1" customHeight="1">
      <c r="B2882" s="86">
        <v>97586</v>
      </c>
      <c r="C2882" s="8" t="s">
        <v>2815</v>
      </c>
      <c r="D2882" s="86" t="s">
        <v>6341</v>
      </c>
      <c r="E2882" s="101">
        <v>78.099999999999994</v>
      </c>
    </row>
    <row r="2883" spans="2:5" ht="50.1" customHeight="1">
      <c r="B2883" s="86">
        <v>97587</v>
      </c>
      <c r="C2883" s="8" t="s">
        <v>2816</v>
      </c>
      <c r="D2883" s="86" t="s">
        <v>6341</v>
      </c>
      <c r="E2883" s="101">
        <v>136.03</v>
      </c>
    </row>
    <row r="2884" spans="2:5" ht="50.1" customHeight="1">
      <c r="B2884" s="86">
        <v>97589</v>
      </c>
      <c r="C2884" s="8" t="s">
        <v>2817</v>
      </c>
      <c r="D2884" s="86" t="s">
        <v>6341</v>
      </c>
      <c r="E2884" s="101">
        <v>27.58</v>
      </c>
    </row>
    <row r="2885" spans="2:5" ht="50.1" customHeight="1">
      <c r="B2885" s="86">
        <v>97590</v>
      </c>
      <c r="C2885" s="8" t="s">
        <v>2818</v>
      </c>
      <c r="D2885" s="86" t="s">
        <v>6341</v>
      </c>
      <c r="E2885" s="101">
        <v>54.46</v>
      </c>
    </row>
    <row r="2886" spans="2:5" ht="50.1" customHeight="1">
      <c r="B2886" s="86">
        <v>97591</v>
      </c>
      <c r="C2886" s="8" t="s">
        <v>2819</v>
      </c>
      <c r="D2886" s="86" t="s">
        <v>6341</v>
      </c>
      <c r="E2886" s="101">
        <v>74.22</v>
      </c>
    </row>
    <row r="2887" spans="2:5" ht="50.1" customHeight="1">
      <c r="B2887" s="86">
        <v>97592</v>
      </c>
      <c r="C2887" s="8" t="s">
        <v>2820</v>
      </c>
      <c r="D2887" s="86" t="s">
        <v>6341</v>
      </c>
      <c r="E2887" s="101">
        <v>95.6</v>
      </c>
    </row>
    <row r="2888" spans="2:5" ht="50.1" customHeight="1">
      <c r="B2888" s="86">
        <v>97593</v>
      </c>
      <c r="C2888" s="8" t="s">
        <v>2821</v>
      </c>
      <c r="D2888" s="86" t="s">
        <v>6341</v>
      </c>
      <c r="E2888" s="101">
        <v>74.48</v>
      </c>
    </row>
    <row r="2889" spans="2:5" ht="50.1" customHeight="1">
      <c r="B2889" s="86">
        <v>97594</v>
      </c>
      <c r="C2889" s="8" t="s">
        <v>2822</v>
      </c>
      <c r="D2889" s="86" t="s">
        <v>6341</v>
      </c>
      <c r="E2889" s="101">
        <v>73.75</v>
      </c>
    </row>
    <row r="2890" spans="2:5" ht="50.1" customHeight="1">
      <c r="B2890" s="86">
        <v>97595</v>
      </c>
      <c r="C2890" s="8" t="s">
        <v>2823</v>
      </c>
      <c r="D2890" s="86" t="s">
        <v>6341</v>
      </c>
      <c r="E2890" s="101">
        <v>47.38</v>
      </c>
    </row>
    <row r="2891" spans="2:5" ht="50.1" customHeight="1">
      <c r="B2891" s="86">
        <v>97596</v>
      </c>
      <c r="C2891" s="8" t="s">
        <v>2824</v>
      </c>
      <c r="D2891" s="86" t="s">
        <v>6341</v>
      </c>
      <c r="E2891" s="101">
        <v>32.85</v>
      </c>
    </row>
    <row r="2892" spans="2:5" ht="50.1" customHeight="1">
      <c r="B2892" s="86">
        <v>97597</v>
      </c>
      <c r="C2892" s="8" t="s">
        <v>2825</v>
      </c>
      <c r="D2892" s="86" t="s">
        <v>6341</v>
      </c>
      <c r="E2892" s="101">
        <v>40.479999999999997</v>
      </c>
    </row>
    <row r="2893" spans="2:5" ht="50.1" customHeight="1">
      <c r="B2893" s="86">
        <v>97598</v>
      </c>
      <c r="C2893" s="8" t="s">
        <v>2826</v>
      </c>
      <c r="D2893" s="86" t="s">
        <v>6341</v>
      </c>
      <c r="E2893" s="101">
        <v>38.619999999999997</v>
      </c>
    </row>
    <row r="2894" spans="2:5" ht="50.1" customHeight="1">
      <c r="B2894" s="86">
        <v>97599</v>
      </c>
      <c r="C2894" s="8" t="s">
        <v>2827</v>
      </c>
      <c r="D2894" s="86" t="s">
        <v>6341</v>
      </c>
      <c r="E2894" s="101">
        <v>36.590000000000003</v>
      </c>
    </row>
    <row r="2895" spans="2:5" ht="50.1" customHeight="1">
      <c r="B2895" s="86">
        <v>97609</v>
      </c>
      <c r="C2895" s="8" t="s">
        <v>2828</v>
      </c>
      <c r="D2895" s="86" t="s">
        <v>6341</v>
      </c>
      <c r="E2895" s="101">
        <v>30.44</v>
      </c>
    </row>
    <row r="2896" spans="2:5" ht="50.1" customHeight="1">
      <c r="B2896" s="86">
        <v>97610</v>
      </c>
      <c r="C2896" s="8" t="s">
        <v>2829</v>
      </c>
      <c r="D2896" s="86" t="s">
        <v>6341</v>
      </c>
      <c r="E2896" s="101">
        <v>38.93</v>
      </c>
    </row>
    <row r="2897" spans="2:5" ht="50.1" customHeight="1">
      <c r="B2897" s="86">
        <v>97611</v>
      </c>
      <c r="C2897" s="8" t="s">
        <v>2830</v>
      </c>
      <c r="D2897" s="86" t="s">
        <v>6341</v>
      </c>
      <c r="E2897" s="101">
        <v>17.45</v>
      </c>
    </row>
    <row r="2898" spans="2:5" ht="50.1" customHeight="1">
      <c r="B2898" s="86">
        <v>97612</v>
      </c>
      <c r="C2898" s="8" t="s">
        <v>2831</v>
      </c>
      <c r="D2898" s="86" t="s">
        <v>6341</v>
      </c>
      <c r="E2898" s="101">
        <v>19.02</v>
      </c>
    </row>
    <row r="2899" spans="2:5" ht="50.1" customHeight="1">
      <c r="B2899" s="86">
        <v>97613</v>
      </c>
      <c r="C2899" s="8" t="s">
        <v>2832</v>
      </c>
      <c r="D2899" s="86" t="s">
        <v>6341</v>
      </c>
      <c r="E2899" s="101">
        <v>24.24</v>
      </c>
    </row>
    <row r="2900" spans="2:5" ht="50.1" customHeight="1">
      <c r="B2900" s="86">
        <v>97614</v>
      </c>
      <c r="C2900" s="8" t="s">
        <v>2833</v>
      </c>
      <c r="D2900" s="86" t="s">
        <v>6341</v>
      </c>
      <c r="E2900" s="101">
        <v>43.06</v>
      </c>
    </row>
    <row r="2901" spans="2:5" ht="50.1" customHeight="1">
      <c r="B2901" s="86">
        <v>97615</v>
      </c>
      <c r="C2901" s="8" t="s">
        <v>2834</v>
      </c>
      <c r="D2901" s="86" t="s">
        <v>6341</v>
      </c>
      <c r="E2901" s="101">
        <v>31.15</v>
      </c>
    </row>
    <row r="2902" spans="2:5" ht="50.1" customHeight="1">
      <c r="B2902" s="86">
        <v>97616</v>
      </c>
      <c r="C2902" s="8" t="s">
        <v>2835</v>
      </c>
      <c r="D2902" s="86" t="s">
        <v>6341</v>
      </c>
      <c r="E2902" s="101">
        <v>35.020000000000003</v>
      </c>
    </row>
    <row r="2903" spans="2:5" ht="50.1" customHeight="1">
      <c r="B2903" s="86">
        <v>97617</v>
      </c>
      <c r="C2903" s="8" t="s">
        <v>2836</v>
      </c>
      <c r="D2903" s="86" t="s">
        <v>6341</v>
      </c>
      <c r="E2903" s="101">
        <v>34.770000000000003</v>
      </c>
    </row>
    <row r="2904" spans="2:5" ht="50.1" customHeight="1">
      <c r="B2904" s="86">
        <v>97618</v>
      </c>
      <c r="C2904" s="8" t="s">
        <v>2837</v>
      </c>
      <c r="D2904" s="86" t="s">
        <v>6341</v>
      </c>
      <c r="E2904" s="101">
        <v>33.35</v>
      </c>
    </row>
    <row r="2905" spans="2:5" ht="50.1" customHeight="1">
      <c r="B2905" s="86">
        <v>41598</v>
      </c>
      <c r="C2905" s="8" t="s">
        <v>2838</v>
      </c>
      <c r="D2905" s="86" t="s">
        <v>6341</v>
      </c>
      <c r="E2905" s="101">
        <v>1224.17</v>
      </c>
    </row>
    <row r="2906" spans="2:5" ht="50.1" customHeight="1">
      <c r="B2906" s="86">
        <v>72941</v>
      </c>
      <c r="C2906" s="8" t="s">
        <v>2839</v>
      </c>
      <c r="D2906" s="86" t="s">
        <v>6341</v>
      </c>
      <c r="E2906" s="101">
        <v>171.42</v>
      </c>
    </row>
    <row r="2907" spans="2:5" ht="50.1" customHeight="1">
      <c r="B2907" s="86">
        <v>73624</v>
      </c>
      <c r="C2907" s="8" t="s">
        <v>2840</v>
      </c>
      <c r="D2907" s="86" t="s">
        <v>6341</v>
      </c>
      <c r="E2907" s="101">
        <v>73.94</v>
      </c>
    </row>
    <row r="2908" spans="2:5" ht="50.1" customHeight="1">
      <c r="B2908" s="86" t="s">
        <v>2841</v>
      </c>
      <c r="C2908" s="8" t="s">
        <v>2842</v>
      </c>
      <c r="D2908" s="86" t="s">
        <v>6341</v>
      </c>
      <c r="E2908" s="101">
        <v>8.1199999999999992</v>
      </c>
    </row>
    <row r="2909" spans="2:5" ht="50.1" customHeight="1">
      <c r="B2909" s="86" t="s">
        <v>2843</v>
      </c>
      <c r="C2909" s="8" t="s">
        <v>2844</v>
      </c>
      <c r="D2909" s="86" t="s">
        <v>6341</v>
      </c>
      <c r="E2909" s="101">
        <v>9.7799999999999994</v>
      </c>
    </row>
    <row r="2910" spans="2:5" ht="50.1" customHeight="1">
      <c r="B2910" s="86" t="s">
        <v>2845</v>
      </c>
      <c r="C2910" s="8" t="s">
        <v>2846</v>
      </c>
      <c r="D2910" s="86" t="s">
        <v>6341</v>
      </c>
      <c r="E2910" s="101">
        <v>6.94</v>
      </c>
    </row>
    <row r="2911" spans="2:5" ht="50.1" customHeight="1">
      <c r="B2911" s="86" t="s">
        <v>2847</v>
      </c>
      <c r="C2911" s="8" t="s">
        <v>2848</v>
      </c>
      <c r="D2911" s="86" t="s">
        <v>6341</v>
      </c>
      <c r="E2911" s="101">
        <v>4.3600000000000003</v>
      </c>
    </row>
    <row r="2912" spans="2:5" ht="50.1" customHeight="1">
      <c r="B2912" s="86" t="s">
        <v>2849</v>
      </c>
      <c r="C2912" s="8" t="s">
        <v>2850</v>
      </c>
      <c r="D2912" s="86" t="s">
        <v>6341</v>
      </c>
      <c r="E2912" s="101">
        <v>3.95</v>
      </c>
    </row>
    <row r="2913" spans="2:5" ht="50.1" customHeight="1">
      <c r="B2913" s="86" t="s">
        <v>2851</v>
      </c>
      <c r="C2913" s="8" t="s">
        <v>2852</v>
      </c>
      <c r="D2913" s="86" t="s">
        <v>6341</v>
      </c>
      <c r="E2913" s="101">
        <v>336.38</v>
      </c>
    </row>
    <row r="2914" spans="2:5" ht="50.1" customHeight="1">
      <c r="B2914" s="86" t="s">
        <v>2853</v>
      </c>
      <c r="C2914" s="8" t="s">
        <v>2854</v>
      </c>
      <c r="D2914" s="86" t="s">
        <v>6341</v>
      </c>
      <c r="E2914" s="101">
        <v>37.04</v>
      </c>
    </row>
    <row r="2915" spans="2:5" ht="50.1" customHeight="1">
      <c r="B2915" s="86" t="s">
        <v>2855</v>
      </c>
      <c r="C2915" s="8" t="s">
        <v>2856</v>
      </c>
      <c r="D2915" s="86" t="s">
        <v>6341</v>
      </c>
      <c r="E2915" s="101">
        <v>116.09</v>
      </c>
    </row>
    <row r="2916" spans="2:5" ht="50.1" customHeight="1">
      <c r="B2916" s="86">
        <v>88543</v>
      </c>
      <c r="C2916" s="8" t="s">
        <v>2857</v>
      </c>
      <c r="D2916" s="86" t="s">
        <v>6341</v>
      </c>
      <c r="E2916" s="101">
        <v>122.21</v>
      </c>
    </row>
    <row r="2917" spans="2:5" ht="50.1" customHeight="1">
      <c r="B2917" s="86">
        <v>88544</v>
      </c>
      <c r="C2917" s="8" t="s">
        <v>2858</v>
      </c>
      <c r="D2917" s="86" t="s">
        <v>6341</v>
      </c>
      <c r="E2917" s="101">
        <v>76.66</v>
      </c>
    </row>
    <row r="2918" spans="2:5" ht="50.1" customHeight="1">
      <c r="B2918" s="86">
        <v>88545</v>
      </c>
      <c r="C2918" s="8" t="s">
        <v>2859</v>
      </c>
      <c r="D2918" s="86" t="s">
        <v>6341</v>
      </c>
      <c r="E2918" s="101">
        <v>143.74</v>
      </c>
    </row>
    <row r="2919" spans="2:5" ht="50.1" customHeight="1">
      <c r="B2919" s="86">
        <v>83397</v>
      </c>
      <c r="C2919" s="8" t="s">
        <v>2860</v>
      </c>
      <c r="D2919" s="86" t="s">
        <v>6341</v>
      </c>
      <c r="E2919" s="101">
        <v>1112.0999999999999</v>
      </c>
    </row>
    <row r="2920" spans="2:5" ht="50.1" customHeight="1">
      <c r="B2920" s="86" t="s">
        <v>2861</v>
      </c>
      <c r="C2920" s="8" t="s">
        <v>2862</v>
      </c>
      <c r="D2920" s="86" t="s">
        <v>6341</v>
      </c>
      <c r="E2920" s="101">
        <v>1171.44</v>
      </c>
    </row>
    <row r="2921" spans="2:5" ht="50.1" customHeight="1">
      <c r="B2921" s="86" t="s">
        <v>2863</v>
      </c>
      <c r="C2921" s="8" t="s">
        <v>2864</v>
      </c>
      <c r="D2921" s="86" t="s">
        <v>6341</v>
      </c>
      <c r="E2921" s="101">
        <v>1172.95</v>
      </c>
    </row>
    <row r="2922" spans="2:5" ht="50.1" customHeight="1">
      <c r="B2922" s="86" t="s">
        <v>2865</v>
      </c>
      <c r="C2922" s="8" t="s">
        <v>2866</v>
      </c>
      <c r="D2922" s="86" t="s">
        <v>6341</v>
      </c>
      <c r="E2922" s="101">
        <v>1208.9000000000001</v>
      </c>
    </row>
    <row r="2923" spans="2:5" ht="50.1" customHeight="1">
      <c r="B2923" s="86" t="s">
        <v>2867</v>
      </c>
      <c r="C2923" s="8" t="s">
        <v>2868</v>
      </c>
      <c r="D2923" s="86" t="s">
        <v>6341</v>
      </c>
      <c r="E2923" s="101">
        <v>1220.0999999999999</v>
      </c>
    </row>
    <row r="2924" spans="2:5" ht="50.1" customHeight="1">
      <c r="B2924" s="86" t="s">
        <v>2869</v>
      </c>
      <c r="C2924" s="8" t="s">
        <v>2870</v>
      </c>
      <c r="D2924" s="86" t="s">
        <v>6341</v>
      </c>
      <c r="E2924" s="101">
        <v>778.8</v>
      </c>
    </row>
    <row r="2925" spans="2:5" ht="50.1" customHeight="1">
      <c r="B2925" s="86">
        <v>72281</v>
      </c>
      <c r="C2925" s="8" t="s">
        <v>2871</v>
      </c>
      <c r="D2925" s="86" t="s">
        <v>6341</v>
      </c>
      <c r="E2925" s="101">
        <v>101.44</v>
      </c>
    </row>
    <row r="2926" spans="2:5" ht="50.1" customHeight="1">
      <c r="B2926" s="86">
        <v>72282</v>
      </c>
      <c r="C2926" s="8" t="s">
        <v>2872</v>
      </c>
      <c r="D2926" s="86" t="s">
        <v>6341</v>
      </c>
      <c r="E2926" s="101">
        <v>138.87</v>
      </c>
    </row>
    <row r="2927" spans="2:5" ht="50.1" customHeight="1">
      <c r="B2927" s="86" t="s">
        <v>2873</v>
      </c>
      <c r="C2927" s="8" t="s">
        <v>2874</v>
      </c>
      <c r="D2927" s="86" t="s">
        <v>6341</v>
      </c>
      <c r="E2927" s="101">
        <v>35.700000000000003</v>
      </c>
    </row>
    <row r="2928" spans="2:5" ht="50.1" customHeight="1">
      <c r="B2928" s="86" t="s">
        <v>2875</v>
      </c>
      <c r="C2928" s="8" t="s">
        <v>2876</v>
      </c>
      <c r="D2928" s="86" t="s">
        <v>6341</v>
      </c>
      <c r="E2928" s="101">
        <v>47.35</v>
      </c>
    </row>
    <row r="2929" spans="2:5" ht="50.1" customHeight="1">
      <c r="B2929" s="86" t="s">
        <v>2877</v>
      </c>
      <c r="C2929" s="8" t="s">
        <v>2878</v>
      </c>
      <c r="D2929" s="86" t="s">
        <v>6341</v>
      </c>
      <c r="E2929" s="101">
        <v>22.91</v>
      </c>
    </row>
    <row r="2930" spans="2:5" ht="50.1" customHeight="1">
      <c r="B2930" s="86" t="s">
        <v>2879</v>
      </c>
      <c r="C2930" s="8" t="s">
        <v>2880</v>
      </c>
      <c r="D2930" s="86" t="s">
        <v>6341</v>
      </c>
      <c r="E2930" s="101">
        <v>29.84</v>
      </c>
    </row>
    <row r="2931" spans="2:5" ht="50.1" customHeight="1">
      <c r="B2931" s="86" t="s">
        <v>2881</v>
      </c>
      <c r="C2931" s="8" t="s">
        <v>2882</v>
      </c>
      <c r="D2931" s="86" t="s">
        <v>6341</v>
      </c>
      <c r="E2931" s="101">
        <v>53.31</v>
      </c>
    </row>
    <row r="2932" spans="2:5" ht="50.1" customHeight="1">
      <c r="B2932" s="86" t="s">
        <v>2883</v>
      </c>
      <c r="C2932" s="8" t="s">
        <v>2884</v>
      </c>
      <c r="D2932" s="86" t="s">
        <v>6341</v>
      </c>
      <c r="E2932" s="101">
        <v>42.58</v>
      </c>
    </row>
    <row r="2933" spans="2:5" ht="50.1" customHeight="1">
      <c r="B2933" s="86" t="s">
        <v>2885</v>
      </c>
      <c r="C2933" s="8" t="s">
        <v>2886</v>
      </c>
      <c r="D2933" s="86" t="s">
        <v>6341</v>
      </c>
      <c r="E2933" s="101">
        <v>48.64</v>
      </c>
    </row>
    <row r="2934" spans="2:5" ht="50.1" customHeight="1">
      <c r="B2934" s="86" t="s">
        <v>2887</v>
      </c>
      <c r="C2934" s="8" t="s">
        <v>2888</v>
      </c>
      <c r="D2934" s="86" t="s">
        <v>6341</v>
      </c>
      <c r="E2934" s="101">
        <v>56.09</v>
      </c>
    </row>
    <row r="2935" spans="2:5" ht="50.1" customHeight="1">
      <c r="B2935" s="86" t="s">
        <v>2889</v>
      </c>
      <c r="C2935" s="8" t="s">
        <v>2890</v>
      </c>
      <c r="D2935" s="86" t="s">
        <v>6341</v>
      </c>
      <c r="E2935" s="101">
        <v>123.93</v>
      </c>
    </row>
    <row r="2936" spans="2:5" ht="50.1" customHeight="1">
      <c r="B2936" s="86" t="s">
        <v>2891</v>
      </c>
      <c r="C2936" s="8" t="s">
        <v>2892</v>
      </c>
      <c r="D2936" s="86" t="s">
        <v>6341</v>
      </c>
      <c r="E2936" s="101">
        <v>265.63</v>
      </c>
    </row>
    <row r="2937" spans="2:5" ht="50.1" customHeight="1">
      <c r="B2937" s="86">
        <v>83399</v>
      </c>
      <c r="C2937" s="8" t="s">
        <v>2893</v>
      </c>
      <c r="D2937" s="86" t="s">
        <v>6341</v>
      </c>
      <c r="E2937" s="101">
        <v>28.49</v>
      </c>
    </row>
    <row r="2938" spans="2:5" ht="50.1" customHeight="1">
      <c r="B2938" s="86">
        <v>83400</v>
      </c>
      <c r="C2938" s="8" t="s">
        <v>2894</v>
      </c>
      <c r="D2938" s="86" t="s">
        <v>6341</v>
      </c>
      <c r="E2938" s="101">
        <v>87.4</v>
      </c>
    </row>
    <row r="2939" spans="2:5" ht="50.1" customHeight="1">
      <c r="B2939" s="86">
        <v>83401</v>
      </c>
      <c r="C2939" s="8" t="s">
        <v>2895</v>
      </c>
      <c r="D2939" s="86" t="s">
        <v>6341</v>
      </c>
      <c r="E2939" s="101">
        <v>87.4</v>
      </c>
    </row>
    <row r="2940" spans="2:5" ht="50.1" customHeight="1">
      <c r="B2940" s="86">
        <v>83402</v>
      </c>
      <c r="C2940" s="8" t="s">
        <v>2896</v>
      </c>
      <c r="D2940" s="86" t="s">
        <v>6341</v>
      </c>
      <c r="E2940" s="101">
        <v>47.33</v>
      </c>
    </row>
    <row r="2941" spans="2:5" ht="50.1" customHeight="1">
      <c r="B2941" s="86">
        <v>83475</v>
      </c>
      <c r="C2941" s="8" t="s">
        <v>2897</v>
      </c>
      <c r="D2941" s="86" t="s">
        <v>6341</v>
      </c>
      <c r="E2941" s="101">
        <v>361.24</v>
      </c>
    </row>
    <row r="2942" spans="2:5" ht="50.1" customHeight="1">
      <c r="B2942" s="86">
        <v>83478</v>
      </c>
      <c r="C2942" s="8" t="s">
        <v>2898</v>
      </c>
      <c r="D2942" s="86" t="s">
        <v>6341</v>
      </c>
      <c r="E2942" s="101">
        <v>259.26</v>
      </c>
    </row>
    <row r="2943" spans="2:5" ht="50.1" customHeight="1">
      <c r="B2943" s="86">
        <v>83479</v>
      </c>
      <c r="C2943" s="8" t="s">
        <v>2899</v>
      </c>
      <c r="D2943" s="86" t="s">
        <v>6341</v>
      </c>
      <c r="E2943" s="101">
        <v>103.68</v>
      </c>
    </row>
    <row r="2944" spans="2:5" ht="50.1" customHeight="1">
      <c r="B2944" s="86">
        <v>83480</v>
      </c>
      <c r="C2944" s="8" t="s">
        <v>2900</v>
      </c>
      <c r="D2944" s="86" t="s">
        <v>6341</v>
      </c>
      <c r="E2944" s="101">
        <v>81.05</v>
      </c>
    </row>
    <row r="2945" spans="2:5" ht="50.1" customHeight="1">
      <c r="B2945" s="86">
        <v>83481</v>
      </c>
      <c r="C2945" s="8" t="s">
        <v>2901</v>
      </c>
      <c r="D2945" s="86" t="s">
        <v>6341</v>
      </c>
      <c r="E2945" s="101">
        <v>91.55</v>
      </c>
    </row>
    <row r="2946" spans="2:5" ht="50.1" customHeight="1">
      <c r="B2946" s="86">
        <v>97600</v>
      </c>
      <c r="C2946" s="8" t="s">
        <v>2902</v>
      </c>
      <c r="D2946" s="86" t="s">
        <v>6341</v>
      </c>
      <c r="E2946" s="101">
        <v>181.4</v>
      </c>
    </row>
    <row r="2947" spans="2:5" ht="50.1" customHeight="1">
      <c r="B2947" s="86">
        <v>97601</v>
      </c>
      <c r="C2947" s="8" t="s">
        <v>2903</v>
      </c>
      <c r="D2947" s="86" t="s">
        <v>6341</v>
      </c>
      <c r="E2947" s="101">
        <v>195.42</v>
      </c>
    </row>
    <row r="2948" spans="2:5" ht="50.1" customHeight="1">
      <c r="B2948" s="86">
        <v>97605</v>
      </c>
      <c r="C2948" s="8" t="s">
        <v>2904</v>
      </c>
      <c r="D2948" s="86" t="s">
        <v>6341</v>
      </c>
      <c r="E2948" s="101">
        <v>67.56</v>
      </c>
    </row>
    <row r="2949" spans="2:5" ht="50.1" customHeight="1">
      <c r="B2949" s="86">
        <v>97606</v>
      </c>
      <c r="C2949" s="8" t="s">
        <v>2905</v>
      </c>
      <c r="D2949" s="86" t="s">
        <v>6341</v>
      </c>
      <c r="E2949" s="101">
        <v>54.57</v>
      </c>
    </row>
    <row r="2950" spans="2:5" ht="50.1" customHeight="1">
      <c r="B2950" s="86">
        <v>97607</v>
      </c>
      <c r="C2950" s="8" t="s">
        <v>2906</v>
      </c>
      <c r="D2950" s="86" t="s">
        <v>6341</v>
      </c>
      <c r="E2950" s="101">
        <v>77.05</v>
      </c>
    </row>
    <row r="2951" spans="2:5" ht="50.1" customHeight="1">
      <c r="B2951" s="86">
        <v>97608</v>
      </c>
      <c r="C2951" s="8" t="s">
        <v>2907</v>
      </c>
      <c r="D2951" s="86" t="s">
        <v>6341</v>
      </c>
      <c r="E2951" s="101">
        <v>64.06</v>
      </c>
    </row>
    <row r="2952" spans="2:5" ht="50.1" customHeight="1">
      <c r="B2952" s="86" t="s">
        <v>2908</v>
      </c>
      <c r="C2952" s="8" t="s">
        <v>2909</v>
      </c>
      <c r="D2952" s="86" t="s">
        <v>6341</v>
      </c>
      <c r="E2952" s="101">
        <v>6570.36</v>
      </c>
    </row>
    <row r="2953" spans="2:5" ht="50.1" customHeight="1">
      <c r="B2953" s="86" t="s">
        <v>2910</v>
      </c>
      <c r="C2953" s="8" t="s">
        <v>2911</v>
      </c>
      <c r="D2953" s="86" t="s">
        <v>6341</v>
      </c>
      <c r="E2953" s="101">
        <v>8119.44</v>
      </c>
    </row>
    <row r="2954" spans="2:5" ht="50.1" customHeight="1">
      <c r="B2954" s="86" t="s">
        <v>2912</v>
      </c>
      <c r="C2954" s="8" t="s">
        <v>2913</v>
      </c>
      <c r="D2954" s="86" t="s">
        <v>6341</v>
      </c>
      <c r="E2954" s="101">
        <v>10235.620000000001</v>
      </c>
    </row>
    <row r="2955" spans="2:5" ht="50.1" customHeight="1">
      <c r="B2955" s="86" t="s">
        <v>2914</v>
      </c>
      <c r="C2955" s="8" t="s">
        <v>2915</v>
      </c>
      <c r="D2955" s="86" t="s">
        <v>6341</v>
      </c>
      <c r="E2955" s="101">
        <v>14336.27</v>
      </c>
    </row>
    <row r="2956" spans="2:5" ht="50.1" customHeight="1">
      <c r="B2956" s="86" t="s">
        <v>2916</v>
      </c>
      <c r="C2956" s="8" t="s">
        <v>2917</v>
      </c>
      <c r="D2956" s="86" t="s">
        <v>6341</v>
      </c>
      <c r="E2956" s="101">
        <v>16722.97</v>
      </c>
    </row>
    <row r="2957" spans="2:5" ht="50.1" customHeight="1">
      <c r="B2957" s="86" t="s">
        <v>2918</v>
      </c>
      <c r="C2957" s="8" t="s">
        <v>2919</v>
      </c>
      <c r="D2957" s="86" t="s">
        <v>6341</v>
      </c>
      <c r="E2957" s="101">
        <v>27223.99</v>
      </c>
    </row>
    <row r="2958" spans="2:5" ht="50.1" customHeight="1">
      <c r="B2958" s="86" t="s">
        <v>2920</v>
      </c>
      <c r="C2958" s="8" t="s">
        <v>2921</v>
      </c>
      <c r="D2958" s="86" t="s">
        <v>6341</v>
      </c>
      <c r="E2958" s="101">
        <v>4536.33</v>
      </c>
    </row>
    <row r="2959" spans="2:5" ht="50.1" customHeight="1">
      <c r="B2959" s="86" t="s">
        <v>2922</v>
      </c>
      <c r="C2959" s="8" t="s">
        <v>2923</v>
      </c>
      <c r="D2959" s="86" t="s">
        <v>6341</v>
      </c>
      <c r="E2959" s="101">
        <v>5079.22</v>
      </c>
    </row>
    <row r="2960" spans="2:5" ht="50.1" customHeight="1">
      <c r="B2960" s="86" t="s">
        <v>2924</v>
      </c>
      <c r="C2960" s="8" t="s">
        <v>2925</v>
      </c>
      <c r="D2960" s="86" t="s">
        <v>6341</v>
      </c>
      <c r="E2960" s="101">
        <v>37304.620000000003</v>
      </c>
    </row>
    <row r="2961" spans="2:5" ht="50.1" customHeight="1">
      <c r="B2961" s="86" t="s">
        <v>2926</v>
      </c>
      <c r="C2961" s="8" t="s">
        <v>2927</v>
      </c>
      <c r="D2961" s="86" t="s">
        <v>6341</v>
      </c>
      <c r="E2961" s="101">
        <v>52182.84</v>
      </c>
    </row>
    <row r="2962" spans="2:5" ht="50.1" customHeight="1">
      <c r="B2962" s="86">
        <v>93128</v>
      </c>
      <c r="C2962" s="8" t="s">
        <v>2928</v>
      </c>
      <c r="D2962" s="86" t="s">
        <v>6341</v>
      </c>
      <c r="E2962" s="101">
        <v>96.31</v>
      </c>
    </row>
    <row r="2963" spans="2:5" ht="50.1" customHeight="1">
      <c r="B2963" s="86">
        <v>93137</v>
      </c>
      <c r="C2963" s="8" t="s">
        <v>2929</v>
      </c>
      <c r="D2963" s="86" t="s">
        <v>6341</v>
      </c>
      <c r="E2963" s="101">
        <v>113.16</v>
      </c>
    </row>
    <row r="2964" spans="2:5" ht="50.1" customHeight="1">
      <c r="B2964" s="86">
        <v>93138</v>
      </c>
      <c r="C2964" s="8" t="s">
        <v>2930</v>
      </c>
      <c r="D2964" s="86" t="s">
        <v>6341</v>
      </c>
      <c r="E2964" s="101">
        <v>107.16</v>
      </c>
    </row>
    <row r="2965" spans="2:5" ht="50.1" customHeight="1">
      <c r="B2965" s="86">
        <v>93139</v>
      </c>
      <c r="C2965" s="8" t="s">
        <v>2931</v>
      </c>
      <c r="D2965" s="86" t="s">
        <v>6341</v>
      </c>
      <c r="E2965" s="101">
        <v>134.83000000000001</v>
      </c>
    </row>
    <row r="2966" spans="2:5" ht="50.1" customHeight="1">
      <c r="B2966" s="86">
        <v>93140</v>
      </c>
      <c r="C2966" s="8" t="s">
        <v>2932</v>
      </c>
      <c r="D2966" s="86" t="s">
        <v>6341</v>
      </c>
      <c r="E2966" s="101">
        <v>127.32</v>
      </c>
    </row>
    <row r="2967" spans="2:5" ht="50.1" customHeight="1">
      <c r="B2967" s="86">
        <v>93141</v>
      </c>
      <c r="C2967" s="8" t="s">
        <v>2933</v>
      </c>
      <c r="D2967" s="86" t="s">
        <v>6341</v>
      </c>
      <c r="E2967" s="101">
        <v>114.96</v>
      </c>
    </row>
    <row r="2968" spans="2:5" ht="50.1" customHeight="1">
      <c r="B2968" s="86">
        <v>93142</v>
      </c>
      <c r="C2968" s="8" t="s">
        <v>2934</v>
      </c>
      <c r="D2968" s="86" t="s">
        <v>6341</v>
      </c>
      <c r="E2968" s="101">
        <v>128.5</v>
      </c>
    </row>
    <row r="2969" spans="2:5" ht="50.1" customHeight="1">
      <c r="B2969" s="86">
        <v>93143</v>
      </c>
      <c r="C2969" s="8" t="s">
        <v>2935</v>
      </c>
      <c r="D2969" s="86" t="s">
        <v>6341</v>
      </c>
      <c r="E2969" s="101">
        <v>116.45</v>
      </c>
    </row>
    <row r="2970" spans="2:5" ht="50.1" customHeight="1">
      <c r="B2970" s="86">
        <v>93144</v>
      </c>
      <c r="C2970" s="8" t="s">
        <v>2936</v>
      </c>
      <c r="D2970" s="86" t="s">
        <v>6341</v>
      </c>
      <c r="E2970" s="101">
        <v>144.27000000000001</v>
      </c>
    </row>
    <row r="2971" spans="2:5" ht="50.1" customHeight="1">
      <c r="B2971" s="86">
        <v>93145</v>
      </c>
      <c r="C2971" s="8" t="s">
        <v>2937</v>
      </c>
      <c r="D2971" s="86" t="s">
        <v>6341</v>
      </c>
      <c r="E2971" s="101">
        <v>138.44999999999999</v>
      </c>
    </row>
    <row r="2972" spans="2:5" ht="50.1" customHeight="1">
      <c r="B2972" s="86">
        <v>93146</v>
      </c>
      <c r="C2972" s="8" t="s">
        <v>2938</v>
      </c>
      <c r="D2972" s="86" t="s">
        <v>6341</v>
      </c>
      <c r="E2972" s="101">
        <v>149.30000000000001</v>
      </c>
    </row>
    <row r="2973" spans="2:5" ht="50.1" customHeight="1">
      <c r="B2973" s="86">
        <v>93147</v>
      </c>
      <c r="C2973" s="8" t="s">
        <v>2939</v>
      </c>
      <c r="D2973" s="86" t="s">
        <v>6341</v>
      </c>
      <c r="E2973" s="101">
        <v>169.49</v>
      </c>
    </row>
    <row r="2974" spans="2:5" ht="50.1" customHeight="1">
      <c r="B2974" s="86">
        <v>8260</v>
      </c>
      <c r="C2974" s="8" t="s">
        <v>2940</v>
      </c>
      <c r="D2974" s="86" t="s">
        <v>6341</v>
      </c>
      <c r="E2974" s="101">
        <v>2568.2199999999998</v>
      </c>
    </row>
    <row r="2975" spans="2:5" ht="50.1" customHeight="1">
      <c r="B2975" s="86">
        <v>72315</v>
      </c>
      <c r="C2975" s="8" t="s">
        <v>2941</v>
      </c>
      <c r="D2975" s="86" t="s">
        <v>6341</v>
      </c>
      <c r="E2975" s="101">
        <v>24.99</v>
      </c>
    </row>
    <row r="2976" spans="2:5" ht="50.1" customHeight="1">
      <c r="B2976" s="86">
        <v>96971</v>
      </c>
      <c r="C2976" s="8" t="s">
        <v>2942</v>
      </c>
      <c r="D2976" s="86" t="s">
        <v>6581</v>
      </c>
      <c r="E2976" s="101">
        <v>19.010000000000002</v>
      </c>
    </row>
    <row r="2977" spans="2:5" ht="50.1" customHeight="1">
      <c r="B2977" s="86">
        <v>96972</v>
      </c>
      <c r="C2977" s="8" t="s">
        <v>2943</v>
      </c>
      <c r="D2977" s="86" t="s">
        <v>6581</v>
      </c>
      <c r="E2977" s="101">
        <v>25.8</v>
      </c>
    </row>
    <row r="2978" spans="2:5" ht="50.1" customHeight="1">
      <c r="B2978" s="86">
        <v>96973</v>
      </c>
      <c r="C2978" s="8" t="s">
        <v>2944</v>
      </c>
      <c r="D2978" s="86" t="s">
        <v>6581</v>
      </c>
      <c r="E2978" s="101">
        <v>32.19</v>
      </c>
    </row>
    <row r="2979" spans="2:5" ht="50.1" customHeight="1">
      <c r="B2979" s="86">
        <v>96974</v>
      </c>
      <c r="C2979" s="8" t="s">
        <v>2945</v>
      </c>
      <c r="D2979" s="86" t="s">
        <v>6581</v>
      </c>
      <c r="E2979" s="101">
        <v>40.46</v>
      </c>
    </row>
    <row r="2980" spans="2:5" ht="50.1" customHeight="1">
      <c r="B2980" s="86">
        <v>96975</v>
      </c>
      <c r="C2980" s="8" t="s">
        <v>2946</v>
      </c>
      <c r="D2980" s="86" t="s">
        <v>6581</v>
      </c>
      <c r="E2980" s="101">
        <v>51.21</v>
      </c>
    </row>
    <row r="2981" spans="2:5" ht="50.1" customHeight="1">
      <c r="B2981" s="86">
        <v>96976</v>
      </c>
      <c r="C2981" s="8" t="s">
        <v>2947</v>
      </c>
      <c r="D2981" s="86" t="s">
        <v>6581</v>
      </c>
      <c r="E2981" s="101">
        <v>65.25</v>
      </c>
    </row>
    <row r="2982" spans="2:5" ht="50.1" customHeight="1">
      <c r="B2982" s="86">
        <v>96977</v>
      </c>
      <c r="C2982" s="8" t="s">
        <v>2948</v>
      </c>
      <c r="D2982" s="86" t="s">
        <v>6581</v>
      </c>
      <c r="E2982" s="101">
        <v>22.94</v>
      </c>
    </row>
    <row r="2983" spans="2:5" ht="50.1" customHeight="1">
      <c r="B2983" s="86">
        <v>96978</v>
      </c>
      <c r="C2983" s="8" t="s">
        <v>2949</v>
      </c>
      <c r="D2983" s="86" t="s">
        <v>6581</v>
      </c>
      <c r="E2983" s="101">
        <v>32.090000000000003</v>
      </c>
    </row>
    <row r="2984" spans="2:5" ht="50.1" customHeight="1">
      <c r="B2984" s="86">
        <v>96979</v>
      </c>
      <c r="C2984" s="8" t="s">
        <v>2950</v>
      </c>
      <c r="D2984" s="86" t="s">
        <v>6581</v>
      </c>
      <c r="E2984" s="101">
        <v>44.87</v>
      </c>
    </row>
    <row r="2985" spans="2:5" ht="50.1" customHeight="1">
      <c r="B2985" s="86">
        <v>96984</v>
      </c>
      <c r="C2985" s="8" t="s">
        <v>2951</v>
      </c>
      <c r="D2985" s="86" t="s">
        <v>6341</v>
      </c>
      <c r="E2985" s="101">
        <v>37.869999999999997</v>
      </c>
    </row>
    <row r="2986" spans="2:5" ht="50.1" customHeight="1">
      <c r="B2986" s="86">
        <v>96985</v>
      </c>
      <c r="C2986" s="8" t="s">
        <v>2952</v>
      </c>
      <c r="D2986" s="86" t="s">
        <v>6341</v>
      </c>
      <c r="E2986" s="101">
        <v>36.619999999999997</v>
      </c>
    </row>
    <row r="2987" spans="2:5" ht="50.1" customHeight="1">
      <c r="B2987" s="86">
        <v>96986</v>
      </c>
      <c r="C2987" s="8" t="s">
        <v>2953</v>
      </c>
      <c r="D2987" s="86" t="s">
        <v>6341</v>
      </c>
      <c r="E2987" s="101">
        <v>54.89</v>
      </c>
    </row>
    <row r="2988" spans="2:5" ht="50.1" customHeight="1">
      <c r="B2988" s="86">
        <v>96987</v>
      </c>
      <c r="C2988" s="8" t="s">
        <v>2954</v>
      </c>
      <c r="D2988" s="86" t="s">
        <v>6341</v>
      </c>
      <c r="E2988" s="101">
        <v>90.94</v>
      </c>
    </row>
    <row r="2989" spans="2:5" ht="50.1" customHeight="1">
      <c r="B2989" s="86">
        <v>96988</v>
      </c>
      <c r="C2989" s="8" t="s">
        <v>2955</v>
      </c>
      <c r="D2989" s="86" t="s">
        <v>6341</v>
      </c>
      <c r="E2989" s="101">
        <v>127.58</v>
      </c>
    </row>
    <row r="2990" spans="2:5" ht="50.1" customHeight="1">
      <c r="B2990" s="86">
        <v>96989</v>
      </c>
      <c r="C2990" s="8" t="s">
        <v>2956</v>
      </c>
      <c r="D2990" s="86" t="s">
        <v>6341</v>
      </c>
      <c r="E2990" s="101">
        <v>84.04</v>
      </c>
    </row>
    <row r="2991" spans="2:5" ht="50.1" customHeight="1">
      <c r="B2991" s="86">
        <v>98463</v>
      </c>
      <c r="C2991" s="8" t="s">
        <v>2957</v>
      </c>
      <c r="D2991" s="86" t="s">
        <v>6341</v>
      </c>
      <c r="E2991" s="101">
        <v>17.68</v>
      </c>
    </row>
    <row r="2992" spans="2:5" ht="50.1" customHeight="1">
      <c r="B2992" s="86">
        <v>9535</v>
      </c>
      <c r="C2992" s="8" t="s">
        <v>2958</v>
      </c>
      <c r="D2992" s="86" t="s">
        <v>6341</v>
      </c>
      <c r="E2992" s="101">
        <v>67.98</v>
      </c>
    </row>
    <row r="2993" spans="2:5" ht="50.1" customHeight="1">
      <c r="B2993" s="86">
        <v>72327</v>
      </c>
      <c r="C2993" s="8" t="s">
        <v>2959</v>
      </c>
      <c r="D2993" s="86" t="s">
        <v>6341</v>
      </c>
      <c r="E2993" s="101">
        <v>7.57</v>
      </c>
    </row>
    <row r="2994" spans="2:5" ht="50.1" customHeight="1">
      <c r="B2994" s="86">
        <v>72328</v>
      </c>
      <c r="C2994" s="8" t="s">
        <v>2960</v>
      </c>
      <c r="D2994" s="86" t="s">
        <v>6341</v>
      </c>
      <c r="E2994" s="101">
        <v>9.68</v>
      </c>
    </row>
    <row r="2995" spans="2:5" ht="50.1" customHeight="1">
      <c r="B2995" s="86">
        <v>72330</v>
      </c>
      <c r="C2995" s="8" t="s">
        <v>2961</v>
      </c>
      <c r="D2995" s="86" t="s">
        <v>6341</v>
      </c>
      <c r="E2995" s="101">
        <v>55.32</v>
      </c>
    </row>
    <row r="2996" spans="2:5" ht="50.1" customHeight="1">
      <c r="B2996" s="86" t="s">
        <v>2962</v>
      </c>
      <c r="C2996" s="8" t="s">
        <v>2963</v>
      </c>
      <c r="D2996" s="86" t="s">
        <v>6341</v>
      </c>
      <c r="E2996" s="101">
        <v>227.78</v>
      </c>
    </row>
    <row r="2997" spans="2:5" ht="50.1" customHeight="1">
      <c r="B2997" s="86" t="s">
        <v>2964</v>
      </c>
      <c r="C2997" s="8" t="s">
        <v>2965</v>
      </c>
      <c r="D2997" s="86" t="s">
        <v>6341</v>
      </c>
      <c r="E2997" s="101">
        <v>350.63</v>
      </c>
    </row>
    <row r="2998" spans="2:5" ht="50.1" customHeight="1">
      <c r="B2998" s="86" t="s">
        <v>2966</v>
      </c>
      <c r="C2998" s="8" t="s">
        <v>2967</v>
      </c>
      <c r="D2998" s="86" t="s">
        <v>6341</v>
      </c>
      <c r="E2998" s="101">
        <v>648.38</v>
      </c>
    </row>
    <row r="2999" spans="2:5" ht="50.1" customHeight="1">
      <c r="B2999" s="86">
        <v>83482</v>
      </c>
      <c r="C2999" s="8" t="s">
        <v>2968</v>
      </c>
      <c r="D2999" s="86" t="s">
        <v>6341</v>
      </c>
      <c r="E2999" s="101">
        <v>55.32</v>
      </c>
    </row>
    <row r="3000" spans="2:5" ht="50.1" customHeight="1">
      <c r="B3000" s="86">
        <v>83487</v>
      </c>
      <c r="C3000" s="8" t="s">
        <v>2969</v>
      </c>
      <c r="D3000" s="86" t="s">
        <v>6341</v>
      </c>
      <c r="E3000" s="101">
        <v>106.49</v>
      </c>
    </row>
    <row r="3001" spans="2:5" ht="50.1" customHeight="1">
      <c r="B3001" s="86">
        <v>83490</v>
      </c>
      <c r="C3001" s="8" t="s">
        <v>2970</v>
      </c>
      <c r="D3001" s="86" t="s">
        <v>6341</v>
      </c>
      <c r="E3001" s="101">
        <v>224.86</v>
      </c>
    </row>
    <row r="3002" spans="2:5" ht="50.1" customHeight="1">
      <c r="B3002" s="86">
        <v>83491</v>
      </c>
      <c r="C3002" s="8" t="s">
        <v>2971</v>
      </c>
      <c r="D3002" s="86" t="s">
        <v>6341</v>
      </c>
      <c r="E3002" s="101">
        <v>314.81</v>
      </c>
    </row>
    <row r="3003" spans="2:5" ht="50.1" customHeight="1">
      <c r="B3003" s="86">
        <v>83492</v>
      </c>
      <c r="C3003" s="8" t="s">
        <v>2972</v>
      </c>
      <c r="D3003" s="86" t="s">
        <v>6341</v>
      </c>
      <c r="E3003" s="101">
        <v>477.45</v>
      </c>
    </row>
    <row r="3004" spans="2:5" ht="50.1" customHeight="1">
      <c r="B3004" s="86">
        <v>83493</v>
      </c>
      <c r="C3004" s="8" t="s">
        <v>2973</v>
      </c>
      <c r="D3004" s="86" t="s">
        <v>6341</v>
      </c>
      <c r="E3004" s="101">
        <v>55.32</v>
      </c>
    </row>
    <row r="3005" spans="2:5" ht="50.1" customHeight="1">
      <c r="B3005" s="86">
        <v>85195</v>
      </c>
      <c r="C3005" s="8" t="s">
        <v>2974</v>
      </c>
      <c r="D3005" s="86" t="s">
        <v>6341</v>
      </c>
      <c r="E3005" s="101">
        <v>67.67</v>
      </c>
    </row>
    <row r="3006" spans="2:5" ht="50.1" customHeight="1">
      <c r="B3006" s="86">
        <v>88547</v>
      </c>
      <c r="C3006" s="8" t="s">
        <v>2975</v>
      </c>
      <c r="D3006" s="86" t="s">
        <v>6341</v>
      </c>
      <c r="E3006" s="101">
        <v>73.87</v>
      </c>
    </row>
    <row r="3007" spans="2:5" ht="50.1" customHeight="1">
      <c r="B3007" s="86">
        <v>72283</v>
      </c>
      <c r="C3007" s="8" t="s">
        <v>2976</v>
      </c>
      <c r="D3007" s="86" t="s">
        <v>6341</v>
      </c>
      <c r="E3007" s="101">
        <v>741.36</v>
      </c>
    </row>
    <row r="3008" spans="2:5" ht="50.1" customHeight="1">
      <c r="B3008" s="86">
        <v>72287</v>
      </c>
      <c r="C3008" s="8" t="s">
        <v>2977</v>
      </c>
      <c r="D3008" s="86" t="s">
        <v>6341</v>
      </c>
      <c r="E3008" s="101">
        <v>182.34</v>
      </c>
    </row>
    <row r="3009" spans="2:5" ht="50.1" customHeight="1">
      <c r="B3009" s="86">
        <v>72288</v>
      </c>
      <c r="C3009" s="8" t="s">
        <v>2978</v>
      </c>
      <c r="D3009" s="86" t="s">
        <v>6341</v>
      </c>
      <c r="E3009" s="101">
        <v>227.09</v>
      </c>
    </row>
    <row r="3010" spans="2:5" ht="50.1" customHeight="1">
      <c r="B3010" s="86">
        <v>72553</v>
      </c>
      <c r="C3010" s="8" t="s">
        <v>2979</v>
      </c>
      <c r="D3010" s="86" t="s">
        <v>6341</v>
      </c>
      <c r="E3010" s="101">
        <v>136.76</v>
      </c>
    </row>
    <row r="3011" spans="2:5" ht="50.1" customHeight="1">
      <c r="B3011" s="86">
        <v>72554</v>
      </c>
      <c r="C3011" s="8" t="s">
        <v>2980</v>
      </c>
      <c r="D3011" s="86" t="s">
        <v>6341</v>
      </c>
      <c r="E3011" s="101">
        <v>459.84</v>
      </c>
    </row>
    <row r="3012" spans="2:5" ht="50.1" customHeight="1">
      <c r="B3012" s="86" t="s">
        <v>2981</v>
      </c>
      <c r="C3012" s="8" t="s">
        <v>2982</v>
      </c>
      <c r="D3012" s="86" t="s">
        <v>6341</v>
      </c>
      <c r="E3012" s="101">
        <v>142.88999999999999</v>
      </c>
    </row>
    <row r="3013" spans="2:5" ht="50.1" customHeight="1">
      <c r="B3013" s="86" t="s">
        <v>2983</v>
      </c>
      <c r="C3013" s="8" t="s">
        <v>2984</v>
      </c>
      <c r="D3013" s="86" t="s">
        <v>6341</v>
      </c>
      <c r="E3013" s="101">
        <v>147.22</v>
      </c>
    </row>
    <row r="3014" spans="2:5" ht="50.1" customHeight="1">
      <c r="B3014" s="86">
        <v>83633</v>
      </c>
      <c r="C3014" s="8" t="s">
        <v>2985</v>
      </c>
      <c r="D3014" s="86" t="s">
        <v>6341</v>
      </c>
      <c r="E3014" s="101">
        <v>1892.13</v>
      </c>
    </row>
    <row r="3015" spans="2:5" ht="50.1" customHeight="1">
      <c r="B3015" s="86">
        <v>83634</v>
      </c>
      <c r="C3015" s="8" t="s">
        <v>2986</v>
      </c>
      <c r="D3015" s="86" t="s">
        <v>6341</v>
      </c>
      <c r="E3015" s="101">
        <v>431.35</v>
      </c>
    </row>
    <row r="3016" spans="2:5" ht="50.1" customHeight="1">
      <c r="B3016" s="86">
        <v>83635</v>
      </c>
      <c r="C3016" s="8" t="s">
        <v>2987</v>
      </c>
      <c r="D3016" s="86" t="s">
        <v>6341</v>
      </c>
      <c r="E3016" s="101">
        <v>165.97</v>
      </c>
    </row>
    <row r="3017" spans="2:5" ht="50.1" customHeight="1">
      <c r="B3017" s="86">
        <v>96765</v>
      </c>
      <c r="C3017" s="8" t="s">
        <v>2988</v>
      </c>
      <c r="D3017" s="86" t="s">
        <v>6341</v>
      </c>
      <c r="E3017" s="101">
        <v>870.78</v>
      </c>
    </row>
    <row r="3018" spans="2:5" ht="50.1" customHeight="1">
      <c r="B3018" s="86">
        <v>72337</v>
      </c>
      <c r="C3018" s="8" t="s">
        <v>2989</v>
      </c>
      <c r="D3018" s="86" t="s">
        <v>6341</v>
      </c>
      <c r="E3018" s="101">
        <v>19.54</v>
      </c>
    </row>
    <row r="3019" spans="2:5" ht="50.1" customHeight="1">
      <c r="B3019" s="86" t="s">
        <v>2990</v>
      </c>
      <c r="C3019" s="8" t="s">
        <v>2991</v>
      </c>
      <c r="D3019" s="86" t="s">
        <v>6341</v>
      </c>
      <c r="E3019" s="101">
        <v>160.65</v>
      </c>
    </row>
    <row r="3020" spans="2:5" ht="50.1" customHeight="1">
      <c r="B3020" s="86" t="s">
        <v>2992</v>
      </c>
      <c r="C3020" s="8" t="s">
        <v>2993</v>
      </c>
      <c r="D3020" s="86" t="s">
        <v>6341</v>
      </c>
      <c r="E3020" s="101">
        <v>294.51</v>
      </c>
    </row>
    <row r="3021" spans="2:5" ht="50.1" customHeight="1">
      <c r="B3021" s="86" t="s">
        <v>2994</v>
      </c>
      <c r="C3021" s="8" t="s">
        <v>2995</v>
      </c>
      <c r="D3021" s="86" t="s">
        <v>6341</v>
      </c>
      <c r="E3021" s="101">
        <v>947.94</v>
      </c>
    </row>
    <row r="3022" spans="2:5" ht="50.1" customHeight="1">
      <c r="B3022" s="86">
        <v>83366</v>
      </c>
      <c r="C3022" s="8" t="s">
        <v>2996</v>
      </c>
      <c r="D3022" s="86" t="s">
        <v>6341</v>
      </c>
      <c r="E3022" s="101">
        <v>51.79</v>
      </c>
    </row>
    <row r="3023" spans="2:5" ht="50.1" customHeight="1">
      <c r="B3023" s="86">
        <v>83367</v>
      </c>
      <c r="C3023" s="8" t="s">
        <v>2997</v>
      </c>
      <c r="D3023" s="86" t="s">
        <v>6341</v>
      </c>
      <c r="E3023" s="101">
        <v>310.74</v>
      </c>
    </row>
    <row r="3024" spans="2:5" ht="50.1" customHeight="1">
      <c r="B3024" s="86">
        <v>83368</v>
      </c>
      <c r="C3024" s="8" t="s">
        <v>2998</v>
      </c>
      <c r="D3024" s="86" t="s">
        <v>6341</v>
      </c>
      <c r="E3024" s="101">
        <v>865.42</v>
      </c>
    </row>
    <row r="3025" spans="2:5" ht="50.1" customHeight="1">
      <c r="B3025" s="86">
        <v>83369</v>
      </c>
      <c r="C3025" s="8" t="s">
        <v>2999</v>
      </c>
      <c r="D3025" s="86" t="s">
        <v>6341</v>
      </c>
      <c r="E3025" s="101">
        <v>210.75</v>
      </c>
    </row>
    <row r="3026" spans="2:5" ht="50.1" customHeight="1">
      <c r="B3026" s="86">
        <v>83370</v>
      </c>
      <c r="C3026" s="8" t="s">
        <v>3000</v>
      </c>
      <c r="D3026" s="86" t="s">
        <v>6341</v>
      </c>
      <c r="E3026" s="101">
        <v>136.71</v>
      </c>
    </row>
    <row r="3027" spans="2:5" ht="50.1" customHeight="1">
      <c r="B3027" s="86">
        <v>83371</v>
      </c>
      <c r="C3027" s="8" t="s">
        <v>3001</v>
      </c>
      <c r="D3027" s="86" t="s">
        <v>6341</v>
      </c>
      <c r="E3027" s="101">
        <v>85.37</v>
      </c>
    </row>
    <row r="3028" spans="2:5" ht="50.1" customHeight="1">
      <c r="B3028" s="86">
        <v>84676</v>
      </c>
      <c r="C3028" s="8" t="s">
        <v>3002</v>
      </c>
      <c r="D3028" s="86" t="s">
        <v>6341</v>
      </c>
      <c r="E3028" s="101">
        <v>290.27</v>
      </c>
    </row>
    <row r="3029" spans="2:5" ht="50.1" customHeight="1">
      <c r="B3029" s="86">
        <v>84796</v>
      </c>
      <c r="C3029" s="8" t="s">
        <v>3003</v>
      </c>
      <c r="D3029" s="86" t="s">
        <v>6341</v>
      </c>
      <c r="E3029" s="101">
        <v>448.88</v>
      </c>
    </row>
    <row r="3030" spans="2:5" ht="50.1" customHeight="1">
      <c r="B3030" s="86">
        <v>84798</v>
      </c>
      <c r="C3030" s="8" t="s">
        <v>3004</v>
      </c>
      <c r="D3030" s="86" t="s">
        <v>6341</v>
      </c>
      <c r="E3030" s="101">
        <v>203.9</v>
      </c>
    </row>
    <row r="3031" spans="2:5" ht="50.1" customHeight="1">
      <c r="B3031" s="86">
        <v>98261</v>
      </c>
      <c r="C3031" s="8" t="s">
        <v>3005</v>
      </c>
      <c r="D3031" s="86" t="s">
        <v>6581</v>
      </c>
      <c r="E3031" s="101">
        <v>2.41</v>
      </c>
    </row>
    <row r="3032" spans="2:5" ht="50.1" customHeight="1">
      <c r="B3032" s="86">
        <v>98262</v>
      </c>
      <c r="C3032" s="8" t="s">
        <v>3006</v>
      </c>
      <c r="D3032" s="86" t="s">
        <v>6581</v>
      </c>
      <c r="E3032" s="101">
        <v>2.79</v>
      </c>
    </row>
    <row r="3033" spans="2:5" ht="50.1" customHeight="1">
      <c r="B3033" s="86">
        <v>98263</v>
      </c>
      <c r="C3033" s="8" t="s">
        <v>3007</v>
      </c>
      <c r="D3033" s="86" t="s">
        <v>6581</v>
      </c>
      <c r="E3033" s="101">
        <v>3.23</v>
      </c>
    </row>
    <row r="3034" spans="2:5" ht="50.1" customHeight="1">
      <c r="B3034" s="86">
        <v>98264</v>
      </c>
      <c r="C3034" s="8" t="s">
        <v>3008</v>
      </c>
      <c r="D3034" s="86" t="s">
        <v>6581</v>
      </c>
      <c r="E3034" s="101">
        <v>3.58</v>
      </c>
    </row>
    <row r="3035" spans="2:5" ht="50.1" customHeight="1">
      <c r="B3035" s="86">
        <v>98265</v>
      </c>
      <c r="C3035" s="8" t="s">
        <v>3009</v>
      </c>
      <c r="D3035" s="86" t="s">
        <v>6581</v>
      </c>
      <c r="E3035" s="101">
        <v>4.1100000000000003</v>
      </c>
    </row>
    <row r="3036" spans="2:5" ht="50.1" customHeight="1">
      <c r="B3036" s="86">
        <v>98266</v>
      </c>
      <c r="C3036" s="8" t="s">
        <v>3010</v>
      </c>
      <c r="D3036" s="86" t="s">
        <v>6581</v>
      </c>
      <c r="E3036" s="101">
        <v>4.4000000000000004</v>
      </c>
    </row>
    <row r="3037" spans="2:5" ht="50.1" customHeight="1">
      <c r="B3037" s="86">
        <v>98267</v>
      </c>
      <c r="C3037" s="8" t="s">
        <v>3011</v>
      </c>
      <c r="D3037" s="86" t="s">
        <v>6581</v>
      </c>
      <c r="E3037" s="101">
        <v>7.08</v>
      </c>
    </row>
    <row r="3038" spans="2:5" ht="50.1" customHeight="1">
      <c r="B3038" s="86">
        <v>98268</v>
      </c>
      <c r="C3038" s="8" t="s">
        <v>3012</v>
      </c>
      <c r="D3038" s="86" t="s">
        <v>6581</v>
      </c>
      <c r="E3038" s="101">
        <v>11.27</v>
      </c>
    </row>
    <row r="3039" spans="2:5" ht="50.1" customHeight="1">
      <c r="B3039" s="86">
        <v>98269</v>
      </c>
      <c r="C3039" s="8" t="s">
        <v>3013</v>
      </c>
      <c r="D3039" s="86" t="s">
        <v>6581</v>
      </c>
      <c r="E3039" s="101">
        <v>14.44</v>
      </c>
    </row>
    <row r="3040" spans="2:5" ht="50.1" customHeight="1">
      <c r="B3040" s="86">
        <v>98270</v>
      </c>
      <c r="C3040" s="8" t="s">
        <v>3014</v>
      </c>
      <c r="D3040" s="86" t="s">
        <v>6581</v>
      </c>
      <c r="E3040" s="101">
        <v>23.13</v>
      </c>
    </row>
    <row r="3041" spans="2:5" ht="50.1" customHeight="1">
      <c r="B3041" s="86">
        <v>98271</v>
      </c>
      <c r="C3041" s="8" t="s">
        <v>3015</v>
      </c>
      <c r="D3041" s="86" t="s">
        <v>6581</v>
      </c>
      <c r="E3041" s="101">
        <v>35.53</v>
      </c>
    </row>
    <row r="3042" spans="2:5" ht="50.1" customHeight="1">
      <c r="B3042" s="86">
        <v>98272</v>
      </c>
      <c r="C3042" s="8" t="s">
        <v>3016</v>
      </c>
      <c r="D3042" s="86" t="s">
        <v>6581</v>
      </c>
      <c r="E3042" s="101">
        <v>82.52</v>
      </c>
    </row>
    <row r="3043" spans="2:5" ht="50.1" customHeight="1">
      <c r="B3043" s="86">
        <v>98273</v>
      </c>
      <c r="C3043" s="8" t="s">
        <v>3017</v>
      </c>
      <c r="D3043" s="86" t="s">
        <v>6581</v>
      </c>
      <c r="E3043" s="101">
        <v>1.59</v>
      </c>
    </row>
    <row r="3044" spans="2:5" ht="50.1" customHeight="1">
      <c r="B3044" s="86">
        <v>98274</v>
      </c>
      <c r="C3044" s="8" t="s">
        <v>3018</v>
      </c>
      <c r="D3044" s="86" t="s">
        <v>6581</v>
      </c>
      <c r="E3044" s="101">
        <v>2.1</v>
      </c>
    </row>
    <row r="3045" spans="2:5" ht="50.1" customHeight="1">
      <c r="B3045" s="86">
        <v>98275</v>
      </c>
      <c r="C3045" s="8" t="s">
        <v>3019</v>
      </c>
      <c r="D3045" s="86" t="s">
        <v>6581</v>
      </c>
      <c r="E3045" s="101">
        <v>2.4</v>
      </c>
    </row>
    <row r="3046" spans="2:5" ht="50.1" customHeight="1">
      <c r="B3046" s="86">
        <v>98276</v>
      </c>
      <c r="C3046" s="8" t="s">
        <v>3020</v>
      </c>
      <c r="D3046" s="86" t="s">
        <v>6581</v>
      </c>
      <c r="E3046" s="101">
        <v>5.08</v>
      </c>
    </row>
    <row r="3047" spans="2:5" ht="50.1" customHeight="1">
      <c r="B3047" s="86">
        <v>98277</v>
      </c>
      <c r="C3047" s="8" t="s">
        <v>3021</v>
      </c>
      <c r="D3047" s="86" t="s">
        <v>6581</v>
      </c>
      <c r="E3047" s="101">
        <v>9.2799999999999994</v>
      </c>
    </row>
    <row r="3048" spans="2:5" ht="50.1" customHeight="1">
      <c r="B3048" s="86">
        <v>98278</v>
      </c>
      <c r="C3048" s="8" t="s">
        <v>3022</v>
      </c>
      <c r="D3048" s="86" t="s">
        <v>6581</v>
      </c>
      <c r="E3048" s="101">
        <v>12.44</v>
      </c>
    </row>
    <row r="3049" spans="2:5" ht="50.1" customHeight="1">
      <c r="B3049" s="86">
        <v>98279</v>
      </c>
      <c r="C3049" s="8" t="s">
        <v>3023</v>
      </c>
      <c r="D3049" s="86" t="s">
        <v>6581</v>
      </c>
      <c r="E3049" s="101">
        <v>21.13</v>
      </c>
    </row>
    <row r="3050" spans="2:5" ht="50.1" customHeight="1">
      <c r="B3050" s="86">
        <v>98280</v>
      </c>
      <c r="C3050" s="8" t="s">
        <v>3024</v>
      </c>
      <c r="D3050" s="86" t="s">
        <v>6581</v>
      </c>
      <c r="E3050" s="101">
        <v>4.97</v>
      </c>
    </row>
    <row r="3051" spans="2:5" ht="50.1" customHeight="1">
      <c r="B3051" s="86">
        <v>98281</v>
      </c>
      <c r="C3051" s="8" t="s">
        <v>3025</v>
      </c>
      <c r="D3051" s="86" t="s">
        <v>6581</v>
      </c>
      <c r="E3051" s="101">
        <v>5.36</v>
      </c>
    </row>
    <row r="3052" spans="2:5" ht="50.1" customHeight="1">
      <c r="B3052" s="86">
        <v>98282</v>
      </c>
      <c r="C3052" s="8" t="s">
        <v>3026</v>
      </c>
      <c r="D3052" s="86" t="s">
        <v>6581</v>
      </c>
      <c r="E3052" s="101">
        <v>5.8</v>
      </c>
    </row>
    <row r="3053" spans="2:5" ht="50.1" customHeight="1">
      <c r="B3053" s="86">
        <v>98283</v>
      </c>
      <c r="C3053" s="8" t="s">
        <v>3027</v>
      </c>
      <c r="D3053" s="86" t="s">
        <v>6581</v>
      </c>
      <c r="E3053" s="101">
        <v>6.15</v>
      </c>
    </row>
    <row r="3054" spans="2:5" ht="50.1" customHeight="1">
      <c r="B3054" s="86">
        <v>98284</v>
      </c>
      <c r="C3054" s="8" t="s">
        <v>3028</v>
      </c>
      <c r="D3054" s="86" t="s">
        <v>6581</v>
      </c>
      <c r="E3054" s="101">
        <v>6.67</v>
      </c>
    </row>
    <row r="3055" spans="2:5" ht="50.1" customHeight="1">
      <c r="B3055" s="86">
        <v>98285</v>
      </c>
      <c r="C3055" s="8" t="s">
        <v>3029</v>
      </c>
      <c r="D3055" s="86" t="s">
        <v>6581</v>
      </c>
      <c r="E3055" s="101">
        <v>6.97</v>
      </c>
    </row>
    <row r="3056" spans="2:5" ht="50.1" customHeight="1">
      <c r="B3056" s="86">
        <v>98286</v>
      </c>
      <c r="C3056" s="8" t="s">
        <v>3030</v>
      </c>
      <c r="D3056" s="86" t="s">
        <v>6581</v>
      </c>
      <c r="E3056" s="101">
        <v>9.65</v>
      </c>
    </row>
    <row r="3057" spans="2:5" ht="50.1" customHeight="1">
      <c r="B3057" s="86">
        <v>98287</v>
      </c>
      <c r="C3057" s="8" t="s">
        <v>3031</v>
      </c>
      <c r="D3057" s="86" t="s">
        <v>6581</v>
      </c>
      <c r="E3057" s="101">
        <v>0.86</v>
      </c>
    </row>
    <row r="3058" spans="2:5" ht="50.1" customHeight="1">
      <c r="B3058" s="86">
        <v>98288</v>
      </c>
      <c r="C3058" s="8" t="s">
        <v>3032</v>
      </c>
      <c r="D3058" s="86" t="s">
        <v>6581</v>
      </c>
      <c r="E3058" s="101">
        <v>1.25</v>
      </c>
    </row>
    <row r="3059" spans="2:5" ht="50.1" customHeight="1">
      <c r="B3059" s="86">
        <v>98289</v>
      </c>
      <c r="C3059" s="8" t="s">
        <v>3033</v>
      </c>
      <c r="D3059" s="86" t="s">
        <v>6581</v>
      </c>
      <c r="E3059" s="101">
        <v>1.68</v>
      </c>
    </row>
    <row r="3060" spans="2:5" ht="50.1" customHeight="1">
      <c r="B3060" s="86">
        <v>98290</v>
      </c>
      <c r="C3060" s="8" t="s">
        <v>3034</v>
      </c>
      <c r="D3060" s="86" t="s">
        <v>6581</v>
      </c>
      <c r="E3060" s="101">
        <v>2.04</v>
      </c>
    </row>
    <row r="3061" spans="2:5" ht="50.1" customHeight="1">
      <c r="B3061" s="86">
        <v>98291</v>
      </c>
      <c r="C3061" s="8" t="s">
        <v>3035</v>
      </c>
      <c r="D3061" s="86" t="s">
        <v>6581</v>
      </c>
      <c r="E3061" s="101">
        <v>2.56</v>
      </c>
    </row>
    <row r="3062" spans="2:5" ht="50.1" customHeight="1">
      <c r="B3062" s="86">
        <v>98292</v>
      </c>
      <c r="C3062" s="8" t="s">
        <v>3036</v>
      </c>
      <c r="D3062" s="86" t="s">
        <v>6581</v>
      </c>
      <c r="E3062" s="101">
        <v>2.86</v>
      </c>
    </row>
    <row r="3063" spans="2:5" ht="50.1" customHeight="1">
      <c r="B3063" s="86">
        <v>98293</v>
      </c>
      <c r="C3063" s="8" t="s">
        <v>3037</v>
      </c>
      <c r="D3063" s="86" t="s">
        <v>6581</v>
      </c>
      <c r="E3063" s="101">
        <v>5.54</v>
      </c>
    </row>
    <row r="3064" spans="2:5" ht="50.1" customHeight="1">
      <c r="B3064" s="86">
        <v>98400</v>
      </c>
      <c r="C3064" s="8" t="s">
        <v>3038</v>
      </c>
      <c r="D3064" s="86" t="s">
        <v>6581</v>
      </c>
      <c r="E3064" s="101">
        <v>8.2899999999999991</v>
      </c>
    </row>
    <row r="3065" spans="2:5" ht="50.1" customHeight="1">
      <c r="B3065" s="86">
        <v>98401</v>
      </c>
      <c r="C3065" s="8" t="s">
        <v>3039</v>
      </c>
      <c r="D3065" s="86" t="s">
        <v>6581</v>
      </c>
      <c r="E3065" s="101">
        <v>12.57</v>
      </c>
    </row>
    <row r="3066" spans="2:5" ht="50.1" customHeight="1">
      <c r="B3066" s="86">
        <v>98402</v>
      </c>
      <c r="C3066" s="8" t="s">
        <v>3040</v>
      </c>
      <c r="D3066" s="86" t="s">
        <v>6581</v>
      </c>
      <c r="E3066" s="101">
        <v>16.18</v>
      </c>
    </row>
    <row r="3067" spans="2:5" ht="50.1" customHeight="1">
      <c r="B3067" s="86">
        <v>98397</v>
      </c>
      <c r="C3067" s="8" t="s">
        <v>3041</v>
      </c>
      <c r="D3067" s="86" t="s">
        <v>6403</v>
      </c>
      <c r="E3067" s="101">
        <v>8.77</v>
      </c>
    </row>
    <row r="3068" spans="2:5" ht="50.1" customHeight="1">
      <c r="B3068" s="86" t="s">
        <v>3042</v>
      </c>
      <c r="C3068" s="8" t="s">
        <v>3043</v>
      </c>
      <c r="D3068" s="86" t="s">
        <v>6341</v>
      </c>
      <c r="E3068" s="101">
        <v>5146.8500000000004</v>
      </c>
    </row>
    <row r="3069" spans="2:5" ht="50.1" customHeight="1">
      <c r="B3069" s="86">
        <v>85120</v>
      </c>
      <c r="C3069" s="8" t="s">
        <v>3044</v>
      </c>
      <c r="D3069" s="86" t="s">
        <v>6341</v>
      </c>
      <c r="E3069" s="101">
        <v>121.22</v>
      </c>
    </row>
    <row r="3070" spans="2:5" ht="50.1" customHeight="1">
      <c r="B3070" s="86">
        <v>83486</v>
      </c>
      <c r="C3070" s="8" t="s">
        <v>3045</v>
      </c>
      <c r="D3070" s="86" t="s">
        <v>6341</v>
      </c>
      <c r="E3070" s="101">
        <v>1371.91</v>
      </c>
    </row>
    <row r="3071" spans="2:5" ht="50.1" customHeight="1">
      <c r="B3071" s="86">
        <v>83643</v>
      </c>
      <c r="C3071" s="8" t="s">
        <v>3046</v>
      </c>
      <c r="D3071" s="86" t="s">
        <v>6341</v>
      </c>
      <c r="E3071" s="101">
        <v>3242.19</v>
      </c>
    </row>
    <row r="3072" spans="2:5" ht="50.1" customHeight="1">
      <c r="B3072" s="86">
        <v>83644</v>
      </c>
      <c r="C3072" s="8" t="s">
        <v>3047</v>
      </c>
      <c r="D3072" s="86" t="s">
        <v>6341</v>
      </c>
      <c r="E3072" s="101">
        <v>6106.26</v>
      </c>
    </row>
    <row r="3073" spans="2:5" ht="50.1" customHeight="1">
      <c r="B3073" s="86">
        <v>83645</v>
      </c>
      <c r="C3073" s="8" t="s">
        <v>3048</v>
      </c>
      <c r="D3073" s="86" t="s">
        <v>6341</v>
      </c>
      <c r="E3073" s="101">
        <v>1889.78</v>
      </c>
    </row>
    <row r="3074" spans="2:5" ht="50.1" customHeight="1">
      <c r="B3074" s="86">
        <v>83646</v>
      </c>
      <c r="C3074" s="8" t="s">
        <v>3049</v>
      </c>
      <c r="D3074" s="86" t="s">
        <v>6341</v>
      </c>
      <c r="E3074" s="101">
        <v>2205.69</v>
      </c>
    </row>
    <row r="3075" spans="2:5" ht="50.1" customHeight="1">
      <c r="B3075" s="86">
        <v>83647</v>
      </c>
      <c r="C3075" s="8" t="s">
        <v>3050</v>
      </c>
      <c r="D3075" s="86" t="s">
        <v>6341</v>
      </c>
      <c r="E3075" s="101">
        <v>1417.03</v>
      </c>
    </row>
    <row r="3076" spans="2:5" ht="50.1" customHeight="1">
      <c r="B3076" s="86">
        <v>83648</v>
      </c>
      <c r="C3076" s="8" t="s">
        <v>3051</v>
      </c>
      <c r="D3076" s="86" t="s">
        <v>6341</v>
      </c>
      <c r="E3076" s="101">
        <v>882.93</v>
      </c>
    </row>
    <row r="3077" spans="2:5" ht="50.1" customHeight="1">
      <c r="B3077" s="86">
        <v>83649</v>
      </c>
      <c r="C3077" s="8" t="s">
        <v>3052</v>
      </c>
      <c r="D3077" s="86" t="s">
        <v>6341</v>
      </c>
      <c r="E3077" s="101">
        <v>5255.07</v>
      </c>
    </row>
    <row r="3078" spans="2:5" ht="50.1" customHeight="1">
      <c r="B3078" s="86">
        <v>83650</v>
      </c>
      <c r="C3078" s="8" t="s">
        <v>3053</v>
      </c>
      <c r="D3078" s="86" t="s">
        <v>6341</v>
      </c>
      <c r="E3078" s="101">
        <v>4309.57</v>
      </c>
    </row>
    <row r="3079" spans="2:5" ht="50.1" customHeight="1">
      <c r="B3079" s="86">
        <v>98294</v>
      </c>
      <c r="C3079" s="8" t="s">
        <v>3054</v>
      </c>
      <c r="D3079" s="86" t="s">
        <v>6581</v>
      </c>
      <c r="E3079" s="101">
        <v>1.65</v>
      </c>
    </row>
    <row r="3080" spans="2:5" ht="50.1" customHeight="1">
      <c r="B3080" s="86">
        <v>98295</v>
      </c>
      <c r="C3080" s="8" t="s">
        <v>3055</v>
      </c>
      <c r="D3080" s="86" t="s">
        <v>6581</v>
      </c>
      <c r="E3080" s="101">
        <v>1.19</v>
      </c>
    </row>
    <row r="3081" spans="2:5" ht="50.1" customHeight="1">
      <c r="B3081" s="86">
        <v>98296</v>
      </c>
      <c r="C3081" s="8" t="s">
        <v>3056</v>
      </c>
      <c r="D3081" s="86" t="s">
        <v>6581</v>
      </c>
      <c r="E3081" s="101">
        <v>2.54</v>
      </c>
    </row>
    <row r="3082" spans="2:5" ht="50.1" customHeight="1">
      <c r="B3082" s="86">
        <v>98297</v>
      </c>
      <c r="C3082" s="8" t="s">
        <v>3057</v>
      </c>
      <c r="D3082" s="86" t="s">
        <v>6581</v>
      </c>
      <c r="E3082" s="101">
        <v>1.8</v>
      </c>
    </row>
    <row r="3083" spans="2:5" ht="50.1" customHeight="1">
      <c r="B3083" s="86">
        <v>98301</v>
      </c>
      <c r="C3083" s="8" t="s">
        <v>3058</v>
      </c>
      <c r="D3083" s="86" t="s">
        <v>6341</v>
      </c>
      <c r="E3083" s="101">
        <v>375.57</v>
      </c>
    </row>
    <row r="3084" spans="2:5" ht="50.1" customHeight="1">
      <c r="B3084" s="86">
        <v>98302</v>
      </c>
      <c r="C3084" s="8" t="s">
        <v>3059</v>
      </c>
      <c r="D3084" s="86" t="s">
        <v>6341</v>
      </c>
      <c r="E3084" s="101">
        <v>501.8</v>
      </c>
    </row>
    <row r="3085" spans="2:5" ht="50.1" customHeight="1">
      <c r="B3085" s="86">
        <v>98304</v>
      </c>
      <c r="C3085" s="8" t="s">
        <v>3060</v>
      </c>
      <c r="D3085" s="86" t="s">
        <v>6341</v>
      </c>
      <c r="E3085" s="101">
        <v>808.11</v>
      </c>
    </row>
    <row r="3086" spans="2:5" ht="50.1" customHeight="1">
      <c r="B3086" s="86">
        <v>98307</v>
      </c>
      <c r="C3086" s="8" t="s">
        <v>3061</v>
      </c>
      <c r="D3086" s="86" t="s">
        <v>6341</v>
      </c>
      <c r="E3086" s="101">
        <v>31.29</v>
      </c>
    </row>
    <row r="3087" spans="2:5" ht="50.1" customHeight="1">
      <c r="B3087" s="86">
        <v>98308</v>
      </c>
      <c r="C3087" s="8" t="s">
        <v>3062</v>
      </c>
      <c r="D3087" s="86" t="s">
        <v>6341</v>
      </c>
      <c r="E3087" s="101">
        <v>20.69</v>
      </c>
    </row>
    <row r="3088" spans="2:5" ht="50.1" customHeight="1">
      <c r="B3088" s="86">
        <v>98593</v>
      </c>
      <c r="C3088" s="8" t="s">
        <v>3063</v>
      </c>
      <c r="D3088" s="86" t="s">
        <v>6341</v>
      </c>
      <c r="E3088" s="101">
        <v>657.34</v>
      </c>
    </row>
    <row r="3089" spans="2:5" ht="50.1" customHeight="1">
      <c r="B3089" s="86">
        <v>89355</v>
      </c>
      <c r="C3089" s="8" t="s">
        <v>3064</v>
      </c>
      <c r="D3089" s="86" t="s">
        <v>6581</v>
      </c>
      <c r="E3089" s="101">
        <v>12.33</v>
      </c>
    </row>
    <row r="3090" spans="2:5" ht="50.1" customHeight="1">
      <c r="B3090" s="86">
        <v>89356</v>
      </c>
      <c r="C3090" s="8" t="s">
        <v>3065</v>
      </c>
      <c r="D3090" s="86" t="s">
        <v>6581</v>
      </c>
      <c r="E3090" s="101">
        <v>14.51</v>
      </c>
    </row>
    <row r="3091" spans="2:5" ht="50.1" customHeight="1">
      <c r="B3091" s="86">
        <v>89357</v>
      </c>
      <c r="C3091" s="8" t="s">
        <v>3066</v>
      </c>
      <c r="D3091" s="86" t="s">
        <v>6581</v>
      </c>
      <c r="E3091" s="101">
        <v>19.96</v>
      </c>
    </row>
    <row r="3092" spans="2:5" ht="50.1" customHeight="1">
      <c r="B3092" s="86">
        <v>89401</v>
      </c>
      <c r="C3092" s="8" t="s">
        <v>3067</v>
      </c>
      <c r="D3092" s="86" t="s">
        <v>6581</v>
      </c>
      <c r="E3092" s="101">
        <v>5.0999999999999996</v>
      </c>
    </row>
    <row r="3093" spans="2:5" ht="50.1" customHeight="1">
      <c r="B3093" s="86">
        <v>89402</v>
      </c>
      <c r="C3093" s="8" t="s">
        <v>3068</v>
      </c>
      <c r="D3093" s="86" t="s">
        <v>6581</v>
      </c>
      <c r="E3093" s="101">
        <v>6.18</v>
      </c>
    </row>
    <row r="3094" spans="2:5" ht="50.1" customHeight="1">
      <c r="B3094" s="86">
        <v>89403</v>
      </c>
      <c r="C3094" s="8" t="s">
        <v>3069</v>
      </c>
      <c r="D3094" s="86" t="s">
        <v>6581</v>
      </c>
      <c r="E3094" s="101">
        <v>9.99</v>
      </c>
    </row>
    <row r="3095" spans="2:5" ht="50.1" customHeight="1">
      <c r="B3095" s="86">
        <v>89446</v>
      </c>
      <c r="C3095" s="8" t="s">
        <v>3070</v>
      </c>
      <c r="D3095" s="86" t="s">
        <v>6581</v>
      </c>
      <c r="E3095" s="101">
        <v>3.02</v>
      </c>
    </row>
    <row r="3096" spans="2:5" ht="50.1" customHeight="1">
      <c r="B3096" s="86">
        <v>89447</v>
      </c>
      <c r="C3096" s="8" t="s">
        <v>3071</v>
      </c>
      <c r="D3096" s="86" t="s">
        <v>6581</v>
      </c>
      <c r="E3096" s="101">
        <v>6.27</v>
      </c>
    </row>
    <row r="3097" spans="2:5" ht="50.1" customHeight="1">
      <c r="B3097" s="86">
        <v>89448</v>
      </c>
      <c r="C3097" s="8" t="s">
        <v>3072</v>
      </c>
      <c r="D3097" s="86" t="s">
        <v>6581</v>
      </c>
      <c r="E3097" s="101">
        <v>8.98</v>
      </c>
    </row>
    <row r="3098" spans="2:5" ht="50.1" customHeight="1">
      <c r="B3098" s="86">
        <v>89449</v>
      </c>
      <c r="C3098" s="8" t="s">
        <v>3073</v>
      </c>
      <c r="D3098" s="86" t="s">
        <v>6581</v>
      </c>
      <c r="E3098" s="101">
        <v>10.34</v>
      </c>
    </row>
    <row r="3099" spans="2:5" ht="50.1" customHeight="1">
      <c r="B3099" s="86">
        <v>89450</v>
      </c>
      <c r="C3099" s="8" t="s">
        <v>3074</v>
      </c>
      <c r="D3099" s="86" t="s">
        <v>6581</v>
      </c>
      <c r="E3099" s="101">
        <v>16.97</v>
      </c>
    </row>
    <row r="3100" spans="2:5" ht="50.1" customHeight="1">
      <c r="B3100" s="86">
        <v>89451</v>
      </c>
      <c r="C3100" s="8" t="s">
        <v>3075</v>
      </c>
      <c r="D3100" s="86" t="s">
        <v>6581</v>
      </c>
      <c r="E3100" s="101">
        <v>27.96</v>
      </c>
    </row>
    <row r="3101" spans="2:5" ht="50.1" customHeight="1">
      <c r="B3101" s="86">
        <v>89452</v>
      </c>
      <c r="C3101" s="8" t="s">
        <v>3076</v>
      </c>
      <c r="D3101" s="86" t="s">
        <v>6581</v>
      </c>
      <c r="E3101" s="101">
        <v>34.770000000000003</v>
      </c>
    </row>
    <row r="3102" spans="2:5" ht="50.1" customHeight="1">
      <c r="B3102" s="86">
        <v>89508</v>
      </c>
      <c r="C3102" s="8" t="s">
        <v>3077</v>
      </c>
      <c r="D3102" s="86" t="s">
        <v>6581</v>
      </c>
      <c r="E3102" s="101">
        <v>12.69</v>
      </c>
    </row>
    <row r="3103" spans="2:5" ht="50.1" customHeight="1">
      <c r="B3103" s="86">
        <v>89509</v>
      </c>
      <c r="C3103" s="8" t="s">
        <v>3078</v>
      </c>
      <c r="D3103" s="86" t="s">
        <v>6581</v>
      </c>
      <c r="E3103" s="101">
        <v>17.16</v>
      </c>
    </row>
    <row r="3104" spans="2:5" ht="50.1" customHeight="1">
      <c r="B3104" s="86">
        <v>89511</v>
      </c>
      <c r="C3104" s="8" t="s">
        <v>3079</v>
      </c>
      <c r="D3104" s="86" t="s">
        <v>6581</v>
      </c>
      <c r="E3104" s="101">
        <v>25.41</v>
      </c>
    </row>
    <row r="3105" spans="2:5" ht="50.1" customHeight="1">
      <c r="B3105" s="86">
        <v>89512</v>
      </c>
      <c r="C3105" s="8" t="s">
        <v>3080</v>
      </c>
      <c r="D3105" s="86" t="s">
        <v>6581</v>
      </c>
      <c r="E3105" s="101">
        <v>39.82</v>
      </c>
    </row>
    <row r="3106" spans="2:5" ht="50.1" customHeight="1">
      <c r="B3106" s="86">
        <v>89576</v>
      </c>
      <c r="C3106" s="8" t="s">
        <v>3081</v>
      </c>
      <c r="D3106" s="86" t="s">
        <v>6581</v>
      </c>
      <c r="E3106" s="101">
        <v>14.62</v>
      </c>
    </row>
    <row r="3107" spans="2:5" ht="50.1" customHeight="1">
      <c r="B3107" s="86">
        <v>89578</v>
      </c>
      <c r="C3107" s="8" t="s">
        <v>3082</v>
      </c>
      <c r="D3107" s="86" t="s">
        <v>6581</v>
      </c>
      <c r="E3107" s="101">
        <v>25.14</v>
      </c>
    </row>
    <row r="3108" spans="2:5" ht="50.1" customHeight="1">
      <c r="B3108" s="86">
        <v>89580</v>
      </c>
      <c r="C3108" s="8" t="s">
        <v>3083</v>
      </c>
      <c r="D3108" s="86" t="s">
        <v>6581</v>
      </c>
      <c r="E3108" s="101">
        <v>49.35</v>
      </c>
    </row>
    <row r="3109" spans="2:5" ht="50.1" customHeight="1">
      <c r="B3109" s="86">
        <v>89633</v>
      </c>
      <c r="C3109" s="8" t="s">
        <v>3084</v>
      </c>
      <c r="D3109" s="86" t="s">
        <v>6581</v>
      </c>
      <c r="E3109" s="101">
        <v>15.55</v>
      </c>
    </row>
    <row r="3110" spans="2:5" ht="50.1" customHeight="1">
      <c r="B3110" s="86">
        <v>89634</v>
      </c>
      <c r="C3110" s="8" t="s">
        <v>3085</v>
      </c>
      <c r="D3110" s="86" t="s">
        <v>6581</v>
      </c>
      <c r="E3110" s="101">
        <v>23.22</v>
      </c>
    </row>
    <row r="3111" spans="2:5" ht="50.1" customHeight="1">
      <c r="B3111" s="86">
        <v>89635</v>
      </c>
      <c r="C3111" s="8" t="s">
        <v>3086</v>
      </c>
      <c r="D3111" s="86" t="s">
        <v>6581</v>
      </c>
      <c r="E3111" s="101">
        <v>32.659999999999997</v>
      </c>
    </row>
    <row r="3112" spans="2:5" ht="50.1" customHeight="1">
      <c r="B3112" s="86">
        <v>89636</v>
      </c>
      <c r="C3112" s="8" t="s">
        <v>3087</v>
      </c>
      <c r="D3112" s="86" t="s">
        <v>6581</v>
      </c>
      <c r="E3112" s="101">
        <v>39.67</v>
      </c>
    </row>
    <row r="3113" spans="2:5" ht="50.1" customHeight="1">
      <c r="B3113" s="86">
        <v>89711</v>
      </c>
      <c r="C3113" s="8" t="s">
        <v>3088</v>
      </c>
      <c r="D3113" s="86" t="s">
        <v>6581</v>
      </c>
      <c r="E3113" s="101">
        <v>12.87</v>
      </c>
    </row>
    <row r="3114" spans="2:5" ht="50.1" customHeight="1">
      <c r="B3114" s="86">
        <v>89712</v>
      </c>
      <c r="C3114" s="8" t="s">
        <v>3089</v>
      </c>
      <c r="D3114" s="86" t="s">
        <v>6581</v>
      </c>
      <c r="E3114" s="101">
        <v>18.670000000000002</v>
      </c>
    </row>
    <row r="3115" spans="2:5" ht="50.1" customHeight="1">
      <c r="B3115" s="86">
        <v>89713</v>
      </c>
      <c r="C3115" s="8" t="s">
        <v>3090</v>
      </c>
      <c r="D3115" s="86" t="s">
        <v>6581</v>
      </c>
      <c r="E3115" s="101">
        <v>28.23</v>
      </c>
    </row>
    <row r="3116" spans="2:5" ht="50.1" customHeight="1">
      <c r="B3116" s="86">
        <v>89714</v>
      </c>
      <c r="C3116" s="8" t="s">
        <v>3091</v>
      </c>
      <c r="D3116" s="86" t="s">
        <v>6581</v>
      </c>
      <c r="E3116" s="101">
        <v>36.299999999999997</v>
      </c>
    </row>
    <row r="3117" spans="2:5" ht="50.1" customHeight="1">
      <c r="B3117" s="86">
        <v>89716</v>
      </c>
      <c r="C3117" s="8" t="s">
        <v>3092</v>
      </c>
      <c r="D3117" s="86" t="s">
        <v>6581</v>
      </c>
      <c r="E3117" s="101">
        <v>15.66</v>
      </c>
    </row>
    <row r="3118" spans="2:5" ht="50.1" customHeight="1">
      <c r="B3118" s="86">
        <v>89717</v>
      </c>
      <c r="C3118" s="8" t="s">
        <v>3093</v>
      </c>
      <c r="D3118" s="86" t="s">
        <v>6581</v>
      </c>
      <c r="E3118" s="101">
        <v>23.76</v>
      </c>
    </row>
    <row r="3119" spans="2:5" ht="50.1" customHeight="1">
      <c r="B3119" s="86">
        <v>89770</v>
      </c>
      <c r="C3119" s="8" t="s">
        <v>3094</v>
      </c>
      <c r="D3119" s="86" t="s">
        <v>6581</v>
      </c>
      <c r="E3119" s="101">
        <v>25.26</v>
      </c>
    </row>
    <row r="3120" spans="2:5" ht="50.1" customHeight="1">
      <c r="B3120" s="86">
        <v>89771</v>
      </c>
      <c r="C3120" s="8" t="s">
        <v>3095</v>
      </c>
      <c r="D3120" s="86" t="s">
        <v>6581</v>
      </c>
      <c r="E3120" s="101">
        <v>34.49</v>
      </c>
    </row>
    <row r="3121" spans="2:5" ht="50.1" customHeight="1">
      <c r="B3121" s="86">
        <v>89773</v>
      </c>
      <c r="C3121" s="8" t="s">
        <v>3096</v>
      </c>
      <c r="D3121" s="86" t="s">
        <v>6581</v>
      </c>
      <c r="E3121" s="101">
        <v>80.23</v>
      </c>
    </row>
    <row r="3122" spans="2:5" ht="50.1" customHeight="1">
      <c r="B3122" s="86">
        <v>89775</v>
      </c>
      <c r="C3122" s="8" t="s">
        <v>3097</v>
      </c>
      <c r="D3122" s="86" t="s">
        <v>6581</v>
      </c>
      <c r="E3122" s="101">
        <v>126.65</v>
      </c>
    </row>
    <row r="3123" spans="2:5" ht="50.1" customHeight="1">
      <c r="B3123" s="86">
        <v>89798</v>
      </c>
      <c r="C3123" s="8" t="s">
        <v>3098</v>
      </c>
      <c r="D3123" s="86" t="s">
        <v>6581</v>
      </c>
      <c r="E3123" s="101">
        <v>7.21</v>
      </c>
    </row>
    <row r="3124" spans="2:5" ht="50.1" customHeight="1">
      <c r="B3124" s="86">
        <v>89799</v>
      </c>
      <c r="C3124" s="8" t="s">
        <v>3099</v>
      </c>
      <c r="D3124" s="86" t="s">
        <v>6581</v>
      </c>
      <c r="E3124" s="101">
        <v>11.96</v>
      </c>
    </row>
    <row r="3125" spans="2:5" ht="50.1" customHeight="1">
      <c r="B3125" s="86">
        <v>89800</v>
      </c>
      <c r="C3125" s="8" t="s">
        <v>3100</v>
      </c>
      <c r="D3125" s="86" t="s">
        <v>6581</v>
      </c>
      <c r="E3125" s="101">
        <v>14.97</v>
      </c>
    </row>
    <row r="3126" spans="2:5" ht="50.1" customHeight="1">
      <c r="B3126" s="86">
        <v>89848</v>
      </c>
      <c r="C3126" s="8" t="s">
        <v>3101</v>
      </c>
      <c r="D3126" s="86" t="s">
        <v>6581</v>
      </c>
      <c r="E3126" s="102">
        <v>18.77</v>
      </c>
    </row>
    <row r="3127" spans="2:5" ht="50.1" customHeight="1">
      <c r="B3127" s="86">
        <v>89849</v>
      </c>
      <c r="C3127" s="8" t="s">
        <v>3102</v>
      </c>
      <c r="D3127" s="86" t="s">
        <v>6581</v>
      </c>
      <c r="E3127" s="101">
        <v>35.82</v>
      </c>
    </row>
    <row r="3128" spans="2:5" ht="50.1" customHeight="1">
      <c r="B3128" s="86">
        <v>89865</v>
      </c>
      <c r="C3128" s="8" t="s">
        <v>3103</v>
      </c>
      <c r="D3128" s="86" t="s">
        <v>6581</v>
      </c>
      <c r="E3128" s="101">
        <v>8.66</v>
      </c>
    </row>
    <row r="3129" spans="2:5" ht="50.1" customHeight="1">
      <c r="B3129" s="86">
        <v>91784</v>
      </c>
      <c r="C3129" s="8" t="s">
        <v>3104</v>
      </c>
      <c r="D3129" s="86" t="s">
        <v>6581</v>
      </c>
      <c r="E3129" s="101">
        <v>28.93</v>
      </c>
    </row>
    <row r="3130" spans="2:5" ht="50.1" customHeight="1">
      <c r="B3130" s="86">
        <v>91785</v>
      </c>
      <c r="C3130" s="8" t="s">
        <v>3105</v>
      </c>
      <c r="D3130" s="86" t="s">
        <v>6581</v>
      </c>
      <c r="E3130" s="101">
        <v>28.55</v>
      </c>
    </row>
    <row r="3131" spans="2:5" ht="50.1" customHeight="1">
      <c r="B3131" s="86">
        <v>91786</v>
      </c>
      <c r="C3131" s="8" t="s">
        <v>3106</v>
      </c>
      <c r="D3131" s="86" t="s">
        <v>6581</v>
      </c>
      <c r="E3131" s="101">
        <v>18.27</v>
      </c>
    </row>
    <row r="3132" spans="2:5" ht="50.1" customHeight="1">
      <c r="B3132" s="86">
        <v>91787</v>
      </c>
      <c r="C3132" s="8" t="s">
        <v>3107</v>
      </c>
      <c r="D3132" s="86" t="s">
        <v>6581</v>
      </c>
      <c r="E3132" s="101">
        <v>19.489999999999998</v>
      </c>
    </row>
    <row r="3133" spans="2:5" ht="50.1" customHeight="1">
      <c r="B3133" s="86">
        <v>91788</v>
      </c>
      <c r="C3133" s="8" t="s">
        <v>3108</v>
      </c>
      <c r="D3133" s="86" t="s">
        <v>6581</v>
      </c>
      <c r="E3133" s="101">
        <v>25.29</v>
      </c>
    </row>
    <row r="3134" spans="2:5" ht="50.1" customHeight="1">
      <c r="B3134" s="86">
        <v>91789</v>
      </c>
      <c r="C3134" s="8" t="s">
        <v>3109</v>
      </c>
      <c r="D3134" s="86" t="s">
        <v>6581</v>
      </c>
      <c r="E3134" s="101">
        <v>26.5</v>
      </c>
    </row>
    <row r="3135" spans="2:5" ht="50.1" customHeight="1">
      <c r="B3135" s="86">
        <v>91790</v>
      </c>
      <c r="C3135" s="8" t="s">
        <v>3110</v>
      </c>
      <c r="D3135" s="86" t="s">
        <v>6581</v>
      </c>
      <c r="E3135" s="101">
        <v>40.729999999999997</v>
      </c>
    </row>
    <row r="3136" spans="2:5" ht="50.1" customHeight="1">
      <c r="B3136" s="86">
        <v>91791</v>
      </c>
      <c r="C3136" s="8" t="s">
        <v>3111</v>
      </c>
      <c r="D3136" s="86" t="s">
        <v>6581</v>
      </c>
      <c r="E3136" s="101">
        <v>52.52</v>
      </c>
    </row>
    <row r="3137" spans="2:5" ht="50.1" customHeight="1">
      <c r="B3137" s="86">
        <v>91792</v>
      </c>
      <c r="C3137" s="8" t="s">
        <v>3112</v>
      </c>
      <c r="D3137" s="86" t="s">
        <v>6581</v>
      </c>
      <c r="E3137" s="102">
        <v>37.97</v>
      </c>
    </row>
    <row r="3138" spans="2:5" ht="50.1" customHeight="1">
      <c r="B3138" s="86">
        <v>91793</v>
      </c>
      <c r="C3138" s="8" t="s">
        <v>3113</v>
      </c>
      <c r="D3138" s="86" t="s">
        <v>6581</v>
      </c>
      <c r="E3138" s="101">
        <v>55.21</v>
      </c>
    </row>
    <row r="3139" spans="2:5" ht="50.1" customHeight="1">
      <c r="B3139" s="86">
        <v>91794</v>
      </c>
      <c r="C3139" s="8" t="s">
        <v>3114</v>
      </c>
      <c r="D3139" s="86" t="s">
        <v>6581</v>
      </c>
      <c r="E3139" s="101">
        <v>24.78</v>
      </c>
    </row>
    <row r="3140" spans="2:5" ht="50.1" customHeight="1">
      <c r="B3140" s="86">
        <v>91795</v>
      </c>
      <c r="C3140" s="8" t="s">
        <v>3115</v>
      </c>
      <c r="D3140" s="86" t="s">
        <v>6581</v>
      </c>
      <c r="E3140" s="101">
        <v>42.23</v>
      </c>
    </row>
    <row r="3141" spans="2:5" ht="50.1" customHeight="1">
      <c r="B3141" s="86">
        <v>91796</v>
      </c>
      <c r="C3141" s="8" t="s">
        <v>3116</v>
      </c>
      <c r="D3141" s="86" t="s">
        <v>6581</v>
      </c>
      <c r="E3141" s="101">
        <v>45.02</v>
      </c>
    </row>
    <row r="3142" spans="2:5" ht="50.1" customHeight="1">
      <c r="B3142" s="86">
        <v>92275</v>
      </c>
      <c r="C3142" s="8" t="s">
        <v>3117</v>
      </c>
      <c r="D3142" s="86" t="s">
        <v>6581</v>
      </c>
      <c r="E3142" s="101">
        <v>32.53</v>
      </c>
    </row>
    <row r="3143" spans="2:5" ht="50.1" customHeight="1">
      <c r="B3143" s="86">
        <v>92276</v>
      </c>
      <c r="C3143" s="8" t="s">
        <v>3118</v>
      </c>
      <c r="D3143" s="86" t="s">
        <v>6581</v>
      </c>
      <c r="E3143" s="101">
        <v>41.16</v>
      </c>
    </row>
    <row r="3144" spans="2:5" ht="50.1" customHeight="1">
      <c r="B3144" s="86">
        <v>92277</v>
      </c>
      <c r="C3144" s="8" t="s">
        <v>3119</v>
      </c>
      <c r="D3144" s="86" t="s">
        <v>6581</v>
      </c>
      <c r="E3144" s="101">
        <v>59.3</v>
      </c>
    </row>
    <row r="3145" spans="2:5" ht="50.1" customHeight="1">
      <c r="B3145" s="86">
        <v>92278</v>
      </c>
      <c r="C3145" s="8" t="s">
        <v>3120</v>
      </c>
      <c r="D3145" s="86" t="s">
        <v>6581</v>
      </c>
      <c r="E3145" s="101">
        <v>79.67</v>
      </c>
    </row>
    <row r="3146" spans="2:5" ht="50.1" customHeight="1">
      <c r="B3146" s="86">
        <v>92279</v>
      </c>
      <c r="C3146" s="8" t="s">
        <v>3121</v>
      </c>
      <c r="D3146" s="86" t="s">
        <v>6581</v>
      </c>
      <c r="E3146" s="101">
        <v>115.02</v>
      </c>
    </row>
    <row r="3147" spans="2:5" ht="50.1" customHeight="1">
      <c r="B3147" s="86">
        <v>92280</v>
      </c>
      <c r="C3147" s="8" t="s">
        <v>3122</v>
      </c>
      <c r="D3147" s="86" t="s">
        <v>6581</v>
      </c>
      <c r="E3147" s="101">
        <v>161.36000000000001</v>
      </c>
    </row>
    <row r="3148" spans="2:5" ht="50.1" customHeight="1">
      <c r="B3148" s="86">
        <v>92281</v>
      </c>
      <c r="C3148" s="8" t="s">
        <v>3123</v>
      </c>
      <c r="D3148" s="86" t="s">
        <v>6581</v>
      </c>
      <c r="E3148" s="101">
        <v>104.16</v>
      </c>
    </row>
    <row r="3149" spans="2:5" ht="50.1" customHeight="1">
      <c r="B3149" s="86">
        <v>92282</v>
      </c>
      <c r="C3149" s="8" t="s">
        <v>3124</v>
      </c>
      <c r="D3149" s="86" t="s">
        <v>6581</v>
      </c>
      <c r="E3149" s="101">
        <v>115.7</v>
      </c>
    </row>
    <row r="3150" spans="2:5" ht="50.1" customHeight="1">
      <c r="B3150" s="86">
        <v>92283</v>
      </c>
      <c r="C3150" s="8" t="s">
        <v>3125</v>
      </c>
      <c r="D3150" s="86" t="s">
        <v>6581</v>
      </c>
      <c r="E3150" s="101">
        <v>153.58000000000001</v>
      </c>
    </row>
    <row r="3151" spans="2:5" ht="50.1" customHeight="1">
      <c r="B3151" s="86">
        <v>92284</v>
      </c>
      <c r="C3151" s="8" t="s">
        <v>3126</v>
      </c>
      <c r="D3151" s="86" t="s">
        <v>6581</v>
      </c>
      <c r="E3151" s="101">
        <v>187.19</v>
      </c>
    </row>
    <row r="3152" spans="2:5" ht="50.1" customHeight="1">
      <c r="B3152" s="86">
        <v>92285</v>
      </c>
      <c r="C3152" s="8" t="s">
        <v>3127</v>
      </c>
      <c r="D3152" s="86" t="s">
        <v>6581</v>
      </c>
      <c r="E3152" s="101">
        <v>243.53</v>
      </c>
    </row>
    <row r="3153" spans="2:5" ht="50.1" customHeight="1">
      <c r="B3153" s="86">
        <v>92286</v>
      </c>
      <c r="C3153" s="8" t="s">
        <v>3128</v>
      </c>
      <c r="D3153" s="86" t="s">
        <v>6581</v>
      </c>
      <c r="E3153" s="101">
        <v>291.68</v>
      </c>
    </row>
    <row r="3154" spans="2:5" ht="50.1" customHeight="1">
      <c r="B3154" s="86">
        <v>92305</v>
      </c>
      <c r="C3154" s="8" t="s">
        <v>3129</v>
      </c>
      <c r="D3154" s="86" t="s">
        <v>6581</v>
      </c>
      <c r="E3154" s="101">
        <v>22.04</v>
      </c>
    </row>
    <row r="3155" spans="2:5" ht="50.1" customHeight="1">
      <c r="B3155" s="86">
        <v>92306</v>
      </c>
      <c r="C3155" s="8" t="s">
        <v>3130</v>
      </c>
      <c r="D3155" s="86" t="s">
        <v>6581</v>
      </c>
      <c r="E3155" s="101">
        <v>35.630000000000003</v>
      </c>
    </row>
    <row r="3156" spans="2:5" ht="50.1" customHeight="1">
      <c r="B3156" s="86">
        <v>92307</v>
      </c>
      <c r="C3156" s="8" t="s">
        <v>3131</v>
      </c>
      <c r="D3156" s="86" t="s">
        <v>6581</v>
      </c>
      <c r="E3156" s="101">
        <v>44.49</v>
      </c>
    </row>
    <row r="3157" spans="2:5" ht="50.1" customHeight="1">
      <c r="B3157" s="86">
        <v>92308</v>
      </c>
      <c r="C3157" s="8" t="s">
        <v>3132</v>
      </c>
      <c r="D3157" s="86" t="s">
        <v>6581</v>
      </c>
      <c r="E3157" s="101">
        <v>38.64</v>
      </c>
    </row>
    <row r="3158" spans="2:5" ht="50.1" customHeight="1">
      <c r="B3158" s="86">
        <v>92309</v>
      </c>
      <c r="C3158" s="8" t="s">
        <v>3133</v>
      </c>
      <c r="D3158" s="86" t="s">
        <v>6581</v>
      </c>
      <c r="E3158" s="101">
        <v>108.84</v>
      </c>
    </row>
    <row r="3159" spans="2:5" ht="50.1" customHeight="1">
      <c r="B3159" s="86">
        <v>92310</v>
      </c>
      <c r="C3159" s="8" t="s">
        <v>3134</v>
      </c>
      <c r="D3159" s="86" t="s">
        <v>6581</v>
      </c>
      <c r="E3159" s="101">
        <v>120.64</v>
      </c>
    </row>
    <row r="3160" spans="2:5" ht="50.1" customHeight="1">
      <c r="B3160" s="86">
        <v>92320</v>
      </c>
      <c r="C3160" s="8" t="s">
        <v>3135</v>
      </c>
      <c r="D3160" s="86" t="s">
        <v>6581</v>
      </c>
      <c r="E3160" s="101">
        <v>28.86</v>
      </c>
    </row>
    <row r="3161" spans="2:5" ht="50.1" customHeight="1">
      <c r="B3161" s="86">
        <v>92321</v>
      </c>
      <c r="C3161" s="8" t="s">
        <v>3136</v>
      </c>
      <c r="D3161" s="86" t="s">
        <v>6581</v>
      </c>
      <c r="E3161" s="101">
        <v>47.36</v>
      </c>
    </row>
    <row r="3162" spans="2:5" ht="50.1" customHeight="1">
      <c r="B3162" s="86">
        <v>92322</v>
      </c>
      <c r="C3162" s="8" t="s">
        <v>3137</v>
      </c>
      <c r="D3162" s="86" t="s">
        <v>6581</v>
      </c>
      <c r="E3162" s="101">
        <v>60.49</v>
      </c>
    </row>
    <row r="3163" spans="2:5" ht="50.1" customHeight="1">
      <c r="B3163" s="86">
        <v>92323</v>
      </c>
      <c r="C3163" s="8" t="s">
        <v>3138</v>
      </c>
      <c r="D3163" s="86" t="s">
        <v>6581</v>
      </c>
      <c r="E3163" s="101">
        <v>43.83</v>
      </c>
    </row>
    <row r="3164" spans="2:5" ht="50.1" customHeight="1">
      <c r="B3164" s="86">
        <v>92324</v>
      </c>
      <c r="C3164" s="8" t="s">
        <v>3139</v>
      </c>
      <c r="D3164" s="86" t="s">
        <v>6581</v>
      </c>
      <c r="E3164" s="101">
        <v>118.94</v>
      </c>
    </row>
    <row r="3165" spans="2:5" ht="50.1" customHeight="1">
      <c r="B3165" s="86">
        <v>92325</v>
      </c>
      <c r="C3165" s="8" t="s">
        <v>3140</v>
      </c>
      <c r="D3165" s="86" t="s">
        <v>6581</v>
      </c>
      <c r="E3165" s="101">
        <v>134.96</v>
      </c>
    </row>
    <row r="3166" spans="2:5" ht="50.1" customHeight="1">
      <c r="B3166" s="86">
        <v>92335</v>
      </c>
      <c r="C3166" s="8" t="s">
        <v>3141</v>
      </c>
      <c r="D3166" s="86" t="s">
        <v>6581</v>
      </c>
      <c r="E3166" s="101">
        <v>52.03</v>
      </c>
    </row>
    <row r="3167" spans="2:5" ht="50.1" customHeight="1">
      <c r="B3167" s="86">
        <v>92336</v>
      </c>
      <c r="C3167" s="8" t="s">
        <v>3142</v>
      </c>
      <c r="D3167" s="86" t="s">
        <v>6581</v>
      </c>
      <c r="E3167" s="101">
        <v>63.84</v>
      </c>
    </row>
    <row r="3168" spans="2:5" ht="50.1" customHeight="1">
      <c r="B3168" s="86">
        <v>92337</v>
      </c>
      <c r="C3168" s="8" t="s">
        <v>3143</v>
      </c>
      <c r="D3168" s="86" t="s">
        <v>6581</v>
      </c>
      <c r="E3168" s="101">
        <v>83.8</v>
      </c>
    </row>
    <row r="3169" spans="2:5" ht="50.1" customHeight="1">
      <c r="B3169" s="86">
        <v>92338</v>
      </c>
      <c r="C3169" s="8" t="s">
        <v>3144</v>
      </c>
      <c r="D3169" s="86" t="s">
        <v>6581</v>
      </c>
      <c r="E3169" s="101">
        <v>76.81</v>
      </c>
    </row>
    <row r="3170" spans="2:5" ht="50.1" customHeight="1">
      <c r="B3170" s="86">
        <v>92339</v>
      </c>
      <c r="C3170" s="8" t="s">
        <v>3145</v>
      </c>
      <c r="D3170" s="86" t="s">
        <v>6581</v>
      </c>
      <c r="E3170" s="101">
        <v>114.55</v>
      </c>
    </row>
    <row r="3171" spans="2:5" ht="50.1" customHeight="1">
      <c r="B3171" s="86">
        <v>92341</v>
      </c>
      <c r="C3171" s="8" t="s">
        <v>3146</v>
      </c>
      <c r="D3171" s="86" t="s">
        <v>6581</v>
      </c>
      <c r="E3171" s="101">
        <v>58.85</v>
      </c>
    </row>
    <row r="3172" spans="2:5" ht="50.1" customHeight="1">
      <c r="B3172" s="86">
        <v>92342</v>
      </c>
      <c r="C3172" s="8" t="s">
        <v>3147</v>
      </c>
      <c r="D3172" s="86" t="s">
        <v>6581</v>
      </c>
      <c r="E3172" s="101">
        <v>70.69</v>
      </c>
    </row>
    <row r="3173" spans="2:5" ht="50.1" customHeight="1">
      <c r="B3173" s="86">
        <v>92343</v>
      </c>
      <c r="C3173" s="8" t="s">
        <v>3148</v>
      </c>
      <c r="D3173" s="86" t="s">
        <v>6581</v>
      </c>
      <c r="E3173" s="101">
        <v>90.73</v>
      </c>
    </row>
    <row r="3174" spans="2:5" ht="50.1" customHeight="1">
      <c r="B3174" s="86">
        <v>92361</v>
      </c>
      <c r="C3174" s="8" t="s">
        <v>3149</v>
      </c>
      <c r="D3174" s="86" t="s">
        <v>6581</v>
      </c>
      <c r="E3174" s="101">
        <v>62.56</v>
      </c>
    </row>
    <row r="3175" spans="2:5" ht="50.1" customHeight="1">
      <c r="B3175" s="86">
        <v>92362</v>
      </c>
      <c r="C3175" s="8" t="s">
        <v>3150</v>
      </c>
      <c r="D3175" s="86" t="s">
        <v>6581</v>
      </c>
      <c r="E3175" s="101">
        <v>99.73</v>
      </c>
    </row>
    <row r="3176" spans="2:5" ht="50.1" customHeight="1">
      <c r="B3176" s="86">
        <v>92364</v>
      </c>
      <c r="C3176" s="8" t="s">
        <v>3151</v>
      </c>
      <c r="D3176" s="86" t="s">
        <v>6581</v>
      </c>
      <c r="E3176" s="102">
        <v>31.68</v>
      </c>
    </row>
    <row r="3177" spans="2:5" ht="50.1" customHeight="1">
      <c r="B3177" s="86">
        <v>92365</v>
      </c>
      <c r="C3177" s="8" t="s">
        <v>3152</v>
      </c>
      <c r="D3177" s="86" t="s">
        <v>6581</v>
      </c>
      <c r="E3177" s="102">
        <v>36.409999999999997</v>
      </c>
    </row>
    <row r="3178" spans="2:5" ht="50.1" customHeight="1">
      <c r="B3178" s="86">
        <v>92366</v>
      </c>
      <c r="C3178" s="8" t="s">
        <v>3153</v>
      </c>
      <c r="D3178" s="86" t="s">
        <v>6581</v>
      </c>
      <c r="E3178" s="101">
        <v>50.43</v>
      </c>
    </row>
    <row r="3179" spans="2:5" ht="50.1" customHeight="1">
      <c r="B3179" s="86">
        <v>92367</v>
      </c>
      <c r="C3179" s="8" t="s">
        <v>3154</v>
      </c>
      <c r="D3179" s="86" t="s">
        <v>6581</v>
      </c>
      <c r="E3179" s="101">
        <v>61.88</v>
      </c>
    </row>
    <row r="3180" spans="2:5" ht="50.1" customHeight="1">
      <c r="B3180" s="86">
        <v>92368</v>
      </c>
      <c r="C3180" s="8" t="s">
        <v>3155</v>
      </c>
      <c r="D3180" s="86" t="s">
        <v>6581</v>
      </c>
      <c r="E3180" s="101">
        <v>81.56</v>
      </c>
    </row>
    <row r="3181" spans="2:5" ht="50.1" customHeight="1">
      <c r="B3181" s="86">
        <v>92648</v>
      </c>
      <c r="C3181" s="8" t="s">
        <v>3156</v>
      </c>
      <c r="D3181" s="86" t="s">
        <v>6581</v>
      </c>
      <c r="E3181" s="101">
        <v>53.46</v>
      </c>
    </row>
    <row r="3182" spans="2:5" ht="50.1" customHeight="1">
      <c r="B3182" s="86">
        <v>92649</v>
      </c>
      <c r="C3182" s="8" t="s">
        <v>3157</v>
      </c>
      <c r="D3182" s="86" t="s">
        <v>6581</v>
      </c>
      <c r="E3182" s="101">
        <v>65.13</v>
      </c>
    </row>
    <row r="3183" spans="2:5" ht="50.1" customHeight="1">
      <c r="B3183" s="86">
        <v>92650</v>
      </c>
      <c r="C3183" s="8" t="s">
        <v>3158</v>
      </c>
      <c r="D3183" s="86" t="s">
        <v>6581</v>
      </c>
      <c r="E3183" s="101">
        <v>102.3</v>
      </c>
    </row>
    <row r="3184" spans="2:5" ht="50.1" customHeight="1">
      <c r="B3184" s="86">
        <v>92652</v>
      </c>
      <c r="C3184" s="8" t="s">
        <v>3159</v>
      </c>
      <c r="D3184" s="86" t="s">
        <v>6581</v>
      </c>
      <c r="E3184" s="101">
        <v>34.79</v>
      </c>
    </row>
    <row r="3185" spans="2:5" ht="50.1" customHeight="1">
      <c r="B3185" s="86">
        <v>92653</v>
      </c>
      <c r="C3185" s="8" t="s">
        <v>3160</v>
      </c>
      <c r="D3185" s="86" t="s">
        <v>6581</v>
      </c>
      <c r="E3185" s="101">
        <v>39.549999999999997</v>
      </c>
    </row>
    <row r="3186" spans="2:5" ht="50.1" customHeight="1">
      <c r="B3186" s="86">
        <v>92654</v>
      </c>
      <c r="C3186" s="8" t="s">
        <v>3161</v>
      </c>
      <c r="D3186" s="86" t="s">
        <v>6581</v>
      </c>
      <c r="E3186" s="101">
        <v>53.57</v>
      </c>
    </row>
    <row r="3187" spans="2:5" ht="50.1" customHeight="1">
      <c r="B3187" s="86">
        <v>92655</v>
      </c>
      <c r="C3187" s="8" t="s">
        <v>3162</v>
      </c>
      <c r="D3187" s="86" t="s">
        <v>6581</v>
      </c>
      <c r="E3187" s="101">
        <v>65.08</v>
      </c>
    </row>
    <row r="3188" spans="2:5" ht="50.1" customHeight="1">
      <c r="B3188" s="86">
        <v>92656</v>
      </c>
      <c r="C3188" s="8" t="s">
        <v>3163</v>
      </c>
      <c r="D3188" s="86" t="s">
        <v>6581</v>
      </c>
      <c r="E3188" s="101">
        <v>84.77</v>
      </c>
    </row>
    <row r="3189" spans="2:5" ht="50.1" customHeight="1">
      <c r="B3189" s="86">
        <v>92687</v>
      </c>
      <c r="C3189" s="8" t="s">
        <v>3164</v>
      </c>
      <c r="D3189" s="86" t="s">
        <v>6581</v>
      </c>
      <c r="E3189" s="101">
        <v>16.510000000000002</v>
      </c>
    </row>
    <row r="3190" spans="2:5" ht="50.1" customHeight="1">
      <c r="B3190" s="86">
        <v>92688</v>
      </c>
      <c r="C3190" s="8" t="s">
        <v>3165</v>
      </c>
      <c r="D3190" s="86" t="s">
        <v>6581</v>
      </c>
      <c r="E3190" s="101">
        <v>23.39</v>
      </c>
    </row>
    <row r="3191" spans="2:5" ht="50.1" customHeight="1">
      <c r="B3191" s="86">
        <v>92689</v>
      </c>
      <c r="C3191" s="8" t="s">
        <v>3166</v>
      </c>
      <c r="D3191" s="86" t="s">
        <v>6581</v>
      </c>
      <c r="E3191" s="101">
        <v>26.72</v>
      </c>
    </row>
    <row r="3192" spans="2:5" ht="50.1" customHeight="1">
      <c r="B3192" s="86">
        <v>92690</v>
      </c>
      <c r="C3192" s="8" t="s">
        <v>3167</v>
      </c>
      <c r="D3192" s="86" t="s">
        <v>6581</v>
      </c>
      <c r="E3192" s="101">
        <v>38.51</v>
      </c>
    </row>
    <row r="3193" spans="2:5" ht="50.1" customHeight="1">
      <c r="B3193" s="86">
        <v>94462</v>
      </c>
      <c r="C3193" s="8" t="s">
        <v>3168</v>
      </c>
      <c r="D3193" s="86" t="s">
        <v>6581</v>
      </c>
      <c r="E3193" s="101">
        <v>58.72</v>
      </c>
    </row>
    <row r="3194" spans="2:5" ht="50.1" customHeight="1">
      <c r="B3194" s="86">
        <v>94463</v>
      </c>
      <c r="C3194" s="8" t="s">
        <v>3169</v>
      </c>
      <c r="D3194" s="86" t="s">
        <v>6581</v>
      </c>
      <c r="E3194" s="101">
        <v>68.400000000000006</v>
      </c>
    </row>
    <row r="3195" spans="2:5" ht="50.1" customHeight="1">
      <c r="B3195" s="86">
        <v>94464</v>
      </c>
      <c r="C3195" s="8" t="s">
        <v>3170</v>
      </c>
      <c r="D3195" s="86" t="s">
        <v>6581</v>
      </c>
      <c r="E3195" s="101">
        <v>95.95</v>
      </c>
    </row>
    <row r="3196" spans="2:5" ht="50.1" customHeight="1">
      <c r="B3196" s="86">
        <v>94602</v>
      </c>
      <c r="C3196" s="8" t="s">
        <v>3171</v>
      </c>
      <c r="D3196" s="86" t="s">
        <v>6581</v>
      </c>
      <c r="E3196" s="101">
        <v>126.28</v>
      </c>
    </row>
    <row r="3197" spans="2:5" ht="50.1" customHeight="1">
      <c r="B3197" s="86">
        <v>94603</v>
      </c>
      <c r="C3197" s="8" t="s">
        <v>3172</v>
      </c>
      <c r="D3197" s="86" t="s">
        <v>6581</v>
      </c>
      <c r="E3197" s="101">
        <v>168.98</v>
      </c>
    </row>
    <row r="3198" spans="2:5" ht="50.1" customHeight="1">
      <c r="B3198" s="86">
        <v>94604</v>
      </c>
      <c r="C3198" s="8" t="s">
        <v>3173</v>
      </c>
      <c r="D3198" s="86" t="s">
        <v>6581</v>
      </c>
      <c r="E3198" s="101">
        <v>230.3</v>
      </c>
    </row>
    <row r="3199" spans="2:5" ht="50.1" customHeight="1">
      <c r="B3199" s="86">
        <v>94605</v>
      </c>
      <c r="C3199" s="8" t="s">
        <v>3174</v>
      </c>
      <c r="D3199" s="86" t="s">
        <v>6581</v>
      </c>
      <c r="E3199" s="101">
        <v>328.31</v>
      </c>
    </row>
    <row r="3200" spans="2:5" ht="50.1" customHeight="1">
      <c r="B3200" s="86">
        <v>94648</v>
      </c>
      <c r="C3200" s="8" t="s">
        <v>3175</v>
      </c>
      <c r="D3200" s="86" t="s">
        <v>6581</v>
      </c>
      <c r="E3200" s="101">
        <v>6.72</v>
      </c>
    </row>
    <row r="3201" spans="2:5" ht="50.1" customHeight="1">
      <c r="B3201" s="86">
        <v>94649</v>
      </c>
      <c r="C3201" s="8" t="s">
        <v>3176</v>
      </c>
      <c r="D3201" s="86" t="s">
        <v>6581</v>
      </c>
      <c r="E3201" s="101">
        <v>9.7899999999999991</v>
      </c>
    </row>
    <row r="3202" spans="2:5" ht="50.1" customHeight="1">
      <c r="B3202" s="86">
        <v>94650</v>
      </c>
      <c r="C3202" s="8" t="s">
        <v>3177</v>
      </c>
      <c r="D3202" s="86" t="s">
        <v>6581</v>
      </c>
      <c r="E3202" s="101">
        <v>14</v>
      </c>
    </row>
    <row r="3203" spans="2:5" ht="50.1" customHeight="1">
      <c r="B3203" s="86">
        <v>94651</v>
      </c>
      <c r="C3203" s="8" t="s">
        <v>3178</v>
      </c>
      <c r="D3203" s="86" t="s">
        <v>6581</v>
      </c>
      <c r="E3203" s="101">
        <v>15.16</v>
      </c>
    </row>
    <row r="3204" spans="2:5" ht="50.1" customHeight="1">
      <c r="B3204" s="86">
        <v>94652</v>
      </c>
      <c r="C3204" s="8" t="s">
        <v>3179</v>
      </c>
      <c r="D3204" s="86" t="s">
        <v>6581</v>
      </c>
      <c r="E3204" s="101">
        <v>24.67</v>
      </c>
    </row>
    <row r="3205" spans="2:5" ht="50.1" customHeight="1">
      <c r="B3205" s="86">
        <v>94653</v>
      </c>
      <c r="C3205" s="8" t="s">
        <v>3180</v>
      </c>
      <c r="D3205" s="86" t="s">
        <v>6581</v>
      </c>
      <c r="E3205" s="101">
        <v>34.69</v>
      </c>
    </row>
    <row r="3206" spans="2:5" ht="50.1" customHeight="1">
      <c r="B3206" s="86">
        <v>94654</v>
      </c>
      <c r="C3206" s="8" t="s">
        <v>3181</v>
      </c>
      <c r="D3206" s="86" t="s">
        <v>6581</v>
      </c>
      <c r="E3206" s="101">
        <v>46.79</v>
      </c>
    </row>
    <row r="3207" spans="2:5" ht="50.1" customHeight="1">
      <c r="B3207" s="86">
        <v>94655</v>
      </c>
      <c r="C3207" s="8" t="s">
        <v>3182</v>
      </c>
      <c r="D3207" s="86" t="s">
        <v>6581</v>
      </c>
      <c r="E3207" s="101">
        <v>64.63</v>
      </c>
    </row>
    <row r="3208" spans="2:5" ht="50.1" customHeight="1">
      <c r="B3208" s="86">
        <v>94716</v>
      </c>
      <c r="C3208" s="8" t="s">
        <v>3183</v>
      </c>
      <c r="D3208" s="86" t="s">
        <v>6581</v>
      </c>
      <c r="E3208" s="102">
        <v>15.93</v>
      </c>
    </row>
    <row r="3209" spans="2:5" ht="50.1" customHeight="1">
      <c r="B3209" s="86">
        <v>94717</v>
      </c>
      <c r="C3209" s="8" t="s">
        <v>3184</v>
      </c>
      <c r="D3209" s="86" t="s">
        <v>6581</v>
      </c>
      <c r="E3209" s="102">
        <v>23.18</v>
      </c>
    </row>
    <row r="3210" spans="2:5" ht="50.1" customHeight="1">
      <c r="B3210" s="86">
        <v>94718</v>
      </c>
      <c r="C3210" s="8" t="s">
        <v>3185</v>
      </c>
      <c r="D3210" s="86" t="s">
        <v>6581</v>
      </c>
      <c r="E3210" s="102">
        <v>28.72</v>
      </c>
    </row>
    <row r="3211" spans="2:5" ht="50.1" customHeight="1">
      <c r="B3211" s="86">
        <v>94719</v>
      </c>
      <c r="C3211" s="8" t="s">
        <v>3186</v>
      </c>
      <c r="D3211" s="86" t="s">
        <v>6581</v>
      </c>
      <c r="E3211" s="102">
        <v>37.42</v>
      </c>
    </row>
    <row r="3212" spans="2:5" ht="50.1" customHeight="1">
      <c r="B3212" s="86">
        <v>94720</v>
      </c>
      <c r="C3212" s="8" t="s">
        <v>3187</v>
      </c>
      <c r="D3212" s="86" t="s">
        <v>6581</v>
      </c>
      <c r="E3212" s="102">
        <v>56.65</v>
      </c>
    </row>
    <row r="3213" spans="2:5" ht="50.1" customHeight="1">
      <c r="B3213" s="86">
        <v>94721</v>
      </c>
      <c r="C3213" s="8" t="s">
        <v>3188</v>
      </c>
      <c r="D3213" s="86" t="s">
        <v>6581</v>
      </c>
      <c r="E3213" s="102">
        <v>82.15</v>
      </c>
    </row>
    <row r="3214" spans="2:5" ht="50.1" customHeight="1">
      <c r="B3214" s="86">
        <v>94722</v>
      </c>
      <c r="C3214" s="8" t="s">
        <v>3189</v>
      </c>
      <c r="D3214" s="86" t="s">
        <v>6581</v>
      </c>
      <c r="E3214" s="101">
        <v>143.5</v>
      </c>
    </row>
    <row r="3215" spans="2:5" ht="50.1" customHeight="1">
      <c r="B3215" s="86">
        <v>95697</v>
      </c>
      <c r="C3215" s="8" t="s">
        <v>3190</v>
      </c>
      <c r="D3215" s="86" t="s">
        <v>6581</v>
      </c>
      <c r="E3215" s="101">
        <v>50.89</v>
      </c>
    </row>
    <row r="3216" spans="2:5" ht="50.1" customHeight="1">
      <c r="B3216" s="86">
        <v>96635</v>
      </c>
      <c r="C3216" s="8" t="s">
        <v>3191</v>
      </c>
      <c r="D3216" s="86" t="s">
        <v>6581</v>
      </c>
      <c r="E3216" s="102">
        <v>20.25</v>
      </c>
    </row>
    <row r="3217" spans="2:5" ht="50.1" customHeight="1">
      <c r="B3217" s="86">
        <v>96636</v>
      </c>
      <c r="C3217" s="8" t="s">
        <v>3192</v>
      </c>
      <c r="D3217" s="86" t="s">
        <v>6581</v>
      </c>
      <c r="E3217" s="101">
        <v>21.41</v>
      </c>
    </row>
    <row r="3218" spans="2:5" ht="50.1" customHeight="1">
      <c r="B3218" s="86">
        <v>96644</v>
      </c>
      <c r="C3218" s="8" t="s">
        <v>3193</v>
      </c>
      <c r="D3218" s="86" t="s">
        <v>6581</v>
      </c>
      <c r="E3218" s="102">
        <v>13.17</v>
      </c>
    </row>
    <row r="3219" spans="2:5" ht="50.1" customHeight="1">
      <c r="B3219" s="86">
        <v>96645</v>
      </c>
      <c r="C3219" s="8" t="s">
        <v>3194</v>
      </c>
      <c r="D3219" s="86" t="s">
        <v>6581</v>
      </c>
      <c r="E3219" s="101">
        <v>17.05</v>
      </c>
    </row>
    <row r="3220" spans="2:5" ht="50.1" customHeight="1">
      <c r="B3220" s="86">
        <v>96646</v>
      </c>
      <c r="C3220" s="8" t="s">
        <v>3195</v>
      </c>
      <c r="D3220" s="86" t="s">
        <v>6581</v>
      </c>
      <c r="E3220" s="102">
        <v>26.45</v>
      </c>
    </row>
    <row r="3221" spans="2:5" ht="50.1" customHeight="1">
      <c r="B3221" s="86">
        <v>96647</v>
      </c>
      <c r="C3221" s="8" t="s">
        <v>3196</v>
      </c>
      <c r="D3221" s="86" t="s">
        <v>6581</v>
      </c>
      <c r="E3221" s="102">
        <v>11.89</v>
      </c>
    </row>
    <row r="3222" spans="2:5" ht="50.1" customHeight="1">
      <c r="B3222" s="86">
        <v>96648</v>
      </c>
      <c r="C3222" s="8" t="s">
        <v>3197</v>
      </c>
      <c r="D3222" s="86" t="s">
        <v>6581</v>
      </c>
      <c r="E3222" s="102">
        <v>21.65</v>
      </c>
    </row>
    <row r="3223" spans="2:5" ht="50.1" customHeight="1">
      <c r="B3223" s="86">
        <v>96649</v>
      </c>
      <c r="C3223" s="8" t="s">
        <v>3198</v>
      </c>
      <c r="D3223" s="86" t="s">
        <v>6581</v>
      </c>
      <c r="E3223" s="102">
        <v>31.93</v>
      </c>
    </row>
    <row r="3224" spans="2:5" ht="50.1" customHeight="1">
      <c r="B3224" s="86">
        <v>96668</v>
      </c>
      <c r="C3224" s="8" t="s">
        <v>3199</v>
      </c>
      <c r="D3224" s="86" t="s">
        <v>6581</v>
      </c>
      <c r="E3224" s="102">
        <v>8.23</v>
      </c>
    </row>
    <row r="3225" spans="2:5" ht="50.1" customHeight="1">
      <c r="B3225" s="86">
        <v>96669</v>
      </c>
      <c r="C3225" s="8" t="s">
        <v>3200</v>
      </c>
      <c r="D3225" s="86" t="s">
        <v>6581</v>
      </c>
      <c r="E3225" s="102">
        <v>10.220000000000001</v>
      </c>
    </row>
    <row r="3226" spans="2:5" ht="50.1" customHeight="1">
      <c r="B3226" s="86">
        <v>96670</v>
      </c>
      <c r="C3226" s="8" t="s">
        <v>3201</v>
      </c>
      <c r="D3226" s="86" t="s">
        <v>6581</v>
      </c>
      <c r="E3226" s="102">
        <v>15.53</v>
      </c>
    </row>
    <row r="3227" spans="2:5" ht="50.1" customHeight="1">
      <c r="B3227" s="86">
        <v>96671</v>
      </c>
      <c r="C3227" s="8" t="s">
        <v>3202</v>
      </c>
      <c r="D3227" s="86" t="s">
        <v>6581</v>
      </c>
      <c r="E3227" s="102">
        <v>20.8</v>
      </c>
    </row>
    <row r="3228" spans="2:5" ht="50.1" customHeight="1">
      <c r="B3228" s="86">
        <v>96672</v>
      </c>
      <c r="C3228" s="8" t="s">
        <v>3203</v>
      </c>
      <c r="D3228" s="86" t="s">
        <v>6581</v>
      </c>
      <c r="E3228" s="101">
        <v>30.55</v>
      </c>
    </row>
    <row r="3229" spans="2:5" ht="50.1" customHeight="1">
      <c r="B3229" s="86">
        <v>96673</v>
      </c>
      <c r="C3229" s="8" t="s">
        <v>3204</v>
      </c>
      <c r="D3229" s="86" t="s">
        <v>6581</v>
      </c>
      <c r="E3229" s="101">
        <v>49.85</v>
      </c>
    </row>
    <row r="3230" spans="2:5" ht="50.1" customHeight="1">
      <c r="B3230" s="86">
        <v>96674</v>
      </c>
      <c r="C3230" s="8" t="s">
        <v>3205</v>
      </c>
      <c r="D3230" s="86" t="s">
        <v>6581</v>
      </c>
      <c r="E3230" s="101">
        <v>70.05</v>
      </c>
    </row>
    <row r="3231" spans="2:5" ht="50.1" customHeight="1">
      <c r="B3231" s="86">
        <v>96675</v>
      </c>
      <c r="C3231" s="8" t="s">
        <v>3206</v>
      </c>
      <c r="D3231" s="86" t="s">
        <v>6581</v>
      </c>
      <c r="E3231" s="101">
        <v>121.63</v>
      </c>
    </row>
    <row r="3232" spans="2:5" ht="50.1" customHeight="1">
      <c r="B3232" s="86">
        <v>96676</v>
      </c>
      <c r="C3232" s="8" t="s">
        <v>3207</v>
      </c>
      <c r="D3232" s="86" t="s">
        <v>6581</v>
      </c>
      <c r="E3232" s="101">
        <v>8.1999999999999993</v>
      </c>
    </row>
    <row r="3233" spans="2:5" ht="50.1" customHeight="1">
      <c r="B3233" s="86">
        <v>96677</v>
      </c>
      <c r="C3233" s="8" t="s">
        <v>3208</v>
      </c>
      <c r="D3233" s="86" t="s">
        <v>6581</v>
      </c>
      <c r="E3233" s="101">
        <v>13.51</v>
      </c>
    </row>
    <row r="3234" spans="2:5" ht="50.1" customHeight="1">
      <c r="B3234" s="86">
        <v>96678</v>
      </c>
      <c r="C3234" s="8" t="s">
        <v>3209</v>
      </c>
      <c r="D3234" s="86" t="s">
        <v>6581</v>
      </c>
      <c r="E3234" s="101">
        <v>18.79</v>
      </c>
    </row>
    <row r="3235" spans="2:5" ht="50.1" customHeight="1">
      <c r="B3235" s="86">
        <v>96679</v>
      </c>
      <c r="C3235" s="8" t="s">
        <v>3210</v>
      </c>
      <c r="D3235" s="86" t="s">
        <v>6581</v>
      </c>
      <c r="E3235" s="101">
        <v>27.43</v>
      </c>
    </row>
    <row r="3236" spans="2:5" ht="50.1" customHeight="1">
      <c r="B3236" s="86">
        <v>96680</v>
      </c>
      <c r="C3236" s="8" t="s">
        <v>3211</v>
      </c>
      <c r="D3236" s="86" t="s">
        <v>6581</v>
      </c>
      <c r="E3236" s="101">
        <v>36.979999999999997</v>
      </c>
    </row>
    <row r="3237" spans="2:5" ht="50.1" customHeight="1">
      <c r="B3237" s="86">
        <v>96681</v>
      </c>
      <c r="C3237" s="8" t="s">
        <v>3212</v>
      </c>
      <c r="D3237" s="86" t="s">
        <v>6581</v>
      </c>
      <c r="E3237" s="101">
        <v>68.900000000000006</v>
      </c>
    </row>
    <row r="3238" spans="2:5" ht="50.1" customHeight="1">
      <c r="B3238" s="86">
        <v>96682</v>
      </c>
      <c r="C3238" s="8" t="s">
        <v>3213</v>
      </c>
      <c r="D3238" s="86" t="s">
        <v>6581</v>
      </c>
      <c r="E3238" s="101">
        <v>101.6</v>
      </c>
    </row>
    <row r="3239" spans="2:5" ht="50.1" customHeight="1">
      <c r="B3239" s="86">
        <v>96683</v>
      </c>
      <c r="C3239" s="8" t="s">
        <v>3214</v>
      </c>
      <c r="D3239" s="86" t="s">
        <v>6581</v>
      </c>
      <c r="E3239" s="101">
        <v>139.13999999999999</v>
      </c>
    </row>
    <row r="3240" spans="2:5" ht="50.1" customHeight="1">
      <c r="B3240" s="86">
        <v>96718</v>
      </c>
      <c r="C3240" s="8" t="s">
        <v>3215</v>
      </c>
      <c r="D3240" s="86" t="s">
        <v>6581</v>
      </c>
      <c r="E3240" s="101">
        <v>5.37</v>
      </c>
    </row>
    <row r="3241" spans="2:5" ht="50.1" customHeight="1">
      <c r="B3241" s="86">
        <v>96719</v>
      </c>
      <c r="C3241" s="8" t="s">
        <v>3216</v>
      </c>
      <c r="D3241" s="86" t="s">
        <v>6581</v>
      </c>
      <c r="E3241" s="101">
        <v>11.19</v>
      </c>
    </row>
    <row r="3242" spans="2:5" ht="50.1" customHeight="1">
      <c r="B3242" s="86">
        <v>96720</v>
      </c>
      <c r="C3242" s="8" t="s">
        <v>3217</v>
      </c>
      <c r="D3242" s="86" t="s">
        <v>6581</v>
      </c>
      <c r="E3242" s="101">
        <v>13.58</v>
      </c>
    </row>
    <row r="3243" spans="2:5" ht="50.1" customHeight="1">
      <c r="B3243" s="86">
        <v>96721</v>
      </c>
      <c r="C3243" s="8" t="s">
        <v>3218</v>
      </c>
      <c r="D3243" s="86" t="s">
        <v>6581</v>
      </c>
      <c r="E3243" s="101">
        <v>18.13</v>
      </c>
    </row>
    <row r="3244" spans="2:5" ht="50.1" customHeight="1">
      <c r="B3244" s="86">
        <v>96722</v>
      </c>
      <c r="C3244" s="8" t="s">
        <v>3219</v>
      </c>
      <c r="D3244" s="86" t="s">
        <v>6581</v>
      </c>
      <c r="E3244" s="101">
        <v>24.81</v>
      </c>
    </row>
    <row r="3245" spans="2:5" ht="50.1" customHeight="1">
      <c r="B3245" s="86">
        <v>96723</v>
      </c>
      <c r="C3245" s="8" t="s">
        <v>3220</v>
      </c>
      <c r="D3245" s="86" t="s">
        <v>6581</v>
      </c>
      <c r="E3245" s="101">
        <v>32.76</v>
      </c>
    </row>
    <row r="3246" spans="2:5" ht="50.1" customHeight="1">
      <c r="B3246" s="86">
        <v>96724</v>
      </c>
      <c r="C3246" s="8" t="s">
        <v>3221</v>
      </c>
      <c r="D3246" s="86" t="s">
        <v>6581</v>
      </c>
      <c r="E3246" s="101">
        <v>53.5</v>
      </c>
    </row>
    <row r="3247" spans="2:5" ht="50.1" customHeight="1">
      <c r="B3247" s="86">
        <v>96725</v>
      </c>
      <c r="C3247" s="8" t="s">
        <v>3222</v>
      </c>
      <c r="D3247" s="86" t="s">
        <v>6581</v>
      </c>
      <c r="E3247" s="101">
        <v>70.08</v>
      </c>
    </row>
    <row r="3248" spans="2:5" ht="50.1" customHeight="1">
      <c r="B3248" s="86">
        <v>96726</v>
      </c>
      <c r="C3248" s="8" t="s">
        <v>3223</v>
      </c>
      <c r="D3248" s="86" t="s">
        <v>6581</v>
      </c>
      <c r="E3248" s="102">
        <v>114.23</v>
      </c>
    </row>
    <row r="3249" spans="2:5" ht="50.1" customHeight="1">
      <c r="B3249" s="86">
        <v>96727</v>
      </c>
      <c r="C3249" s="8" t="s">
        <v>3224</v>
      </c>
      <c r="D3249" s="86" t="s">
        <v>6581</v>
      </c>
      <c r="E3249" s="101">
        <v>9.73</v>
      </c>
    </row>
    <row r="3250" spans="2:5" ht="50.1" customHeight="1">
      <c r="B3250" s="86">
        <v>96728</v>
      </c>
      <c r="C3250" s="8" t="s">
        <v>3225</v>
      </c>
      <c r="D3250" s="86" t="s">
        <v>6581</v>
      </c>
      <c r="E3250" s="102">
        <v>11.57</v>
      </c>
    </row>
    <row r="3251" spans="2:5" ht="50.1" customHeight="1">
      <c r="B3251" s="86">
        <v>96729</v>
      </c>
      <c r="C3251" s="8" t="s">
        <v>3226</v>
      </c>
      <c r="D3251" s="86" t="s">
        <v>6581</v>
      </c>
      <c r="E3251" s="102">
        <v>17.43</v>
      </c>
    </row>
    <row r="3252" spans="2:5" ht="50.1" customHeight="1">
      <c r="B3252" s="86">
        <v>96730</v>
      </c>
      <c r="C3252" s="8" t="s">
        <v>3227</v>
      </c>
      <c r="D3252" s="86" t="s">
        <v>6581</v>
      </c>
      <c r="E3252" s="101">
        <v>21.89</v>
      </c>
    </row>
    <row r="3253" spans="2:5" ht="50.1" customHeight="1">
      <c r="B3253" s="86">
        <v>96731</v>
      </c>
      <c r="C3253" s="8" t="s">
        <v>3228</v>
      </c>
      <c r="D3253" s="86" t="s">
        <v>6581</v>
      </c>
      <c r="E3253" s="101">
        <v>32.06</v>
      </c>
    </row>
    <row r="3254" spans="2:5" ht="50.1" customHeight="1">
      <c r="B3254" s="86">
        <v>96732</v>
      </c>
      <c r="C3254" s="8" t="s">
        <v>3229</v>
      </c>
      <c r="D3254" s="86" t="s">
        <v>6581</v>
      </c>
      <c r="E3254" s="101">
        <v>39.6</v>
      </c>
    </row>
    <row r="3255" spans="2:5" ht="50.1" customHeight="1">
      <c r="B3255" s="86">
        <v>96733</v>
      </c>
      <c r="C3255" s="8" t="s">
        <v>3230</v>
      </c>
      <c r="D3255" s="86" t="s">
        <v>6581</v>
      </c>
      <c r="E3255" s="101">
        <v>72.59</v>
      </c>
    </row>
    <row r="3256" spans="2:5" ht="50.1" customHeight="1">
      <c r="B3256" s="86">
        <v>96734</v>
      </c>
      <c r="C3256" s="8" t="s">
        <v>3231</v>
      </c>
      <c r="D3256" s="86" t="s">
        <v>6581</v>
      </c>
      <c r="E3256" s="101">
        <v>100.38</v>
      </c>
    </row>
    <row r="3257" spans="2:5" ht="50.1" customHeight="1">
      <c r="B3257" s="86">
        <v>96735</v>
      </c>
      <c r="C3257" s="8" t="s">
        <v>3232</v>
      </c>
      <c r="D3257" s="86" t="s">
        <v>6581</v>
      </c>
      <c r="E3257" s="101">
        <v>131.21</v>
      </c>
    </row>
    <row r="3258" spans="2:5" ht="50.1" customHeight="1">
      <c r="B3258" s="86">
        <v>96794</v>
      </c>
      <c r="C3258" s="8" t="s">
        <v>3233</v>
      </c>
      <c r="D3258" s="86" t="s">
        <v>6581</v>
      </c>
      <c r="E3258" s="101">
        <v>6.41</v>
      </c>
    </row>
    <row r="3259" spans="2:5" ht="50.1" customHeight="1">
      <c r="B3259" s="86">
        <v>96795</v>
      </c>
      <c r="C3259" s="8" t="s">
        <v>3234</v>
      </c>
      <c r="D3259" s="86" t="s">
        <v>6581</v>
      </c>
      <c r="E3259" s="101">
        <v>8.14</v>
      </c>
    </row>
    <row r="3260" spans="2:5" ht="50.1" customHeight="1">
      <c r="B3260" s="86">
        <v>96796</v>
      </c>
      <c r="C3260" s="8" t="s">
        <v>3235</v>
      </c>
      <c r="D3260" s="86" t="s">
        <v>6581</v>
      </c>
      <c r="E3260" s="101">
        <v>11.42</v>
      </c>
    </row>
    <row r="3261" spans="2:5" ht="50.1" customHeight="1">
      <c r="B3261" s="86">
        <v>96797</v>
      </c>
      <c r="C3261" s="8" t="s">
        <v>3236</v>
      </c>
      <c r="D3261" s="86" t="s">
        <v>6581</v>
      </c>
      <c r="E3261" s="101">
        <v>17.260000000000002</v>
      </c>
    </row>
    <row r="3262" spans="2:5" ht="50.1" customHeight="1">
      <c r="B3262" s="86">
        <v>96798</v>
      </c>
      <c r="C3262" s="8" t="s">
        <v>3237</v>
      </c>
      <c r="D3262" s="86" t="s">
        <v>6581</v>
      </c>
      <c r="E3262" s="101">
        <v>6.51</v>
      </c>
    </row>
    <row r="3263" spans="2:5" ht="50.1" customHeight="1">
      <c r="B3263" s="86">
        <v>96799</v>
      </c>
      <c r="C3263" s="8" t="s">
        <v>3238</v>
      </c>
      <c r="D3263" s="86" t="s">
        <v>6581</v>
      </c>
      <c r="E3263" s="101">
        <v>8.7100000000000009</v>
      </c>
    </row>
    <row r="3264" spans="2:5" ht="50.1" customHeight="1">
      <c r="B3264" s="86">
        <v>96800</v>
      </c>
      <c r="C3264" s="8" t="s">
        <v>3239</v>
      </c>
      <c r="D3264" s="86" t="s">
        <v>6581</v>
      </c>
      <c r="E3264" s="101">
        <v>12.57</v>
      </c>
    </row>
    <row r="3265" spans="2:5" ht="50.1" customHeight="1">
      <c r="B3265" s="86">
        <v>96801</v>
      </c>
      <c r="C3265" s="8" t="s">
        <v>3240</v>
      </c>
      <c r="D3265" s="86" t="s">
        <v>6581</v>
      </c>
      <c r="E3265" s="101">
        <v>19.25</v>
      </c>
    </row>
    <row r="3266" spans="2:5" ht="50.1" customHeight="1">
      <c r="B3266" s="86">
        <v>97327</v>
      </c>
      <c r="C3266" s="8" t="s">
        <v>3241</v>
      </c>
      <c r="D3266" s="86" t="s">
        <v>6581</v>
      </c>
      <c r="E3266" s="101">
        <v>18.239999999999998</v>
      </c>
    </row>
    <row r="3267" spans="2:5" ht="50.1" customHeight="1">
      <c r="B3267" s="86">
        <v>97328</v>
      </c>
      <c r="C3267" s="8" t="s">
        <v>3242</v>
      </c>
      <c r="D3267" s="86" t="s">
        <v>6581</v>
      </c>
      <c r="E3267" s="101">
        <v>32.409999999999997</v>
      </c>
    </row>
    <row r="3268" spans="2:5" ht="50.1" customHeight="1">
      <c r="B3268" s="86">
        <v>97329</v>
      </c>
      <c r="C3268" s="8" t="s">
        <v>3243</v>
      </c>
      <c r="D3268" s="86" t="s">
        <v>6581</v>
      </c>
      <c r="E3268" s="101">
        <v>40.07</v>
      </c>
    </row>
    <row r="3269" spans="2:5" ht="50.1" customHeight="1">
      <c r="B3269" s="86">
        <v>97330</v>
      </c>
      <c r="C3269" s="8" t="s">
        <v>3244</v>
      </c>
      <c r="D3269" s="86" t="s">
        <v>6581</v>
      </c>
      <c r="E3269" s="101">
        <v>48.76</v>
      </c>
    </row>
    <row r="3270" spans="2:5" ht="50.1" customHeight="1">
      <c r="B3270" s="86">
        <v>97331</v>
      </c>
      <c r="C3270" s="8" t="s">
        <v>3245</v>
      </c>
      <c r="D3270" s="86" t="s">
        <v>6581</v>
      </c>
      <c r="E3270" s="101">
        <v>18.46</v>
      </c>
    </row>
    <row r="3271" spans="2:5" ht="50.1" customHeight="1">
      <c r="B3271" s="86">
        <v>97332</v>
      </c>
      <c r="C3271" s="8" t="s">
        <v>3246</v>
      </c>
      <c r="D3271" s="86" t="s">
        <v>6581</v>
      </c>
      <c r="E3271" s="101">
        <v>32.67</v>
      </c>
    </row>
    <row r="3272" spans="2:5" ht="50.1" customHeight="1">
      <c r="B3272" s="86">
        <v>97333</v>
      </c>
      <c r="C3272" s="8" t="s">
        <v>3247</v>
      </c>
      <c r="D3272" s="86" t="s">
        <v>6581</v>
      </c>
      <c r="E3272" s="101">
        <v>40.4</v>
      </c>
    </row>
    <row r="3273" spans="2:5" ht="50.1" customHeight="1">
      <c r="B3273" s="86">
        <v>97334</v>
      </c>
      <c r="C3273" s="8" t="s">
        <v>3248</v>
      </c>
      <c r="D3273" s="86" t="s">
        <v>6581</v>
      </c>
      <c r="E3273" s="101">
        <v>49.12</v>
      </c>
    </row>
    <row r="3274" spans="2:5" ht="50.1" customHeight="1">
      <c r="B3274" s="86">
        <v>97335</v>
      </c>
      <c r="C3274" s="8" t="s">
        <v>3249</v>
      </c>
      <c r="D3274" s="86" t="s">
        <v>6581</v>
      </c>
      <c r="E3274" s="102">
        <v>46.69</v>
      </c>
    </row>
    <row r="3275" spans="2:5" ht="50.1" customHeight="1">
      <c r="B3275" s="86">
        <v>97336</v>
      </c>
      <c r="C3275" s="8" t="s">
        <v>3250</v>
      </c>
      <c r="D3275" s="86" t="s">
        <v>6581</v>
      </c>
      <c r="E3275" s="101">
        <v>59.27</v>
      </c>
    </row>
    <row r="3276" spans="2:5" ht="50.1" customHeight="1">
      <c r="B3276" s="86">
        <v>97337</v>
      </c>
      <c r="C3276" s="8" t="s">
        <v>3251</v>
      </c>
      <c r="D3276" s="86" t="s">
        <v>6581</v>
      </c>
      <c r="E3276" s="102">
        <v>88.94</v>
      </c>
    </row>
    <row r="3277" spans="2:5" ht="50.1" customHeight="1">
      <c r="B3277" s="86">
        <v>97338</v>
      </c>
      <c r="C3277" s="8" t="s">
        <v>3252</v>
      </c>
      <c r="D3277" s="86" t="s">
        <v>6581</v>
      </c>
      <c r="E3277" s="101">
        <v>106.9</v>
      </c>
    </row>
    <row r="3278" spans="2:5" ht="50.1" customHeight="1">
      <c r="B3278" s="86">
        <v>97339</v>
      </c>
      <c r="C3278" s="8" t="s">
        <v>3253</v>
      </c>
      <c r="D3278" s="86" t="s">
        <v>6581</v>
      </c>
      <c r="E3278" s="102">
        <v>115.02</v>
      </c>
    </row>
    <row r="3279" spans="2:5" ht="50.1" customHeight="1">
      <c r="B3279" s="86">
        <v>97340</v>
      </c>
      <c r="C3279" s="8" t="s">
        <v>3254</v>
      </c>
      <c r="D3279" s="86" t="s">
        <v>6581</v>
      </c>
      <c r="E3279" s="101">
        <v>115.56</v>
      </c>
    </row>
    <row r="3280" spans="2:5" ht="50.1" customHeight="1">
      <c r="B3280" s="86">
        <v>97341</v>
      </c>
      <c r="C3280" s="8" t="s">
        <v>3255</v>
      </c>
      <c r="D3280" s="86" t="s">
        <v>6581</v>
      </c>
      <c r="E3280" s="101">
        <v>31.92</v>
      </c>
    </row>
    <row r="3281" spans="2:5" ht="50.1" customHeight="1">
      <c r="B3281" s="86">
        <v>97342</v>
      </c>
      <c r="C3281" s="8" t="s">
        <v>3256</v>
      </c>
      <c r="D3281" s="86" t="s">
        <v>6581</v>
      </c>
      <c r="E3281" s="101">
        <v>49.79</v>
      </c>
    </row>
    <row r="3282" spans="2:5" ht="50.1" customHeight="1">
      <c r="B3282" s="86">
        <v>97343</v>
      </c>
      <c r="C3282" s="8" t="s">
        <v>3257</v>
      </c>
      <c r="D3282" s="86" t="s">
        <v>6581</v>
      </c>
      <c r="E3282" s="101">
        <v>62.6</v>
      </c>
    </row>
    <row r="3283" spans="2:5" ht="50.1" customHeight="1">
      <c r="B3283" s="86">
        <v>97344</v>
      </c>
      <c r="C3283" s="8" t="s">
        <v>3258</v>
      </c>
      <c r="D3283" s="86" t="s">
        <v>6581</v>
      </c>
      <c r="E3283" s="101">
        <v>38.74</v>
      </c>
    </row>
    <row r="3284" spans="2:5" ht="50.1" customHeight="1">
      <c r="B3284" s="86">
        <v>97345</v>
      </c>
      <c r="C3284" s="8" t="s">
        <v>3259</v>
      </c>
      <c r="D3284" s="86" t="s">
        <v>6581</v>
      </c>
      <c r="E3284" s="101">
        <v>61.52</v>
      </c>
    </row>
    <row r="3285" spans="2:5" ht="50.1" customHeight="1">
      <c r="B3285" s="86">
        <v>97346</v>
      </c>
      <c r="C3285" s="8" t="s">
        <v>3260</v>
      </c>
      <c r="D3285" s="86" t="s">
        <v>6581</v>
      </c>
      <c r="E3285" s="101">
        <v>78.599999999999994</v>
      </c>
    </row>
    <row r="3286" spans="2:5" ht="50.1" customHeight="1">
      <c r="B3286" s="86">
        <v>97347</v>
      </c>
      <c r="C3286" s="8" t="s">
        <v>3261</v>
      </c>
      <c r="D3286" s="86" t="s">
        <v>6581</v>
      </c>
      <c r="E3286" s="102">
        <v>56.19</v>
      </c>
    </row>
    <row r="3287" spans="2:5" ht="50.1" customHeight="1">
      <c r="B3287" s="86">
        <v>97348</v>
      </c>
      <c r="C3287" s="8" t="s">
        <v>3262</v>
      </c>
      <c r="D3287" s="86" t="s">
        <v>6581</v>
      </c>
      <c r="E3287" s="102">
        <v>77.55</v>
      </c>
    </row>
    <row r="3288" spans="2:5" ht="50.1" customHeight="1">
      <c r="B3288" s="86">
        <v>97349</v>
      </c>
      <c r="C3288" s="8" t="s">
        <v>3263</v>
      </c>
      <c r="D3288" s="86" t="s">
        <v>6581</v>
      </c>
      <c r="E3288" s="102">
        <v>111.69</v>
      </c>
    </row>
    <row r="3289" spans="2:5" ht="50.1" customHeight="1">
      <c r="B3289" s="86">
        <v>97350</v>
      </c>
      <c r="C3289" s="8" t="s">
        <v>3264</v>
      </c>
      <c r="D3289" s="86" t="s">
        <v>6581</v>
      </c>
      <c r="E3289" s="102">
        <v>135.61000000000001</v>
      </c>
    </row>
    <row r="3290" spans="2:5" ht="50.1" customHeight="1">
      <c r="B3290" s="86">
        <v>97351</v>
      </c>
      <c r="C3290" s="8" t="s">
        <v>3265</v>
      </c>
      <c r="D3290" s="86" t="s">
        <v>6581</v>
      </c>
      <c r="E3290" s="102">
        <v>187.43</v>
      </c>
    </row>
    <row r="3291" spans="2:5" ht="50.1" customHeight="1">
      <c r="B3291" s="86">
        <v>97352</v>
      </c>
      <c r="C3291" s="8" t="s">
        <v>3266</v>
      </c>
      <c r="D3291" s="86" t="s">
        <v>6581</v>
      </c>
      <c r="E3291" s="101">
        <v>242.83</v>
      </c>
    </row>
    <row r="3292" spans="2:5" ht="50.1" customHeight="1">
      <c r="B3292" s="86">
        <v>97353</v>
      </c>
      <c r="C3292" s="8" t="s">
        <v>3267</v>
      </c>
      <c r="D3292" s="86" t="s">
        <v>6581</v>
      </c>
      <c r="E3292" s="101">
        <v>37.549999999999997</v>
      </c>
    </row>
    <row r="3293" spans="2:5" ht="50.1" customHeight="1">
      <c r="B3293" s="86">
        <v>97354</v>
      </c>
      <c r="C3293" s="8" t="s">
        <v>3268</v>
      </c>
      <c r="D3293" s="86" t="s">
        <v>6581</v>
      </c>
      <c r="E3293" s="101">
        <v>59.29</v>
      </c>
    </row>
    <row r="3294" spans="2:5" ht="50.1" customHeight="1">
      <c r="B3294" s="86">
        <v>97355</v>
      </c>
      <c r="C3294" s="8" t="s">
        <v>3269</v>
      </c>
      <c r="D3294" s="86" t="s">
        <v>6581</v>
      </c>
      <c r="E3294" s="101">
        <v>80.88</v>
      </c>
    </row>
    <row r="3295" spans="2:5" ht="50.1" customHeight="1">
      <c r="B3295" s="86">
        <v>97356</v>
      </c>
      <c r="C3295" s="8" t="s">
        <v>3270</v>
      </c>
      <c r="D3295" s="86" t="s">
        <v>6581</v>
      </c>
      <c r="E3295" s="102">
        <v>44.37</v>
      </c>
    </row>
    <row r="3296" spans="2:5" ht="50.1" customHeight="1">
      <c r="B3296" s="86">
        <v>97357</v>
      </c>
      <c r="C3296" s="8" t="s">
        <v>3271</v>
      </c>
      <c r="D3296" s="86" t="s">
        <v>6581</v>
      </c>
      <c r="E3296" s="102">
        <v>71.02</v>
      </c>
    </row>
    <row r="3297" spans="2:5" ht="50.1" customHeight="1">
      <c r="B3297" s="86">
        <v>97358</v>
      </c>
      <c r="C3297" s="8" t="s">
        <v>3272</v>
      </c>
      <c r="D3297" s="86" t="s">
        <v>6581</v>
      </c>
      <c r="E3297" s="102">
        <v>96.88</v>
      </c>
    </row>
    <row r="3298" spans="2:5" ht="50.1" customHeight="1">
      <c r="B3298" s="86">
        <v>97498</v>
      </c>
      <c r="C3298" s="8" t="s">
        <v>3273</v>
      </c>
      <c r="D3298" s="86" t="s">
        <v>6581</v>
      </c>
      <c r="E3298" s="101">
        <v>25.83</v>
      </c>
    </row>
    <row r="3299" spans="2:5" ht="50.1" customHeight="1">
      <c r="B3299" s="86">
        <v>97535</v>
      </c>
      <c r="C3299" s="8" t="s">
        <v>3274</v>
      </c>
      <c r="D3299" s="86" t="s">
        <v>6581</v>
      </c>
      <c r="E3299" s="102">
        <v>28.93</v>
      </c>
    </row>
    <row r="3300" spans="2:5" ht="50.1" customHeight="1">
      <c r="B3300" s="86">
        <v>97536</v>
      </c>
      <c r="C3300" s="8" t="s">
        <v>3275</v>
      </c>
      <c r="D3300" s="86" t="s">
        <v>6581</v>
      </c>
      <c r="E3300" s="101">
        <v>36.07</v>
      </c>
    </row>
    <row r="3301" spans="2:5" ht="50.1" customHeight="1">
      <c r="B3301" s="86">
        <v>72293</v>
      </c>
      <c r="C3301" s="8" t="s">
        <v>3276</v>
      </c>
      <c r="D3301" s="86" t="s">
        <v>6341</v>
      </c>
      <c r="E3301" s="101">
        <v>4.79</v>
      </c>
    </row>
    <row r="3302" spans="2:5" ht="50.1" customHeight="1">
      <c r="B3302" s="86">
        <v>72294</v>
      </c>
      <c r="C3302" s="8" t="s">
        <v>3277</v>
      </c>
      <c r="D3302" s="86" t="s">
        <v>6341</v>
      </c>
      <c r="E3302" s="101">
        <v>7.2</v>
      </c>
    </row>
    <row r="3303" spans="2:5" ht="50.1" customHeight="1">
      <c r="B3303" s="86">
        <v>72295</v>
      </c>
      <c r="C3303" s="8" t="s">
        <v>3278</v>
      </c>
      <c r="D3303" s="86" t="s">
        <v>6341</v>
      </c>
      <c r="E3303" s="101">
        <v>9.8699999999999992</v>
      </c>
    </row>
    <row r="3304" spans="2:5" ht="50.1" customHeight="1">
      <c r="B3304" s="86">
        <v>72306</v>
      </c>
      <c r="C3304" s="8" t="s">
        <v>3279</v>
      </c>
      <c r="D3304" s="86" t="s">
        <v>6341</v>
      </c>
      <c r="E3304" s="101">
        <v>179.44</v>
      </c>
    </row>
    <row r="3305" spans="2:5" ht="50.1" customHeight="1">
      <c r="B3305" s="86">
        <v>72307</v>
      </c>
      <c r="C3305" s="8" t="s">
        <v>3280</v>
      </c>
      <c r="D3305" s="86" t="s">
        <v>6341</v>
      </c>
      <c r="E3305" s="101">
        <v>252.79</v>
      </c>
    </row>
    <row r="3306" spans="2:5" ht="50.1" customHeight="1">
      <c r="B3306" s="86">
        <v>72313</v>
      </c>
      <c r="C3306" s="8" t="s">
        <v>3281</v>
      </c>
      <c r="D3306" s="86" t="s">
        <v>6341</v>
      </c>
      <c r="E3306" s="101">
        <v>596.87</v>
      </c>
    </row>
    <row r="3307" spans="2:5" ht="50.1" customHeight="1">
      <c r="B3307" s="86">
        <v>72482</v>
      </c>
      <c r="C3307" s="8" t="s">
        <v>3282</v>
      </c>
      <c r="D3307" s="86" t="s">
        <v>6341</v>
      </c>
      <c r="E3307" s="102">
        <v>254.07</v>
      </c>
    </row>
    <row r="3308" spans="2:5" ht="50.1" customHeight="1">
      <c r="B3308" s="86">
        <v>72619</v>
      </c>
      <c r="C3308" s="8" t="s">
        <v>3283</v>
      </c>
      <c r="D3308" s="86" t="s">
        <v>6341</v>
      </c>
      <c r="E3308" s="101">
        <v>106.15</v>
      </c>
    </row>
    <row r="3309" spans="2:5" ht="50.1" customHeight="1">
      <c r="B3309" s="86">
        <v>72620</v>
      </c>
      <c r="C3309" s="8" t="s">
        <v>3284</v>
      </c>
      <c r="D3309" s="86" t="s">
        <v>6341</v>
      </c>
      <c r="E3309" s="102">
        <v>186.18</v>
      </c>
    </row>
    <row r="3310" spans="2:5" ht="50.1" customHeight="1">
      <c r="B3310" s="86">
        <v>72621</v>
      </c>
      <c r="C3310" s="8" t="s">
        <v>3285</v>
      </c>
      <c r="D3310" s="86" t="s">
        <v>6341</v>
      </c>
      <c r="E3310" s="101">
        <v>299.99</v>
      </c>
    </row>
    <row r="3311" spans="2:5" ht="50.1" customHeight="1">
      <c r="B3311" s="86">
        <v>72667</v>
      </c>
      <c r="C3311" s="8" t="s">
        <v>3286</v>
      </c>
      <c r="D3311" s="86" t="s">
        <v>6341</v>
      </c>
      <c r="E3311" s="102">
        <v>143.08000000000001</v>
      </c>
    </row>
    <row r="3312" spans="2:5" ht="50.1" customHeight="1">
      <c r="B3312" s="86">
        <v>72668</v>
      </c>
      <c r="C3312" s="8" t="s">
        <v>3287</v>
      </c>
      <c r="D3312" s="86" t="s">
        <v>6341</v>
      </c>
      <c r="E3312" s="101">
        <v>142.41999999999999</v>
      </c>
    </row>
    <row r="3313" spans="2:5" ht="50.1" customHeight="1">
      <c r="B3313" s="86">
        <v>72669</v>
      </c>
      <c r="C3313" s="8" t="s">
        <v>3288</v>
      </c>
      <c r="D3313" s="86" t="s">
        <v>6341</v>
      </c>
      <c r="E3313" s="102">
        <v>146.28</v>
      </c>
    </row>
    <row r="3314" spans="2:5" ht="50.1" customHeight="1">
      <c r="B3314" s="86">
        <v>72681</v>
      </c>
      <c r="C3314" s="8" t="s">
        <v>3289</v>
      </c>
      <c r="D3314" s="86" t="s">
        <v>6341</v>
      </c>
      <c r="E3314" s="102">
        <v>102.23</v>
      </c>
    </row>
    <row r="3315" spans="2:5" ht="50.1" customHeight="1">
      <c r="B3315" s="86">
        <v>72682</v>
      </c>
      <c r="C3315" s="8" t="s">
        <v>3290</v>
      </c>
      <c r="D3315" s="86" t="s">
        <v>6341</v>
      </c>
      <c r="E3315" s="102">
        <v>208.2</v>
      </c>
    </row>
    <row r="3316" spans="2:5" ht="50.1" customHeight="1">
      <c r="B3316" s="86">
        <v>72683</v>
      </c>
      <c r="C3316" s="8" t="s">
        <v>3291</v>
      </c>
      <c r="D3316" s="86" t="s">
        <v>6341</v>
      </c>
      <c r="E3316" s="102">
        <v>336.04</v>
      </c>
    </row>
    <row r="3317" spans="2:5" ht="50.1" customHeight="1">
      <c r="B3317" s="86">
        <v>72719</v>
      </c>
      <c r="C3317" s="8" t="s">
        <v>3292</v>
      </c>
      <c r="D3317" s="86" t="s">
        <v>6341</v>
      </c>
      <c r="E3317" s="102">
        <v>225.55</v>
      </c>
    </row>
    <row r="3318" spans="2:5" ht="50.1" customHeight="1">
      <c r="B3318" s="86">
        <v>72720</v>
      </c>
      <c r="C3318" s="8" t="s">
        <v>3293</v>
      </c>
      <c r="D3318" s="86" t="s">
        <v>6341</v>
      </c>
      <c r="E3318" s="102">
        <v>312.07</v>
      </c>
    </row>
    <row r="3319" spans="2:5" ht="50.1" customHeight="1">
      <c r="B3319" s="86">
        <v>72721</v>
      </c>
      <c r="C3319" s="8" t="s">
        <v>3294</v>
      </c>
      <c r="D3319" s="86" t="s">
        <v>6341</v>
      </c>
      <c r="E3319" s="102">
        <v>683.2</v>
      </c>
    </row>
    <row r="3320" spans="2:5" ht="50.1" customHeight="1">
      <c r="B3320" s="86">
        <v>89358</v>
      </c>
      <c r="C3320" s="8" t="s">
        <v>3295</v>
      </c>
      <c r="D3320" s="86" t="s">
        <v>6341</v>
      </c>
      <c r="E3320" s="102">
        <v>4.97</v>
      </c>
    </row>
    <row r="3321" spans="2:5" ht="50.1" customHeight="1">
      <c r="B3321" s="86">
        <v>89359</v>
      </c>
      <c r="C3321" s="8" t="s">
        <v>3296</v>
      </c>
      <c r="D3321" s="86" t="s">
        <v>6341</v>
      </c>
      <c r="E3321" s="102">
        <v>5.19</v>
      </c>
    </row>
    <row r="3322" spans="2:5" ht="50.1" customHeight="1">
      <c r="B3322" s="86">
        <v>89360</v>
      </c>
      <c r="C3322" s="8" t="s">
        <v>3297</v>
      </c>
      <c r="D3322" s="86" t="s">
        <v>6341</v>
      </c>
      <c r="E3322" s="102">
        <v>6.15</v>
      </c>
    </row>
    <row r="3323" spans="2:5" ht="50.1" customHeight="1">
      <c r="B3323" s="86">
        <v>89361</v>
      </c>
      <c r="C3323" s="8" t="s">
        <v>3298</v>
      </c>
      <c r="D3323" s="86" t="s">
        <v>6341</v>
      </c>
      <c r="E3323" s="102">
        <v>5.77</v>
      </c>
    </row>
    <row r="3324" spans="2:5" ht="50.1" customHeight="1">
      <c r="B3324" s="86">
        <v>89362</v>
      </c>
      <c r="C3324" s="8" t="s">
        <v>3299</v>
      </c>
      <c r="D3324" s="86" t="s">
        <v>6341</v>
      </c>
      <c r="E3324" s="102">
        <v>5.9</v>
      </c>
    </row>
    <row r="3325" spans="2:5" ht="50.1" customHeight="1">
      <c r="B3325" s="86">
        <v>89363</v>
      </c>
      <c r="C3325" s="8" t="s">
        <v>3300</v>
      </c>
      <c r="D3325" s="86" t="s">
        <v>6341</v>
      </c>
      <c r="E3325" s="101">
        <v>6.39</v>
      </c>
    </row>
    <row r="3326" spans="2:5" ht="50.1" customHeight="1">
      <c r="B3326" s="86">
        <v>89364</v>
      </c>
      <c r="C3326" s="8" t="s">
        <v>3301</v>
      </c>
      <c r="D3326" s="86" t="s">
        <v>6341</v>
      </c>
      <c r="E3326" s="102">
        <v>7.4</v>
      </c>
    </row>
    <row r="3327" spans="2:5" ht="50.1" customHeight="1">
      <c r="B3327" s="86">
        <v>89365</v>
      </c>
      <c r="C3327" s="8" t="s">
        <v>3302</v>
      </c>
      <c r="D3327" s="86" t="s">
        <v>6341</v>
      </c>
      <c r="E3327" s="101">
        <v>6.95</v>
      </c>
    </row>
    <row r="3328" spans="2:5" ht="50.1" customHeight="1">
      <c r="B3328" s="86">
        <v>89366</v>
      </c>
      <c r="C3328" s="8" t="s">
        <v>3303</v>
      </c>
      <c r="D3328" s="86" t="s">
        <v>6341</v>
      </c>
      <c r="E3328" s="102">
        <v>10.06</v>
      </c>
    </row>
    <row r="3329" spans="2:5" ht="50.1" customHeight="1">
      <c r="B3329" s="86">
        <v>89367</v>
      </c>
      <c r="C3329" s="8" t="s">
        <v>3304</v>
      </c>
      <c r="D3329" s="86" t="s">
        <v>6341</v>
      </c>
      <c r="E3329" s="101">
        <v>7.95</v>
      </c>
    </row>
    <row r="3330" spans="2:5" ht="50.1" customHeight="1">
      <c r="B3330" s="86">
        <v>89368</v>
      </c>
      <c r="C3330" s="8" t="s">
        <v>3305</v>
      </c>
      <c r="D3330" s="86" t="s">
        <v>6341</v>
      </c>
      <c r="E3330" s="102">
        <v>9.32</v>
      </c>
    </row>
    <row r="3331" spans="2:5" ht="50.1" customHeight="1">
      <c r="B3331" s="86">
        <v>89369</v>
      </c>
      <c r="C3331" s="8" t="s">
        <v>3306</v>
      </c>
      <c r="D3331" s="86" t="s">
        <v>6341</v>
      </c>
      <c r="E3331" s="101">
        <v>11.02</v>
      </c>
    </row>
    <row r="3332" spans="2:5" ht="50.1" customHeight="1">
      <c r="B3332" s="86">
        <v>89370</v>
      </c>
      <c r="C3332" s="8" t="s">
        <v>3307</v>
      </c>
      <c r="D3332" s="86" t="s">
        <v>6341</v>
      </c>
      <c r="E3332" s="102">
        <v>9.0299999999999994</v>
      </c>
    </row>
    <row r="3333" spans="2:5" ht="50.1" customHeight="1">
      <c r="B3333" s="86">
        <v>89371</v>
      </c>
      <c r="C3333" s="8" t="s">
        <v>3308</v>
      </c>
      <c r="D3333" s="86" t="s">
        <v>6341</v>
      </c>
      <c r="E3333" s="101">
        <v>3.67</v>
      </c>
    </row>
    <row r="3334" spans="2:5" ht="50.1" customHeight="1">
      <c r="B3334" s="86">
        <v>89372</v>
      </c>
      <c r="C3334" s="8" t="s">
        <v>3309</v>
      </c>
      <c r="D3334" s="86" t="s">
        <v>6341</v>
      </c>
      <c r="E3334" s="102">
        <v>8.18</v>
      </c>
    </row>
    <row r="3335" spans="2:5" ht="50.1" customHeight="1">
      <c r="B3335" s="86">
        <v>89373</v>
      </c>
      <c r="C3335" s="8" t="s">
        <v>3310</v>
      </c>
      <c r="D3335" s="86" t="s">
        <v>6341</v>
      </c>
      <c r="E3335" s="101">
        <v>4.08</v>
      </c>
    </row>
    <row r="3336" spans="2:5" ht="50.1" customHeight="1">
      <c r="B3336" s="86">
        <v>89374</v>
      </c>
      <c r="C3336" s="8" t="s">
        <v>3311</v>
      </c>
      <c r="D3336" s="86" t="s">
        <v>6341</v>
      </c>
      <c r="E3336" s="102">
        <v>6.52</v>
      </c>
    </row>
    <row r="3337" spans="2:5" ht="50.1" customHeight="1">
      <c r="B3337" s="86">
        <v>89375</v>
      </c>
      <c r="C3337" s="8" t="s">
        <v>3312</v>
      </c>
      <c r="D3337" s="86" t="s">
        <v>6341</v>
      </c>
      <c r="E3337" s="102">
        <v>8</v>
      </c>
    </row>
    <row r="3338" spans="2:5" ht="50.1" customHeight="1">
      <c r="B3338" s="86">
        <v>89376</v>
      </c>
      <c r="C3338" s="8" t="s">
        <v>3313</v>
      </c>
      <c r="D3338" s="86" t="s">
        <v>6341</v>
      </c>
      <c r="E3338" s="101">
        <v>3.71</v>
      </c>
    </row>
    <row r="3339" spans="2:5" ht="50.1" customHeight="1">
      <c r="B3339" s="86">
        <v>89377</v>
      </c>
      <c r="C3339" s="8" t="s">
        <v>3314</v>
      </c>
      <c r="D3339" s="86" t="s">
        <v>6341</v>
      </c>
      <c r="E3339" s="101">
        <v>5.89</v>
      </c>
    </row>
    <row r="3340" spans="2:5" ht="50.1" customHeight="1">
      <c r="B3340" s="86">
        <v>89378</v>
      </c>
      <c r="C3340" s="8" t="s">
        <v>3315</v>
      </c>
      <c r="D3340" s="86" t="s">
        <v>6341</v>
      </c>
      <c r="E3340" s="101">
        <v>4.33</v>
      </c>
    </row>
    <row r="3341" spans="2:5" ht="50.1" customHeight="1">
      <c r="B3341" s="86">
        <v>89379</v>
      </c>
      <c r="C3341" s="8" t="s">
        <v>3316</v>
      </c>
      <c r="D3341" s="86" t="s">
        <v>6341</v>
      </c>
      <c r="E3341" s="101">
        <v>10.35</v>
      </c>
    </row>
    <row r="3342" spans="2:5" ht="50.1" customHeight="1">
      <c r="B3342" s="86">
        <v>89380</v>
      </c>
      <c r="C3342" s="8" t="s">
        <v>3317</v>
      </c>
      <c r="D3342" s="86" t="s">
        <v>6341</v>
      </c>
      <c r="E3342" s="101">
        <v>6.18</v>
      </c>
    </row>
    <row r="3343" spans="2:5" ht="50.1" customHeight="1">
      <c r="B3343" s="86">
        <v>89381</v>
      </c>
      <c r="C3343" s="8" t="s">
        <v>3318</v>
      </c>
      <c r="D3343" s="86" t="s">
        <v>6341</v>
      </c>
      <c r="E3343" s="101">
        <v>8.1300000000000008</v>
      </c>
    </row>
    <row r="3344" spans="2:5" ht="50.1" customHeight="1">
      <c r="B3344" s="86">
        <v>89382</v>
      </c>
      <c r="C3344" s="8" t="s">
        <v>3319</v>
      </c>
      <c r="D3344" s="86" t="s">
        <v>6341</v>
      </c>
      <c r="E3344" s="101">
        <v>9.51</v>
      </c>
    </row>
    <row r="3345" spans="2:5" ht="50.1" customHeight="1">
      <c r="B3345" s="86">
        <v>89383</v>
      </c>
      <c r="C3345" s="8" t="s">
        <v>3320</v>
      </c>
      <c r="D3345" s="86" t="s">
        <v>6341</v>
      </c>
      <c r="E3345" s="101">
        <v>4.3899999999999997</v>
      </c>
    </row>
    <row r="3346" spans="2:5" ht="50.1" customHeight="1">
      <c r="B3346" s="86">
        <v>89384</v>
      </c>
      <c r="C3346" s="8" t="s">
        <v>3321</v>
      </c>
      <c r="D3346" s="86" t="s">
        <v>6341</v>
      </c>
      <c r="E3346" s="101">
        <v>8.23</v>
      </c>
    </row>
    <row r="3347" spans="2:5" ht="50.1" customHeight="1">
      <c r="B3347" s="86">
        <v>89385</v>
      </c>
      <c r="C3347" s="8" t="s">
        <v>3322</v>
      </c>
      <c r="D3347" s="86" t="s">
        <v>6341</v>
      </c>
      <c r="E3347" s="101">
        <v>4.87</v>
      </c>
    </row>
    <row r="3348" spans="2:5" ht="50.1" customHeight="1">
      <c r="B3348" s="86">
        <v>89386</v>
      </c>
      <c r="C3348" s="8" t="s">
        <v>3323</v>
      </c>
      <c r="D3348" s="86" t="s">
        <v>6341</v>
      </c>
      <c r="E3348" s="101">
        <v>5.87</v>
      </c>
    </row>
    <row r="3349" spans="2:5" ht="50.1" customHeight="1">
      <c r="B3349" s="86">
        <v>89387</v>
      </c>
      <c r="C3349" s="8" t="s">
        <v>3324</v>
      </c>
      <c r="D3349" s="86" t="s">
        <v>6341</v>
      </c>
      <c r="E3349" s="101">
        <v>20.22</v>
      </c>
    </row>
    <row r="3350" spans="2:5" ht="50.1" customHeight="1">
      <c r="B3350" s="86">
        <v>89388</v>
      </c>
      <c r="C3350" s="8" t="s">
        <v>3325</v>
      </c>
      <c r="D3350" s="86" t="s">
        <v>6341</v>
      </c>
      <c r="E3350" s="101">
        <v>7.49</v>
      </c>
    </row>
    <row r="3351" spans="2:5" ht="50.1" customHeight="1">
      <c r="B3351" s="86">
        <v>89389</v>
      </c>
      <c r="C3351" s="8" t="s">
        <v>3326</v>
      </c>
      <c r="D3351" s="86" t="s">
        <v>6341</v>
      </c>
      <c r="E3351" s="101">
        <v>8.0399999999999991</v>
      </c>
    </row>
    <row r="3352" spans="2:5" ht="50.1" customHeight="1">
      <c r="B3352" s="86">
        <v>89390</v>
      </c>
      <c r="C3352" s="8" t="s">
        <v>3327</v>
      </c>
      <c r="D3352" s="86" t="s">
        <v>6341</v>
      </c>
      <c r="E3352" s="101">
        <v>13.96</v>
      </c>
    </row>
    <row r="3353" spans="2:5" ht="50.1" customHeight="1">
      <c r="B3353" s="86">
        <v>89391</v>
      </c>
      <c r="C3353" s="8" t="s">
        <v>3328</v>
      </c>
      <c r="D3353" s="86" t="s">
        <v>6341</v>
      </c>
      <c r="E3353" s="101">
        <v>5.8</v>
      </c>
    </row>
    <row r="3354" spans="2:5" ht="50.1" customHeight="1">
      <c r="B3354" s="86">
        <v>89392</v>
      </c>
      <c r="C3354" s="8" t="s">
        <v>3329</v>
      </c>
      <c r="D3354" s="86" t="s">
        <v>6341</v>
      </c>
      <c r="E3354" s="101">
        <v>16.440000000000001</v>
      </c>
    </row>
    <row r="3355" spans="2:5" ht="50.1" customHeight="1">
      <c r="B3355" s="86">
        <v>89393</v>
      </c>
      <c r="C3355" s="8" t="s">
        <v>3330</v>
      </c>
      <c r="D3355" s="86" t="s">
        <v>6341</v>
      </c>
      <c r="E3355" s="101">
        <v>6.87</v>
      </c>
    </row>
    <row r="3356" spans="2:5" ht="50.1" customHeight="1">
      <c r="B3356" s="86">
        <v>89394</v>
      </c>
      <c r="C3356" s="8" t="s">
        <v>3331</v>
      </c>
      <c r="D3356" s="86" t="s">
        <v>6341</v>
      </c>
      <c r="E3356" s="102">
        <v>12.51</v>
      </c>
    </row>
    <row r="3357" spans="2:5" ht="50.1" customHeight="1">
      <c r="B3357" s="86">
        <v>89395</v>
      </c>
      <c r="C3357" s="8" t="s">
        <v>3332</v>
      </c>
      <c r="D3357" s="86" t="s">
        <v>6341</v>
      </c>
      <c r="E3357" s="101">
        <v>8.17</v>
      </c>
    </row>
    <row r="3358" spans="2:5" ht="50.1" customHeight="1">
      <c r="B3358" s="86">
        <v>89396</v>
      </c>
      <c r="C3358" s="8" t="s">
        <v>3333</v>
      </c>
      <c r="D3358" s="86" t="s">
        <v>6341</v>
      </c>
      <c r="E3358" s="101">
        <v>12.99</v>
      </c>
    </row>
    <row r="3359" spans="2:5" ht="50.1" customHeight="1">
      <c r="B3359" s="86">
        <v>89397</v>
      </c>
      <c r="C3359" s="8" t="s">
        <v>3334</v>
      </c>
      <c r="D3359" s="86" t="s">
        <v>6341</v>
      </c>
      <c r="E3359" s="101">
        <v>9.4600000000000009</v>
      </c>
    </row>
    <row r="3360" spans="2:5" ht="50.1" customHeight="1">
      <c r="B3360" s="86">
        <v>89398</v>
      </c>
      <c r="C3360" s="8" t="s">
        <v>3335</v>
      </c>
      <c r="D3360" s="86" t="s">
        <v>6341</v>
      </c>
      <c r="E3360" s="101">
        <v>11.55</v>
      </c>
    </row>
    <row r="3361" spans="2:5" ht="50.1" customHeight="1">
      <c r="B3361" s="86">
        <v>89399</v>
      </c>
      <c r="C3361" s="8" t="s">
        <v>3336</v>
      </c>
      <c r="D3361" s="86" t="s">
        <v>6341</v>
      </c>
      <c r="E3361" s="101">
        <v>19.739999999999998</v>
      </c>
    </row>
    <row r="3362" spans="2:5" ht="50.1" customHeight="1">
      <c r="B3362" s="86">
        <v>89400</v>
      </c>
      <c r="C3362" s="8" t="s">
        <v>3337</v>
      </c>
      <c r="D3362" s="86" t="s">
        <v>6341</v>
      </c>
      <c r="E3362" s="101">
        <v>12.83</v>
      </c>
    </row>
    <row r="3363" spans="2:5" ht="50.1" customHeight="1">
      <c r="B3363" s="86">
        <v>89404</v>
      </c>
      <c r="C3363" s="8" t="s">
        <v>3338</v>
      </c>
      <c r="D3363" s="86" t="s">
        <v>6341</v>
      </c>
      <c r="E3363" s="101">
        <v>3.28</v>
      </c>
    </row>
    <row r="3364" spans="2:5" ht="50.1" customHeight="1">
      <c r="B3364" s="86">
        <v>89405</v>
      </c>
      <c r="C3364" s="8" t="s">
        <v>3339</v>
      </c>
      <c r="D3364" s="86" t="s">
        <v>6341</v>
      </c>
      <c r="E3364" s="101">
        <v>3.5</v>
      </c>
    </row>
    <row r="3365" spans="2:5" ht="50.1" customHeight="1">
      <c r="B3365" s="86">
        <v>89406</v>
      </c>
      <c r="C3365" s="8" t="s">
        <v>3340</v>
      </c>
      <c r="D3365" s="86" t="s">
        <v>6341</v>
      </c>
      <c r="E3365" s="101">
        <v>4.46</v>
      </c>
    </row>
    <row r="3366" spans="2:5" ht="50.1" customHeight="1">
      <c r="B3366" s="86">
        <v>89407</v>
      </c>
      <c r="C3366" s="8" t="s">
        <v>3341</v>
      </c>
      <c r="D3366" s="86" t="s">
        <v>6341</v>
      </c>
      <c r="E3366" s="101">
        <v>4.08</v>
      </c>
    </row>
    <row r="3367" spans="2:5" ht="50.1" customHeight="1">
      <c r="B3367" s="86">
        <v>89408</v>
      </c>
      <c r="C3367" s="8" t="s">
        <v>3342</v>
      </c>
      <c r="D3367" s="86" t="s">
        <v>6341</v>
      </c>
      <c r="E3367" s="101">
        <v>3.93</v>
      </c>
    </row>
    <row r="3368" spans="2:5" ht="50.1" customHeight="1">
      <c r="B3368" s="86">
        <v>89409</v>
      </c>
      <c r="C3368" s="8" t="s">
        <v>3343</v>
      </c>
      <c r="D3368" s="86" t="s">
        <v>6341</v>
      </c>
      <c r="E3368" s="101">
        <v>4.42</v>
      </c>
    </row>
    <row r="3369" spans="2:5" ht="50.1" customHeight="1">
      <c r="B3369" s="86">
        <v>89410</v>
      </c>
      <c r="C3369" s="8" t="s">
        <v>3344</v>
      </c>
      <c r="D3369" s="86" t="s">
        <v>6341</v>
      </c>
      <c r="E3369" s="101">
        <v>5.43</v>
      </c>
    </row>
    <row r="3370" spans="2:5" ht="50.1" customHeight="1">
      <c r="B3370" s="86">
        <v>89411</v>
      </c>
      <c r="C3370" s="8" t="s">
        <v>3345</v>
      </c>
      <c r="D3370" s="86" t="s">
        <v>6341</v>
      </c>
      <c r="E3370" s="101">
        <v>4.9800000000000004</v>
      </c>
    </row>
    <row r="3371" spans="2:5" ht="50.1" customHeight="1">
      <c r="B3371" s="86">
        <v>89412</v>
      </c>
      <c r="C3371" s="8" t="s">
        <v>3346</v>
      </c>
      <c r="D3371" s="86" t="s">
        <v>6341</v>
      </c>
      <c r="E3371" s="101">
        <v>5.59</v>
      </c>
    </row>
    <row r="3372" spans="2:5" ht="50.1" customHeight="1">
      <c r="B3372" s="86">
        <v>89413</v>
      </c>
      <c r="C3372" s="8" t="s">
        <v>3347</v>
      </c>
      <c r="D3372" s="86" t="s">
        <v>6341</v>
      </c>
      <c r="E3372" s="101">
        <v>5.6</v>
      </c>
    </row>
    <row r="3373" spans="2:5" ht="50.1" customHeight="1">
      <c r="B3373" s="86">
        <v>89414</v>
      </c>
      <c r="C3373" s="8" t="s">
        <v>3348</v>
      </c>
      <c r="D3373" s="86" t="s">
        <v>6341</v>
      </c>
      <c r="E3373" s="101">
        <v>6.97</v>
      </c>
    </row>
    <row r="3374" spans="2:5" ht="50.1" customHeight="1">
      <c r="B3374" s="86">
        <v>89415</v>
      </c>
      <c r="C3374" s="8" t="s">
        <v>3349</v>
      </c>
      <c r="D3374" s="86" t="s">
        <v>6341</v>
      </c>
      <c r="E3374" s="101">
        <v>8.67</v>
      </c>
    </row>
    <row r="3375" spans="2:5" ht="50.1" customHeight="1">
      <c r="B3375" s="86">
        <v>89416</v>
      </c>
      <c r="C3375" s="8" t="s">
        <v>3350</v>
      </c>
      <c r="D3375" s="86" t="s">
        <v>6341</v>
      </c>
      <c r="E3375" s="101">
        <v>6.68</v>
      </c>
    </row>
    <row r="3376" spans="2:5" ht="50.1" customHeight="1">
      <c r="B3376" s="86">
        <v>89417</v>
      </c>
      <c r="C3376" s="8" t="s">
        <v>3351</v>
      </c>
      <c r="D3376" s="86" t="s">
        <v>6341</v>
      </c>
      <c r="E3376" s="101">
        <v>2.56</v>
      </c>
    </row>
    <row r="3377" spans="2:5" ht="50.1" customHeight="1">
      <c r="B3377" s="86">
        <v>89418</v>
      </c>
      <c r="C3377" s="8" t="s">
        <v>3352</v>
      </c>
      <c r="D3377" s="86" t="s">
        <v>6341</v>
      </c>
      <c r="E3377" s="101">
        <v>7.07</v>
      </c>
    </row>
    <row r="3378" spans="2:5" ht="50.1" customHeight="1">
      <c r="B3378" s="86">
        <v>89419</v>
      </c>
      <c r="C3378" s="8" t="s">
        <v>3353</v>
      </c>
      <c r="D3378" s="86" t="s">
        <v>6341</v>
      </c>
      <c r="E3378" s="101">
        <v>2.97</v>
      </c>
    </row>
    <row r="3379" spans="2:5" ht="50.1" customHeight="1">
      <c r="B3379" s="86">
        <v>89420</v>
      </c>
      <c r="C3379" s="8" t="s">
        <v>3354</v>
      </c>
      <c r="D3379" s="86" t="s">
        <v>6341</v>
      </c>
      <c r="E3379" s="101">
        <v>5.41</v>
      </c>
    </row>
    <row r="3380" spans="2:5" ht="50.1" customHeight="1">
      <c r="B3380" s="86">
        <v>89421</v>
      </c>
      <c r="C3380" s="8" t="s">
        <v>3355</v>
      </c>
      <c r="D3380" s="86" t="s">
        <v>6341</v>
      </c>
      <c r="E3380" s="101">
        <v>6.89</v>
      </c>
    </row>
    <row r="3381" spans="2:5" ht="50.1" customHeight="1">
      <c r="B3381" s="86">
        <v>89422</v>
      </c>
      <c r="C3381" s="8" t="s">
        <v>3356</v>
      </c>
      <c r="D3381" s="86" t="s">
        <v>6341</v>
      </c>
      <c r="E3381" s="101">
        <v>2.6</v>
      </c>
    </row>
    <row r="3382" spans="2:5" ht="50.1" customHeight="1">
      <c r="B3382" s="86">
        <v>89423</v>
      </c>
      <c r="C3382" s="8" t="s">
        <v>3357</v>
      </c>
      <c r="D3382" s="86" t="s">
        <v>6341</v>
      </c>
      <c r="E3382" s="101">
        <v>5.16</v>
      </c>
    </row>
    <row r="3383" spans="2:5" ht="50.1" customHeight="1">
      <c r="B3383" s="86">
        <v>89424</v>
      </c>
      <c r="C3383" s="8" t="s">
        <v>3358</v>
      </c>
      <c r="D3383" s="86" t="s">
        <v>6341</v>
      </c>
      <c r="E3383" s="101">
        <v>3.02</v>
      </c>
    </row>
    <row r="3384" spans="2:5" ht="50.1" customHeight="1">
      <c r="B3384" s="86">
        <v>89425</v>
      </c>
      <c r="C3384" s="8" t="s">
        <v>3359</v>
      </c>
      <c r="D3384" s="86" t="s">
        <v>6341</v>
      </c>
      <c r="E3384" s="101">
        <v>9.0399999999999991</v>
      </c>
    </row>
    <row r="3385" spans="2:5" ht="50.1" customHeight="1">
      <c r="B3385" s="86">
        <v>89426</v>
      </c>
      <c r="C3385" s="8" t="s">
        <v>3360</v>
      </c>
      <c r="D3385" s="86" t="s">
        <v>6341</v>
      </c>
      <c r="E3385" s="101">
        <v>4.87</v>
      </c>
    </row>
    <row r="3386" spans="2:5" ht="50.1" customHeight="1">
      <c r="B3386" s="86">
        <v>89427</v>
      </c>
      <c r="C3386" s="8" t="s">
        <v>3361</v>
      </c>
      <c r="D3386" s="86" t="s">
        <v>6341</v>
      </c>
      <c r="E3386" s="101">
        <v>6.82</v>
      </c>
    </row>
    <row r="3387" spans="2:5" ht="50.1" customHeight="1">
      <c r="B3387" s="86">
        <v>89428</v>
      </c>
      <c r="C3387" s="8" t="s">
        <v>3362</v>
      </c>
      <c r="D3387" s="86" t="s">
        <v>6341</v>
      </c>
      <c r="E3387" s="101">
        <v>8.1999999999999993</v>
      </c>
    </row>
    <row r="3388" spans="2:5" ht="50.1" customHeight="1">
      <c r="B3388" s="86">
        <v>89429</v>
      </c>
      <c r="C3388" s="8" t="s">
        <v>3363</v>
      </c>
      <c r="D3388" s="86" t="s">
        <v>6341</v>
      </c>
      <c r="E3388" s="101">
        <v>3.08</v>
      </c>
    </row>
    <row r="3389" spans="2:5" ht="50.1" customHeight="1">
      <c r="B3389" s="86">
        <v>89430</v>
      </c>
      <c r="C3389" s="8" t="s">
        <v>3364</v>
      </c>
      <c r="D3389" s="86" t="s">
        <v>6341</v>
      </c>
      <c r="E3389" s="101">
        <v>6.92</v>
      </c>
    </row>
    <row r="3390" spans="2:5" ht="50.1" customHeight="1">
      <c r="B3390" s="86">
        <v>89431</v>
      </c>
      <c r="C3390" s="8" t="s">
        <v>3365</v>
      </c>
      <c r="D3390" s="86" t="s">
        <v>6341</v>
      </c>
      <c r="E3390" s="101">
        <v>4.29</v>
      </c>
    </row>
    <row r="3391" spans="2:5" ht="50.1" customHeight="1">
      <c r="B3391" s="86">
        <v>89432</v>
      </c>
      <c r="C3391" s="8" t="s">
        <v>3366</v>
      </c>
      <c r="D3391" s="86" t="s">
        <v>6341</v>
      </c>
      <c r="E3391" s="101">
        <v>18.64</v>
      </c>
    </row>
    <row r="3392" spans="2:5" ht="50.1" customHeight="1">
      <c r="B3392" s="86">
        <v>89433</v>
      </c>
      <c r="C3392" s="8" t="s">
        <v>3367</v>
      </c>
      <c r="D3392" s="86" t="s">
        <v>6341</v>
      </c>
      <c r="E3392" s="101">
        <v>5.91</v>
      </c>
    </row>
    <row r="3393" spans="2:5" ht="50.1" customHeight="1">
      <c r="B3393" s="86">
        <v>89434</v>
      </c>
      <c r="C3393" s="8" t="s">
        <v>3368</v>
      </c>
      <c r="D3393" s="86" t="s">
        <v>6341</v>
      </c>
      <c r="E3393" s="101">
        <v>6.46</v>
      </c>
    </row>
    <row r="3394" spans="2:5" ht="50.1" customHeight="1">
      <c r="B3394" s="86">
        <v>89435</v>
      </c>
      <c r="C3394" s="8" t="s">
        <v>3369</v>
      </c>
      <c r="D3394" s="86" t="s">
        <v>6341</v>
      </c>
      <c r="E3394" s="101">
        <v>12.38</v>
      </c>
    </row>
    <row r="3395" spans="2:5" ht="50.1" customHeight="1">
      <c r="B3395" s="86">
        <v>89436</v>
      </c>
      <c r="C3395" s="8" t="s">
        <v>3370</v>
      </c>
      <c r="D3395" s="86" t="s">
        <v>6341</v>
      </c>
      <c r="E3395" s="101">
        <v>4.22</v>
      </c>
    </row>
    <row r="3396" spans="2:5" ht="50.1" customHeight="1">
      <c r="B3396" s="86">
        <v>89437</v>
      </c>
      <c r="C3396" s="8" t="s">
        <v>3371</v>
      </c>
      <c r="D3396" s="86" t="s">
        <v>6341</v>
      </c>
      <c r="E3396" s="101">
        <v>14.86</v>
      </c>
    </row>
    <row r="3397" spans="2:5" ht="50.1" customHeight="1">
      <c r="B3397" s="86">
        <v>89438</v>
      </c>
      <c r="C3397" s="8" t="s">
        <v>3372</v>
      </c>
      <c r="D3397" s="86" t="s">
        <v>6341</v>
      </c>
      <c r="E3397" s="101">
        <v>4.62</v>
      </c>
    </row>
    <row r="3398" spans="2:5" ht="50.1" customHeight="1">
      <c r="B3398" s="86">
        <v>89439</v>
      </c>
      <c r="C3398" s="8" t="s">
        <v>3373</v>
      </c>
      <c r="D3398" s="86" t="s">
        <v>6341</v>
      </c>
      <c r="E3398" s="102">
        <v>5.91</v>
      </c>
    </row>
    <row r="3399" spans="2:5" ht="50.1" customHeight="1">
      <c r="B3399" s="86">
        <v>89440</v>
      </c>
      <c r="C3399" s="8" t="s">
        <v>3374</v>
      </c>
      <c r="D3399" s="86" t="s">
        <v>6341</v>
      </c>
      <c r="E3399" s="101">
        <v>5.56</v>
      </c>
    </row>
    <row r="3400" spans="2:5" ht="50.1" customHeight="1">
      <c r="B3400" s="86">
        <v>89441</v>
      </c>
      <c r="C3400" s="8" t="s">
        <v>3375</v>
      </c>
      <c r="D3400" s="86" t="s">
        <v>6341</v>
      </c>
      <c r="E3400" s="101">
        <v>10.38</v>
      </c>
    </row>
    <row r="3401" spans="2:5" ht="50.1" customHeight="1">
      <c r="B3401" s="86">
        <v>89442</v>
      </c>
      <c r="C3401" s="8" t="s">
        <v>3376</v>
      </c>
      <c r="D3401" s="86" t="s">
        <v>6341</v>
      </c>
      <c r="E3401" s="101">
        <v>6.85</v>
      </c>
    </row>
    <row r="3402" spans="2:5" ht="50.1" customHeight="1">
      <c r="B3402" s="86">
        <v>89443</v>
      </c>
      <c r="C3402" s="8" t="s">
        <v>3377</v>
      </c>
      <c r="D3402" s="86" t="s">
        <v>6341</v>
      </c>
      <c r="E3402" s="101">
        <v>8.44</v>
      </c>
    </row>
    <row r="3403" spans="2:5" ht="50.1" customHeight="1">
      <c r="B3403" s="86">
        <v>89444</v>
      </c>
      <c r="C3403" s="8" t="s">
        <v>3378</v>
      </c>
      <c r="D3403" s="86" t="s">
        <v>6341</v>
      </c>
      <c r="E3403" s="101">
        <v>16.63</v>
      </c>
    </row>
    <row r="3404" spans="2:5" ht="50.1" customHeight="1">
      <c r="B3404" s="86">
        <v>89445</v>
      </c>
      <c r="C3404" s="8" t="s">
        <v>3379</v>
      </c>
      <c r="D3404" s="86" t="s">
        <v>6341</v>
      </c>
      <c r="E3404" s="101">
        <v>9.7200000000000006</v>
      </c>
    </row>
    <row r="3405" spans="2:5" ht="50.1" customHeight="1">
      <c r="B3405" s="86">
        <v>89481</v>
      </c>
      <c r="C3405" s="8" t="s">
        <v>3380</v>
      </c>
      <c r="D3405" s="86" t="s">
        <v>6341</v>
      </c>
      <c r="E3405" s="101">
        <v>2.96</v>
      </c>
    </row>
    <row r="3406" spans="2:5" ht="50.1" customHeight="1">
      <c r="B3406" s="86">
        <v>89485</v>
      </c>
      <c r="C3406" s="8" t="s">
        <v>3381</v>
      </c>
      <c r="D3406" s="86" t="s">
        <v>6341</v>
      </c>
      <c r="E3406" s="101">
        <v>3.45</v>
      </c>
    </row>
    <row r="3407" spans="2:5" ht="50.1" customHeight="1">
      <c r="B3407" s="86">
        <v>89489</v>
      </c>
      <c r="C3407" s="8" t="s">
        <v>3382</v>
      </c>
      <c r="D3407" s="86" t="s">
        <v>6341</v>
      </c>
      <c r="E3407" s="101">
        <v>4.46</v>
      </c>
    </row>
    <row r="3408" spans="2:5" ht="50.1" customHeight="1">
      <c r="B3408" s="86">
        <v>89490</v>
      </c>
      <c r="C3408" s="8" t="s">
        <v>3383</v>
      </c>
      <c r="D3408" s="86" t="s">
        <v>6341</v>
      </c>
      <c r="E3408" s="102">
        <v>4.01</v>
      </c>
    </row>
    <row r="3409" spans="2:5" ht="50.1" customHeight="1">
      <c r="B3409" s="86">
        <v>89492</v>
      </c>
      <c r="C3409" s="8" t="s">
        <v>3384</v>
      </c>
      <c r="D3409" s="86" t="s">
        <v>6341</v>
      </c>
      <c r="E3409" s="101">
        <v>4.4800000000000004</v>
      </c>
    </row>
    <row r="3410" spans="2:5" ht="50.1" customHeight="1">
      <c r="B3410" s="86">
        <v>89493</v>
      </c>
      <c r="C3410" s="8" t="s">
        <v>3385</v>
      </c>
      <c r="D3410" s="86" t="s">
        <v>6341</v>
      </c>
      <c r="E3410" s="102">
        <v>5.85</v>
      </c>
    </row>
    <row r="3411" spans="2:5" ht="50.1" customHeight="1">
      <c r="B3411" s="86">
        <v>89494</v>
      </c>
      <c r="C3411" s="8" t="s">
        <v>3386</v>
      </c>
      <c r="D3411" s="86" t="s">
        <v>6341</v>
      </c>
      <c r="E3411" s="102">
        <v>7.55</v>
      </c>
    </row>
    <row r="3412" spans="2:5" ht="50.1" customHeight="1">
      <c r="B3412" s="86">
        <v>89496</v>
      </c>
      <c r="C3412" s="8" t="s">
        <v>3387</v>
      </c>
      <c r="D3412" s="86" t="s">
        <v>6341</v>
      </c>
      <c r="E3412" s="101">
        <v>5.56</v>
      </c>
    </row>
    <row r="3413" spans="2:5" ht="50.1" customHeight="1">
      <c r="B3413" s="86">
        <v>89497</v>
      </c>
      <c r="C3413" s="8" t="s">
        <v>3388</v>
      </c>
      <c r="D3413" s="86" t="s">
        <v>6341</v>
      </c>
      <c r="E3413" s="101">
        <v>7.15</v>
      </c>
    </row>
    <row r="3414" spans="2:5" ht="50.1" customHeight="1">
      <c r="B3414" s="86">
        <v>89498</v>
      </c>
      <c r="C3414" s="8" t="s">
        <v>3389</v>
      </c>
      <c r="D3414" s="86" t="s">
        <v>6341</v>
      </c>
      <c r="E3414" s="102">
        <v>7.77</v>
      </c>
    </row>
    <row r="3415" spans="2:5" ht="50.1" customHeight="1">
      <c r="B3415" s="86">
        <v>89499</v>
      </c>
      <c r="C3415" s="8" t="s">
        <v>3390</v>
      </c>
      <c r="D3415" s="86" t="s">
        <v>6341</v>
      </c>
      <c r="E3415" s="101">
        <v>11.76</v>
      </c>
    </row>
    <row r="3416" spans="2:5" ht="50.1" customHeight="1">
      <c r="B3416" s="86">
        <v>89500</v>
      </c>
      <c r="C3416" s="8" t="s">
        <v>3391</v>
      </c>
      <c r="D3416" s="86" t="s">
        <v>6341</v>
      </c>
      <c r="E3416" s="102">
        <v>7.89</v>
      </c>
    </row>
    <row r="3417" spans="2:5" ht="50.1" customHeight="1">
      <c r="B3417" s="86">
        <v>89501</v>
      </c>
      <c r="C3417" s="8" t="s">
        <v>3392</v>
      </c>
      <c r="D3417" s="86" t="s">
        <v>6341</v>
      </c>
      <c r="E3417" s="101">
        <v>8.56</v>
      </c>
    </row>
    <row r="3418" spans="2:5" ht="50.1" customHeight="1">
      <c r="B3418" s="86">
        <v>89502</v>
      </c>
      <c r="C3418" s="8" t="s">
        <v>3393</v>
      </c>
      <c r="D3418" s="86" t="s">
        <v>6341</v>
      </c>
      <c r="E3418" s="102">
        <v>9.69</v>
      </c>
    </row>
    <row r="3419" spans="2:5" ht="50.1" customHeight="1">
      <c r="B3419" s="86">
        <v>89503</v>
      </c>
      <c r="C3419" s="8" t="s">
        <v>3394</v>
      </c>
      <c r="D3419" s="86" t="s">
        <v>6341</v>
      </c>
      <c r="E3419" s="101">
        <v>14.63</v>
      </c>
    </row>
    <row r="3420" spans="2:5" ht="50.1" customHeight="1">
      <c r="B3420" s="86">
        <v>89504</v>
      </c>
      <c r="C3420" s="8" t="s">
        <v>3395</v>
      </c>
      <c r="D3420" s="86" t="s">
        <v>6341</v>
      </c>
      <c r="E3420" s="102">
        <v>12.84</v>
      </c>
    </row>
    <row r="3421" spans="2:5" ht="50.1" customHeight="1">
      <c r="B3421" s="86">
        <v>89505</v>
      </c>
      <c r="C3421" s="8" t="s">
        <v>3396</v>
      </c>
      <c r="D3421" s="86" t="s">
        <v>6341</v>
      </c>
      <c r="E3421" s="101">
        <v>21.69</v>
      </c>
    </row>
    <row r="3422" spans="2:5" ht="50.1" customHeight="1">
      <c r="B3422" s="86">
        <v>89506</v>
      </c>
      <c r="C3422" s="8" t="s">
        <v>3397</v>
      </c>
      <c r="D3422" s="86" t="s">
        <v>6341</v>
      </c>
      <c r="E3422" s="102">
        <v>24.39</v>
      </c>
    </row>
    <row r="3423" spans="2:5" ht="50.1" customHeight="1">
      <c r="B3423" s="86">
        <v>89507</v>
      </c>
      <c r="C3423" s="8" t="s">
        <v>3398</v>
      </c>
      <c r="D3423" s="86" t="s">
        <v>6341</v>
      </c>
      <c r="E3423" s="101">
        <v>30.01</v>
      </c>
    </row>
    <row r="3424" spans="2:5" ht="50.1" customHeight="1">
      <c r="B3424" s="86">
        <v>89510</v>
      </c>
      <c r="C3424" s="8" t="s">
        <v>3399</v>
      </c>
      <c r="D3424" s="86" t="s">
        <v>6341</v>
      </c>
      <c r="E3424" s="102">
        <v>19.7</v>
      </c>
    </row>
    <row r="3425" spans="2:5" ht="50.1" customHeight="1">
      <c r="B3425" s="86">
        <v>89513</v>
      </c>
      <c r="C3425" s="8" t="s">
        <v>3400</v>
      </c>
      <c r="D3425" s="86" t="s">
        <v>6341</v>
      </c>
      <c r="E3425" s="101">
        <v>66.87</v>
      </c>
    </row>
    <row r="3426" spans="2:5" ht="50.1" customHeight="1">
      <c r="B3426" s="86">
        <v>89514</v>
      </c>
      <c r="C3426" s="8" t="s">
        <v>3401</v>
      </c>
      <c r="D3426" s="86" t="s">
        <v>6341</v>
      </c>
      <c r="E3426" s="102">
        <v>5.86</v>
      </c>
    </row>
    <row r="3427" spans="2:5" ht="50.1" customHeight="1">
      <c r="B3427" s="86">
        <v>89515</v>
      </c>
      <c r="C3427" s="8" t="s">
        <v>3402</v>
      </c>
      <c r="D3427" s="86" t="s">
        <v>6341</v>
      </c>
      <c r="E3427" s="101">
        <v>50.43</v>
      </c>
    </row>
    <row r="3428" spans="2:5" ht="50.1" customHeight="1">
      <c r="B3428" s="86">
        <v>89516</v>
      </c>
      <c r="C3428" s="8" t="s">
        <v>3403</v>
      </c>
      <c r="D3428" s="86" t="s">
        <v>6341</v>
      </c>
      <c r="E3428" s="102">
        <v>5.12</v>
      </c>
    </row>
    <row r="3429" spans="2:5" ht="50.1" customHeight="1">
      <c r="B3429" s="86">
        <v>89517</v>
      </c>
      <c r="C3429" s="8" t="s">
        <v>3404</v>
      </c>
      <c r="D3429" s="86" t="s">
        <v>6341</v>
      </c>
      <c r="E3429" s="101">
        <v>42.44</v>
      </c>
    </row>
    <row r="3430" spans="2:5" ht="50.1" customHeight="1">
      <c r="B3430" s="86">
        <v>89518</v>
      </c>
      <c r="C3430" s="8" t="s">
        <v>3405</v>
      </c>
      <c r="D3430" s="86" t="s">
        <v>6341</v>
      </c>
      <c r="E3430" s="102">
        <v>8.3000000000000007</v>
      </c>
    </row>
    <row r="3431" spans="2:5" ht="50.1" customHeight="1">
      <c r="B3431" s="86">
        <v>89519</v>
      </c>
      <c r="C3431" s="8" t="s">
        <v>3406</v>
      </c>
      <c r="D3431" s="86" t="s">
        <v>6341</v>
      </c>
      <c r="E3431" s="101">
        <v>28.65</v>
      </c>
    </row>
    <row r="3432" spans="2:5" ht="50.1" customHeight="1">
      <c r="B3432" s="86">
        <v>89520</v>
      </c>
      <c r="C3432" s="8" t="s">
        <v>3407</v>
      </c>
      <c r="D3432" s="86" t="s">
        <v>6341</v>
      </c>
      <c r="E3432" s="102">
        <v>7.32</v>
      </c>
    </row>
    <row r="3433" spans="2:5" ht="50.1" customHeight="1">
      <c r="B3433" s="86">
        <v>89521</v>
      </c>
      <c r="C3433" s="8" t="s">
        <v>3408</v>
      </c>
      <c r="D3433" s="86" t="s">
        <v>6341</v>
      </c>
      <c r="E3433" s="101">
        <v>78.790000000000006</v>
      </c>
    </row>
    <row r="3434" spans="2:5" ht="50.1" customHeight="1">
      <c r="B3434" s="86">
        <v>89522</v>
      </c>
      <c r="C3434" s="8" t="s">
        <v>3409</v>
      </c>
      <c r="D3434" s="86" t="s">
        <v>6341</v>
      </c>
      <c r="E3434" s="102">
        <v>16.55</v>
      </c>
    </row>
    <row r="3435" spans="2:5" ht="50.1" customHeight="1">
      <c r="B3435" s="86">
        <v>89523</v>
      </c>
      <c r="C3435" s="8" t="s">
        <v>3410</v>
      </c>
      <c r="D3435" s="86" t="s">
        <v>6341</v>
      </c>
      <c r="E3435" s="101">
        <v>59.44</v>
      </c>
    </row>
    <row r="3436" spans="2:5" ht="50.1" customHeight="1">
      <c r="B3436" s="86">
        <v>89524</v>
      </c>
      <c r="C3436" s="8" t="s">
        <v>3411</v>
      </c>
      <c r="D3436" s="86" t="s">
        <v>6341</v>
      </c>
      <c r="E3436" s="102">
        <v>14.69</v>
      </c>
    </row>
    <row r="3437" spans="2:5" ht="50.1" customHeight="1">
      <c r="B3437" s="86">
        <v>89525</v>
      </c>
      <c r="C3437" s="8" t="s">
        <v>3412</v>
      </c>
      <c r="D3437" s="86" t="s">
        <v>6341</v>
      </c>
      <c r="E3437" s="101">
        <v>58.46</v>
      </c>
    </row>
    <row r="3438" spans="2:5" ht="50.1" customHeight="1">
      <c r="B3438" s="86">
        <v>89526</v>
      </c>
      <c r="C3438" s="8" t="s">
        <v>3413</v>
      </c>
      <c r="D3438" s="86" t="s">
        <v>6341</v>
      </c>
      <c r="E3438" s="102">
        <v>21.48</v>
      </c>
    </row>
    <row r="3439" spans="2:5" ht="50.1" customHeight="1">
      <c r="B3439" s="86">
        <v>89527</v>
      </c>
      <c r="C3439" s="8" t="s">
        <v>3414</v>
      </c>
      <c r="D3439" s="86" t="s">
        <v>6341</v>
      </c>
      <c r="E3439" s="101">
        <v>44.88</v>
      </c>
    </row>
    <row r="3440" spans="2:5" ht="50.1" customHeight="1">
      <c r="B3440" s="86">
        <v>89528</v>
      </c>
      <c r="C3440" s="8" t="s">
        <v>3415</v>
      </c>
      <c r="D3440" s="86" t="s">
        <v>6341</v>
      </c>
      <c r="E3440" s="102">
        <v>2.35</v>
      </c>
    </row>
    <row r="3441" spans="2:5" ht="50.1" customHeight="1">
      <c r="B3441" s="86">
        <v>89529</v>
      </c>
      <c r="C3441" s="8" t="s">
        <v>3416</v>
      </c>
      <c r="D3441" s="86" t="s">
        <v>6341</v>
      </c>
      <c r="E3441" s="101">
        <v>24.58</v>
      </c>
    </row>
    <row r="3442" spans="2:5" ht="50.1" customHeight="1">
      <c r="B3442" s="86">
        <v>89530</v>
      </c>
      <c r="C3442" s="8" t="s">
        <v>3417</v>
      </c>
      <c r="D3442" s="86" t="s">
        <v>6341</v>
      </c>
      <c r="E3442" s="102">
        <v>8.3699999999999992</v>
      </c>
    </row>
    <row r="3443" spans="2:5" ht="50.1" customHeight="1">
      <c r="B3443" s="86">
        <v>89531</v>
      </c>
      <c r="C3443" s="8" t="s">
        <v>3418</v>
      </c>
      <c r="D3443" s="86" t="s">
        <v>6341</v>
      </c>
      <c r="E3443" s="101">
        <v>20.05</v>
      </c>
    </row>
    <row r="3444" spans="2:5" ht="50.1" customHeight="1">
      <c r="B3444" s="86">
        <v>89532</v>
      </c>
      <c r="C3444" s="8" t="s">
        <v>3419</v>
      </c>
      <c r="D3444" s="86" t="s">
        <v>6341</v>
      </c>
      <c r="E3444" s="102">
        <v>4.2</v>
      </c>
    </row>
    <row r="3445" spans="2:5" ht="50.1" customHeight="1">
      <c r="B3445" s="86">
        <v>89533</v>
      </c>
      <c r="C3445" s="8" t="s">
        <v>3420</v>
      </c>
      <c r="D3445" s="86" t="s">
        <v>6341</v>
      </c>
      <c r="E3445" s="102">
        <v>20.05</v>
      </c>
    </row>
    <row r="3446" spans="2:5" ht="50.1" customHeight="1">
      <c r="B3446" s="86">
        <v>89534</v>
      </c>
      <c r="C3446" s="8" t="s">
        <v>3421</v>
      </c>
      <c r="D3446" s="86" t="s">
        <v>6341</v>
      </c>
      <c r="E3446" s="102">
        <v>2.89</v>
      </c>
    </row>
    <row r="3447" spans="2:5" ht="50.1" customHeight="1">
      <c r="B3447" s="86">
        <v>89535</v>
      </c>
      <c r="C3447" s="8" t="s">
        <v>3422</v>
      </c>
      <c r="D3447" s="86" t="s">
        <v>6341</v>
      </c>
      <c r="E3447" s="102">
        <v>31.69</v>
      </c>
    </row>
    <row r="3448" spans="2:5" ht="50.1" customHeight="1">
      <c r="B3448" s="86">
        <v>89536</v>
      </c>
      <c r="C3448" s="8" t="s">
        <v>3423</v>
      </c>
      <c r="D3448" s="86" t="s">
        <v>6341</v>
      </c>
      <c r="E3448" s="102">
        <v>7.53</v>
      </c>
    </row>
    <row r="3449" spans="2:5" ht="50.1" customHeight="1">
      <c r="B3449" s="86">
        <v>89538</v>
      </c>
      <c r="C3449" s="8" t="s">
        <v>3424</v>
      </c>
      <c r="D3449" s="86" t="s">
        <v>6341</v>
      </c>
      <c r="E3449" s="101">
        <v>2.41</v>
      </c>
    </row>
    <row r="3450" spans="2:5" ht="50.1" customHeight="1">
      <c r="B3450" s="86">
        <v>89540</v>
      </c>
      <c r="C3450" s="8" t="s">
        <v>3425</v>
      </c>
      <c r="D3450" s="86" t="s">
        <v>6341</v>
      </c>
      <c r="E3450" s="101">
        <v>6.25</v>
      </c>
    </row>
    <row r="3451" spans="2:5" ht="50.1" customHeight="1">
      <c r="B3451" s="86">
        <v>89541</v>
      </c>
      <c r="C3451" s="8" t="s">
        <v>3426</v>
      </c>
      <c r="D3451" s="86" t="s">
        <v>6341</v>
      </c>
      <c r="E3451" s="101">
        <v>3.55</v>
      </c>
    </row>
    <row r="3452" spans="2:5" ht="50.1" customHeight="1">
      <c r="B3452" s="86">
        <v>89542</v>
      </c>
      <c r="C3452" s="8" t="s">
        <v>3427</v>
      </c>
      <c r="D3452" s="86" t="s">
        <v>6341</v>
      </c>
      <c r="E3452" s="101">
        <v>17.899999999999999</v>
      </c>
    </row>
    <row r="3453" spans="2:5" ht="50.1" customHeight="1">
      <c r="B3453" s="86">
        <v>89544</v>
      </c>
      <c r="C3453" s="8" t="s">
        <v>3428</v>
      </c>
      <c r="D3453" s="86" t="s">
        <v>6341</v>
      </c>
      <c r="E3453" s="101">
        <v>5.09</v>
      </c>
    </row>
    <row r="3454" spans="2:5" ht="50.1" customHeight="1">
      <c r="B3454" s="86">
        <v>89545</v>
      </c>
      <c r="C3454" s="8" t="s">
        <v>3429</v>
      </c>
      <c r="D3454" s="86" t="s">
        <v>6341</v>
      </c>
      <c r="E3454" s="101">
        <v>7.44</v>
      </c>
    </row>
    <row r="3455" spans="2:5" ht="50.1" customHeight="1">
      <c r="B3455" s="86">
        <v>89546</v>
      </c>
      <c r="C3455" s="8" t="s">
        <v>3430</v>
      </c>
      <c r="D3455" s="86" t="s">
        <v>6341</v>
      </c>
      <c r="E3455" s="101">
        <v>6.45</v>
      </c>
    </row>
    <row r="3456" spans="2:5" ht="50.1" customHeight="1">
      <c r="B3456" s="86">
        <v>89547</v>
      </c>
      <c r="C3456" s="8" t="s">
        <v>3431</v>
      </c>
      <c r="D3456" s="86" t="s">
        <v>6341</v>
      </c>
      <c r="E3456" s="101">
        <v>11.15</v>
      </c>
    </row>
    <row r="3457" spans="2:5" ht="50.1" customHeight="1">
      <c r="B3457" s="86">
        <v>89548</v>
      </c>
      <c r="C3457" s="8" t="s">
        <v>3432</v>
      </c>
      <c r="D3457" s="86" t="s">
        <v>6341</v>
      </c>
      <c r="E3457" s="101">
        <v>12.08</v>
      </c>
    </row>
    <row r="3458" spans="2:5" ht="50.1" customHeight="1">
      <c r="B3458" s="86">
        <v>89549</v>
      </c>
      <c r="C3458" s="8" t="s">
        <v>3433</v>
      </c>
      <c r="D3458" s="86" t="s">
        <v>6341</v>
      </c>
      <c r="E3458" s="101">
        <v>8.67</v>
      </c>
    </row>
    <row r="3459" spans="2:5" ht="50.1" customHeight="1">
      <c r="B3459" s="86">
        <v>89550</v>
      </c>
      <c r="C3459" s="8" t="s">
        <v>3434</v>
      </c>
      <c r="D3459" s="86" t="s">
        <v>6341</v>
      </c>
      <c r="E3459" s="101">
        <v>21.33</v>
      </c>
    </row>
    <row r="3460" spans="2:5" ht="50.1" customHeight="1">
      <c r="B3460" s="86">
        <v>89551</v>
      </c>
      <c r="C3460" s="8" t="s">
        <v>3435</v>
      </c>
      <c r="D3460" s="86" t="s">
        <v>6341</v>
      </c>
      <c r="E3460" s="101">
        <v>5.72</v>
      </c>
    </row>
    <row r="3461" spans="2:5" ht="50.1" customHeight="1">
      <c r="B3461" s="86">
        <v>89552</v>
      </c>
      <c r="C3461" s="8" t="s">
        <v>3436</v>
      </c>
      <c r="D3461" s="86" t="s">
        <v>6341</v>
      </c>
      <c r="E3461" s="101">
        <v>11.64</v>
      </c>
    </row>
    <row r="3462" spans="2:5" ht="50.1" customHeight="1">
      <c r="B3462" s="86">
        <v>89553</v>
      </c>
      <c r="C3462" s="8" t="s">
        <v>3437</v>
      </c>
      <c r="D3462" s="86" t="s">
        <v>6341</v>
      </c>
      <c r="E3462" s="102">
        <v>3.48</v>
      </c>
    </row>
    <row r="3463" spans="2:5" ht="50.1" customHeight="1">
      <c r="B3463" s="86">
        <v>89554</v>
      </c>
      <c r="C3463" s="8" t="s">
        <v>3438</v>
      </c>
      <c r="D3463" s="86" t="s">
        <v>6341</v>
      </c>
      <c r="E3463" s="101">
        <v>13.79</v>
      </c>
    </row>
    <row r="3464" spans="2:5" ht="50.1" customHeight="1">
      <c r="B3464" s="86">
        <v>89555</v>
      </c>
      <c r="C3464" s="8" t="s">
        <v>3439</v>
      </c>
      <c r="D3464" s="86" t="s">
        <v>6341</v>
      </c>
      <c r="E3464" s="101">
        <v>14.12</v>
      </c>
    </row>
    <row r="3465" spans="2:5" ht="50.1" customHeight="1">
      <c r="B3465" s="86">
        <v>89556</v>
      </c>
      <c r="C3465" s="8" t="s">
        <v>3440</v>
      </c>
      <c r="D3465" s="86" t="s">
        <v>6341</v>
      </c>
      <c r="E3465" s="101">
        <v>20.13</v>
      </c>
    </row>
    <row r="3466" spans="2:5" ht="50.1" customHeight="1">
      <c r="B3466" s="86">
        <v>89557</v>
      </c>
      <c r="C3466" s="8" t="s">
        <v>3441</v>
      </c>
      <c r="D3466" s="86" t="s">
        <v>6341</v>
      </c>
      <c r="E3466" s="101">
        <v>15.96</v>
      </c>
    </row>
    <row r="3467" spans="2:5" ht="50.1" customHeight="1">
      <c r="B3467" s="86">
        <v>89558</v>
      </c>
      <c r="C3467" s="8" t="s">
        <v>3442</v>
      </c>
      <c r="D3467" s="86" t="s">
        <v>6341</v>
      </c>
      <c r="E3467" s="101">
        <v>5.38</v>
      </c>
    </row>
    <row r="3468" spans="2:5" ht="50.1" customHeight="1">
      <c r="B3468" s="86">
        <v>89559</v>
      </c>
      <c r="C3468" s="8" t="s">
        <v>3443</v>
      </c>
      <c r="D3468" s="86" t="s">
        <v>6341</v>
      </c>
      <c r="E3468" s="101">
        <v>35.24</v>
      </c>
    </row>
    <row r="3469" spans="2:5" ht="50.1" customHeight="1">
      <c r="B3469" s="86">
        <v>89561</v>
      </c>
      <c r="C3469" s="8" t="s">
        <v>3444</v>
      </c>
      <c r="D3469" s="86" t="s">
        <v>6341</v>
      </c>
      <c r="E3469" s="101">
        <v>7.6</v>
      </c>
    </row>
    <row r="3470" spans="2:5" ht="50.1" customHeight="1">
      <c r="B3470" s="86">
        <v>89562</v>
      </c>
      <c r="C3470" s="8" t="s">
        <v>3445</v>
      </c>
      <c r="D3470" s="86" t="s">
        <v>6341</v>
      </c>
      <c r="E3470" s="101">
        <v>5.73</v>
      </c>
    </row>
    <row r="3471" spans="2:5" ht="50.1" customHeight="1">
      <c r="B3471" s="86">
        <v>89563</v>
      </c>
      <c r="C3471" s="8" t="s">
        <v>3446</v>
      </c>
      <c r="D3471" s="86" t="s">
        <v>6341</v>
      </c>
      <c r="E3471" s="101">
        <v>12.27</v>
      </c>
    </row>
    <row r="3472" spans="2:5" ht="50.1" customHeight="1">
      <c r="B3472" s="86">
        <v>89564</v>
      </c>
      <c r="C3472" s="8" t="s">
        <v>3447</v>
      </c>
      <c r="D3472" s="86" t="s">
        <v>6341</v>
      </c>
      <c r="E3472" s="101">
        <v>10.42</v>
      </c>
    </row>
    <row r="3473" spans="2:5" ht="50.1" customHeight="1">
      <c r="B3473" s="86">
        <v>89565</v>
      </c>
      <c r="C3473" s="8" t="s">
        <v>3448</v>
      </c>
      <c r="D3473" s="86" t="s">
        <v>6341</v>
      </c>
      <c r="E3473" s="101">
        <v>29.78</v>
      </c>
    </row>
    <row r="3474" spans="2:5" ht="50.1" customHeight="1">
      <c r="B3474" s="86">
        <v>89566</v>
      </c>
      <c r="C3474" s="8" t="s">
        <v>3449</v>
      </c>
      <c r="D3474" s="86" t="s">
        <v>6341</v>
      </c>
      <c r="E3474" s="101">
        <v>25.76</v>
      </c>
    </row>
    <row r="3475" spans="2:5" ht="50.1" customHeight="1">
      <c r="B3475" s="86">
        <v>89567</v>
      </c>
      <c r="C3475" s="8" t="s">
        <v>3450</v>
      </c>
      <c r="D3475" s="86" t="s">
        <v>6341</v>
      </c>
      <c r="E3475" s="101">
        <v>44.1</v>
      </c>
    </row>
    <row r="3476" spans="2:5" ht="50.1" customHeight="1">
      <c r="B3476" s="86">
        <v>89568</v>
      </c>
      <c r="C3476" s="8" t="s">
        <v>3451</v>
      </c>
      <c r="D3476" s="86" t="s">
        <v>6341</v>
      </c>
      <c r="E3476" s="101">
        <v>21.05</v>
      </c>
    </row>
    <row r="3477" spans="2:5" ht="50.1" customHeight="1">
      <c r="B3477" s="86">
        <v>89569</v>
      </c>
      <c r="C3477" s="8" t="s">
        <v>3452</v>
      </c>
      <c r="D3477" s="86" t="s">
        <v>6341</v>
      </c>
      <c r="E3477" s="101">
        <v>41.75</v>
      </c>
    </row>
    <row r="3478" spans="2:5" ht="50.1" customHeight="1">
      <c r="B3478" s="86">
        <v>89570</v>
      </c>
      <c r="C3478" s="8" t="s">
        <v>3453</v>
      </c>
      <c r="D3478" s="86" t="s">
        <v>6341</v>
      </c>
      <c r="E3478" s="101">
        <v>7.37</v>
      </c>
    </row>
    <row r="3479" spans="2:5" ht="50.1" customHeight="1">
      <c r="B3479" s="86">
        <v>89571</v>
      </c>
      <c r="C3479" s="8" t="s">
        <v>3454</v>
      </c>
      <c r="D3479" s="86" t="s">
        <v>6341</v>
      </c>
      <c r="E3479" s="101">
        <v>40.58</v>
      </c>
    </row>
    <row r="3480" spans="2:5" ht="50.1" customHeight="1">
      <c r="B3480" s="86">
        <v>89572</v>
      </c>
      <c r="C3480" s="8" t="s">
        <v>3455</v>
      </c>
      <c r="D3480" s="86" t="s">
        <v>6341</v>
      </c>
      <c r="E3480" s="101">
        <v>5.09</v>
      </c>
    </row>
    <row r="3481" spans="2:5" ht="50.1" customHeight="1">
      <c r="B3481" s="86">
        <v>89573</v>
      </c>
      <c r="C3481" s="8" t="s">
        <v>3456</v>
      </c>
      <c r="D3481" s="86" t="s">
        <v>6341</v>
      </c>
      <c r="E3481" s="101">
        <v>36.979999999999997</v>
      </c>
    </row>
    <row r="3482" spans="2:5" ht="50.1" customHeight="1">
      <c r="B3482" s="86">
        <v>89574</v>
      </c>
      <c r="C3482" s="8" t="s">
        <v>3457</v>
      </c>
      <c r="D3482" s="86" t="s">
        <v>6341</v>
      </c>
      <c r="E3482" s="101">
        <v>72.14</v>
      </c>
    </row>
    <row r="3483" spans="2:5" ht="50.1" customHeight="1">
      <c r="B3483" s="86">
        <v>89575</v>
      </c>
      <c r="C3483" s="8" t="s">
        <v>3458</v>
      </c>
      <c r="D3483" s="86" t="s">
        <v>6341</v>
      </c>
      <c r="E3483" s="101">
        <v>6.75</v>
      </c>
    </row>
    <row r="3484" spans="2:5" ht="50.1" customHeight="1">
      <c r="B3484" s="86">
        <v>89577</v>
      </c>
      <c r="C3484" s="8" t="s">
        <v>3459</v>
      </c>
      <c r="D3484" s="86" t="s">
        <v>6341</v>
      </c>
      <c r="E3484" s="101">
        <v>21.51</v>
      </c>
    </row>
    <row r="3485" spans="2:5" ht="50.1" customHeight="1">
      <c r="B3485" s="86">
        <v>89579</v>
      </c>
      <c r="C3485" s="8" t="s">
        <v>3460</v>
      </c>
      <c r="D3485" s="86" t="s">
        <v>6341</v>
      </c>
      <c r="E3485" s="101">
        <v>6.92</v>
      </c>
    </row>
    <row r="3486" spans="2:5" ht="50.1" customHeight="1">
      <c r="B3486" s="86">
        <v>89581</v>
      </c>
      <c r="C3486" s="8" t="s">
        <v>3461</v>
      </c>
      <c r="D3486" s="86" t="s">
        <v>6341</v>
      </c>
      <c r="E3486" s="101">
        <v>15.28</v>
      </c>
    </row>
    <row r="3487" spans="2:5" ht="50.1" customHeight="1">
      <c r="B3487" s="86">
        <v>89582</v>
      </c>
      <c r="C3487" s="8" t="s">
        <v>3462</v>
      </c>
      <c r="D3487" s="86" t="s">
        <v>6341</v>
      </c>
      <c r="E3487" s="101">
        <v>13.42</v>
      </c>
    </row>
    <row r="3488" spans="2:5" ht="50.1" customHeight="1">
      <c r="B3488" s="86">
        <v>89583</v>
      </c>
      <c r="C3488" s="8" t="s">
        <v>3463</v>
      </c>
      <c r="D3488" s="86" t="s">
        <v>6341</v>
      </c>
      <c r="E3488" s="101">
        <v>20.21</v>
      </c>
    </row>
    <row r="3489" spans="2:5" ht="50.1" customHeight="1">
      <c r="B3489" s="86">
        <v>89584</v>
      </c>
      <c r="C3489" s="8" t="s">
        <v>3464</v>
      </c>
      <c r="D3489" s="86" t="s">
        <v>6341</v>
      </c>
      <c r="E3489" s="101">
        <v>23.29</v>
      </c>
    </row>
    <row r="3490" spans="2:5" ht="50.1" customHeight="1">
      <c r="B3490" s="86">
        <v>89585</v>
      </c>
      <c r="C3490" s="8" t="s">
        <v>3465</v>
      </c>
      <c r="D3490" s="86" t="s">
        <v>6341</v>
      </c>
      <c r="E3490" s="101">
        <v>18.760000000000002</v>
      </c>
    </row>
    <row r="3491" spans="2:5" ht="50.1" customHeight="1">
      <c r="B3491" s="86">
        <v>89586</v>
      </c>
      <c r="C3491" s="8" t="s">
        <v>3466</v>
      </c>
      <c r="D3491" s="86" t="s">
        <v>6341</v>
      </c>
      <c r="E3491" s="101">
        <v>18.760000000000002</v>
      </c>
    </row>
    <row r="3492" spans="2:5" ht="50.1" customHeight="1">
      <c r="B3492" s="86">
        <v>89587</v>
      </c>
      <c r="C3492" s="8" t="s">
        <v>3467</v>
      </c>
      <c r="D3492" s="86" t="s">
        <v>6341</v>
      </c>
      <c r="E3492" s="101">
        <v>30.4</v>
      </c>
    </row>
    <row r="3493" spans="2:5" ht="50.1" customHeight="1">
      <c r="B3493" s="86">
        <v>89590</v>
      </c>
      <c r="C3493" s="8" t="s">
        <v>3468</v>
      </c>
      <c r="D3493" s="86" t="s">
        <v>6341</v>
      </c>
      <c r="E3493" s="101">
        <v>72.680000000000007</v>
      </c>
    </row>
    <row r="3494" spans="2:5" ht="50.1" customHeight="1">
      <c r="B3494" s="86">
        <v>89591</v>
      </c>
      <c r="C3494" s="8" t="s">
        <v>3469</v>
      </c>
      <c r="D3494" s="86" t="s">
        <v>6341</v>
      </c>
      <c r="E3494" s="101">
        <v>59.66</v>
      </c>
    </row>
    <row r="3495" spans="2:5" ht="50.1" customHeight="1">
      <c r="B3495" s="86">
        <v>89592</v>
      </c>
      <c r="C3495" s="8" t="s">
        <v>3470</v>
      </c>
      <c r="D3495" s="86" t="s">
        <v>6341</v>
      </c>
      <c r="E3495" s="101">
        <v>97.51</v>
      </c>
    </row>
    <row r="3496" spans="2:5" ht="50.1" customHeight="1">
      <c r="B3496" s="86">
        <v>89593</v>
      </c>
      <c r="C3496" s="8" t="s">
        <v>3471</v>
      </c>
      <c r="D3496" s="86" t="s">
        <v>6341</v>
      </c>
      <c r="E3496" s="101">
        <v>19.47</v>
      </c>
    </row>
    <row r="3497" spans="2:5" ht="50.1" customHeight="1">
      <c r="B3497" s="86">
        <v>89594</v>
      </c>
      <c r="C3497" s="8" t="s">
        <v>3472</v>
      </c>
      <c r="D3497" s="86" t="s">
        <v>6341</v>
      </c>
      <c r="E3497" s="101">
        <v>23.49</v>
      </c>
    </row>
    <row r="3498" spans="2:5" ht="50.1" customHeight="1">
      <c r="B3498" s="86">
        <v>89595</v>
      </c>
      <c r="C3498" s="8" t="s">
        <v>3473</v>
      </c>
      <c r="D3498" s="86" t="s">
        <v>6341</v>
      </c>
      <c r="E3498" s="101">
        <v>9</v>
      </c>
    </row>
    <row r="3499" spans="2:5" ht="50.1" customHeight="1">
      <c r="B3499" s="86">
        <v>89596</v>
      </c>
      <c r="C3499" s="8" t="s">
        <v>3474</v>
      </c>
      <c r="D3499" s="86" t="s">
        <v>6341</v>
      </c>
      <c r="E3499" s="101">
        <v>6.64</v>
      </c>
    </row>
    <row r="3500" spans="2:5" ht="50.1" customHeight="1">
      <c r="B3500" s="86">
        <v>89597</v>
      </c>
      <c r="C3500" s="8" t="s">
        <v>3475</v>
      </c>
      <c r="D3500" s="86" t="s">
        <v>6341</v>
      </c>
      <c r="E3500" s="101">
        <v>12.41</v>
      </c>
    </row>
    <row r="3501" spans="2:5" ht="50.1" customHeight="1">
      <c r="B3501" s="86">
        <v>89598</v>
      </c>
      <c r="C3501" s="8" t="s">
        <v>3476</v>
      </c>
      <c r="D3501" s="86" t="s">
        <v>6341</v>
      </c>
      <c r="E3501" s="101">
        <v>32.409999999999997</v>
      </c>
    </row>
    <row r="3502" spans="2:5" ht="50.1" customHeight="1">
      <c r="B3502" s="86">
        <v>89599</v>
      </c>
      <c r="C3502" s="8" t="s">
        <v>3477</v>
      </c>
      <c r="D3502" s="86" t="s">
        <v>6341</v>
      </c>
      <c r="E3502" s="101">
        <v>10.18</v>
      </c>
    </row>
    <row r="3503" spans="2:5" ht="50.1" customHeight="1">
      <c r="B3503" s="86">
        <v>89600</v>
      </c>
      <c r="C3503" s="8" t="s">
        <v>3478</v>
      </c>
      <c r="D3503" s="86" t="s">
        <v>6341</v>
      </c>
      <c r="E3503" s="101">
        <v>11.11</v>
      </c>
    </row>
    <row r="3504" spans="2:5" ht="50.1" customHeight="1">
      <c r="B3504" s="86">
        <v>89605</v>
      </c>
      <c r="C3504" s="8" t="s">
        <v>3479</v>
      </c>
      <c r="D3504" s="86" t="s">
        <v>6341</v>
      </c>
      <c r="E3504" s="101">
        <v>12.12</v>
      </c>
    </row>
    <row r="3505" spans="2:5" ht="50.1" customHeight="1">
      <c r="B3505" s="86">
        <v>89609</v>
      </c>
      <c r="C3505" s="8" t="s">
        <v>3480</v>
      </c>
      <c r="D3505" s="86" t="s">
        <v>6341</v>
      </c>
      <c r="E3505" s="101">
        <v>54.29</v>
      </c>
    </row>
    <row r="3506" spans="2:5" ht="50.1" customHeight="1">
      <c r="B3506" s="86">
        <v>89610</v>
      </c>
      <c r="C3506" s="8" t="s">
        <v>3481</v>
      </c>
      <c r="D3506" s="86" t="s">
        <v>6341</v>
      </c>
      <c r="E3506" s="101">
        <v>12.42</v>
      </c>
    </row>
    <row r="3507" spans="2:5" ht="50.1" customHeight="1">
      <c r="B3507" s="86">
        <v>89611</v>
      </c>
      <c r="C3507" s="8" t="s">
        <v>3482</v>
      </c>
      <c r="D3507" s="86" t="s">
        <v>6341</v>
      </c>
      <c r="E3507" s="101">
        <v>20.12</v>
      </c>
    </row>
    <row r="3508" spans="2:5" ht="50.1" customHeight="1">
      <c r="B3508" s="86">
        <v>89612</v>
      </c>
      <c r="C3508" s="8" t="s">
        <v>3483</v>
      </c>
      <c r="D3508" s="86" t="s">
        <v>6341</v>
      </c>
      <c r="E3508" s="101">
        <v>106.74</v>
      </c>
    </row>
    <row r="3509" spans="2:5" ht="50.1" customHeight="1">
      <c r="B3509" s="86">
        <v>89613</v>
      </c>
      <c r="C3509" s="8" t="s">
        <v>3484</v>
      </c>
      <c r="D3509" s="86" t="s">
        <v>6341</v>
      </c>
      <c r="E3509" s="101">
        <v>17.95</v>
      </c>
    </row>
    <row r="3510" spans="2:5" ht="50.1" customHeight="1">
      <c r="B3510" s="86">
        <v>89614</v>
      </c>
      <c r="C3510" s="8" t="s">
        <v>3485</v>
      </c>
      <c r="D3510" s="86" t="s">
        <v>6341</v>
      </c>
      <c r="E3510" s="101">
        <v>38.25</v>
      </c>
    </row>
    <row r="3511" spans="2:5" ht="50.1" customHeight="1">
      <c r="B3511" s="86">
        <v>89615</v>
      </c>
      <c r="C3511" s="8" t="s">
        <v>3486</v>
      </c>
      <c r="D3511" s="86" t="s">
        <v>6341</v>
      </c>
      <c r="E3511" s="101">
        <v>161.46</v>
      </c>
    </row>
    <row r="3512" spans="2:5" ht="50.1" customHeight="1">
      <c r="B3512" s="86">
        <v>89616</v>
      </c>
      <c r="C3512" s="8" t="s">
        <v>3487</v>
      </c>
      <c r="D3512" s="86" t="s">
        <v>6341</v>
      </c>
      <c r="E3512" s="101">
        <v>26.09</v>
      </c>
    </row>
    <row r="3513" spans="2:5" ht="50.1" customHeight="1">
      <c r="B3513" s="86">
        <v>89617</v>
      </c>
      <c r="C3513" s="8" t="s">
        <v>3488</v>
      </c>
      <c r="D3513" s="86" t="s">
        <v>6341</v>
      </c>
      <c r="E3513" s="101">
        <v>4.2300000000000004</v>
      </c>
    </row>
    <row r="3514" spans="2:5" ht="50.1" customHeight="1">
      <c r="B3514" s="86">
        <v>89618</v>
      </c>
      <c r="C3514" s="8" t="s">
        <v>3489</v>
      </c>
      <c r="D3514" s="86" t="s">
        <v>6341</v>
      </c>
      <c r="E3514" s="101">
        <v>9.0500000000000007</v>
      </c>
    </row>
    <row r="3515" spans="2:5" ht="50.1" customHeight="1">
      <c r="B3515" s="86">
        <v>89619</v>
      </c>
      <c r="C3515" s="8" t="s">
        <v>3490</v>
      </c>
      <c r="D3515" s="86" t="s">
        <v>6341</v>
      </c>
      <c r="E3515" s="101">
        <v>5.52</v>
      </c>
    </row>
    <row r="3516" spans="2:5" ht="50.1" customHeight="1">
      <c r="B3516" s="86">
        <v>89620</v>
      </c>
      <c r="C3516" s="8" t="s">
        <v>3491</v>
      </c>
      <c r="D3516" s="86" t="s">
        <v>6341</v>
      </c>
      <c r="E3516" s="101">
        <v>6.96</v>
      </c>
    </row>
    <row r="3517" spans="2:5" ht="50.1" customHeight="1">
      <c r="B3517" s="86">
        <v>89621</v>
      </c>
      <c r="C3517" s="8" t="s">
        <v>3492</v>
      </c>
      <c r="D3517" s="86" t="s">
        <v>6341</v>
      </c>
      <c r="E3517" s="101">
        <v>15.15</v>
      </c>
    </row>
    <row r="3518" spans="2:5" ht="50.1" customHeight="1">
      <c r="B3518" s="86">
        <v>89622</v>
      </c>
      <c r="C3518" s="8" t="s">
        <v>3493</v>
      </c>
      <c r="D3518" s="86" t="s">
        <v>6341</v>
      </c>
      <c r="E3518" s="101">
        <v>8.24</v>
      </c>
    </row>
    <row r="3519" spans="2:5" ht="50.1" customHeight="1">
      <c r="B3519" s="86">
        <v>89623</v>
      </c>
      <c r="C3519" s="8" t="s">
        <v>3494</v>
      </c>
      <c r="D3519" s="86" t="s">
        <v>6341</v>
      </c>
      <c r="E3519" s="101">
        <v>11.09</v>
      </c>
    </row>
    <row r="3520" spans="2:5" ht="50.1" customHeight="1">
      <c r="B3520" s="86">
        <v>89624</v>
      </c>
      <c r="C3520" s="8" t="s">
        <v>3495</v>
      </c>
      <c r="D3520" s="86" t="s">
        <v>6341</v>
      </c>
      <c r="E3520" s="101">
        <v>11.73</v>
      </c>
    </row>
    <row r="3521" spans="2:5" ht="50.1" customHeight="1">
      <c r="B3521" s="86">
        <v>89625</v>
      </c>
      <c r="C3521" s="8" t="s">
        <v>3496</v>
      </c>
      <c r="D3521" s="86" t="s">
        <v>6341</v>
      </c>
      <c r="E3521" s="101">
        <v>13.31</v>
      </c>
    </row>
    <row r="3522" spans="2:5" ht="50.1" customHeight="1">
      <c r="B3522" s="86">
        <v>89626</v>
      </c>
      <c r="C3522" s="8" t="s">
        <v>3497</v>
      </c>
      <c r="D3522" s="86" t="s">
        <v>6341</v>
      </c>
      <c r="E3522" s="101">
        <v>18.27</v>
      </c>
    </row>
    <row r="3523" spans="2:5" ht="50.1" customHeight="1">
      <c r="B3523" s="86">
        <v>89627</v>
      </c>
      <c r="C3523" s="8" t="s">
        <v>3498</v>
      </c>
      <c r="D3523" s="86" t="s">
        <v>6341</v>
      </c>
      <c r="E3523" s="101">
        <v>12.56</v>
      </c>
    </row>
    <row r="3524" spans="2:5" ht="50.1" customHeight="1">
      <c r="B3524" s="86">
        <v>89628</v>
      </c>
      <c r="C3524" s="8" t="s">
        <v>3499</v>
      </c>
      <c r="D3524" s="86" t="s">
        <v>6341</v>
      </c>
      <c r="E3524" s="101">
        <v>27.7</v>
      </c>
    </row>
    <row r="3525" spans="2:5" ht="50.1" customHeight="1">
      <c r="B3525" s="86">
        <v>89629</v>
      </c>
      <c r="C3525" s="8" t="s">
        <v>3500</v>
      </c>
      <c r="D3525" s="86" t="s">
        <v>6341</v>
      </c>
      <c r="E3525" s="101">
        <v>50.38</v>
      </c>
    </row>
    <row r="3526" spans="2:5" ht="50.1" customHeight="1">
      <c r="B3526" s="86">
        <v>89630</v>
      </c>
      <c r="C3526" s="8" t="s">
        <v>3501</v>
      </c>
      <c r="D3526" s="86" t="s">
        <v>6341</v>
      </c>
      <c r="E3526" s="101">
        <v>43.62</v>
      </c>
    </row>
    <row r="3527" spans="2:5" ht="50.1" customHeight="1">
      <c r="B3527" s="86">
        <v>89631</v>
      </c>
      <c r="C3527" s="8" t="s">
        <v>3502</v>
      </c>
      <c r="D3527" s="86" t="s">
        <v>6341</v>
      </c>
      <c r="E3527" s="101">
        <v>76.69</v>
      </c>
    </row>
    <row r="3528" spans="2:5" ht="50.1" customHeight="1">
      <c r="B3528" s="86">
        <v>89632</v>
      </c>
      <c r="C3528" s="8" t="s">
        <v>3503</v>
      </c>
      <c r="D3528" s="86" t="s">
        <v>6341</v>
      </c>
      <c r="E3528" s="101">
        <v>62.86</v>
      </c>
    </row>
    <row r="3529" spans="2:5" ht="50.1" customHeight="1">
      <c r="B3529" s="86">
        <v>89637</v>
      </c>
      <c r="C3529" s="8" t="s">
        <v>3504</v>
      </c>
      <c r="D3529" s="86" t="s">
        <v>6341</v>
      </c>
      <c r="E3529" s="101">
        <v>5.87</v>
      </c>
    </row>
    <row r="3530" spans="2:5" ht="50.1" customHeight="1">
      <c r="B3530" s="86">
        <v>89638</v>
      </c>
      <c r="C3530" s="8" t="s">
        <v>3505</v>
      </c>
      <c r="D3530" s="86" t="s">
        <v>6341</v>
      </c>
      <c r="E3530" s="101">
        <v>6.44</v>
      </c>
    </row>
    <row r="3531" spans="2:5" ht="50.1" customHeight="1">
      <c r="B3531" s="86">
        <v>89639</v>
      </c>
      <c r="C3531" s="8" t="s">
        <v>3506</v>
      </c>
      <c r="D3531" s="86" t="s">
        <v>6341</v>
      </c>
      <c r="E3531" s="101">
        <v>6.67</v>
      </c>
    </row>
    <row r="3532" spans="2:5" ht="50.1" customHeight="1">
      <c r="B3532" s="86">
        <v>89640</v>
      </c>
      <c r="C3532" s="8" t="s">
        <v>21824</v>
      </c>
      <c r="D3532" s="86" t="s">
        <v>6341</v>
      </c>
      <c r="E3532" s="101">
        <v>10.1</v>
      </c>
    </row>
    <row r="3533" spans="2:5" ht="50.1" customHeight="1">
      <c r="B3533" s="86">
        <v>89641</v>
      </c>
      <c r="C3533" s="8" t="s">
        <v>3507</v>
      </c>
      <c r="D3533" s="86" t="s">
        <v>6341</v>
      </c>
      <c r="E3533" s="101">
        <v>8.14</v>
      </c>
    </row>
    <row r="3534" spans="2:5" ht="50.1" customHeight="1">
      <c r="B3534" s="86">
        <v>89642</v>
      </c>
      <c r="C3534" s="8" t="s">
        <v>3508</v>
      </c>
      <c r="D3534" s="86" t="s">
        <v>6341</v>
      </c>
      <c r="E3534" s="101">
        <v>9.24</v>
      </c>
    </row>
    <row r="3535" spans="2:5" ht="50.1" customHeight="1">
      <c r="B3535" s="86">
        <v>89643</v>
      </c>
      <c r="C3535" s="8" t="s">
        <v>3509</v>
      </c>
      <c r="D3535" s="86" t="s">
        <v>6341</v>
      </c>
      <c r="E3535" s="101">
        <v>9.61</v>
      </c>
    </row>
    <row r="3536" spans="2:5" ht="50.1" customHeight="1">
      <c r="B3536" s="86">
        <v>89644</v>
      </c>
      <c r="C3536" s="8" t="s">
        <v>21825</v>
      </c>
      <c r="D3536" s="86" t="s">
        <v>6341</v>
      </c>
      <c r="E3536" s="101">
        <v>14.84</v>
      </c>
    </row>
    <row r="3537" spans="2:5" ht="50.1" customHeight="1">
      <c r="B3537" s="86">
        <v>89645</v>
      </c>
      <c r="C3537" s="8" t="s">
        <v>3510</v>
      </c>
      <c r="D3537" s="86" t="s">
        <v>6341</v>
      </c>
      <c r="E3537" s="102">
        <v>16.260000000000002</v>
      </c>
    </row>
    <row r="3538" spans="2:5" ht="50.1" customHeight="1">
      <c r="B3538" s="86">
        <v>89646</v>
      </c>
      <c r="C3538" s="8" t="s">
        <v>3511</v>
      </c>
      <c r="D3538" s="86" t="s">
        <v>6341</v>
      </c>
      <c r="E3538" s="101">
        <v>12.33</v>
      </c>
    </row>
    <row r="3539" spans="2:5" ht="50.1" customHeight="1">
      <c r="B3539" s="86">
        <v>89647</v>
      </c>
      <c r="C3539" s="8" t="s">
        <v>3512</v>
      </c>
      <c r="D3539" s="86" t="s">
        <v>6341</v>
      </c>
      <c r="E3539" s="101">
        <v>12.08</v>
      </c>
    </row>
    <row r="3540" spans="2:5" ht="50.1" customHeight="1">
      <c r="B3540" s="86">
        <v>89648</v>
      </c>
      <c r="C3540" s="8" t="s">
        <v>3513</v>
      </c>
      <c r="D3540" s="86" t="s">
        <v>6341</v>
      </c>
      <c r="E3540" s="101">
        <v>13.26</v>
      </c>
    </row>
    <row r="3541" spans="2:5" ht="50.1" customHeight="1">
      <c r="B3541" s="86">
        <v>89649</v>
      </c>
      <c r="C3541" s="8" t="s">
        <v>3514</v>
      </c>
      <c r="D3541" s="86" t="s">
        <v>6341</v>
      </c>
      <c r="E3541" s="101">
        <v>17.93</v>
      </c>
    </row>
    <row r="3542" spans="2:5" ht="50.1" customHeight="1">
      <c r="B3542" s="86">
        <v>89650</v>
      </c>
      <c r="C3542" s="8" t="s">
        <v>3515</v>
      </c>
      <c r="D3542" s="86" t="s">
        <v>6341</v>
      </c>
      <c r="E3542" s="101">
        <v>17.93</v>
      </c>
    </row>
    <row r="3543" spans="2:5" ht="50.1" customHeight="1">
      <c r="B3543" s="86">
        <v>89651</v>
      </c>
      <c r="C3543" s="8" t="s">
        <v>3516</v>
      </c>
      <c r="D3543" s="86" t="s">
        <v>6341</v>
      </c>
      <c r="E3543" s="101">
        <v>3.98</v>
      </c>
    </row>
    <row r="3544" spans="2:5" ht="50.1" customHeight="1">
      <c r="B3544" s="86">
        <v>89652</v>
      </c>
      <c r="C3544" s="8" t="s">
        <v>3517</v>
      </c>
      <c r="D3544" s="86" t="s">
        <v>6341</v>
      </c>
      <c r="E3544" s="101">
        <v>6.52</v>
      </c>
    </row>
    <row r="3545" spans="2:5" ht="50.1" customHeight="1">
      <c r="B3545" s="86">
        <v>89653</v>
      </c>
      <c r="C3545" s="8" t="s">
        <v>3518</v>
      </c>
      <c r="D3545" s="86" t="s">
        <v>6341</v>
      </c>
      <c r="E3545" s="101">
        <v>10.41</v>
      </c>
    </row>
    <row r="3546" spans="2:5" ht="50.1" customHeight="1">
      <c r="B3546" s="86">
        <v>89654</v>
      </c>
      <c r="C3546" s="8" t="s">
        <v>3519</v>
      </c>
      <c r="D3546" s="86" t="s">
        <v>6341</v>
      </c>
      <c r="E3546" s="101">
        <v>10.16</v>
      </c>
    </row>
    <row r="3547" spans="2:5" ht="50.1" customHeight="1">
      <c r="B3547" s="86">
        <v>89655</v>
      </c>
      <c r="C3547" s="8" t="s">
        <v>3520</v>
      </c>
      <c r="D3547" s="86" t="s">
        <v>6341</v>
      </c>
      <c r="E3547" s="101">
        <v>14.92</v>
      </c>
    </row>
    <row r="3548" spans="2:5" ht="50.1" customHeight="1">
      <c r="B3548" s="86">
        <v>89656</v>
      </c>
      <c r="C3548" s="8" t="s">
        <v>3521</v>
      </c>
      <c r="D3548" s="86" t="s">
        <v>6341</v>
      </c>
      <c r="E3548" s="101">
        <v>6.92</v>
      </c>
    </row>
    <row r="3549" spans="2:5" ht="50.1" customHeight="1">
      <c r="B3549" s="86">
        <v>89657</v>
      </c>
      <c r="C3549" s="8" t="s">
        <v>3522</v>
      </c>
      <c r="D3549" s="86" t="s">
        <v>6341</v>
      </c>
      <c r="E3549" s="101">
        <v>7.05</v>
      </c>
    </row>
    <row r="3550" spans="2:5" ht="50.1" customHeight="1">
      <c r="B3550" s="86">
        <v>89658</v>
      </c>
      <c r="C3550" s="8" t="s">
        <v>3523</v>
      </c>
      <c r="D3550" s="86" t="s">
        <v>6341</v>
      </c>
      <c r="E3550" s="101">
        <v>5.42</v>
      </c>
    </row>
    <row r="3551" spans="2:5" ht="50.1" customHeight="1">
      <c r="B3551" s="86">
        <v>89659</v>
      </c>
      <c r="C3551" s="8" t="s">
        <v>3524</v>
      </c>
      <c r="D3551" s="86" t="s">
        <v>6341</v>
      </c>
      <c r="E3551" s="101">
        <v>9.3000000000000007</v>
      </c>
    </row>
    <row r="3552" spans="2:5" ht="50.1" customHeight="1">
      <c r="B3552" s="86">
        <v>89660</v>
      </c>
      <c r="C3552" s="8" t="s">
        <v>3525</v>
      </c>
      <c r="D3552" s="86" t="s">
        <v>6341</v>
      </c>
      <c r="E3552" s="102">
        <v>5.08</v>
      </c>
    </row>
    <row r="3553" spans="2:5" ht="50.1" customHeight="1">
      <c r="B3553" s="86">
        <v>89661</v>
      </c>
      <c r="C3553" s="8" t="s">
        <v>3526</v>
      </c>
      <c r="D3553" s="86" t="s">
        <v>6341</v>
      </c>
      <c r="E3553" s="101">
        <v>12.25</v>
      </c>
    </row>
    <row r="3554" spans="2:5" ht="50.1" customHeight="1">
      <c r="B3554" s="86">
        <v>89662</v>
      </c>
      <c r="C3554" s="8" t="s">
        <v>3527</v>
      </c>
      <c r="D3554" s="86" t="s">
        <v>6341</v>
      </c>
      <c r="E3554" s="101">
        <v>18.57</v>
      </c>
    </row>
    <row r="3555" spans="2:5" ht="50.1" customHeight="1">
      <c r="B3555" s="86">
        <v>89663</v>
      </c>
      <c r="C3555" s="8" t="s">
        <v>3528</v>
      </c>
      <c r="D3555" s="86" t="s">
        <v>6341</v>
      </c>
      <c r="E3555" s="101">
        <v>7.98</v>
      </c>
    </row>
    <row r="3556" spans="2:5" ht="50.1" customHeight="1">
      <c r="B3556" s="86">
        <v>89664</v>
      </c>
      <c r="C3556" s="8" t="s">
        <v>3529</v>
      </c>
      <c r="D3556" s="86" t="s">
        <v>6341</v>
      </c>
      <c r="E3556" s="101">
        <v>9.3000000000000007</v>
      </c>
    </row>
    <row r="3557" spans="2:5" ht="50.1" customHeight="1">
      <c r="B3557" s="86">
        <v>89665</v>
      </c>
      <c r="C3557" s="8" t="s">
        <v>3530</v>
      </c>
      <c r="D3557" s="86" t="s">
        <v>6341</v>
      </c>
      <c r="E3557" s="101">
        <v>7.7</v>
      </c>
    </row>
    <row r="3558" spans="2:5" ht="50.1" customHeight="1">
      <c r="B3558" s="86">
        <v>89666</v>
      </c>
      <c r="C3558" s="8" t="s">
        <v>3531</v>
      </c>
      <c r="D3558" s="86" t="s">
        <v>6341</v>
      </c>
      <c r="E3558" s="101">
        <v>4.5</v>
      </c>
    </row>
    <row r="3559" spans="2:5" ht="50.1" customHeight="1">
      <c r="B3559" s="86">
        <v>89667</v>
      </c>
      <c r="C3559" s="8" t="s">
        <v>3532</v>
      </c>
      <c r="D3559" s="86" t="s">
        <v>6341</v>
      </c>
      <c r="E3559" s="101">
        <v>20.36</v>
      </c>
    </row>
    <row r="3560" spans="2:5" ht="50.1" customHeight="1">
      <c r="B3560" s="86">
        <v>89668</v>
      </c>
      <c r="C3560" s="8" t="s">
        <v>3533</v>
      </c>
      <c r="D3560" s="86" t="s">
        <v>6341</v>
      </c>
      <c r="E3560" s="101">
        <v>17.64</v>
      </c>
    </row>
    <row r="3561" spans="2:5" ht="50.1" customHeight="1">
      <c r="B3561" s="86">
        <v>89669</v>
      </c>
      <c r="C3561" s="8" t="s">
        <v>3534</v>
      </c>
      <c r="D3561" s="86" t="s">
        <v>6341</v>
      </c>
      <c r="E3561" s="101">
        <v>13</v>
      </c>
    </row>
    <row r="3562" spans="2:5" ht="50.1" customHeight="1">
      <c r="B3562" s="86">
        <v>89670</v>
      </c>
      <c r="C3562" s="8" t="s">
        <v>3535</v>
      </c>
      <c r="D3562" s="86" t="s">
        <v>6341</v>
      </c>
      <c r="E3562" s="101">
        <v>7.85</v>
      </c>
    </row>
    <row r="3563" spans="2:5" ht="50.1" customHeight="1">
      <c r="B3563" s="86">
        <v>89671</v>
      </c>
      <c r="C3563" s="8" t="s">
        <v>3536</v>
      </c>
      <c r="D3563" s="86" t="s">
        <v>6341</v>
      </c>
      <c r="E3563" s="101">
        <v>19.34</v>
      </c>
    </row>
    <row r="3564" spans="2:5" ht="50.1" customHeight="1">
      <c r="B3564" s="86">
        <v>89672</v>
      </c>
      <c r="C3564" s="8" t="s">
        <v>3537</v>
      </c>
      <c r="D3564" s="86" t="s">
        <v>6341</v>
      </c>
      <c r="E3564" s="101">
        <v>12.29</v>
      </c>
    </row>
    <row r="3565" spans="2:5" ht="50.1" customHeight="1">
      <c r="B3565" s="86">
        <v>89673</v>
      </c>
      <c r="C3565" s="8" t="s">
        <v>3538</v>
      </c>
      <c r="D3565" s="86" t="s">
        <v>6341</v>
      </c>
      <c r="E3565" s="101">
        <v>15.17</v>
      </c>
    </row>
    <row r="3566" spans="2:5" ht="50.1" customHeight="1">
      <c r="B3566" s="86">
        <v>89674</v>
      </c>
      <c r="C3566" s="8" t="s">
        <v>3539</v>
      </c>
      <c r="D3566" s="86" t="s">
        <v>6341</v>
      </c>
      <c r="E3566" s="101">
        <v>17.95</v>
      </c>
    </row>
    <row r="3567" spans="2:5" ht="50.1" customHeight="1">
      <c r="B3567" s="86">
        <v>89675</v>
      </c>
      <c r="C3567" s="8" t="s">
        <v>3540</v>
      </c>
      <c r="D3567" s="86" t="s">
        <v>6341</v>
      </c>
      <c r="E3567" s="101">
        <v>34.450000000000003</v>
      </c>
    </row>
    <row r="3568" spans="2:5" ht="50.1" customHeight="1">
      <c r="B3568" s="86">
        <v>89676</v>
      </c>
      <c r="C3568" s="8" t="s">
        <v>3541</v>
      </c>
      <c r="D3568" s="86" t="s">
        <v>6341</v>
      </c>
      <c r="E3568" s="101">
        <v>27.19</v>
      </c>
    </row>
    <row r="3569" spans="2:5" ht="50.1" customHeight="1">
      <c r="B3569" s="86">
        <v>89677</v>
      </c>
      <c r="C3569" s="8" t="s">
        <v>3542</v>
      </c>
      <c r="D3569" s="86" t="s">
        <v>6341</v>
      </c>
      <c r="E3569" s="101">
        <v>36.83</v>
      </c>
    </row>
    <row r="3570" spans="2:5" ht="50.1" customHeight="1">
      <c r="B3570" s="86">
        <v>89678</v>
      </c>
      <c r="C3570" s="8" t="s">
        <v>3543</v>
      </c>
      <c r="D3570" s="86" t="s">
        <v>6341</v>
      </c>
      <c r="E3570" s="101">
        <v>5.87</v>
      </c>
    </row>
    <row r="3571" spans="2:5" ht="50.1" customHeight="1">
      <c r="B3571" s="86">
        <v>89679</v>
      </c>
      <c r="C3571" s="8" t="s">
        <v>3544</v>
      </c>
      <c r="D3571" s="86" t="s">
        <v>6341</v>
      </c>
      <c r="E3571" s="101">
        <v>59.47</v>
      </c>
    </row>
    <row r="3572" spans="2:5" ht="50.1" customHeight="1">
      <c r="B3572" s="86">
        <v>89680</v>
      </c>
      <c r="C3572" s="8" t="s">
        <v>3545</v>
      </c>
      <c r="D3572" s="86" t="s">
        <v>6341</v>
      </c>
      <c r="E3572" s="101">
        <v>12.11</v>
      </c>
    </row>
    <row r="3573" spans="2:5" ht="50.1" customHeight="1">
      <c r="B3573" s="86">
        <v>89681</v>
      </c>
      <c r="C3573" s="8" t="s">
        <v>3546</v>
      </c>
      <c r="D3573" s="86" t="s">
        <v>6341</v>
      </c>
      <c r="E3573" s="101">
        <v>40.840000000000003</v>
      </c>
    </row>
    <row r="3574" spans="2:5" ht="50.1" customHeight="1">
      <c r="B3574" s="86">
        <v>89682</v>
      </c>
      <c r="C3574" s="8" t="s">
        <v>3547</v>
      </c>
      <c r="D3574" s="86" t="s">
        <v>6341</v>
      </c>
      <c r="E3574" s="101">
        <v>18.75</v>
      </c>
    </row>
    <row r="3575" spans="2:5" ht="50.1" customHeight="1">
      <c r="B3575" s="86">
        <v>89684</v>
      </c>
      <c r="C3575" s="8" t="s">
        <v>3548</v>
      </c>
      <c r="D3575" s="86" t="s">
        <v>6341</v>
      </c>
      <c r="E3575" s="101">
        <v>25.87</v>
      </c>
    </row>
    <row r="3576" spans="2:5" ht="50.1" customHeight="1">
      <c r="B3576" s="86">
        <v>89685</v>
      </c>
      <c r="C3576" s="8" t="s">
        <v>3549</v>
      </c>
      <c r="D3576" s="86" t="s">
        <v>6341</v>
      </c>
      <c r="E3576" s="101">
        <v>28.01</v>
      </c>
    </row>
    <row r="3577" spans="2:5" ht="50.1" customHeight="1">
      <c r="B3577" s="86">
        <v>89686</v>
      </c>
      <c r="C3577" s="8" t="s">
        <v>3550</v>
      </c>
      <c r="D3577" s="86" t="s">
        <v>6341</v>
      </c>
      <c r="E3577" s="101">
        <v>96.3</v>
      </c>
    </row>
    <row r="3578" spans="2:5" ht="50.1" customHeight="1">
      <c r="B3578" s="86">
        <v>89687</v>
      </c>
      <c r="C3578" s="8" t="s">
        <v>3551</v>
      </c>
      <c r="D3578" s="86" t="s">
        <v>6341</v>
      </c>
      <c r="E3578" s="101">
        <v>23.99</v>
      </c>
    </row>
    <row r="3579" spans="2:5" ht="50.1" customHeight="1">
      <c r="B3579" s="86">
        <v>89689</v>
      </c>
      <c r="C3579" s="8" t="s">
        <v>3552</v>
      </c>
      <c r="D3579" s="86" t="s">
        <v>6341</v>
      </c>
      <c r="E3579" s="101">
        <v>20.170000000000002</v>
      </c>
    </row>
    <row r="3580" spans="2:5" ht="50.1" customHeight="1">
      <c r="B3580" s="86">
        <v>89690</v>
      </c>
      <c r="C3580" s="8" t="s">
        <v>3553</v>
      </c>
      <c r="D3580" s="86" t="s">
        <v>6341</v>
      </c>
      <c r="E3580" s="101">
        <v>42.34</v>
      </c>
    </row>
    <row r="3581" spans="2:5" ht="50.1" customHeight="1">
      <c r="B3581" s="86">
        <v>89691</v>
      </c>
      <c r="C3581" s="8" t="s">
        <v>3554</v>
      </c>
      <c r="D3581" s="86" t="s">
        <v>6341</v>
      </c>
      <c r="E3581" s="101">
        <v>7.57</v>
      </c>
    </row>
    <row r="3582" spans="2:5" ht="50.1" customHeight="1">
      <c r="B3582" s="86">
        <v>89692</v>
      </c>
      <c r="C3582" s="8" t="s">
        <v>3555</v>
      </c>
      <c r="D3582" s="86" t="s">
        <v>6341</v>
      </c>
      <c r="E3582" s="101">
        <v>39.99</v>
      </c>
    </row>
    <row r="3583" spans="2:5" ht="50.1" customHeight="1">
      <c r="B3583" s="86">
        <v>89693</v>
      </c>
      <c r="C3583" s="8" t="s">
        <v>3556</v>
      </c>
      <c r="D3583" s="86" t="s">
        <v>6341</v>
      </c>
      <c r="E3583" s="102">
        <v>38.82</v>
      </c>
    </row>
    <row r="3584" spans="2:5" ht="50.1" customHeight="1">
      <c r="B3584" s="86">
        <v>89694</v>
      </c>
      <c r="C3584" s="8" t="s">
        <v>3557</v>
      </c>
      <c r="D3584" s="86" t="s">
        <v>6341</v>
      </c>
      <c r="E3584" s="101">
        <v>11.91</v>
      </c>
    </row>
    <row r="3585" spans="2:5" ht="50.1" customHeight="1">
      <c r="B3585" s="86">
        <v>89695</v>
      </c>
      <c r="C3585" s="8" t="s">
        <v>3558</v>
      </c>
      <c r="D3585" s="86" t="s">
        <v>6341</v>
      </c>
      <c r="E3585" s="101">
        <v>11.09</v>
      </c>
    </row>
    <row r="3586" spans="2:5" ht="50.1" customHeight="1">
      <c r="B3586" s="86">
        <v>89696</v>
      </c>
      <c r="C3586" s="8" t="s">
        <v>3559</v>
      </c>
      <c r="D3586" s="86" t="s">
        <v>6341</v>
      </c>
      <c r="E3586" s="101">
        <v>35.22</v>
      </c>
    </row>
    <row r="3587" spans="2:5" ht="50.1" customHeight="1">
      <c r="B3587" s="86">
        <v>89697</v>
      </c>
      <c r="C3587" s="8" t="s">
        <v>3560</v>
      </c>
      <c r="D3587" s="86" t="s">
        <v>6341</v>
      </c>
      <c r="E3587" s="101">
        <v>9.2799999999999994</v>
      </c>
    </row>
    <row r="3588" spans="2:5" ht="50.1" customHeight="1">
      <c r="B3588" s="86">
        <v>89698</v>
      </c>
      <c r="C3588" s="8" t="s">
        <v>3561</v>
      </c>
      <c r="D3588" s="86" t="s">
        <v>6341</v>
      </c>
      <c r="E3588" s="101">
        <v>124.11</v>
      </c>
    </row>
    <row r="3589" spans="2:5" ht="50.1" customHeight="1">
      <c r="B3589" s="86">
        <v>89699</v>
      </c>
      <c r="C3589" s="8" t="s">
        <v>3562</v>
      </c>
      <c r="D3589" s="86" t="s">
        <v>6341</v>
      </c>
      <c r="E3589" s="101">
        <v>106.84</v>
      </c>
    </row>
    <row r="3590" spans="2:5" ht="50.1" customHeight="1">
      <c r="B3590" s="86">
        <v>89700</v>
      </c>
      <c r="C3590" s="8" t="s">
        <v>3563</v>
      </c>
      <c r="D3590" s="86" t="s">
        <v>6341</v>
      </c>
      <c r="E3590" s="101">
        <v>13</v>
      </c>
    </row>
    <row r="3591" spans="2:5" ht="50.1" customHeight="1">
      <c r="B3591" s="86">
        <v>89701</v>
      </c>
      <c r="C3591" s="8" t="s">
        <v>3564</v>
      </c>
      <c r="D3591" s="86" t="s">
        <v>6341</v>
      </c>
      <c r="E3591" s="102">
        <v>84.27</v>
      </c>
    </row>
    <row r="3592" spans="2:5" ht="50.1" customHeight="1">
      <c r="B3592" s="86">
        <v>89702</v>
      </c>
      <c r="C3592" s="8" t="s">
        <v>3565</v>
      </c>
      <c r="D3592" s="86" t="s">
        <v>6341</v>
      </c>
      <c r="E3592" s="101">
        <v>13</v>
      </c>
    </row>
    <row r="3593" spans="2:5" ht="50.1" customHeight="1">
      <c r="B3593" s="86">
        <v>89703</v>
      </c>
      <c r="C3593" s="8" t="s">
        <v>3566</v>
      </c>
      <c r="D3593" s="86" t="s">
        <v>6341</v>
      </c>
      <c r="E3593" s="101">
        <v>28.1</v>
      </c>
    </row>
    <row r="3594" spans="2:5" ht="50.1" customHeight="1">
      <c r="B3594" s="86">
        <v>89704</v>
      </c>
      <c r="C3594" s="8" t="s">
        <v>3567</v>
      </c>
      <c r="D3594" s="86" t="s">
        <v>6341</v>
      </c>
      <c r="E3594" s="101">
        <v>67.239999999999995</v>
      </c>
    </row>
    <row r="3595" spans="2:5" ht="50.1" customHeight="1">
      <c r="B3595" s="86">
        <v>89705</v>
      </c>
      <c r="C3595" s="8" t="s">
        <v>3568</v>
      </c>
      <c r="D3595" s="86" t="s">
        <v>6341</v>
      </c>
      <c r="E3595" s="101">
        <v>14.82</v>
      </c>
    </row>
    <row r="3596" spans="2:5" ht="50.1" customHeight="1">
      <c r="B3596" s="86">
        <v>89706</v>
      </c>
      <c r="C3596" s="8" t="s">
        <v>3569</v>
      </c>
      <c r="D3596" s="86" t="s">
        <v>6341</v>
      </c>
      <c r="E3596" s="101">
        <v>31.25</v>
      </c>
    </row>
    <row r="3597" spans="2:5" ht="50.1" customHeight="1">
      <c r="B3597" s="86">
        <v>89718</v>
      </c>
      <c r="C3597" s="8" t="s">
        <v>3570</v>
      </c>
      <c r="D3597" s="86" t="s">
        <v>6581</v>
      </c>
      <c r="E3597" s="101">
        <v>29.19</v>
      </c>
    </row>
    <row r="3598" spans="2:5" ht="50.1" customHeight="1">
      <c r="B3598" s="86">
        <v>89719</v>
      </c>
      <c r="C3598" s="8" t="s">
        <v>3571</v>
      </c>
      <c r="D3598" s="86" t="s">
        <v>6341</v>
      </c>
      <c r="E3598" s="101">
        <v>6.34</v>
      </c>
    </row>
    <row r="3599" spans="2:5" ht="50.1" customHeight="1">
      <c r="B3599" s="86">
        <v>89720</v>
      </c>
      <c r="C3599" s="8" t="s">
        <v>3572</v>
      </c>
      <c r="D3599" s="86" t="s">
        <v>6341</v>
      </c>
      <c r="E3599" s="101">
        <v>7.44</v>
      </c>
    </row>
    <row r="3600" spans="2:5" ht="50.1" customHeight="1">
      <c r="B3600" s="86">
        <v>89721</v>
      </c>
      <c r="C3600" s="8" t="s">
        <v>3573</v>
      </c>
      <c r="D3600" s="86" t="s">
        <v>6341</v>
      </c>
      <c r="E3600" s="101">
        <v>7.81</v>
      </c>
    </row>
    <row r="3601" spans="2:5" ht="50.1" customHeight="1">
      <c r="B3601" s="86">
        <v>89722</v>
      </c>
      <c r="C3601" s="8" t="s">
        <v>21826</v>
      </c>
      <c r="D3601" s="86" t="s">
        <v>6341</v>
      </c>
      <c r="E3601" s="101">
        <v>13.04</v>
      </c>
    </row>
    <row r="3602" spans="2:5" ht="50.1" customHeight="1">
      <c r="B3602" s="86">
        <v>89723</v>
      </c>
      <c r="C3602" s="8" t="s">
        <v>3574</v>
      </c>
      <c r="D3602" s="86" t="s">
        <v>6341</v>
      </c>
      <c r="E3602" s="101">
        <v>10.25</v>
      </c>
    </row>
    <row r="3603" spans="2:5" ht="50.1" customHeight="1">
      <c r="B3603" s="86">
        <v>89724</v>
      </c>
      <c r="C3603" s="8" t="s">
        <v>3575</v>
      </c>
      <c r="D3603" s="86" t="s">
        <v>6341</v>
      </c>
      <c r="E3603" s="101">
        <v>6.2</v>
      </c>
    </row>
    <row r="3604" spans="2:5" ht="50.1" customHeight="1">
      <c r="B3604" s="86">
        <v>89725</v>
      </c>
      <c r="C3604" s="8" t="s">
        <v>3576</v>
      </c>
      <c r="D3604" s="86" t="s">
        <v>6341</v>
      </c>
      <c r="E3604" s="101">
        <v>10</v>
      </c>
    </row>
    <row r="3605" spans="2:5" ht="50.1" customHeight="1">
      <c r="B3605" s="86">
        <v>89726</v>
      </c>
      <c r="C3605" s="8" t="s">
        <v>3577</v>
      </c>
      <c r="D3605" s="86" t="s">
        <v>6341</v>
      </c>
      <c r="E3605" s="101">
        <v>4.7300000000000004</v>
      </c>
    </row>
    <row r="3606" spans="2:5" ht="50.1" customHeight="1">
      <c r="B3606" s="86">
        <v>89727</v>
      </c>
      <c r="C3606" s="8" t="s">
        <v>3578</v>
      </c>
      <c r="D3606" s="86" t="s">
        <v>6341</v>
      </c>
      <c r="E3606" s="101">
        <v>11.18</v>
      </c>
    </row>
    <row r="3607" spans="2:5" ht="50.1" customHeight="1">
      <c r="B3607" s="86">
        <v>89728</v>
      </c>
      <c r="C3607" s="8" t="s">
        <v>3579</v>
      </c>
      <c r="D3607" s="86" t="s">
        <v>6341</v>
      </c>
      <c r="E3607" s="101">
        <v>6.56</v>
      </c>
    </row>
    <row r="3608" spans="2:5" ht="50.1" customHeight="1">
      <c r="B3608" s="86">
        <v>89729</v>
      </c>
      <c r="C3608" s="8" t="s">
        <v>3580</v>
      </c>
      <c r="D3608" s="86" t="s">
        <v>6341</v>
      </c>
      <c r="E3608" s="101">
        <v>15.47</v>
      </c>
    </row>
    <row r="3609" spans="2:5" ht="50.1" customHeight="1">
      <c r="B3609" s="86">
        <v>89730</v>
      </c>
      <c r="C3609" s="8" t="s">
        <v>3581</v>
      </c>
      <c r="D3609" s="86" t="s">
        <v>6341</v>
      </c>
      <c r="E3609" s="101">
        <v>7.04</v>
      </c>
    </row>
    <row r="3610" spans="2:5" ht="50.1" customHeight="1">
      <c r="B3610" s="86">
        <v>89731</v>
      </c>
      <c r="C3610" s="8" t="s">
        <v>3582</v>
      </c>
      <c r="D3610" s="86" t="s">
        <v>6341</v>
      </c>
      <c r="E3610" s="101">
        <v>6.94</v>
      </c>
    </row>
    <row r="3611" spans="2:5" ht="50.1" customHeight="1">
      <c r="B3611" s="86">
        <v>89732</v>
      </c>
      <c r="C3611" s="8" t="s">
        <v>3583</v>
      </c>
      <c r="D3611" s="86" t="s">
        <v>6341</v>
      </c>
      <c r="E3611" s="101">
        <v>7.29</v>
      </c>
    </row>
    <row r="3612" spans="2:5" ht="50.1" customHeight="1">
      <c r="B3612" s="86">
        <v>89733</v>
      </c>
      <c r="C3612" s="8" t="s">
        <v>3584</v>
      </c>
      <c r="D3612" s="86" t="s">
        <v>6341</v>
      </c>
      <c r="E3612" s="101">
        <v>11.03</v>
      </c>
    </row>
    <row r="3613" spans="2:5" ht="50.1" customHeight="1">
      <c r="B3613" s="86">
        <v>89734</v>
      </c>
      <c r="C3613" s="8" t="s">
        <v>3585</v>
      </c>
      <c r="D3613" s="86" t="s">
        <v>6341</v>
      </c>
      <c r="E3613" s="101">
        <v>15.47</v>
      </c>
    </row>
    <row r="3614" spans="2:5" ht="50.1" customHeight="1">
      <c r="B3614" s="86">
        <v>89735</v>
      </c>
      <c r="C3614" s="8" t="s">
        <v>3586</v>
      </c>
      <c r="D3614" s="86" t="s">
        <v>6341</v>
      </c>
      <c r="E3614" s="101">
        <v>11.6</v>
      </c>
    </row>
    <row r="3615" spans="2:5" ht="50.1" customHeight="1">
      <c r="B3615" s="86">
        <v>89736</v>
      </c>
      <c r="C3615" s="8" t="s">
        <v>3587</v>
      </c>
      <c r="D3615" s="86" t="s">
        <v>6341</v>
      </c>
      <c r="E3615" s="101">
        <v>4.2300000000000004</v>
      </c>
    </row>
    <row r="3616" spans="2:5" ht="50.1" customHeight="1">
      <c r="B3616" s="86">
        <v>89737</v>
      </c>
      <c r="C3616" s="8" t="s">
        <v>3588</v>
      </c>
      <c r="D3616" s="86" t="s">
        <v>6341</v>
      </c>
      <c r="E3616" s="101">
        <v>11.72</v>
      </c>
    </row>
    <row r="3617" spans="2:5" ht="50.1" customHeight="1">
      <c r="B3617" s="86">
        <v>89738</v>
      </c>
      <c r="C3617" s="8" t="s">
        <v>3589</v>
      </c>
      <c r="D3617" s="86" t="s">
        <v>6341</v>
      </c>
      <c r="E3617" s="101">
        <v>8.11</v>
      </c>
    </row>
    <row r="3618" spans="2:5" ht="50.1" customHeight="1">
      <c r="B3618" s="86">
        <v>89739</v>
      </c>
      <c r="C3618" s="8" t="s">
        <v>3590</v>
      </c>
      <c r="D3618" s="86" t="s">
        <v>6341</v>
      </c>
      <c r="E3618" s="101">
        <v>12.21</v>
      </c>
    </row>
    <row r="3619" spans="2:5" ht="50.1" customHeight="1">
      <c r="B3619" s="86">
        <v>89740</v>
      </c>
      <c r="C3619" s="8" t="s">
        <v>3591</v>
      </c>
      <c r="D3619" s="86" t="s">
        <v>6341</v>
      </c>
      <c r="E3619" s="101">
        <v>3.89</v>
      </c>
    </row>
    <row r="3620" spans="2:5" ht="50.1" customHeight="1">
      <c r="B3620" s="86">
        <v>89741</v>
      </c>
      <c r="C3620" s="8" t="s">
        <v>3592</v>
      </c>
      <c r="D3620" s="86" t="s">
        <v>6341</v>
      </c>
      <c r="E3620" s="101">
        <v>11.06</v>
      </c>
    </row>
    <row r="3621" spans="2:5" ht="50.1" customHeight="1">
      <c r="B3621" s="86">
        <v>89742</v>
      </c>
      <c r="C3621" s="8" t="s">
        <v>3593</v>
      </c>
      <c r="D3621" s="86" t="s">
        <v>6341</v>
      </c>
      <c r="E3621" s="101">
        <v>18.8</v>
      </c>
    </row>
    <row r="3622" spans="2:5" ht="50.1" customHeight="1">
      <c r="B3622" s="86">
        <v>89743</v>
      </c>
      <c r="C3622" s="8" t="s">
        <v>3594</v>
      </c>
      <c r="D3622" s="86" t="s">
        <v>6341</v>
      </c>
      <c r="E3622" s="101">
        <v>25.91</v>
      </c>
    </row>
    <row r="3623" spans="2:5" ht="50.1" customHeight="1">
      <c r="B3623" s="86">
        <v>89744</v>
      </c>
      <c r="C3623" s="8" t="s">
        <v>3595</v>
      </c>
      <c r="D3623" s="86" t="s">
        <v>6341</v>
      </c>
      <c r="E3623" s="101">
        <v>15.27</v>
      </c>
    </row>
    <row r="3624" spans="2:5" ht="50.1" customHeight="1">
      <c r="B3624" s="86">
        <v>89745</v>
      </c>
      <c r="C3624" s="8" t="s">
        <v>3596</v>
      </c>
      <c r="D3624" s="86" t="s">
        <v>6341</v>
      </c>
      <c r="E3624" s="101">
        <v>17.38</v>
      </c>
    </row>
    <row r="3625" spans="2:5" ht="50.1" customHeight="1">
      <c r="B3625" s="86">
        <v>89746</v>
      </c>
      <c r="C3625" s="8" t="s">
        <v>3597</v>
      </c>
      <c r="D3625" s="86" t="s">
        <v>6341</v>
      </c>
      <c r="E3625" s="101">
        <v>15.23</v>
      </c>
    </row>
    <row r="3626" spans="2:5" ht="50.1" customHeight="1">
      <c r="B3626" s="86">
        <v>89747</v>
      </c>
      <c r="C3626" s="8" t="s">
        <v>3598</v>
      </c>
      <c r="D3626" s="86" t="s">
        <v>6341</v>
      </c>
      <c r="E3626" s="101">
        <v>6.79</v>
      </c>
    </row>
    <row r="3627" spans="2:5" ht="50.1" customHeight="1">
      <c r="B3627" s="86">
        <v>89748</v>
      </c>
      <c r="C3627" s="8" t="s">
        <v>3599</v>
      </c>
      <c r="D3627" s="86" t="s">
        <v>6341</v>
      </c>
      <c r="E3627" s="101">
        <v>22.97</v>
      </c>
    </row>
    <row r="3628" spans="2:5" ht="50.1" customHeight="1">
      <c r="B3628" s="86">
        <v>89749</v>
      </c>
      <c r="C3628" s="8" t="s">
        <v>3600</v>
      </c>
      <c r="D3628" s="86" t="s">
        <v>6341</v>
      </c>
      <c r="E3628" s="101">
        <v>8.11</v>
      </c>
    </row>
    <row r="3629" spans="2:5" ht="50.1" customHeight="1">
      <c r="B3629" s="86">
        <v>89750</v>
      </c>
      <c r="C3629" s="8" t="s">
        <v>3601</v>
      </c>
      <c r="D3629" s="86" t="s">
        <v>6341</v>
      </c>
      <c r="E3629" s="101">
        <v>36.65</v>
      </c>
    </row>
    <row r="3630" spans="2:5" ht="50.1" customHeight="1">
      <c r="B3630" s="86">
        <v>89751</v>
      </c>
      <c r="C3630" s="8" t="s">
        <v>3602</v>
      </c>
      <c r="D3630" s="86" t="s">
        <v>6341</v>
      </c>
      <c r="E3630" s="101">
        <v>3.31</v>
      </c>
    </row>
    <row r="3631" spans="2:5" ht="50.1" customHeight="1">
      <c r="B3631" s="86">
        <v>89752</v>
      </c>
      <c r="C3631" s="8" t="s">
        <v>3603</v>
      </c>
      <c r="D3631" s="86" t="s">
        <v>6341</v>
      </c>
      <c r="E3631" s="101">
        <v>3.91</v>
      </c>
    </row>
    <row r="3632" spans="2:5" ht="50.1" customHeight="1">
      <c r="B3632" s="86">
        <v>89753</v>
      </c>
      <c r="C3632" s="8" t="s">
        <v>3604</v>
      </c>
      <c r="D3632" s="86" t="s">
        <v>6341</v>
      </c>
      <c r="E3632" s="101">
        <v>5.54</v>
      </c>
    </row>
    <row r="3633" spans="2:5" ht="50.1" customHeight="1">
      <c r="B3633" s="86">
        <v>89754</v>
      </c>
      <c r="C3633" s="8" t="s">
        <v>3605</v>
      </c>
      <c r="D3633" s="86" t="s">
        <v>6341</v>
      </c>
      <c r="E3633" s="101">
        <v>9.6999999999999993</v>
      </c>
    </row>
    <row r="3634" spans="2:5" ht="50.1" customHeight="1">
      <c r="B3634" s="86">
        <v>89755</v>
      </c>
      <c r="C3634" s="8" t="s">
        <v>3606</v>
      </c>
      <c r="D3634" s="86" t="s">
        <v>6341</v>
      </c>
      <c r="E3634" s="101">
        <v>6.48</v>
      </c>
    </row>
    <row r="3635" spans="2:5" ht="50.1" customHeight="1">
      <c r="B3635" s="86">
        <v>89756</v>
      </c>
      <c r="C3635" s="8" t="s">
        <v>3607</v>
      </c>
      <c r="D3635" s="86" t="s">
        <v>6341</v>
      </c>
      <c r="E3635" s="102">
        <v>10.92</v>
      </c>
    </row>
    <row r="3636" spans="2:5" ht="50.1" customHeight="1">
      <c r="B3636" s="86">
        <v>89757</v>
      </c>
      <c r="C3636" s="8" t="s">
        <v>3608</v>
      </c>
      <c r="D3636" s="86" t="s">
        <v>6341</v>
      </c>
      <c r="E3636" s="102">
        <v>16.579999999999998</v>
      </c>
    </row>
    <row r="3637" spans="2:5" ht="50.1" customHeight="1">
      <c r="B3637" s="86">
        <v>89758</v>
      </c>
      <c r="C3637" s="8" t="s">
        <v>3609</v>
      </c>
      <c r="D3637" s="86" t="s">
        <v>6341</v>
      </c>
      <c r="E3637" s="102">
        <v>25.82</v>
      </c>
    </row>
    <row r="3638" spans="2:5" ht="50.1" customHeight="1">
      <c r="B3638" s="86">
        <v>89759</v>
      </c>
      <c r="C3638" s="8" t="s">
        <v>3610</v>
      </c>
      <c r="D3638" s="86" t="s">
        <v>6341</v>
      </c>
      <c r="E3638" s="102">
        <v>4.5</v>
      </c>
    </row>
    <row r="3639" spans="2:5" ht="50.1" customHeight="1">
      <c r="B3639" s="86">
        <v>89760</v>
      </c>
      <c r="C3639" s="8" t="s">
        <v>3611</v>
      </c>
      <c r="D3639" s="86" t="s">
        <v>6341</v>
      </c>
      <c r="E3639" s="102">
        <v>10.48</v>
      </c>
    </row>
    <row r="3640" spans="2:5" ht="50.1" customHeight="1">
      <c r="B3640" s="86">
        <v>89761</v>
      </c>
      <c r="C3640" s="8" t="s">
        <v>3612</v>
      </c>
      <c r="D3640" s="86" t="s">
        <v>6341</v>
      </c>
      <c r="E3640" s="102">
        <v>17.12</v>
      </c>
    </row>
    <row r="3641" spans="2:5" ht="50.1" customHeight="1">
      <c r="B3641" s="86">
        <v>89762</v>
      </c>
      <c r="C3641" s="8" t="s">
        <v>3613</v>
      </c>
      <c r="D3641" s="86" t="s">
        <v>6341</v>
      </c>
      <c r="E3641" s="102">
        <v>24.24</v>
      </c>
    </row>
    <row r="3642" spans="2:5" ht="50.1" customHeight="1">
      <c r="B3642" s="86">
        <v>89763</v>
      </c>
      <c r="C3642" s="8" t="s">
        <v>3614</v>
      </c>
      <c r="D3642" s="86" t="s">
        <v>6341</v>
      </c>
      <c r="E3642" s="102">
        <v>94.67</v>
      </c>
    </row>
    <row r="3643" spans="2:5" ht="50.1" customHeight="1">
      <c r="B3643" s="86">
        <v>89764</v>
      </c>
      <c r="C3643" s="8" t="s">
        <v>3615</v>
      </c>
      <c r="D3643" s="86" t="s">
        <v>6341</v>
      </c>
      <c r="E3643" s="102">
        <v>18.54</v>
      </c>
    </row>
    <row r="3644" spans="2:5" ht="50.1" customHeight="1">
      <c r="B3644" s="86">
        <v>89765</v>
      </c>
      <c r="C3644" s="8" t="s">
        <v>3616</v>
      </c>
      <c r="D3644" s="86" t="s">
        <v>6341</v>
      </c>
      <c r="E3644" s="102">
        <v>8.17</v>
      </c>
    </row>
    <row r="3645" spans="2:5" ht="50.1" customHeight="1">
      <c r="B3645" s="86">
        <v>89766</v>
      </c>
      <c r="C3645" s="8" t="s">
        <v>3617</v>
      </c>
      <c r="D3645" s="86" t="s">
        <v>6341</v>
      </c>
      <c r="E3645" s="102">
        <v>11.89</v>
      </c>
    </row>
    <row r="3646" spans="2:5" ht="50.1" customHeight="1">
      <c r="B3646" s="86">
        <v>89767</v>
      </c>
      <c r="C3646" s="8" t="s">
        <v>3618</v>
      </c>
      <c r="D3646" s="86" t="s">
        <v>6341</v>
      </c>
      <c r="E3646" s="101">
        <v>11.89</v>
      </c>
    </row>
    <row r="3647" spans="2:5" ht="50.1" customHeight="1">
      <c r="B3647" s="86">
        <v>89768</v>
      </c>
      <c r="C3647" s="8" t="s">
        <v>3619</v>
      </c>
      <c r="D3647" s="86" t="s">
        <v>6341</v>
      </c>
      <c r="E3647" s="101">
        <v>12.03</v>
      </c>
    </row>
    <row r="3648" spans="2:5" ht="50.1" customHeight="1">
      <c r="B3648" s="86">
        <v>89769</v>
      </c>
      <c r="C3648" s="8" t="s">
        <v>3620</v>
      </c>
      <c r="D3648" s="86" t="s">
        <v>6341</v>
      </c>
      <c r="E3648" s="101">
        <v>27.95</v>
      </c>
    </row>
    <row r="3649" spans="2:5" ht="50.1" customHeight="1">
      <c r="B3649" s="86">
        <v>89772</v>
      </c>
      <c r="C3649" s="8" t="s">
        <v>3621</v>
      </c>
      <c r="D3649" s="86" t="s">
        <v>6581</v>
      </c>
      <c r="E3649" s="101">
        <v>52.37</v>
      </c>
    </row>
    <row r="3650" spans="2:5" ht="50.1" customHeight="1">
      <c r="B3650" s="86">
        <v>89774</v>
      </c>
      <c r="C3650" s="8" t="s">
        <v>3622</v>
      </c>
      <c r="D3650" s="86" t="s">
        <v>6341</v>
      </c>
      <c r="E3650" s="101">
        <v>9.19</v>
      </c>
    </row>
    <row r="3651" spans="2:5" ht="50.1" customHeight="1">
      <c r="B3651" s="86">
        <v>89776</v>
      </c>
      <c r="C3651" s="8" t="s">
        <v>3623</v>
      </c>
      <c r="D3651" s="86" t="s">
        <v>6341</v>
      </c>
      <c r="E3651" s="101">
        <v>12.4</v>
      </c>
    </row>
    <row r="3652" spans="2:5" ht="50.1" customHeight="1">
      <c r="B3652" s="86">
        <v>89777</v>
      </c>
      <c r="C3652" s="8" t="s">
        <v>3624</v>
      </c>
      <c r="D3652" s="86" t="s">
        <v>6341</v>
      </c>
      <c r="E3652" s="101">
        <v>14.34</v>
      </c>
    </row>
    <row r="3653" spans="2:5" ht="50.1" customHeight="1">
      <c r="B3653" s="86">
        <v>89778</v>
      </c>
      <c r="C3653" s="8" t="s">
        <v>3625</v>
      </c>
      <c r="D3653" s="86" t="s">
        <v>6341</v>
      </c>
      <c r="E3653" s="101">
        <v>11.58</v>
      </c>
    </row>
    <row r="3654" spans="2:5" ht="50.1" customHeight="1">
      <c r="B3654" s="86">
        <v>89779</v>
      </c>
      <c r="C3654" s="8" t="s">
        <v>3626</v>
      </c>
      <c r="D3654" s="86" t="s">
        <v>6341</v>
      </c>
      <c r="E3654" s="101">
        <v>17.53</v>
      </c>
    </row>
    <row r="3655" spans="2:5" ht="50.1" customHeight="1">
      <c r="B3655" s="86">
        <v>89780</v>
      </c>
      <c r="C3655" s="8" t="s">
        <v>3627</v>
      </c>
      <c r="D3655" s="86" t="s">
        <v>6341</v>
      </c>
      <c r="E3655" s="101">
        <v>14.34</v>
      </c>
    </row>
    <row r="3656" spans="2:5" ht="50.1" customHeight="1">
      <c r="B3656" s="86">
        <v>89781</v>
      </c>
      <c r="C3656" s="8" t="s">
        <v>3628</v>
      </c>
      <c r="D3656" s="86" t="s">
        <v>6341</v>
      </c>
      <c r="E3656" s="101">
        <v>21.31</v>
      </c>
    </row>
    <row r="3657" spans="2:5" ht="50.1" customHeight="1">
      <c r="B3657" s="86">
        <v>89782</v>
      </c>
      <c r="C3657" s="8" t="s">
        <v>3629</v>
      </c>
      <c r="D3657" s="86" t="s">
        <v>6341</v>
      </c>
      <c r="E3657" s="101">
        <v>7.59</v>
      </c>
    </row>
    <row r="3658" spans="2:5" ht="50.1" customHeight="1">
      <c r="B3658" s="86">
        <v>89783</v>
      </c>
      <c r="C3658" s="8" t="s">
        <v>3630</v>
      </c>
      <c r="D3658" s="86" t="s">
        <v>6341</v>
      </c>
      <c r="E3658" s="101">
        <v>7.74</v>
      </c>
    </row>
    <row r="3659" spans="2:5" ht="50.1" customHeight="1">
      <c r="B3659" s="86">
        <v>89784</v>
      </c>
      <c r="C3659" s="8" t="s">
        <v>3631</v>
      </c>
      <c r="D3659" s="86" t="s">
        <v>6341</v>
      </c>
      <c r="E3659" s="101">
        <v>12.17</v>
      </c>
    </row>
    <row r="3660" spans="2:5" ht="50.1" customHeight="1">
      <c r="B3660" s="86">
        <v>89785</v>
      </c>
      <c r="C3660" s="8" t="s">
        <v>3632</v>
      </c>
      <c r="D3660" s="86" t="s">
        <v>6341</v>
      </c>
      <c r="E3660" s="101">
        <v>13.16</v>
      </c>
    </row>
    <row r="3661" spans="2:5" ht="50.1" customHeight="1">
      <c r="B3661" s="86">
        <v>89786</v>
      </c>
      <c r="C3661" s="8" t="s">
        <v>3633</v>
      </c>
      <c r="D3661" s="86" t="s">
        <v>6341</v>
      </c>
      <c r="E3661" s="102">
        <v>19.899999999999999</v>
      </c>
    </row>
    <row r="3662" spans="2:5" ht="50.1" customHeight="1">
      <c r="B3662" s="86">
        <v>89787</v>
      </c>
      <c r="C3662" s="8" t="s">
        <v>3634</v>
      </c>
      <c r="D3662" s="86" t="s">
        <v>6341</v>
      </c>
      <c r="E3662" s="101">
        <v>21.31</v>
      </c>
    </row>
    <row r="3663" spans="2:5" ht="50.1" customHeight="1">
      <c r="B3663" s="86">
        <v>89788</v>
      </c>
      <c r="C3663" s="8" t="s">
        <v>3635</v>
      </c>
      <c r="D3663" s="86" t="s">
        <v>6341</v>
      </c>
      <c r="E3663" s="102">
        <v>41.58</v>
      </c>
    </row>
    <row r="3664" spans="2:5" ht="50.1" customHeight="1">
      <c r="B3664" s="86">
        <v>89789</v>
      </c>
      <c r="C3664" s="8" t="s">
        <v>3636</v>
      </c>
      <c r="D3664" s="86" t="s">
        <v>6341</v>
      </c>
      <c r="E3664" s="101">
        <v>42.23</v>
      </c>
    </row>
    <row r="3665" spans="2:5" ht="50.1" customHeight="1">
      <c r="B3665" s="86">
        <v>89790</v>
      </c>
      <c r="C3665" s="8" t="s">
        <v>3637</v>
      </c>
      <c r="D3665" s="86" t="s">
        <v>6341</v>
      </c>
      <c r="E3665" s="102">
        <v>102.69</v>
      </c>
    </row>
    <row r="3666" spans="2:5" ht="50.1" customHeight="1">
      <c r="B3666" s="86">
        <v>89791</v>
      </c>
      <c r="C3666" s="8" t="s">
        <v>3638</v>
      </c>
      <c r="D3666" s="86" t="s">
        <v>6341</v>
      </c>
      <c r="E3666" s="101">
        <v>105.09</v>
      </c>
    </row>
    <row r="3667" spans="2:5" ht="50.1" customHeight="1">
      <c r="B3667" s="86">
        <v>89792</v>
      </c>
      <c r="C3667" s="8" t="s">
        <v>3639</v>
      </c>
      <c r="D3667" s="86" t="s">
        <v>6341</v>
      </c>
      <c r="E3667" s="101">
        <v>120.5</v>
      </c>
    </row>
    <row r="3668" spans="2:5" ht="50.1" customHeight="1">
      <c r="B3668" s="86">
        <v>89793</v>
      </c>
      <c r="C3668" s="8" t="s">
        <v>3640</v>
      </c>
      <c r="D3668" s="86" t="s">
        <v>6341</v>
      </c>
      <c r="E3668" s="101">
        <v>123.73</v>
      </c>
    </row>
    <row r="3669" spans="2:5" ht="50.1" customHeight="1">
      <c r="B3669" s="86">
        <v>89794</v>
      </c>
      <c r="C3669" s="8" t="s">
        <v>3641</v>
      </c>
      <c r="D3669" s="86" t="s">
        <v>6341</v>
      </c>
      <c r="E3669" s="101">
        <v>9.74</v>
      </c>
    </row>
    <row r="3670" spans="2:5" ht="50.1" customHeight="1">
      <c r="B3670" s="86">
        <v>89795</v>
      </c>
      <c r="C3670" s="8" t="s">
        <v>3642</v>
      </c>
      <c r="D3670" s="86" t="s">
        <v>6341</v>
      </c>
      <c r="E3670" s="101">
        <v>21.26</v>
      </c>
    </row>
    <row r="3671" spans="2:5" ht="50.1" customHeight="1">
      <c r="B3671" s="86">
        <v>89796</v>
      </c>
      <c r="C3671" s="8" t="s">
        <v>3643</v>
      </c>
      <c r="D3671" s="86" t="s">
        <v>6341</v>
      </c>
      <c r="E3671" s="101">
        <v>24.72</v>
      </c>
    </row>
    <row r="3672" spans="2:5" ht="50.1" customHeight="1">
      <c r="B3672" s="86">
        <v>89797</v>
      </c>
      <c r="C3672" s="8" t="s">
        <v>3644</v>
      </c>
      <c r="D3672" s="86" t="s">
        <v>6341</v>
      </c>
      <c r="E3672" s="101">
        <v>27.91</v>
      </c>
    </row>
    <row r="3673" spans="2:5" ht="50.1" customHeight="1">
      <c r="B3673" s="86">
        <v>89801</v>
      </c>
      <c r="C3673" s="8" t="s">
        <v>3645</v>
      </c>
      <c r="D3673" s="86" t="s">
        <v>6341</v>
      </c>
      <c r="E3673" s="101">
        <v>4.05</v>
      </c>
    </row>
    <row r="3674" spans="2:5" ht="50.1" customHeight="1">
      <c r="B3674" s="86">
        <v>89802</v>
      </c>
      <c r="C3674" s="8" t="s">
        <v>3646</v>
      </c>
      <c r="D3674" s="86" t="s">
        <v>6341</v>
      </c>
      <c r="E3674" s="101">
        <v>4.4000000000000004</v>
      </c>
    </row>
    <row r="3675" spans="2:5" ht="50.1" customHeight="1">
      <c r="B3675" s="86">
        <v>89803</v>
      </c>
      <c r="C3675" s="8" t="s">
        <v>3647</v>
      </c>
      <c r="D3675" s="86" t="s">
        <v>6341</v>
      </c>
      <c r="E3675" s="101">
        <v>8.14</v>
      </c>
    </row>
    <row r="3676" spans="2:5" ht="50.1" customHeight="1">
      <c r="B3676" s="86">
        <v>89804</v>
      </c>
      <c r="C3676" s="8" t="s">
        <v>3648</v>
      </c>
      <c r="D3676" s="86" t="s">
        <v>6341</v>
      </c>
      <c r="E3676" s="101">
        <v>8.7100000000000009</v>
      </c>
    </row>
    <row r="3677" spans="2:5" ht="50.1" customHeight="1">
      <c r="B3677" s="86">
        <v>89805</v>
      </c>
      <c r="C3677" s="8" t="s">
        <v>3649</v>
      </c>
      <c r="D3677" s="86" t="s">
        <v>6341</v>
      </c>
      <c r="E3677" s="101">
        <v>8.19</v>
      </c>
    </row>
    <row r="3678" spans="2:5" ht="50.1" customHeight="1">
      <c r="B3678" s="86">
        <v>89806</v>
      </c>
      <c r="C3678" s="8" t="s">
        <v>3650</v>
      </c>
      <c r="D3678" s="86" t="s">
        <v>6341</v>
      </c>
      <c r="E3678" s="101">
        <v>8.68</v>
      </c>
    </row>
    <row r="3679" spans="2:5" ht="50.1" customHeight="1">
      <c r="B3679" s="86">
        <v>89807</v>
      </c>
      <c r="C3679" s="8" t="s">
        <v>3651</v>
      </c>
      <c r="D3679" s="86" t="s">
        <v>6341</v>
      </c>
      <c r="E3679" s="101">
        <v>15.27</v>
      </c>
    </row>
    <row r="3680" spans="2:5" ht="50.1" customHeight="1">
      <c r="B3680" s="86">
        <v>89808</v>
      </c>
      <c r="C3680" s="8" t="s">
        <v>3652</v>
      </c>
      <c r="D3680" s="86" t="s">
        <v>6341</v>
      </c>
      <c r="E3680" s="101">
        <v>22.38</v>
      </c>
    </row>
    <row r="3681" spans="2:5" ht="50.1" customHeight="1">
      <c r="B3681" s="86">
        <v>89809</v>
      </c>
      <c r="C3681" s="8" t="s">
        <v>3653</v>
      </c>
      <c r="D3681" s="86" t="s">
        <v>6341</v>
      </c>
      <c r="E3681" s="101">
        <v>11.11</v>
      </c>
    </row>
    <row r="3682" spans="2:5" ht="50.1" customHeight="1">
      <c r="B3682" s="86">
        <v>89810</v>
      </c>
      <c r="C3682" s="8" t="s">
        <v>3654</v>
      </c>
      <c r="D3682" s="86" t="s">
        <v>6341</v>
      </c>
      <c r="E3682" s="101">
        <v>11.07</v>
      </c>
    </row>
    <row r="3683" spans="2:5" ht="50.1" customHeight="1">
      <c r="B3683" s="86">
        <v>89811</v>
      </c>
      <c r="C3683" s="8" t="s">
        <v>3655</v>
      </c>
      <c r="D3683" s="86" t="s">
        <v>6341</v>
      </c>
      <c r="E3683" s="101">
        <v>18.809999999999999</v>
      </c>
    </row>
    <row r="3684" spans="2:5" ht="50.1" customHeight="1">
      <c r="B3684" s="86">
        <v>89812</v>
      </c>
      <c r="C3684" s="8" t="s">
        <v>3656</v>
      </c>
      <c r="D3684" s="86" t="s">
        <v>6341</v>
      </c>
      <c r="E3684" s="101">
        <v>32.49</v>
      </c>
    </row>
    <row r="3685" spans="2:5" ht="50.1" customHeight="1">
      <c r="B3685" s="86">
        <v>89813</v>
      </c>
      <c r="C3685" s="8" t="s">
        <v>3657</v>
      </c>
      <c r="D3685" s="86" t="s">
        <v>6341</v>
      </c>
      <c r="E3685" s="101">
        <v>3.94</v>
      </c>
    </row>
    <row r="3686" spans="2:5" ht="50.1" customHeight="1">
      <c r="B3686" s="86">
        <v>89814</v>
      </c>
      <c r="C3686" s="8" t="s">
        <v>3658</v>
      </c>
      <c r="D3686" s="86" t="s">
        <v>6341</v>
      </c>
      <c r="E3686" s="101">
        <v>8.1</v>
      </c>
    </row>
    <row r="3687" spans="2:5" ht="50.1" customHeight="1">
      <c r="B3687" s="86">
        <v>89815</v>
      </c>
      <c r="C3687" s="8" t="s">
        <v>3659</v>
      </c>
      <c r="D3687" s="86" t="s">
        <v>6341</v>
      </c>
      <c r="E3687" s="101">
        <v>16.38</v>
      </c>
    </row>
    <row r="3688" spans="2:5" ht="50.1" customHeight="1">
      <c r="B3688" s="86">
        <v>89816</v>
      </c>
      <c r="C3688" s="8" t="s">
        <v>3660</v>
      </c>
      <c r="D3688" s="86" t="s">
        <v>6341</v>
      </c>
      <c r="E3688" s="101">
        <v>23.5</v>
      </c>
    </row>
    <row r="3689" spans="2:5" ht="50.1" customHeight="1">
      <c r="B3689" s="86">
        <v>89817</v>
      </c>
      <c r="C3689" s="8" t="s">
        <v>3661</v>
      </c>
      <c r="D3689" s="86" t="s">
        <v>6341</v>
      </c>
      <c r="E3689" s="101">
        <v>6.95</v>
      </c>
    </row>
    <row r="3690" spans="2:5" ht="50.1" customHeight="1">
      <c r="B3690" s="86">
        <v>89818</v>
      </c>
      <c r="C3690" s="8" t="s">
        <v>3662</v>
      </c>
      <c r="D3690" s="86" t="s">
        <v>6341</v>
      </c>
      <c r="E3690" s="101">
        <v>93.93</v>
      </c>
    </row>
    <row r="3691" spans="2:5" ht="50.1" customHeight="1">
      <c r="B3691" s="86">
        <v>89819</v>
      </c>
      <c r="C3691" s="8" t="s">
        <v>3663</v>
      </c>
      <c r="D3691" s="86" t="s">
        <v>6341</v>
      </c>
      <c r="E3691" s="101">
        <v>10.16</v>
      </c>
    </row>
    <row r="3692" spans="2:5" ht="50.1" customHeight="1">
      <c r="B3692" s="86">
        <v>89820</v>
      </c>
      <c r="C3692" s="8" t="s">
        <v>3664</v>
      </c>
      <c r="D3692" s="86" t="s">
        <v>6341</v>
      </c>
      <c r="E3692" s="101">
        <v>17.8</v>
      </c>
    </row>
    <row r="3693" spans="2:5" ht="50.1" customHeight="1">
      <c r="B3693" s="86">
        <v>89821</v>
      </c>
      <c r="C3693" s="8" t="s">
        <v>3665</v>
      </c>
      <c r="D3693" s="86" t="s">
        <v>6341</v>
      </c>
      <c r="E3693" s="101">
        <v>8.6999999999999993</v>
      </c>
    </row>
    <row r="3694" spans="2:5" ht="50.1" customHeight="1">
      <c r="B3694" s="86">
        <v>89822</v>
      </c>
      <c r="C3694" s="8" t="s">
        <v>3666</v>
      </c>
      <c r="D3694" s="86" t="s">
        <v>6341</v>
      </c>
      <c r="E3694" s="101">
        <v>12.78</v>
      </c>
    </row>
    <row r="3695" spans="2:5" ht="50.1" customHeight="1">
      <c r="B3695" s="86">
        <v>89823</v>
      </c>
      <c r="C3695" s="8" t="s">
        <v>3667</v>
      </c>
      <c r="D3695" s="86" t="s">
        <v>6341</v>
      </c>
      <c r="E3695" s="101">
        <v>14.65</v>
      </c>
    </row>
    <row r="3696" spans="2:5" ht="50.1" customHeight="1">
      <c r="B3696" s="86">
        <v>89824</v>
      </c>
      <c r="C3696" s="8" t="s">
        <v>3668</v>
      </c>
      <c r="D3696" s="86" t="s">
        <v>6341</v>
      </c>
      <c r="E3696" s="101">
        <v>22.24</v>
      </c>
    </row>
    <row r="3697" spans="2:5" ht="50.1" customHeight="1">
      <c r="B3697" s="86">
        <v>89825</v>
      </c>
      <c r="C3697" s="8" t="s">
        <v>3669</v>
      </c>
      <c r="D3697" s="86" t="s">
        <v>6341</v>
      </c>
      <c r="E3697" s="101">
        <v>8.66</v>
      </c>
    </row>
    <row r="3698" spans="2:5" ht="50.1" customHeight="1">
      <c r="B3698" s="86">
        <v>89826</v>
      </c>
      <c r="C3698" s="8" t="s">
        <v>3670</v>
      </c>
      <c r="D3698" s="86" t="s">
        <v>6341</v>
      </c>
      <c r="E3698" s="101">
        <v>95.9</v>
      </c>
    </row>
    <row r="3699" spans="2:5" ht="50.1" customHeight="1">
      <c r="B3699" s="86">
        <v>89827</v>
      </c>
      <c r="C3699" s="8" t="s">
        <v>3671</v>
      </c>
      <c r="D3699" s="86" t="s">
        <v>6341</v>
      </c>
      <c r="E3699" s="101">
        <v>9.65</v>
      </c>
    </row>
    <row r="3700" spans="2:5" ht="50.1" customHeight="1">
      <c r="B3700" s="86">
        <v>89828</v>
      </c>
      <c r="C3700" s="8" t="s">
        <v>3672</v>
      </c>
      <c r="D3700" s="86" t="s">
        <v>6341</v>
      </c>
      <c r="E3700" s="101">
        <v>33.92</v>
      </c>
    </row>
    <row r="3701" spans="2:5" ht="50.1" customHeight="1">
      <c r="B3701" s="86">
        <v>89829</v>
      </c>
      <c r="C3701" s="8" t="s">
        <v>3673</v>
      </c>
      <c r="D3701" s="86" t="s">
        <v>6341</v>
      </c>
      <c r="E3701" s="101">
        <v>15.41</v>
      </c>
    </row>
    <row r="3702" spans="2:5" ht="50.1" customHeight="1">
      <c r="B3702" s="86">
        <v>89830</v>
      </c>
      <c r="C3702" s="8" t="s">
        <v>3674</v>
      </c>
      <c r="D3702" s="86" t="s">
        <v>6341</v>
      </c>
      <c r="E3702" s="101">
        <v>16.77</v>
      </c>
    </row>
    <row r="3703" spans="2:5" ht="50.1" customHeight="1">
      <c r="B3703" s="86">
        <v>89831</v>
      </c>
      <c r="C3703" s="8" t="s">
        <v>3675</v>
      </c>
      <c r="D3703" s="86" t="s">
        <v>6341</v>
      </c>
      <c r="E3703" s="101">
        <v>114.67</v>
      </c>
    </row>
    <row r="3704" spans="2:5" ht="50.1" customHeight="1">
      <c r="B3704" s="86">
        <v>89832</v>
      </c>
      <c r="C3704" s="8" t="s">
        <v>3676</v>
      </c>
      <c r="D3704" s="86" t="s">
        <v>6341</v>
      </c>
      <c r="E3704" s="101">
        <v>23.32</v>
      </c>
    </row>
    <row r="3705" spans="2:5" ht="50.1" customHeight="1">
      <c r="B3705" s="86">
        <v>89833</v>
      </c>
      <c r="C3705" s="8" t="s">
        <v>3677</v>
      </c>
      <c r="D3705" s="86" t="s">
        <v>6341</v>
      </c>
      <c r="E3705" s="101">
        <v>19.27</v>
      </c>
    </row>
    <row r="3706" spans="2:5" ht="50.1" customHeight="1">
      <c r="B3706" s="86">
        <v>89834</v>
      </c>
      <c r="C3706" s="8" t="s">
        <v>3678</v>
      </c>
      <c r="D3706" s="86" t="s">
        <v>6341</v>
      </c>
      <c r="E3706" s="101">
        <v>22.46</v>
      </c>
    </row>
    <row r="3707" spans="2:5" ht="50.1" customHeight="1">
      <c r="B3707" s="86">
        <v>89835</v>
      </c>
      <c r="C3707" s="8" t="s">
        <v>3679</v>
      </c>
      <c r="D3707" s="86" t="s">
        <v>6341</v>
      </c>
      <c r="E3707" s="101">
        <v>22.96</v>
      </c>
    </row>
    <row r="3708" spans="2:5" ht="50.1" customHeight="1">
      <c r="B3708" s="86">
        <v>89836</v>
      </c>
      <c r="C3708" s="8" t="s">
        <v>3680</v>
      </c>
      <c r="D3708" s="86" t="s">
        <v>6341</v>
      </c>
      <c r="E3708" s="101">
        <v>154.97</v>
      </c>
    </row>
    <row r="3709" spans="2:5" ht="50.1" customHeight="1">
      <c r="B3709" s="86">
        <v>89837</v>
      </c>
      <c r="C3709" s="8" t="s">
        <v>3681</v>
      </c>
      <c r="D3709" s="86" t="s">
        <v>6341</v>
      </c>
      <c r="E3709" s="102">
        <v>77.13</v>
      </c>
    </row>
    <row r="3710" spans="2:5" ht="50.1" customHeight="1">
      <c r="B3710" s="86">
        <v>89838</v>
      </c>
      <c r="C3710" s="8" t="s">
        <v>3682</v>
      </c>
      <c r="D3710" s="86" t="s">
        <v>6341</v>
      </c>
      <c r="E3710" s="101">
        <v>84.31</v>
      </c>
    </row>
    <row r="3711" spans="2:5" ht="50.1" customHeight="1">
      <c r="B3711" s="86">
        <v>89839</v>
      </c>
      <c r="C3711" s="8" t="s">
        <v>3683</v>
      </c>
      <c r="D3711" s="86" t="s">
        <v>6341</v>
      </c>
      <c r="E3711" s="101">
        <v>111.68</v>
      </c>
    </row>
    <row r="3712" spans="2:5" ht="50.1" customHeight="1">
      <c r="B3712" s="86">
        <v>89840</v>
      </c>
      <c r="C3712" s="8" t="s">
        <v>3684</v>
      </c>
      <c r="D3712" s="86" t="s">
        <v>6341</v>
      </c>
      <c r="E3712" s="101">
        <v>96.81</v>
      </c>
    </row>
    <row r="3713" spans="2:5" ht="50.1" customHeight="1">
      <c r="B3713" s="86">
        <v>89841</v>
      </c>
      <c r="C3713" s="8" t="s">
        <v>3685</v>
      </c>
      <c r="D3713" s="86" t="s">
        <v>6341</v>
      </c>
      <c r="E3713" s="101">
        <v>163.72999999999999</v>
      </c>
    </row>
    <row r="3714" spans="2:5" ht="50.1" customHeight="1">
      <c r="B3714" s="86">
        <v>89842</v>
      </c>
      <c r="C3714" s="8" t="s">
        <v>3686</v>
      </c>
      <c r="D3714" s="86" t="s">
        <v>6341</v>
      </c>
      <c r="E3714" s="101">
        <v>26.48</v>
      </c>
    </row>
    <row r="3715" spans="2:5" ht="50.1" customHeight="1">
      <c r="B3715" s="86">
        <v>89844</v>
      </c>
      <c r="C3715" s="8" t="s">
        <v>3687</v>
      </c>
      <c r="D3715" s="86" t="s">
        <v>6341</v>
      </c>
      <c r="E3715" s="101">
        <v>33.71</v>
      </c>
    </row>
    <row r="3716" spans="2:5" ht="50.1" customHeight="1">
      <c r="B3716" s="86">
        <v>89845</v>
      </c>
      <c r="C3716" s="8" t="s">
        <v>3688</v>
      </c>
      <c r="D3716" s="86" t="s">
        <v>6341</v>
      </c>
      <c r="E3716" s="101">
        <v>52.34</v>
      </c>
    </row>
    <row r="3717" spans="2:5" ht="50.1" customHeight="1">
      <c r="B3717" s="86">
        <v>89846</v>
      </c>
      <c r="C3717" s="8" t="s">
        <v>3689</v>
      </c>
      <c r="D3717" s="86" t="s">
        <v>6341</v>
      </c>
      <c r="E3717" s="101">
        <v>117.7</v>
      </c>
    </row>
    <row r="3718" spans="2:5" ht="50.1" customHeight="1">
      <c r="B3718" s="86">
        <v>89847</v>
      </c>
      <c r="C3718" s="8" t="s">
        <v>3690</v>
      </c>
      <c r="D3718" s="86" t="s">
        <v>6341</v>
      </c>
      <c r="E3718" s="101">
        <v>144.31</v>
      </c>
    </row>
    <row r="3719" spans="2:5" ht="50.1" customHeight="1">
      <c r="B3719" s="86">
        <v>89850</v>
      </c>
      <c r="C3719" s="8" t="s">
        <v>3691</v>
      </c>
      <c r="D3719" s="86" t="s">
        <v>6341</v>
      </c>
      <c r="E3719" s="101">
        <v>14.95</v>
      </c>
    </row>
    <row r="3720" spans="2:5" ht="50.1" customHeight="1">
      <c r="B3720" s="86">
        <v>89851</v>
      </c>
      <c r="C3720" s="8" t="s">
        <v>3692</v>
      </c>
      <c r="D3720" s="86" t="s">
        <v>6341</v>
      </c>
      <c r="E3720" s="101">
        <v>14.91</v>
      </c>
    </row>
    <row r="3721" spans="2:5" ht="50.1" customHeight="1">
      <c r="B3721" s="86">
        <v>89852</v>
      </c>
      <c r="C3721" s="8" t="s">
        <v>3693</v>
      </c>
      <c r="D3721" s="86" t="s">
        <v>6341</v>
      </c>
      <c r="E3721" s="101">
        <v>22.65</v>
      </c>
    </row>
    <row r="3722" spans="2:5" ht="50.1" customHeight="1">
      <c r="B3722" s="86">
        <v>89853</v>
      </c>
      <c r="C3722" s="8" t="s">
        <v>3694</v>
      </c>
      <c r="D3722" s="86" t="s">
        <v>6341</v>
      </c>
      <c r="E3722" s="101">
        <v>36.33</v>
      </c>
    </row>
    <row r="3723" spans="2:5" ht="50.1" customHeight="1">
      <c r="B3723" s="86">
        <v>89854</v>
      </c>
      <c r="C3723" s="8" t="s">
        <v>3695</v>
      </c>
      <c r="D3723" s="86" t="s">
        <v>6341</v>
      </c>
      <c r="E3723" s="102">
        <v>47.21</v>
      </c>
    </row>
    <row r="3724" spans="2:5" ht="50.1" customHeight="1">
      <c r="B3724" s="86">
        <v>89855</v>
      </c>
      <c r="C3724" s="8" t="s">
        <v>3696</v>
      </c>
      <c r="D3724" s="86" t="s">
        <v>6341</v>
      </c>
      <c r="E3724" s="101">
        <v>49.97</v>
      </c>
    </row>
    <row r="3725" spans="2:5" ht="50.1" customHeight="1">
      <c r="B3725" s="86">
        <v>89856</v>
      </c>
      <c r="C3725" s="8" t="s">
        <v>3697</v>
      </c>
      <c r="D3725" s="86" t="s">
        <v>6341</v>
      </c>
      <c r="E3725" s="101">
        <v>11.26</v>
      </c>
    </row>
    <row r="3726" spans="2:5" ht="50.1" customHeight="1">
      <c r="B3726" s="86">
        <v>89857</v>
      </c>
      <c r="C3726" s="8" t="s">
        <v>3698</v>
      </c>
      <c r="D3726" s="86" t="s">
        <v>6341</v>
      </c>
      <c r="E3726" s="101">
        <v>17.21</v>
      </c>
    </row>
    <row r="3727" spans="2:5" ht="50.1" customHeight="1">
      <c r="B3727" s="86">
        <v>89859</v>
      </c>
      <c r="C3727" s="8" t="s">
        <v>3699</v>
      </c>
      <c r="D3727" s="86" t="s">
        <v>6341</v>
      </c>
      <c r="E3727" s="101">
        <v>45.54</v>
      </c>
    </row>
    <row r="3728" spans="2:5" ht="50.1" customHeight="1">
      <c r="B3728" s="86">
        <v>89860</v>
      </c>
      <c r="C3728" s="8" t="s">
        <v>3700</v>
      </c>
      <c r="D3728" s="86" t="s">
        <v>6341</v>
      </c>
      <c r="E3728" s="101">
        <v>24.4</v>
      </c>
    </row>
    <row r="3729" spans="2:5" ht="50.1" customHeight="1">
      <c r="B3729" s="86">
        <v>89861</v>
      </c>
      <c r="C3729" s="8" t="s">
        <v>3701</v>
      </c>
      <c r="D3729" s="86" t="s">
        <v>6341</v>
      </c>
      <c r="E3729" s="101">
        <v>27.59</v>
      </c>
    </row>
    <row r="3730" spans="2:5" ht="50.1" customHeight="1">
      <c r="B3730" s="86">
        <v>89862</v>
      </c>
      <c r="C3730" s="8" t="s">
        <v>3702</v>
      </c>
      <c r="D3730" s="86" t="s">
        <v>6341</v>
      </c>
      <c r="E3730" s="101">
        <v>51.64</v>
      </c>
    </row>
    <row r="3731" spans="2:5" ht="50.1" customHeight="1">
      <c r="B3731" s="86">
        <v>89863</v>
      </c>
      <c r="C3731" s="8" t="s">
        <v>3703</v>
      </c>
      <c r="D3731" s="86" t="s">
        <v>6341</v>
      </c>
      <c r="E3731" s="101">
        <v>104.88</v>
      </c>
    </row>
    <row r="3732" spans="2:5" ht="50.1" customHeight="1">
      <c r="B3732" s="86">
        <v>89866</v>
      </c>
      <c r="C3732" s="8" t="s">
        <v>3704</v>
      </c>
      <c r="D3732" s="86" t="s">
        <v>6341</v>
      </c>
      <c r="E3732" s="101">
        <v>3.29</v>
      </c>
    </row>
    <row r="3733" spans="2:5" ht="50.1" customHeight="1">
      <c r="B3733" s="86">
        <v>89867</v>
      </c>
      <c r="C3733" s="8" t="s">
        <v>3705</v>
      </c>
      <c r="D3733" s="86" t="s">
        <v>6341</v>
      </c>
      <c r="E3733" s="101">
        <v>3.78</v>
      </c>
    </row>
    <row r="3734" spans="2:5" ht="50.1" customHeight="1">
      <c r="B3734" s="86">
        <v>89868</v>
      </c>
      <c r="C3734" s="8" t="s">
        <v>3706</v>
      </c>
      <c r="D3734" s="86" t="s">
        <v>6341</v>
      </c>
      <c r="E3734" s="101">
        <v>2.36</v>
      </c>
    </row>
    <row r="3735" spans="2:5" ht="50.1" customHeight="1">
      <c r="B3735" s="86">
        <v>89869</v>
      </c>
      <c r="C3735" s="8" t="s">
        <v>3707</v>
      </c>
      <c r="D3735" s="86" t="s">
        <v>6341</v>
      </c>
      <c r="E3735" s="101">
        <v>5.0999999999999996</v>
      </c>
    </row>
    <row r="3736" spans="2:5" ht="50.1" customHeight="1">
      <c r="B3736" s="86">
        <v>89979</v>
      </c>
      <c r="C3736" s="8" t="s">
        <v>3708</v>
      </c>
      <c r="D3736" s="86" t="s">
        <v>6341</v>
      </c>
      <c r="E3736" s="101">
        <v>16.36</v>
      </c>
    </row>
    <row r="3737" spans="2:5" ht="50.1" customHeight="1">
      <c r="B3737" s="86">
        <v>89980</v>
      </c>
      <c r="C3737" s="8" t="s">
        <v>3709</v>
      </c>
      <c r="D3737" s="86" t="s">
        <v>6341</v>
      </c>
      <c r="E3737" s="101">
        <v>6.15</v>
      </c>
    </row>
    <row r="3738" spans="2:5" ht="50.1" customHeight="1">
      <c r="B3738" s="86">
        <v>89981</v>
      </c>
      <c r="C3738" s="8" t="s">
        <v>3710</v>
      </c>
      <c r="D3738" s="86" t="s">
        <v>6341</v>
      </c>
      <c r="E3738" s="101">
        <v>14.04</v>
      </c>
    </row>
    <row r="3739" spans="2:5" ht="50.1" customHeight="1">
      <c r="B3739" s="86">
        <v>90373</v>
      </c>
      <c r="C3739" s="8" t="s">
        <v>3711</v>
      </c>
      <c r="D3739" s="86" t="s">
        <v>6341</v>
      </c>
      <c r="E3739" s="101">
        <v>9.34</v>
      </c>
    </row>
    <row r="3740" spans="2:5" ht="50.1" customHeight="1">
      <c r="B3740" s="86">
        <v>90374</v>
      </c>
      <c r="C3740" s="8" t="s">
        <v>3712</v>
      </c>
      <c r="D3740" s="86" t="s">
        <v>6341</v>
      </c>
      <c r="E3740" s="101">
        <v>14.39</v>
      </c>
    </row>
    <row r="3741" spans="2:5" ht="50.1" customHeight="1">
      <c r="B3741" s="86">
        <v>90375</v>
      </c>
      <c r="C3741" s="8" t="s">
        <v>3713</v>
      </c>
      <c r="D3741" s="86" t="s">
        <v>6341</v>
      </c>
      <c r="E3741" s="101">
        <v>5.89</v>
      </c>
    </row>
    <row r="3742" spans="2:5" ht="50.1" customHeight="1">
      <c r="B3742" s="86">
        <v>92287</v>
      </c>
      <c r="C3742" s="8" t="s">
        <v>3714</v>
      </c>
      <c r="D3742" s="86" t="s">
        <v>6341</v>
      </c>
      <c r="E3742" s="101">
        <v>10.82</v>
      </c>
    </row>
    <row r="3743" spans="2:5" ht="50.1" customHeight="1">
      <c r="B3743" s="86">
        <v>92288</v>
      </c>
      <c r="C3743" s="8" t="s">
        <v>3715</v>
      </c>
      <c r="D3743" s="86" t="s">
        <v>6341</v>
      </c>
      <c r="E3743" s="101">
        <v>16.54</v>
      </c>
    </row>
    <row r="3744" spans="2:5" ht="50.1" customHeight="1">
      <c r="B3744" s="86">
        <v>92289</v>
      </c>
      <c r="C3744" s="8" t="s">
        <v>3716</v>
      </c>
      <c r="D3744" s="86" t="s">
        <v>6341</v>
      </c>
      <c r="E3744" s="101">
        <v>28.71</v>
      </c>
    </row>
    <row r="3745" spans="2:5" ht="50.1" customHeight="1">
      <c r="B3745" s="86">
        <v>92290</v>
      </c>
      <c r="C3745" s="8" t="s">
        <v>3717</v>
      </c>
      <c r="D3745" s="86" t="s">
        <v>6341</v>
      </c>
      <c r="E3745" s="101">
        <v>43.41</v>
      </c>
    </row>
    <row r="3746" spans="2:5" ht="50.1" customHeight="1">
      <c r="B3746" s="86">
        <v>92291</v>
      </c>
      <c r="C3746" s="8" t="s">
        <v>3718</v>
      </c>
      <c r="D3746" s="86" t="s">
        <v>6341</v>
      </c>
      <c r="E3746" s="101">
        <v>66.260000000000005</v>
      </c>
    </row>
    <row r="3747" spans="2:5" ht="50.1" customHeight="1">
      <c r="B3747" s="86">
        <v>92292</v>
      </c>
      <c r="C3747" s="8" t="s">
        <v>3719</v>
      </c>
      <c r="D3747" s="86" t="s">
        <v>6341</v>
      </c>
      <c r="E3747" s="101">
        <v>205.31</v>
      </c>
    </row>
    <row r="3748" spans="2:5" ht="50.1" customHeight="1">
      <c r="B3748" s="86">
        <v>92293</v>
      </c>
      <c r="C3748" s="8" t="s">
        <v>3720</v>
      </c>
      <c r="D3748" s="86" t="s">
        <v>6341</v>
      </c>
      <c r="E3748" s="101">
        <v>6.26</v>
      </c>
    </row>
    <row r="3749" spans="2:5" ht="50.1" customHeight="1">
      <c r="B3749" s="86">
        <v>92294</v>
      </c>
      <c r="C3749" s="8" t="s">
        <v>3721</v>
      </c>
      <c r="D3749" s="86" t="s">
        <v>6341</v>
      </c>
      <c r="E3749" s="101">
        <v>10.18</v>
      </c>
    </row>
    <row r="3750" spans="2:5" ht="50.1" customHeight="1">
      <c r="B3750" s="86">
        <v>92295</v>
      </c>
      <c r="C3750" s="8" t="s">
        <v>3722</v>
      </c>
      <c r="D3750" s="86" t="s">
        <v>6341</v>
      </c>
      <c r="E3750" s="101">
        <v>18.71</v>
      </c>
    </row>
    <row r="3751" spans="2:5" ht="50.1" customHeight="1">
      <c r="B3751" s="86">
        <v>92296</v>
      </c>
      <c r="C3751" s="8" t="s">
        <v>3723</v>
      </c>
      <c r="D3751" s="86" t="s">
        <v>6341</v>
      </c>
      <c r="E3751" s="101">
        <v>24.86</v>
      </c>
    </row>
    <row r="3752" spans="2:5" ht="50.1" customHeight="1">
      <c r="B3752" s="86">
        <v>92297</v>
      </c>
      <c r="C3752" s="8" t="s">
        <v>3724</v>
      </c>
      <c r="D3752" s="86" t="s">
        <v>6341</v>
      </c>
      <c r="E3752" s="101">
        <v>38.24</v>
      </c>
    </row>
    <row r="3753" spans="2:5" ht="50.1" customHeight="1">
      <c r="B3753" s="86">
        <v>92298</v>
      </c>
      <c r="C3753" s="8" t="s">
        <v>3725</v>
      </c>
      <c r="D3753" s="86" t="s">
        <v>6341</v>
      </c>
      <c r="E3753" s="101">
        <v>106.44</v>
      </c>
    </row>
    <row r="3754" spans="2:5" ht="50.1" customHeight="1">
      <c r="B3754" s="86">
        <v>92299</v>
      </c>
      <c r="C3754" s="8" t="s">
        <v>3726</v>
      </c>
      <c r="D3754" s="86" t="s">
        <v>6341</v>
      </c>
      <c r="E3754" s="102">
        <v>14.27</v>
      </c>
    </row>
    <row r="3755" spans="2:5" ht="50.1" customHeight="1">
      <c r="B3755" s="86">
        <v>92300</v>
      </c>
      <c r="C3755" s="8" t="s">
        <v>3727</v>
      </c>
      <c r="D3755" s="86" t="s">
        <v>6341</v>
      </c>
      <c r="E3755" s="102">
        <v>21.11</v>
      </c>
    </row>
    <row r="3756" spans="2:5" ht="50.1" customHeight="1">
      <c r="B3756" s="86">
        <v>92301</v>
      </c>
      <c r="C3756" s="8" t="s">
        <v>3728</v>
      </c>
      <c r="D3756" s="86" t="s">
        <v>6341</v>
      </c>
      <c r="E3756" s="101">
        <v>40.81</v>
      </c>
    </row>
    <row r="3757" spans="2:5" ht="50.1" customHeight="1">
      <c r="B3757" s="86">
        <v>92302</v>
      </c>
      <c r="C3757" s="8" t="s">
        <v>3729</v>
      </c>
      <c r="D3757" s="86" t="s">
        <v>6341</v>
      </c>
      <c r="E3757" s="101">
        <v>53.89</v>
      </c>
    </row>
    <row r="3758" spans="2:5" ht="50.1" customHeight="1">
      <c r="B3758" s="86">
        <v>92303</v>
      </c>
      <c r="C3758" s="8" t="s">
        <v>3730</v>
      </c>
      <c r="D3758" s="86" t="s">
        <v>6341</v>
      </c>
      <c r="E3758" s="101">
        <v>98.11</v>
      </c>
    </row>
    <row r="3759" spans="2:5" ht="50.1" customHeight="1">
      <c r="B3759" s="86">
        <v>92304</v>
      </c>
      <c r="C3759" s="8" t="s">
        <v>3731</v>
      </c>
      <c r="D3759" s="86" t="s">
        <v>6341</v>
      </c>
      <c r="E3759" s="101">
        <v>253.48</v>
      </c>
    </row>
    <row r="3760" spans="2:5" ht="50.1" customHeight="1">
      <c r="B3760" s="86">
        <v>92311</v>
      </c>
      <c r="C3760" s="8" t="s">
        <v>3732</v>
      </c>
      <c r="D3760" s="86" t="s">
        <v>6341</v>
      </c>
      <c r="E3760" s="101">
        <v>7.99</v>
      </c>
    </row>
    <row r="3761" spans="2:5" ht="50.1" customHeight="1">
      <c r="B3761" s="86">
        <v>92312</v>
      </c>
      <c r="C3761" s="8" t="s">
        <v>3733</v>
      </c>
      <c r="D3761" s="86" t="s">
        <v>6341</v>
      </c>
      <c r="E3761" s="101">
        <v>12.83</v>
      </c>
    </row>
    <row r="3762" spans="2:5" ht="50.1" customHeight="1">
      <c r="B3762" s="86">
        <v>92313</v>
      </c>
      <c r="C3762" s="8" t="s">
        <v>3734</v>
      </c>
      <c r="D3762" s="86" t="s">
        <v>6341</v>
      </c>
      <c r="E3762" s="101">
        <v>18.53</v>
      </c>
    </row>
    <row r="3763" spans="2:5" ht="50.1" customHeight="1">
      <c r="B3763" s="86">
        <v>92314</v>
      </c>
      <c r="C3763" s="8" t="s">
        <v>3735</v>
      </c>
      <c r="D3763" s="86" t="s">
        <v>6341</v>
      </c>
      <c r="E3763" s="101">
        <v>5.2</v>
      </c>
    </row>
    <row r="3764" spans="2:5" ht="50.1" customHeight="1">
      <c r="B3764" s="86">
        <v>92315</v>
      </c>
      <c r="C3764" s="8" t="s">
        <v>3736</v>
      </c>
      <c r="D3764" s="86" t="s">
        <v>6341</v>
      </c>
      <c r="E3764" s="101">
        <v>7.63</v>
      </c>
    </row>
    <row r="3765" spans="2:5" ht="50.1" customHeight="1">
      <c r="B3765" s="86">
        <v>92316</v>
      </c>
      <c r="C3765" s="8" t="s">
        <v>3737</v>
      </c>
      <c r="D3765" s="86" t="s">
        <v>6341</v>
      </c>
      <c r="E3765" s="101">
        <v>11.53</v>
      </c>
    </row>
    <row r="3766" spans="2:5" ht="50.1" customHeight="1">
      <c r="B3766" s="86">
        <v>92317</v>
      </c>
      <c r="C3766" s="8" t="s">
        <v>3738</v>
      </c>
      <c r="D3766" s="86" t="s">
        <v>6341</v>
      </c>
      <c r="E3766" s="101">
        <v>10.86</v>
      </c>
    </row>
    <row r="3767" spans="2:5" ht="50.1" customHeight="1">
      <c r="B3767" s="86">
        <v>92318</v>
      </c>
      <c r="C3767" s="8" t="s">
        <v>3739</v>
      </c>
      <c r="D3767" s="86" t="s">
        <v>6341</v>
      </c>
      <c r="E3767" s="101">
        <v>16.95</v>
      </c>
    </row>
    <row r="3768" spans="2:5" ht="50.1" customHeight="1">
      <c r="B3768" s="86">
        <v>92319</v>
      </c>
      <c r="C3768" s="8" t="s">
        <v>3740</v>
      </c>
      <c r="D3768" s="86" t="s">
        <v>6341</v>
      </c>
      <c r="E3768" s="101">
        <v>23.78</v>
      </c>
    </row>
    <row r="3769" spans="2:5" ht="50.1" customHeight="1">
      <c r="B3769" s="86">
        <v>92326</v>
      </c>
      <c r="C3769" s="8" t="s">
        <v>3741</v>
      </c>
      <c r="D3769" s="86" t="s">
        <v>6341</v>
      </c>
      <c r="E3769" s="101">
        <v>9.15</v>
      </c>
    </row>
    <row r="3770" spans="2:5" ht="50.1" customHeight="1">
      <c r="B3770" s="86">
        <v>92327</v>
      </c>
      <c r="C3770" s="8" t="s">
        <v>3742</v>
      </c>
      <c r="D3770" s="86" t="s">
        <v>6341</v>
      </c>
      <c r="E3770" s="101">
        <v>14.68</v>
      </c>
    </row>
    <row r="3771" spans="2:5" ht="50.1" customHeight="1">
      <c r="B3771" s="86">
        <v>92328</v>
      </c>
      <c r="C3771" s="8" t="s">
        <v>3743</v>
      </c>
      <c r="D3771" s="86" t="s">
        <v>6341</v>
      </c>
      <c r="E3771" s="101">
        <v>21.82</v>
      </c>
    </row>
    <row r="3772" spans="2:5" ht="50.1" customHeight="1">
      <c r="B3772" s="86">
        <v>92329</v>
      </c>
      <c r="C3772" s="8" t="s">
        <v>3744</v>
      </c>
      <c r="D3772" s="86" t="s">
        <v>6341</v>
      </c>
      <c r="E3772" s="101">
        <v>5.32</v>
      </c>
    </row>
    <row r="3773" spans="2:5" ht="50.1" customHeight="1">
      <c r="B3773" s="86">
        <v>92330</v>
      </c>
      <c r="C3773" s="8" t="s">
        <v>3745</v>
      </c>
      <c r="D3773" s="86" t="s">
        <v>6341</v>
      </c>
      <c r="E3773" s="101">
        <v>8.84</v>
      </c>
    </row>
    <row r="3774" spans="2:5" ht="50.1" customHeight="1">
      <c r="B3774" s="86">
        <v>92331</v>
      </c>
      <c r="C3774" s="8" t="s">
        <v>3746</v>
      </c>
      <c r="D3774" s="86" t="s">
        <v>6341</v>
      </c>
      <c r="E3774" s="101">
        <v>13.73</v>
      </c>
    </row>
    <row r="3775" spans="2:5" ht="50.1" customHeight="1">
      <c r="B3775" s="86">
        <v>92332</v>
      </c>
      <c r="C3775" s="8" t="s">
        <v>3747</v>
      </c>
      <c r="D3775" s="86" t="s">
        <v>6341</v>
      </c>
      <c r="E3775" s="101">
        <v>11.06</v>
      </c>
    </row>
    <row r="3776" spans="2:5" ht="50.1" customHeight="1">
      <c r="B3776" s="86">
        <v>92333</v>
      </c>
      <c r="C3776" s="8" t="s">
        <v>3748</v>
      </c>
      <c r="D3776" s="86" t="s">
        <v>6341</v>
      </c>
      <c r="E3776" s="102">
        <v>19.399999999999999</v>
      </c>
    </row>
    <row r="3777" spans="2:5" ht="50.1" customHeight="1">
      <c r="B3777" s="86">
        <v>92334</v>
      </c>
      <c r="C3777" s="8" t="s">
        <v>3749</v>
      </c>
      <c r="D3777" s="86" t="s">
        <v>6341</v>
      </c>
      <c r="E3777" s="101">
        <v>28.16</v>
      </c>
    </row>
    <row r="3778" spans="2:5" ht="50.1" customHeight="1">
      <c r="B3778" s="86">
        <v>92344</v>
      </c>
      <c r="C3778" s="8" t="s">
        <v>3750</v>
      </c>
      <c r="D3778" s="86" t="s">
        <v>6341</v>
      </c>
      <c r="E3778" s="101">
        <v>42.65</v>
      </c>
    </row>
    <row r="3779" spans="2:5" ht="50.1" customHeight="1">
      <c r="B3779" s="86">
        <v>92345</v>
      </c>
      <c r="C3779" s="8" t="s">
        <v>3751</v>
      </c>
      <c r="D3779" s="86" t="s">
        <v>6341</v>
      </c>
      <c r="E3779" s="101">
        <v>42.63</v>
      </c>
    </row>
    <row r="3780" spans="2:5" ht="50.1" customHeight="1">
      <c r="B3780" s="86">
        <v>92346</v>
      </c>
      <c r="C3780" s="8" t="s">
        <v>3752</v>
      </c>
      <c r="D3780" s="86" t="s">
        <v>6341</v>
      </c>
      <c r="E3780" s="101">
        <v>56.02</v>
      </c>
    </row>
    <row r="3781" spans="2:5" ht="50.1" customHeight="1">
      <c r="B3781" s="86">
        <v>92347</v>
      </c>
      <c r="C3781" s="8" t="s">
        <v>3753</v>
      </c>
      <c r="D3781" s="86" t="s">
        <v>6341</v>
      </c>
      <c r="E3781" s="101">
        <v>62.33</v>
      </c>
    </row>
    <row r="3782" spans="2:5" ht="50.1" customHeight="1">
      <c r="B3782" s="86">
        <v>92348</v>
      </c>
      <c r="C3782" s="8" t="s">
        <v>3754</v>
      </c>
      <c r="D3782" s="86" t="s">
        <v>6341</v>
      </c>
      <c r="E3782" s="101">
        <v>78.58</v>
      </c>
    </row>
    <row r="3783" spans="2:5" ht="50.1" customHeight="1">
      <c r="B3783" s="86">
        <v>92349</v>
      </c>
      <c r="C3783" s="8" t="s">
        <v>3755</v>
      </c>
      <c r="D3783" s="86" t="s">
        <v>6341</v>
      </c>
      <c r="E3783" s="101">
        <v>84.19</v>
      </c>
    </row>
    <row r="3784" spans="2:5" ht="50.1" customHeight="1">
      <c r="B3784" s="86">
        <v>92350</v>
      </c>
      <c r="C3784" s="8" t="s">
        <v>3756</v>
      </c>
      <c r="D3784" s="86" t="s">
        <v>6341</v>
      </c>
      <c r="E3784" s="101">
        <v>63.43</v>
      </c>
    </row>
    <row r="3785" spans="2:5" ht="50.1" customHeight="1">
      <c r="B3785" s="86">
        <v>92351</v>
      </c>
      <c r="C3785" s="8" t="s">
        <v>3757</v>
      </c>
      <c r="D3785" s="86" t="s">
        <v>6341</v>
      </c>
      <c r="E3785" s="101">
        <v>62.03</v>
      </c>
    </row>
    <row r="3786" spans="2:5" ht="50.1" customHeight="1">
      <c r="B3786" s="86">
        <v>92352</v>
      </c>
      <c r="C3786" s="8" t="s">
        <v>3758</v>
      </c>
      <c r="D3786" s="86" t="s">
        <v>6341</v>
      </c>
      <c r="E3786" s="101">
        <v>96.12</v>
      </c>
    </row>
    <row r="3787" spans="2:5" ht="50.1" customHeight="1">
      <c r="B3787" s="86">
        <v>92353</v>
      </c>
      <c r="C3787" s="8" t="s">
        <v>3759</v>
      </c>
      <c r="D3787" s="86" t="s">
        <v>6341</v>
      </c>
      <c r="E3787" s="101">
        <v>89.95</v>
      </c>
    </row>
    <row r="3788" spans="2:5" ht="50.1" customHeight="1">
      <c r="B3788" s="86">
        <v>92354</v>
      </c>
      <c r="C3788" s="8" t="s">
        <v>3760</v>
      </c>
      <c r="D3788" s="86" t="s">
        <v>6341</v>
      </c>
      <c r="E3788" s="101">
        <v>127.51</v>
      </c>
    </row>
    <row r="3789" spans="2:5" ht="50.1" customHeight="1">
      <c r="B3789" s="86">
        <v>92355</v>
      </c>
      <c r="C3789" s="8" t="s">
        <v>3761</v>
      </c>
      <c r="D3789" s="86" t="s">
        <v>6341</v>
      </c>
      <c r="E3789" s="101">
        <v>115.61</v>
      </c>
    </row>
    <row r="3790" spans="2:5" ht="50.1" customHeight="1">
      <c r="B3790" s="86">
        <v>92356</v>
      </c>
      <c r="C3790" s="8" t="s">
        <v>3762</v>
      </c>
      <c r="D3790" s="86" t="s">
        <v>6341</v>
      </c>
      <c r="E3790" s="101">
        <v>82.67</v>
      </c>
    </row>
    <row r="3791" spans="2:5" ht="50.1" customHeight="1">
      <c r="B3791" s="86">
        <v>92357</v>
      </c>
      <c r="C3791" s="8" t="s">
        <v>3763</v>
      </c>
      <c r="D3791" s="86" t="s">
        <v>6341</v>
      </c>
      <c r="E3791" s="101">
        <v>123.03</v>
      </c>
    </row>
    <row r="3792" spans="2:5" ht="50.1" customHeight="1">
      <c r="B3792" s="86">
        <v>92358</v>
      </c>
      <c r="C3792" s="8" t="s">
        <v>3764</v>
      </c>
      <c r="D3792" s="86" t="s">
        <v>6341</v>
      </c>
      <c r="E3792" s="101">
        <v>153.03</v>
      </c>
    </row>
    <row r="3793" spans="2:5" ht="50.1" customHeight="1">
      <c r="B3793" s="86">
        <v>92369</v>
      </c>
      <c r="C3793" s="8" t="s">
        <v>3765</v>
      </c>
      <c r="D3793" s="86" t="s">
        <v>6341</v>
      </c>
      <c r="E3793" s="101">
        <v>23</v>
      </c>
    </row>
    <row r="3794" spans="2:5" ht="50.1" customHeight="1">
      <c r="B3794" s="86">
        <v>92370</v>
      </c>
      <c r="C3794" s="8" t="s">
        <v>3766</v>
      </c>
      <c r="D3794" s="86" t="s">
        <v>6341</v>
      </c>
      <c r="E3794" s="101">
        <v>24.13</v>
      </c>
    </row>
    <row r="3795" spans="2:5" ht="50.1" customHeight="1">
      <c r="B3795" s="86">
        <v>92371</v>
      </c>
      <c r="C3795" s="8" t="s">
        <v>3767</v>
      </c>
      <c r="D3795" s="86" t="s">
        <v>6341</v>
      </c>
      <c r="E3795" s="101">
        <v>27.8</v>
      </c>
    </row>
    <row r="3796" spans="2:5" ht="50.1" customHeight="1">
      <c r="B3796" s="86">
        <v>92372</v>
      </c>
      <c r="C3796" s="8" t="s">
        <v>3768</v>
      </c>
      <c r="D3796" s="86" t="s">
        <v>6341</v>
      </c>
      <c r="E3796" s="101">
        <v>28.85</v>
      </c>
    </row>
    <row r="3797" spans="2:5" ht="50.1" customHeight="1">
      <c r="B3797" s="86">
        <v>92373</v>
      </c>
      <c r="C3797" s="8" t="s">
        <v>3769</v>
      </c>
      <c r="D3797" s="86" t="s">
        <v>6341</v>
      </c>
      <c r="E3797" s="101">
        <v>32.85</v>
      </c>
    </row>
    <row r="3798" spans="2:5" ht="50.1" customHeight="1">
      <c r="B3798" s="86">
        <v>92374</v>
      </c>
      <c r="C3798" s="8" t="s">
        <v>3770</v>
      </c>
      <c r="D3798" s="86" t="s">
        <v>6341</v>
      </c>
      <c r="E3798" s="101">
        <v>33.049999999999997</v>
      </c>
    </row>
    <row r="3799" spans="2:5" ht="50.1" customHeight="1">
      <c r="B3799" s="86">
        <v>92375</v>
      </c>
      <c r="C3799" s="8" t="s">
        <v>3771</v>
      </c>
      <c r="D3799" s="86" t="s">
        <v>6341</v>
      </c>
      <c r="E3799" s="101">
        <v>42.63</v>
      </c>
    </row>
    <row r="3800" spans="2:5" ht="50.1" customHeight="1">
      <c r="B3800" s="86">
        <v>92376</v>
      </c>
      <c r="C3800" s="8" t="s">
        <v>3772</v>
      </c>
      <c r="D3800" s="86" t="s">
        <v>6341</v>
      </c>
      <c r="E3800" s="101">
        <v>42.61</v>
      </c>
    </row>
    <row r="3801" spans="2:5" ht="50.1" customHeight="1">
      <c r="B3801" s="86">
        <v>92377</v>
      </c>
      <c r="C3801" s="8" t="s">
        <v>3773</v>
      </c>
      <c r="D3801" s="86" t="s">
        <v>6341</v>
      </c>
      <c r="E3801" s="101">
        <v>57.11</v>
      </c>
    </row>
    <row r="3802" spans="2:5" ht="50.1" customHeight="1">
      <c r="B3802" s="86">
        <v>92378</v>
      </c>
      <c r="C3802" s="8" t="s">
        <v>3774</v>
      </c>
      <c r="D3802" s="86" t="s">
        <v>6341</v>
      </c>
      <c r="E3802" s="101">
        <v>63.42</v>
      </c>
    </row>
    <row r="3803" spans="2:5" ht="50.1" customHeight="1">
      <c r="B3803" s="86">
        <v>92379</v>
      </c>
      <c r="C3803" s="8" t="s">
        <v>3775</v>
      </c>
      <c r="D3803" s="86" t="s">
        <v>6341</v>
      </c>
      <c r="E3803" s="101">
        <v>80.819999999999993</v>
      </c>
    </row>
    <row r="3804" spans="2:5" ht="50.1" customHeight="1">
      <c r="B3804" s="86">
        <v>92380</v>
      </c>
      <c r="C3804" s="8" t="s">
        <v>3776</v>
      </c>
      <c r="D3804" s="86" t="s">
        <v>6341</v>
      </c>
      <c r="E3804" s="101">
        <v>86.43</v>
      </c>
    </row>
    <row r="3805" spans="2:5" ht="50.1" customHeight="1">
      <c r="B3805" s="86">
        <v>92381</v>
      </c>
      <c r="C3805" s="8" t="s">
        <v>3777</v>
      </c>
      <c r="D3805" s="86" t="s">
        <v>6341</v>
      </c>
      <c r="E3805" s="101">
        <v>34.82</v>
      </c>
    </row>
    <row r="3806" spans="2:5" ht="50.1" customHeight="1">
      <c r="B3806" s="86">
        <v>92382</v>
      </c>
      <c r="C3806" s="8" t="s">
        <v>3778</v>
      </c>
      <c r="D3806" s="86" t="s">
        <v>6341</v>
      </c>
      <c r="E3806" s="101">
        <v>33.32</v>
      </c>
    </row>
    <row r="3807" spans="2:5" ht="50.1" customHeight="1">
      <c r="B3807" s="86">
        <v>92383</v>
      </c>
      <c r="C3807" s="8" t="s">
        <v>3779</v>
      </c>
      <c r="D3807" s="86" t="s">
        <v>6341</v>
      </c>
      <c r="E3807" s="101">
        <v>43.85</v>
      </c>
    </row>
    <row r="3808" spans="2:5" ht="50.1" customHeight="1">
      <c r="B3808" s="86">
        <v>92384</v>
      </c>
      <c r="C3808" s="8" t="s">
        <v>3780</v>
      </c>
      <c r="D3808" s="86" t="s">
        <v>6341</v>
      </c>
      <c r="E3808" s="101">
        <v>40.86</v>
      </c>
    </row>
    <row r="3809" spans="2:5" ht="50.1" customHeight="1">
      <c r="B3809" s="86">
        <v>92385</v>
      </c>
      <c r="C3809" s="8" t="s">
        <v>3781</v>
      </c>
      <c r="D3809" s="86" t="s">
        <v>6341</v>
      </c>
      <c r="E3809" s="101">
        <v>50.27</v>
      </c>
    </row>
    <row r="3810" spans="2:5" ht="50.1" customHeight="1">
      <c r="B3810" s="86">
        <v>92386</v>
      </c>
      <c r="C3810" s="8" t="s">
        <v>3782</v>
      </c>
      <c r="D3810" s="86" t="s">
        <v>6341</v>
      </c>
      <c r="E3810" s="101">
        <v>48.2</v>
      </c>
    </row>
    <row r="3811" spans="2:5" ht="50.1" customHeight="1">
      <c r="B3811" s="86">
        <v>92387</v>
      </c>
      <c r="C3811" s="8" t="s">
        <v>3783</v>
      </c>
      <c r="D3811" s="86" t="s">
        <v>6341</v>
      </c>
      <c r="E3811" s="101">
        <v>63.36</v>
      </c>
    </row>
    <row r="3812" spans="2:5" ht="50.1" customHeight="1">
      <c r="B3812" s="86">
        <v>92388</v>
      </c>
      <c r="C3812" s="8" t="s">
        <v>3784</v>
      </c>
      <c r="D3812" s="86" t="s">
        <v>6341</v>
      </c>
      <c r="E3812" s="101">
        <v>61.96</v>
      </c>
    </row>
    <row r="3813" spans="2:5" ht="50.1" customHeight="1">
      <c r="B3813" s="86">
        <v>92389</v>
      </c>
      <c r="C3813" s="8" t="s">
        <v>3785</v>
      </c>
      <c r="D3813" s="86" t="s">
        <v>6341</v>
      </c>
      <c r="E3813" s="101">
        <v>97.78</v>
      </c>
    </row>
    <row r="3814" spans="2:5" ht="50.1" customHeight="1">
      <c r="B3814" s="86">
        <v>92390</v>
      </c>
      <c r="C3814" s="8" t="s">
        <v>3786</v>
      </c>
      <c r="D3814" s="86" t="s">
        <v>6341</v>
      </c>
      <c r="E3814" s="101">
        <v>91.61</v>
      </c>
    </row>
    <row r="3815" spans="2:5" ht="50.1" customHeight="1">
      <c r="B3815" s="86">
        <v>92635</v>
      </c>
      <c r="C3815" s="8" t="s">
        <v>3787</v>
      </c>
      <c r="D3815" s="86" t="s">
        <v>6341</v>
      </c>
      <c r="E3815" s="101">
        <v>130.87</v>
      </c>
    </row>
    <row r="3816" spans="2:5" ht="50.1" customHeight="1">
      <c r="B3816" s="86">
        <v>92636</v>
      </c>
      <c r="C3816" s="8" t="s">
        <v>3788</v>
      </c>
      <c r="D3816" s="86" t="s">
        <v>6341</v>
      </c>
      <c r="E3816" s="101">
        <v>118.97</v>
      </c>
    </row>
    <row r="3817" spans="2:5" ht="50.1" customHeight="1">
      <c r="B3817" s="86">
        <v>92637</v>
      </c>
      <c r="C3817" s="8" t="s">
        <v>3789</v>
      </c>
      <c r="D3817" s="86" t="s">
        <v>6341</v>
      </c>
      <c r="E3817" s="101">
        <v>45</v>
      </c>
    </row>
    <row r="3818" spans="2:5" ht="50.1" customHeight="1">
      <c r="B3818" s="86">
        <v>92638</v>
      </c>
      <c r="C3818" s="8" t="s">
        <v>3790</v>
      </c>
      <c r="D3818" s="86" t="s">
        <v>6341</v>
      </c>
      <c r="E3818" s="101">
        <v>54.86</v>
      </c>
    </row>
    <row r="3819" spans="2:5" ht="50.1" customHeight="1">
      <c r="B3819" s="86">
        <v>92639</v>
      </c>
      <c r="C3819" s="8" t="s">
        <v>3791</v>
      </c>
      <c r="D3819" s="86" t="s">
        <v>6341</v>
      </c>
      <c r="E3819" s="101">
        <v>63.49</v>
      </c>
    </row>
    <row r="3820" spans="2:5" ht="50.1" customHeight="1">
      <c r="B3820" s="86">
        <v>92640</v>
      </c>
      <c r="C3820" s="8" t="s">
        <v>3792</v>
      </c>
      <c r="D3820" s="86" t="s">
        <v>6341</v>
      </c>
      <c r="E3820" s="101">
        <v>82.58</v>
      </c>
    </row>
    <row r="3821" spans="2:5" ht="50.1" customHeight="1">
      <c r="B3821" s="86">
        <v>92642</v>
      </c>
      <c r="C3821" s="8" t="s">
        <v>3793</v>
      </c>
      <c r="D3821" s="86" t="s">
        <v>6341</v>
      </c>
      <c r="E3821" s="101">
        <v>125.21</v>
      </c>
    </row>
    <row r="3822" spans="2:5" ht="50.1" customHeight="1">
      <c r="B3822" s="86">
        <v>92644</v>
      </c>
      <c r="C3822" s="8" t="s">
        <v>3794</v>
      </c>
      <c r="D3822" s="86" t="s">
        <v>6341</v>
      </c>
      <c r="E3822" s="101">
        <v>157.51</v>
      </c>
    </row>
    <row r="3823" spans="2:5" ht="50.1" customHeight="1">
      <c r="B3823" s="86">
        <v>92657</v>
      </c>
      <c r="C3823" s="8" t="s">
        <v>3795</v>
      </c>
      <c r="D3823" s="86" t="s">
        <v>6341</v>
      </c>
      <c r="E3823" s="101">
        <v>16.940000000000001</v>
      </c>
    </row>
    <row r="3824" spans="2:5" ht="50.1" customHeight="1">
      <c r="B3824" s="86">
        <v>92658</v>
      </c>
      <c r="C3824" s="8" t="s">
        <v>3796</v>
      </c>
      <c r="D3824" s="86" t="s">
        <v>6341</v>
      </c>
      <c r="E3824" s="101">
        <v>18.07</v>
      </c>
    </row>
    <row r="3825" spans="2:5" ht="50.1" customHeight="1">
      <c r="B3825" s="86">
        <v>92659</v>
      </c>
      <c r="C3825" s="8" t="s">
        <v>3797</v>
      </c>
      <c r="D3825" s="86" t="s">
        <v>6341</v>
      </c>
      <c r="E3825" s="101">
        <v>20.91</v>
      </c>
    </row>
    <row r="3826" spans="2:5" ht="50.1" customHeight="1">
      <c r="B3826" s="86">
        <v>92660</v>
      </c>
      <c r="C3826" s="8" t="s">
        <v>3798</v>
      </c>
      <c r="D3826" s="86" t="s">
        <v>6341</v>
      </c>
      <c r="E3826" s="101">
        <v>21.96</v>
      </c>
    </row>
    <row r="3827" spans="2:5" ht="50.1" customHeight="1">
      <c r="B3827" s="86">
        <v>92661</v>
      </c>
      <c r="C3827" s="8" t="s">
        <v>3799</v>
      </c>
      <c r="D3827" s="86" t="s">
        <v>6341</v>
      </c>
      <c r="E3827" s="102">
        <v>25</v>
      </c>
    </row>
    <row r="3828" spans="2:5" ht="50.1" customHeight="1">
      <c r="B3828" s="86">
        <v>92662</v>
      </c>
      <c r="C3828" s="8" t="s">
        <v>3800</v>
      </c>
      <c r="D3828" s="86" t="s">
        <v>6341</v>
      </c>
      <c r="E3828" s="102">
        <v>25.2</v>
      </c>
    </row>
    <row r="3829" spans="2:5" ht="50.1" customHeight="1">
      <c r="B3829" s="86">
        <v>92663</v>
      </c>
      <c r="C3829" s="8" t="s">
        <v>3801</v>
      </c>
      <c r="D3829" s="86" t="s">
        <v>6341</v>
      </c>
      <c r="E3829" s="102">
        <v>33.590000000000003</v>
      </c>
    </row>
    <row r="3830" spans="2:5" ht="50.1" customHeight="1">
      <c r="B3830" s="86">
        <v>92664</v>
      </c>
      <c r="C3830" s="8" t="s">
        <v>3802</v>
      </c>
      <c r="D3830" s="86" t="s">
        <v>6341</v>
      </c>
      <c r="E3830" s="102">
        <v>33.57</v>
      </c>
    </row>
    <row r="3831" spans="2:5" ht="50.1" customHeight="1">
      <c r="B3831" s="86">
        <v>92665</v>
      </c>
      <c r="C3831" s="8" t="s">
        <v>3803</v>
      </c>
      <c r="D3831" s="86" t="s">
        <v>6341</v>
      </c>
      <c r="E3831" s="101">
        <v>46.29</v>
      </c>
    </row>
    <row r="3832" spans="2:5" ht="50.1" customHeight="1">
      <c r="B3832" s="86">
        <v>92666</v>
      </c>
      <c r="C3832" s="8" t="s">
        <v>3804</v>
      </c>
      <c r="D3832" s="86" t="s">
        <v>6341</v>
      </c>
      <c r="E3832" s="101">
        <v>52.6</v>
      </c>
    </row>
    <row r="3833" spans="2:5" ht="50.1" customHeight="1">
      <c r="B3833" s="86">
        <v>92667</v>
      </c>
      <c r="C3833" s="8" t="s">
        <v>3805</v>
      </c>
      <c r="D3833" s="86" t="s">
        <v>6341</v>
      </c>
      <c r="E3833" s="102">
        <v>68.23</v>
      </c>
    </row>
    <row r="3834" spans="2:5" ht="50.1" customHeight="1">
      <c r="B3834" s="86">
        <v>92668</v>
      </c>
      <c r="C3834" s="8" t="s">
        <v>3806</v>
      </c>
      <c r="D3834" s="86" t="s">
        <v>6341</v>
      </c>
      <c r="E3834" s="101">
        <v>73.84</v>
      </c>
    </row>
    <row r="3835" spans="2:5" ht="50.1" customHeight="1">
      <c r="B3835" s="86">
        <v>92669</v>
      </c>
      <c r="C3835" s="8" t="s">
        <v>3807</v>
      </c>
      <c r="D3835" s="86" t="s">
        <v>6341</v>
      </c>
      <c r="E3835" s="101">
        <v>25.72</v>
      </c>
    </row>
    <row r="3836" spans="2:5" ht="50.1" customHeight="1">
      <c r="B3836" s="86">
        <v>92670</v>
      </c>
      <c r="C3836" s="8" t="s">
        <v>3808</v>
      </c>
      <c r="D3836" s="86" t="s">
        <v>6341</v>
      </c>
      <c r="E3836" s="101">
        <v>24.22</v>
      </c>
    </row>
    <row r="3837" spans="2:5" ht="50.1" customHeight="1">
      <c r="B3837" s="86">
        <v>92671</v>
      </c>
      <c r="C3837" s="8" t="s">
        <v>3809</v>
      </c>
      <c r="D3837" s="86" t="s">
        <v>6341</v>
      </c>
      <c r="E3837" s="101">
        <v>33.53</v>
      </c>
    </row>
    <row r="3838" spans="2:5" ht="50.1" customHeight="1">
      <c r="B3838" s="86">
        <v>92672</v>
      </c>
      <c r="C3838" s="8" t="s">
        <v>3810</v>
      </c>
      <c r="D3838" s="86" t="s">
        <v>6341</v>
      </c>
      <c r="E3838" s="101">
        <v>30.54</v>
      </c>
    </row>
    <row r="3839" spans="2:5" ht="50.1" customHeight="1">
      <c r="B3839" s="86">
        <v>92673</v>
      </c>
      <c r="C3839" s="8" t="s">
        <v>3811</v>
      </c>
      <c r="D3839" s="86" t="s">
        <v>6341</v>
      </c>
      <c r="E3839" s="101">
        <v>38.51</v>
      </c>
    </row>
    <row r="3840" spans="2:5" ht="50.1" customHeight="1">
      <c r="B3840" s="86">
        <v>92674</v>
      </c>
      <c r="C3840" s="8" t="s">
        <v>3812</v>
      </c>
      <c r="D3840" s="86" t="s">
        <v>6341</v>
      </c>
      <c r="E3840" s="101">
        <v>36.44</v>
      </c>
    </row>
    <row r="3841" spans="2:5" ht="50.1" customHeight="1">
      <c r="B3841" s="86">
        <v>92675</v>
      </c>
      <c r="C3841" s="8" t="s">
        <v>3813</v>
      </c>
      <c r="D3841" s="86" t="s">
        <v>6341</v>
      </c>
      <c r="E3841" s="101">
        <v>49.84</v>
      </c>
    </row>
    <row r="3842" spans="2:5" ht="50.1" customHeight="1">
      <c r="B3842" s="86">
        <v>92676</v>
      </c>
      <c r="C3842" s="8" t="s">
        <v>3814</v>
      </c>
      <c r="D3842" s="86" t="s">
        <v>6341</v>
      </c>
      <c r="E3842" s="102">
        <v>48.44</v>
      </c>
    </row>
    <row r="3843" spans="2:5" ht="50.1" customHeight="1">
      <c r="B3843" s="86">
        <v>92677</v>
      </c>
      <c r="C3843" s="8" t="s">
        <v>3815</v>
      </c>
      <c r="D3843" s="86" t="s">
        <v>6341</v>
      </c>
      <c r="E3843" s="101">
        <v>81.569999999999993</v>
      </c>
    </row>
    <row r="3844" spans="2:5" ht="50.1" customHeight="1">
      <c r="B3844" s="86">
        <v>92678</v>
      </c>
      <c r="C3844" s="8" t="s">
        <v>3816</v>
      </c>
      <c r="D3844" s="86" t="s">
        <v>6341</v>
      </c>
      <c r="E3844" s="102">
        <v>75.400000000000006</v>
      </c>
    </row>
    <row r="3845" spans="2:5" ht="50.1" customHeight="1">
      <c r="B3845" s="86">
        <v>92679</v>
      </c>
      <c r="C3845" s="8" t="s">
        <v>3817</v>
      </c>
      <c r="D3845" s="86" t="s">
        <v>6341</v>
      </c>
      <c r="E3845" s="101">
        <v>112</v>
      </c>
    </row>
    <row r="3846" spans="2:5" ht="50.1" customHeight="1">
      <c r="B3846" s="86">
        <v>92680</v>
      </c>
      <c r="C3846" s="8" t="s">
        <v>3818</v>
      </c>
      <c r="D3846" s="86" t="s">
        <v>6341</v>
      </c>
      <c r="E3846" s="101">
        <v>100.1</v>
      </c>
    </row>
    <row r="3847" spans="2:5" ht="50.1" customHeight="1">
      <c r="B3847" s="86">
        <v>92681</v>
      </c>
      <c r="C3847" s="8" t="s">
        <v>3819</v>
      </c>
      <c r="D3847" s="86" t="s">
        <v>6341</v>
      </c>
      <c r="E3847" s="101">
        <v>32.86</v>
      </c>
    </row>
    <row r="3848" spans="2:5" ht="50.1" customHeight="1">
      <c r="B3848" s="86">
        <v>92682</v>
      </c>
      <c r="C3848" s="8" t="s">
        <v>3820</v>
      </c>
      <c r="D3848" s="86" t="s">
        <v>6341</v>
      </c>
      <c r="E3848" s="101">
        <v>41.05</v>
      </c>
    </row>
    <row r="3849" spans="2:5" ht="50.1" customHeight="1">
      <c r="B3849" s="86">
        <v>92683</v>
      </c>
      <c r="C3849" s="8" t="s">
        <v>3821</v>
      </c>
      <c r="D3849" s="86" t="s">
        <v>6341</v>
      </c>
      <c r="E3849" s="101">
        <v>47.83</v>
      </c>
    </row>
    <row r="3850" spans="2:5" ht="50.1" customHeight="1">
      <c r="B3850" s="86">
        <v>92684</v>
      </c>
      <c r="C3850" s="8" t="s">
        <v>3822</v>
      </c>
      <c r="D3850" s="86" t="s">
        <v>6341</v>
      </c>
      <c r="E3850" s="101">
        <v>64.540000000000006</v>
      </c>
    </row>
    <row r="3851" spans="2:5" ht="50.1" customHeight="1">
      <c r="B3851" s="86">
        <v>92685</v>
      </c>
      <c r="C3851" s="8" t="s">
        <v>3823</v>
      </c>
      <c r="D3851" s="86" t="s">
        <v>6341</v>
      </c>
      <c r="E3851" s="101">
        <v>103.62</v>
      </c>
    </row>
    <row r="3852" spans="2:5" ht="50.1" customHeight="1">
      <c r="B3852" s="86">
        <v>92686</v>
      </c>
      <c r="C3852" s="8" t="s">
        <v>3824</v>
      </c>
      <c r="D3852" s="86" t="s">
        <v>6341</v>
      </c>
      <c r="E3852" s="101">
        <v>132.33000000000001</v>
      </c>
    </row>
    <row r="3853" spans="2:5" ht="50.1" customHeight="1">
      <c r="B3853" s="86">
        <v>92692</v>
      </c>
      <c r="C3853" s="8" t="s">
        <v>3825</v>
      </c>
      <c r="D3853" s="86" t="s">
        <v>6341</v>
      </c>
      <c r="E3853" s="101">
        <v>9.1199999999999992</v>
      </c>
    </row>
    <row r="3854" spans="2:5" ht="50.1" customHeight="1">
      <c r="B3854" s="86">
        <v>92693</v>
      </c>
      <c r="C3854" s="8" t="s">
        <v>3826</v>
      </c>
      <c r="D3854" s="86" t="s">
        <v>6341</v>
      </c>
      <c r="E3854" s="102">
        <v>9.3800000000000008</v>
      </c>
    </row>
    <row r="3855" spans="2:5" ht="50.1" customHeight="1">
      <c r="B3855" s="86">
        <v>92694</v>
      </c>
      <c r="C3855" s="8" t="s">
        <v>3827</v>
      </c>
      <c r="D3855" s="86" t="s">
        <v>6341</v>
      </c>
      <c r="E3855" s="101">
        <v>14.5</v>
      </c>
    </row>
    <row r="3856" spans="2:5" ht="50.1" customHeight="1">
      <c r="B3856" s="86">
        <v>92695</v>
      </c>
      <c r="C3856" s="8" t="s">
        <v>3828</v>
      </c>
      <c r="D3856" s="86" t="s">
        <v>6341</v>
      </c>
      <c r="E3856" s="101">
        <v>14.76</v>
      </c>
    </row>
    <row r="3857" spans="2:5" ht="50.1" customHeight="1">
      <c r="B3857" s="86">
        <v>92696</v>
      </c>
      <c r="C3857" s="8" t="s">
        <v>3829</v>
      </c>
      <c r="D3857" s="86" t="s">
        <v>6341</v>
      </c>
      <c r="E3857" s="101">
        <v>22.74</v>
      </c>
    </row>
    <row r="3858" spans="2:5" ht="50.1" customHeight="1">
      <c r="B3858" s="86">
        <v>92697</v>
      </c>
      <c r="C3858" s="8" t="s">
        <v>3830</v>
      </c>
      <c r="D3858" s="86" t="s">
        <v>6341</v>
      </c>
      <c r="E3858" s="101">
        <v>23.87</v>
      </c>
    </row>
    <row r="3859" spans="2:5" ht="50.1" customHeight="1">
      <c r="B3859" s="86">
        <v>92698</v>
      </c>
      <c r="C3859" s="8" t="s">
        <v>3831</v>
      </c>
      <c r="D3859" s="86" t="s">
        <v>6341</v>
      </c>
      <c r="E3859" s="101">
        <v>13.49</v>
      </c>
    </row>
    <row r="3860" spans="2:5" ht="50.1" customHeight="1">
      <c r="B3860" s="86">
        <v>92699</v>
      </c>
      <c r="C3860" s="8" t="s">
        <v>3832</v>
      </c>
      <c r="D3860" s="86" t="s">
        <v>6341</v>
      </c>
      <c r="E3860" s="101">
        <v>12.67</v>
      </c>
    </row>
    <row r="3861" spans="2:5" ht="50.1" customHeight="1">
      <c r="B3861" s="86">
        <v>92700</v>
      </c>
      <c r="C3861" s="8" t="s">
        <v>3833</v>
      </c>
      <c r="D3861" s="86" t="s">
        <v>6341</v>
      </c>
      <c r="E3861" s="101">
        <v>22.04</v>
      </c>
    </row>
    <row r="3862" spans="2:5" ht="50.1" customHeight="1">
      <c r="B3862" s="86">
        <v>92701</v>
      </c>
      <c r="C3862" s="8" t="s">
        <v>3834</v>
      </c>
      <c r="D3862" s="86" t="s">
        <v>6341</v>
      </c>
      <c r="E3862" s="101">
        <v>20.81</v>
      </c>
    </row>
    <row r="3863" spans="2:5" ht="50.1" customHeight="1">
      <c r="B3863" s="86">
        <v>92702</v>
      </c>
      <c r="C3863" s="8" t="s">
        <v>3835</v>
      </c>
      <c r="D3863" s="86" t="s">
        <v>6341</v>
      </c>
      <c r="E3863" s="101">
        <v>34.47</v>
      </c>
    </row>
    <row r="3864" spans="2:5" ht="50.1" customHeight="1">
      <c r="B3864" s="86">
        <v>92703</v>
      </c>
      <c r="C3864" s="8" t="s">
        <v>3836</v>
      </c>
      <c r="D3864" s="86" t="s">
        <v>6341</v>
      </c>
      <c r="E3864" s="101">
        <v>32.97</v>
      </c>
    </row>
    <row r="3865" spans="2:5" ht="50.1" customHeight="1">
      <c r="B3865" s="86">
        <v>92704</v>
      </c>
      <c r="C3865" s="8" t="s">
        <v>3837</v>
      </c>
      <c r="D3865" s="86" t="s">
        <v>6341</v>
      </c>
      <c r="E3865" s="101">
        <v>17.07</v>
      </c>
    </row>
    <row r="3866" spans="2:5" ht="50.1" customHeight="1">
      <c r="B3866" s="86">
        <v>92705</v>
      </c>
      <c r="C3866" s="8" t="s">
        <v>3838</v>
      </c>
      <c r="D3866" s="86" t="s">
        <v>6341</v>
      </c>
      <c r="E3866" s="101">
        <v>27.5</v>
      </c>
    </row>
    <row r="3867" spans="2:5" ht="50.1" customHeight="1">
      <c r="B3867" s="86">
        <v>92706</v>
      </c>
      <c r="C3867" s="8" t="s">
        <v>3839</v>
      </c>
      <c r="D3867" s="86" t="s">
        <v>6341</v>
      </c>
      <c r="E3867" s="101">
        <v>44.52</v>
      </c>
    </row>
    <row r="3868" spans="2:5" ht="50.1" customHeight="1">
      <c r="B3868" s="86">
        <v>92889</v>
      </c>
      <c r="C3868" s="8" t="s">
        <v>3840</v>
      </c>
      <c r="D3868" s="86" t="s">
        <v>6341</v>
      </c>
      <c r="E3868" s="101">
        <v>83.58</v>
      </c>
    </row>
    <row r="3869" spans="2:5" ht="50.1" customHeight="1">
      <c r="B3869" s="86">
        <v>92890</v>
      </c>
      <c r="C3869" s="8" t="s">
        <v>3841</v>
      </c>
      <c r="D3869" s="86" t="s">
        <v>6341</v>
      </c>
      <c r="E3869" s="101">
        <v>126.42</v>
      </c>
    </row>
    <row r="3870" spans="2:5" ht="50.1" customHeight="1">
      <c r="B3870" s="86">
        <v>92891</v>
      </c>
      <c r="C3870" s="8" t="s">
        <v>3842</v>
      </c>
      <c r="D3870" s="86" t="s">
        <v>6341</v>
      </c>
      <c r="E3870" s="101">
        <v>185.08</v>
      </c>
    </row>
    <row r="3871" spans="2:5" ht="50.1" customHeight="1">
      <c r="B3871" s="86">
        <v>92892</v>
      </c>
      <c r="C3871" s="8" t="s">
        <v>3843</v>
      </c>
      <c r="D3871" s="86" t="s">
        <v>6341</v>
      </c>
      <c r="E3871" s="101">
        <v>36.32</v>
      </c>
    </row>
    <row r="3872" spans="2:5" ht="50.1" customHeight="1">
      <c r="B3872" s="86">
        <v>92893</v>
      </c>
      <c r="C3872" s="8" t="s">
        <v>3844</v>
      </c>
      <c r="D3872" s="86" t="s">
        <v>6341</v>
      </c>
      <c r="E3872" s="101">
        <v>51.51</v>
      </c>
    </row>
    <row r="3873" spans="2:5" ht="50.1" customHeight="1">
      <c r="B3873" s="86">
        <v>92894</v>
      </c>
      <c r="C3873" s="8" t="s">
        <v>3845</v>
      </c>
      <c r="D3873" s="86" t="s">
        <v>6341</v>
      </c>
      <c r="E3873" s="101">
        <v>61.48</v>
      </c>
    </row>
    <row r="3874" spans="2:5" ht="50.1" customHeight="1">
      <c r="B3874" s="86">
        <v>92895</v>
      </c>
      <c r="C3874" s="8" t="s">
        <v>3846</v>
      </c>
      <c r="D3874" s="86" t="s">
        <v>6341</v>
      </c>
      <c r="E3874" s="101">
        <v>83.56</v>
      </c>
    </row>
    <row r="3875" spans="2:5" ht="50.1" customHeight="1">
      <c r="B3875" s="86">
        <v>92896</v>
      </c>
      <c r="C3875" s="8" t="s">
        <v>3847</v>
      </c>
      <c r="D3875" s="86" t="s">
        <v>6341</v>
      </c>
      <c r="E3875" s="101">
        <v>127.51</v>
      </c>
    </row>
    <row r="3876" spans="2:5" ht="50.1" customHeight="1">
      <c r="B3876" s="86">
        <v>92897</v>
      </c>
      <c r="C3876" s="8" t="s">
        <v>3848</v>
      </c>
      <c r="D3876" s="86" t="s">
        <v>6341</v>
      </c>
      <c r="E3876" s="101">
        <v>187.32</v>
      </c>
    </row>
    <row r="3877" spans="2:5" ht="50.1" customHeight="1">
      <c r="B3877" s="86">
        <v>92898</v>
      </c>
      <c r="C3877" s="8" t="s">
        <v>3849</v>
      </c>
      <c r="D3877" s="86" t="s">
        <v>6341</v>
      </c>
      <c r="E3877" s="101">
        <v>30.26</v>
      </c>
    </row>
    <row r="3878" spans="2:5" ht="50.1" customHeight="1">
      <c r="B3878" s="86">
        <v>92899</v>
      </c>
      <c r="C3878" s="8" t="s">
        <v>3850</v>
      </c>
      <c r="D3878" s="86" t="s">
        <v>6341</v>
      </c>
      <c r="E3878" s="101">
        <v>44.62</v>
      </c>
    </row>
    <row r="3879" spans="2:5" ht="50.1" customHeight="1">
      <c r="B3879" s="86">
        <v>92900</v>
      </c>
      <c r="C3879" s="8" t="s">
        <v>3851</v>
      </c>
      <c r="D3879" s="86" t="s">
        <v>6341</v>
      </c>
      <c r="E3879" s="101">
        <v>53.63</v>
      </c>
    </row>
    <row r="3880" spans="2:5" ht="50.1" customHeight="1">
      <c r="B3880" s="86">
        <v>92901</v>
      </c>
      <c r="C3880" s="8" t="s">
        <v>3852</v>
      </c>
      <c r="D3880" s="86" t="s">
        <v>6341</v>
      </c>
      <c r="E3880" s="101">
        <v>74.52</v>
      </c>
    </row>
    <row r="3881" spans="2:5" ht="50.1" customHeight="1">
      <c r="B3881" s="86">
        <v>92902</v>
      </c>
      <c r="C3881" s="8" t="s">
        <v>3853</v>
      </c>
      <c r="D3881" s="86" t="s">
        <v>6341</v>
      </c>
      <c r="E3881" s="101">
        <v>116.69</v>
      </c>
    </row>
    <row r="3882" spans="2:5" ht="50.1" customHeight="1">
      <c r="B3882" s="86">
        <v>92903</v>
      </c>
      <c r="C3882" s="8" t="s">
        <v>3854</v>
      </c>
      <c r="D3882" s="86" t="s">
        <v>6341</v>
      </c>
      <c r="E3882" s="101">
        <v>174.73</v>
      </c>
    </row>
    <row r="3883" spans="2:5" ht="50.1" customHeight="1">
      <c r="B3883" s="86">
        <v>92904</v>
      </c>
      <c r="C3883" s="8" t="s">
        <v>3855</v>
      </c>
      <c r="D3883" s="86" t="s">
        <v>6341</v>
      </c>
      <c r="E3883" s="101">
        <v>20.56</v>
      </c>
    </row>
    <row r="3884" spans="2:5" ht="50.1" customHeight="1">
      <c r="B3884" s="86">
        <v>92905</v>
      </c>
      <c r="C3884" s="8" t="s">
        <v>3856</v>
      </c>
      <c r="D3884" s="86" t="s">
        <v>6341</v>
      </c>
      <c r="E3884" s="101">
        <v>29.43</v>
      </c>
    </row>
    <row r="3885" spans="2:5" ht="50.1" customHeight="1">
      <c r="B3885" s="86">
        <v>92906</v>
      </c>
      <c r="C3885" s="8" t="s">
        <v>3857</v>
      </c>
      <c r="D3885" s="86" t="s">
        <v>6341</v>
      </c>
      <c r="E3885" s="102">
        <v>36.06</v>
      </c>
    </row>
    <row r="3886" spans="2:5" ht="50.1" customHeight="1">
      <c r="B3886" s="86">
        <v>92907</v>
      </c>
      <c r="C3886" s="8" t="s">
        <v>3858</v>
      </c>
      <c r="D3886" s="86" t="s">
        <v>6341</v>
      </c>
      <c r="E3886" s="101">
        <v>45.01</v>
      </c>
    </row>
    <row r="3887" spans="2:5" ht="50.1" customHeight="1">
      <c r="B3887" s="86">
        <v>92908</v>
      </c>
      <c r="C3887" s="8" t="s">
        <v>3859</v>
      </c>
      <c r="D3887" s="86" t="s">
        <v>6341</v>
      </c>
      <c r="E3887" s="101">
        <v>45.01</v>
      </c>
    </row>
    <row r="3888" spans="2:5" ht="50.1" customHeight="1">
      <c r="B3888" s="86">
        <v>92909</v>
      </c>
      <c r="C3888" s="8" t="s">
        <v>3860</v>
      </c>
      <c r="D3888" s="86" t="s">
        <v>6341</v>
      </c>
      <c r="E3888" s="101">
        <v>45.01</v>
      </c>
    </row>
    <row r="3889" spans="2:5" ht="50.1" customHeight="1">
      <c r="B3889" s="86">
        <v>92910</v>
      </c>
      <c r="C3889" s="8" t="s">
        <v>3861</v>
      </c>
      <c r="D3889" s="86" t="s">
        <v>6341</v>
      </c>
      <c r="E3889" s="102">
        <v>64.989999999999995</v>
      </c>
    </row>
    <row r="3890" spans="2:5" ht="50.1" customHeight="1">
      <c r="B3890" s="86">
        <v>92911</v>
      </c>
      <c r="C3890" s="8" t="s">
        <v>3862</v>
      </c>
      <c r="D3890" s="86" t="s">
        <v>6341</v>
      </c>
      <c r="E3890" s="102">
        <v>64.989999999999995</v>
      </c>
    </row>
    <row r="3891" spans="2:5" ht="50.1" customHeight="1">
      <c r="B3891" s="86">
        <v>92912</v>
      </c>
      <c r="C3891" s="8" t="s">
        <v>3863</v>
      </c>
      <c r="D3891" s="86" t="s">
        <v>6341</v>
      </c>
      <c r="E3891" s="101">
        <v>86.97</v>
      </c>
    </row>
    <row r="3892" spans="2:5" ht="50.1" customHeight="1">
      <c r="B3892" s="86">
        <v>92913</v>
      </c>
      <c r="C3892" s="8" t="s">
        <v>3864</v>
      </c>
      <c r="D3892" s="86" t="s">
        <v>6341</v>
      </c>
      <c r="E3892" s="101">
        <v>88.84</v>
      </c>
    </row>
    <row r="3893" spans="2:5" ht="50.1" customHeight="1">
      <c r="B3893" s="86">
        <v>92914</v>
      </c>
      <c r="C3893" s="8" t="s">
        <v>3865</v>
      </c>
      <c r="D3893" s="86" t="s">
        <v>6341</v>
      </c>
      <c r="E3893" s="101">
        <v>88.84</v>
      </c>
    </row>
    <row r="3894" spans="2:5" ht="50.1" customHeight="1">
      <c r="B3894" s="86">
        <v>92918</v>
      </c>
      <c r="C3894" s="8" t="s">
        <v>3866</v>
      </c>
      <c r="D3894" s="86" t="s">
        <v>6341</v>
      </c>
      <c r="E3894" s="101">
        <v>24.04</v>
      </c>
    </row>
    <row r="3895" spans="2:5" ht="50.1" customHeight="1">
      <c r="B3895" s="86">
        <v>92920</v>
      </c>
      <c r="C3895" s="8" t="s">
        <v>3867</v>
      </c>
      <c r="D3895" s="86" t="s">
        <v>6341</v>
      </c>
      <c r="E3895" s="101">
        <v>24.2</v>
      </c>
    </row>
    <row r="3896" spans="2:5" ht="50.1" customHeight="1">
      <c r="B3896" s="86">
        <v>92925</v>
      </c>
      <c r="C3896" s="8" t="s">
        <v>3868</v>
      </c>
      <c r="D3896" s="86" t="s">
        <v>6341</v>
      </c>
      <c r="E3896" s="101">
        <v>29.7</v>
      </c>
    </row>
    <row r="3897" spans="2:5" ht="50.1" customHeight="1">
      <c r="B3897" s="86">
        <v>92926</v>
      </c>
      <c r="C3897" s="8" t="s">
        <v>3869</v>
      </c>
      <c r="D3897" s="86" t="s">
        <v>6341</v>
      </c>
      <c r="E3897" s="101">
        <v>29.69</v>
      </c>
    </row>
    <row r="3898" spans="2:5" ht="50.1" customHeight="1">
      <c r="B3898" s="86">
        <v>92927</v>
      </c>
      <c r="C3898" s="8" t="s">
        <v>3870</v>
      </c>
      <c r="D3898" s="86" t="s">
        <v>6341</v>
      </c>
      <c r="E3898" s="101">
        <v>29.69</v>
      </c>
    </row>
    <row r="3899" spans="2:5" ht="50.1" customHeight="1">
      <c r="B3899" s="86">
        <v>92928</v>
      </c>
      <c r="C3899" s="8" t="s">
        <v>3871</v>
      </c>
      <c r="D3899" s="86" t="s">
        <v>6341</v>
      </c>
      <c r="E3899" s="101">
        <v>33.93</v>
      </c>
    </row>
    <row r="3900" spans="2:5" ht="50.1" customHeight="1">
      <c r="B3900" s="86">
        <v>92929</v>
      </c>
      <c r="C3900" s="8" t="s">
        <v>3872</v>
      </c>
      <c r="D3900" s="86" t="s">
        <v>6341</v>
      </c>
      <c r="E3900" s="101">
        <v>33.93</v>
      </c>
    </row>
    <row r="3901" spans="2:5" ht="50.1" customHeight="1">
      <c r="B3901" s="86">
        <v>92930</v>
      </c>
      <c r="C3901" s="8" t="s">
        <v>3873</v>
      </c>
      <c r="D3901" s="86" t="s">
        <v>6341</v>
      </c>
      <c r="E3901" s="101">
        <v>33.93</v>
      </c>
    </row>
    <row r="3902" spans="2:5" ht="50.1" customHeight="1">
      <c r="B3902" s="86">
        <v>92931</v>
      </c>
      <c r="C3902" s="8" t="s">
        <v>3874</v>
      </c>
      <c r="D3902" s="86" t="s">
        <v>6341</v>
      </c>
      <c r="E3902" s="101">
        <v>44.99</v>
      </c>
    </row>
    <row r="3903" spans="2:5" ht="50.1" customHeight="1">
      <c r="B3903" s="86">
        <v>92932</v>
      </c>
      <c r="C3903" s="8" t="s">
        <v>3875</v>
      </c>
      <c r="D3903" s="86" t="s">
        <v>6341</v>
      </c>
      <c r="E3903" s="101">
        <v>44.99</v>
      </c>
    </row>
    <row r="3904" spans="2:5" ht="50.1" customHeight="1">
      <c r="B3904" s="86">
        <v>92933</v>
      </c>
      <c r="C3904" s="8" t="s">
        <v>3876</v>
      </c>
      <c r="D3904" s="86" t="s">
        <v>6341</v>
      </c>
      <c r="E3904" s="101">
        <v>44.99</v>
      </c>
    </row>
    <row r="3905" spans="2:5" ht="50.1" customHeight="1">
      <c r="B3905" s="86">
        <v>92934</v>
      </c>
      <c r="C3905" s="8" t="s">
        <v>3877</v>
      </c>
      <c r="D3905" s="86" t="s">
        <v>6341</v>
      </c>
      <c r="E3905" s="101">
        <v>66.08</v>
      </c>
    </row>
    <row r="3906" spans="2:5" ht="50.1" customHeight="1">
      <c r="B3906" s="86">
        <v>92935</v>
      </c>
      <c r="C3906" s="8" t="s">
        <v>3878</v>
      </c>
      <c r="D3906" s="86" t="s">
        <v>6341</v>
      </c>
      <c r="E3906" s="101">
        <v>66.08</v>
      </c>
    </row>
    <row r="3907" spans="2:5" ht="50.1" customHeight="1">
      <c r="B3907" s="86">
        <v>92936</v>
      </c>
      <c r="C3907" s="8" t="s">
        <v>3879</v>
      </c>
      <c r="D3907" s="86" t="s">
        <v>6341</v>
      </c>
      <c r="E3907" s="101">
        <v>91.08</v>
      </c>
    </row>
    <row r="3908" spans="2:5" ht="50.1" customHeight="1">
      <c r="B3908" s="86">
        <v>92937</v>
      </c>
      <c r="C3908" s="8" t="s">
        <v>3880</v>
      </c>
      <c r="D3908" s="86" t="s">
        <v>6341</v>
      </c>
      <c r="E3908" s="101">
        <v>91.08</v>
      </c>
    </row>
    <row r="3909" spans="2:5" ht="50.1" customHeight="1">
      <c r="B3909" s="86">
        <v>92938</v>
      </c>
      <c r="C3909" s="8" t="s">
        <v>3881</v>
      </c>
      <c r="D3909" s="86" t="s">
        <v>6341</v>
      </c>
      <c r="E3909" s="102">
        <v>17.98</v>
      </c>
    </row>
    <row r="3910" spans="2:5" ht="50.1" customHeight="1">
      <c r="B3910" s="86">
        <v>92939</v>
      </c>
      <c r="C3910" s="8" t="s">
        <v>3882</v>
      </c>
      <c r="D3910" s="86" t="s">
        <v>6341</v>
      </c>
      <c r="E3910" s="101">
        <v>18.14</v>
      </c>
    </row>
    <row r="3911" spans="2:5" ht="50.1" customHeight="1">
      <c r="B3911" s="86">
        <v>92940</v>
      </c>
      <c r="C3911" s="8" t="s">
        <v>3883</v>
      </c>
      <c r="D3911" s="86" t="s">
        <v>6341</v>
      </c>
      <c r="E3911" s="101">
        <v>22.81</v>
      </c>
    </row>
    <row r="3912" spans="2:5" ht="50.1" customHeight="1">
      <c r="B3912" s="86">
        <v>92941</v>
      </c>
      <c r="C3912" s="8" t="s">
        <v>3884</v>
      </c>
      <c r="D3912" s="86" t="s">
        <v>6341</v>
      </c>
      <c r="E3912" s="101">
        <v>22.8</v>
      </c>
    </row>
    <row r="3913" spans="2:5" ht="50.1" customHeight="1">
      <c r="B3913" s="86">
        <v>92942</v>
      </c>
      <c r="C3913" s="8" t="s">
        <v>3885</v>
      </c>
      <c r="D3913" s="86" t="s">
        <v>6341</v>
      </c>
      <c r="E3913" s="101">
        <v>22.8</v>
      </c>
    </row>
    <row r="3914" spans="2:5" ht="50.1" customHeight="1">
      <c r="B3914" s="86">
        <v>92943</v>
      </c>
      <c r="C3914" s="8" t="s">
        <v>3886</v>
      </c>
      <c r="D3914" s="86" t="s">
        <v>6341</v>
      </c>
      <c r="E3914" s="101">
        <v>26.08</v>
      </c>
    </row>
    <row r="3915" spans="2:5" ht="50.1" customHeight="1">
      <c r="B3915" s="86">
        <v>92944</v>
      </c>
      <c r="C3915" s="8" t="s">
        <v>3887</v>
      </c>
      <c r="D3915" s="86" t="s">
        <v>6341</v>
      </c>
      <c r="E3915" s="101">
        <v>26.08</v>
      </c>
    </row>
    <row r="3916" spans="2:5" ht="50.1" customHeight="1">
      <c r="B3916" s="86">
        <v>92945</v>
      </c>
      <c r="C3916" s="8" t="s">
        <v>3888</v>
      </c>
      <c r="D3916" s="86" t="s">
        <v>6341</v>
      </c>
      <c r="E3916" s="101">
        <v>26.08</v>
      </c>
    </row>
    <row r="3917" spans="2:5" ht="50.1" customHeight="1">
      <c r="B3917" s="86">
        <v>92946</v>
      </c>
      <c r="C3917" s="8" t="s">
        <v>3889</v>
      </c>
      <c r="D3917" s="86" t="s">
        <v>6341</v>
      </c>
      <c r="E3917" s="101">
        <v>35.950000000000003</v>
      </c>
    </row>
    <row r="3918" spans="2:5" ht="50.1" customHeight="1">
      <c r="B3918" s="86">
        <v>92947</v>
      </c>
      <c r="C3918" s="8" t="s">
        <v>3890</v>
      </c>
      <c r="D3918" s="86" t="s">
        <v>6341</v>
      </c>
      <c r="E3918" s="101">
        <v>35.950000000000003</v>
      </c>
    </row>
    <row r="3919" spans="2:5" ht="50.1" customHeight="1">
      <c r="B3919" s="86">
        <v>92948</v>
      </c>
      <c r="C3919" s="8" t="s">
        <v>3891</v>
      </c>
      <c r="D3919" s="86" t="s">
        <v>6341</v>
      </c>
      <c r="E3919" s="101">
        <v>35.950000000000003</v>
      </c>
    </row>
    <row r="3920" spans="2:5" ht="50.1" customHeight="1">
      <c r="B3920" s="86">
        <v>92949</v>
      </c>
      <c r="C3920" s="8" t="s">
        <v>3892</v>
      </c>
      <c r="D3920" s="86" t="s">
        <v>6341</v>
      </c>
      <c r="E3920" s="101">
        <v>55.26</v>
      </c>
    </row>
    <row r="3921" spans="2:5" ht="50.1" customHeight="1">
      <c r="B3921" s="86">
        <v>92950</v>
      </c>
      <c r="C3921" s="8" t="s">
        <v>3893</v>
      </c>
      <c r="D3921" s="86" t="s">
        <v>6341</v>
      </c>
      <c r="E3921" s="101">
        <v>55.26</v>
      </c>
    </row>
    <row r="3922" spans="2:5" ht="50.1" customHeight="1">
      <c r="B3922" s="86">
        <v>92951</v>
      </c>
      <c r="C3922" s="8" t="s">
        <v>3894</v>
      </c>
      <c r="D3922" s="86" t="s">
        <v>6341</v>
      </c>
      <c r="E3922" s="101">
        <v>78.489999999999995</v>
      </c>
    </row>
    <row r="3923" spans="2:5" ht="50.1" customHeight="1">
      <c r="B3923" s="86">
        <v>92952</v>
      </c>
      <c r="C3923" s="8" t="s">
        <v>3895</v>
      </c>
      <c r="D3923" s="86" t="s">
        <v>6341</v>
      </c>
      <c r="E3923" s="101">
        <v>78.489999999999995</v>
      </c>
    </row>
    <row r="3924" spans="2:5" ht="50.1" customHeight="1">
      <c r="B3924" s="86">
        <v>92953</v>
      </c>
      <c r="C3924" s="8" t="s">
        <v>3896</v>
      </c>
      <c r="D3924" s="86" t="s">
        <v>6341</v>
      </c>
      <c r="E3924" s="101">
        <v>15.57</v>
      </c>
    </row>
    <row r="3925" spans="2:5" ht="50.1" customHeight="1">
      <c r="B3925" s="86">
        <v>93050</v>
      </c>
      <c r="C3925" s="8" t="s">
        <v>3897</v>
      </c>
      <c r="D3925" s="86" t="s">
        <v>6341</v>
      </c>
      <c r="E3925" s="101">
        <v>7.02</v>
      </c>
    </row>
    <row r="3926" spans="2:5" ht="50.1" customHeight="1">
      <c r="B3926" s="86">
        <v>93051</v>
      </c>
      <c r="C3926" s="8" t="s">
        <v>3898</v>
      </c>
      <c r="D3926" s="86" t="s">
        <v>6341</v>
      </c>
      <c r="E3926" s="101">
        <v>6.5</v>
      </c>
    </row>
    <row r="3927" spans="2:5" ht="50.1" customHeight="1">
      <c r="B3927" s="86">
        <v>93052</v>
      </c>
      <c r="C3927" s="8" t="s">
        <v>3899</v>
      </c>
      <c r="D3927" s="86" t="s">
        <v>6341</v>
      </c>
      <c r="E3927" s="101">
        <v>299.93</v>
      </c>
    </row>
    <row r="3928" spans="2:5" ht="50.1" customHeight="1">
      <c r="B3928" s="86">
        <v>93054</v>
      </c>
      <c r="C3928" s="8" t="s">
        <v>3900</v>
      </c>
      <c r="D3928" s="86" t="s">
        <v>6341</v>
      </c>
      <c r="E3928" s="101">
        <v>13.13</v>
      </c>
    </row>
    <row r="3929" spans="2:5" ht="50.1" customHeight="1">
      <c r="B3929" s="86">
        <v>93055</v>
      </c>
      <c r="C3929" s="8" t="s">
        <v>3901</v>
      </c>
      <c r="D3929" s="86" t="s">
        <v>6341</v>
      </c>
      <c r="E3929" s="101">
        <v>26.42</v>
      </c>
    </row>
    <row r="3930" spans="2:5" ht="50.1" customHeight="1">
      <c r="B3930" s="86">
        <v>93056</v>
      </c>
      <c r="C3930" s="8" t="s">
        <v>3902</v>
      </c>
      <c r="D3930" s="86" t="s">
        <v>6341</v>
      </c>
      <c r="E3930" s="101">
        <v>10.18</v>
      </c>
    </row>
    <row r="3931" spans="2:5" ht="50.1" customHeight="1">
      <c r="B3931" s="86">
        <v>93057</v>
      </c>
      <c r="C3931" s="8" t="s">
        <v>3903</v>
      </c>
      <c r="D3931" s="86" t="s">
        <v>6341</v>
      </c>
      <c r="E3931" s="101">
        <v>8.94</v>
      </c>
    </row>
    <row r="3932" spans="2:5" ht="50.1" customHeight="1">
      <c r="B3932" s="86">
        <v>93058</v>
      </c>
      <c r="C3932" s="8" t="s">
        <v>3904</v>
      </c>
      <c r="D3932" s="86" t="s">
        <v>6341</v>
      </c>
      <c r="E3932" s="101">
        <v>329.86</v>
      </c>
    </row>
    <row r="3933" spans="2:5" ht="50.1" customHeight="1">
      <c r="B3933" s="86">
        <v>93059</v>
      </c>
      <c r="C3933" s="8" t="s">
        <v>3905</v>
      </c>
      <c r="D3933" s="86" t="s">
        <v>6341</v>
      </c>
      <c r="E3933" s="101">
        <v>17.97</v>
      </c>
    </row>
    <row r="3934" spans="2:5" ht="50.1" customHeight="1">
      <c r="B3934" s="86">
        <v>93060</v>
      </c>
      <c r="C3934" s="8" t="s">
        <v>3906</v>
      </c>
      <c r="D3934" s="86" t="s">
        <v>6341</v>
      </c>
      <c r="E3934" s="101">
        <v>45.85</v>
      </c>
    </row>
    <row r="3935" spans="2:5" ht="50.1" customHeight="1">
      <c r="B3935" s="86">
        <v>93061</v>
      </c>
      <c r="C3935" s="8" t="s">
        <v>3907</v>
      </c>
      <c r="D3935" s="86" t="s">
        <v>6341</v>
      </c>
      <c r="E3935" s="101">
        <v>18.78</v>
      </c>
    </row>
    <row r="3936" spans="2:5" ht="50.1" customHeight="1">
      <c r="B3936" s="86">
        <v>93062</v>
      </c>
      <c r="C3936" s="8" t="s">
        <v>3908</v>
      </c>
      <c r="D3936" s="86" t="s">
        <v>6341</v>
      </c>
      <c r="E3936" s="101">
        <v>16.37</v>
      </c>
    </row>
    <row r="3937" spans="2:5" ht="50.1" customHeight="1">
      <c r="B3937" s="86">
        <v>93063</v>
      </c>
      <c r="C3937" s="8" t="s">
        <v>3909</v>
      </c>
      <c r="D3937" s="86" t="s">
        <v>6341</v>
      </c>
      <c r="E3937" s="101">
        <v>377.83</v>
      </c>
    </row>
    <row r="3938" spans="2:5" ht="50.1" customHeight="1">
      <c r="B3938" s="86">
        <v>93064</v>
      </c>
      <c r="C3938" s="8" t="s">
        <v>3910</v>
      </c>
      <c r="D3938" s="86" t="s">
        <v>6341</v>
      </c>
      <c r="E3938" s="101">
        <v>28.81</v>
      </c>
    </row>
    <row r="3939" spans="2:5" ht="50.1" customHeight="1">
      <c r="B3939" s="86">
        <v>93065</v>
      </c>
      <c r="C3939" s="8" t="s">
        <v>3911</v>
      </c>
      <c r="D3939" s="86" t="s">
        <v>6341</v>
      </c>
      <c r="E3939" s="101">
        <v>27.03</v>
      </c>
    </row>
    <row r="3940" spans="2:5" ht="50.1" customHeight="1">
      <c r="B3940" s="86">
        <v>93066</v>
      </c>
      <c r="C3940" s="8" t="s">
        <v>3912</v>
      </c>
      <c r="D3940" s="86" t="s">
        <v>6341</v>
      </c>
      <c r="E3940" s="101">
        <v>474.25</v>
      </c>
    </row>
    <row r="3941" spans="2:5" ht="50.1" customHeight="1">
      <c r="B3941" s="86">
        <v>93067</v>
      </c>
      <c r="C3941" s="8" t="s">
        <v>3913</v>
      </c>
      <c r="D3941" s="86" t="s">
        <v>6341</v>
      </c>
      <c r="E3941" s="101">
        <v>42.55</v>
      </c>
    </row>
    <row r="3942" spans="2:5" ht="50.1" customHeight="1">
      <c r="B3942" s="86">
        <v>93068</v>
      </c>
      <c r="C3942" s="8" t="s">
        <v>3914</v>
      </c>
      <c r="D3942" s="86" t="s">
        <v>6341</v>
      </c>
      <c r="E3942" s="101">
        <v>37.32</v>
      </c>
    </row>
    <row r="3943" spans="2:5" ht="50.1" customHeight="1">
      <c r="B3943" s="86">
        <v>93069</v>
      </c>
      <c r="C3943" s="8" t="s">
        <v>3915</v>
      </c>
      <c r="D3943" s="86" t="s">
        <v>6341</v>
      </c>
      <c r="E3943" s="101">
        <v>657.15</v>
      </c>
    </row>
    <row r="3944" spans="2:5" ht="50.1" customHeight="1">
      <c r="B3944" s="86">
        <v>93070</v>
      </c>
      <c r="C3944" s="8" t="s">
        <v>3916</v>
      </c>
      <c r="D3944" s="86" t="s">
        <v>6341</v>
      </c>
      <c r="E3944" s="101">
        <v>106.44</v>
      </c>
    </row>
    <row r="3945" spans="2:5" ht="50.1" customHeight="1">
      <c r="B3945" s="86">
        <v>93071</v>
      </c>
      <c r="C3945" s="8" t="s">
        <v>3917</v>
      </c>
      <c r="D3945" s="86" t="s">
        <v>6341</v>
      </c>
      <c r="E3945" s="101">
        <v>98.9</v>
      </c>
    </row>
    <row r="3946" spans="2:5" ht="50.1" customHeight="1">
      <c r="B3946" s="86">
        <v>93072</v>
      </c>
      <c r="C3946" s="8" t="s">
        <v>3918</v>
      </c>
      <c r="D3946" s="86" t="s">
        <v>6341</v>
      </c>
      <c r="E3946" s="101">
        <v>866.96</v>
      </c>
    </row>
    <row r="3947" spans="2:5" ht="50.1" customHeight="1">
      <c r="B3947" s="86">
        <v>93073</v>
      </c>
      <c r="C3947" s="8" t="s">
        <v>3919</v>
      </c>
      <c r="D3947" s="86" t="s">
        <v>6341</v>
      </c>
      <c r="E3947" s="101">
        <v>48.38</v>
      </c>
    </row>
    <row r="3948" spans="2:5" ht="50.1" customHeight="1">
      <c r="B3948" s="86">
        <v>93074</v>
      </c>
      <c r="C3948" s="8" t="s">
        <v>3920</v>
      </c>
      <c r="D3948" s="86" t="s">
        <v>6341</v>
      </c>
      <c r="E3948" s="101">
        <v>7.97</v>
      </c>
    </row>
    <row r="3949" spans="2:5" ht="50.1" customHeight="1">
      <c r="B3949" s="86">
        <v>93075</v>
      </c>
      <c r="C3949" s="8" t="s">
        <v>3921</v>
      </c>
      <c r="D3949" s="86" t="s">
        <v>6341</v>
      </c>
      <c r="E3949" s="101">
        <v>12.94</v>
      </c>
    </row>
    <row r="3950" spans="2:5" ht="50.1" customHeight="1">
      <c r="B3950" s="86">
        <v>93076</v>
      </c>
      <c r="C3950" s="8" t="s">
        <v>3922</v>
      </c>
      <c r="D3950" s="86" t="s">
        <v>6341</v>
      </c>
      <c r="E3950" s="101">
        <v>12.66</v>
      </c>
    </row>
    <row r="3951" spans="2:5" ht="50.1" customHeight="1">
      <c r="B3951" s="86">
        <v>93077</v>
      </c>
      <c r="C3951" s="8" t="s">
        <v>3923</v>
      </c>
      <c r="D3951" s="86" t="s">
        <v>6341</v>
      </c>
      <c r="E3951" s="101">
        <v>18.25</v>
      </c>
    </row>
    <row r="3952" spans="2:5" ht="50.1" customHeight="1">
      <c r="B3952" s="86">
        <v>93078</v>
      </c>
      <c r="C3952" s="8" t="s">
        <v>3924</v>
      </c>
      <c r="D3952" s="86" t="s">
        <v>6341</v>
      </c>
      <c r="E3952" s="101">
        <v>19.71</v>
      </c>
    </row>
    <row r="3953" spans="2:5" ht="50.1" customHeight="1">
      <c r="B3953" s="86">
        <v>93079</v>
      </c>
      <c r="C3953" s="8" t="s">
        <v>3925</v>
      </c>
      <c r="D3953" s="86" t="s">
        <v>6341</v>
      </c>
      <c r="E3953" s="101">
        <v>17.510000000000002</v>
      </c>
    </row>
    <row r="3954" spans="2:5" ht="50.1" customHeight="1">
      <c r="B3954" s="86">
        <v>93080</v>
      </c>
      <c r="C3954" s="8" t="s">
        <v>3926</v>
      </c>
      <c r="D3954" s="86" t="s">
        <v>6341</v>
      </c>
      <c r="E3954" s="101">
        <v>5.22</v>
      </c>
    </row>
    <row r="3955" spans="2:5" ht="50.1" customHeight="1">
      <c r="B3955" s="86">
        <v>93081</v>
      </c>
      <c r="C3955" s="8" t="s">
        <v>3927</v>
      </c>
      <c r="D3955" s="86" t="s">
        <v>6341</v>
      </c>
      <c r="E3955" s="101">
        <v>11.53</v>
      </c>
    </row>
    <row r="3956" spans="2:5" ht="50.1" customHeight="1">
      <c r="B3956" s="86">
        <v>93082</v>
      </c>
      <c r="C3956" s="8" t="s">
        <v>3928</v>
      </c>
      <c r="D3956" s="86" t="s">
        <v>6341</v>
      </c>
      <c r="E3956" s="101">
        <v>14.04</v>
      </c>
    </row>
    <row r="3957" spans="2:5" ht="50.1" customHeight="1">
      <c r="B3957" s="86">
        <v>93083</v>
      </c>
      <c r="C3957" s="8" t="s">
        <v>3929</v>
      </c>
      <c r="D3957" s="86" t="s">
        <v>6341</v>
      </c>
      <c r="E3957" s="101">
        <v>259.45999999999998</v>
      </c>
    </row>
    <row r="3958" spans="2:5" ht="50.1" customHeight="1">
      <c r="B3958" s="86">
        <v>93084</v>
      </c>
      <c r="C3958" s="8" t="s">
        <v>3930</v>
      </c>
      <c r="D3958" s="86" t="s">
        <v>6341</v>
      </c>
      <c r="E3958" s="101">
        <v>8.39</v>
      </c>
    </row>
    <row r="3959" spans="2:5" ht="50.1" customHeight="1">
      <c r="B3959" s="86">
        <v>93085</v>
      </c>
      <c r="C3959" s="8" t="s">
        <v>3931</v>
      </c>
      <c r="D3959" s="86" t="s">
        <v>6341</v>
      </c>
      <c r="E3959" s="101">
        <v>7.87</v>
      </c>
    </row>
    <row r="3960" spans="2:5" ht="50.1" customHeight="1">
      <c r="B3960" s="86">
        <v>93086</v>
      </c>
      <c r="C3960" s="8" t="s">
        <v>3932</v>
      </c>
      <c r="D3960" s="86" t="s">
        <v>6341</v>
      </c>
      <c r="E3960" s="101">
        <v>301.3</v>
      </c>
    </row>
    <row r="3961" spans="2:5" ht="50.1" customHeight="1">
      <c r="B3961" s="86">
        <v>93087</v>
      </c>
      <c r="C3961" s="8" t="s">
        <v>3933</v>
      </c>
      <c r="D3961" s="86" t="s">
        <v>6341</v>
      </c>
      <c r="E3961" s="101">
        <v>12.55</v>
      </c>
    </row>
    <row r="3962" spans="2:5" ht="50.1" customHeight="1">
      <c r="B3962" s="86">
        <v>93088</v>
      </c>
      <c r="C3962" s="8" t="s">
        <v>3934</v>
      </c>
      <c r="D3962" s="86" t="s">
        <v>6341</v>
      </c>
      <c r="E3962" s="101">
        <v>14.59</v>
      </c>
    </row>
    <row r="3963" spans="2:5" ht="50.1" customHeight="1">
      <c r="B3963" s="86">
        <v>93089</v>
      </c>
      <c r="C3963" s="8" t="s">
        <v>3935</v>
      </c>
      <c r="D3963" s="86" t="s">
        <v>6341</v>
      </c>
      <c r="E3963" s="101">
        <v>27.79</v>
      </c>
    </row>
    <row r="3964" spans="2:5" ht="50.1" customHeight="1">
      <c r="B3964" s="86">
        <v>93090</v>
      </c>
      <c r="C3964" s="8" t="s">
        <v>3936</v>
      </c>
      <c r="D3964" s="86" t="s">
        <v>6341</v>
      </c>
      <c r="E3964" s="101">
        <v>11.53</v>
      </c>
    </row>
    <row r="3965" spans="2:5" ht="50.1" customHeight="1">
      <c r="B3965" s="86">
        <v>93091</v>
      </c>
      <c r="C3965" s="8" t="s">
        <v>3937</v>
      </c>
      <c r="D3965" s="86" t="s">
        <v>6341</v>
      </c>
      <c r="E3965" s="101">
        <v>10.29</v>
      </c>
    </row>
    <row r="3966" spans="2:5" ht="50.1" customHeight="1">
      <c r="B3966" s="86">
        <v>93092</v>
      </c>
      <c r="C3966" s="8" t="s">
        <v>3938</v>
      </c>
      <c r="D3966" s="86" t="s">
        <v>6341</v>
      </c>
      <c r="E3966" s="101">
        <v>331.21</v>
      </c>
    </row>
    <row r="3967" spans="2:5" ht="50.1" customHeight="1">
      <c r="B3967" s="86">
        <v>93093</v>
      </c>
      <c r="C3967" s="8" t="s">
        <v>3939</v>
      </c>
      <c r="D3967" s="86" t="s">
        <v>6341</v>
      </c>
      <c r="E3967" s="102">
        <v>19.32</v>
      </c>
    </row>
    <row r="3968" spans="2:5" ht="50.1" customHeight="1">
      <c r="B3968" s="86">
        <v>93094</v>
      </c>
      <c r="C3968" s="8" t="s">
        <v>3940</v>
      </c>
      <c r="D3968" s="86" t="s">
        <v>6341</v>
      </c>
      <c r="E3968" s="101">
        <v>47.2</v>
      </c>
    </row>
    <row r="3969" spans="2:5" ht="50.1" customHeight="1">
      <c r="B3969" s="86">
        <v>93095</v>
      </c>
      <c r="C3969" s="8" t="s">
        <v>3941</v>
      </c>
      <c r="D3969" s="86" t="s">
        <v>6341</v>
      </c>
      <c r="E3969" s="101">
        <v>35.97</v>
      </c>
    </row>
    <row r="3970" spans="2:5" ht="50.1" customHeight="1">
      <c r="B3970" s="86">
        <v>93096</v>
      </c>
      <c r="C3970" s="8" t="s">
        <v>3942</v>
      </c>
      <c r="D3970" s="86" t="s">
        <v>6341</v>
      </c>
      <c r="E3970" s="101">
        <v>51.06</v>
      </c>
    </row>
    <row r="3971" spans="2:5" ht="50.1" customHeight="1">
      <c r="B3971" s="86">
        <v>93097</v>
      </c>
      <c r="C3971" s="8" t="s">
        <v>3943</v>
      </c>
      <c r="D3971" s="86" t="s">
        <v>6341</v>
      </c>
      <c r="E3971" s="101">
        <v>8.1300000000000008</v>
      </c>
    </row>
    <row r="3972" spans="2:5" ht="50.1" customHeight="1">
      <c r="B3972" s="86">
        <v>93098</v>
      </c>
      <c r="C3972" s="8" t="s">
        <v>3944</v>
      </c>
      <c r="D3972" s="86" t="s">
        <v>6341</v>
      </c>
      <c r="E3972" s="101">
        <v>13.1</v>
      </c>
    </row>
    <row r="3973" spans="2:5" ht="50.1" customHeight="1">
      <c r="B3973" s="86">
        <v>93099</v>
      </c>
      <c r="C3973" s="8" t="s">
        <v>3945</v>
      </c>
      <c r="D3973" s="86" t="s">
        <v>6341</v>
      </c>
      <c r="E3973" s="101">
        <v>14.51</v>
      </c>
    </row>
    <row r="3974" spans="2:5" ht="50.1" customHeight="1">
      <c r="B3974" s="86">
        <v>93100</v>
      </c>
      <c r="C3974" s="8" t="s">
        <v>3946</v>
      </c>
      <c r="D3974" s="86" t="s">
        <v>6341</v>
      </c>
      <c r="E3974" s="101">
        <v>20.100000000000001</v>
      </c>
    </row>
    <row r="3975" spans="2:5" ht="50.1" customHeight="1">
      <c r="B3975" s="86">
        <v>93101</v>
      </c>
      <c r="C3975" s="8" t="s">
        <v>3947</v>
      </c>
      <c r="D3975" s="86" t="s">
        <v>6341</v>
      </c>
      <c r="E3975" s="101">
        <v>21.56</v>
      </c>
    </row>
    <row r="3976" spans="2:5" ht="50.1" customHeight="1">
      <c r="B3976" s="86">
        <v>93102</v>
      </c>
      <c r="C3976" s="8" t="s">
        <v>3948</v>
      </c>
      <c r="D3976" s="86" t="s">
        <v>6341</v>
      </c>
      <c r="E3976" s="101">
        <v>19.190000000000001</v>
      </c>
    </row>
    <row r="3977" spans="2:5" ht="50.1" customHeight="1">
      <c r="B3977" s="86">
        <v>93103</v>
      </c>
      <c r="C3977" s="8" t="s">
        <v>3949</v>
      </c>
      <c r="D3977" s="86" t="s">
        <v>6341</v>
      </c>
      <c r="E3977" s="101">
        <v>5.34</v>
      </c>
    </row>
    <row r="3978" spans="2:5" ht="50.1" customHeight="1">
      <c r="B3978" s="86">
        <v>93104</v>
      </c>
      <c r="C3978" s="8" t="s">
        <v>3950</v>
      </c>
      <c r="D3978" s="86" t="s">
        <v>6341</v>
      </c>
      <c r="E3978" s="101">
        <v>11.65</v>
      </c>
    </row>
    <row r="3979" spans="2:5" ht="50.1" customHeight="1">
      <c r="B3979" s="86">
        <v>93105</v>
      </c>
      <c r="C3979" s="8" t="s">
        <v>3951</v>
      </c>
      <c r="D3979" s="86" t="s">
        <v>6341</v>
      </c>
      <c r="E3979" s="101">
        <v>14.16</v>
      </c>
    </row>
    <row r="3980" spans="2:5" ht="50.1" customHeight="1">
      <c r="B3980" s="86">
        <v>93106</v>
      </c>
      <c r="C3980" s="8" t="s">
        <v>3952</v>
      </c>
      <c r="D3980" s="86" t="s">
        <v>6341</v>
      </c>
      <c r="E3980" s="101">
        <v>259.58</v>
      </c>
    </row>
    <row r="3981" spans="2:5" ht="50.1" customHeight="1">
      <c r="B3981" s="86">
        <v>93107</v>
      </c>
      <c r="C3981" s="8" t="s">
        <v>3953</v>
      </c>
      <c r="D3981" s="86" t="s">
        <v>6341</v>
      </c>
      <c r="E3981" s="102">
        <v>9.6</v>
      </c>
    </row>
    <row r="3982" spans="2:5" ht="50.1" customHeight="1">
      <c r="B3982" s="86">
        <v>93108</v>
      </c>
      <c r="C3982" s="8" t="s">
        <v>3954</v>
      </c>
      <c r="D3982" s="86" t="s">
        <v>6341</v>
      </c>
      <c r="E3982" s="101">
        <v>9.08</v>
      </c>
    </row>
    <row r="3983" spans="2:5" ht="50.1" customHeight="1">
      <c r="B3983" s="86">
        <v>93109</v>
      </c>
      <c r="C3983" s="8" t="s">
        <v>3955</v>
      </c>
      <c r="D3983" s="86" t="s">
        <v>6341</v>
      </c>
      <c r="E3983" s="101">
        <v>302.51</v>
      </c>
    </row>
    <row r="3984" spans="2:5" ht="50.1" customHeight="1">
      <c r="B3984" s="86">
        <v>93110</v>
      </c>
      <c r="C3984" s="8" t="s">
        <v>3956</v>
      </c>
      <c r="D3984" s="86" t="s">
        <v>6341</v>
      </c>
      <c r="E3984" s="101">
        <v>13.76</v>
      </c>
    </row>
    <row r="3985" spans="2:5" ht="50.1" customHeight="1">
      <c r="B3985" s="86">
        <v>93111</v>
      </c>
      <c r="C3985" s="8" t="s">
        <v>3957</v>
      </c>
      <c r="D3985" s="86" t="s">
        <v>6341</v>
      </c>
      <c r="E3985" s="101">
        <v>15.71</v>
      </c>
    </row>
    <row r="3986" spans="2:5" ht="50.1" customHeight="1">
      <c r="B3986" s="86">
        <v>93112</v>
      </c>
      <c r="C3986" s="8" t="s">
        <v>3958</v>
      </c>
      <c r="D3986" s="86" t="s">
        <v>6341</v>
      </c>
      <c r="E3986" s="101">
        <v>29</v>
      </c>
    </row>
    <row r="3987" spans="2:5" ht="50.1" customHeight="1">
      <c r="B3987" s="86">
        <v>93113</v>
      </c>
      <c r="C3987" s="8" t="s">
        <v>3959</v>
      </c>
      <c r="D3987" s="86" t="s">
        <v>6341</v>
      </c>
      <c r="E3987" s="101">
        <v>13.73</v>
      </c>
    </row>
    <row r="3988" spans="2:5" ht="50.1" customHeight="1">
      <c r="B3988" s="86">
        <v>93114</v>
      </c>
      <c r="C3988" s="8" t="s">
        <v>3960</v>
      </c>
      <c r="D3988" s="86" t="s">
        <v>6341</v>
      </c>
      <c r="E3988" s="101">
        <v>21.52</v>
      </c>
    </row>
    <row r="3989" spans="2:5" ht="50.1" customHeight="1">
      <c r="B3989" s="86">
        <v>93115</v>
      </c>
      <c r="C3989" s="8" t="s">
        <v>3961</v>
      </c>
      <c r="D3989" s="86" t="s">
        <v>6341</v>
      </c>
      <c r="E3989" s="101">
        <v>49.4</v>
      </c>
    </row>
    <row r="3990" spans="2:5" ht="50.1" customHeight="1">
      <c r="B3990" s="86">
        <v>93116</v>
      </c>
      <c r="C3990" s="8" t="s">
        <v>3962</v>
      </c>
      <c r="D3990" s="86" t="s">
        <v>6341</v>
      </c>
      <c r="E3990" s="101">
        <v>333.41</v>
      </c>
    </row>
    <row r="3991" spans="2:5" ht="50.1" customHeight="1">
      <c r="B3991" s="86">
        <v>93117</v>
      </c>
      <c r="C3991" s="8" t="s">
        <v>3963</v>
      </c>
      <c r="D3991" s="86" t="s">
        <v>6341</v>
      </c>
      <c r="E3991" s="101">
        <v>36.17</v>
      </c>
    </row>
    <row r="3992" spans="2:5" ht="50.1" customHeight="1">
      <c r="B3992" s="86">
        <v>93118</v>
      </c>
      <c r="C3992" s="8" t="s">
        <v>3964</v>
      </c>
      <c r="D3992" s="86" t="s">
        <v>6341</v>
      </c>
      <c r="E3992" s="101">
        <v>53.51</v>
      </c>
    </row>
    <row r="3993" spans="2:5" ht="50.1" customHeight="1">
      <c r="B3993" s="86">
        <v>93119</v>
      </c>
      <c r="C3993" s="8" t="s">
        <v>3965</v>
      </c>
      <c r="D3993" s="86" t="s">
        <v>6341</v>
      </c>
      <c r="E3993" s="101">
        <v>10.65</v>
      </c>
    </row>
    <row r="3994" spans="2:5" ht="50.1" customHeight="1">
      <c r="B3994" s="86">
        <v>93120</v>
      </c>
      <c r="C3994" s="8" t="s">
        <v>3966</v>
      </c>
      <c r="D3994" s="86" t="s">
        <v>6341</v>
      </c>
      <c r="E3994" s="101">
        <v>16.239999999999998</v>
      </c>
    </row>
    <row r="3995" spans="2:5" ht="50.1" customHeight="1">
      <c r="B3995" s="86">
        <v>93121</v>
      </c>
      <c r="C3995" s="8" t="s">
        <v>3967</v>
      </c>
      <c r="D3995" s="86" t="s">
        <v>6341</v>
      </c>
      <c r="E3995" s="101">
        <v>17.7</v>
      </c>
    </row>
    <row r="3996" spans="2:5" ht="50.1" customHeight="1">
      <c r="B3996" s="86">
        <v>93122</v>
      </c>
      <c r="C3996" s="8" t="s">
        <v>3968</v>
      </c>
      <c r="D3996" s="86" t="s">
        <v>6341</v>
      </c>
      <c r="E3996" s="101">
        <v>15.52</v>
      </c>
    </row>
    <row r="3997" spans="2:5" ht="50.1" customHeight="1">
      <c r="B3997" s="86">
        <v>93123</v>
      </c>
      <c r="C3997" s="8" t="s">
        <v>3969</v>
      </c>
      <c r="D3997" s="86" t="s">
        <v>6341</v>
      </c>
      <c r="E3997" s="101">
        <v>33.72</v>
      </c>
    </row>
    <row r="3998" spans="2:5" ht="50.1" customHeight="1">
      <c r="B3998" s="86">
        <v>93124</v>
      </c>
      <c r="C3998" s="8" t="s">
        <v>3970</v>
      </c>
      <c r="D3998" s="86" t="s">
        <v>6341</v>
      </c>
      <c r="E3998" s="101">
        <v>52.8</v>
      </c>
    </row>
    <row r="3999" spans="2:5" ht="50.1" customHeight="1">
      <c r="B3999" s="86">
        <v>93125</v>
      </c>
      <c r="C3999" s="8" t="s">
        <v>3971</v>
      </c>
      <c r="D3999" s="86" t="s">
        <v>6341</v>
      </c>
      <c r="E3999" s="101">
        <v>76.66</v>
      </c>
    </row>
    <row r="4000" spans="2:5" ht="50.1" customHeight="1">
      <c r="B4000" s="86">
        <v>93126</v>
      </c>
      <c r="C4000" s="8" t="s">
        <v>3972</v>
      </c>
      <c r="D4000" s="86" t="s">
        <v>6341</v>
      </c>
      <c r="E4000" s="101">
        <v>169.13</v>
      </c>
    </row>
    <row r="4001" spans="2:5" ht="50.1" customHeight="1">
      <c r="B4001" s="86">
        <v>93133</v>
      </c>
      <c r="C4001" s="8" t="s">
        <v>3973</v>
      </c>
      <c r="D4001" s="86" t="s">
        <v>6341</v>
      </c>
      <c r="E4001" s="101">
        <v>12.49</v>
      </c>
    </row>
    <row r="4002" spans="2:5" ht="50.1" customHeight="1">
      <c r="B4002" s="86">
        <v>94465</v>
      </c>
      <c r="C4002" s="8" t="s">
        <v>3974</v>
      </c>
      <c r="D4002" s="86" t="s">
        <v>6341</v>
      </c>
      <c r="E4002" s="101">
        <v>33.06</v>
      </c>
    </row>
    <row r="4003" spans="2:5" ht="50.1" customHeight="1">
      <c r="B4003" s="86">
        <v>94466</v>
      </c>
      <c r="C4003" s="8" t="s">
        <v>3975</v>
      </c>
      <c r="D4003" s="86" t="s">
        <v>6341</v>
      </c>
      <c r="E4003" s="101">
        <v>33.08</v>
      </c>
    </row>
    <row r="4004" spans="2:5" ht="50.1" customHeight="1">
      <c r="B4004" s="86">
        <v>94467</v>
      </c>
      <c r="C4004" s="8" t="s">
        <v>3976</v>
      </c>
      <c r="D4004" s="86" t="s">
        <v>6341</v>
      </c>
      <c r="E4004" s="101">
        <v>50.83</v>
      </c>
    </row>
    <row r="4005" spans="2:5" ht="50.1" customHeight="1">
      <c r="B4005" s="86">
        <v>94468</v>
      </c>
      <c r="C4005" s="8" t="s">
        <v>3977</v>
      </c>
      <c r="D4005" s="86" t="s">
        <v>6341</v>
      </c>
      <c r="E4005" s="101">
        <v>44.52</v>
      </c>
    </row>
    <row r="4006" spans="2:5" ht="50.1" customHeight="1">
      <c r="B4006" s="86">
        <v>94469</v>
      </c>
      <c r="C4006" s="8" t="s">
        <v>3978</v>
      </c>
      <c r="D4006" s="86" t="s">
        <v>6341</v>
      </c>
      <c r="E4006" s="101">
        <v>73.73</v>
      </c>
    </row>
    <row r="4007" spans="2:5" ht="50.1" customHeight="1">
      <c r="B4007" s="86">
        <v>94470</v>
      </c>
      <c r="C4007" s="8" t="s">
        <v>3979</v>
      </c>
      <c r="D4007" s="86" t="s">
        <v>6341</v>
      </c>
      <c r="E4007" s="101">
        <v>68.12</v>
      </c>
    </row>
    <row r="4008" spans="2:5" ht="50.1" customHeight="1">
      <c r="B4008" s="86">
        <v>94471</v>
      </c>
      <c r="C4008" s="8" t="s">
        <v>3980</v>
      </c>
      <c r="D4008" s="86" t="s">
        <v>6341</v>
      </c>
      <c r="E4008" s="101">
        <v>47.71</v>
      </c>
    </row>
    <row r="4009" spans="2:5" ht="50.1" customHeight="1">
      <c r="B4009" s="86">
        <v>94472</v>
      </c>
      <c r="C4009" s="8" t="s">
        <v>3981</v>
      </c>
      <c r="D4009" s="86" t="s">
        <v>6341</v>
      </c>
      <c r="E4009" s="101">
        <v>49.11</v>
      </c>
    </row>
    <row r="4010" spans="2:5" ht="50.1" customHeight="1">
      <c r="B4010" s="86">
        <v>94473</v>
      </c>
      <c r="C4010" s="8" t="s">
        <v>3982</v>
      </c>
      <c r="D4010" s="86" t="s">
        <v>6341</v>
      </c>
      <c r="E4010" s="101">
        <v>72.81</v>
      </c>
    </row>
    <row r="4011" spans="2:5" ht="50.1" customHeight="1">
      <c r="B4011" s="86">
        <v>94474</v>
      </c>
      <c r="C4011" s="8" t="s">
        <v>3983</v>
      </c>
      <c r="D4011" s="86" t="s">
        <v>6341</v>
      </c>
      <c r="E4011" s="101">
        <v>78.98</v>
      </c>
    </row>
    <row r="4012" spans="2:5" ht="50.1" customHeight="1">
      <c r="B4012" s="86">
        <v>94475</v>
      </c>
      <c r="C4012" s="8" t="s">
        <v>3984</v>
      </c>
      <c r="D4012" s="86" t="s">
        <v>6341</v>
      </c>
      <c r="E4012" s="101">
        <v>99.96</v>
      </c>
    </row>
    <row r="4013" spans="2:5" ht="50.1" customHeight="1">
      <c r="B4013" s="86">
        <v>94476</v>
      </c>
      <c r="C4013" s="8" t="s">
        <v>3985</v>
      </c>
      <c r="D4013" s="86" t="s">
        <v>6341</v>
      </c>
      <c r="E4013" s="101">
        <v>111.86</v>
      </c>
    </row>
    <row r="4014" spans="2:5" ht="50.1" customHeight="1">
      <c r="B4014" s="86">
        <v>94477</v>
      </c>
      <c r="C4014" s="8" t="s">
        <v>3986</v>
      </c>
      <c r="D4014" s="86" t="s">
        <v>6341</v>
      </c>
      <c r="E4014" s="101">
        <v>63.49</v>
      </c>
    </row>
    <row r="4015" spans="2:5" ht="50.1" customHeight="1">
      <c r="B4015" s="86">
        <v>94478</v>
      </c>
      <c r="C4015" s="8" t="s">
        <v>3987</v>
      </c>
      <c r="D4015" s="86" t="s">
        <v>6341</v>
      </c>
      <c r="E4015" s="101">
        <v>100.07</v>
      </c>
    </row>
    <row r="4016" spans="2:5" ht="50.1" customHeight="1">
      <c r="B4016" s="86">
        <v>94479</v>
      </c>
      <c r="C4016" s="8" t="s">
        <v>3988</v>
      </c>
      <c r="D4016" s="86" t="s">
        <v>6341</v>
      </c>
      <c r="E4016" s="101">
        <v>132.04</v>
      </c>
    </row>
    <row r="4017" spans="2:5" ht="50.1" customHeight="1">
      <c r="B4017" s="86">
        <v>94606</v>
      </c>
      <c r="C4017" s="8" t="s">
        <v>3989</v>
      </c>
      <c r="D4017" s="86" t="s">
        <v>6341</v>
      </c>
      <c r="E4017" s="101">
        <v>47.78</v>
      </c>
    </row>
    <row r="4018" spans="2:5" ht="50.1" customHeight="1">
      <c r="B4018" s="86">
        <v>94608</v>
      </c>
      <c r="C4018" s="8" t="s">
        <v>3990</v>
      </c>
      <c r="D4018" s="86" t="s">
        <v>6341</v>
      </c>
      <c r="E4018" s="101">
        <v>114.07</v>
      </c>
    </row>
    <row r="4019" spans="2:5" ht="50.1" customHeight="1">
      <c r="B4019" s="86">
        <v>94610</v>
      </c>
      <c r="C4019" s="8" t="s">
        <v>3991</v>
      </c>
      <c r="D4019" s="86" t="s">
        <v>6341</v>
      </c>
      <c r="E4019" s="101">
        <v>168.52</v>
      </c>
    </row>
    <row r="4020" spans="2:5" ht="50.1" customHeight="1">
      <c r="B4020" s="86">
        <v>94612</v>
      </c>
      <c r="C4020" s="8" t="s">
        <v>3992</v>
      </c>
      <c r="D4020" s="86" t="s">
        <v>6341</v>
      </c>
      <c r="E4020" s="101">
        <v>235.44</v>
      </c>
    </row>
    <row r="4021" spans="2:5" ht="50.1" customHeight="1">
      <c r="B4021" s="86">
        <v>94614</v>
      </c>
      <c r="C4021" s="8" t="s">
        <v>3993</v>
      </c>
      <c r="D4021" s="86" t="s">
        <v>6341</v>
      </c>
      <c r="E4021" s="101">
        <v>80.37</v>
      </c>
    </row>
    <row r="4022" spans="2:5" ht="50.1" customHeight="1">
      <c r="B4022" s="86">
        <v>94615</v>
      </c>
      <c r="C4022" s="8" t="s">
        <v>3994</v>
      </c>
      <c r="D4022" s="86" t="s">
        <v>6341</v>
      </c>
      <c r="E4022" s="101">
        <v>90.77</v>
      </c>
    </row>
    <row r="4023" spans="2:5" ht="50.1" customHeight="1">
      <c r="B4023" s="86">
        <v>94616</v>
      </c>
      <c r="C4023" s="8" t="s">
        <v>3995</v>
      </c>
      <c r="D4023" s="86" t="s">
        <v>6341</v>
      </c>
      <c r="E4023" s="101">
        <v>217.13</v>
      </c>
    </row>
    <row r="4024" spans="2:5" ht="50.1" customHeight="1">
      <c r="B4024" s="86">
        <v>94617</v>
      </c>
      <c r="C4024" s="8" t="s">
        <v>3996</v>
      </c>
      <c r="D4024" s="86" t="s">
        <v>6341</v>
      </c>
      <c r="E4024" s="101">
        <v>180.95</v>
      </c>
    </row>
    <row r="4025" spans="2:5" ht="50.1" customHeight="1">
      <c r="B4025" s="86">
        <v>94618</v>
      </c>
      <c r="C4025" s="8" t="s">
        <v>3997</v>
      </c>
      <c r="D4025" s="86" t="s">
        <v>6341</v>
      </c>
      <c r="E4025" s="101">
        <v>213.59</v>
      </c>
    </row>
    <row r="4026" spans="2:5" ht="50.1" customHeight="1">
      <c r="B4026" s="86">
        <v>94620</v>
      </c>
      <c r="C4026" s="8" t="s">
        <v>3998</v>
      </c>
      <c r="D4026" s="86" t="s">
        <v>6341</v>
      </c>
      <c r="E4026" s="101">
        <v>484.23</v>
      </c>
    </row>
    <row r="4027" spans="2:5" ht="50.1" customHeight="1">
      <c r="B4027" s="86">
        <v>94622</v>
      </c>
      <c r="C4027" s="8" t="s">
        <v>3999</v>
      </c>
      <c r="D4027" s="86" t="s">
        <v>6341</v>
      </c>
      <c r="E4027" s="101">
        <v>117.14</v>
      </c>
    </row>
    <row r="4028" spans="2:5" ht="50.1" customHeight="1">
      <c r="B4028" s="86">
        <v>94623</v>
      </c>
      <c r="C4028" s="8" t="s">
        <v>4000</v>
      </c>
      <c r="D4028" s="86" t="s">
        <v>6341</v>
      </c>
      <c r="E4028" s="101">
        <v>269.26</v>
      </c>
    </row>
    <row r="4029" spans="2:5" ht="50.1" customHeight="1">
      <c r="B4029" s="86">
        <v>94624</v>
      </c>
      <c r="C4029" s="8" t="s">
        <v>4001</v>
      </c>
      <c r="D4029" s="86" t="s">
        <v>6341</v>
      </c>
      <c r="E4029" s="101">
        <v>407.74</v>
      </c>
    </row>
    <row r="4030" spans="2:5" ht="50.1" customHeight="1">
      <c r="B4030" s="86">
        <v>94625</v>
      </c>
      <c r="C4030" s="8" t="s">
        <v>4002</v>
      </c>
      <c r="D4030" s="86" t="s">
        <v>6341</v>
      </c>
      <c r="E4030" s="101">
        <v>843.04</v>
      </c>
    </row>
    <row r="4031" spans="2:5" ht="50.1" customHeight="1">
      <c r="B4031" s="86">
        <v>94656</v>
      </c>
      <c r="C4031" s="8" t="s">
        <v>4003</v>
      </c>
      <c r="D4031" s="86" t="s">
        <v>6341</v>
      </c>
      <c r="E4031" s="101">
        <v>3.98</v>
      </c>
    </row>
    <row r="4032" spans="2:5" ht="50.1" customHeight="1">
      <c r="B4032" s="86">
        <v>94657</v>
      </c>
      <c r="C4032" s="8" t="s">
        <v>4004</v>
      </c>
      <c r="D4032" s="86" t="s">
        <v>6341</v>
      </c>
      <c r="E4032" s="101">
        <v>3.92</v>
      </c>
    </row>
    <row r="4033" spans="2:5" ht="50.1" customHeight="1">
      <c r="B4033" s="86">
        <v>94658</v>
      </c>
      <c r="C4033" s="8" t="s">
        <v>4005</v>
      </c>
      <c r="D4033" s="86" t="s">
        <v>6341</v>
      </c>
      <c r="E4033" s="101">
        <v>4.58</v>
      </c>
    </row>
    <row r="4034" spans="2:5" ht="50.1" customHeight="1">
      <c r="B4034" s="86">
        <v>94659</v>
      </c>
      <c r="C4034" s="8" t="s">
        <v>4006</v>
      </c>
      <c r="D4034" s="86" t="s">
        <v>6341</v>
      </c>
      <c r="E4034" s="101">
        <v>4.6500000000000004</v>
      </c>
    </row>
    <row r="4035" spans="2:5" ht="50.1" customHeight="1">
      <c r="B4035" s="86">
        <v>94660</v>
      </c>
      <c r="C4035" s="8" t="s">
        <v>4007</v>
      </c>
      <c r="D4035" s="86" t="s">
        <v>6341</v>
      </c>
      <c r="E4035" s="101">
        <v>7.41</v>
      </c>
    </row>
    <row r="4036" spans="2:5" ht="50.1" customHeight="1">
      <c r="B4036" s="86">
        <v>94661</v>
      </c>
      <c r="C4036" s="8" t="s">
        <v>4008</v>
      </c>
      <c r="D4036" s="86" t="s">
        <v>6341</v>
      </c>
      <c r="E4036" s="101">
        <v>7.7</v>
      </c>
    </row>
    <row r="4037" spans="2:5" ht="50.1" customHeight="1">
      <c r="B4037" s="86">
        <v>94662</v>
      </c>
      <c r="C4037" s="8" t="s">
        <v>4009</v>
      </c>
      <c r="D4037" s="86" t="s">
        <v>6341</v>
      </c>
      <c r="E4037" s="101">
        <v>8.02</v>
      </c>
    </row>
    <row r="4038" spans="2:5" ht="50.1" customHeight="1">
      <c r="B4038" s="86">
        <v>94663</v>
      </c>
      <c r="C4038" s="8" t="s">
        <v>4010</v>
      </c>
      <c r="D4038" s="86" t="s">
        <v>6341</v>
      </c>
      <c r="E4038" s="101">
        <v>8.1300000000000008</v>
      </c>
    </row>
    <row r="4039" spans="2:5" ht="50.1" customHeight="1">
      <c r="B4039" s="86">
        <v>94664</v>
      </c>
      <c r="C4039" s="8" t="s">
        <v>4011</v>
      </c>
      <c r="D4039" s="86" t="s">
        <v>6341</v>
      </c>
      <c r="E4039" s="101">
        <v>16.98</v>
      </c>
    </row>
    <row r="4040" spans="2:5" ht="50.1" customHeight="1">
      <c r="B4040" s="86">
        <v>94665</v>
      </c>
      <c r="C4040" s="8" t="s">
        <v>4012</v>
      </c>
      <c r="D4040" s="86" t="s">
        <v>6341</v>
      </c>
      <c r="E4040" s="102">
        <v>16.97</v>
      </c>
    </row>
    <row r="4041" spans="2:5" ht="50.1" customHeight="1">
      <c r="B4041" s="86">
        <v>94666</v>
      </c>
      <c r="C4041" s="8" t="s">
        <v>4013</v>
      </c>
      <c r="D4041" s="86" t="s">
        <v>6341</v>
      </c>
      <c r="E4041" s="102">
        <v>20.46</v>
      </c>
    </row>
    <row r="4042" spans="2:5" ht="50.1" customHeight="1">
      <c r="B4042" s="86">
        <v>94667</v>
      </c>
      <c r="C4042" s="8" t="s">
        <v>4014</v>
      </c>
      <c r="D4042" s="86" t="s">
        <v>6341</v>
      </c>
      <c r="E4042" s="101">
        <v>22.63</v>
      </c>
    </row>
    <row r="4043" spans="2:5" ht="50.1" customHeight="1">
      <c r="B4043" s="86">
        <v>94668</v>
      </c>
      <c r="C4043" s="8" t="s">
        <v>4015</v>
      </c>
      <c r="D4043" s="86" t="s">
        <v>6341</v>
      </c>
      <c r="E4043" s="101">
        <v>35.06</v>
      </c>
    </row>
    <row r="4044" spans="2:5" ht="50.1" customHeight="1">
      <c r="B4044" s="86">
        <v>94669</v>
      </c>
      <c r="C4044" s="8" t="s">
        <v>4016</v>
      </c>
      <c r="D4044" s="86" t="s">
        <v>6341</v>
      </c>
      <c r="E4044" s="101">
        <v>47.22</v>
      </c>
    </row>
    <row r="4045" spans="2:5" ht="50.1" customHeight="1">
      <c r="B4045" s="86">
        <v>94670</v>
      </c>
      <c r="C4045" s="8" t="s">
        <v>4017</v>
      </c>
      <c r="D4045" s="86" t="s">
        <v>6341</v>
      </c>
      <c r="E4045" s="101">
        <v>45.89</v>
      </c>
    </row>
    <row r="4046" spans="2:5" ht="50.1" customHeight="1">
      <c r="B4046" s="86">
        <v>94671</v>
      </c>
      <c r="C4046" s="8" t="s">
        <v>4018</v>
      </c>
      <c r="D4046" s="86" t="s">
        <v>6341</v>
      </c>
      <c r="E4046" s="101">
        <v>66.16</v>
      </c>
    </row>
    <row r="4047" spans="2:5" ht="50.1" customHeight="1">
      <c r="B4047" s="86">
        <v>94672</v>
      </c>
      <c r="C4047" s="8" t="s">
        <v>4019</v>
      </c>
      <c r="D4047" s="86" t="s">
        <v>6341</v>
      </c>
      <c r="E4047" s="101">
        <v>6.83</v>
      </c>
    </row>
    <row r="4048" spans="2:5" ht="50.1" customHeight="1">
      <c r="B4048" s="86">
        <v>94673</v>
      </c>
      <c r="C4048" s="8" t="s">
        <v>4020</v>
      </c>
      <c r="D4048" s="86" t="s">
        <v>6341</v>
      </c>
      <c r="E4048" s="101">
        <v>6.67</v>
      </c>
    </row>
    <row r="4049" spans="2:5" ht="50.1" customHeight="1">
      <c r="B4049" s="86">
        <v>94674</v>
      </c>
      <c r="C4049" s="8" t="s">
        <v>4021</v>
      </c>
      <c r="D4049" s="86" t="s">
        <v>6341</v>
      </c>
      <c r="E4049" s="101">
        <v>6.1</v>
      </c>
    </row>
    <row r="4050" spans="2:5" ht="50.1" customHeight="1">
      <c r="B4050" s="86">
        <v>94675</v>
      </c>
      <c r="C4050" s="8" t="s">
        <v>4022</v>
      </c>
      <c r="D4050" s="86" t="s">
        <v>6341</v>
      </c>
      <c r="E4050" s="101">
        <v>9.17</v>
      </c>
    </row>
    <row r="4051" spans="2:5" ht="50.1" customHeight="1">
      <c r="B4051" s="86">
        <v>94676</v>
      </c>
      <c r="C4051" s="8" t="s">
        <v>4023</v>
      </c>
      <c r="D4051" s="86" t="s">
        <v>6341</v>
      </c>
      <c r="E4051" s="101">
        <v>10.34</v>
      </c>
    </row>
    <row r="4052" spans="2:5" ht="50.1" customHeight="1">
      <c r="B4052" s="86">
        <v>94677</v>
      </c>
      <c r="C4052" s="8" t="s">
        <v>4024</v>
      </c>
      <c r="D4052" s="86" t="s">
        <v>6341</v>
      </c>
      <c r="E4052" s="101">
        <v>14.95</v>
      </c>
    </row>
    <row r="4053" spans="2:5" ht="50.1" customHeight="1">
      <c r="B4053" s="86">
        <v>94678</v>
      </c>
      <c r="C4053" s="8" t="s">
        <v>4025</v>
      </c>
      <c r="D4053" s="86" t="s">
        <v>6341</v>
      </c>
      <c r="E4053" s="102">
        <v>10.61</v>
      </c>
    </row>
    <row r="4054" spans="2:5" ht="50.1" customHeight="1">
      <c r="B4054" s="86">
        <v>94679</v>
      </c>
      <c r="C4054" s="8" t="s">
        <v>4026</v>
      </c>
      <c r="D4054" s="86" t="s">
        <v>6341</v>
      </c>
      <c r="E4054" s="102">
        <v>16.68</v>
      </c>
    </row>
    <row r="4055" spans="2:5" ht="50.1" customHeight="1">
      <c r="B4055" s="86">
        <v>94680</v>
      </c>
      <c r="C4055" s="8" t="s">
        <v>4027</v>
      </c>
      <c r="D4055" s="86" t="s">
        <v>6341</v>
      </c>
      <c r="E4055" s="102">
        <v>27.83</v>
      </c>
    </row>
    <row r="4056" spans="2:5" ht="50.1" customHeight="1">
      <c r="B4056" s="86">
        <v>94681</v>
      </c>
      <c r="C4056" s="8" t="s">
        <v>4028</v>
      </c>
      <c r="D4056" s="86" t="s">
        <v>6341</v>
      </c>
      <c r="E4056" s="101">
        <v>36.15</v>
      </c>
    </row>
    <row r="4057" spans="2:5" ht="50.1" customHeight="1">
      <c r="B4057" s="86">
        <v>94682</v>
      </c>
      <c r="C4057" s="8" t="s">
        <v>4029</v>
      </c>
      <c r="D4057" s="86" t="s">
        <v>6341</v>
      </c>
      <c r="E4057" s="101">
        <v>70.64</v>
      </c>
    </row>
    <row r="4058" spans="2:5" ht="50.1" customHeight="1">
      <c r="B4058" s="86">
        <v>94683</v>
      </c>
      <c r="C4058" s="8" t="s">
        <v>4030</v>
      </c>
      <c r="D4058" s="86" t="s">
        <v>6341</v>
      </c>
      <c r="E4058" s="101">
        <v>46.21</v>
      </c>
    </row>
    <row r="4059" spans="2:5" ht="50.1" customHeight="1">
      <c r="B4059" s="86">
        <v>94684</v>
      </c>
      <c r="C4059" s="8" t="s">
        <v>4031</v>
      </c>
      <c r="D4059" s="86" t="s">
        <v>6341</v>
      </c>
      <c r="E4059" s="101">
        <v>91.08</v>
      </c>
    </row>
    <row r="4060" spans="2:5" ht="50.1" customHeight="1">
      <c r="B4060" s="86">
        <v>94685</v>
      </c>
      <c r="C4060" s="8" t="s">
        <v>4032</v>
      </c>
      <c r="D4060" s="86" t="s">
        <v>6341</v>
      </c>
      <c r="E4060" s="101">
        <v>70.75</v>
      </c>
    </row>
    <row r="4061" spans="2:5" ht="50.1" customHeight="1">
      <c r="B4061" s="86">
        <v>94686</v>
      </c>
      <c r="C4061" s="8" t="s">
        <v>4033</v>
      </c>
      <c r="D4061" s="86" t="s">
        <v>6341</v>
      </c>
      <c r="E4061" s="101">
        <v>167.72</v>
      </c>
    </row>
    <row r="4062" spans="2:5" ht="50.1" customHeight="1">
      <c r="B4062" s="86">
        <v>94687</v>
      </c>
      <c r="C4062" s="8" t="s">
        <v>4034</v>
      </c>
      <c r="D4062" s="86" t="s">
        <v>6341</v>
      </c>
      <c r="E4062" s="101">
        <v>137.08000000000001</v>
      </c>
    </row>
    <row r="4063" spans="2:5" ht="50.1" customHeight="1">
      <c r="B4063" s="86">
        <v>94688</v>
      </c>
      <c r="C4063" s="8" t="s">
        <v>4035</v>
      </c>
      <c r="D4063" s="86" t="s">
        <v>6341</v>
      </c>
      <c r="E4063" s="101">
        <v>7.16</v>
      </c>
    </row>
    <row r="4064" spans="2:5" ht="50.1" customHeight="1">
      <c r="B4064" s="86">
        <v>94689</v>
      </c>
      <c r="C4064" s="8" t="s">
        <v>4036</v>
      </c>
      <c r="D4064" s="86" t="s">
        <v>6341</v>
      </c>
      <c r="E4064" s="101">
        <v>9.36</v>
      </c>
    </row>
    <row r="4065" spans="2:5" ht="50.1" customHeight="1">
      <c r="B4065" s="86">
        <v>94690</v>
      </c>
      <c r="C4065" s="8" t="s">
        <v>4037</v>
      </c>
      <c r="D4065" s="86" t="s">
        <v>6341</v>
      </c>
      <c r="E4065" s="101">
        <v>9</v>
      </c>
    </row>
    <row r="4066" spans="2:5" ht="50.1" customHeight="1">
      <c r="B4066" s="86">
        <v>94691</v>
      </c>
      <c r="C4066" s="8" t="s">
        <v>4038</v>
      </c>
      <c r="D4066" s="86" t="s">
        <v>6341</v>
      </c>
      <c r="E4066" s="101">
        <v>10.28</v>
      </c>
    </row>
    <row r="4067" spans="2:5" ht="50.1" customHeight="1">
      <c r="B4067" s="86">
        <v>94692</v>
      </c>
      <c r="C4067" s="8" t="s">
        <v>4039</v>
      </c>
      <c r="D4067" s="86" t="s">
        <v>6341</v>
      </c>
      <c r="E4067" s="102">
        <v>15.41</v>
      </c>
    </row>
    <row r="4068" spans="2:5" ht="50.1" customHeight="1">
      <c r="B4068" s="86">
        <v>94693</v>
      </c>
      <c r="C4068" s="8" t="s">
        <v>4040</v>
      </c>
      <c r="D4068" s="86" t="s">
        <v>6341</v>
      </c>
      <c r="E4068" s="102">
        <v>16.05</v>
      </c>
    </row>
    <row r="4069" spans="2:5" ht="50.1" customHeight="1">
      <c r="B4069" s="86">
        <v>94694</v>
      </c>
      <c r="C4069" s="8" t="s">
        <v>4041</v>
      </c>
      <c r="D4069" s="86" t="s">
        <v>6341</v>
      </c>
      <c r="E4069" s="101">
        <v>16.09</v>
      </c>
    </row>
    <row r="4070" spans="2:5" ht="50.1" customHeight="1">
      <c r="B4070" s="86">
        <v>94695</v>
      </c>
      <c r="C4070" s="8" t="s">
        <v>4042</v>
      </c>
      <c r="D4070" s="86" t="s">
        <v>6341</v>
      </c>
      <c r="E4070" s="101">
        <v>21.05</v>
      </c>
    </row>
    <row r="4071" spans="2:5" ht="50.1" customHeight="1">
      <c r="B4071" s="86">
        <v>94696</v>
      </c>
      <c r="C4071" s="8" t="s">
        <v>4043</v>
      </c>
      <c r="D4071" s="86" t="s">
        <v>6341</v>
      </c>
      <c r="E4071" s="101">
        <v>36.22</v>
      </c>
    </row>
    <row r="4072" spans="2:5" ht="50.1" customHeight="1">
      <c r="B4072" s="86">
        <v>94697</v>
      </c>
      <c r="C4072" s="8" t="s">
        <v>4044</v>
      </c>
      <c r="D4072" s="86" t="s">
        <v>6341</v>
      </c>
      <c r="E4072" s="101">
        <v>55.45</v>
      </c>
    </row>
    <row r="4073" spans="2:5" ht="50.1" customHeight="1">
      <c r="B4073" s="86">
        <v>94698</v>
      </c>
      <c r="C4073" s="8" t="s">
        <v>4045</v>
      </c>
      <c r="D4073" s="86" t="s">
        <v>6341</v>
      </c>
      <c r="E4073" s="101">
        <v>48.69</v>
      </c>
    </row>
    <row r="4074" spans="2:5" ht="50.1" customHeight="1">
      <c r="B4074" s="86">
        <v>94699</v>
      </c>
      <c r="C4074" s="8" t="s">
        <v>4046</v>
      </c>
      <c r="D4074" s="86" t="s">
        <v>6341</v>
      </c>
      <c r="E4074" s="101">
        <v>93.48</v>
      </c>
    </row>
    <row r="4075" spans="2:5" ht="50.1" customHeight="1">
      <c r="B4075" s="86">
        <v>94700</v>
      </c>
      <c r="C4075" s="8" t="s">
        <v>4047</v>
      </c>
      <c r="D4075" s="86" t="s">
        <v>6341</v>
      </c>
      <c r="E4075" s="101">
        <v>79.650000000000006</v>
      </c>
    </row>
    <row r="4076" spans="2:5" ht="50.1" customHeight="1">
      <c r="B4076" s="86">
        <v>94701</v>
      </c>
      <c r="C4076" s="8" t="s">
        <v>4048</v>
      </c>
      <c r="D4076" s="86" t="s">
        <v>6341</v>
      </c>
      <c r="E4076" s="101">
        <v>137.35</v>
      </c>
    </row>
    <row r="4077" spans="2:5" ht="50.1" customHeight="1">
      <c r="B4077" s="86">
        <v>94702</v>
      </c>
      <c r="C4077" s="8" t="s">
        <v>4049</v>
      </c>
      <c r="D4077" s="86" t="s">
        <v>6341</v>
      </c>
      <c r="E4077" s="101">
        <v>130.28</v>
      </c>
    </row>
    <row r="4078" spans="2:5" ht="50.1" customHeight="1">
      <c r="B4078" s="86">
        <v>94703</v>
      </c>
      <c r="C4078" s="8" t="s">
        <v>4050</v>
      </c>
      <c r="D4078" s="86" t="s">
        <v>6341</v>
      </c>
      <c r="E4078" s="101">
        <v>12.45</v>
      </c>
    </row>
    <row r="4079" spans="2:5" ht="50.1" customHeight="1">
      <c r="B4079" s="86">
        <v>94704</v>
      </c>
      <c r="C4079" s="8" t="s">
        <v>4051</v>
      </c>
      <c r="D4079" s="86" t="s">
        <v>6341</v>
      </c>
      <c r="E4079" s="101">
        <v>14.58</v>
      </c>
    </row>
    <row r="4080" spans="2:5" ht="50.1" customHeight="1">
      <c r="B4080" s="86">
        <v>94705</v>
      </c>
      <c r="C4080" s="8" t="s">
        <v>4052</v>
      </c>
      <c r="D4080" s="86" t="s">
        <v>6341</v>
      </c>
      <c r="E4080" s="101">
        <v>17.79</v>
      </c>
    </row>
    <row r="4081" spans="2:5" ht="50.1" customHeight="1">
      <c r="B4081" s="86">
        <v>94706</v>
      </c>
      <c r="C4081" s="8" t="s">
        <v>4053</v>
      </c>
      <c r="D4081" s="86" t="s">
        <v>6341</v>
      </c>
      <c r="E4081" s="101">
        <v>25.24</v>
      </c>
    </row>
    <row r="4082" spans="2:5" ht="50.1" customHeight="1">
      <c r="B4082" s="86">
        <v>94707</v>
      </c>
      <c r="C4082" s="8" t="s">
        <v>4054</v>
      </c>
      <c r="D4082" s="86" t="s">
        <v>6341</v>
      </c>
      <c r="E4082" s="101">
        <v>31.2</v>
      </c>
    </row>
    <row r="4083" spans="2:5" ht="50.1" customHeight="1">
      <c r="B4083" s="86">
        <v>94708</v>
      </c>
      <c r="C4083" s="8" t="s">
        <v>4055</v>
      </c>
      <c r="D4083" s="86" t="s">
        <v>6341</v>
      </c>
      <c r="E4083" s="102">
        <v>16.39</v>
      </c>
    </row>
    <row r="4084" spans="2:5" ht="50.1" customHeight="1">
      <c r="B4084" s="86">
        <v>94709</v>
      </c>
      <c r="C4084" s="8" t="s">
        <v>4056</v>
      </c>
      <c r="D4084" s="86" t="s">
        <v>6341</v>
      </c>
      <c r="E4084" s="102">
        <v>20.62</v>
      </c>
    </row>
    <row r="4085" spans="2:5" ht="50.1" customHeight="1">
      <c r="B4085" s="86">
        <v>94710</v>
      </c>
      <c r="C4085" s="8" t="s">
        <v>4057</v>
      </c>
      <c r="D4085" s="86" t="s">
        <v>6341</v>
      </c>
      <c r="E4085" s="102">
        <v>31.13</v>
      </c>
    </row>
    <row r="4086" spans="2:5" ht="50.1" customHeight="1">
      <c r="B4086" s="86">
        <v>94711</v>
      </c>
      <c r="C4086" s="8" t="s">
        <v>4058</v>
      </c>
      <c r="D4086" s="86" t="s">
        <v>6341</v>
      </c>
      <c r="E4086" s="102">
        <v>37.06</v>
      </c>
    </row>
    <row r="4087" spans="2:5" ht="50.1" customHeight="1">
      <c r="B4087" s="86">
        <v>94712</v>
      </c>
      <c r="C4087" s="8" t="s">
        <v>4059</v>
      </c>
      <c r="D4087" s="86" t="s">
        <v>6341</v>
      </c>
      <c r="E4087" s="102">
        <v>49.13</v>
      </c>
    </row>
    <row r="4088" spans="2:5" ht="50.1" customHeight="1">
      <c r="B4088" s="86">
        <v>94713</v>
      </c>
      <c r="C4088" s="8" t="s">
        <v>4060</v>
      </c>
      <c r="D4088" s="86" t="s">
        <v>6341</v>
      </c>
      <c r="E4088" s="102">
        <v>125.67</v>
      </c>
    </row>
    <row r="4089" spans="2:5" ht="50.1" customHeight="1">
      <c r="B4089" s="86">
        <v>94714</v>
      </c>
      <c r="C4089" s="8" t="s">
        <v>4061</v>
      </c>
      <c r="D4089" s="86" t="s">
        <v>6341</v>
      </c>
      <c r="E4089" s="102">
        <v>169.81</v>
      </c>
    </row>
    <row r="4090" spans="2:5" ht="50.1" customHeight="1">
      <c r="B4090" s="86">
        <v>94715</v>
      </c>
      <c r="C4090" s="8" t="s">
        <v>4062</v>
      </c>
      <c r="D4090" s="86" t="s">
        <v>6341</v>
      </c>
      <c r="E4090" s="102">
        <v>233.81</v>
      </c>
    </row>
    <row r="4091" spans="2:5" ht="50.1" customHeight="1">
      <c r="B4091" s="86">
        <v>94724</v>
      </c>
      <c r="C4091" s="8" t="s">
        <v>4063</v>
      </c>
      <c r="D4091" s="86" t="s">
        <v>6341</v>
      </c>
      <c r="E4091" s="102">
        <v>16.510000000000002</v>
      </c>
    </row>
    <row r="4092" spans="2:5" ht="50.1" customHeight="1">
      <c r="B4092" s="86">
        <v>94725</v>
      </c>
      <c r="C4092" s="8" t="s">
        <v>4064</v>
      </c>
      <c r="D4092" s="86" t="s">
        <v>6341</v>
      </c>
      <c r="E4092" s="102">
        <v>4.29</v>
      </c>
    </row>
    <row r="4093" spans="2:5" ht="50.1" customHeight="1">
      <c r="B4093" s="86">
        <v>94726</v>
      </c>
      <c r="C4093" s="8" t="s">
        <v>4065</v>
      </c>
      <c r="D4093" s="86" t="s">
        <v>6341</v>
      </c>
      <c r="E4093" s="101">
        <v>25.25</v>
      </c>
    </row>
    <row r="4094" spans="2:5" ht="50.1" customHeight="1">
      <c r="B4094" s="86">
        <v>94727</v>
      </c>
      <c r="C4094" s="8" t="s">
        <v>4066</v>
      </c>
      <c r="D4094" s="86" t="s">
        <v>6341</v>
      </c>
      <c r="E4094" s="101">
        <v>5.91</v>
      </c>
    </row>
    <row r="4095" spans="2:5" ht="50.1" customHeight="1">
      <c r="B4095" s="86">
        <v>94728</v>
      </c>
      <c r="C4095" s="8" t="s">
        <v>4067</v>
      </c>
      <c r="D4095" s="86" t="s">
        <v>6341</v>
      </c>
      <c r="E4095" s="102">
        <v>94.41</v>
      </c>
    </row>
    <row r="4096" spans="2:5" ht="50.1" customHeight="1">
      <c r="B4096" s="86">
        <v>94729</v>
      </c>
      <c r="C4096" s="8" t="s">
        <v>4068</v>
      </c>
      <c r="D4096" s="86" t="s">
        <v>6341</v>
      </c>
      <c r="E4096" s="101">
        <v>10.220000000000001</v>
      </c>
    </row>
    <row r="4097" spans="2:5" ht="50.1" customHeight="1">
      <c r="B4097" s="86">
        <v>94730</v>
      </c>
      <c r="C4097" s="8" t="s">
        <v>4069</v>
      </c>
      <c r="D4097" s="86" t="s">
        <v>6341</v>
      </c>
      <c r="E4097" s="101">
        <v>114.56</v>
      </c>
    </row>
    <row r="4098" spans="2:5" ht="50.1" customHeight="1">
      <c r="B4098" s="86">
        <v>94731</v>
      </c>
      <c r="C4098" s="8" t="s">
        <v>4070</v>
      </c>
      <c r="D4098" s="86" t="s">
        <v>6341</v>
      </c>
      <c r="E4098" s="102">
        <v>12.67</v>
      </c>
    </row>
    <row r="4099" spans="2:5" ht="50.1" customHeight="1">
      <c r="B4099" s="86">
        <v>94733</v>
      </c>
      <c r="C4099" s="8" t="s">
        <v>4071</v>
      </c>
      <c r="D4099" s="86" t="s">
        <v>6341</v>
      </c>
      <c r="E4099" s="102">
        <v>24.47</v>
      </c>
    </row>
    <row r="4100" spans="2:5" ht="50.1" customHeight="1">
      <c r="B4100" s="86">
        <v>94737</v>
      </c>
      <c r="C4100" s="8" t="s">
        <v>4072</v>
      </c>
      <c r="D4100" s="86" t="s">
        <v>6341</v>
      </c>
      <c r="E4100" s="101">
        <v>100.11</v>
      </c>
    </row>
    <row r="4101" spans="2:5" ht="50.1" customHeight="1">
      <c r="B4101" s="86">
        <v>94740</v>
      </c>
      <c r="C4101" s="8" t="s">
        <v>4073</v>
      </c>
      <c r="D4101" s="86" t="s">
        <v>6341</v>
      </c>
      <c r="E4101" s="101">
        <v>6.72</v>
      </c>
    </row>
    <row r="4102" spans="2:5" ht="50.1" customHeight="1">
      <c r="B4102" s="86">
        <v>94741</v>
      </c>
      <c r="C4102" s="8" t="s">
        <v>4074</v>
      </c>
      <c r="D4102" s="86" t="s">
        <v>6341</v>
      </c>
      <c r="E4102" s="101">
        <v>8.19</v>
      </c>
    </row>
    <row r="4103" spans="2:5" ht="50.1" customHeight="1">
      <c r="B4103" s="86">
        <v>94742</v>
      </c>
      <c r="C4103" s="8" t="s">
        <v>4075</v>
      </c>
      <c r="D4103" s="86" t="s">
        <v>6341</v>
      </c>
      <c r="E4103" s="101">
        <v>9.84</v>
      </c>
    </row>
    <row r="4104" spans="2:5" ht="50.1" customHeight="1">
      <c r="B4104" s="86">
        <v>94743</v>
      </c>
      <c r="C4104" s="8" t="s">
        <v>4076</v>
      </c>
      <c r="D4104" s="86" t="s">
        <v>6341</v>
      </c>
      <c r="E4104" s="101">
        <v>10.77</v>
      </c>
    </row>
    <row r="4105" spans="2:5" ht="50.1" customHeight="1">
      <c r="B4105" s="86">
        <v>94744</v>
      </c>
      <c r="C4105" s="8" t="s">
        <v>4077</v>
      </c>
      <c r="D4105" s="86" t="s">
        <v>6341</v>
      </c>
      <c r="E4105" s="101">
        <v>15.53</v>
      </c>
    </row>
    <row r="4106" spans="2:5" ht="50.1" customHeight="1">
      <c r="B4106" s="86">
        <v>94746</v>
      </c>
      <c r="C4106" s="8" t="s">
        <v>4078</v>
      </c>
      <c r="D4106" s="86" t="s">
        <v>6341</v>
      </c>
      <c r="E4106" s="101">
        <v>21.75</v>
      </c>
    </row>
    <row r="4107" spans="2:5" ht="50.1" customHeight="1">
      <c r="B4107" s="86">
        <v>94748</v>
      </c>
      <c r="C4107" s="8" t="s">
        <v>4079</v>
      </c>
      <c r="D4107" s="86" t="s">
        <v>6341</v>
      </c>
      <c r="E4107" s="101">
        <v>44.57</v>
      </c>
    </row>
    <row r="4108" spans="2:5" ht="50.1" customHeight="1">
      <c r="B4108" s="86">
        <v>94750</v>
      </c>
      <c r="C4108" s="8" t="s">
        <v>4080</v>
      </c>
      <c r="D4108" s="86" t="s">
        <v>6341</v>
      </c>
      <c r="E4108" s="101">
        <v>103.42</v>
      </c>
    </row>
    <row r="4109" spans="2:5" ht="50.1" customHeight="1">
      <c r="B4109" s="86">
        <v>94752</v>
      </c>
      <c r="C4109" s="8" t="s">
        <v>4081</v>
      </c>
      <c r="D4109" s="86" t="s">
        <v>6341</v>
      </c>
      <c r="E4109" s="101">
        <v>127.39</v>
      </c>
    </row>
    <row r="4110" spans="2:5" ht="50.1" customHeight="1">
      <c r="B4110" s="86">
        <v>94756</v>
      </c>
      <c r="C4110" s="8" t="s">
        <v>4082</v>
      </c>
      <c r="D4110" s="86" t="s">
        <v>6341</v>
      </c>
      <c r="E4110" s="101">
        <v>8.5399999999999991</v>
      </c>
    </row>
    <row r="4111" spans="2:5" ht="50.1" customHeight="1">
      <c r="B4111" s="86">
        <v>94757</v>
      </c>
      <c r="C4111" s="8" t="s">
        <v>4083</v>
      </c>
      <c r="D4111" s="86" t="s">
        <v>6341</v>
      </c>
      <c r="E4111" s="101">
        <v>11.33</v>
      </c>
    </row>
    <row r="4112" spans="2:5" ht="50.1" customHeight="1">
      <c r="B4112" s="86">
        <v>94758</v>
      </c>
      <c r="C4112" s="8" t="s">
        <v>4084</v>
      </c>
      <c r="D4112" s="86" t="s">
        <v>6341</v>
      </c>
      <c r="E4112" s="101">
        <v>27.85</v>
      </c>
    </row>
    <row r="4113" spans="2:5" ht="50.1" customHeight="1">
      <c r="B4113" s="86">
        <v>94759</v>
      </c>
      <c r="C4113" s="8" t="s">
        <v>4085</v>
      </c>
      <c r="D4113" s="86" t="s">
        <v>6341</v>
      </c>
      <c r="E4113" s="101">
        <v>34.06</v>
      </c>
    </row>
    <row r="4114" spans="2:5" ht="50.1" customHeight="1">
      <c r="B4114" s="86">
        <v>94760</v>
      </c>
      <c r="C4114" s="8" t="s">
        <v>4086</v>
      </c>
      <c r="D4114" s="86" t="s">
        <v>6341</v>
      </c>
      <c r="E4114" s="101">
        <v>56.05</v>
      </c>
    </row>
    <row r="4115" spans="2:5" ht="50.1" customHeight="1">
      <c r="B4115" s="86">
        <v>94761</v>
      </c>
      <c r="C4115" s="8" t="s">
        <v>4087</v>
      </c>
      <c r="D4115" s="86" t="s">
        <v>6341</v>
      </c>
      <c r="E4115" s="101">
        <v>118.25</v>
      </c>
    </row>
    <row r="4116" spans="2:5" ht="50.1" customHeight="1">
      <c r="B4116" s="86">
        <v>94762</v>
      </c>
      <c r="C4116" s="8" t="s">
        <v>4088</v>
      </c>
      <c r="D4116" s="86" t="s">
        <v>6341</v>
      </c>
      <c r="E4116" s="101">
        <v>152.9</v>
      </c>
    </row>
    <row r="4117" spans="2:5" ht="50.1" customHeight="1">
      <c r="B4117" s="86">
        <v>94783</v>
      </c>
      <c r="C4117" s="8" t="s">
        <v>4089</v>
      </c>
      <c r="D4117" s="86" t="s">
        <v>6341</v>
      </c>
      <c r="E4117" s="101">
        <v>11.52</v>
      </c>
    </row>
    <row r="4118" spans="2:5" ht="50.1" customHeight="1">
      <c r="B4118" s="86">
        <v>94785</v>
      </c>
      <c r="C4118" s="8" t="s">
        <v>4090</v>
      </c>
      <c r="D4118" s="86" t="s">
        <v>6341</v>
      </c>
      <c r="E4118" s="101">
        <v>20.92</v>
      </c>
    </row>
    <row r="4119" spans="2:5" ht="50.1" customHeight="1">
      <c r="B4119" s="86">
        <v>94786</v>
      </c>
      <c r="C4119" s="8" t="s">
        <v>4091</v>
      </c>
      <c r="D4119" s="86" t="s">
        <v>6341</v>
      </c>
      <c r="E4119" s="101">
        <v>26.92</v>
      </c>
    </row>
    <row r="4120" spans="2:5" ht="50.1" customHeight="1">
      <c r="B4120" s="86">
        <v>94787</v>
      </c>
      <c r="C4120" s="8" t="s">
        <v>4092</v>
      </c>
      <c r="D4120" s="86" t="s">
        <v>6341</v>
      </c>
      <c r="E4120" s="101">
        <v>35.479999999999997</v>
      </c>
    </row>
    <row r="4121" spans="2:5" ht="50.1" customHeight="1">
      <c r="B4121" s="86">
        <v>94788</v>
      </c>
      <c r="C4121" s="8" t="s">
        <v>4093</v>
      </c>
      <c r="D4121" s="86" t="s">
        <v>6341</v>
      </c>
      <c r="E4121" s="101">
        <v>50.56</v>
      </c>
    </row>
    <row r="4122" spans="2:5" ht="50.1" customHeight="1">
      <c r="B4122" s="86">
        <v>94789</v>
      </c>
      <c r="C4122" s="8" t="s">
        <v>4094</v>
      </c>
      <c r="D4122" s="86" t="s">
        <v>6341</v>
      </c>
      <c r="E4122" s="101">
        <v>155.25</v>
      </c>
    </row>
    <row r="4123" spans="2:5" ht="50.1" customHeight="1">
      <c r="B4123" s="86">
        <v>94790</v>
      </c>
      <c r="C4123" s="8" t="s">
        <v>4095</v>
      </c>
      <c r="D4123" s="86" t="s">
        <v>6341</v>
      </c>
      <c r="E4123" s="101">
        <v>179.33</v>
      </c>
    </row>
    <row r="4124" spans="2:5" ht="50.1" customHeight="1">
      <c r="B4124" s="86">
        <v>94791</v>
      </c>
      <c r="C4124" s="8" t="s">
        <v>4096</v>
      </c>
      <c r="D4124" s="86" t="s">
        <v>6341</v>
      </c>
      <c r="E4124" s="101">
        <v>250.57</v>
      </c>
    </row>
    <row r="4125" spans="2:5" ht="50.1" customHeight="1">
      <c r="B4125" s="86">
        <v>94863</v>
      </c>
      <c r="C4125" s="8" t="s">
        <v>4097</v>
      </c>
      <c r="D4125" s="86" t="s">
        <v>6341</v>
      </c>
      <c r="E4125" s="101">
        <v>84.56</v>
      </c>
    </row>
    <row r="4126" spans="2:5" ht="50.1" customHeight="1">
      <c r="B4126" s="86">
        <v>95141</v>
      </c>
      <c r="C4126" s="8" t="s">
        <v>4098</v>
      </c>
      <c r="D4126" s="86" t="s">
        <v>6341</v>
      </c>
      <c r="E4126" s="101">
        <v>19.62</v>
      </c>
    </row>
    <row r="4127" spans="2:5" ht="50.1" customHeight="1">
      <c r="B4127" s="86">
        <v>95237</v>
      </c>
      <c r="C4127" s="8" t="s">
        <v>4099</v>
      </c>
      <c r="D4127" s="86" t="s">
        <v>6341</v>
      </c>
      <c r="E4127" s="101">
        <v>14.78</v>
      </c>
    </row>
    <row r="4128" spans="2:5" ht="50.1" customHeight="1">
      <c r="B4128" s="86">
        <v>95693</v>
      </c>
      <c r="C4128" s="8" t="s">
        <v>4100</v>
      </c>
      <c r="D4128" s="86" t="s">
        <v>6341</v>
      </c>
      <c r="E4128" s="101">
        <v>31.19</v>
      </c>
    </row>
    <row r="4129" spans="2:5" ht="50.1" customHeight="1">
      <c r="B4129" s="86">
        <v>95694</v>
      </c>
      <c r="C4129" s="8" t="s">
        <v>4101</v>
      </c>
      <c r="D4129" s="86" t="s">
        <v>6341</v>
      </c>
      <c r="E4129" s="101">
        <v>39.380000000000003</v>
      </c>
    </row>
    <row r="4130" spans="2:5" ht="50.1" customHeight="1">
      <c r="B4130" s="86">
        <v>95695</v>
      </c>
      <c r="C4130" s="8" t="s">
        <v>4102</v>
      </c>
      <c r="D4130" s="86" t="s">
        <v>6341</v>
      </c>
      <c r="E4130" s="101">
        <v>38.090000000000003</v>
      </c>
    </row>
    <row r="4131" spans="2:5" ht="50.1" customHeight="1">
      <c r="B4131" s="86">
        <v>95696</v>
      </c>
      <c r="C4131" s="8" t="s">
        <v>4103</v>
      </c>
      <c r="D4131" s="86" t="s">
        <v>6341</v>
      </c>
      <c r="E4131" s="101">
        <v>25.54</v>
      </c>
    </row>
    <row r="4132" spans="2:5" ht="50.1" customHeight="1">
      <c r="B4132" s="86">
        <v>96637</v>
      </c>
      <c r="C4132" s="8" t="s">
        <v>4104</v>
      </c>
      <c r="D4132" s="86" t="s">
        <v>6341</v>
      </c>
      <c r="E4132" s="101">
        <v>9.42</v>
      </c>
    </row>
    <row r="4133" spans="2:5" ht="50.1" customHeight="1">
      <c r="B4133" s="86">
        <v>96638</v>
      </c>
      <c r="C4133" s="8" t="s">
        <v>4105</v>
      </c>
      <c r="D4133" s="86" t="s">
        <v>6341</v>
      </c>
      <c r="E4133" s="101">
        <v>9.08</v>
      </c>
    </row>
    <row r="4134" spans="2:5" ht="50.1" customHeight="1">
      <c r="B4134" s="86">
        <v>96639</v>
      </c>
      <c r="C4134" s="8" t="s">
        <v>4106</v>
      </c>
      <c r="D4134" s="86" t="s">
        <v>6341</v>
      </c>
      <c r="E4134" s="101">
        <v>6.56</v>
      </c>
    </row>
    <row r="4135" spans="2:5" ht="50.1" customHeight="1">
      <c r="B4135" s="86">
        <v>96640</v>
      </c>
      <c r="C4135" s="8" t="s">
        <v>4107</v>
      </c>
      <c r="D4135" s="86" t="s">
        <v>6341</v>
      </c>
      <c r="E4135" s="101">
        <v>16.18</v>
      </c>
    </row>
    <row r="4136" spans="2:5" ht="50.1" customHeight="1">
      <c r="B4136" s="86">
        <v>96641</v>
      </c>
      <c r="C4136" s="8" t="s">
        <v>4108</v>
      </c>
      <c r="D4136" s="86" t="s">
        <v>6341</v>
      </c>
      <c r="E4136" s="101">
        <v>12.74</v>
      </c>
    </row>
    <row r="4137" spans="2:5" ht="50.1" customHeight="1">
      <c r="B4137" s="86">
        <v>96642</v>
      </c>
      <c r="C4137" s="8" t="s">
        <v>4109</v>
      </c>
      <c r="D4137" s="86" t="s">
        <v>6341</v>
      </c>
      <c r="E4137" s="101">
        <v>12.48</v>
      </c>
    </row>
    <row r="4138" spans="2:5" ht="50.1" customHeight="1">
      <c r="B4138" s="86">
        <v>96643</v>
      </c>
      <c r="C4138" s="8" t="s">
        <v>4110</v>
      </c>
      <c r="D4138" s="86" t="s">
        <v>6341</v>
      </c>
      <c r="E4138" s="101">
        <v>32.619999999999997</v>
      </c>
    </row>
    <row r="4139" spans="2:5" ht="50.1" customHeight="1">
      <c r="B4139" s="86">
        <v>96650</v>
      </c>
      <c r="C4139" s="8" t="s">
        <v>4111</v>
      </c>
      <c r="D4139" s="86" t="s">
        <v>6341</v>
      </c>
      <c r="E4139" s="102">
        <v>6.98</v>
      </c>
    </row>
    <row r="4140" spans="2:5" ht="50.1" customHeight="1">
      <c r="B4140" s="86">
        <v>96651</v>
      </c>
      <c r="C4140" s="8" t="s">
        <v>4112</v>
      </c>
      <c r="D4140" s="86" t="s">
        <v>6341</v>
      </c>
      <c r="E4140" s="102">
        <v>6.64</v>
      </c>
    </row>
    <row r="4141" spans="2:5" ht="50.1" customHeight="1">
      <c r="B4141" s="86">
        <v>96652</v>
      </c>
      <c r="C4141" s="8" t="s">
        <v>4113</v>
      </c>
      <c r="D4141" s="86" t="s">
        <v>6341</v>
      </c>
      <c r="E4141" s="102">
        <v>13.36</v>
      </c>
    </row>
    <row r="4142" spans="2:5" ht="50.1" customHeight="1">
      <c r="B4142" s="86">
        <v>96653</v>
      </c>
      <c r="C4142" s="8" t="s">
        <v>4114</v>
      </c>
      <c r="D4142" s="86" t="s">
        <v>6341</v>
      </c>
      <c r="E4142" s="101">
        <v>13.32</v>
      </c>
    </row>
    <row r="4143" spans="2:5" ht="50.1" customHeight="1">
      <c r="B4143" s="86">
        <v>96654</v>
      </c>
      <c r="C4143" s="8" t="s">
        <v>4115</v>
      </c>
      <c r="D4143" s="86" t="s">
        <v>6341</v>
      </c>
      <c r="E4143" s="101">
        <v>22.09</v>
      </c>
    </row>
    <row r="4144" spans="2:5" ht="50.1" customHeight="1">
      <c r="B4144" s="86">
        <v>96655</v>
      </c>
      <c r="C4144" s="8" t="s">
        <v>4116</v>
      </c>
      <c r="D4144" s="86" t="s">
        <v>6341</v>
      </c>
      <c r="E4144" s="101">
        <v>21.72</v>
      </c>
    </row>
    <row r="4145" spans="2:5" ht="50.1" customHeight="1">
      <c r="B4145" s="86">
        <v>96656</v>
      </c>
      <c r="C4145" s="8" t="s">
        <v>4117</v>
      </c>
      <c r="D4145" s="86" t="s">
        <v>6341</v>
      </c>
      <c r="E4145" s="101">
        <v>4.96</v>
      </c>
    </row>
    <row r="4146" spans="2:5" ht="50.1" customHeight="1">
      <c r="B4146" s="86">
        <v>96657</v>
      </c>
      <c r="C4146" s="8" t="s">
        <v>4118</v>
      </c>
      <c r="D4146" s="86" t="s">
        <v>6341</v>
      </c>
      <c r="E4146" s="101">
        <v>14.58</v>
      </c>
    </row>
    <row r="4147" spans="2:5" ht="50.1" customHeight="1">
      <c r="B4147" s="86">
        <v>96658</v>
      </c>
      <c r="C4147" s="8" t="s">
        <v>4119</v>
      </c>
      <c r="D4147" s="86" t="s">
        <v>6341</v>
      </c>
      <c r="E4147" s="101">
        <v>11.14</v>
      </c>
    </row>
    <row r="4148" spans="2:5" ht="50.1" customHeight="1">
      <c r="B4148" s="86">
        <v>96659</v>
      </c>
      <c r="C4148" s="8" t="s">
        <v>4120</v>
      </c>
      <c r="D4148" s="86" t="s">
        <v>6341</v>
      </c>
      <c r="E4148" s="102">
        <v>9.02</v>
      </c>
    </row>
    <row r="4149" spans="2:5" ht="50.1" customHeight="1">
      <c r="B4149" s="86">
        <v>96660</v>
      </c>
      <c r="C4149" s="8" t="s">
        <v>4121</v>
      </c>
      <c r="D4149" s="86" t="s">
        <v>6341</v>
      </c>
      <c r="E4149" s="101">
        <v>25.06</v>
      </c>
    </row>
    <row r="4150" spans="2:5" ht="50.1" customHeight="1">
      <c r="B4150" s="86">
        <v>96661</v>
      </c>
      <c r="C4150" s="8" t="s">
        <v>4122</v>
      </c>
      <c r="D4150" s="86" t="s">
        <v>6341</v>
      </c>
      <c r="E4150" s="102">
        <v>19.78</v>
      </c>
    </row>
    <row r="4151" spans="2:5" ht="50.1" customHeight="1">
      <c r="B4151" s="86">
        <v>96662</v>
      </c>
      <c r="C4151" s="8" t="s">
        <v>4123</v>
      </c>
      <c r="D4151" s="86" t="s">
        <v>6341</v>
      </c>
      <c r="E4151" s="101">
        <v>9.1999999999999993</v>
      </c>
    </row>
    <row r="4152" spans="2:5" ht="50.1" customHeight="1">
      <c r="B4152" s="86">
        <v>96663</v>
      </c>
      <c r="C4152" s="8" t="s">
        <v>4124</v>
      </c>
      <c r="D4152" s="86" t="s">
        <v>6341</v>
      </c>
      <c r="E4152" s="102">
        <v>16.260000000000002</v>
      </c>
    </row>
    <row r="4153" spans="2:5" ht="50.1" customHeight="1">
      <c r="B4153" s="86">
        <v>96664</v>
      </c>
      <c r="C4153" s="8" t="s">
        <v>4125</v>
      </c>
      <c r="D4153" s="86" t="s">
        <v>6341</v>
      </c>
      <c r="E4153" s="101">
        <v>17.39</v>
      </c>
    </row>
    <row r="4154" spans="2:5" ht="50.1" customHeight="1">
      <c r="B4154" s="86">
        <v>96665</v>
      </c>
      <c r="C4154" s="8" t="s">
        <v>4126</v>
      </c>
      <c r="D4154" s="86" t="s">
        <v>6341</v>
      </c>
      <c r="E4154" s="101">
        <v>9.2200000000000006</v>
      </c>
    </row>
    <row r="4155" spans="2:5" ht="50.1" customHeight="1">
      <c r="B4155" s="86">
        <v>96666</v>
      </c>
      <c r="C4155" s="8" t="s">
        <v>4127</v>
      </c>
      <c r="D4155" s="86" t="s">
        <v>6341</v>
      </c>
      <c r="E4155" s="101">
        <v>17.91</v>
      </c>
    </row>
    <row r="4156" spans="2:5" ht="50.1" customHeight="1">
      <c r="B4156" s="86">
        <v>96667</v>
      </c>
      <c r="C4156" s="8" t="s">
        <v>4128</v>
      </c>
      <c r="D4156" s="86" t="s">
        <v>6341</v>
      </c>
      <c r="E4156" s="101">
        <v>31.03</v>
      </c>
    </row>
    <row r="4157" spans="2:5" ht="50.1" customHeight="1">
      <c r="B4157" s="86">
        <v>96684</v>
      </c>
      <c r="C4157" s="8" t="s">
        <v>4129</v>
      </c>
      <c r="D4157" s="86" t="s">
        <v>6341</v>
      </c>
      <c r="E4157" s="101">
        <v>3.33</v>
      </c>
    </row>
    <row r="4158" spans="2:5" ht="50.1" customHeight="1">
      <c r="B4158" s="86">
        <v>96685</v>
      </c>
      <c r="C4158" s="8" t="s">
        <v>4130</v>
      </c>
      <c r="D4158" s="86" t="s">
        <v>6341</v>
      </c>
      <c r="E4158" s="101">
        <v>2.99</v>
      </c>
    </row>
    <row r="4159" spans="2:5" ht="50.1" customHeight="1">
      <c r="B4159" s="86">
        <v>96686</v>
      </c>
      <c r="C4159" s="8" t="s">
        <v>4131</v>
      </c>
      <c r="D4159" s="86" t="s">
        <v>6341</v>
      </c>
      <c r="E4159" s="101">
        <v>5</v>
      </c>
    </row>
    <row r="4160" spans="2:5" ht="50.1" customHeight="1">
      <c r="B4160" s="86">
        <v>96687</v>
      </c>
      <c r="C4160" s="8" t="s">
        <v>4132</v>
      </c>
      <c r="D4160" s="86" t="s">
        <v>6341</v>
      </c>
      <c r="E4160" s="101">
        <v>4.96</v>
      </c>
    </row>
    <row r="4161" spans="2:5" ht="50.1" customHeight="1">
      <c r="B4161" s="86">
        <v>96688</v>
      </c>
      <c r="C4161" s="8" t="s">
        <v>4133</v>
      </c>
      <c r="D4161" s="86" t="s">
        <v>6341</v>
      </c>
      <c r="E4161" s="101">
        <v>8.57</v>
      </c>
    </row>
    <row r="4162" spans="2:5" ht="50.1" customHeight="1">
      <c r="B4162" s="86">
        <v>96689</v>
      </c>
      <c r="C4162" s="8" t="s">
        <v>4134</v>
      </c>
      <c r="D4162" s="86" t="s">
        <v>6341</v>
      </c>
      <c r="E4162" s="101">
        <v>8.1999999999999993</v>
      </c>
    </row>
    <row r="4163" spans="2:5" ht="50.1" customHeight="1">
      <c r="B4163" s="86">
        <v>96690</v>
      </c>
      <c r="C4163" s="8" t="s">
        <v>4135</v>
      </c>
      <c r="D4163" s="86" t="s">
        <v>6341</v>
      </c>
      <c r="E4163" s="101">
        <v>15.9</v>
      </c>
    </row>
    <row r="4164" spans="2:5" ht="50.1" customHeight="1">
      <c r="B4164" s="86">
        <v>96691</v>
      </c>
      <c r="C4164" s="8" t="s">
        <v>4136</v>
      </c>
      <c r="D4164" s="86" t="s">
        <v>6341</v>
      </c>
      <c r="E4164" s="101">
        <v>16.420000000000002</v>
      </c>
    </row>
    <row r="4165" spans="2:5" ht="50.1" customHeight="1">
      <c r="B4165" s="86">
        <v>96692</v>
      </c>
      <c r="C4165" s="8" t="s">
        <v>4137</v>
      </c>
      <c r="D4165" s="86" t="s">
        <v>6341</v>
      </c>
      <c r="E4165" s="102">
        <v>24.05</v>
      </c>
    </row>
    <row r="4166" spans="2:5" ht="50.1" customHeight="1">
      <c r="B4166" s="86">
        <v>96693</v>
      </c>
      <c r="C4166" s="8" t="s">
        <v>4138</v>
      </c>
      <c r="D4166" s="86" t="s">
        <v>6341</v>
      </c>
      <c r="E4166" s="102">
        <v>22.79</v>
      </c>
    </row>
    <row r="4167" spans="2:5" ht="50.1" customHeight="1">
      <c r="B4167" s="86">
        <v>96694</v>
      </c>
      <c r="C4167" s="8" t="s">
        <v>4139</v>
      </c>
      <c r="D4167" s="86" t="s">
        <v>6341</v>
      </c>
      <c r="E4167" s="102">
        <v>52.65</v>
      </c>
    </row>
    <row r="4168" spans="2:5" ht="50.1" customHeight="1">
      <c r="B4168" s="86">
        <v>96695</v>
      </c>
      <c r="C4168" s="8" t="s">
        <v>4140</v>
      </c>
      <c r="D4168" s="86" t="s">
        <v>6341</v>
      </c>
      <c r="E4168" s="101">
        <v>51.17</v>
      </c>
    </row>
    <row r="4169" spans="2:5" ht="50.1" customHeight="1">
      <c r="B4169" s="86">
        <v>96696</v>
      </c>
      <c r="C4169" s="8" t="s">
        <v>4141</v>
      </c>
      <c r="D4169" s="86" t="s">
        <v>6341</v>
      </c>
      <c r="E4169" s="101">
        <v>79.260000000000005</v>
      </c>
    </row>
    <row r="4170" spans="2:5" ht="50.1" customHeight="1">
      <c r="B4170" s="86">
        <v>96697</v>
      </c>
      <c r="C4170" s="8" t="s">
        <v>4142</v>
      </c>
      <c r="D4170" s="86" t="s">
        <v>6341</v>
      </c>
      <c r="E4170" s="102">
        <v>118.57</v>
      </c>
    </row>
    <row r="4171" spans="2:5" ht="50.1" customHeight="1">
      <c r="B4171" s="86">
        <v>96698</v>
      </c>
      <c r="C4171" s="8" t="s">
        <v>4143</v>
      </c>
      <c r="D4171" s="86" t="s">
        <v>6341</v>
      </c>
      <c r="E4171" s="102">
        <v>2.52</v>
      </c>
    </row>
    <row r="4172" spans="2:5" ht="50.1" customHeight="1">
      <c r="B4172" s="86">
        <v>96699</v>
      </c>
      <c r="C4172" s="8" t="s">
        <v>4144</v>
      </c>
      <c r="D4172" s="86" t="s">
        <v>6341</v>
      </c>
      <c r="E4172" s="101">
        <v>12.14</v>
      </c>
    </row>
    <row r="4173" spans="2:5" ht="50.1" customHeight="1">
      <c r="B4173" s="86">
        <v>96700</v>
      </c>
      <c r="C4173" s="8" t="s">
        <v>4145</v>
      </c>
      <c r="D4173" s="86" t="s">
        <v>6341</v>
      </c>
      <c r="E4173" s="101">
        <v>8.6999999999999993</v>
      </c>
    </row>
    <row r="4174" spans="2:5" ht="50.1" customHeight="1">
      <c r="B4174" s="86">
        <v>96701</v>
      </c>
      <c r="C4174" s="8" t="s">
        <v>4146</v>
      </c>
      <c r="D4174" s="86" t="s">
        <v>6341</v>
      </c>
      <c r="E4174" s="101">
        <v>3.45</v>
      </c>
    </row>
    <row r="4175" spans="2:5" ht="50.1" customHeight="1">
      <c r="B4175" s="86">
        <v>96702</v>
      </c>
      <c r="C4175" s="8" t="s">
        <v>4147</v>
      </c>
      <c r="D4175" s="86" t="s">
        <v>6341</v>
      </c>
      <c r="E4175" s="101">
        <v>3.63</v>
      </c>
    </row>
    <row r="4176" spans="2:5" ht="50.1" customHeight="1">
      <c r="B4176" s="86">
        <v>96703</v>
      </c>
      <c r="C4176" s="8" t="s">
        <v>4148</v>
      </c>
      <c r="D4176" s="86" t="s">
        <v>6341</v>
      </c>
      <c r="E4176" s="101">
        <v>7.23</v>
      </c>
    </row>
    <row r="4177" spans="2:5" ht="50.1" customHeight="1">
      <c r="B4177" s="86">
        <v>96704</v>
      </c>
      <c r="C4177" s="8" t="s">
        <v>4149</v>
      </c>
      <c r="D4177" s="86" t="s">
        <v>6341</v>
      </c>
      <c r="E4177" s="102">
        <v>8.36</v>
      </c>
    </row>
    <row r="4178" spans="2:5" ht="50.1" customHeight="1">
      <c r="B4178" s="86">
        <v>96705</v>
      </c>
      <c r="C4178" s="8" t="s">
        <v>4150</v>
      </c>
      <c r="D4178" s="86" t="s">
        <v>6341</v>
      </c>
      <c r="E4178" s="101">
        <v>10.89</v>
      </c>
    </row>
    <row r="4179" spans="2:5" ht="50.1" customHeight="1">
      <c r="B4179" s="86">
        <v>96706</v>
      </c>
      <c r="C4179" s="8" t="s">
        <v>4151</v>
      </c>
      <c r="D4179" s="86" t="s">
        <v>6341</v>
      </c>
      <c r="E4179" s="102">
        <v>16.350000000000001</v>
      </c>
    </row>
    <row r="4180" spans="2:5" ht="50.1" customHeight="1">
      <c r="B4180" s="86">
        <v>96707</v>
      </c>
      <c r="C4180" s="8" t="s">
        <v>4152</v>
      </c>
      <c r="D4180" s="86" t="s">
        <v>6341</v>
      </c>
      <c r="E4180" s="101">
        <v>33.86</v>
      </c>
    </row>
    <row r="4181" spans="2:5" ht="50.1" customHeight="1">
      <c r="B4181" s="86">
        <v>96708</v>
      </c>
      <c r="C4181" s="8" t="s">
        <v>4153</v>
      </c>
      <c r="D4181" s="86" t="s">
        <v>6341</v>
      </c>
      <c r="E4181" s="101">
        <v>53.35</v>
      </c>
    </row>
    <row r="4182" spans="2:5" ht="50.1" customHeight="1">
      <c r="B4182" s="86">
        <v>96709</v>
      </c>
      <c r="C4182" s="8" t="s">
        <v>4154</v>
      </c>
      <c r="D4182" s="86" t="s">
        <v>6341</v>
      </c>
      <c r="E4182" s="101">
        <v>84.24</v>
      </c>
    </row>
    <row r="4183" spans="2:5" ht="50.1" customHeight="1">
      <c r="B4183" s="86">
        <v>96710</v>
      </c>
      <c r="C4183" s="8" t="s">
        <v>4155</v>
      </c>
      <c r="D4183" s="86" t="s">
        <v>6341</v>
      </c>
      <c r="E4183" s="101">
        <v>4.37</v>
      </c>
    </row>
    <row r="4184" spans="2:5" ht="50.1" customHeight="1">
      <c r="B4184" s="86">
        <v>96711</v>
      </c>
      <c r="C4184" s="8" t="s">
        <v>4156</v>
      </c>
      <c r="D4184" s="86" t="s">
        <v>6341</v>
      </c>
      <c r="E4184" s="101">
        <v>6.78</v>
      </c>
    </row>
    <row r="4185" spans="2:5" ht="50.1" customHeight="1">
      <c r="B4185" s="86">
        <v>96712</v>
      </c>
      <c r="C4185" s="8" t="s">
        <v>4157</v>
      </c>
      <c r="D4185" s="86" t="s">
        <v>6341</v>
      </c>
      <c r="E4185" s="101">
        <v>12.97</v>
      </c>
    </row>
    <row r="4186" spans="2:5" ht="50.1" customHeight="1">
      <c r="B4186" s="86">
        <v>96713</v>
      </c>
      <c r="C4186" s="8" t="s">
        <v>4158</v>
      </c>
      <c r="D4186" s="86" t="s">
        <v>6341</v>
      </c>
      <c r="E4186" s="101">
        <v>18.02</v>
      </c>
    </row>
    <row r="4187" spans="2:5" ht="50.1" customHeight="1">
      <c r="B4187" s="86">
        <v>96714</v>
      </c>
      <c r="C4187" s="8" t="s">
        <v>4159</v>
      </c>
      <c r="D4187" s="86" t="s">
        <v>6341</v>
      </c>
      <c r="E4187" s="101">
        <v>30.34</v>
      </c>
    </row>
    <row r="4188" spans="2:5" ht="50.1" customHeight="1">
      <c r="B4188" s="86">
        <v>96715</v>
      </c>
      <c r="C4188" s="8" t="s">
        <v>4160</v>
      </c>
      <c r="D4188" s="86" t="s">
        <v>6341</v>
      </c>
      <c r="E4188" s="101">
        <v>56.8</v>
      </c>
    </row>
    <row r="4189" spans="2:5" ht="50.1" customHeight="1">
      <c r="B4189" s="86">
        <v>96716</v>
      </c>
      <c r="C4189" s="8" t="s">
        <v>4161</v>
      </c>
      <c r="D4189" s="86" t="s">
        <v>6341</v>
      </c>
      <c r="E4189" s="101">
        <v>85.25</v>
      </c>
    </row>
    <row r="4190" spans="2:5" ht="50.1" customHeight="1">
      <c r="B4190" s="86">
        <v>96717</v>
      </c>
      <c r="C4190" s="8" t="s">
        <v>4162</v>
      </c>
      <c r="D4190" s="86" t="s">
        <v>6341</v>
      </c>
      <c r="E4190" s="101">
        <v>134.13999999999999</v>
      </c>
    </row>
    <row r="4191" spans="2:5" ht="50.1" customHeight="1">
      <c r="B4191" s="86">
        <v>96736</v>
      </c>
      <c r="C4191" s="8" t="s">
        <v>4163</v>
      </c>
      <c r="D4191" s="86" t="s">
        <v>6341</v>
      </c>
      <c r="E4191" s="101">
        <v>3.77</v>
      </c>
    </row>
    <row r="4192" spans="2:5" ht="50.1" customHeight="1">
      <c r="B4192" s="86">
        <v>96737</v>
      </c>
      <c r="C4192" s="8" t="s">
        <v>4164</v>
      </c>
      <c r="D4192" s="86" t="s">
        <v>6341</v>
      </c>
      <c r="E4192" s="101">
        <v>4.29</v>
      </c>
    </row>
    <row r="4193" spans="2:5" ht="50.1" customHeight="1">
      <c r="B4193" s="86">
        <v>96738</v>
      </c>
      <c r="C4193" s="8" t="s">
        <v>4165</v>
      </c>
      <c r="D4193" s="86" t="s">
        <v>6341</v>
      </c>
      <c r="E4193" s="101">
        <v>13.91</v>
      </c>
    </row>
    <row r="4194" spans="2:5" ht="50.1" customHeight="1">
      <c r="B4194" s="86">
        <v>96739</v>
      </c>
      <c r="C4194" s="8" t="s">
        <v>4166</v>
      </c>
      <c r="D4194" s="86" t="s">
        <v>6341</v>
      </c>
      <c r="E4194" s="101">
        <v>5.53</v>
      </c>
    </row>
    <row r="4195" spans="2:5" ht="50.1" customHeight="1">
      <c r="B4195" s="86">
        <v>96740</v>
      </c>
      <c r="C4195" s="8" t="s">
        <v>4167</v>
      </c>
      <c r="D4195" s="86" t="s">
        <v>6341</v>
      </c>
      <c r="E4195" s="101">
        <v>21.57</v>
      </c>
    </row>
    <row r="4196" spans="2:5" ht="50.1" customHeight="1">
      <c r="B4196" s="86">
        <v>96741</v>
      </c>
      <c r="C4196" s="8" t="s">
        <v>4168</v>
      </c>
      <c r="D4196" s="86" t="s">
        <v>6341</v>
      </c>
      <c r="E4196" s="101">
        <v>8.66</v>
      </c>
    </row>
    <row r="4197" spans="2:5" ht="50.1" customHeight="1">
      <c r="B4197" s="86">
        <v>96742</v>
      </c>
      <c r="C4197" s="8" t="s">
        <v>4169</v>
      </c>
      <c r="D4197" s="86" t="s">
        <v>6341</v>
      </c>
      <c r="E4197" s="101">
        <v>13.17</v>
      </c>
    </row>
    <row r="4198" spans="2:5" ht="50.1" customHeight="1">
      <c r="B4198" s="86">
        <v>96743</v>
      </c>
      <c r="C4198" s="8" t="s">
        <v>4170</v>
      </c>
      <c r="D4198" s="86" t="s">
        <v>6341</v>
      </c>
      <c r="E4198" s="101">
        <v>16.97</v>
      </c>
    </row>
    <row r="4199" spans="2:5" ht="50.1" customHeight="1">
      <c r="B4199" s="86">
        <v>96744</v>
      </c>
      <c r="C4199" s="8" t="s">
        <v>4171</v>
      </c>
      <c r="D4199" s="86" t="s">
        <v>6341</v>
      </c>
      <c r="E4199" s="101">
        <v>36.1</v>
      </c>
    </row>
    <row r="4200" spans="2:5" ht="50.1" customHeight="1">
      <c r="B4200" s="86">
        <v>96745</v>
      </c>
      <c r="C4200" s="8" t="s">
        <v>4172</v>
      </c>
      <c r="D4200" s="86" t="s">
        <v>6341</v>
      </c>
      <c r="E4200" s="101">
        <v>52.81</v>
      </c>
    </row>
    <row r="4201" spans="2:5" ht="50.1" customHeight="1">
      <c r="B4201" s="86">
        <v>96746</v>
      </c>
      <c r="C4201" s="8" t="s">
        <v>4173</v>
      </c>
      <c r="D4201" s="86" t="s">
        <v>6341</v>
      </c>
      <c r="E4201" s="101">
        <v>84.2</v>
      </c>
    </row>
    <row r="4202" spans="2:5" ht="50.1" customHeight="1">
      <c r="B4202" s="86">
        <v>96747</v>
      </c>
      <c r="C4202" s="8" t="s">
        <v>4174</v>
      </c>
      <c r="D4202" s="86" t="s">
        <v>6341</v>
      </c>
      <c r="E4202" s="102">
        <v>5.33</v>
      </c>
    </row>
    <row r="4203" spans="2:5" ht="50.1" customHeight="1">
      <c r="B4203" s="86">
        <v>96748</v>
      </c>
      <c r="C4203" s="8" t="s">
        <v>4175</v>
      </c>
      <c r="D4203" s="86" t="s">
        <v>6341</v>
      </c>
      <c r="E4203" s="102">
        <v>5.99</v>
      </c>
    </row>
    <row r="4204" spans="2:5" ht="50.1" customHeight="1">
      <c r="B4204" s="86">
        <v>96749</v>
      </c>
      <c r="C4204" s="8" t="s">
        <v>4176</v>
      </c>
      <c r="D4204" s="86" t="s">
        <v>6341</v>
      </c>
      <c r="E4204" s="102">
        <v>8.14</v>
      </c>
    </row>
    <row r="4205" spans="2:5" ht="50.1" customHeight="1">
      <c r="B4205" s="86">
        <v>96750</v>
      </c>
      <c r="C4205" s="8" t="s">
        <v>4177</v>
      </c>
      <c r="D4205" s="86" t="s">
        <v>6341</v>
      </c>
      <c r="E4205" s="101">
        <v>10.71</v>
      </c>
    </row>
    <row r="4206" spans="2:5" ht="50.1" customHeight="1">
      <c r="B4206" s="86">
        <v>96751</v>
      </c>
      <c r="C4206" s="8" t="s">
        <v>4178</v>
      </c>
      <c r="D4206" s="86" t="s">
        <v>6341</v>
      </c>
      <c r="E4206" s="102">
        <v>19.3</v>
      </c>
    </row>
    <row r="4207" spans="2:5" ht="50.1" customHeight="1">
      <c r="B4207" s="86">
        <v>96752</v>
      </c>
      <c r="C4207" s="8" t="s">
        <v>4179</v>
      </c>
      <c r="D4207" s="86" t="s">
        <v>6341</v>
      </c>
      <c r="E4207" s="102">
        <v>24.95</v>
      </c>
    </row>
    <row r="4208" spans="2:5" ht="50.1" customHeight="1">
      <c r="B4208" s="86">
        <v>96753</v>
      </c>
      <c r="C4208" s="8" t="s">
        <v>4180</v>
      </c>
      <c r="D4208" s="86" t="s">
        <v>6341</v>
      </c>
      <c r="E4208" s="101">
        <v>56.02</v>
      </c>
    </row>
    <row r="4209" spans="2:5" ht="50.1" customHeight="1">
      <c r="B4209" s="86">
        <v>96754</v>
      </c>
      <c r="C4209" s="8" t="s">
        <v>4181</v>
      </c>
      <c r="D4209" s="86" t="s">
        <v>6341</v>
      </c>
      <c r="E4209" s="101">
        <v>78.430000000000007</v>
      </c>
    </row>
    <row r="4210" spans="2:5" ht="50.1" customHeight="1">
      <c r="B4210" s="86">
        <v>96755</v>
      </c>
      <c r="C4210" s="8" t="s">
        <v>4182</v>
      </c>
      <c r="D4210" s="86" t="s">
        <v>6341</v>
      </c>
      <c r="E4210" s="101">
        <v>118.53</v>
      </c>
    </row>
    <row r="4211" spans="2:5" ht="50.1" customHeight="1">
      <c r="B4211" s="86">
        <v>96756</v>
      </c>
      <c r="C4211" s="8" t="s">
        <v>4183</v>
      </c>
      <c r="D4211" s="86" t="s">
        <v>6341</v>
      </c>
      <c r="E4211" s="101">
        <v>9.61</v>
      </c>
    </row>
    <row r="4212" spans="2:5" ht="50.1" customHeight="1">
      <c r="B4212" s="86">
        <v>96757</v>
      </c>
      <c r="C4212" s="8" t="s">
        <v>4184</v>
      </c>
      <c r="D4212" s="86" t="s">
        <v>6341</v>
      </c>
      <c r="E4212" s="101">
        <v>9.26</v>
      </c>
    </row>
    <row r="4213" spans="2:5" ht="50.1" customHeight="1">
      <c r="B4213" s="86">
        <v>96758</v>
      </c>
      <c r="C4213" s="8" t="s">
        <v>4185</v>
      </c>
      <c r="D4213" s="86" t="s">
        <v>6341</v>
      </c>
      <c r="E4213" s="101">
        <v>10.95</v>
      </c>
    </row>
    <row r="4214" spans="2:5" ht="50.1" customHeight="1">
      <c r="B4214" s="86">
        <v>96759</v>
      </c>
      <c r="C4214" s="8" t="s">
        <v>4186</v>
      </c>
      <c r="D4214" s="86" t="s">
        <v>6341</v>
      </c>
      <c r="E4214" s="101">
        <v>15.85</v>
      </c>
    </row>
    <row r="4215" spans="2:5" ht="50.1" customHeight="1">
      <c r="B4215" s="86">
        <v>96760</v>
      </c>
      <c r="C4215" s="8" t="s">
        <v>4187</v>
      </c>
      <c r="D4215" s="86" t="s">
        <v>6341</v>
      </c>
      <c r="E4215" s="101">
        <v>22.53</v>
      </c>
    </row>
    <row r="4216" spans="2:5" ht="50.1" customHeight="1">
      <c r="B4216" s="86">
        <v>96761</v>
      </c>
      <c r="C4216" s="8" t="s">
        <v>4188</v>
      </c>
      <c r="D4216" s="86" t="s">
        <v>6341</v>
      </c>
      <c r="E4216" s="101">
        <v>31.56</v>
      </c>
    </row>
    <row r="4217" spans="2:5" ht="50.1" customHeight="1">
      <c r="B4217" s="86">
        <v>96762</v>
      </c>
      <c r="C4217" s="8" t="s">
        <v>4189</v>
      </c>
      <c r="D4217" s="86" t="s">
        <v>6341</v>
      </c>
      <c r="E4217" s="101">
        <v>61.25</v>
      </c>
    </row>
    <row r="4218" spans="2:5" ht="50.1" customHeight="1">
      <c r="B4218" s="86">
        <v>96763</v>
      </c>
      <c r="C4218" s="8" t="s">
        <v>4190</v>
      </c>
      <c r="D4218" s="86" t="s">
        <v>6341</v>
      </c>
      <c r="E4218" s="101">
        <v>84.13</v>
      </c>
    </row>
    <row r="4219" spans="2:5" ht="50.1" customHeight="1">
      <c r="B4219" s="86">
        <v>96764</v>
      </c>
      <c r="C4219" s="8" t="s">
        <v>4191</v>
      </c>
      <c r="D4219" s="86" t="s">
        <v>6341</v>
      </c>
      <c r="E4219" s="101">
        <v>134.08000000000001</v>
      </c>
    </row>
    <row r="4220" spans="2:5" ht="50.1" customHeight="1">
      <c r="B4220" s="86">
        <v>96802</v>
      </c>
      <c r="C4220" s="8" t="s">
        <v>4192</v>
      </c>
      <c r="D4220" s="86" t="s">
        <v>6341</v>
      </c>
      <c r="E4220" s="101">
        <v>215.31</v>
      </c>
    </row>
    <row r="4221" spans="2:5" ht="50.1" customHeight="1">
      <c r="B4221" s="86">
        <v>96803</v>
      </c>
      <c r="C4221" s="8" t="s">
        <v>4193</v>
      </c>
      <c r="D4221" s="86" t="s">
        <v>6341</v>
      </c>
      <c r="E4221" s="102">
        <v>110.2</v>
      </c>
    </row>
    <row r="4222" spans="2:5" ht="50.1" customHeight="1">
      <c r="B4222" s="86">
        <v>96804</v>
      </c>
      <c r="C4222" s="8" t="s">
        <v>4194</v>
      </c>
      <c r="D4222" s="86" t="s">
        <v>6341</v>
      </c>
      <c r="E4222" s="101">
        <v>196.22</v>
      </c>
    </row>
    <row r="4223" spans="2:5" ht="50.1" customHeight="1">
      <c r="B4223" s="86">
        <v>96805</v>
      </c>
      <c r="C4223" s="8" t="s">
        <v>4195</v>
      </c>
      <c r="D4223" s="86" t="s">
        <v>6341</v>
      </c>
      <c r="E4223" s="101">
        <v>221.61</v>
      </c>
    </row>
    <row r="4224" spans="2:5" ht="50.1" customHeight="1">
      <c r="B4224" s="86">
        <v>96806</v>
      </c>
      <c r="C4224" s="8" t="s">
        <v>4196</v>
      </c>
      <c r="D4224" s="86" t="s">
        <v>6341</v>
      </c>
      <c r="E4224" s="101">
        <v>106.76</v>
      </c>
    </row>
    <row r="4225" spans="2:5" ht="50.1" customHeight="1">
      <c r="B4225" s="86">
        <v>96807</v>
      </c>
      <c r="C4225" s="8" t="s">
        <v>4197</v>
      </c>
      <c r="D4225" s="86" t="s">
        <v>6341</v>
      </c>
      <c r="E4225" s="101">
        <v>177.37</v>
      </c>
    </row>
    <row r="4226" spans="2:5" ht="50.1" customHeight="1">
      <c r="B4226" s="86">
        <v>96808</v>
      </c>
      <c r="C4226" s="8" t="s">
        <v>4198</v>
      </c>
      <c r="D4226" s="86" t="s">
        <v>6341</v>
      </c>
      <c r="E4226" s="101">
        <v>9.73</v>
      </c>
    </row>
    <row r="4227" spans="2:5" ht="50.1" customHeight="1">
      <c r="B4227" s="86">
        <v>96809</v>
      </c>
      <c r="C4227" s="8" t="s">
        <v>4199</v>
      </c>
      <c r="D4227" s="86" t="s">
        <v>6341</v>
      </c>
      <c r="E4227" s="101">
        <v>11.2</v>
      </c>
    </row>
    <row r="4228" spans="2:5" ht="50.1" customHeight="1">
      <c r="B4228" s="86">
        <v>96810</v>
      </c>
      <c r="C4228" s="8" t="s">
        <v>4200</v>
      </c>
      <c r="D4228" s="86" t="s">
        <v>6341</v>
      </c>
      <c r="E4228" s="101">
        <v>12.19</v>
      </c>
    </row>
    <row r="4229" spans="2:5" ht="50.1" customHeight="1">
      <c r="B4229" s="86">
        <v>96811</v>
      </c>
      <c r="C4229" s="8" t="s">
        <v>4201</v>
      </c>
      <c r="D4229" s="86" t="s">
        <v>6341</v>
      </c>
      <c r="E4229" s="101">
        <v>13.06</v>
      </c>
    </row>
    <row r="4230" spans="2:5" ht="50.1" customHeight="1">
      <c r="B4230" s="86">
        <v>96812</v>
      </c>
      <c r="C4230" s="8" t="s">
        <v>4202</v>
      </c>
      <c r="D4230" s="86" t="s">
        <v>6341</v>
      </c>
      <c r="E4230" s="101">
        <v>12.54</v>
      </c>
    </row>
    <row r="4231" spans="2:5" ht="50.1" customHeight="1">
      <c r="B4231" s="86">
        <v>96813</v>
      </c>
      <c r="C4231" s="8" t="s">
        <v>4203</v>
      </c>
      <c r="D4231" s="86" t="s">
        <v>6341</v>
      </c>
      <c r="E4231" s="101">
        <v>14.5</v>
      </c>
    </row>
    <row r="4232" spans="2:5" ht="50.1" customHeight="1">
      <c r="B4232" s="86">
        <v>96814</v>
      </c>
      <c r="C4232" s="8" t="s">
        <v>4204</v>
      </c>
      <c r="D4232" s="86" t="s">
        <v>6341</v>
      </c>
      <c r="E4232" s="101">
        <v>12.21</v>
      </c>
    </row>
    <row r="4233" spans="2:5" ht="50.1" customHeight="1">
      <c r="B4233" s="86">
        <v>96815</v>
      </c>
      <c r="C4233" s="8" t="s">
        <v>4205</v>
      </c>
      <c r="D4233" s="86" t="s">
        <v>6341</v>
      </c>
      <c r="E4233" s="101">
        <v>20.76</v>
      </c>
    </row>
    <row r="4234" spans="2:5" ht="50.1" customHeight="1">
      <c r="B4234" s="86">
        <v>96816</v>
      </c>
      <c r="C4234" s="8" t="s">
        <v>4206</v>
      </c>
      <c r="D4234" s="86" t="s">
        <v>6341</v>
      </c>
      <c r="E4234" s="101">
        <v>17.02</v>
      </c>
    </row>
    <row r="4235" spans="2:5" ht="50.1" customHeight="1">
      <c r="B4235" s="86">
        <v>96817</v>
      </c>
      <c r="C4235" s="8" t="s">
        <v>4207</v>
      </c>
      <c r="D4235" s="86" t="s">
        <v>6341</v>
      </c>
      <c r="E4235" s="101">
        <v>19.399999999999999</v>
      </c>
    </row>
    <row r="4236" spans="2:5" ht="50.1" customHeight="1">
      <c r="B4236" s="86">
        <v>96818</v>
      </c>
      <c r="C4236" s="8" t="s">
        <v>4208</v>
      </c>
      <c r="D4236" s="86" t="s">
        <v>6341</v>
      </c>
      <c r="E4236" s="101">
        <v>18.04</v>
      </c>
    </row>
    <row r="4237" spans="2:5" ht="50.1" customHeight="1">
      <c r="B4237" s="86">
        <v>96819</v>
      </c>
      <c r="C4237" s="8" t="s">
        <v>4209</v>
      </c>
      <c r="D4237" s="86" t="s">
        <v>6341</v>
      </c>
      <c r="E4237" s="102">
        <v>18.04</v>
      </c>
    </row>
    <row r="4238" spans="2:5" ht="50.1" customHeight="1">
      <c r="B4238" s="86">
        <v>96820</v>
      </c>
      <c r="C4238" s="8" t="s">
        <v>4210</v>
      </c>
      <c r="D4238" s="86" t="s">
        <v>6341</v>
      </c>
      <c r="E4238" s="101">
        <v>33.03</v>
      </c>
    </row>
    <row r="4239" spans="2:5" ht="50.1" customHeight="1">
      <c r="B4239" s="86">
        <v>96821</v>
      </c>
      <c r="C4239" s="8" t="s">
        <v>4211</v>
      </c>
      <c r="D4239" s="86" t="s">
        <v>6341</v>
      </c>
      <c r="E4239" s="102">
        <v>28.07</v>
      </c>
    </row>
    <row r="4240" spans="2:5" ht="50.1" customHeight="1">
      <c r="B4240" s="86">
        <v>96822</v>
      </c>
      <c r="C4240" s="8" t="s">
        <v>4212</v>
      </c>
      <c r="D4240" s="86" t="s">
        <v>6341</v>
      </c>
      <c r="E4240" s="101">
        <v>28.45</v>
      </c>
    </row>
    <row r="4241" spans="2:5" ht="50.1" customHeight="1">
      <c r="B4241" s="86">
        <v>96823</v>
      </c>
      <c r="C4241" s="8" t="s">
        <v>4213</v>
      </c>
      <c r="D4241" s="86" t="s">
        <v>6341</v>
      </c>
      <c r="E4241" s="101">
        <v>11.72</v>
      </c>
    </row>
    <row r="4242" spans="2:5" ht="50.1" customHeight="1">
      <c r="B4242" s="86">
        <v>96824</v>
      </c>
      <c r="C4242" s="8" t="s">
        <v>4214</v>
      </c>
      <c r="D4242" s="86" t="s">
        <v>6341</v>
      </c>
      <c r="E4242" s="101">
        <v>13.25</v>
      </c>
    </row>
    <row r="4243" spans="2:5" ht="50.1" customHeight="1">
      <c r="B4243" s="86">
        <v>96825</v>
      </c>
      <c r="C4243" s="8" t="s">
        <v>4215</v>
      </c>
      <c r="D4243" s="86" t="s">
        <v>6341</v>
      </c>
      <c r="E4243" s="101">
        <v>18.02</v>
      </c>
    </row>
    <row r="4244" spans="2:5" ht="50.1" customHeight="1">
      <c r="B4244" s="86">
        <v>96826</v>
      </c>
      <c r="C4244" s="8" t="s">
        <v>4216</v>
      </c>
      <c r="D4244" s="86" t="s">
        <v>6341</v>
      </c>
      <c r="E4244" s="101">
        <v>16.29</v>
      </c>
    </row>
    <row r="4245" spans="2:5" ht="50.1" customHeight="1">
      <c r="B4245" s="86">
        <v>96827</v>
      </c>
      <c r="C4245" s="8" t="s">
        <v>4217</v>
      </c>
      <c r="D4245" s="86" t="s">
        <v>6341</v>
      </c>
      <c r="E4245" s="101">
        <v>16.91</v>
      </c>
    </row>
    <row r="4246" spans="2:5" ht="50.1" customHeight="1">
      <c r="B4246" s="86">
        <v>96828</v>
      </c>
      <c r="C4246" s="8" t="s">
        <v>4218</v>
      </c>
      <c r="D4246" s="86" t="s">
        <v>6341</v>
      </c>
      <c r="E4246" s="101">
        <v>21.29</v>
      </c>
    </row>
    <row r="4247" spans="2:5" ht="50.1" customHeight="1">
      <c r="B4247" s="86">
        <v>96829</v>
      </c>
      <c r="C4247" s="8" t="s">
        <v>4219</v>
      </c>
      <c r="D4247" s="86" t="s">
        <v>6341</v>
      </c>
      <c r="E4247" s="101">
        <v>16.27</v>
      </c>
    </row>
    <row r="4248" spans="2:5" ht="50.1" customHeight="1">
      <c r="B4248" s="86">
        <v>96830</v>
      </c>
      <c r="C4248" s="8" t="s">
        <v>4220</v>
      </c>
      <c r="D4248" s="86" t="s">
        <v>6341</v>
      </c>
      <c r="E4248" s="101">
        <v>23.69</v>
      </c>
    </row>
    <row r="4249" spans="2:5" ht="50.1" customHeight="1">
      <c r="B4249" s="86">
        <v>96831</v>
      </c>
      <c r="C4249" s="8" t="s">
        <v>4221</v>
      </c>
      <c r="D4249" s="86" t="s">
        <v>6341</v>
      </c>
      <c r="E4249" s="101">
        <v>19.27</v>
      </c>
    </row>
    <row r="4250" spans="2:5" ht="50.1" customHeight="1">
      <c r="B4250" s="86">
        <v>96832</v>
      </c>
      <c r="C4250" s="8" t="s">
        <v>4222</v>
      </c>
      <c r="D4250" s="86" t="s">
        <v>6341</v>
      </c>
      <c r="E4250" s="101">
        <v>22.31</v>
      </c>
    </row>
    <row r="4251" spans="2:5" ht="50.1" customHeight="1">
      <c r="B4251" s="86">
        <v>96833</v>
      </c>
      <c r="C4251" s="8" t="s">
        <v>4223</v>
      </c>
      <c r="D4251" s="86" t="s">
        <v>6341</v>
      </c>
      <c r="E4251" s="101">
        <v>20.88</v>
      </c>
    </row>
    <row r="4252" spans="2:5" ht="50.1" customHeight="1">
      <c r="B4252" s="86">
        <v>96834</v>
      </c>
      <c r="C4252" s="8" t="s">
        <v>4224</v>
      </c>
      <c r="D4252" s="86" t="s">
        <v>6341</v>
      </c>
      <c r="E4252" s="101">
        <v>34.6</v>
      </c>
    </row>
    <row r="4253" spans="2:5" ht="50.1" customHeight="1">
      <c r="B4253" s="86">
        <v>96835</v>
      </c>
      <c r="C4253" s="8" t="s">
        <v>4225</v>
      </c>
      <c r="D4253" s="86" t="s">
        <v>6341</v>
      </c>
      <c r="E4253" s="101">
        <v>29.87</v>
      </c>
    </row>
    <row r="4254" spans="2:5" ht="50.1" customHeight="1">
      <c r="B4254" s="86">
        <v>96836</v>
      </c>
      <c r="C4254" s="8" t="s">
        <v>4226</v>
      </c>
      <c r="D4254" s="86" t="s">
        <v>6341</v>
      </c>
      <c r="E4254" s="101">
        <v>31.83</v>
      </c>
    </row>
    <row r="4255" spans="2:5" ht="50.1" customHeight="1">
      <c r="B4255" s="86">
        <v>96837</v>
      </c>
      <c r="C4255" s="8" t="s">
        <v>4227</v>
      </c>
      <c r="D4255" s="86" t="s">
        <v>6341</v>
      </c>
      <c r="E4255" s="101">
        <v>17.09</v>
      </c>
    </row>
    <row r="4256" spans="2:5" ht="50.1" customHeight="1">
      <c r="B4256" s="86">
        <v>96838</v>
      </c>
      <c r="C4256" s="8" t="s">
        <v>4228</v>
      </c>
      <c r="D4256" s="86" t="s">
        <v>6341</v>
      </c>
      <c r="E4256" s="101">
        <v>15.67</v>
      </c>
    </row>
    <row r="4257" spans="2:5" ht="50.1" customHeight="1">
      <c r="B4257" s="86">
        <v>96839</v>
      </c>
      <c r="C4257" s="8" t="s">
        <v>4229</v>
      </c>
      <c r="D4257" s="86" t="s">
        <v>6341</v>
      </c>
      <c r="E4257" s="101">
        <v>15.42</v>
      </c>
    </row>
    <row r="4258" spans="2:5" ht="50.1" customHeight="1">
      <c r="B4258" s="86">
        <v>96840</v>
      </c>
      <c r="C4258" s="8" t="s">
        <v>4230</v>
      </c>
      <c r="D4258" s="86" t="s">
        <v>6341</v>
      </c>
      <c r="E4258" s="101">
        <v>19.95</v>
      </c>
    </row>
    <row r="4259" spans="2:5" ht="50.1" customHeight="1">
      <c r="B4259" s="86">
        <v>96841</v>
      </c>
      <c r="C4259" s="8" t="s">
        <v>4231</v>
      </c>
      <c r="D4259" s="86" t="s">
        <v>6341</v>
      </c>
      <c r="E4259" s="101">
        <v>17.41</v>
      </c>
    </row>
    <row r="4260" spans="2:5" ht="50.1" customHeight="1">
      <c r="B4260" s="86">
        <v>96842</v>
      </c>
      <c r="C4260" s="8" t="s">
        <v>4232</v>
      </c>
      <c r="D4260" s="86" t="s">
        <v>6341</v>
      </c>
      <c r="E4260" s="101">
        <v>22.27</v>
      </c>
    </row>
    <row r="4261" spans="2:5" ht="50.1" customHeight="1">
      <c r="B4261" s="86">
        <v>96843</v>
      </c>
      <c r="C4261" s="8" t="s">
        <v>4233</v>
      </c>
      <c r="D4261" s="86" t="s">
        <v>6341</v>
      </c>
      <c r="E4261" s="101">
        <v>21.4</v>
      </c>
    </row>
    <row r="4262" spans="2:5" ht="50.1" customHeight="1">
      <c r="B4262" s="86">
        <v>96844</v>
      </c>
      <c r="C4262" s="8" t="s">
        <v>4234</v>
      </c>
      <c r="D4262" s="86" t="s">
        <v>6341</v>
      </c>
      <c r="E4262" s="101">
        <v>29.34</v>
      </c>
    </row>
    <row r="4263" spans="2:5" ht="50.1" customHeight="1">
      <c r="B4263" s="86">
        <v>96845</v>
      </c>
      <c r="C4263" s="8" t="s">
        <v>4235</v>
      </c>
      <c r="D4263" s="86" t="s">
        <v>6341</v>
      </c>
      <c r="E4263" s="101">
        <v>31.36</v>
      </c>
    </row>
    <row r="4264" spans="2:5" ht="50.1" customHeight="1">
      <c r="B4264" s="86">
        <v>96846</v>
      </c>
      <c r="C4264" s="8" t="s">
        <v>4236</v>
      </c>
      <c r="D4264" s="86" t="s">
        <v>6341</v>
      </c>
      <c r="E4264" s="101">
        <v>24.58</v>
      </c>
    </row>
    <row r="4265" spans="2:5" ht="50.1" customHeight="1">
      <c r="B4265" s="86">
        <v>96847</v>
      </c>
      <c r="C4265" s="8" t="s">
        <v>4237</v>
      </c>
      <c r="D4265" s="86" t="s">
        <v>6341</v>
      </c>
      <c r="E4265" s="101">
        <v>27.07</v>
      </c>
    </row>
    <row r="4266" spans="2:5" ht="50.1" customHeight="1">
      <c r="B4266" s="86">
        <v>96848</v>
      </c>
      <c r="C4266" s="8" t="s">
        <v>4238</v>
      </c>
      <c r="D4266" s="86" t="s">
        <v>6341</v>
      </c>
      <c r="E4266" s="101">
        <v>40.700000000000003</v>
      </c>
    </row>
    <row r="4267" spans="2:5" ht="50.1" customHeight="1">
      <c r="B4267" s="86">
        <v>96849</v>
      </c>
      <c r="C4267" s="8" t="s">
        <v>4239</v>
      </c>
      <c r="D4267" s="86" t="s">
        <v>6341</v>
      </c>
      <c r="E4267" s="101">
        <v>14.73</v>
      </c>
    </row>
    <row r="4268" spans="2:5" ht="50.1" customHeight="1">
      <c r="B4268" s="86">
        <v>96850</v>
      </c>
      <c r="C4268" s="8" t="s">
        <v>4240</v>
      </c>
      <c r="D4268" s="86" t="s">
        <v>6341</v>
      </c>
      <c r="E4268" s="101">
        <v>17.27</v>
      </c>
    </row>
    <row r="4269" spans="2:5" ht="50.1" customHeight="1">
      <c r="B4269" s="86">
        <v>96851</v>
      </c>
      <c r="C4269" s="8" t="s">
        <v>4241</v>
      </c>
      <c r="D4269" s="86" t="s">
        <v>6341</v>
      </c>
      <c r="E4269" s="101">
        <v>22.95</v>
      </c>
    </row>
    <row r="4270" spans="2:5" ht="50.1" customHeight="1">
      <c r="B4270" s="86">
        <v>96852</v>
      </c>
      <c r="C4270" s="8" t="s">
        <v>4242</v>
      </c>
      <c r="D4270" s="86" t="s">
        <v>6341</v>
      </c>
      <c r="E4270" s="101">
        <v>19.63</v>
      </c>
    </row>
    <row r="4271" spans="2:5" ht="50.1" customHeight="1">
      <c r="B4271" s="86">
        <v>96853</v>
      </c>
      <c r="C4271" s="8" t="s">
        <v>4243</v>
      </c>
      <c r="D4271" s="86" t="s">
        <v>6341</v>
      </c>
      <c r="E4271" s="101">
        <v>22.11</v>
      </c>
    </row>
    <row r="4272" spans="2:5" ht="50.1" customHeight="1">
      <c r="B4272" s="86">
        <v>96854</v>
      </c>
      <c r="C4272" s="8" t="s">
        <v>4244</v>
      </c>
      <c r="D4272" s="86" t="s">
        <v>6341</v>
      </c>
      <c r="E4272" s="101">
        <v>26.5</v>
      </c>
    </row>
    <row r="4273" spans="2:5" ht="50.1" customHeight="1">
      <c r="B4273" s="86">
        <v>96855</v>
      </c>
      <c r="C4273" s="8" t="s">
        <v>4245</v>
      </c>
      <c r="D4273" s="86" t="s">
        <v>6341</v>
      </c>
      <c r="E4273" s="101">
        <v>24.39</v>
      </c>
    </row>
    <row r="4274" spans="2:5" ht="50.1" customHeight="1">
      <c r="B4274" s="86">
        <v>96856</v>
      </c>
      <c r="C4274" s="8" t="s">
        <v>4246</v>
      </c>
      <c r="D4274" s="86" t="s">
        <v>6341</v>
      </c>
      <c r="E4274" s="101">
        <v>24.75</v>
      </c>
    </row>
    <row r="4275" spans="2:5" ht="50.1" customHeight="1">
      <c r="B4275" s="86">
        <v>96857</v>
      </c>
      <c r="C4275" s="8" t="s">
        <v>4247</v>
      </c>
      <c r="D4275" s="86" t="s">
        <v>6341</v>
      </c>
      <c r="E4275" s="102">
        <v>39.61</v>
      </c>
    </row>
    <row r="4276" spans="2:5" ht="50.1" customHeight="1">
      <c r="B4276" s="86">
        <v>96858</v>
      </c>
      <c r="C4276" s="8" t="s">
        <v>4248</v>
      </c>
      <c r="D4276" s="86" t="s">
        <v>6341</v>
      </c>
      <c r="E4276" s="101">
        <v>39.979999999999997</v>
      </c>
    </row>
    <row r="4277" spans="2:5" ht="50.1" customHeight="1">
      <c r="B4277" s="86">
        <v>96859</v>
      </c>
      <c r="C4277" s="8" t="s">
        <v>4249</v>
      </c>
      <c r="D4277" s="86" t="s">
        <v>6341</v>
      </c>
      <c r="E4277" s="101">
        <v>49.63</v>
      </c>
    </row>
    <row r="4278" spans="2:5" ht="50.1" customHeight="1">
      <c r="B4278" s="86">
        <v>96860</v>
      </c>
      <c r="C4278" s="8" t="s">
        <v>4250</v>
      </c>
      <c r="D4278" s="86" t="s">
        <v>6341</v>
      </c>
      <c r="E4278" s="101">
        <v>19.77</v>
      </c>
    </row>
    <row r="4279" spans="2:5" ht="50.1" customHeight="1">
      <c r="B4279" s="86">
        <v>96861</v>
      </c>
      <c r="C4279" s="8" t="s">
        <v>4251</v>
      </c>
      <c r="D4279" s="86" t="s">
        <v>6341</v>
      </c>
      <c r="E4279" s="101">
        <v>21.37</v>
      </c>
    </row>
    <row r="4280" spans="2:5" ht="50.1" customHeight="1">
      <c r="B4280" s="86">
        <v>96862</v>
      </c>
      <c r="C4280" s="8" t="s">
        <v>4252</v>
      </c>
      <c r="D4280" s="86" t="s">
        <v>6341</v>
      </c>
      <c r="E4280" s="102">
        <v>23.84</v>
      </c>
    </row>
    <row r="4281" spans="2:5" ht="50.1" customHeight="1">
      <c r="B4281" s="86">
        <v>96863</v>
      </c>
      <c r="C4281" s="8" t="s">
        <v>4253</v>
      </c>
      <c r="D4281" s="86" t="s">
        <v>6341</v>
      </c>
      <c r="E4281" s="102">
        <v>23.57</v>
      </c>
    </row>
    <row r="4282" spans="2:5" ht="50.1" customHeight="1">
      <c r="B4282" s="86">
        <v>96864</v>
      </c>
      <c r="C4282" s="8" t="s">
        <v>4254</v>
      </c>
      <c r="D4282" s="86" t="s">
        <v>6341</v>
      </c>
      <c r="E4282" s="102">
        <v>37.5</v>
      </c>
    </row>
    <row r="4283" spans="2:5" ht="50.1" customHeight="1">
      <c r="B4283" s="86">
        <v>96865</v>
      </c>
      <c r="C4283" s="8" t="s">
        <v>4255</v>
      </c>
      <c r="D4283" s="86" t="s">
        <v>6341</v>
      </c>
      <c r="E4283" s="102">
        <v>36.72</v>
      </c>
    </row>
    <row r="4284" spans="2:5" ht="50.1" customHeight="1">
      <c r="B4284" s="86">
        <v>96866</v>
      </c>
      <c r="C4284" s="8" t="s">
        <v>4256</v>
      </c>
      <c r="D4284" s="86" t="s">
        <v>6341</v>
      </c>
      <c r="E4284" s="102">
        <v>49.35</v>
      </c>
    </row>
    <row r="4285" spans="2:5" ht="50.1" customHeight="1">
      <c r="B4285" s="86">
        <v>96867</v>
      </c>
      <c r="C4285" s="8" t="s">
        <v>4257</v>
      </c>
      <c r="D4285" s="86" t="s">
        <v>6341</v>
      </c>
      <c r="E4285" s="102">
        <v>57.45</v>
      </c>
    </row>
    <row r="4286" spans="2:5" ht="50.1" customHeight="1">
      <c r="B4286" s="86">
        <v>96868</v>
      </c>
      <c r="C4286" s="8" t="s">
        <v>4258</v>
      </c>
      <c r="D4286" s="86" t="s">
        <v>6341</v>
      </c>
      <c r="E4286" s="102">
        <v>22.88</v>
      </c>
    </row>
    <row r="4287" spans="2:5" ht="50.1" customHeight="1">
      <c r="B4287" s="86">
        <v>96869</v>
      </c>
      <c r="C4287" s="8" t="s">
        <v>4259</v>
      </c>
      <c r="D4287" s="86" t="s">
        <v>6341</v>
      </c>
      <c r="E4287" s="102">
        <v>27.32</v>
      </c>
    </row>
    <row r="4288" spans="2:5" ht="50.1" customHeight="1">
      <c r="B4288" s="86">
        <v>96870</v>
      </c>
      <c r="C4288" s="8" t="s">
        <v>4260</v>
      </c>
      <c r="D4288" s="86" t="s">
        <v>6341</v>
      </c>
      <c r="E4288" s="101">
        <v>43.29</v>
      </c>
    </row>
    <row r="4289" spans="2:5" ht="50.1" customHeight="1">
      <c r="B4289" s="86">
        <v>96871</v>
      </c>
      <c r="C4289" s="8" t="s">
        <v>4261</v>
      </c>
      <c r="D4289" s="86" t="s">
        <v>6341</v>
      </c>
      <c r="E4289" s="101">
        <v>62.85</v>
      </c>
    </row>
    <row r="4290" spans="2:5" ht="50.1" customHeight="1">
      <c r="B4290" s="86">
        <v>96872</v>
      </c>
      <c r="C4290" s="8" t="s">
        <v>4262</v>
      </c>
      <c r="D4290" s="86" t="s">
        <v>6341</v>
      </c>
      <c r="E4290" s="101">
        <v>57.14</v>
      </c>
    </row>
    <row r="4291" spans="2:5" ht="50.1" customHeight="1">
      <c r="B4291" s="86">
        <v>96873</v>
      </c>
      <c r="C4291" s="8" t="s">
        <v>4263</v>
      </c>
      <c r="D4291" s="86" t="s">
        <v>6341</v>
      </c>
      <c r="E4291" s="101">
        <v>66.08</v>
      </c>
    </row>
    <row r="4292" spans="2:5" ht="50.1" customHeight="1">
      <c r="B4292" s="86">
        <v>96874</v>
      </c>
      <c r="C4292" s="8" t="s">
        <v>4264</v>
      </c>
      <c r="D4292" s="86" t="s">
        <v>6341</v>
      </c>
      <c r="E4292" s="101">
        <v>69.56</v>
      </c>
    </row>
    <row r="4293" spans="2:5" ht="50.1" customHeight="1">
      <c r="B4293" s="86">
        <v>96875</v>
      </c>
      <c r="C4293" s="8" t="s">
        <v>4265</v>
      </c>
      <c r="D4293" s="86" t="s">
        <v>6341</v>
      </c>
      <c r="E4293" s="101">
        <v>83.94</v>
      </c>
    </row>
    <row r="4294" spans="2:5" ht="50.1" customHeight="1">
      <c r="B4294" s="86">
        <v>96876</v>
      </c>
      <c r="C4294" s="8" t="s">
        <v>4266</v>
      </c>
      <c r="D4294" s="86" t="s">
        <v>6341</v>
      </c>
      <c r="E4294" s="101">
        <v>150.1</v>
      </c>
    </row>
    <row r="4295" spans="2:5" ht="50.1" customHeight="1">
      <c r="B4295" s="86">
        <v>96877</v>
      </c>
      <c r="C4295" s="8" t="s">
        <v>4267</v>
      </c>
      <c r="D4295" s="86" t="s">
        <v>6341</v>
      </c>
      <c r="E4295" s="101">
        <v>160.54</v>
      </c>
    </row>
    <row r="4296" spans="2:5" ht="50.1" customHeight="1">
      <c r="B4296" s="86">
        <v>96878</v>
      </c>
      <c r="C4296" s="8" t="s">
        <v>4268</v>
      </c>
      <c r="D4296" s="86" t="s">
        <v>6341</v>
      </c>
      <c r="E4296" s="102">
        <v>162.49</v>
      </c>
    </row>
    <row r="4297" spans="2:5" ht="50.1" customHeight="1">
      <c r="B4297" s="86">
        <v>96879</v>
      </c>
      <c r="C4297" s="8" t="s">
        <v>4269</v>
      </c>
      <c r="D4297" s="86" t="s">
        <v>6341</v>
      </c>
      <c r="E4297" s="101">
        <v>162.94999999999999</v>
      </c>
    </row>
    <row r="4298" spans="2:5" ht="50.1" customHeight="1">
      <c r="B4298" s="86">
        <v>96880</v>
      </c>
      <c r="C4298" s="8" t="s">
        <v>4270</v>
      </c>
      <c r="D4298" s="86" t="s">
        <v>6341</v>
      </c>
      <c r="E4298" s="101">
        <v>186.32</v>
      </c>
    </row>
    <row r="4299" spans="2:5" ht="50.1" customHeight="1">
      <c r="B4299" s="86">
        <v>96881</v>
      </c>
      <c r="C4299" s="8" t="s">
        <v>4271</v>
      </c>
      <c r="D4299" s="86" t="s">
        <v>6341</v>
      </c>
      <c r="E4299" s="101">
        <v>196.91</v>
      </c>
    </row>
    <row r="4300" spans="2:5" ht="50.1" customHeight="1">
      <c r="B4300" s="86">
        <v>97425</v>
      </c>
      <c r="C4300" s="8" t="s">
        <v>4272</v>
      </c>
      <c r="D4300" s="86" t="s">
        <v>6341</v>
      </c>
      <c r="E4300" s="101">
        <v>19.86</v>
      </c>
    </row>
    <row r="4301" spans="2:5" ht="50.1" customHeight="1">
      <c r="B4301" s="86">
        <v>97426</v>
      </c>
      <c r="C4301" s="8" t="s">
        <v>4273</v>
      </c>
      <c r="D4301" s="86" t="s">
        <v>6341</v>
      </c>
      <c r="E4301" s="101">
        <v>23.99</v>
      </c>
    </row>
    <row r="4302" spans="2:5" ht="50.1" customHeight="1">
      <c r="B4302" s="86">
        <v>97427</v>
      </c>
      <c r="C4302" s="8" t="s">
        <v>4274</v>
      </c>
      <c r="D4302" s="86" t="s">
        <v>6341</v>
      </c>
      <c r="E4302" s="101">
        <v>27.11</v>
      </c>
    </row>
    <row r="4303" spans="2:5" ht="50.1" customHeight="1">
      <c r="B4303" s="86">
        <v>97428</v>
      </c>
      <c r="C4303" s="8" t="s">
        <v>4275</v>
      </c>
      <c r="D4303" s="86" t="s">
        <v>6341</v>
      </c>
      <c r="E4303" s="101">
        <v>34.36</v>
      </c>
    </row>
    <row r="4304" spans="2:5" ht="50.1" customHeight="1">
      <c r="B4304" s="86">
        <v>97429</v>
      </c>
      <c r="C4304" s="8" t="s">
        <v>4276</v>
      </c>
      <c r="D4304" s="86" t="s">
        <v>6341</v>
      </c>
      <c r="E4304" s="101">
        <v>41.02</v>
      </c>
    </row>
    <row r="4305" spans="2:5" ht="50.1" customHeight="1">
      <c r="B4305" s="86">
        <v>97430</v>
      </c>
      <c r="C4305" s="8" t="s">
        <v>4277</v>
      </c>
      <c r="D4305" s="86" t="s">
        <v>6341</v>
      </c>
      <c r="E4305" s="101">
        <v>25.14</v>
      </c>
    </row>
    <row r="4306" spans="2:5" ht="50.1" customHeight="1">
      <c r="B4306" s="86">
        <v>97431</v>
      </c>
      <c r="C4306" s="8" t="s">
        <v>4278</v>
      </c>
      <c r="D4306" s="86" t="s">
        <v>6341</v>
      </c>
      <c r="E4306" s="101">
        <v>28.08</v>
      </c>
    </row>
    <row r="4307" spans="2:5" ht="50.1" customHeight="1">
      <c r="B4307" s="86">
        <v>97432</v>
      </c>
      <c r="C4307" s="8" t="s">
        <v>4279</v>
      </c>
      <c r="D4307" s="86" t="s">
        <v>6341</v>
      </c>
      <c r="E4307" s="101">
        <v>31.69</v>
      </c>
    </row>
    <row r="4308" spans="2:5" ht="50.1" customHeight="1">
      <c r="B4308" s="86">
        <v>97433</v>
      </c>
      <c r="C4308" s="8" t="s">
        <v>4280</v>
      </c>
      <c r="D4308" s="86" t="s">
        <v>6341</v>
      </c>
      <c r="E4308" s="101">
        <v>56.44</v>
      </c>
    </row>
    <row r="4309" spans="2:5" ht="50.1" customHeight="1">
      <c r="B4309" s="86">
        <v>97434</v>
      </c>
      <c r="C4309" s="8" t="s">
        <v>4281</v>
      </c>
      <c r="D4309" s="86" t="s">
        <v>6341</v>
      </c>
      <c r="E4309" s="101">
        <v>57.46</v>
      </c>
    </row>
    <row r="4310" spans="2:5" ht="50.1" customHeight="1">
      <c r="B4310" s="86">
        <v>97435</v>
      </c>
      <c r="C4310" s="8" t="s">
        <v>4282</v>
      </c>
      <c r="D4310" s="86" t="s">
        <v>6341</v>
      </c>
      <c r="E4310" s="101">
        <v>65.97</v>
      </c>
    </row>
    <row r="4311" spans="2:5" ht="50.1" customHeight="1">
      <c r="B4311" s="86">
        <v>97436</v>
      </c>
      <c r="C4311" s="8" t="s">
        <v>4283</v>
      </c>
      <c r="D4311" s="86" t="s">
        <v>6341</v>
      </c>
      <c r="E4311" s="101">
        <v>67.94</v>
      </c>
    </row>
    <row r="4312" spans="2:5" ht="50.1" customHeight="1">
      <c r="B4312" s="86">
        <v>97437</v>
      </c>
      <c r="C4312" s="8" t="s">
        <v>4284</v>
      </c>
      <c r="D4312" s="86" t="s">
        <v>6341</v>
      </c>
      <c r="E4312" s="101">
        <v>75.489999999999995</v>
      </c>
    </row>
    <row r="4313" spans="2:5" ht="50.1" customHeight="1">
      <c r="B4313" s="86">
        <v>97438</v>
      </c>
      <c r="C4313" s="8" t="s">
        <v>4285</v>
      </c>
      <c r="D4313" s="86" t="s">
        <v>6341</v>
      </c>
      <c r="E4313" s="101">
        <v>77.599999999999994</v>
      </c>
    </row>
    <row r="4314" spans="2:5" ht="50.1" customHeight="1">
      <c r="B4314" s="86">
        <v>97439</v>
      </c>
      <c r="C4314" s="8" t="s">
        <v>4286</v>
      </c>
      <c r="D4314" s="86" t="s">
        <v>6341</v>
      </c>
      <c r="E4314" s="101">
        <v>85.08</v>
      </c>
    </row>
    <row r="4315" spans="2:5" ht="50.1" customHeight="1">
      <c r="B4315" s="86">
        <v>97440</v>
      </c>
      <c r="C4315" s="8" t="s">
        <v>4287</v>
      </c>
      <c r="D4315" s="86" t="s">
        <v>6341</v>
      </c>
      <c r="E4315" s="101">
        <v>101.88</v>
      </c>
    </row>
    <row r="4316" spans="2:5" ht="50.1" customHeight="1">
      <c r="B4316" s="86">
        <v>97442</v>
      </c>
      <c r="C4316" s="8" t="s">
        <v>4288</v>
      </c>
      <c r="D4316" s="86" t="s">
        <v>6341</v>
      </c>
      <c r="E4316" s="101">
        <v>112.64</v>
      </c>
    </row>
    <row r="4317" spans="2:5" ht="50.1" customHeight="1">
      <c r="B4317" s="86">
        <v>97443</v>
      </c>
      <c r="C4317" s="8" t="s">
        <v>4289</v>
      </c>
      <c r="D4317" s="86" t="s">
        <v>6341</v>
      </c>
      <c r="E4317" s="101">
        <v>60.75</v>
      </c>
    </row>
    <row r="4318" spans="2:5" ht="50.1" customHeight="1">
      <c r="B4318" s="86">
        <v>97444</v>
      </c>
      <c r="C4318" s="8" t="s">
        <v>4290</v>
      </c>
      <c r="D4318" s="86" t="s">
        <v>6341</v>
      </c>
      <c r="E4318" s="101">
        <v>70.25</v>
      </c>
    </row>
    <row r="4319" spans="2:5" ht="50.1" customHeight="1">
      <c r="B4319" s="86">
        <v>97446</v>
      </c>
      <c r="C4319" s="8" t="s">
        <v>4291</v>
      </c>
      <c r="D4319" s="86" t="s">
        <v>6341</v>
      </c>
      <c r="E4319" s="101">
        <v>117.33</v>
      </c>
    </row>
    <row r="4320" spans="2:5" ht="50.1" customHeight="1">
      <c r="B4320" s="86">
        <v>97447</v>
      </c>
      <c r="C4320" s="8" t="s">
        <v>4292</v>
      </c>
      <c r="D4320" s="86" t="s">
        <v>6341</v>
      </c>
      <c r="E4320" s="101">
        <v>117.33</v>
      </c>
    </row>
    <row r="4321" spans="2:5" ht="50.1" customHeight="1">
      <c r="B4321" s="86">
        <v>97449</v>
      </c>
      <c r="C4321" s="8" t="s">
        <v>4293</v>
      </c>
      <c r="D4321" s="86" t="s">
        <v>6341</v>
      </c>
      <c r="E4321" s="101">
        <v>125.37</v>
      </c>
    </row>
    <row r="4322" spans="2:5" ht="50.1" customHeight="1">
      <c r="B4322" s="86">
        <v>97450</v>
      </c>
      <c r="C4322" s="8" t="s">
        <v>4294</v>
      </c>
      <c r="D4322" s="86" t="s">
        <v>6341</v>
      </c>
      <c r="E4322" s="101">
        <v>151.26</v>
      </c>
    </row>
    <row r="4323" spans="2:5" ht="50.1" customHeight="1">
      <c r="B4323" s="86">
        <v>97452</v>
      </c>
      <c r="C4323" s="8" t="s">
        <v>4295</v>
      </c>
      <c r="D4323" s="86" t="s">
        <v>6341</v>
      </c>
      <c r="E4323" s="101">
        <v>98.74</v>
      </c>
    </row>
    <row r="4324" spans="2:5" ht="50.1" customHeight="1">
      <c r="B4324" s="86">
        <v>97453</v>
      </c>
      <c r="C4324" s="8" t="s">
        <v>4296</v>
      </c>
      <c r="D4324" s="86" t="s">
        <v>6341</v>
      </c>
      <c r="E4324" s="101">
        <v>104.16</v>
      </c>
    </row>
    <row r="4325" spans="2:5" ht="50.1" customHeight="1">
      <c r="B4325" s="86">
        <v>97454</v>
      </c>
      <c r="C4325" s="8" t="s">
        <v>4297</v>
      </c>
      <c r="D4325" s="86" t="s">
        <v>6341</v>
      </c>
      <c r="E4325" s="101">
        <v>162.01</v>
      </c>
    </row>
    <row r="4326" spans="2:5" ht="50.1" customHeight="1">
      <c r="B4326" s="86">
        <v>97455</v>
      </c>
      <c r="C4326" s="8" t="s">
        <v>4298</v>
      </c>
      <c r="D4326" s="86" t="s">
        <v>6341</v>
      </c>
      <c r="E4326" s="101">
        <v>170.69</v>
      </c>
    </row>
    <row r="4327" spans="2:5" ht="50.1" customHeight="1">
      <c r="B4327" s="86">
        <v>97456</v>
      </c>
      <c r="C4327" s="8" t="s">
        <v>4299</v>
      </c>
      <c r="D4327" s="86" t="s">
        <v>6341</v>
      </c>
      <c r="E4327" s="101">
        <v>353.26</v>
      </c>
    </row>
    <row r="4328" spans="2:5" ht="50.1" customHeight="1">
      <c r="B4328" s="86">
        <v>97457</v>
      </c>
      <c r="C4328" s="8" t="s">
        <v>4300</v>
      </c>
      <c r="D4328" s="86" t="s">
        <v>6341</v>
      </c>
      <c r="E4328" s="101">
        <v>314.33</v>
      </c>
    </row>
    <row r="4329" spans="2:5" ht="50.1" customHeight="1">
      <c r="B4329" s="86">
        <v>97458</v>
      </c>
      <c r="C4329" s="8" t="s">
        <v>4301</v>
      </c>
      <c r="D4329" s="86" t="s">
        <v>6341</v>
      </c>
      <c r="E4329" s="101">
        <v>153.51</v>
      </c>
    </row>
    <row r="4330" spans="2:5" ht="50.1" customHeight="1">
      <c r="B4330" s="86">
        <v>97459</v>
      </c>
      <c r="C4330" s="8" t="s">
        <v>4302</v>
      </c>
      <c r="D4330" s="86" t="s">
        <v>6341</v>
      </c>
      <c r="E4330" s="101">
        <v>255.11</v>
      </c>
    </row>
    <row r="4331" spans="2:5" ht="50.1" customHeight="1">
      <c r="B4331" s="86">
        <v>97460</v>
      </c>
      <c r="C4331" s="8" t="s">
        <v>4303</v>
      </c>
      <c r="D4331" s="86" t="s">
        <v>6341</v>
      </c>
      <c r="E4331" s="101">
        <v>385.29</v>
      </c>
    </row>
    <row r="4332" spans="2:5" ht="50.1" customHeight="1">
      <c r="B4332" s="86">
        <v>97461</v>
      </c>
      <c r="C4332" s="8" t="s">
        <v>4304</v>
      </c>
      <c r="D4332" s="86" t="s">
        <v>6341</v>
      </c>
      <c r="E4332" s="101">
        <v>19.05</v>
      </c>
    </row>
    <row r="4333" spans="2:5" ht="50.1" customHeight="1">
      <c r="B4333" s="86">
        <v>97462</v>
      </c>
      <c r="C4333" s="8" t="s">
        <v>4305</v>
      </c>
      <c r="D4333" s="86" t="s">
        <v>6341</v>
      </c>
      <c r="E4333" s="101">
        <v>16.260000000000002</v>
      </c>
    </row>
    <row r="4334" spans="2:5" ht="50.1" customHeight="1">
      <c r="B4334" s="86">
        <v>97464</v>
      </c>
      <c r="C4334" s="8" t="s">
        <v>4306</v>
      </c>
      <c r="D4334" s="86" t="s">
        <v>6341</v>
      </c>
      <c r="E4334" s="101">
        <v>27.09</v>
      </c>
    </row>
    <row r="4335" spans="2:5" ht="50.1" customHeight="1">
      <c r="B4335" s="86">
        <v>97465</v>
      </c>
      <c r="C4335" s="8" t="s">
        <v>4307</v>
      </c>
      <c r="D4335" s="86" t="s">
        <v>6341</v>
      </c>
      <c r="E4335" s="101">
        <v>31.79</v>
      </c>
    </row>
    <row r="4336" spans="2:5" ht="50.1" customHeight="1">
      <c r="B4336" s="86">
        <v>97467</v>
      </c>
      <c r="C4336" s="8" t="s">
        <v>4308</v>
      </c>
      <c r="D4336" s="86" t="s">
        <v>6341</v>
      </c>
      <c r="E4336" s="101">
        <v>34.33</v>
      </c>
    </row>
    <row r="4337" spans="2:5" ht="50.1" customHeight="1">
      <c r="B4337" s="86">
        <v>97468</v>
      </c>
      <c r="C4337" s="8" t="s">
        <v>4309</v>
      </c>
      <c r="D4337" s="86" t="s">
        <v>6341</v>
      </c>
      <c r="E4337" s="101">
        <v>40.340000000000003</v>
      </c>
    </row>
    <row r="4338" spans="2:5" ht="50.1" customHeight="1">
      <c r="B4338" s="86">
        <v>97470</v>
      </c>
      <c r="C4338" s="8" t="s">
        <v>4310</v>
      </c>
      <c r="D4338" s="86" t="s">
        <v>6341</v>
      </c>
      <c r="E4338" s="101">
        <v>49.94</v>
      </c>
    </row>
    <row r="4339" spans="2:5" ht="50.1" customHeight="1">
      <c r="B4339" s="86">
        <v>97471</v>
      </c>
      <c r="C4339" s="8" t="s">
        <v>4311</v>
      </c>
      <c r="D4339" s="86" t="s">
        <v>6341</v>
      </c>
      <c r="E4339" s="101">
        <v>59.44</v>
      </c>
    </row>
    <row r="4340" spans="2:5" ht="50.1" customHeight="1">
      <c r="B4340" s="86">
        <v>97474</v>
      </c>
      <c r="C4340" s="8" t="s">
        <v>4312</v>
      </c>
      <c r="D4340" s="86" t="s">
        <v>6341</v>
      </c>
      <c r="E4340" s="101">
        <v>89.14</v>
      </c>
    </row>
    <row r="4341" spans="2:5" ht="50.1" customHeight="1">
      <c r="B4341" s="86">
        <v>97475</v>
      </c>
      <c r="C4341" s="8" t="s">
        <v>4313</v>
      </c>
      <c r="D4341" s="86" t="s">
        <v>6341</v>
      </c>
      <c r="E4341" s="101">
        <v>108.35</v>
      </c>
    </row>
    <row r="4342" spans="2:5" ht="50.1" customHeight="1">
      <c r="B4342" s="86">
        <v>97477</v>
      </c>
      <c r="C4342" s="8" t="s">
        <v>4314</v>
      </c>
      <c r="D4342" s="86" t="s">
        <v>6341</v>
      </c>
      <c r="E4342" s="101">
        <v>118.24</v>
      </c>
    </row>
    <row r="4343" spans="2:5" ht="50.1" customHeight="1">
      <c r="B4343" s="86">
        <v>97478</v>
      </c>
      <c r="C4343" s="8" t="s">
        <v>4315</v>
      </c>
      <c r="D4343" s="86" t="s">
        <v>6341</v>
      </c>
      <c r="E4343" s="101">
        <v>144.13</v>
      </c>
    </row>
    <row r="4344" spans="2:5" ht="50.1" customHeight="1">
      <c r="B4344" s="86">
        <v>97479</v>
      </c>
      <c r="C4344" s="8" t="s">
        <v>4316</v>
      </c>
      <c r="D4344" s="86" t="s">
        <v>6341</v>
      </c>
      <c r="E4344" s="101">
        <v>30.39</v>
      </c>
    </row>
    <row r="4345" spans="2:5" ht="50.1" customHeight="1">
      <c r="B4345" s="86">
        <v>97480</v>
      </c>
      <c r="C4345" s="8" t="s">
        <v>4317</v>
      </c>
      <c r="D4345" s="86" t="s">
        <v>6341</v>
      </c>
      <c r="E4345" s="101">
        <v>30.39</v>
      </c>
    </row>
    <row r="4346" spans="2:5" ht="50.1" customHeight="1">
      <c r="B4346" s="86">
        <v>97481</v>
      </c>
      <c r="C4346" s="8" t="s">
        <v>4318</v>
      </c>
      <c r="D4346" s="86" t="s">
        <v>6341</v>
      </c>
      <c r="E4346" s="101">
        <v>43.51</v>
      </c>
    </row>
    <row r="4347" spans="2:5" ht="50.1" customHeight="1">
      <c r="B4347" s="86">
        <v>97482</v>
      </c>
      <c r="C4347" s="8" t="s">
        <v>4319</v>
      </c>
      <c r="D4347" s="86" t="s">
        <v>6341</v>
      </c>
      <c r="E4347" s="101">
        <v>43.51</v>
      </c>
    </row>
    <row r="4348" spans="2:5" ht="50.1" customHeight="1">
      <c r="B4348" s="86">
        <v>97483</v>
      </c>
      <c r="C4348" s="8" t="s">
        <v>4320</v>
      </c>
      <c r="D4348" s="86" t="s">
        <v>6341</v>
      </c>
      <c r="E4348" s="101">
        <v>60.32</v>
      </c>
    </row>
    <row r="4349" spans="2:5" ht="50.1" customHeight="1">
      <c r="B4349" s="86">
        <v>97484</v>
      </c>
      <c r="C4349" s="8" t="s">
        <v>4321</v>
      </c>
      <c r="D4349" s="86" t="s">
        <v>6341</v>
      </c>
      <c r="E4349" s="101">
        <v>60.32</v>
      </c>
    </row>
    <row r="4350" spans="2:5" ht="50.1" customHeight="1">
      <c r="B4350" s="86">
        <v>97485</v>
      </c>
      <c r="C4350" s="8" t="s">
        <v>4322</v>
      </c>
      <c r="D4350" s="86" t="s">
        <v>6341</v>
      </c>
      <c r="E4350" s="101">
        <v>82.54</v>
      </c>
    </row>
    <row r="4351" spans="2:5" ht="50.1" customHeight="1">
      <c r="B4351" s="86">
        <v>97486</v>
      </c>
      <c r="C4351" s="8" t="s">
        <v>4323</v>
      </c>
      <c r="D4351" s="86" t="s">
        <v>6341</v>
      </c>
      <c r="E4351" s="101">
        <v>87.96</v>
      </c>
    </row>
    <row r="4352" spans="2:5" ht="50.1" customHeight="1">
      <c r="B4352" s="86">
        <v>97487</v>
      </c>
      <c r="C4352" s="8" t="s">
        <v>4324</v>
      </c>
      <c r="D4352" s="86" t="s">
        <v>6341</v>
      </c>
      <c r="E4352" s="101">
        <v>148.57</v>
      </c>
    </row>
    <row r="4353" spans="2:5" ht="50.1" customHeight="1">
      <c r="B4353" s="86">
        <v>97488</v>
      </c>
      <c r="C4353" s="8" t="s">
        <v>4325</v>
      </c>
      <c r="D4353" s="86" t="s">
        <v>6341</v>
      </c>
      <c r="E4353" s="101">
        <v>157.25</v>
      </c>
    </row>
    <row r="4354" spans="2:5" ht="50.1" customHeight="1">
      <c r="B4354" s="86">
        <v>97489</v>
      </c>
      <c r="C4354" s="8" t="s">
        <v>4326</v>
      </c>
      <c r="D4354" s="86" t="s">
        <v>6341</v>
      </c>
      <c r="E4354" s="101">
        <v>342.56</v>
      </c>
    </row>
    <row r="4355" spans="2:5" ht="50.1" customHeight="1">
      <c r="B4355" s="86">
        <v>97490</v>
      </c>
      <c r="C4355" s="8" t="s">
        <v>4327</v>
      </c>
      <c r="D4355" s="86" t="s">
        <v>6341</v>
      </c>
      <c r="E4355" s="101">
        <v>303.63</v>
      </c>
    </row>
    <row r="4356" spans="2:5" ht="50.1" customHeight="1">
      <c r="B4356" s="86">
        <v>97491</v>
      </c>
      <c r="C4356" s="8" t="s">
        <v>4328</v>
      </c>
      <c r="D4356" s="86" t="s">
        <v>6341</v>
      </c>
      <c r="E4356" s="101">
        <v>46.29</v>
      </c>
    </row>
    <row r="4357" spans="2:5" ht="50.1" customHeight="1">
      <c r="B4357" s="86">
        <v>97492</v>
      </c>
      <c r="C4357" s="8" t="s">
        <v>4329</v>
      </c>
      <c r="D4357" s="86" t="s">
        <v>6341</v>
      </c>
      <c r="E4357" s="101">
        <v>67.150000000000006</v>
      </c>
    </row>
    <row r="4358" spans="2:5" ht="50.1" customHeight="1">
      <c r="B4358" s="86">
        <v>97493</v>
      </c>
      <c r="C4358" s="8" t="s">
        <v>4330</v>
      </c>
      <c r="D4358" s="86" t="s">
        <v>6341</v>
      </c>
      <c r="E4358" s="101">
        <v>86.35</v>
      </c>
    </row>
    <row r="4359" spans="2:5" ht="50.1" customHeight="1">
      <c r="B4359" s="86">
        <v>97494</v>
      </c>
      <c r="C4359" s="8" t="s">
        <v>4331</v>
      </c>
      <c r="D4359" s="86" t="s">
        <v>6341</v>
      </c>
      <c r="E4359" s="101">
        <v>131.88</v>
      </c>
    </row>
    <row r="4360" spans="2:5" ht="50.1" customHeight="1">
      <c r="B4360" s="86">
        <v>97495</v>
      </c>
      <c r="C4360" s="8" t="s">
        <v>4332</v>
      </c>
      <c r="D4360" s="86" t="s">
        <v>6341</v>
      </c>
      <c r="E4360" s="101">
        <v>237.17</v>
      </c>
    </row>
    <row r="4361" spans="2:5" ht="50.1" customHeight="1">
      <c r="B4361" s="86">
        <v>97496</v>
      </c>
      <c r="C4361" s="8" t="s">
        <v>4333</v>
      </c>
      <c r="D4361" s="86" t="s">
        <v>6341</v>
      </c>
      <c r="E4361" s="101">
        <v>371.03</v>
      </c>
    </row>
    <row r="4362" spans="2:5" ht="50.1" customHeight="1">
      <c r="B4362" s="86">
        <v>97499</v>
      </c>
      <c r="C4362" s="8" t="s">
        <v>4334</v>
      </c>
      <c r="D4362" s="86" t="s">
        <v>6341</v>
      </c>
      <c r="E4362" s="101">
        <v>17.3</v>
      </c>
    </row>
    <row r="4363" spans="2:5" ht="50.1" customHeight="1">
      <c r="B4363" s="86">
        <v>97500</v>
      </c>
      <c r="C4363" s="8" t="s">
        <v>4335</v>
      </c>
      <c r="D4363" s="86" t="s">
        <v>6341</v>
      </c>
      <c r="E4363" s="101">
        <v>14.51</v>
      </c>
    </row>
    <row r="4364" spans="2:5" ht="50.1" customHeight="1">
      <c r="B4364" s="86">
        <v>97502</v>
      </c>
      <c r="C4364" s="8" t="s">
        <v>4336</v>
      </c>
      <c r="D4364" s="86" t="s">
        <v>6341</v>
      </c>
      <c r="E4364" s="101">
        <v>23.85</v>
      </c>
    </row>
    <row r="4365" spans="2:5" ht="50.1" customHeight="1">
      <c r="B4365" s="86">
        <v>97503</v>
      </c>
      <c r="C4365" s="8" t="s">
        <v>4337</v>
      </c>
      <c r="D4365" s="86" t="s">
        <v>6341</v>
      </c>
      <c r="E4365" s="101">
        <v>28.71</v>
      </c>
    </row>
    <row r="4366" spans="2:5" ht="50.1" customHeight="1">
      <c r="B4366" s="86">
        <v>97505</v>
      </c>
      <c r="C4366" s="8" t="s">
        <v>4338</v>
      </c>
      <c r="D4366" s="86" t="s">
        <v>6341</v>
      </c>
      <c r="E4366" s="101">
        <v>29.77</v>
      </c>
    </row>
    <row r="4367" spans="2:5" ht="50.1" customHeight="1">
      <c r="B4367" s="86">
        <v>97506</v>
      </c>
      <c r="C4367" s="8" t="s">
        <v>4339</v>
      </c>
      <c r="D4367" s="86" t="s">
        <v>6341</v>
      </c>
      <c r="E4367" s="101">
        <v>35.78</v>
      </c>
    </row>
    <row r="4368" spans="2:5" ht="50.1" customHeight="1">
      <c r="B4368" s="86">
        <v>97508</v>
      </c>
      <c r="C4368" s="8" t="s">
        <v>4340</v>
      </c>
      <c r="D4368" s="86" t="s">
        <v>6341</v>
      </c>
      <c r="E4368" s="101">
        <v>43.48</v>
      </c>
    </row>
    <row r="4369" spans="2:5" ht="50.1" customHeight="1">
      <c r="B4369" s="86">
        <v>97509</v>
      </c>
      <c r="C4369" s="8" t="s">
        <v>4341</v>
      </c>
      <c r="D4369" s="86" t="s">
        <v>6341</v>
      </c>
      <c r="E4369" s="101">
        <v>52.98</v>
      </c>
    </row>
    <row r="4370" spans="2:5" ht="50.1" customHeight="1">
      <c r="B4370" s="86">
        <v>97511</v>
      </c>
      <c r="C4370" s="8" t="s">
        <v>4342</v>
      </c>
      <c r="D4370" s="86" t="s">
        <v>6341</v>
      </c>
      <c r="E4370" s="101">
        <v>79.86</v>
      </c>
    </row>
    <row r="4371" spans="2:5" ht="50.1" customHeight="1">
      <c r="B4371" s="86">
        <v>97512</v>
      </c>
      <c r="C4371" s="8" t="s">
        <v>4343</v>
      </c>
      <c r="D4371" s="86" t="s">
        <v>6341</v>
      </c>
      <c r="E4371" s="101">
        <v>99.07</v>
      </c>
    </row>
    <row r="4372" spans="2:5" ht="50.1" customHeight="1">
      <c r="B4372" s="86">
        <v>97514</v>
      </c>
      <c r="C4372" s="8" t="s">
        <v>4344</v>
      </c>
      <c r="D4372" s="86" t="s">
        <v>6341</v>
      </c>
      <c r="E4372" s="101">
        <v>106.05</v>
      </c>
    </row>
    <row r="4373" spans="2:5" ht="50.1" customHeight="1">
      <c r="B4373" s="86">
        <v>97515</v>
      </c>
      <c r="C4373" s="8" t="s">
        <v>4345</v>
      </c>
      <c r="D4373" s="86" t="s">
        <v>6341</v>
      </c>
      <c r="E4373" s="101">
        <v>131.94</v>
      </c>
    </row>
    <row r="4374" spans="2:5" ht="50.1" customHeight="1">
      <c r="B4374" s="86">
        <v>97517</v>
      </c>
      <c r="C4374" s="8" t="s">
        <v>4346</v>
      </c>
      <c r="D4374" s="86" t="s">
        <v>6341</v>
      </c>
      <c r="E4374" s="101">
        <v>27.78</v>
      </c>
    </row>
    <row r="4375" spans="2:5" ht="50.1" customHeight="1">
      <c r="B4375" s="86">
        <v>97518</v>
      </c>
      <c r="C4375" s="8" t="s">
        <v>4347</v>
      </c>
      <c r="D4375" s="86" t="s">
        <v>6341</v>
      </c>
      <c r="E4375" s="101">
        <v>27.78</v>
      </c>
    </row>
    <row r="4376" spans="2:5" ht="50.1" customHeight="1">
      <c r="B4376" s="86">
        <v>97519</v>
      </c>
      <c r="C4376" s="8" t="s">
        <v>4348</v>
      </c>
      <c r="D4376" s="86" t="s">
        <v>6341</v>
      </c>
      <c r="E4376" s="101">
        <v>38.89</v>
      </c>
    </row>
    <row r="4377" spans="2:5" ht="50.1" customHeight="1">
      <c r="B4377" s="86">
        <v>97520</v>
      </c>
      <c r="C4377" s="8" t="s">
        <v>4349</v>
      </c>
      <c r="D4377" s="86" t="s">
        <v>6341</v>
      </c>
      <c r="E4377" s="101">
        <v>38.89</v>
      </c>
    </row>
    <row r="4378" spans="2:5" ht="50.1" customHeight="1">
      <c r="B4378" s="86">
        <v>97521</v>
      </c>
      <c r="C4378" s="8" t="s">
        <v>4350</v>
      </c>
      <c r="D4378" s="86" t="s">
        <v>6341</v>
      </c>
      <c r="E4378" s="101">
        <v>53.44</v>
      </c>
    </row>
    <row r="4379" spans="2:5" ht="50.1" customHeight="1">
      <c r="B4379" s="86">
        <v>97522</v>
      </c>
      <c r="C4379" s="8" t="s">
        <v>4351</v>
      </c>
      <c r="D4379" s="86" t="s">
        <v>6341</v>
      </c>
      <c r="E4379" s="101">
        <v>53.44</v>
      </c>
    </row>
    <row r="4380" spans="2:5" ht="50.1" customHeight="1">
      <c r="B4380" s="86">
        <v>97523</v>
      </c>
      <c r="C4380" s="8" t="s">
        <v>4352</v>
      </c>
      <c r="D4380" s="86" t="s">
        <v>6341</v>
      </c>
      <c r="E4380" s="101">
        <v>72.849999999999994</v>
      </c>
    </row>
    <row r="4381" spans="2:5" ht="50.1" customHeight="1">
      <c r="B4381" s="86">
        <v>97524</v>
      </c>
      <c r="C4381" s="8" t="s">
        <v>4353</v>
      </c>
      <c r="D4381" s="86" t="s">
        <v>6341</v>
      </c>
      <c r="E4381" s="101">
        <v>78.27</v>
      </c>
    </row>
    <row r="4382" spans="2:5" ht="50.1" customHeight="1">
      <c r="B4382" s="86">
        <v>97525</v>
      </c>
      <c r="C4382" s="8" t="s">
        <v>4354</v>
      </c>
      <c r="D4382" s="86" t="s">
        <v>6341</v>
      </c>
      <c r="E4382" s="101">
        <v>134.58000000000001</v>
      </c>
    </row>
    <row r="4383" spans="2:5" ht="50.1" customHeight="1">
      <c r="B4383" s="86">
        <v>97526</v>
      </c>
      <c r="C4383" s="8" t="s">
        <v>4355</v>
      </c>
      <c r="D4383" s="86" t="s">
        <v>6341</v>
      </c>
      <c r="E4383" s="101">
        <v>143.26</v>
      </c>
    </row>
    <row r="4384" spans="2:5" ht="50.1" customHeight="1">
      <c r="B4384" s="86">
        <v>97527</v>
      </c>
      <c r="C4384" s="8" t="s">
        <v>4356</v>
      </c>
      <c r="D4384" s="86" t="s">
        <v>6341</v>
      </c>
      <c r="E4384" s="101">
        <v>324.3</v>
      </c>
    </row>
    <row r="4385" spans="2:5" ht="50.1" customHeight="1">
      <c r="B4385" s="86">
        <v>97528</v>
      </c>
      <c r="C4385" s="8" t="s">
        <v>4357</v>
      </c>
      <c r="D4385" s="86" t="s">
        <v>6341</v>
      </c>
      <c r="E4385" s="101">
        <v>285.37</v>
      </c>
    </row>
    <row r="4386" spans="2:5" ht="50.1" customHeight="1">
      <c r="B4386" s="86">
        <v>97529</v>
      </c>
      <c r="C4386" s="8" t="s">
        <v>4358</v>
      </c>
      <c r="D4386" s="86" t="s">
        <v>6341</v>
      </c>
      <c r="E4386" s="101">
        <v>42.86</v>
      </c>
    </row>
    <row r="4387" spans="2:5" ht="50.1" customHeight="1">
      <c r="B4387" s="86">
        <v>97530</v>
      </c>
      <c r="C4387" s="8" t="s">
        <v>4359</v>
      </c>
      <c r="D4387" s="86" t="s">
        <v>6341</v>
      </c>
      <c r="E4387" s="101">
        <v>61</v>
      </c>
    </row>
    <row r="4388" spans="2:5" ht="50.1" customHeight="1">
      <c r="B4388" s="86">
        <v>97531</v>
      </c>
      <c r="C4388" s="8" t="s">
        <v>4360</v>
      </c>
      <c r="D4388" s="86" t="s">
        <v>6341</v>
      </c>
      <c r="E4388" s="101">
        <v>77.16</v>
      </c>
    </row>
    <row r="4389" spans="2:5" ht="50.1" customHeight="1">
      <c r="B4389" s="86">
        <v>97532</v>
      </c>
      <c r="C4389" s="8" t="s">
        <v>4361</v>
      </c>
      <c r="D4389" s="86" t="s">
        <v>6341</v>
      </c>
      <c r="E4389" s="101">
        <v>118.96</v>
      </c>
    </row>
    <row r="4390" spans="2:5" ht="50.1" customHeight="1">
      <c r="B4390" s="86">
        <v>97533</v>
      </c>
      <c r="C4390" s="8" t="s">
        <v>4362</v>
      </c>
      <c r="D4390" s="86" t="s">
        <v>6341</v>
      </c>
      <c r="E4390" s="101">
        <v>221.27</v>
      </c>
    </row>
    <row r="4391" spans="2:5" ht="50.1" customHeight="1">
      <c r="B4391" s="86">
        <v>97534</v>
      </c>
      <c r="C4391" s="8" t="s">
        <v>4363</v>
      </c>
      <c r="D4391" s="86" t="s">
        <v>6341</v>
      </c>
      <c r="E4391" s="101">
        <v>346.68</v>
      </c>
    </row>
    <row r="4392" spans="2:5" ht="50.1" customHeight="1">
      <c r="B4392" s="86">
        <v>97537</v>
      </c>
      <c r="C4392" s="8" t="s">
        <v>4364</v>
      </c>
      <c r="D4392" s="86" t="s">
        <v>6341</v>
      </c>
      <c r="E4392" s="101">
        <v>13.32</v>
      </c>
    </row>
    <row r="4393" spans="2:5" ht="50.1" customHeight="1">
      <c r="B4393" s="86">
        <v>97540</v>
      </c>
      <c r="C4393" s="8" t="s">
        <v>4365</v>
      </c>
      <c r="D4393" s="86" t="s">
        <v>6341</v>
      </c>
      <c r="E4393" s="101">
        <v>18.46</v>
      </c>
    </row>
    <row r="4394" spans="2:5" ht="50.1" customHeight="1">
      <c r="B4394" s="86">
        <v>97541</v>
      </c>
      <c r="C4394" s="8" t="s">
        <v>4366</v>
      </c>
      <c r="D4394" s="86" t="s">
        <v>6341</v>
      </c>
      <c r="E4394" s="101">
        <v>16.149999999999999</v>
      </c>
    </row>
    <row r="4395" spans="2:5" ht="50.1" customHeight="1">
      <c r="B4395" s="86">
        <v>97543</v>
      </c>
      <c r="C4395" s="8" t="s">
        <v>4367</v>
      </c>
      <c r="D4395" s="86" t="s">
        <v>6341</v>
      </c>
      <c r="E4395" s="101">
        <v>30.89</v>
      </c>
    </row>
    <row r="4396" spans="2:5" ht="50.1" customHeight="1">
      <c r="B4396" s="86">
        <v>97544</v>
      </c>
      <c r="C4396" s="8" t="s">
        <v>4368</v>
      </c>
      <c r="D4396" s="86" t="s">
        <v>6341</v>
      </c>
      <c r="E4396" s="101">
        <v>28.1</v>
      </c>
    </row>
    <row r="4397" spans="2:5" ht="50.1" customHeight="1">
      <c r="B4397" s="86">
        <v>97546</v>
      </c>
      <c r="C4397" s="8" t="s">
        <v>4369</v>
      </c>
      <c r="D4397" s="86" t="s">
        <v>6341</v>
      </c>
      <c r="E4397" s="101">
        <v>18.760000000000002</v>
      </c>
    </row>
    <row r="4398" spans="2:5" ht="50.1" customHeight="1">
      <c r="B4398" s="86">
        <v>97547</v>
      </c>
      <c r="C4398" s="8" t="s">
        <v>4370</v>
      </c>
      <c r="D4398" s="86" t="s">
        <v>6341</v>
      </c>
      <c r="E4398" s="101">
        <v>18.760000000000002</v>
      </c>
    </row>
    <row r="4399" spans="2:5" ht="50.1" customHeight="1">
      <c r="B4399" s="86">
        <v>97548</v>
      </c>
      <c r="C4399" s="8" t="s">
        <v>4371</v>
      </c>
      <c r="D4399" s="86" t="s">
        <v>6341</v>
      </c>
      <c r="E4399" s="101">
        <v>28.33</v>
      </c>
    </row>
    <row r="4400" spans="2:5" ht="50.1" customHeight="1">
      <c r="B4400" s="86">
        <v>97549</v>
      </c>
      <c r="C4400" s="8" t="s">
        <v>4372</v>
      </c>
      <c r="D4400" s="86" t="s">
        <v>6341</v>
      </c>
      <c r="E4400" s="101">
        <v>28.33</v>
      </c>
    </row>
    <row r="4401" spans="2:5" ht="50.1" customHeight="1">
      <c r="B4401" s="86">
        <v>97550</v>
      </c>
      <c r="C4401" s="8" t="s">
        <v>4373</v>
      </c>
      <c r="D4401" s="86" t="s">
        <v>6341</v>
      </c>
      <c r="E4401" s="101">
        <v>48.18</v>
      </c>
    </row>
    <row r="4402" spans="2:5" ht="50.1" customHeight="1">
      <c r="B4402" s="86">
        <v>97551</v>
      </c>
      <c r="C4402" s="8" t="s">
        <v>4374</v>
      </c>
      <c r="D4402" s="86" t="s">
        <v>6341</v>
      </c>
      <c r="E4402" s="101">
        <v>48.18</v>
      </c>
    </row>
    <row r="4403" spans="2:5" ht="50.1" customHeight="1">
      <c r="B4403" s="86">
        <v>97552</v>
      </c>
      <c r="C4403" s="8" t="s">
        <v>4375</v>
      </c>
      <c r="D4403" s="86" t="s">
        <v>6341</v>
      </c>
      <c r="E4403" s="101">
        <v>27.05</v>
      </c>
    </row>
    <row r="4404" spans="2:5" ht="50.1" customHeight="1">
      <c r="B4404" s="86">
        <v>97553</v>
      </c>
      <c r="C4404" s="8" t="s">
        <v>4376</v>
      </c>
      <c r="D4404" s="86" t="s">
        <v>6341</v>
      </c>
      <c r="E4404" s="101">
        <v>39.81</v>
      </c>
    </row>
    <row r="4405" spans="2:5" ht="50.1" customHeight="1">
      <c r="B4405" s="86">
        <v>97554</v>
      </c>
      <c r="C4405" s="8" t="s">
        <v>4377</v>
      </c>
      <c r="D4405" s="86" t="s">
        <v>6341</v>
      </c>
      <c r="E4405" s="101">
        <v>70.09</v>
      </c>
    </row>
    <row r="4406" spans="2:5" ht="50.1" customHeight="1">
      <c r="B4406" s="86">
        <v>98602</v>
      </c>
      <c r="C4406" s="8" t="s">
        <v>4378</v>
      </c>
      <c r="D4406" s="86" t="s">
        <v>6341</v>
      </c>
      <c r="E4406" s="101">
        <v>11.18</v>
      </c>
    </row>
    <row r="4407" spans="2:5" ht="50.1" customHeight="1">
      <c r="B4407" s="86">
        <v>6171</v>
      </c>
      <c r="C4407" s="8" t="s">
        <v>4379</v>
      </c>
      <c r="D4407" s="86" t="s">
        <v>6341</v>
      </c>
      <c r="E4407" s="101">
        <v>20.329999999999998</v>
      </c>
    </row>
    <row r="4408" spans="2:5" ht="50.1" customHeight="1">
      <c r="B4408" s="86" t="s">
        <v>4380</v>
      </c>
      <c r="C4408" s="8" t="s">
        <v>4381</v>
      </c>
      <c r="D4408" s="86" t="s">
        <v>6341</v>
      </c>
      <c r="E4408" s="101">
        <v>185.73</v>
      </c>
    </row>
    <row r="4409" spans="2:5" ht="50.1" customHeight="1">
      <c r="B4409" s="86" t="s">
        <v>4382</v>
      </c>
      <c r="C4409" s="8" t="s">
        <v>4383</v>
      </c>
      <c r="D4409" s="86" t="s">
        <v>6341</v>
      </c>
      <c r="E4409" s="101">
        <v>248.52</v>
      </c>
    </row>
    <row r="4410" spans="2:5" ht="50.1" customHeight="1">
      <c r="B4410" s="86">
        <v>88503</v>
      </c>
      <c r="C4410" s="8" t="s">
        <v>4384</v>
      </c>
      <c r="D4410" s="86" t="s">
        <v>6341</v>
      </c>
      <c r="E4410" s="101">
        <v>683.18</v>
      </c>
    </row>
    <row r="4411" spans="2:5" ht="50.1" customHeight="1">
      <c r="B4411" s="86">
        <v>88504</v>
      </c>
      <c r="C4411" s="8" t="s">
        <v>4385</v>
      </c>
      <c r="D4411" s="86" t="s">
        <v>6341</v>
      </c>
      <c r="E4411" s="101">
        <v>539.88</v>
      </c>
    </row>
    <row r="4412" spans="2:5" ht="50.1" customHeight="1">
      <c r="B4412" s="86">
        <v>97900</v>
      </c>
      <c r="C4412" s="8" t="s">
        <v>4386</v>
      </c>
      <c r="D4412" s="86" t="s">
        <v>6341</v>
      </c>
      <c r="E4412" s="101">
        <v>121.43</v>
      </c>
    </row>
    <row r="4413" spans="2:5" ht="50.1" customHeight="1">
      <c r="B4413" s="86">
        <v>97901</v>
      </c>
      <c r="C4413" s="8" t="s">
        <v>4387</v>
      </c>
      <c r="D4413" s="86" t="s">
        <v>6341</v>
      </c>
      <c r="E4413" s="101">
        <v>192.67</v>
      </c>
    </row>
    <row r="4414" spans="2:5" ht="50.1" customHeight="1">
      <c r="B4414" s="86">
        <v>97902</v>
      </c>
      <c r="C4414" s="8" t="s">
        <v>4388</v>
      </c>
      <c r="D4414" s="86" t="s">
        <v>6341</v>
      </c>
      <c r="E4414" s="101">
        <v>379.39</v>
      </c>
    </row>
    <row r="4415" spans="2:5" ht="50.1" customHeight="1">
      <c r="B4415" s="86">
        <v>97903</v>
      </c>
      <c r="C4415" s="8" t="s">
        <v>4389</v>
      </c>
      <c r="D4415" s="86" t="s">
        <v>6341</v>
      </c>
      <c r="E4415" s="101">
        <v>523.83000000000004</v>
      </c>
    </row>
    <row r="4416" spans="2:5" ht="50.1" customHeight="1">
      <c r="B4416" s="86">
        <v>97904</v>
      </c>
      <c r="C4416" s="8" t="s">
        <v>4390</v>
      </c>
      <c r="D4416" s="86" t="s">
        <v>6341</v>
      </c>
      <c r="E4416" s="101">
        <v>615.66999999999996</v>
      </c>
    </row>
    <row r="4417" spans="2:5" ht="50.1" customHeight="1">
      <c r="B4417" s="86">
        <v>97905</v>
      </c>
      <c r="C4417" s="8" t="s">
        <v>4391</v>
      </c>
      <c r="D4417" s="86" t="s">
        <v>6341</v>
      </c>
      <c r="E4417" s="101">
        <v>153.03</v>
      </c>
    </row>
    <row r="4418" spans="2:5" ht="50.1" customHeight="1">
      <c r="B4418" s="86">
        <v>97906</v>
      </c>
      <c r="C4418" s="8" t="s">
        <v>4392</v>
      </c>
      <c r="D4418" s="86" t="s">
        <v>6341</v>
      </c>
      <c r="E4418" s="101">
        <v>285.3</v>
      </c>
    </row>
    <row r="4419" spans="2:5" ht="50.1" customHeight="1">
      <c r="B4419" s="86">
        <v>97907</v>
      </c>
      <c r="C4419" s="8" t="s">
        <v>4393</v>
      </c>
      <c r="D4419" s="86" t="s">
        <v>6341</v>
      </c>
      <c r="E4419" s="101">
        <v>403.76</v>
      </c>
    </row>
    <row r="4420" spans="2:5" ht="50.1" customHeight="1">
      <c r="B4420" s="86">
        <v>97908</v>
      </c>
      <c r="C4420" s="8" t="s">
        <v>4394</v>
      </c>
      <c r="D4420" s="86" t="s">
        <v>6341</v>
      </c>
      <c r="E4420" s="101">
        <v>473.58</v>
      </c>
    </row>
    <row r="4421" spans="2:5" ht="50.1" customHeight="1">
      <c r="B4421" s="86">
        <v>98102</v>
      </c>
      <c r="C4421" s="8" t="s">
        <v>4395</v>
      </c>
      <c r="D4421" s="86" t="s">
        <v>6341</v>
      </c>
      <c r="E4421" s="101">
        <v>64.400000000000006</v>
      </c>
    </row>
    <row r="4422" spans="2:5" ht="50.1" customHeight="1">
      <c r="B4422" s="86">
        <v>98103</v>
      </c>
      <c r="C4422" s="8" t="s">
        <v>4396</v>
      </c>
      <c r="D4422" s="86" t="s">
        <v>6341</v>
      </c>
      <c r="E4422" s="101">
        <v>134.83000000000001</v>
      </c>
    </row>
    <row r="4423" spans="2:5" ht="50.1" customHeight="1">
      <c r="B4423" s="86">
        <v>98104</v>
      </c>
      <c r="C4423" s="8" t="s">
        <v>4397</v>
      </c>
      <c r="D4423" s="86" t="s">
        <v>6341</v>
      </c>
      <c r="E4423" s="101">
        <v>255.25</v>
      </c>
    </row>
    <row r="4424" spans="2:5" ht="50.1" customHeight="1">
      <c r="B4424" s="86">
        <v>98105</v>
      </c>
      <c r="C4424" s="8" t="s">
        <v>4398</v>
      </c>
      <c r="D4424" s="86" t="s">
        <v>6341</v>
      </c>
      <c r="E4424" s="101">
        <v>442.22</v>
      </c>
    </row>
    <row r="4425" spans="2:5" ht="50.1" customHeight="1">
      <c r="B4425" s="86">
        <v>98106</v>
      </c>
      <c r="C4425" s="8" t="s">
        <v>4399</v>
      </c>
      <c r="D4425" s="86" t="s">
        <v>6341</v>
      </c>
      <c r="E4425" s="101">
        <v>731.4</v>
      </c>
    </row>
    <row r="4426" spans="2:5" ht="50.1" customHeight="1">
      <c r="B4426" s="86">
        <v>98107</v>
      </c>
      <c r="C4426" s="8" t="s">
        <v>4400</v>
      </c>
      <c r="D4426" s="86" t="s">
        <v>6341</v>
      </c>
      <c r="E4426" s="101">
        <v>182.03</v>
      </c>
    </row>
    <row r="4427" spans="2:5" ht="50.1" customHeight="1">
      <c r="B4427" s="86">
        <v>98108</v>
      </c>
      <c r="C4427" s="8" t="s">
        <v>4401</v>
      </c>
      <c r="D4427" s="86" t="s">
        <v>6341</v>
      </c>
      <c r="E4427" s="101">
        <v>324.17</v>
      </c>
    </row>
    <row r="4428" spans="2:5" ht="50.1" customHeight="1">
      <c r="B4428" s="86">
        <v>99250</v>
      </c>
      <c r="C4428" s="8" t="s">
        <v>4402</v>
      </c>
      <c r="D4428" s="86" t="s">
        <v>6341</v>
      </c>
      <c r="E4428" s="101">
        <v>119.17</v>
      </c>
    </row>
    <row r="4429" spans="2:5" ht="50.1" customHeight="1">
      <c r="B4429" s="86">
        <v>99251</v>
      </c>
      <c r="C4429" s="8" t="s">
        <v>4403</v>
      </c>
      <c r="D4429" s="86" t="s">
        <v>6341</v>
      </c>
      <c r="E4429" s="101">
        <v>188.79</v>
      </c>
    </row>
    <row r="4430" spans="2:5" ht="50.1" customHeight="1">
      <c r="B4430" s="86">
        <v>99253</v>
      </c>
      <c r="C4430" s="8" t="s">
        <v>4404</v>
      </c>
      <c r="D4430" s="86" t="s">
        <v>6341</v>
      </c>
      <c r="E4430" s="101">
        <v>370.67</v>
      </c>
    </row>
    <row r="4431" spans="2:5" ht="50.1" customHeight="1">
      <c r="B4431" s="86">
        <v>99255</v>
      </c>
      <c r="C4431" s="8" t="s">
        <v>4405</v>
      </c>
      <c r="D4431" s="86" t="s">
        <v>6341</v>
      </c>
      <c r="E4431" s="101">
        <v>511.88</v>
      </c>
    </row>
    <row r="4432" spans="2:5" ht="50.1" customHeight="1">
      <c r="B4432" s="86">
        <v>99257</v>
      </c>
      <c r="C4432" s="8" t="s">
        <v>4406</v>
      </c>
      <c r="D4432" s="86" t="s">
        <v>6341</v>
      </c>
      <c r="E4432" s="101">
        <v>600.21</v>
      </c>
    </row>
    <row r="4433" spans="2:5" ht="50.1" customHeight="1">
      <c r="B4433" s="86">
        <v>99258</v>
      </c>
      <c r="C4433" s="8" t="s">
        <v>4407</v>
      </c>
      <c r="D4433" s="86" t="s">
        <v>6341</v>
      </c>
      <c r="E4433" s="101">
        <v>149.82</v>
      </c>
    </row>
    <row r="4434" spans="2:5" ht="50.1" customHeight="1">
      <c r="B4434" s="86">
        <v>99260</v>
      </c>
      <c r="C4434" s="8" t="s">
        <v>4408</v>
      </c>
      <c r="D4434" s="86" t="s">
        <v>6341</v>
      </c>
      <c r="E4434" s="101">
        <v>279.8</v>
      </c>
    </row>
    <row r="4435" spans="2:5" ht="50.1" customHeight="1">
      <c r="B4435" s="86">
        <v>99262</v>
      </c>
      <c r="C4435" s="8" t="s">
        <v>4409</v>
      </c>
      <c r="D4435" s="86" t="s">
        <v>6341</v>
      </c>
      <c r="E4435" s="101">
        <v>395.92</v>
      </c>
    </row>
    <row r="4436" spans="2:5" ht="50.1" customHeight="1">
      <c r="B4436" s="86">
        <v>99264</v>
      </c>
      <c r="C4436" s="8" t="s">
        <v>4410</v>
      </c>
      <c r="D4436" s="86" t="s">
        <v>6341</v>
      </c>
      <c r="E4436" s="101">
        <v>462.99</v>
      </c>
    </row>
    <row r="4437" spans="2:5" ht="50.1" customHeight="1">
      <c r="B4437" s="86">
        <v>89482</v>
      </c>
      <c r="C4437" s="8" t="s">
        <v>4411</v>
      </c>
      <c r="D4437" s="86" t="s">
        <v>6341</v>
      </c>
      <c r="E4437" s="101">
        <v>16.989999999999998</v>
      </c>
    </row>
    <row r="4438" spans="2:5" ht="50.1" customHeight="1">
      <c r="B4438" s="86">
        <v>89491</v>
      </c>
      <c r="C4438" s="8" t="s">
        <v>4412</v>
      </c>
      <c r="D4438" s="86" t="s">
        <v>6341</v>
      </c>
      <c r="E4438" s="101">
        <v>41.77</v>
      </c>
    </row>
    <row r="4439" spans="2:5" ht="50.1" customHeight="1">
      <c r="B4439" s="86">
        <v>89495</v>
      </c>
      <c r="C4439" s="8" t="s">
        <v>4413</v>
      </c>
      <c r="D4439" s="86" t="s">
        <v>6341</v>
      </c>
      <c r="E4439" s="101">
        <v>6.71</v>
      </c>
    </row>
    <row r="4440" spans="2:5" ht="50.1" customHeight="1">
      <c r="B4440" s="86">
        <v>89707</v>
      </c>
      <c r="C4440" s="8" t="s">
        <v>4414</v>
      </c>
      <c r="D4440" s="86" t="s">
        <v>6341</v>
      </c>
      <c r="E4440" s="101">
        <v>20.84</v>
      </c>
    </row>
    <row r="4441" spans="2:5" ht="50.1" customHeight="1">
      <c r="B4441" s="86">
        <v>89708</v>
      </c>
      <c r="C4441" s="8" t="s">
        <v>4415</v>
      </c>
      <c r="D4441" s="86" t="s">
        <v>6341</v>
      </c>
      <c r="E4441" s="101">
        <v>47.04</v>
      </c>
    </row>
    <row r="4442" spans="2:5" ht="50.1" customHeight="1">
      <c r="B4442" s="86">
        <v>89709</v>
      </c>
      <c r="C4442" s="8" t="s">
        <v>4416</v>
      </c>
      <c r="D4442" s="86" t="s">
        <v>6341</v>
      </c>
      <c r="E4442" s="101">
        <v>7.85</v>
      </c>
    </row>
    <row r="4443" spans="2:5" ht="50.1" customHeight="1">
      <c r="B4443" s="86">
        <v>89710</v>
      </c>
      <c r="C4443" s="8" t="s">
        <v>4417</v>
      </c>
      <c r="D4443" s="86" t="s">
        <v>6341</v>
      </c>
      <c r="E4443" s="101">
        <v>7.7</v>
      </c>
    </row>
    <row r="4444" spans="2:5" ht="50.1" customHeight="1">
      <c r="B4444" s="86">
        <v>72739</v>
      </c>
      <c r="C4444" s="8" t="s">
        <v>4418</v>
      </c>
      <c r="D4444" s="86" t="s">
        <v>6341</v>
      </c>
      <c r="E4444" s="101">
        <v>438.03</v>
      </c>
    </row>
    <row r="4445" spans="2:5" ht="50.1" customHeight="1">
      <c r="B4445" s="86" t="s">
        <v>4419</v>
      </c>
      <c r="C4445" s="8" t="s">
        <v>4420</v>
      </c>
      <c r="D4445" s="86" t="s">
        <v>6341</v>
      </c>
      <c r="E4445" s="101">
        <v>455.2</v>
      </c>
    </row>
    <row r="4446" spans="2:5" ht="50.1" customHeight="1">
      <c r="B4446" s="86">
        <v>86872</v>
      </c>
      <c r="C4446" s="8" t="s">
        <v>4421</v>
      </c>
      <c r="D4446" s="86" t="s">
        <v>6341</v>
      </c>
      <c r="E4446" s="101">
        <v>607.52</v>
      </c>
    </row>
    <row r="4447" spans="2:5" ht="50.1" customHeight="1">
      <c r="B4447" s="86">
        <v>86874</v>
      </c>
      <c r="C4447" s="8" t="s">
        <v>4422</v>
      </c>
      <c r="D4447" s="86" t="s">
        <v>6341</v>
      </c>
      <c r="E4447" s="101">
        <v>372.92</v>
      </c>
    </row>
    <row r="4448" spans="2:5" ht="50.1" customHeight="1">
      <c r="B4448" s="86">
        <v>86875</v>
      </c>
      <c r="C4448" s="8" t="s">
        <v>4423</v>
      </c>
      <c r="D4448" s="86" t="s">
        <v>6341</v>
      </c>
      <c r="E4448" s="101">
        <v>325.91000000000003</v>
      </c>
    </row>
    <row r="4449" spans="2:5" ht="50.1" customHeight="1">
      <c r="B4449" s="86">
        <v>86876</v>
      </c>
      <c r="C4449" s="8" t="s">
        <v>4424</v>
      </c>
      <c r="D4449" s="86" t="s">
        <v>6341</v>
      </c>
      <c r="E4449" s="101">
        <v>186.09</v>
      </c>
    </row>
    <row r="4450" spans="2:5" ht="50.1" customHeight="1">
      <c r="B4450" s="86">
        <v>86877</v>
      </c>
      <c r="C4450" s="8" t="s">
        <v>4425</v>
      </c>
      <c r="D4450" s="86" t="s">
        <v>6341</v>
      </c>
      <c r="E4450" s="101">
        <v>19.66</v>
      </c>
    </row>
    <row r="4451" spans="2:5" ht="50.1" customHeight="1">
      <c r="B4451" s="86">
        <v>86878</v>
      </c>
      <c r="C4451" s="8" t="s">
        <v>4426</v>
      </c>
      <c r="D4451" s="86" t="s">
        <v>6341</v>
      </c>
      <c r="E4451" s="101">
        <v>39.409999999999997</v>
      </c>
    </row>
    <row r="4452" spans="2:5" ht="50.1" customHeight="1">
      <c r="B4452" s="86">
        <v>86879</v>
      </c>
      <c r="C4452" s="8" t="s">
        <v>4427</v>
      </c>
      <c r="D4452" s="86" t="s">
        <v>6341</v>
      </c>
      <c r="E4452" s="101">
        <v>5.53</v>
      </c>
    </row>
    <row r="4453" spans="2:5" ht="50.1" customHeight="1">
      <c r="B4453" s="86">
        <v>86880</v>
      </c>
      <c r="C4453" s="8" t="s">
        <v>4428</v>
      </c>
      <c r="D4453" s="86" t="s">
        <v>6341</v>
      </c>
      <c r="E4453" s="101">
        <v>16.22</v>
      </c>
    </row>
    <row r="4454" spans="2:5" ht="50.1" customHeight="1">
      <c r="B4454" s="86">
        <v>86881</v>
      </c>
      <c r="C4454" s="8" t="s">
        <v>4429</v>
      </c>
      <c r="D4454" s="86" t="s">
        <v>6341</v>
      </c>
      <c r="E4454" s="101">
        <v>110.37</v>
      </c>
    </row>
    <row r="4455" spans="2:5" ht="50.1" customHeight="1">
      <c r="B4455" s="86">
        <v>86882</v>
      </c>
      <c r="C4455" s="8" t="s">
        <v>4430</v>
      </c>
      <c r="D4455" s="86" t="s">
        <v>6341</v>
      </c>
      <c r="E4455" s="101">
        <v>16.739999999999998</v>
      </c>
    </row>
    <row r="4456" spans="2:5" ht="50.1" customHeight="1">
      <c r="B4456" s="86">
        <v>86883</v>
      </c>
      <c r="C4456" s="8" t="s">
        <v>4431</v>
      </c>
      <c r="D4456" s="86" t="s">
        <v>6341</v>
      </c>
      <c r="E4456" s="101">
        <v>9.52</v>
      </c>
    </row>
    <row r="4457" spans="2:5" ht="50.1" customHeight="1">
      <c r="B4457" s="86">
        <v>86884</v>
      </c>
      <c r="C4457" s="8" t="s">
        <v>4432</v>
      </c>
      <c r="D4457" s="86" t="s">
        <v>6341</v>
      </c>
      <c r="E4457" s="101">
        <v>6.82</v>
      </c>
    </row>
    <row r="4458" spans="2:5" ht="50.1" customHeight="1">
      <c r="B4458" s="86">
        <v>86885</v>
      </c>
      <c r="C4458" s="8" t="s">
        <v>4433</v>
      </c>
      <c r="D4458" s="86" t="s">
        <v>6341</v>
      </c>
      <c r="E4458" s="101">
        <v>9.48</v>
      </c>
    </row>
    <row r="4459" spans="2:5" ht="50.1" customHeight="1">
      <c r="B4459" s="86">
        <v>86886</v>
      </c>
      <c r="C4459" s="8" t="s">
        <v>4434</v>
      </c>
      <c r="D4459" s="86" t="s">
        <v>6341</v>
      </c>
      <c r="E4459" s="101">
        <v>27.31</v>
      </c>
    </row>
    <row r="4460" spans="2:5" ht="50.1" customHeight="1">
      <c r="B4460" s="86">
        <v>86887</v>
      </c>
      <c r="C4460" s="8" t="s">
        <v>4435</v>
      </c>
      <c r="D4460" s="86" t="s">
        <v>6341</v>
      </c>
      <c r="E4460" s="101">
        <v>29.56</v>
      </c>
    </row>
    <row r="4461" spans="2:5" ht="50.1" customHeight="1">
      <c r="B4461" s="86">
        <v>86888</v>
      </c>
      <c r="C4461" s="8" t="s">
        <v>4436</v>
      </c>
      <c r="D4461" s="86" t="s">
        <v>6341</v>
      </c>
      <c r="E4461" s="101">
        <v>360.18</v>
      </c>
    </row>
    <row r="4462" spans="2:5" ht="50.1" customHeight="1">
      <c r="B4462" s="86">
        <v>86889</v>
      </c>
      <c r="C4462" s="8" t="s">
        <v>4437</v>
      </c>
      <c r="D4462" s="86" t="s">
        <v>6341</v>
      </c>
      <c r="E4462" s="101">
        <v>561.80999999999995</v>
      </c>
    </row>
    <row r="4463" spans="2:5" ht="50.1" customHeight="1">
      <c r="B4463" s="86">
        <v>86893</v>
      </c>
      <c r="C4463" s="8" t="s">
        <v>4438</v>
      </c>
      <c r="D4463" s="86" t="s">
        <v>6341</v>
      </c>
      <c r="E4463" s="101">
        <v>434.65</v>
      </c>
    </row>
    <row r="4464" spans="2:5" ht="50.1" customHeight="1">
      <c r="B4464" s="86">
        <v>86894</v>
      </c>
      <c r="C4464" s="8" t="s">
        <v>4439</v>
      </c>
      <c r="D4464" s="86" t="s">
        <v>6341</v>
      </c>
      <c r="E4464" s="101">
        <v>216.17</v>
      </c>
    </row>
    <row r="4465" spans="2:5" ht="50.1" customHeight="1">
      <c r="B4465" s="86">
        <v>86895</v>
      </c>
      <c r="C4465" s="8" t="s">
        <v>4440</v>
      </c>
      <c r="D4465" s="86" t="s">
        <v>6341</v>
      </c>
      <c r="E4465" s="101">
        <v>270.66000000000003</v>
      </c>
    </row>
    <row r="4466" spans="2:5" ht="50.1" customHeight="1">
      <c r="B4466" s="86">
        <v>86899</v>
      </c>
      <c r="C4466" s="8" t="s">
        <v>4441</v>
      </c>
      <c r="D4466" s="86" t="s">
        <v>6341</v>
      </c>
      <c r="E4466" s="101">
        <v>222.95</v>
      </c>
    </row>
    <row r="4467" spans="2:5" ht="50.1" customHeight="1">
      <c r="B4467" s="86">
        <v>86900</v>
      </c>
      <c r="C4467" s="8" t="s">
        <v>4442</v>
      </c>
      <c r="D4467" s="86" t="s">
        <v>6341</v>
      </c>
      <c r="E4467" s="101">
        <v>135.49</v>
      </c>
    </row>
    <row r="4468" spans="2:5" ht="50.1" customHeight="1">
      <c r="B4468" s="86">
        <v>86901</v>
      </c>
      <c r="C4468" s="8" t="s">
        <v>4443</v>
      </c>
      <c r="D4468" s="86" t="s">
        <v>6341</v>
      </c>
      <c r="E4468" s="101">
        <v>108.29</v>
      </c>
    </row>
    <row r="4469" spans="2:5" ht="50.1" customHeight="1">
      <c r="B4469" s="86">
        <v>86902</v>
      </c>
      <c r="C4469" s="8" t="s">
        <v>4444</v>
      </c>
      <c r="D4469" s="86" t="s">
        <v>6341</v>
      </c>
      <c r="E4469" s="101">
        <v>204.49</v>
      </c>
    </row>
    <row r="4470" spans="2:5" ht="50.1" customHeight="1">
      <c r="B4470" s="86">
        <v>86903</v>
      </c>
      <c r="C4470" s="8" t="s">
        <v>4445</v>
      </c>
      <c r="D4470" s="86" t="s">
        <v>6341</v>
      </c>
      <c r="E4470" s="101">
        <v>270.58999999999997</v>
      </c>
    </row>
    <row r="4471" spans="2:5" ht="50.1" customHeight="1">
      <c r="B4471" s="86">
        <v>86904</v>
      </c>
      <c r="C4471" s="8" t="s">
        <v>4446</v>
      </c>
      <c r="D4471" s="86" t="s">
        <v>6341</v>
      </c>
      <c r="E4471" s="101">
        <v>106.41</v>
      </c>
    </row>
    <row r="4472" spans="2:5" ht="50.1" customHeight="1">
      <c r="B4472" s="86">
        <v>86905</v>
      </c>
      <c r="C4472" s="8" t="s">
        <v>4447</v>
      </c>
      <c r="D4472" s="86" t="s">
        <v>6341</v>
      </c>
      <c r="E4472" s="101">
        <v>159.61000000000001</v>
      </c>
    </row>
    <row r="4473" spans="2:5" ht="50.1" customHeight="1">
      <c r="B4473" s="86">
        <v>86906</v>
      </c>
      <c r="C4473" s="8" t="s">
        <v>4448</v>
      </c>
      <c r="D4473" s="86" t="s">
        <v>6341</v>
      </c>
      <c r="E4473" s="101">
        <v>37.299999999999997</v>
      </c>
    </row>
    <row r="4474" spans="2:5" ht="50.1" customHeight="1">
      <c r="B4474" s="86">
        <v>86908</v>
      </c>
      <c r="C4474" s="8" t="s">
        <v>4449</v>
      </c>
      <c r="D4474" s="86" t="s">
        <v>6341</v>
      </c>
      <c r="E4474" s="101">
        <v>190.19</v>
      </c>
    </row>
    <row r="4475" spans="2:5" ht="50.1" customHeight="1">
      <c r="B4475" s="86">
        <v>86909</v>
      </c>
      <c r="C4475" s="8" t="s">
        <v>4450</v>
      </c>
      <c r="D4475" s="86" t="s">
        <v>6341</v>
      </c>
      <c r="E4475" s="101">
        <v>74.400000000000006</v>
      </c>
    </row>
    <row r="4476" spans="2:5" ht="50.1" customHeight="1">
      <c r="B4476" s="86">
        <v>86910</v>
      </c>
      <c r="C4476" s="8" t="s">
        <v>4451</v>
      </c>
      <c r="D4476" s="86" t="s">
        <v>6341</v>
      </c>
      <c r="E4476" s="101">
        <v>71.2</v>
      </c>
    </row>
    <row r="4477" spans="2:5" ht="50.1" customHeight="1">
      <c r="B4477" s="86">
        <v>86911</v>
      </c>
      <c r="C4477" s="8" t="s">
        <v>4452</v>
      </c>
      <c r="D4477" s="86" t="s">
        <v>6341</v>
      </c>
      <c r="E4477" s="101">
        <v>31.78</v>
      </c>
    </row>
    <row r="4478" spans="2:5" ht="50.1" customHeight="1">
      <c r="B4478" s="86">
        <v>86912</v>
      </c>
      <c r="C4478" s="8" t="s">
        <v>4453</v>
      </c>
      <c r="D4478" s="86" t="s">
        <v>6341</v>
      </c>
      <c r="E4478" s="101">
        <v>31.78</v>
      </c>
    </row>
    <row r="4479" spans="2:5" ht="50.1" customHeight="1">
      <c r="B4479" s="86">
        <v>86913</v>
      </c>
      <c r="C4479" s="8" t="s">
        <v>4454</v>
      </c>
      <c r="D4479" s="86" t="s">
        <v>6341</v>
      </c>
      <c r="E4479" s="101">
        <v>14.54</v>
      </c>
    </row>
    <row r="4480" spans="2:5" ht="50.1" customHeight="1">
      <c r="B4480" s="86">
        <v>86914</v>
      </c>
      <c r="C4480" s="8" t="s">
        <v>4455</v>
      </c>
      <c r="D4480" s="86" t="s">
        <v>6341</v>
      </c>
      <c r="E4480" s="101">
        <v>29.04</v>
      </c>
    </row>
    <row r="4481" spans="2:5" ht="50.1" customHeight="1">
      <c r="B4481" s="86">
        <v>86915</v>
      </c>
      <c r="C4481" s="8" t="s">
        <v>4456</v>
      </c>
      <c r="D4481" s="86" t="s">
        <v>6341</v>
      </c>
      <c r="E4481" s="101">
        <v>62.51</v>
      </c>
    </row>
    <row r="4482" spans="2:5" ht="50.1" customHeight="1">
      <c r="B4482" s="86">
        <v>86916</v>
      </c>
      <c r="C4482" s="8" t="s">
        <v>4457</v>
      </c>
      <c r="D4482" s="86" t="s">
        <v>6341</v>
      </c>
      <c r="E4482" s="101">
        <v>30.27</v>
      </c>
    </row>
    <row r="4483" spans="2:5" ht="50.1" customHeight="1">
      <c r="B4483" s="86">
        <v>86919</v>
      </c>
      <c r="C4483" s="8" t="s">
        <v>4458</v>
      </c>
      <c r="D4483" s="86" t="s">
        <v>6341</v>
      </c>
      <c r="E4483" s="101">
        <v>665.74</v>
      </c>
    </row>
    <row r="4484" spans="2:5" ht="50.1" customHeight="1">
      <c r="B4484" s="86">
        <v>86920</v>
      </c>
      <c r="C4484" s="8" t="s">
        <v>4459</v>
      </c>
      <c r="D4484" s="86" t="s">
        <v>6341</v>
      </c>
      <c r="E4484" s="101">
        <v>637.11</v>
      </c>
    </row>
    <row r="4485" spans="2:5" ht="50.1" customHeight="1">
      <c r="B4485" s="86">
        <v>86921</v>
      </c>
      <c r="C4485" s="8" t="s">
        <v>4460</v>
      </c>
      <c r="D4485" s="86" t="s">
        <v>6341</v>
      </c>
      <c r="E4485" s="101">
        <v>652.84</v>
      </c>
    </row>
    <row r="4486" spans="2:5" ht="50.1" customHeight="1">
      <c r="B4486" s="86">
        <v>86922</v>
      </c>
      <c r="C4486" s="8" t="s">
        <v>4461</v>
      </c>
      <c r="D4486" s="86" t="s">
        <v>6341</v>
      </c>
      <c r="E4486" s="101">
        <v>531.99</v>
      </c>
    </row>
    <row r="4487" spans="2:5" ht="50.1" customHeight="1">
      <c r="B4487" s="86">
        <v>86923</v>
      </c>
      <c r="C4487" s="8" t="s">
        <v>4462</v>
      </c>
      <c r="D4487" s="86" t="s">
        <v>6341</v>
      </c>
      <c r="E4487" s="101">
        <v>409.73</v>
      </c>
    </row>
    <row r="4488" spans="2:5" ht="50.1" customHeight="1">
      <c r="B4488" s="86">
        <v>86924</v>
      </c>
      <c r="C4488" s="8" t="s">
        <v>4463</v>
      </c>
      <c r="D4488" s="86" t="s">
        <v>6341</v>
      </c>
      <c r="E4488" s="101">
        <v>425.46</v>
      </c>
    </row>
    <row r="4489" spans="2:5" ht="50.1" customHeight="1">
      <c r="B4489" s="86">
        <v>86925</v>
      </c>
      <c r="C4489" s="8" t="s">
        <v>4464</v>
      </c>
      <c r="D4489" s="86" t="s">
        <v>6341</v>
      </c>
      <c r="E4489" s="101">
        <v>355.5</v>
      </c>
    </row>
    <row r="4490" spans="2:5" ht="50.1" customHeight="1">
      <c r="B4490" s="86">
        <v>86926</v>
      </c>
      <c r="C4490" s="8" t="s">
        <v>4465</v>
      </c>
      <c r="D4490" s="86" t="s">
        <v>6341</v>
      </c>
      <c r="E4490" s="101">
        <v>371.23</v>
      </c>
    </row>
    <row r="4491" spans="2:5" ht="50.1" customHeight="1">
      <c r="B4491" s="86">
        <v>86927</v>
      </c>
      <c r="C4491" s="8" t="s">
        <v>4466</v>
      </c>
      <c r="D4491" s="86" t="s">
        <v>6341</v>
      </c>
      <c r="E4491" s="101">
        <v>222.9</v>
      </c>
    </row>
    <row r="4492" spans="2:5" ht="50.1" customHeight="1">
      <c r="B4492" s="86">
        <v>86928</v>
      </c>
      <c r="C4492" s="8" t="s">
        <v>4467</v>
      </c>
      <c r="D4492" s="86" t="s">
        <v>6341</v>
      </c>
      <c r="E4492" s="101">
        <v>238.63</v>
      </c>
    </row>
    <row r="4493" spans="2:5" ht="50.1" customHeight="1">
      <c r="B4493" s="86">
        <v>86929</v>
      </c>
      <c r="C4493" s="8" t="s">
        <v>4468</v>
      </c>
      <c r="D4493" s="86" t="s">
        <v>6341</v>
      </c>
      <c r="E4493" s="101">
        <v>215.68</v>
      </c>
    </row>
    <row r="4494" spans="2:5" ht="50.1" customHeight="1">
      <c r="B4494" s="86">
        <v>86930</v>
      </c>
      <c r="C4494" s="8" t="s">
        <v>4469</v>
      </c>
      <c r="D4494" s="86" t="s">
        <v>6341</v>
      </c>
      <c r="E4494" s="101">
        <v>231.41</v>
      </c>
    </row>
    <row r="4495" spans="2:5" ht="50.1" customHeight="1">
      <c r="B4495" s="86">
        <v>86931</v>
      </c>
      <c r="C4495" s="8" t="s">
        <v>4470</v>
      </c>
      <c r="D4495" s="86" t="s">
        <v>6341</v>
      </c>
      <c r="E4495" s="101">
        <v>369.66</v>
      </c>
    </row>
    <row r="4496" spans="2:5" ht="50.1" customHeight="1">
      <c r="B4496" s="86">
        <v>86932</v>
      </c>
      <c r="C4496" s="8" t="s">
        <v>4471</v>
      </c>
      <c r="D4496" s="86" t="s">
        <v>6341</v>
      </c>
      <c r="E4496" s="101">
        <v>389.74</v>
      </c>
    </row>
    <row r="4497" spans="2:5" ht="50.1" customHeight="1">
      <c r="B4497" s="86">
        <v>86933</v>
      </c>
      <c r="C4497" s="8" t="s">
        <v>4472</v>
      </c>
      <c r="D4497" s="86" t="s">
        <v>6341</v>
      </c>
      <c r="E4497" s="101">
        <v>280.91000000000003</v>
      </c>
    </row>
    <row r="4498" spans="2:5" ht="50.1" customHeight="1">
      <c r="B4498" s="86">
        <v>86934</v>
      </c>
      <c r="C4498" s="8" t="s">
        <v>4473</v>
      </c>
      <c r="D4498" s="86" t="s">
        <v>6341</v>
      </c>
      <c r="E4498" s="101">
        <v>273.69</v>
      </c>
    </row>
    <row r="4499" spans="2:5" ht="50.1" customHeight="1">
      <c r="B4499" s="86">
        <v>86935</v>
      </c>
      <c r="C4499" s="8" t="s">
        <v>4474</v>
      </c>
      <c r="D4499" s="86" t="s">
        <v>6341</v>
      </c>
      <c r="E4499" s="101">
        <v>184.42</v>
      </c>
    </row>
    <row r="4500" spans="2:5" ht="50.1" customHeight="1">
      <c r="B4500" s="86">
        <v>86936</v>
      </c>
      <c r="C4500" s="8" t="s">
        <v>4475</v>
      </c>
      <c r="D4500" s="86" t="s">
        <v>6341</v>
      </c>
      <c r="E4500" s="101">
        <v>285.27</v>
      </c>
    </row>
    <row r="4501" spans="2:5" ht="50.1" customHeight="1">
      <c r="B4501" s="86">
        <v>86937</v>
      </c>
      <c r="C4501" s="8" t="s">
        <v>4476</v>
      </c>
      <c r="D4501" s="86" t="s">
        <v>6341</v>
      </c>
      <c r="E4501" s="101">
        <v>137.47</v>
      </c>
    </row>
    <row r="4502" spans="2:5" ht="50.1" customHeight="1">
      <c r="B4502" s="86">
        <v>86938</v>
      </c>
      <c r="C4502" s="8" t="s">
        <v>4477</v>
      </c>
      <c r="D4502" s="86" t="s">
        <v>6341</v>
      </c>
      <c r="E4502" s="101">
        <v>238.32</v>
      </c>
    </row>
    <row r="4503" spans="2:5" ht="50.1" customHeight="1">
      <c r="B4503" s="86">
        <v>86939</v>
      </c>
      <c r="C4503" s="8" t="s">
        <v>4478</v>
      </c>
      <c r="D4503" s="86" t="s">
        <v>6341</v>
      </c>
      <c r="E4503" s="101">
        <v>263.66000000000003</v>
      </c>
    </row>
    <row r="4504" spans="2:5" ht="50.1" customHeight="1">
      <c r="B4504" s="86">
        <v>86940</v>
      </c>
      <c r="C4504" s="8" t="s">
        <v>4479</v>
      </c>
      <c r="D4504" s="86" t="s">
        <v>6341</v>
      </c>
      <c r="E4504" s="101">
        <v>619.35</v>
      </c>
    </row>
    <row r="4505" spans="2:5" ht="50.1" customHeight="1">
      <c r="B4505" s="86">
        <v>86941</v>
      </c>
      <c r="C4505" s="8" t="s">
        <v>4480</v>
      </c>
      <c r="D4505" s="86" t="s">
        <v>6341</v>
      </c>
      <c r="E4505" s="101">
        <v>492.69</v>
      </c>
    </row>
    <row r="4506" spans="2:5" ht="50.1" customHeight="1">
      <c r="B4506" s="86">
        <v>86942</v>
      </c>
      <c r="C4506" s="8" t="s">
        <v>4481</v>
      </c>
      <c r="D4506" s="86" t="s">
        <v>6341</v>
      </c>
      <c r="E4506" s="101">
        <v>172.8</v>
      </c>
    </row>
    <row r="4507" spans="2:5" ht="50.1" customHeight="1">
      <c r="B4507" s="86">
        <v>86943</v>
      </c>
      <c r="C4507" s="8" t="s">
        <v>4482</v>
      </c>
      <c r="D4507" s="86" t="s">
        <v>6341</v>
      </c>
      <c r="E4507" s="101">
        <v>165.58</v>
      </c>
    </row>
    <row r="4508" spans="2:5" ht="50.1" customHeight="1">
      <c r="B4508" s="86">
        <v>86947</v>
      </c>
      <c r="C4508" s="8" t="s">
        <v>4483</v>
      </c>
      <c r="D4508" s="86" t="s">
        <v>6341</v>
      </c>
      <c r="E4508" s="101">
        <v>680</v>
      </c>
    </row>
    <row r="4509" spans="2:5" ht="50.1" customHeight="1">
      <c r="B4509" s="86">
        <v>88571</v>
      </c>
      <c r="C4509" s="8" t="s">
        <v>4484</v>
      </c>
      <c r="D4509" s="86" t="s">
        <v>6341</v>
      </c>
      <c r="E4509" s="101">
        <v>39.020000000000003</v>
      </c>
    </row>
    <row r="4510" spans="2:5" ht="50.1" customHeight="1">
      <c r="B4510" s="86">
        <v>93396</v>
      </c>
      <c r="C4510" s="8" t="s">
        <v>4485</v>
      </c>
      <c r="D4510" s="86" t="s">
        <v>6341</v>
      </c>
      <c r="E4510" s="101">
        <v>452.25</v>
      </c>
    </row>
    <row r="4511" spans="2:5" ht="50.1" customHeight="1">
      <c r="B4511" s="86">
        <v>93441</v>
      </c>
      <c r="C4511" s="8" t="s">
        <v>4486</v>
      </c>
      <c r="D4511" s="86" t="s">
        <v>6341</v>
      </c>
      <c r="E4511" s="102">
        <v>784.83</v>
      </c>
    </row>
    <row r="4512" spans="2:5" ht="50.1" customHeight="1">
      <c r="B4512" s="86">
        <v>93442</v>
      </c>
      <c r="C4512" s="8" t="s">
        <v>4487</v>
      </c>
      <c r="D4512" s="86" t="s">
        <v>6341</v>
      </c>
      <c r="E4512" s="101">
        <v>801.14</v>
      </c>
    </row>
    <row r="4513" spans="2:5" ht="50.1" customHeight="1">
      <c r="B4513" s="86">
        <v>95469</v>
      </c>
      <c r="C4513" s="8" t="s">
        <v>4488</v>
      </c>
      <c r="D4513" s="86" t="s">
        <v>6341</v>
      </c>
      <c r="E4513" s="102">
        <v>168.72</v>
      </c>
    </row>
    <row r="4514" spans="2:5" ht="50.1" customHeight="1">
      <c r="B4514" s="86">
        <v>95470</v>
      </c>
      <c r="C4514" s="8" t="s">
        <v>4489</v>
      </c>
      <c r="D4514" s="86" t="s">
        <v>6341</v>
      </c>
      <c r="E4514" s="101">
        <v>174.32</v>
      </c>
    </row>
    <row r="4515" spans="2:5" ht="50.1" customHeight="1">
      <c r="B4515" s="86">
        <v>95471</v>
      </c>
      <c r="C4515" s="8" t="s">
        <v>4490</v>
      </c>
      <c r="D4515" s="86" t="s">
        <v>6341</v>
      </c>
      <c r="E4515" s="102">
        <v>626.26</v>
      </c>
    </row>
    <row r="4516" spans="2:5" ht="50.1" customHeight="1">
      <c r="B4516" s="86">
        <v>95472</v>
      </c>
      <c r="C4516" s="8" t="s">
        <v>4491</v>
      </c>
      <c r="D4516" s="86" t="s">
        <v>6341</v>
      </c>
      <c r="E4516" s="101">
        <v>631.86</v>
      </c>
    </row>
    <row r="4517" spans="2:5" ht="50.1" customHeight="1">
      <c r="B4517" s="86">
        <v>95542</v>
      </c>
      <c r="C4517" s="8" t="s">
        <v>4492</v>
      </c>
      <c r="D4517" s="86" t="s">
        <v>6341</v>
      </c>
      <c r="E4517" s="102">
        <v>21.28</v>
      </c>
    </row>
    <row r="4518" spans="2:5" ht="50.1" customHeight="1">
      <c r="B4518" s="86">
        <v>95543</v>
      </c>
      <c r="C4518" s="8" t="s">
        <v>4493</v>
      </c>
      <c r="D4518" s="86" t="s">
        <v>6341</v>
      </c>
      <c r="E4518" s="101">
        <v>34.58</v>
      </c>
    </row>
    <row r="4519" spans="2:5" ht="50.1" customHeight="1">
      <c r="B4519" s="86">
        <v>95544</v>
      </c>
      <c r="C4519" s="8" t="s">
        <v>4494</v>
      </c>
      <c r="D4519" s="86" t="s">
        <v>6341</v>
      </c>
      <c r="E4519" s="101">
        <v>26.85</v>
      </c>
    </row>
    <row r="4520" spans="2:5" ht="50.1" customHeight="1">
      <c r="B4520" s="86">
        <v>95545</v>
      </c>
      <c r="C4520" s="8" t="s">
        <v>4495</v>
      </c>
      <c r="D4520" s="86" t="s">
        <v>6341</v>
      </c>
      <c r="E4520" s="101">
        <v>26.26</v>
      </c>
    </row>
    <row r="4521" spans="2:5" ht="50.1" customHeight="1">
      <c r="B4521" s="86">
        <v>95546</v>
      </c>
      <c r="C4521" s="8" t="s">
        <v>4496</v>
      </c>
      <c r="D4521" s="86" t="s">
        <v>6341</v>
      </c>
      <c r="E4521" s="101">
        <v>80.16</v>
      </c>
    </row>
    <row r="4522" spans="2:5" ht="50.1" customHeight="1">
      <c r="B4522" s="86">
        <v>95547</v>
      </c>
      <c r="C4522" s="8" t="s">
        <v>4497</v>
      </c>
      <c r="D4522" s="86" t="s">
        <v>6341</v>
      </c>
      <c r="E4522" s="101">
        <v>51.9</v>
      </c>
    </row>
    <row r="4523" spans="2:5" ht="50.1" customHeight="1">
      <c r="B4523" s="86">
        <v>6087</v>
      </c>
      <c r="C4523" s="8" t="s">
        <v>4498</v>
      </c>
      <c r="D4523" s="86" t="s">
        <v>6341</v>
      </c>
      <c r="E4523" s="101">
        <v>20.12</v>
      </c>
    </row>
    <row r="4524" spans="2:5" ht="50.1" customHeight="1">
      <c r="B4524" s="86">
        <v>98052</v>
      </c>
      <c r="C4524" s="8" t="s">
        <v>4499</v>
      </c>
      <c r="D4524" s="86" t="s">
        <v>6341</v>
      </c>
      <c r="E4524" s="101">
        <v>1055.1400000000001</v>
      </c>
    </row>
    <row r="4525" spans="2:5" ht="50.1" customHeight="1">
      <c r="B4525" s="86">
        <v>98053</v>
      </c>
      <c r="C4525" s="8" t="s">
        <v>4500</v>
      </c>
      <c r="D4525" s="86" t="s">
        <v>6341</v>
      </c>
      <c r="E4525" s="101">
        <v>1550.22</v>
      </c>
    </row>
    <row r="4526" spans="2:5" ht="50.1" customHeight="1">
      <c r="B4526" s="86">
        <v>98054</v>
      </c>
      <c r="C4526" s="8" t="s">
        <v>4501</v>
      </c>
      <c r="D4526" s="86" t="s">
        <v>6341</v>
      </c>
      <c r="E4526" s="101">
        <v>2284.36</v>
      </c>
    </row>
    <row r="4527" spans="2:5" ht="50.1" customHeight="1">
      <c r="B4527" s="86">
        <v>98055</v>
      </c>
      <c r="C4527" s="8" t="s">
        <v>4502</v>
      </c>
      <c r="D4527" s="86" t="s">
        <v>6341</v>
      </c>
      <c r="E4527" s="101">
        <v>3027.19</v>
      </c>
    </row>
    <row r="4528" spans="2:5" ht="50.1" customHeight="1">
      <c r="B4528" s="86">
        <v>98056</v>
      </c>
      <c r="C4528" s="8" t="s">
        <v>4503</v>
      </c>
      <c r="D4528" s="86" t="s">
        <v>6341</v>
      </c>
      <c r="E4528" s="101">
        <v>3506.62</v>
      </c>
    </row>
    <row r="4529" spans="2:5" ht="50.1" customHeight="1">
      <c r="B4529" s="86">
        <v>98057</v>
      </c>
      <c r="C4529" s="8" t="s">
        <v>4504</v>
      </c>
      <c r="D4529" s="86" t="s">
        <v>6341</v>
      </c>
      <c r="E4529" s="101">
        <v>4635.43</v>
      </c>
    </row>
    <row r="4530" spans="2:5" ht="50.1" customHeight="1">
      <c r="B4530" s="86">
        <v>98066</v>
      </c>
      <c r="C4530" s="8" t="s">
        <v>4505</v>
      </c>
      <c r="D4530" s="86" t="s">
        <v>6341</v>
      </c>
      <c r="E4530" s="101">
        <v>3234.4</v>
      </c>
    </row>
    <row r="4531" spans="2:5" ht="50.1" customHeight="1">
      <c r="B4531" s="86">
        <v>98067</v>
      </c>
      <c r="C4531" s="8" t="s">
        <v>4506</v>
      </c>
      <c r="D4531" s="86" t="s">
        <v>6341</v>
      </c>
      <c r="E4531" s="101">
        <v>4320.6499999999996</v>
      </c>
    </row>
    <row r="4532" spans="2:5" ht="50.1" customHeight="1">
      <c r="B4532" s="86">
        <v>98068</v>
      </c>
      <c r="C4532" s="8" t="s">
        <v>4507</v>
      </c>
      <c r="D4532" s="86" t="s">
        <v>6341</v>
      </c>
      <c r="E4532" s="101">
        <v>6109.73</v>
      </c>
    </row>
    <row r="4533" spans="2:5" ht="50.1" customHeight="1">
      <c r="B4533" s="86">
        <v>98069</v>
      </c>
      <c r="C4533" s="8" t="s">
        <v>4508</v>
      </c>
      <c r="D4533" s="86" t="s">
        <v>6341</v>
      </c>
      <c r="E4533" s="101">
        <v>8195.81</v>
      </c>
    </row>
    <row r="4534" spans="2:5" ht="50.1" customHeight="1">
      <c r="B4534" s="86">
        <v>98070</v>
      </c>
      <c r="C4534" s="8" t="s">
        <v>4509</v>
      </c>
      <c r="D4534" s="86" t="s">
        <v>6341</v>
      </c>
      <c r="E4534" s="101">
        <v>9388.2800000000007</v>
      </c>
    </row>
    <row r="4535" spans="2:5" ht="50.1" customHeight="1">
      <c r="B4535" s="86">
        <v>98071</v>
      </c>
      <c r="C4535" s="8" t="s">
        <v>4510</v>
      </c>
      <c r="D4535" s="86" t="s">
        <v>6341</v>
      </c>
      <c r="E4535" s="101">
        <v>10294.870000000001</v>
      </c>
    </row>
    <row r="4536" spans="2:5" ht="50.1" customHeight="1">
      <c r="B4536" s="86">
        <v>98072</v>
      </c>
      <c r="C4536" s="8" t="s">
        <v>4511</v>
      </c>
      <c r="D4536" s="86" t="s">
        <v>6341</v>
      </c>
      <c r="E4536" s="101">
        <v>2712.06</v>
      </c>
    </row>
    <row r="4537" spans="2:5" ht="50.1" customHeight="1">
      <c r="B4537" s="86">
        <v>98073</v>
      </c>
      <c r="C4537" s="8" t="s">
        <v>4512</v>
      </c>
      <c r="D4537" s="86" t="s">
        <v>6341</v>
      </c>
      <c r="E4537" s="101">
        <v>4245.66</v>
      </c>
    </row>
    <row r="4538" spans="2:5" ht="50.1" customHeight="1">
      <c r="B4538" s="86">
        <v>98074</v>
      </c>
      <c r="C4538" s="8" t="s">
        <v>4513</v>
      </c>
      <c r="D4538" s="86" t="s">
        <v>6341</v>
      </c>
      <c r="E4538" s="101">
        <v>6602.47</v>
      </c>
    </row>
    <row r="4539" spans="2:5" ht="50.1" customHeight="1">
      <c r="B4539" s="86">
        <v>98075</v>
      </c>
      <c r="C4539" s="8" t="s">
        <v>4514</v>
      </c>
      <c r="D4539" s="86" t="s">
        <v>6341</v>
      </c>
      <c r="E4539" s="101">
        <v>8590.91</v>
      </c>
    </row>
    <row r="4540" spans="2:5" ht="50.1" customHeight="1">
      <c r="B4540" s="86">
        <v>98076</v>
      </c>
      <c r="C4540" s="8" t="s">
        <v>4515</v>
      </c>
      <c r="D4540" s="86" t="s">
        <v>6341</v>
      </c>
      <c r="E4540" s="101">
        <v>9905.84</v>
      </c>
    </row>
    <row r="4541" spans="2:5" ht="50.1" customHeight="1">
      <c r="B4541" s="86">
        <v>98077</v>
      </c>
      <c r="C4541" s="8" t="s">
        <v>4516</v>
      </c>
      <c r="D4541" s="86" t="s">
        <v>6341</v>
      </c>
      <c r="E4541" s="101">
        <v>11666.17</v>
      </c>
    </row>
    <row r="4542" spans="2:5" ht="50.1" customHeight="1">
      <c r="B4542" s="86">
        <v>98078</v>
      </c>
      <c r="C4542" s="8" t="s">
        <v>4517</v>
      </c>
      <c r="D4542" s="86" t="s">
        <v>6341</v>
      </c>
      <c r="E4542" s="101">
        <v>2729.01</v>
      </c>
    </row>
    <row r="4543" spans="2:5" ht="50.1" customHeight="1">
      <c r="B4543" s="86">
        <v>98079</v>
      </c>
      <c r="C4543" s="8" t="s">
        <v>4518</v>
      </c>
      <c r="D4543" s="86" t="s">
        <v>6341</v>
      </c>
      <c r="E4543" s="101">
        <v>4790.5600000000004</v>
      </c>
    </row>
    <row r="4544" spans="2:5" ht="50.1" customHeight="1">
      <c r="B4544" s="86">
        <v>98080</v>
      </c>
      <c r="C4544" s="8" t="s">
        <v>4519</v>
      </c>
      <c r="D4544" s="86" t="s">
        <v>6341</v>
      </c>
      <c r="E4544" s="101">
        <v>6174.92</v>
      </c>
    </row>
    <row r="4545" spans="2:5" ht="50.1" customHeight="1">
      <c r="B4545" s="86">
        <v>98081</v>
      </c>
      <c r="C4545" s="8" t="s">
        <v>4520</v>
      </c>
      <c r="D4545" s="86" t="s">
        <v>6341</v>
      </c>
      <c r="E4545" s="101">
        <v>9159.25</v>
      </c>
    </row>
    <row r="4546" spans="2:5" ht="50.1" customHeight="1">
      <c r="B4546" s="86">
        <v>98082</v>
      </c>
      <c r="C4546" s="8" t="s">
        <v>4521</v>
      </c>
      <c r="D4546" s="86" t="s">
        <v>6341</v>
      </c>
      <c r="E4546" s="101">
        <v>2470.88</v>
      </c>
    </row>
    <row r="4547" spans="2:5" ht="50.1" customHeight="1">
      <c r="B4547" s="86">
        <v>98083</v>
      </c>
      <c r="C4547" s="8" t="s">
        <v>4522</v>
      </c>
      <c r="D4547" s="86" t="s">
        <v>6341</v>
      </c>
      <c r="E4547" s="101">
        <v>3268.4</v>
      </c>
    </row>
    <row r="4548" spans="2:5" ht="50.1" customHeight="1">
      <c r="B4548" s="86">
        <v>98084</v>
      </c>
      <c r="C4548" s="8" t="s">
        <v>4523</v>
      </c>
      <c r="D4548" s="86" t="s">
        <v>6341</v>
      </c>
      <c r="E4548" s="101">
        <v>4595</v>
      </c>
    </row>
    <row r="4549" spans="2:5" ht="50.1" customHeight="1">
      <c r="B4549" s="86">
        <v>98085</v>
      </c>
      <c r="C4549" s="8" t="s">
        <v>4524</v>
      </c>
      <c r="D4549" s="86" t="s">
        <v>6341</v>
      </c>
      <c r="E4549" s="101">
        <v>6235.69</v>
      </c>
    </row>
    <row r="4550" spans="2:5" ht="50.1" customHeight="1">
      <c r="B4550" s="86">
        <v>98086</v>
      </c>
      <c r="C4550" s="8" t="s">
        <v>4525</v>
      </c>
      <c r="D4550" s="86" t="s">
        <v>6341</v>
      </c>
      <c r="E4550" s="101">
        <v>7049.48</v>
      </c>
    </row>
    <row r="4551" spans="2:5" ht="50.1" customHeight="1">
      <c r="B4551" s="86">
        <v>98087</v>
      </c>
      <c r="C4551" s="8" t="s">
        <v>4526</v>
      </c>
      <c r="D4551" s="86" t="s">
        <v>6341</v>
      </c>
      <c r="E4551" s="101">
        <v>7541.13</v>
      </c>
    </row>
    <row r="4552" spans="2:5" ht="50.1" customHeight="1">
      <c r="B4552" s="86">
        <v>98088</v>
      </c>
      <c r="C4552" s="8" t="s">
        <v>4527</v>
      </c>
      <c r="D4552" s="86" t="s">
        <v>6341</v>
      </c>
      <c r="E4552" s="101">
        <v>2114.31</v>
      </c>
    </row>
    <row r="4553" spans="2:5" ht="50.1" customHeight="1">
      <c r="B4553" s="86">
        <v>98089</v>
      </c>
      <c r="C4553" s="8" t="s">
        <v>4528</v>
      </c>
      <c r="D4553" s="86" t="s">
        <v>6341</v>
      </c>
      <c r="E4553" s="101">
        <v>3362.67</v>
      </c>
    </row>
    <row r="4554" spans="2:5" ht="50.1" customHeight="1">
      <c r="B4554" s="86">
        <v>98090</v>
      </c>
      <c r="C4554" s="8" t="s">
        <v>4529</v>
      </c>
      <c r="D4554" s="86" t="s">
        <v>6341</v>
      </c>
      <c r="E4554" s="101">
        <v>5308.81</v>
      </c>
    </row>
    <row r="4555" spans="2:5" ht="50.1" customHeight="1">
      <c r="B4555" s="86">
        <v>98091</v>
      </c>
      <c r="C4555" s="8" t="s">
        <v>4530</v>
      </c>
      <c r="D4555" s="86" t="s">
        <v>6341</v>
      </c>
      <c r="E4555" s="101">
        <v>6861.4</v>
      </c>
    </row>
    <row r="4556" spans="2:5" ht="50.1" customHeight="1">
      <c r="B4556" s="86">
        <v>98092</v>
      </c>
      <c r="C4556" s="8" t="s">
        <v>4531</v>
      </c>
      <c r="D4556" s="86" t="s">
        <v>6341</v>
      </c>
      <c r="E4556" s="101">
        <v>8083.68</v>
      </c>
    </row>
    <row r="4557" spans="2:5" ht="50.1" customHeight="1">
      <c r="B4557" s="86">
        <v>98093</v>
      </c>
      <c r="C4557" s="8" t="s">
        <v>4532</v>
      </c>
      <c r="D4557" s="86" t="s">
        <v>6341</v>
      </c>
      <c r="E4557" s="101">
        <v>9551.7900000000009</v>
      </c>
    </row>
    <row r="4558" spans="2:5" ht="50.1" customHeight="1">
      <c r="B4558" s="86">
        <v>98094</v>
      </c>
      <c r="C4558" s="8" t="s">
        <v>4533</v>
      </c>
      <c r="D4558" s="86" t="s">
        <v>6341</v>
      </c>
      <c r="E4558" s="101">
        <v>1724.09</v>
      </c>
    </row>
    <row r="4559" spans="2:5" ht="50.1" customHeight="1">
      <c r="B4559" s="86">
        <v>98099</v>
      </c>
      <c r="C4559" s="8" t="s">
        <v>4534</v>
      </c>
      <c r="D4559" s="86" t="s">
        <v>6341</v>
      </c>
      <c r="E4559" s="101">
        <v>2970.88</v>
      </c>
    </row>
    <row r="4560" spans="2:5" ht="50.1" customHeight="1">
      <c r="B4560" s="86">
        <v>98100</v>
      </c>
      <c r="C4560" s="8" t="s">
        <v>4535</v>
      </c>
      <c r="D4560" s="86" t="s">
        <v>6341</v>
      </c>
      <c r="E4560" s="101">
        <v>3902.59</v>
      </c>
    </row>
    <row r="4561" spans="2:5" ht="50.1" customHeight="1">
      <c r="B4561" s="86">
        <v>98101</v>
      </c>
      <c r="C4561" s="8" t="s">
        <v>4536</v>
      </c>
      <c r="D4561" s="86" t="s">
        <v>6341</v>
      </c>
      <c r="E4561" s="101">
        <v>5789.62</v>
      </c>
    </row>
    <row r="4562" spans="2:5" ht="50.1" customHeight="1">
      <c r="B4562" s="86">
        <v>98109</v>
      </c>
      <c r="C4562" s="8" t="s">
        <v>4537</v>
      </c>
      <c r="D4562" s="86" t="s">
        <v>6341</v>
      </c>
      <c r="E4562" s="101">
        <v>527.71</v>
      </c>
    </row>
    <row r="4563" spans="2:5" ht="50.1" customHeight="1">
      <c r="B4563" s="86">
        <v>98110</v>
      </c>
      <c r="C4563" s="8" t="s">
        <v>4538</v>
      </c>
      <c r="D4563" s="86" t="s">
        <v>6341</v>
      </c>
      <c r="E4563" s="101">
        <v>341.51</v>
      </c>
    </row>
    <row r="4564" spans="2:5" ht="50.1" customHeight="1">
      <c r="B4564" s="86">
        <v>98111</v>
      </c>
      <c r="C4564" s="8" t="s">
        <v>4539</v>
      </c>
      <c r="D4564" s="86" t="s">
        <v>6341</v>
      </c>
      <c r="E4564" s="101">
        <v>18.21</v>
      </c>
    </row>
    <row r="4565" spans="2:5" ht="50.1" customHeight="1">
      <c r="B4565" s="86">
        <v>98114</v>
      </c>
      <c r="C4565" s="8" t="s">
        <v>4540</v>
      </c>
      <c r="D4565" s="86" t="s">
        <v>6341</v>
      </c>
      <c r="E4565" s="101">
        <v>354.95</v>
      </c>
    </row>
    <row r="4566" spans="2:5" ht="50.1" customHeight="1">
      <c r="B4566" s="86">
        <v>98115</v>
      </c>
      <c r="C4566" s="8" t="s">
        <v>4541</v>
      </c>
      <c r="D4566" s="86" t="s">
        <v>6341</v>
      </c>
      <c r="E4566" s="101">
        <v>77.53</v>
      </c>
    </row>
    <row r="4567" spans="2:5" ht="50.1" customHeight="1">
      <c r="B4567" s="86">
        <v>89957</v>
      </c>
      <c r="C4567" s="8" t="s">
        <v>4542</v>
      </c>
      <c r="D4567" s="86" t="s">
        <v>6341</v>
      </c>
      <c r="E4567" s="101">
        <v>93.93</v>
      </c>
    </row>
    <row r="4568" spans="2:5" ht="50.1" customHeight="1">
      <c r="B4568" s="86">
        <v>89959</v>
      </c>
      <c r="C4568" s="8" t="s">
        <v>4543</v>
      </c>
      <c r="D4568" s="86" t="s">
        <v>6341</v>
      </c>
      <c r="E4568" s="101">
        <v>150.4</v>
      </c>
    </row>
    <row r="4569" spans="2:5" ht="50.1" customHeight="1">
      <c r="B4569" s="86" t="s">
        <v>4544</v>
      </c>
      <c r="C4569" s="8" t="s">
        <v>4545</v>
      </c>
      <c r="D4569" s="86" t="s">
        <v>6341</v>
      </c>
      <c r="E4569" s="101">
        <v>68.31</v>
      </c>
    </row>
    <row r="4570" spans="2:5" ht="50.1" customHeight="1">
      <c r="B4570" s="86" t="s">
        <v>4546</v>
      </c>
      <c r="C4570" s="8" t="s">
        <v>4547</v>
      </c>
      <c r="D4570" s="86" t="s">
        <v>6341</v>
      </c>
      <c r="E4570" s="101">
        <v>160.34</v>
      </c>
    </row>
    <row r="4571" spans="2:5" ht="50.1" customHeight="1">
      <c r="B4571" s="86">
        <v>89349</v>
      </c>
      <c r="C4571" s="8" t="s">
        <v>4548</v>
      </c>
      <c r="D4571" s="86" t="s">
        <v>6341</v>
      </c>
      <c r="E4571" s="101">
        <v>20.83</v>
      </c>
    </row>
    <row r="4572" spans="2:5" ht="50.1" customHeight="1">
      <c r="B4572" s="86">
        <v>89351</v>
      </c>
      <c r="C4572" s="8" t="s">
        <v>16528</v>
      </c>
      <c r="D4572" s="86" t="s">
        <v>6341</v>
      </c>
      <c r="E4572" s="101">
        <v>23.6</v>
      </c>
    </row>
    <row r="4573" spans="2:5" ht="50.1" customHeight="1">
      <c r="B4573" s="86">
        <v>89352</v>
      </c>
      <c r="C4573" s="8" t="s">
        <v>4549</v>
      </c>
      <c r="D4573" s="86" t="s">
        <v>6341</v>
      </c>
      <c r="E4573" s="101">
        <v>26.71</v>
      </c>
    </row>
    <row r="4574" spans="2:5" ht="50.1" customHeight="1">
      <c r="B4574" s="86">
        <v>89353</v>
      </c>
      <c r="C4574" s="8" t="s">
        <v>4550</v>
      </c>
      <c r="D4574" s="86" t="s">
        <v>6341</v>
      </c>
      <c r="E4574" s="101">
        <v>27.81</v>
      </c>
    </row>
    <row r="4575" spans="2:5" ht="50.1" customHeight="1">
      <c r="B4575" s="86">
        <v>89354</v>
      </c>
      <c r="C4575" s="8" t="s">
        <v>4551</v>
      </c>
      <c r="D4575" s="86" t="s">
        <v>6341</v>
      </c>
      <c r="E4575" s="101">
        <v>181.21</v>
      </c>
    </row>
    <row r="4576" spans="2:5" ht="50.1" customHeight="1">
      <c r="B4576" s="86">
        <v>89969</v>
      </c>
      <c r="C4576" s="8" t="s">
        <v>4552</v>
      </c>
      <c r="D4576" s="86" t="s">
        <v>6341</v>
      </c>
      <c r="E4576" s="101">
        <v>29.95</v>
      </c>
    </row>
    <row r="4577" spans="2:5" ht="50.1" customHeight="1">
      <c r="B4577" s="86">
        <v>89970</v>
      </c>
      <c r="C4577" s="8" t="s">
        <v>4553</v>
      </c>
      <c r="D4577" s="86" t="s">
        <v>6341</v>
      </c>
      <c r="E4577" s="101">
        <v>32.86</v>
      </c>
    </row>
    <row r="4578" spans="2:5" ht="50.1" customHeight="1">
      <c r="B4578" s="86">
        <v>89971</v>
      </c>
      <c r="C4578" s="8" t="s">
        <v>4554</v>
      </c>
      <c r="D4578" s="86" t="s">
        <v>6341</v>
      </c>
      <c r="E4578" s="101">
        <v>34.130000000000003</v>
      </c>
    </row>
    <row r="4579" spans="2:5" ht="50.1" customHeight="1">
      <c r="B4579" s="86">
        <v>89972</v>
      </c>
      <c r="C4579" s="8" t="s">
        <v>4555</v>
      </c>
      <c r="D4579" s="86" t="s">
        <v>6341</v>
      </c>
      <c r="E4579" s="101">
        <v>36.590000000000003</v>
      </c>
    </row>
    <row r="4580" spans="2:5" ht="50.1" customHeight="1">
      <c r="B4580" s="86">
        <v>89973</v>
      </c>
      <c r="C4580" s="8" t="s">
        <v>4556</v>
      </c>
      <c r="D4580" s="86" t="s">
        <v>6341</v>
      </c>
      <c r="E4580" s="101">
        <v>310.05</v>
      </c>
    </row>
    <row r="4581" spans="2:5" ht="50.1" customHeight="1">
      <c r="B4581" s="86">
        <v>89974</v>
      </c>
      <c r="C4581" s="8" t="s">
        <v>4557</v>
      </c>
      <c r="D4581" s="86" t="s">
        <v>6341</v>
      </c>
      <c r="E4581" s="101">
        <v>186.5</v>
      </c>
    </row>
    <row r="4582" spans="2:5" ht="50.1" customHeight="1">
      <c r="B4582" s="86">
        <v>89984</v>
      </c>
      <c r="C4582" s="8" t="s">
        <v>4558</v>
      </c>
      <c r="D4582" s="86" t="s">
        <v>6341</v>
      </c>
      <c r="E4582" s="101">
        <v>56.13</v>
      </c>
    </row>
    <row r="4583" spans="2:5" ht="50.1" customHeight="1">
      <c r="B4583" s="86">
        <v>89985</v>
      </c>
      <c r="C4583" s="8" t="s">
        <v>4559</v>
      </c>
      <c r="D4583" s="86" t="s">
        <v>6341</v>
      </c>
      <c r="E4583" s="101">
        <v>57.73</v>
      </c>
    </row>
    <row r="4584" spans="2:5" ht="50.1" customHeight="1">
      <c r="B4584" s="86">
        <v>89986</v>
      </c>
      <c r="C4584" s="8" t="s">
        <v>4560</v>
      </c>
      <c r="D4584" s="86" t="s">
        <v>6341</v>
      </c>
      <c r="E4584" s="101">
        <v>54.78</v>
      </c>
    </row>
    <row r="4585" spans="2:5" ht="50.1" customHeight="1">
      <c r="B4585" s="86">
        <v>89987</v>
      </c>
      <c r="C4585" s="8" t="s">
        <v>4561</v>
      </c>
      <c r="D4585" s="86" t="s">
        <v>6341</v>
      </c>
      <c r="E4585" s="101">
        <v>60.68</v>
      </c>
    </row>
    <row r="4586" spans="2:5" ht="50.1" customHeight="1">
      <c r="B4586" s="86">
        <v>90371</v>
      </c>
      <c r="C4586" s="8" t="s">
        <v>4562</v>
      </c>
      <c r="D4586" s="86" t="s">
        <v>6341</v>
      </c>
      <c r="E4586" s="101">
        <v>21.74</v>
      </c>
    </row>
    <row r="4587" spans="2:5" ht="50.1" customHeight="1">
      <c r="B4587" s="86">
        <v>94489</v>
      </c>
      <c r="C4587" s="8" t="s">
        <v>4563</v>
      </c>
      <c r="D4587" s="86" t="s">
        <v>6341</v>
      </c>
      <c r="E4587" s="101">
        <v>18.39</v>
      </c>
    </row>
    <row r="4588" spans="2:5" ht="50.1" customHeight="1">
      <c r="B4588" s="86">
        <v>94490</v>
      </c>
      <c r="C4588" s="8" t="s">
        <v>4564</v>
      </c>
      <c r="D4588" s="86" t="s">
        <v>6341</v>
      </c>
      <c r="E4588" s="101">
        <v>30.84</v>
      </c>
    </row>
    <row r="4589" spans="2:5" ht="50.1" customHeight="1">
      <c r="B4589" s="86">
        <v>94491</v>
      </c>
      <c r="C4589" s="8" t="s">
        <v>4565</v>
      </c>
      <c r="D4589" s="86" t="s">
        <v>6341</v>
      </c>
      <c r="E4589" s="101">
        <v>42.36</v>
      </c>
    </row>
    <row r="4590" spans="2:5" ht="50.1" customHeight="1">
      <c r="B4590" s="86">
        <v>94492</v>
      </c>
      <c r="C4590" s="8" t="s">
        <v>4566</v>
      </c>
      <c r="D4590" s="86" t="s">
        <v>6341</v>
      </c>
      <c r="E4590" s="101">
        <v>43.44</v>
      </c>
    </row>
    <row r="4591" spans="2:5" ht="50.1" customHeight="1">
      <c r="B4591" s="86">
        <v>94493</v>
      </c>
      <c r="C4591" s="8" t="s">
        <v>4567</v>
      </c>
      <c r="D4591" s="86" t="s">
        <v>6341</v>
      </c>
      <c r="E4591" s="101">
        <v>78.900000000000006</v>
      </c>
    </row>
    <row r="4592" spans="2:5" ht="50.1" customHeight="1">
      <c r="B4592" s="86">
        <v>94494</v>
      </c>
      <c r="C4592" s="8" t="s">
        <v>4568</v>
      </c>
      <c r="D4592" s="86" t="s">
        <v>6341</v>
      </c>
      <c r="E4592" s="101">
        <v>46.18</v>
      </c>
    </row>
    <row r="4593" spans="2:5" ht="50.1" customHeight="1">
      <c r="B4593" s="86">
        <v>94495</v>
      </c>
      <c r="C4593" s="8" t="s">
        <v>4569</v>
      </c>
      <c r="D4593" s="86" t="s">
        <v>6341</v>
      </c>
      <c r="E4593" s="101">
        <v>58.49</v>
      </c>
    </row>
    <row r="4594" spans="2:5" ht="50.1" customHeight="1">
      <c r="B4594" s="86">
        <v>94496</v>
      </c>
      <c r="C4594" s="8" t="s">
        <v>4570</v>
      </c>
      <c r="D4594" s="86" t="s">
        <v>6341</v>
      </c>
      <c r="E4594" s="101">
        <v>71.23</v>
      </c>
    </row>
    <row r="4595" spans="2:5" ht="50.1" customHeight="1">
      <c r="B4595" s="86">
        <v>94497</v>
      </c>
      <c r="C4595" s="8" t="s">
        <v>4571</v>
      </c>
      <c r="D4595" s="86" t="s">
        <v>6341</v>
      </c>
      <c r="E4595" s="101">
        <v>83.25</v>
      </c>
    </row>
    <row r="4596" spans="2:5" ht="50.1" customHeight="1">
      <c r="B4596" s="86">
        <v>94498</v>
      </c>
      <c r="C4596" s="8" t="s">
        <v>4572</v>
      </c>
      <c r="D4596" s="86" t="s">
        <v>6341</v>
      </c>
      <c r="E4596" s="101">
        <v>107.08</v>
      </c>
    </row>
    <row r="4597" spans="2:5" ht="50.1" customHeight="1">
      <c r="B4597" s="86">
        <v>94499</v>
      </c>
      <c r="C4597" s="8" t="s">
        <v>4573</v>
      </c>
      <c r="D4597" s="86" t="s">
        <v>6341</v>
      </c>
      <c r="E4597" s="101">
        <v>193.51</v>
      </c>
    </row>
    <row r="4598" spans="2:5" ht="50.1" customHeight="1">
      <c r="B4598" s="86">
        <v>94500</v>
      </c>
      <c r="C4598" s="8" t="s">
        <v>4574</v>
      </c>
      <c r="D4598" s="86" t="s">
        <v>6341</v>
      </c>
      <c r="E4598" s="101">
        <v>229.8</v>
      </c>
    </row>
    <row r="4599" spans="2:5" ht="50.1" customHeight="1">
      <c r="B4599" s="86">
        <v>94501</v>
      </c>
      <c r="C4599" s="8" t="s">
        <v>4575</v>
      </c>
      <c r="D4599" s="86" t="s">
        <v>6341</v>
      </c>
      <c r="E4599" s="101">
        <v>448.77</v>
      </c>
    </row>
    <row r="4600" spans="2:5" ht="50.1" customHeight="1">
      <c r="B4600" s="86">
        <v>94792</v>
      </c>
      <c r="C4600" s="8" t="s">
        <v>4576</v>
      </c>
      <c r="D4600" s="86" t="s">
        <v>6341</v>
      </c>
      <c r="E4600" s="101">
        <v>88.44</v>
      </c>
    </row>
    <row r="4601" spans="2:5" ht="50.1" customHeight="1">
      <c r="B4601" s="86">
        <v>94793</v>
      </c>
      <c r="C4601" s="8" t="s">
        <v>4577</v>
      </c>
      <c r="D4601" s="86" t="s">
        <v>6341</v>
      </c>
      <c r="E4601" s="101">
        <v>113.8</v>
      </c>
    </row>
    <row r="4602" spans="2:5" ht="50.1" customHeight="1">
      <c r="B4602" s="86">
        <v>94794</v>
      </c>
      <c r="C4602" s="8" t="s">
        <v>4578</v>
      </c>
      <c r="D4602" s="86" t="s">
        <v>6341</v>
      </c>
      <c r="E4602" s="101">
        <v>117.86</v>
      </c>
    </row>
    <row r="4603" spans="2:5" ht="50.1" customHeight="1">
      <c r="B4603" s="86">
        <v>94795</v>
      </c>
      <c r="C4603" s="8" t="s">
        <v>16529</v>
      </c>
      <c r="D4603" s="86" t="s">
        <v>6341</v>
      </c>
      <c r="E4603" s="101">
        <v>16.149999999999999</v>
      </c>
    </row>
    <row r="4604" spans="2:5" ht="50.1" customHeight="1">
      <c r="B4604" s="86">
        <v>94796</v>
      </c>
      <c r="C4604" s="8" t="s">
        <v>16530</v>
      </c>
      <c r="D4604" s="86" t="s">
        <v>6341</v>
      </c>
      <c r="E4604" s="101">
        <v>19.29</v>
      </c>
    </row>
    <row r="4605" spans="2:5" ht="50.1" customHeight="1">
      <c r="B4605" s="86">
        <v>94797</v>
      </c>
      <c r="C4605" s="8" t="s">
        <v>16531</v>
      </c>
      <c r="D4605" s="86" t="s">
        <v>6341</v>
      </c>
      <c r="E4605" s="101">
        <v>28.96</v>
      </c>
    </row>
    <row r="4606" spans="2:5" ht="50.1" customHeight="1">
      <c r="B4606" s="86">
        <v>94798</v>
      </c>
      <c r="C4606" s="8" t="s">
        <v>16532</v>
      </c>
      <c r="D4606" s="86" t="s">
        <v>6341</v>
      </c>
      <c r="E4606" s="101">
        <v>60.15</v>
      </c>
    </row>
    <row r="4607" spans="2:5" ht="50.1" customHeight="1">
      <c r="B4607" s="86">
        <v>94799</v>
      </c>
      <c r="C4607" s="8" t="s">
        <v>16533</v>
      </c>
      <c r="D4607" s="86" t="s">
        <v>6341</v>
      </c>
      <c r="E4607" s="101">
        <v>59.2</v>
      </c>
    </row>
    <row r="4608" spans="2:5" ht="50.1" customHeight="1">
      <c r="B4608" s="86">
        <v>94800</v>
      </c>
      <c r="C4608" s="8" t="s">
        <v>16534</v>
      </c>
      <c r="D4608" s="86" t="s">
        <v>6341</v>
      </c>
      <c r="E4608" s="101">
        <v>99.21</v>
      </c>
    </row>
    <row r="4609" spans="2:5" ht="50.1" customHeight="1">
      <c r="B4609" s="86">
        <v>95248</v>
      </c>
      <c r="C4609" s="8" t="s">
        <v>4579</v>
      </c>
      <c r="D4609" s="86" t="s">
        <v>6341</v>
      </c>
      <c r="E4609" s="101">
        <v>55.14</v>
      </c>
    </row>
    <row r="4610" spans="2:5" ht="50.1" customHeight="1">
      <c r="B4610" s="86">
        <v>95249</v>
      </c>
      <c r="C4610" s="8" t="s">
        <v>4580</v>
      </c>
      <c r="D4610" s="86" t="s">
        <v>6341</v>
      </c>
      <c r="E4610" s="101">
        <v>59.8</v>
      </c>
    </row>
    <row r="4611" spans="2:5" ht="50.1" customHeight="1">
      <c r="B4611" s="86">
        <v>95250</v>
      </c>
      <c r="C4611" s="8" t="s">
        <v>4581</v>
      </c>
      <c r="D4611" s="86" t="s">
        <v>6341</v>
      </c>
      <c r="E4611" s="101">
        <v>72.02</v>
      </c>
    </row>
    <row r="4612" spans="2:5" ht="50.1" customHeight="1">
      <c r="B4612" s="86">
        <v>95251</v>
      </c>
      <c r="C4612" s="8" t="s">
        <v>4582</v>
      </c>
      <c r="D4612" s="86" t="s">
        <v>6341</v>
      </c>
      <c r="E4612" s="101">
        <v>95.69</v>
      </c>
    </row>
    <row r="4613" spans="2:5" ht="50.1" customHeight="1">
      <c r="B4613" s="86">
        <v>95252</v>
      </c>
      <c r="C4613" s="8" t="s">
        <v>4583</v>
      </c>
      <c r="D4613" s="86" t="s">
        <v>6341</v>
      </c>
      <c r="E4613" s="101">
        <v>110.08</v>
      </c>
    </row>
    <row r="4614" spans="2:5" ht="50.1" customHeight="1">
      <c r="B4614" s="86">
        <v>95253</v>
      </c>
      <c r="C4614" s="8" t="s">
        <v>4584</v>
      </c>
      <c r="D4614" s="86" t="s">
        <v>6341</v>
      </c>
      <c r="E4614" s="101">
        <v>157.09</v>
      </c>
    </row>
    <row r="4615" spans="2:5" ht="50.1" customHeight="1">
      <c r="B4615" s="86">
        <v>99619</v>
      </c>
      <c r="C4615" s="8" t="s">
        <v>16535</v>
      </c>
      <c r="D4615" s="86" t="s">
        <v>6341</v>
      </c>
      <c r="E4615" s="101">
        <v>51.29</v>
      </c>
    </row>
    <row r="4616" spans="2:5" ht="50.1" customHeight="1">
      <c r="B4616" s="86">
        <v>99620</v>
      </c>
      <c r="C4616" s="8" t="s">
        <v>16536</v>
      </c>
      <c r="D4616" s="86" t="s">
        <v>6341</v>
      </c>
      <c r="E4616" s="101">
        <v>85.73</v>
      </c>
    </row>
    <row r="4617" spans="2:5" ht="50.1" customHeight="1">
      <c r="B4617" s="86">
        <v>99621</v>
      </c>
      <c r="C4617" s="8" t="s">
        <v>16537</v>
      </c>
      <c r="D4617" s="86" t="s">
        <v>6341</v>
      </c>
      <c r="E4617" s="102">
        <v>116.53</v>
      </c>
    </row>
    <row r="4618" spans="2:5" ht="50.1" customHeight="1">
      <c r="B4618" s="86">
        <v>99622</v>
      </c>
      <c r="C4618" s="8" t="s">
        <v>16538</v>
      </c>
      <c r="D4618" s="86" t="s">
        <v>6341</v>
      </c>
      <c r="E4618" s="101">
        <v>127.23</v>
      </c>
    </row>
    <row r="4619" spans="2:5" ht="50.1" customHeight="1">
      <c r="B4619" s="86">
        <v>99623</v>
      </c>
      <c r="C4619" s="8" t="s">
        <v>16539</v>
      </c>
      <c r="D4619" s="86" t="s">
        <v>6341</v>
      </c>
      <c r="E4619" s="101">
        <v>169.18</v>
      </c>
    </row>
    <row r="4620" spans="2:5" ht="50.1" customHeight="1">
      <c r="B4620" s="86">
        <v>99624</v>
      </c>
      <c r="C4620" s="8" t="s">
        <v>16540</v>
      </c>
      <c r="D4620" s="86" t="s">
        <v>6341</v>
      </c>
      <c r="E4620" s="101">
        <v>230.49</v>
      </c>
    </row>
    <row r="4621" spans="2:5" ht="50.1" customHeight="1">
      <c r="B4621" s="86">
        <v>99625</v>
      </c>
      <c r="C4621" s="8" t="s">
        <v>16541</v>
      </c>
      <c r="D4621" s="86" t="s">
        <v>6341</v>
      </c>
      <c r="E4621" s="101">
        <v>309.33999999999997</v>
      </c>
    </row>
    <row r="4622" spans="2:5" ht="50.1" customHeight="1">
      <c r="B4622" s="86">
        <v>99626</v>
      </c>
      <c r="C4622" s="8" t="s">
        <v>16542</v>
      </c>
      <c r="D4622" s="86" t="s">
        <v>6341</v>
      </c>
      <c r="E4622" s="101">
        <v>464.51</v>
      </c>
    </row>
    <row r="4623" spans="2:5" ht="50.1" customHeight="1">
      <c r="B4623" s="86">
        <v>99627</v>
      </c>
      <c r="C4623" s="8" t="s">
        <v>16543</v>
      </c>
      <c r="D4623" s="86" t="s">
        <v>6341</v>
      </c>
      <c r="E4623" s="101">
        <v>52.35</v>
      </c>
    </row>
    <row r="4624" spans="2:5" ht="50.1" customHeight="1">
      <c r="B4624" s="86">
        <v>99628</v>
      </c>
      <c r="C4624" s="8" t="s">
        <v>16544</v>
      </c>
      <c r="D4624" s="86" t="s">
        <v>6341</v>
      </c>
      <c r="E4624" s="101">
        <v>35.229999999999997</v>
      </c>
    </row>
    <row r="4625" spans="2:5" ht="50.1" customHeight="1">
      <c r="B4625" s="86">
        <v>99629</v>
      </c>
      <c r="C4625" s="8" t="s">
        <v>16545</v>
      </c>
      <c r="D4625" s="86" t="s">
        <v>6341</v>
      </c>
      <c r="E4625" s="101">
        <v>56.25</v>
      </c>
    </row>
    <row r="4626" spans="2:5" ht="50.1" customHeight="1">
      <c r="B4626" s="86">
        <v>99630</v>
      </c>
      <c r="C4626" s="8" t="s">
        <v>16546</v>
      </c>
      <c r="D4626" s="86" t="s">
        <v>6341</v>
      </c>
      <c r="E4626" s="101">
        <v>72.489999999999995</v>
      </c>
    </row>
    <row r="4627" spans="2:5" ht="50.1" customHeight="1">
      <c r="B4627" s="86">
        <v>99631</v>
      </c>
      <c r="C4627" s="8" t="s">
        <v>16547</v>
      </c>
      <c r="D4627" s="86" t="s">
        <v>6341</v>
      </c>
      <c r="E4627" s="101">
        <v>79.64</v>
      </c>
    </row>
    <row r="4628" spans="2:5" ht="50.1" customHeight="1">
      <c r="B4628" s="86">
        <v>99632</v>
      </c>
      <c r="C4628" s="8" t="s">
        <v>16548</v>
      </c>
      <c r="D4628" s="86" t="s">
        <v>6341</v>
      </c>
      <c r="E4628" s="101">
        <v>105.54</v>
      </c>
    </row>
    <row r="4629" spans="2:5" ht="50.1" customHeight="1">
      <c r="B4629" s="86">
        <v>99633</v>
      </c>
      <c r="C4629" s="8" t="s">
        <v>16549</v>
      </c>
      <c r="D4629" s="86" t="s">
        <v>6341</v>
      </c>
      <c r="E4629" s="101">
        <v>200.47</v>
      </c>
    </row>
    <row r="4630" spans="2:5" ht="50.1" customHeight="1">
      <c r="B4630" s="86">
        <v>99634</v>
      </c>
      <c r="C4630" s="8" t="s">
        <v>16550</v>
      </c>
      <c r="D4630" s="86" t="s">
        <v>6341</v>
      </c>
      <c r="E4630" s="101">
        <v>327.52</v>
      </c>
    </row>
    <row r="4631" spans="2:5" ht="50.1" customHeight="1">
      <c r="B4631" s="86">
        <v>99635</v>
      </c>
      <c r="C4631" s="8" t="s">
        <v>16551</v>
      </c>
      <c r="D4631" s="86" t="s">
        <v>6341</v>
      </c>
      <c r="E4631" s="101">
        <v>210.97</v>
      </c>
    </row>
    <row r="4632" spans="2:5" ht="50.1" customHeight="1">
      <c r="B4632" s="86">
        <v>95634</v>
      </c>
      <c r="C4632" s="8" t="s">
        <v>4585</v>
      </c>
      <c r="D4632" s="86" t="s">
        <v>6341</v>
      </c>
      <c r="E4632" s="101">
        <v>102.43</v>
      </c>
    </row>
    <row r="4633" spans="2:5" ht="50.1" customHeight="1">
      <c r="B4633" s="86">
        <v>95635</v>
      </c>
      <c r="C4633" s="8" t="s">
        <v>4586</v>
      </c>
      <c r="D4633" s="86" t="s">
        <v>6341</v>
      </c>
      <c r="E4633" s="101">
        <v>111.14</v>
      </c>
    </row>
    <row r="4634" spans="2:5" ht="50.1" customHeight="1">
      <c r="B4634" s="86">
        <v>95637</v>
      </c>
      <c r="C4634" s="8" t="s">
        <v>4587</v>
      </c>
      <c r="D4634" s="86" t="s">
        <v>6341</v>
      </c>
      <c r="E4634" s="101">
        <v>358.06</v>
      </c>
    </row>
    <row r="4635" spans="2:5" ht="50.1" customHeight="1">
      <c r="B4635" s="86">
        <v>95638</v>
      </c>
      <c r="C4635" s="8" t="s">
        <v>4588</v>
      </c>
      <c r="D4635" s="86" t="s">
        <v>6341</v>
      </c>
      <c r="E4635" s="101">
        <v>434.8</v>
      </c>
    </row>
    <row r="4636" spans="2:5" ht="50.1" customHeight="1">
      <c r="B4636" s="86">
        <v>95639</v>
      </c>
      <c r="C4636" s="8" t="s">
        <v>4589</v>
      </c>
      <c r="D4636" s="86" t="s">
        <v>6341</v>
      </c>
      <c r="E4636" s="101">
        <v>552.15</v>
      </c>
    </row>
    <row r="4637" spans="2:5" ht="50.1" customHeight="1">
      <c r="B4637" s="86">
        <v>95641</v>
      </c>
      <c r="C4637" s="8" t="s">
        <v>4590</v>
      </c>
      <c r="D4637" s="86" t="s">
        <v>6341</v>
      </c>
      <c r="E4637" s="101">
        <v>189.22</v>
      </c>
    </row>
    <row r="4638" spans="2:5" ht="50.1" customHeight="1">
      <c r="B4638" s="86">
        <v>95642</v>
      </c>
      <c r="C4638" s="8" t="s">
        <v>4591</v>
      </c>
      <c r="D4638" s="86" t="s">
        <v>6341</v>
      </c>
      <c r="E4638" s="101">
        <v>279.83</v>
      </c>
    </row>
    <row r="4639" spans="2:5" ht="50.1" customHeight="1">
      <c r="B4639" s="86">
        <v>95643</v>
      </c>
      <c r="C4639" s="8" t="s">
        <v>4592</v>
      </c>
      <c r="D4639" s="86" t="s">
        <v>6341</v>
      </c>
      <c r="E4639" s="101">
        <v>366.3</v>
      </c>
    </row>
    <row r="4640" spans="2:5" ht="50.1" customHeight="1">
      <c r="B4640" s="86">
        <v>95644</v>
      </c>
      <c r="C4640" s="8" t="s">
        <v>4593</v>
      </c>
      <c r="D4640" s="86" t="s">
        <v>6341</v>
      </c>
      <c r="E4640" s="101">
        <v>137.24</v>
      </c>
    </row>
    <row r="4641" spans="2:5" ht="50.1" customHeight="1">
      <c r="B4641" s="86">
        <v>95645</v>
      </c>
      <c r="C4641" s="8" t="s">
        <v>4594</v>
      </c>
      <c r="D4641" s="86" t="s">
        <v>6341</v>
      </c>
      <c r="E4641" s="101">
        <v>251.94</v>
      </c>
    </row>
    <row r="4642" spans="2:5" ht="50.1" customHeight="1">
      <c r="B4642" s="86">
        <v>95646</v>
      </c>
      <c r="C4642" s="8" t="s">
        <v>4595</v>
      </c>
      <c r="D4642" s="86" t="s">
        <v>6341</v>
      </c>
      <c r="E4642" s="101">
        <v>375.44</v>
      </c>
    </row>
    <row r="4643" spans="2:5" ht="50.1" customHeight="1">
      <c r="B4643" s="86">
        <v>95647</v>
      </c>
      <c r="C4643" s="8" t="s">
        <v>4596</v>
      </c>
      <c r="D4643" s="86" t="s">
        <v>6341</v>
      </c>
      <c r="E4643" s="101">
        <v>492.55</v>
      </c>
    </row>
    <row r="4644" spans="2:5" ht="50.1" customHeight="1">
      <c r="B4644" s="86">
        <v>95673</v>
      </c>
      <c r="C4644" s="8" t="s">
        <v>4597</v>
      </c>
      <c r="D4644" s="86" t="s">
        <v>6341</v>
      </c>
      <c r="E4644" s="101">
        <v>156.22</v>
      </c>
    </row>
    <row r="4645" spans="2:5" ht="50.1" customHeight="1">
      <c r="B4645" s="86">
        <v>95674</v>
      </c>
      <c r="C4645" s="8" t="s">
        <v>4598</v>
      </c>
      <c r="D4645" s="86" t="s">
        <v>6341</v>
      </c>
      <c r="E4645" s="101">
        <v>166.62</v>
      </c>
    </row>
    <row r="4646" spans="2:5" ht="50.1" customHeight="1">
      <c r="B4646" s="86">
        <v>95675</v>
      </c>
      <c r="C4646" s="8" t="s">
        <v>4599</v>
      </c>
      <c r="D4646" s="86" t="s">
        <v>6341</v>
      </c>
      <c r="E4646" s="101">
        <v>204.31</v>
      </c>
    </row>
    <row r="4647" spans="2:5" ht="50.1" customHeight="1">
      <c r="B4647" s="86">
        <v>95676</v>
      </c>
      <c r="C4647" s="8" t="s">
        <v>4600</v>
      </c>
      <c r="D4647" s="86" t="s">
        <v>6341</v>
      </c>
      <c r="E4647" s="101">
        <v>70.510000000000005</v>
      </c>
    </row>
    <row r="4648" spans="2:5" ht="50.1" customHeight="1">
      <c r="B4648" s="86">
        <v>97741</v>
      </c>
      <c r="C4648" s="8" t="s">
        <v>4601</v>
      </c>
      <c r="D4648" s="86" t="s">
        <v>6341</v>
      </c>
      <c r="E4648" s="101">
        <v>105.56</v>
      </c>
    </row>
    <row r="4649" spans="2:5" ht="50.1" customHeight="1">
      <c r="B4649" s="86">
        <v>72285</v>
      </c>
      <c r="C4649" s="8" t="s">
        <v>4602</v>
      </c>
      <c r="D4649" s="86" t="s">
        <v>6341</v>
      </c>
      <c r="E4649" s="101">
        <v>71.739999999999995</v>
      </c>
    </row>
    <row r="4650" spans="2:5" ht="50.1" customHeight="1">
      <c r="B4650" s="86">
        <v>90436</v>
      </c>
      <c r="C4650" s="8" t="s">
        <v>4603</v>
      </c>
      <c r="D4650" s="86" t="s">
        <v>6341</v>
      </c>
      <c r="E4650" s="101">
        <v>10.029999999999999</v>
      </c>
    </row>
    <row r="4651" spans="2:5" ht="50.1" customHeight="1">
      <c r="B4651" s="86">
        <v>90437</v>
      </c>
      <c r="C4651" s="8" t="s">
        <v>4604</v>
      </c>
      <c r="D4651" s="86" t="s">
        <v>6341</v>
      </c>
      <c r="E4651" s="101">
        <v>24.39</v>
      </c>
    </row>
    <row r="4652" spans="2:5" ht="50.1" customHeight="1">
      <c r="B4652" s="86">
        <v>90438</v>
      </c>
      <c r="C4652" s="8" t="s">
        <v>4605</v>
      </c>
      <c r="D4652" s="86" t="s">
        <v>6341</v>
      </c>
      <c r="E4652" s="101">
        <v>34.96</v>
      </c>
    </row>
    <row r="4653" spans="2:5" ht="50.1" customHeight="1">
      <c r="B4653" s="86">
        <v>90439</v>
      </c>
      <c r="C4653" s="8" t="s">
        <v>4606</v>
      </c>
      <c r="D4653" s="86" t="s">
        <v>6341</v>
      </c>
      <c r="E4653" s="101">
        <v>43.77</v>
      </c>
    </row>
    <row r="4654" spans="2:5" ht="50.1" customHeight="1">
      <c r="B4654" s="86">
        <v>90440</v>
      </c>
      <c r="C4654" s="8" t="s">
        <v>4607</v>
      </c>
      <c r="D4654" s="86" t="s">
        <v>6341</v>
      </c>
      <c r="E4654" s="101">
        <v>70.13</v>
      </c>
    </row>
    <row r="4655" spans="2:5" ht="50.1" customHeight="1">
      <c r="B4655" s="86">
        <v>90441</v>
      </c>
      <c r="C4655" s="8" t="s">
        <v>4608</v>
      </c>
      <c r="D4655" s="86" t="s">
        <v>6341</v>
      </c>
      <c r="E4655" s="101">
        <v>89.58</v>
      </c>
    </row>
    <row r="4656" spans="2:5" ht="50.1" customHeight="1">
      <c r="B4656" s="86">
        <v>90443</v>
      </c>
      <c r="C4656" s="8" t="s">
        <v>4609</v>
      </c>
      <c r="D4656" s="86" t="s">
        <v>6581</v>
      </c>
      <c r="E4656" s="101">
        <v>9.1199999999999992</v>
      </c>
    </row>
    <row r="4657" spans="2:5" ht="50.1" customHeight="1">
      <c r="B4657" s="86">
        <v>90444</v>
      </c>
      <c r="C4657" s="8" t="s">
        <v>4610</v>
      </c>
      <c r="D4657" s="86" t="s">
        <v>6581</v>
      </c>
      <c r="E4657" s="101">
        <v>18.78</v>
      </c>
    </row>
    <row r="4658" spans="2:5" ht="50.1" customHeight="1">
      <c r="B4658" s="86">
        <v>90445</v>
      </c>
      <c r="C4658" s="8" t="s">
        <v>4611</v>
      </c>
      <c r="D4658" s="86" t="s">
        <v>6581</v>
      </c>
      <c r="E4658" s="101">
        <v>20.05</v>
      </c>
    </row>
    <row r="4659" spans="2:5" ht="50.1" customHeight="1">
      <c r="B4659" s="86">
        <v>90446</v>
      </c>
      <c r="C4659" s="8" t="s">
        <v>4612</v>
      </c>
      <c r="D4659" s="86" t="s">
        <v>6581</v>
      </c>
      <c r="E4659" s="101">
        <v>21.79</v>
      </c>
    </row>
    <row r="4660" spans="2:5" ht="50.1" customHeight="1">
      <c r="B4660" s="86">
        <v>90447</v>
      </c>
      <c r="C4660" s="8" t="s">
        <v>4613</v>
      </c>
      <c r="D4660" s="86" t="s">
        <v>6581</v>
      </c>
      <c r="E4660" s="101">
        <v>4.54</v>
      </c>
    </row>
    <row r="4661" spans="2:5" ht="50.1" customHeight="1">
      <c r="B4661" s="86">
        <v>90451</v>
      </c>
      <c r="C4661" s="8" t="s">
        <v>4614</v>
      </c>
      <c r="D4661" s="86" t="s">
        <v>6341</v>
      </c>
      <c r="E4661" s="101">
        <v>2.85</v>
      </c>
    </row>
    <row r="4662" spans="2:5" ht="50.1" customHeight="1">
      <c r="B4662" s="86">
        <v>90452</v>
      </c>
      <c r="C4662" s="8" t="s">
        <v>4615</v>
      </c>
      <c r="D4662" s="86" t="s">
        <v>6341</v>
      </c>
      <c r="E4662" s="101">
        <v>9.9499999999999993</v>
      </c>
    </row>
    <row r="4663" spans="2:5" ht="50.1" customHeight="1">
      <c r="B4663" s="86">
        <v>90453</v>
      </c>
      <c r="C4663" s="8" t="s">
        <v>4616</v>
      </c>
      <c r="D4663" s="86" t="s">
        <v>6341</v>
      </c>
      <c r="E4663" s="102">
        <v>1.81</v>
      </c>
    </row>
    <row r="4664" spans="2:5" ht="50.1" customHeight="1">
      <c r="B4664" s="86">
        <v>90454</v>
      </c>
      <c r="C4664" s="8" t="s">
        <v>4617</v>
      </c>
      <c r="D4664" s="86" t="s">
        <v>6341</v>
      </c>
      <c r="E4664" s="101">
        <v>3.19</v>
      </c>
    </row>
    <row r="4665" spans="2:5" ht="50.1" customHeight="1">
      <c r="B4665" s="86">
        <v>90455</v>
      </c>
      <c r="C4665" s="8" t="s">
        <v>4618</v>
      </c>
      <c r="D4665" s="86" t="s">
        <v>6341</v>
      </c>
      <c r="E4665" s="101">
        <v>4.2699999999999996</v>
      </c>
    </row>
    <row r="4666" spans="2:5" ht="50.1" customHeight="1">
      <c r="B4666" s="86">
        <v>90456</v>
      </c>
      <c r="C4666" s="8" t="s">
        <v>4619</v>
      </c>
      <c r="D4666" s="86" t="s">
        <v>6341</v>
      </c>
      <c r="E4666" s="101">
        <v>2.92</v>
      </c>
    </row>
    <row r="4667" spans="2:5" ht="50.1" customHeight="1">
      <c r="B4667" s="86">
        <v>90457</v>
      </c>
      <c r="C4667" s="8" t="s">
        <v>4620</v>
      </c>
      <c r="D4667" s="86" t="s">
        <v>6341</v>
      </c>
      <c r="E4667" s="101">
        <v>6.67</v>
      </c>
    </row>
    <row r="4668" spans="2:5" ht="50.1" customHeight="1">
      <c r="B4668" s="86">
        <v>90458</v>
      </c>
      <c r="C4668" s="8" t="s">
        <v>4621</v>
      </c>
      <c r="D4668" s="86" t="s">
        <v>6341</v>
      </c>
      <c r="E4668" s="101">
        <v>18.95</v>
      </c>
    </row>
    <row r="4669" spans="2:5" ht="50.1" customHeight="1">
      <c r="B4669" s="86">
        <v>90459</v>
      </c>
      <c r="C4669" s="8" t="s">
        <v>4622</v>
      </c>
      <c r="D4669" s="86" t="s">
        <v>6341</v>
      </c>
      <c r="E4669" s="101">
        <v>26.73</v>
      </c>
    </row>
    <row r="4670" spans="2:5" ht="50.1" customHeight="1">
      <c r="B4670" s="86">
        <v>90460</v>
      </c>
      <c r="C4670" s="8" t="s">
        <v>4623</v>
      </c>
      <c r="D4670" s="86" t="s">
        <v>6581</v>
      </c>
      <c r="E4670" s="101">
        <v>25.91</v>
      </c>
    </row>
    <row r="4671" spans="2:5" ht="50.1" customHeight="1">
      <c r="B4671" s="86">
        <v>90461</v>
      </c>
      <c r="C4671" s="8" t="s">
        <v>4624</v>
      </c>
      <c r="D4671" s="86" t="s">
        <v>6581</v>
      </c>
      <c r="E4671" s="101">
        <v>13.9</v>
      </c>
    </row>
    <row r="4672" spans="2:5" ht="50.1" customHeight="1">
      <c r="B4672" s="86">
        <v>90462</v>
      </c>
      <c r="C4672" s="8" t="s">
        <v>4625</v>
      </c>
      <c r="D4672" s="86" t="s">
        <v>6581</v>
      </c>
      <c r="E4672" s="101">
        <v>3.06</v>
      </c>
    </row>
    <row r="4673" spans="2:5" ht="50.1" customHeight="1">
      <c r="B4673" s="86">
        <v>90463</v>
      </c>
      <c r="C4673" s="8" t="s">
        <v>4626</v>
      </c>
      <c r="D4673" s="86" t="s">
        <v>6581</v>
      </c>
      <c r="E4673" s="101">
        <v>2.4</v>
      </c>
    </row>
    <row r="4674" spans="2:5" ht="50.1" customHeight="1">
      <c r="B4674" s="86">
        <v>90466</v>
      </c>
      <c r="C4674" s="8" t="s">
        <v>4627</v>
      </c>
      <c r="D4674" s="86" t="s">
        <v>6581</v>
      </c>
      <c r="E4674" s="101">
        <v>8.92</v>
      </c>
    </row>
    <row r="4675" spans="2:5" ht="50.1" customHeight="1">
      <c r="B4675" s="86">
        <v>90467</v>
      </c>
      <c r="C4675" s="8" t="s">
        <v>4628</v>
      </c>
      <c r="D4675" s="86" t="s">
        <v>6581</v>
      </c>
      <c r="E4675" s="101">
        <v>14.08</v>
      </c>
    </row>
    <row r="4676" spans="2:5" ht="50.1" customHeight="1">
      <c r="B4676" s="86">
        <v>90468</v>
      </c>
      <c r="C4676" s="8" t="s">
        <v>4629</v>
      </c>
      <c r="D4676" s="86" t="s">
        <v>6581</v>
      </c>
      <c r="E4676" s="101">
        <v>3.8</v>
      </c>
    </row>
    <row r="4677" spans="2:5" ht="50.1" customHeight="1">
      <c r="B4677" s="86">
        <v>90469</v>
      </c>
      <c r="C4677" s="8" t="s">
        <v>4630</v>
      </c>
      <c r="D4677" s="86" t="s">
        <v>6581</v>
      </c>
      <c r="E4677" s="101">
        <v>6.07</v>
      </c>
    </row>
    <row r="4678" spans="2:5" ht="50.1" customHeight="1">
      <c r="B4678" s="86">
        <v>90470</v>
      </c>
      <c r="C4678" s="8" t="s">
        <v>4631</v>
      </c>
      <c r="D4678" s="86" t="s">
        <v>6581</v>
      </c>
      <c r="E4678" s="101">
        <v>8.2799999999999994</v>
      </c>
    </row>
    <row r="4679" spans="2:5" ht="50.1" customHeight="1">
      <c r="B4679" s="86">
        <v>91166</v>
      </c>
      <c r="C4679" s="8" t="s">
        <v>4632</v>
      </c>
      <c r="D4679" s="86" t="s">
        <v>6581</v>
      </c>
      <c r="E4679" s="101">
        <v>2.54</v>
      </c>
    </row>
    <row r="4680" spans="2:5" ht="50.1" customHeight="1">
      <c r="B4680" s="86">
        <v>91167</v>
      </c>
      <c r="C4680" s="8" t="s">
        <v>4633</v>
      </c>
      <c r="D4680" s="86" t="s">
        <v>6581</v>
      </c>
      <c r="E4680" s="101">
        <v>6.68</v>
      </c>
    </row>
    <row r="4681" spans="2:5" ht="50.1" customHeight="1">
      <c r="B4681" s="86">
        <v>91168</v>
      </c>
      <c r="C4681" s="8" t="s">
        <v>4634</v>
      </c>
      <c r="D4681" s="86" t="s">
        <v>6581</v>
      </c>
      <c r="E4681" s="101">
        <v>5</v>
      </c>
    </row>
    <row r="4682" spans="2:5" ht="50.1" customHeight="1">
      <c r="B4682" s="86">
        <v>91169</v>
      </c>
      <c r="C4682" s="8" t="s">
        <v>4635</v>
      </c>
      <c r="D4682" s="86" t="s">
        <v>6581</v>
      </c>
      <c r="E4682" s="101">
        <v>5.96</v>
      </c>
    </row>
    <row r="4683" spans="2:5" ht="50.1" customHeight="1">
      <c r="B4683" s="86">
        <v>91170</v>
      </c>
      <c r="C4683" s="8" t="s">
        <v>4636</v>
      </c>
      <c r="D4683" s="86" t="s">
        <v>6581</v>
      </c>
      <c r="E4683" s="101">
        <v>1.71</v>
      </c>
    </row>
    <row r="4684" spans="2:5" ht="50.1" customHeight="1">
      <c r="B4684" s="86">
        <v>91171</v>
      </c>
      <c r="C4684" s="8" t="s">
        <v>4637</v>
      </c>
      <c r="D4684" s="86" t="s">
        <v>6581</v>
      </c>
      <c r="E4684" s="101">
        <v>2.13</v>
      </c>
    </row>
    <row r="4685" spans="2:5" ht="50.1" customHeight="1">
      <c r="B4685" s="86">
        <v>91172</v>
      </c>
      <c r="C4685" s="8" t="s">
        <v>4638</v>
      </c>
      <c r="D4685" s="86" t="s">
        <v>6581</v>
      </c>
      <c r="E4685" s="101">
        <v>3.15</v>
      </c>
    </row>
    <row r="4686" spans="2:5" ht="50.1" customHeight="1">
      <c r="B4686" s="86">
        <v>91173</v>
      </c>
      <c r="C4686" s="8" t="s">
        <v>4639</v>
      </c>
      <c r="D4686" s="86" t="s">
        <v>6581</v>
      </c>
      <c r="E4686" s="101">
        <v>0.86</v>
      </c>
    </row>
    <row r="4687" spans="2:5" ht="50.1" customHeight="1">
      <c r="B4687" s="86">
        <v>91174</v>
      </c>
      <c r="C4687" s="8" t="s">
        <v>4640</v>
      </c>
      <c r="D4687" s="86" t="s">
        <v>6581</v>
      </c>
      <c r="E4687" s="101">
        <v>1.68</v>
      </c>
    </row>
    <row r="4688" spans="2:5" ht="50.1" customHeight="1">
      <c r="B4688" s="86">
        <v>91175</v>
      </c>
      <c r="C4688" s="8" t="s">
        <v>4641</v>
      </c>
      <c r="D4688" s="86" t="s">
        <v>6581</v>
      </c>
      <c r="E4688" s="101">
        <v>2.76</v>
      </c>
    </row>
    <row r="4689" spans="2:5" ht="50.1" customHeight="1">
      <c r="B4689" s="86">
        <v>91176</v>
      </c>
      <c r="C4689" s="8" t="s">
        <v>4642</v>
      </c>
      <c r="D4689" s="86" t="s">
        <v>6581</v>
      </c>
      <c r="E4689" s="101">
        <v>33.39</v>
      </c>
    </row>
    <row r="4690" spans="2:5" ht="50.1" customHeight="1">
      <c r="B4690" s="86">
        <v>91177</v>
      </c>
      <c r="C4690" s="8" t="s">
        <v>4643</v>
      </c>
      <c r="D4690" s="86" t="s">
        <v>6581</v>
      </c>
      <c r="E4690" s="101">
        <v>14.8</v>
      </c>
    </row>
    <row r="4691" spans="2:5" ht="50.1" customHeight="1">
      <c r="B4691" s="86">
        <v>91178</v>
      </c>
      <c r="C4691" s="8" t="s">
        <v>4644</v>
      </c>
      <c r="D4691" s="86" t="s">
        <v>6581</v>
      </c>
      <c r="E4691" s="101">
        <v>13.51</v>
      </c>
    </row>
    <row r="4692" spans="2:5" ht="50.1" customHeight="1">
      <c r="B4692" s="86">
        <v>91179</v>
      </c>
      <c r="C4692" s="8" t="s">
        <v>4645</v>
      </c>
      <c r="D4692" s="86" t="s">
        <v>6581</v>
      </c>
      <c r="E4692" s="101">
        <v>8.56</v>
      </c>
    </row>
    <row r="4693" spans="2:5" ht="50.1" customHeight="1">
      <c r="B4693" s="86">
        <v>91180</v>
      </c>
      <c r="C4693" s="8" t="s">
        <v>4646</v>
      </c>
      <c r="D4693" s="86" t="s">
        <v>6581</v>
      </c>
      <c r="E4693" s="101">
        <v>6.52</v>
      </c>
    </row>
    <row r="4694" spans="2:5" ht="50.1" customHeight="1">
      <c r="B4694" s="86">
        <v>91181</v>
      </c>
      <c r="C4694" s="8" t="s">
        <v>4647</v>
      </c>
      <c r="D4694" s="86" t="s">
        <v>6581</v>
      </c>
      <c r="E4694" s="101">
        <v>6.88</v>
      </c>
    </row>
    <row r="4695" spans="2:5" ht="50.1" customHeight="1">
      <c r="B4695" s="86">
        <v>91182</v>
      </c>
      <c r="C4695" s="8" t="s">
        <v>4648</v>
      </c>
      <c r="D4695" s="86" t="s">
        <v>6581</v>
      </c>
      <c r="E4695" s="101">
        <v>19.55</v>
      </c>
    </row>
    <row r="4696" spans="2:5" ht="50.1" customHeight="1">
      <c r="B4696" s="86">
        <v>91183</v>
      </c>
      <c r="C4696" s="8" t="s">
        <v>4649</v>
      </c>
      <c r="D4696" s="86" t="s">
        <v>6581</v>
      </c>
      <c r="E4696" s="101">
        <v>9.67</v>
      </c>
    </row>
    <row r="4697" spans="2:5" ht="50.1" customHeight="1">
      <c r="B4697" s="86">
        <v>91184</v>
      </c>
      <c r="C4697" s="8" t="s">
        <v>4650</v>
      </c>
      <c r="D4697" s="86" t="s">
        <v>6581</v>
      </c>
      <c r="E4697" s="101">
        <v>9.02</v>
      </c>
    </row>
    <row r="4698" spans="2:5" ht="50.1" customHeight="1">
      <c r="B4698" s="86">
        <v>91185</v>
      </c>
      <c r="C4698" s="8" t="s">
        <v>4651</v>
      </c>
      <c r="D4698" s="86" t="s">
        <v>6581</v>
      </c>
      <c r="E4698" s="101">
        <v>5.0199999999999996</v>
      </c>
    </row>
    <row r="4699" spans="2:5" ht="50.1" customHeight="1">
      <c r="B4699" s="86">
        <v>91186</v>
      </c>
      <c r="C4699" s="8" t="s">
        <v>4652</v>
      </c>
      <c r="D4699" s="86" t="s">
        <v>6581</v>
      </c>
      <c r="E4699" s="101">
        <v>4.12</v>
      </c>
    </row>
    <row r="4700" spans="2:5" ht="50.1" customHeight="1">
      <c r="B4700" s="86">
        <v>91187</v>
      </c>
      <c r="C4700" s="8" t="s">
        <v>4653</v>
      </c>
      <c r="D4700" s="86" t="s">
        <v>6581</v>
      </c>
      <c r="E4700" s="101">
        <v>4.75</v>
      </c>
    </row>
    <row r="4701" spans="2:5" ht="50.1" customHeight="1">
      <c r="B4701" s="86">
        <v>91188</v>
      </c>
      <c r="C4701" s="8" t="s">
        <v>4654</v>
      </c>
      <c r="D4701" s="86" t="s">
        <v>6341</v>
      </c>
      <c r="E4701" s="101">
        <v>4.7</v>
      </c>
    </row>
    <row r="4702" spans="2:5" ht="50.1" customHeight="1">
      <c r="B4702" s="86">
        <v>91189</v>
      </c>
      <c r="C4702" s="8" t="s">
        <v>4655</v>
      </c>
      <c r="D4702" s="86" t="s">
        <v>6341</v>
      </c>
      <c r="E4702" s="101">
        <v>30.11</v>
      </c>
    </row>
    <row r="4703" spans="2:5" ht="50.1" customHeight="1">
      <c r="B4703" s="86">
        <v>91190</v>
      </c>
      <c r="C4703" s="8" t="s">
        <v>4656</v>
      </c>
      <c r="D4703" s="86" t="s">
        <v>6341</v>
      </c>
      <c r="E4703" s="101">
        <v>3.46</v>
      </c>
    </row>
    <row r="4704" spans="2:5" ht="50.1" customHeight="1">
      <c r="B4704" s="86">
        <v>91191</v>
      </c>
      <c r="C4704" s="8" t="s">
        <v>4657</v>
      </c>
      <c r="D4704" s="86" t="s">
        <v>6341</v>
      </c>
      <c r="E4704" s="101">
        <v>3.67</v>
      </c>
    </row>
    <row r="4705" spans="2:5" ht="50.1" customHeight="1">
      <c r="B4705" s="86">
        <v>91192</v>
      </c>
      <c r="C4705" s="8" t="s">
        <v>4658</v>
      </c>
      <c r="D4705" s="86" t="s">
        <v>6341</v>
      </c>
      <c r="E4705" s="101">
        <v>4.08</v>
      </c>
    </row>
    <row r="4706" spans="2:5" ht="50.1" customHeight="1">
      <c r="B4706" s="86">
        <v>91222</v>
      </c>
      <c r="C4706" s="8" t="s">
        <v>4659</v>
      </c>
      <c r="D4706" s="86" t="s">
        <v>6581</v>
      </c>
      <c r="E4706" s="101">
        <v>9.82</v>
      </c>
    </row>
    <row r="4707" spans="2:5" ht="50.1" customHeight="1">
      <c r="B4707" s="86">
        <v>94480</v>
      </c>
      <c r="C4707" s="8" t="s">
        <v>4660</v>
      </c>
      <c r="D4707" s="86" t="s">
        <v>6341</v>
      </c>
      <c r="E4707" s="101">
        <v>1644.76</v>
      </c>
    </row>
    <row r="4708" spans="2:5" ht="50.1" customHeight="1">
      <c r="B4708" s="86">
        <v>94481</v>
      </c>
      <c r="C4708" s="8" t="s">
        <v>4661</v>
      </c>
      <c r="D4708" s="86" t="s">
        <v>6341</v>
      </c>
      <c r="E4708" s="101">
        <v>1171.1500000000001</v>
      </c>
    </row>
    <row r="4709" spans="2:5" ht="50.1" customHeight="1">
      <c r="B4709" s="86">
        <v>94482</v>
      </c>
      <c r="C4709" s="8" t="s">
        <v>4662</v>
      </c>
      <c r="D4709" s="86" t="s">
        <v>6341</v>
      </c>
      <c r="E4709" s="101">
        <v>932.81</v>
      </c>
    </row>
    <row r="4710" spans="2:5" ht="50.1" customHeight="1">
      <c r="B4710" s="86">
        <v>94483</v>
      </c>
      <c r="C4710" s="8" t="s">
        <v>4663</v>
      </c>
      <c r="D4710" s="86" t="s">
        <v>6341</v>
      </c>
      <c r="E4710" s="102">
        <v>789.18</v>
      </c>
    </row>
    <row r="4711" spans="2:5" ht="50.1" customHeight="1">
      <c r="B4711" s="86">
        <v>95541</v>
      </c>
      <c r="C4711" s="8" t="s">
        <v>4664</v>
      </c>
      <c r="D4711" s="86" t="s">
        <v>6341</v>
      </c>
      <c r="E4711" s="101">
        <v>3.25</v>
      </c>
    </row>
    <row r="4712" spans="2:5" ht="50.1" customHeight="1">
      <c r="B4712" s="86">
        <v>95573</v>
      </c>
      <c r="C4712" s="8" t="s">
        <v>4665</v>
      </c>
      <c r="D4712" s="86" t="s">
        <v>6341</v>
      </c>
      <c r="E4712" s="101">
        <v>31.88</v>
      </c>
    </row>
    <row r="4713" spans="2:5" ht="50.1" customHeight="1">
      <c r="B4713" s="86">
        <v>95574</v>
      </c>
      <c r="C4713" s="8" t="s">
        <v>4666</v>
      </c>
      <c r="D4713" s="86" t="s">
        <v>6341</v>
      </c>
      <c r="E4713" s="101">
        <v>24.21</v>
      </c>
    </row>
    <row r="4714" spans="2:5" ht="50.1" customHeight="1">
      <c r="B4714" s="86">
        <v>96559</v>
      </c>
      <c r="C4714" s="8" t="s">
        <v>4667</v>
      </c>
      <c r="D4714" s="86" t="s">
        <v>6403</v>
      </c>
      <c r="E4714" s="101">
        <v>73.31</v>
      </c>
    </row>
    <row r="4715" spans="2:5" ht="50.1" customHeight="1">
      <c r="B4715" s="86">
        <v>96560</v>
      </c>
      <c r="C4715" s="8" t="s">
        <v>4668</v>
      </c>
      <c r="D4715" s="86" t="s">
        <v>6403</v>
      </c>
      <c r="E4715" s="101">
        <v>36.229999999999997</v>
      </c>
    </row>
    <row r="4716" spans="2:5" ht="50.1" customHeight="1">
      <c r="B4716" s="86">
        <v>96561</v>
      </c>
      <c r="C4716" s="8" t="s">
        <v>4669</v>
      </c>
      <c r="D4716" s="86" t="s">
        <v>6403</v>
      </c>
      <c r="E4716" s="101">
        <v>21.72</v>
      </c>
    </row>
    <row r="4717" spans="2:5" ht="50.1" customHeight="1">
      <c r="B4717" s="86">
        <v>96562</v>
      </c>
      <c r="C4717" s="8" t="s">
        <v>4670</v>
      </c>
      <c r="D4717" s="86" t="s">
        <v>6581</v>
      </c>
      <c r="E4717" s="101">
        <v>37.14</v>
      </c>
    </row>
    <row r="4718" spans="2:5" ht="50.1" customHeight="1">
      <c r="B4718" s="86">
        <v>96563</v>
      </c>
      <c r="C4718" s="8" t="s">
        <v>4671</v>
      </c>
      <c r="D4718" s="86" t="s">
        <v>6581</v>
      </c>
      <c r="E4718" s="101">
        <v>39.270000000000003</v>
      </c>
    </row>
    <row r="4719" spans="2:5" ht="50.1" customHeight="1">
      <c r="B4719" s="86" t="s">
        <v>4672</v>
      </c>
      <c r="C4719" s="8" t="s">
        <v>4673</v>
      </c>
      <c r="D4719" s="86" t="s">
        <v>6341</v>
      </c>
      <c r="E4719" s="101">
        <v>395.1</v>
      </c>
    </row>
    <row r="4720" spans="2:5" ht="50.1" customHeight="1">
      <c r="B4720" s="86" t="s">
        <v>4674</v>
      </c>
      <c r="C4720" s="8" t="s">
        <v>4675</v>
      </c>
      <c r="D4720" s="86" t="s">
        <v>6341</v>
      </c>
      <c r="E4720" s="101">
        <v>513.63</v>
      </c>
    </row>
    <row r="4721" spans="2:5" ht="50.1" customHeight="1">
      <c r="B4721" s="86" t="s">
        <v>4676</v>
      </c>
      <c r="C4721" s="8" t="s">
        <v>4677</v>
      </c>
      <c r="D4721" s="86" t="s">
        <v>6341</v>
      </c>
      <c r="E4721" s="101">
        <v>160.79</v>
      </c>
    </row>
    <row r="4722" spans="2:5" ht="50.1" customHeight="1">
      <c r="B4722" s="86" t="s">
        <v>4678</v>
      </c>
      <c r="C4722" s="8" t="s">
        <v>4679</v>
      </c>
      <c r="D4722" s="86" t="s">
        <v>6341</v>
      </c>
      <c r="E4722" s="101">
        <v>257.27999999999997</v>
      </c>
    </row>
    <row r="4723" spans="2:5" ht="50.1" customHeight="1">
      <c r="B4723" s="86" t="s">
        <v>4680</v>
      </c>
      <c r="C4723" s="8" t="s">
        <v>4681</v>
      </c>
      <c r="D4723" s="86" t="s">
        <v>6341</v>
      </c>
      <c r="E4723" s="101">
        <v>514.55999999999995</v>
      </c>
    </row>
    <row r="4724" spans="2:5" ht="50.1" customHeight="1">
      <c r="B4724" s="86" t="s">
        <v>4682</v>
      </c>
      <c r="C4724" s="8" t="s">
        <v>4683</v>
      </c>
      <c r="D4724" s="86" t="s">
        <v>6341</v>
      </c>
      <c r="E4724" s="101">
        <v>771.84</v>
      </c>
    </row>
    <row r="4725" spans="2:5" ht="50.1" customHeight="1">
      <c r="B4725" s="86" t="s">
        <v>4684</v>
      </c>
      <c r="C4725" s="8" t="s">
        <v>4685</v>
      </c>
      <c r="D4725" s="86" t="s">
        <v>6341</v>
      </c>
      <c r="E4725" s="101">
        <v>1045.6199999999999</v>
      </c>
    </row>
    <row r="4726" spans="2:5" ht="50.1" customHeight="1">
      <c r="B4726" s="86" t="s">
        <v>4686</v>
      </c>
      <c r="C4726" s="8" t="s">
        <v>4687</v>
      </c>
      <c r="D4726" s="86" t="s">
        <v>6341</v>
      </c>
      <c r="E4726" s="101">
        <v>1422.05</v>
      </c>
    </row>
    <row r="4727" spans="2:5" ht="50.1" customHeight="1">
      <c r="B4727" s="86" t="s">
        <v>4688</v>
      </c>
      <c r="C4727" s="8" t="s">
        <v>4689</v>
      </c>
      <c r="D4727" s="86" t="s">
        <v>6341</v>
      </c>
      <c r="E4727" s="101">
        <v>1589.35</v>
      </c>
    </row>
    <row r="4728" spans="2:5" ht="50.1" customHeight="1">
      <c r="B4728" s="86" t="s">
        <v>4690</v>
      </c>
      <c r="C4728" s="8" t="s">
        <v>4691</v>
      </c>
      <c r="D4728" s="86" t="s">
        <v>6341</v>
      </c>
      <c r="E4728" s="101">
        <v>418.25</v>
      </c>
    </row>
    <row r="4729" spans="2:5" ht="50.1" customHeight="1">
      <c r="B4729" s="86" t="s">
        <v>4692</v>
      </c>
      <c r="C4729" s="8" t="s">
        <v>4693</v>
      </c>
      <c r="D4729" s="86" t="s">
        <v>6341</v>
      </c>
      <c r="E4729" s="101">
        <v>543.72</v>
      </c>
    </row>
    <row r="4730" spans="2:5" ht="50.1" customHeight="1">
      <c r="B4730" s="86" t="s">
        <v>4694</v>
      </c>
      <c r="C4730" s="8" t="s">
        <v>4695</v>
      </c>
      <c r="D4730" s="86" t="s">
        <v>6341</v>
      </c>
      <c r="E4730" s="101">
        <v>836.5</v>
      </c>
    </row>
    <row r="4731" spans="2:5" ht="50.1" customHeight="1">
      <c r="B4731" s="86" t="s">
        <v>4696</v>
      </c>
      <c r="C4731" s="8" t="s">
        <v>4697</v>
      </c>
      <c r="D4731" s="86" t="s">
        <v>6341</v>
      </c>
      <c r="E4731" s="101">
        <v>1338.4</v>
      </c>
    </row>
    <row r="4732" spans="2:5" ht="50.1" customHeight="1">
      <c r="B4732" s="86" t="s">
        <v>4698</v>
      </c>
      <c r="C4732" s="8" t="s">
        <v>4699</v>
      </c>
      <c r="D4732" s="86" t="s">
        <v>6341</v>
      </c>
      <c r="E4732" s="101">
        <v>160.79</v>
      </c>
    </row>
    <row r="4733" spans="2:5" ht="50.1" customHeight="1">
      <c r="B4733" s="86" t="s">
        <v>4700</v>
      </c>
      <c r="C4733" s="8" t="s">
        <v>4701</v>
      </c>
      <c r="D4733" s="86" t="s">
        <v>6341</v>
      </c>
      <c r="E4733" s="101">
        <v>321.60000000000002</v>
      </c>
    </row>
    <row r="4734" spans="2:5" ht="50.1" customHeight="1">
      <c r="B4734" s="86" t="s">
        <v>4702</v>
      </c>
      <c r="C4734" s="8" t="s">
        <v>4703</v>
      </c>
      <c r="D4734" s="86" t="s">
        <v>6341</v>
      </c>
      <c r="E4734" s="101">
        <v>643.20000000000005</v>
      </c>
    </row>
    <row r="4735" spans="2:5" ht="50.1" customHeight="1">
      <c r="B4735" s="86">
        <v>73612</v>
      </c>
      <c r="C4735" s="8" t="s">
        <v>4704</v>
      </c>
      <c r="D4735" s="86" t="s">
        <v>6341</v>
      </c>
      <c r="E4735" s="101">
        <v>310</v>
      </c>
    </row>
    <row r="4736" spans="2:5" ht="50.1" customHeight="1">
      <c r="B4736" s="86">
        <v>73660</v>
      </c>
      <c r="C4736" s="8" t="s">
        <v>4705</v>
      </c>
      <c r="D4736" s="86" t="s">
        <v>6403</v>
      </c>
      <c r="E4736" s="101">
        <v>67.260000000000005</v>
      </c>
    </row>
    <row r="4737" spans="2:5" ht="50.1" customHeight="1">
      <c r="B4737" s="86">
        <v>73693</v>
      </c>
      <c r="C4737" s="8" t="s">
        <v>4706</v>
      </c>
      <c r="D4737" s="86" t="s">
        <v>6403</v>
      </c>
      <c r="E4737" s="101">
        <v>18.649999999999999</v>
      </c>
    </row>
    <row r="4738" spans="2:5" ht="50.1" customHeight="1">
      <c r="B4738" s="86">
        <v>73694</v>
      </c>
      <c r="C4738" s="8" t="s">
        <v>4707</v>
      </c>
      <c r="D4738" s="86" t="s">
        <v>6341</v>
      </c>
      <c r="E4738" s="101">
        <v>117.18</v>
      </c>
    </row>
    <row r="4739" spans="2:5" ht="50.1" customHeight="1">
      <c r="B4739" s="86">
        <v>73695</v>
      </c>
      <c r="C4739" s="8" t="s">
        <v>4708</v>
      </c>
      <c r="D4739" s="86" t="s">
        <v>6341</v>
      </c>
      <c r="E4739" s="101">
        <v>60.26</v>
      </c>
    </row>
    <row r="4740" spans="2:5" ht="50.1" customHeight="1">
      <c r="B4740" s="86" t="s">
        <v>4709</v>
      </c>
      <c r="C4740" s="8" t="s">
        <v>4710</v>
      </c>
      <c r="D4740" s="86" t="s">
        <v>6341</v>
      </c>
      <c r="E4740" s="101">
        <v>310</v>
      </c>
    </row>
    <row r="4741" spans="2:5" ht="50.1" customHeight="1">
      <c r="B4741" s="86" t="s">
        <v>4711</v>
      </c>
      <c r="C4741" s="8" t="s">
        <v>4712</v>
      </c>
      <c r="D4741" s="86" t="s">
        <v>6403</v>
      </c>
      <c r="E4741" s="101">
        <v>822.76</v>
      </c>
    </row>
    <row r="4742" spans="2:5" ht="50.1" customHeight="1">
      <c r="B4742" s="86" t="s">
        <v>4713</v>
      </c>
      <c r="C4742" s="8" t="s">
        <v>4714</v>
      </c>
      <c r="D4742" s="86" t="s">
        <v>26</v>
      </c>
      <c r="E4742" s="101">
        <v>67.08</v>
      </c>
    </row>
    <row r="4743" spans="2:5" ht="50.1" customHeight="1">
      <c r="B4743" s="86" t="s">
        <v>4715</v>
      </c>
      <c r="C4743" s="8" t="s">
        <v>4716</v>
      </c>
      <c r="D4743" s="86" t="s">
        <v>26</v>
      </c>
      <c r="E4743" s="101">
        <v>160.07</v>
      </c>
    </row>
    <row r="4744" spans="2:5" ht="50.1" customHeight="1">
      <c r="B4744" s="86" t="s">
        <v>4717</v>
      </c>
      <c r="C4744" s="8" t="s">
        <v>4718</v>
      </c>
      <c r="D4744" s="86" t="s">
        <v>26</v>
      </c>
      <c r="E4744" s="102">
        <v>67.08</v>
      </c>
    </row>
    <row r="4745" spans="2:5" ht="50.1" customHeight="1">
      <c r="B4745" s="86" t="s">
        <v>4719</v>
      </c>
      <c r="C4745" s="8" t="s">
        <v>4720</v>
      </c>
      <c r="D4745" s="86" t="s">
        <v>26</v>
      </c>
      <c r="E4745" s="102">
        <v>73.48</v>
      </c>
    </row>
    <row r="4746" spans="2:5" ht="50.1" customHeight="1">
      <c r="B4746" s="86" t="s">
        <v>4721</v>
      </c>
      <c r="C4746" s="8" t="s">
        <v>4722</v>
      </c>
      <c r="D4746" s="86" t="s">
        <v>26</v>
      </c>
      <c r="E4746" s="102">
        <v>67.08</v>
      </c>
    </row>
    <row r="4747" spans="2:5" ht="50.1" customHeight="1">
      <c r="B4747" s="86" t="s">
        <v>4723</v>
      </c>
      <c r="C4747" s="8" t="s">
        <v>4724</v>
      </c>
      <c r="D4747" s="86" t="s">
        <v>6341</v>
      </c>
      <c r="E4747" s="102">
        <v>65.510000000000005</v>
      </c>
    </row>
    <row r="4748" spans="2:5" ht="50.1" customHeight="1">
      <c r="B4748" s="86" t="s">
        <v>4725</v>
      </c>
      <c r="C4748" s="8" t="s">
        <v>4726</v>
      </c>
      <c r="D4748" s="86" t="s">
        <v>6341</v>
      </c>
      <c r="E4748" s="102">
        <v>63.56</v>
      </c>
    </row>
    <row r="4749" spans="2:5" ht="50.1" customHeight="1">
      <c r="B4749" s="86" t="s">
        <v>4727</v>
      </c>
      <c r="C4749" s="8" t="s">
        <v>4728</v>
      </c>
      <c r="D4749" s="86" t="s">
        <v>6581</v>
      </c>
      <c r="E4749" s="102">
        <v>19.829999999999998</v>
      </c>
    </row>
    <row r="4750" spans="2:5" ht="50.1" customHeight="1">
      <c r="B4750" s="86">
        <v>83878</v>
      </c>
      <c r="C4750" s="8" t="s">
        <v>4729</v>
      </c>
      <c r="D4750" s="86" t="s">
        <v>6341</v>
      </c>
      <c r="E4750" s="102">
        <v>38.369999999999997</v>
      </c>
    </row>
    <row r="4751" spans="2:5" ht="50.1" customHeight="1">
      <c r="B4751" s="86">
        <v>83879</v>
      </c>
      <c r="C4751" s="8" t="s">
        <v>4730</v>
      </c>
      <c r="D4751" s="86" t="s">
        <v>6341</v>
      </c>
      <c r="E4751" s="102">
        <v>44.91</v>
      </c>
    </row>
    <row r="4752" spans="2:5" ht="50.1" customHeight="1">
      <c r="B4752" s="86">
        <v>73658</v>
      </c>
      <c r="C4752" s="8" t="s">
        <v>4731</v>
      </c>
      <c r="D4752" s="86" t="s">
        <v>6341</v>
      </c>
      <c r="E4752" s="102">
        <v>458.97</v>
      </c>
    </row>
    <row r="4753" spans="2:5" ht="50.1" customHeight="1">
      <c r="B4753" s="86">
        <v>93350</v>
      </c>
      <c r="C4753" s="8" t="s">
        <v>4732</v>
      </c>
      <c r="D4753" s="86" t="s">
        <v>6341</v>
      </c>
      <c r="E4753" s="102">
        <v>652.46</v>
      </c>
    </row>
    <row r="4754" spans="2:5" ht="50.1" customHeight="1">
      <c r="B4754" s="86">
        <v>93351</v>
      </c>
      <c r="C4754" s="8" t="s">
        <v>4733</v>
      </c>
      <c r="D4754" s="86" t="s">
        <v>6341</v>
      </c>
      <c r="E4754" s="102">
        <v>531.84</v>
      </c>
    </row>
    <row r="4755" spans="2:5" ht="50.1" customHeight="1">
      <c r="B4755" s="86">
        <v>93352</v>
      </c>
      <c r="C4755" s="8" t="s">
        <v>4734</v>
      </c>
      <c r="D4755" s="86" t="s">
        <v>6341</v>
      </c>
      <c r="E4755" s="102">
        <v>412.2</v>
      </c>
    </row>
    <row r="4756" spans="2:5" ht="50.1" customHeight="1">
      <c r="B4756" s="86">
        <v>93353</v>
      </c>
      <c r="C4756" s="8" t="s">
        <v>4735</v>
      </c>
      <c r="D4756" s="86" t="s">
        <v>6341</v>
      </c>
      <c r="E4756" s="101">
        <v>295.42</v>
      </c>
    </row>
    <row r="4757" spans="2:5" ht="50.1" customHeight="1">
      <c r="B4757" s="86">
        <v>93354</v>
      </c>
      <c r="C4757" s="8" t="s">
        <v>4736</v>
      </c>
      <c r="D4757" s="86" t="s">
        <v>6341</v>
      </c>
      <c r="E4757" s="101">
        <v>423.78</v>
      </c>
    </row>
    <row r="4758" spans="2:5" ht="50.1" customHeight="1">
      <c r="B4758" s="86">
        <v>93355</v>
      </c>
      <c r="C4758" s="8" t="s">
        <v>4737</v>
      </c>
      <c r="D4758" s="86" t="s">
        <v>6341</v>
      </c>
      <c r="E4758" s="102">
        <v>351.59</v>
      </c>
    </row>
    <row r="4759" spans="2:5" ht="50.1" customHeight="1">
      <c r="B4759" s="86">
        <v>93356</v>
      </c>
      <c r="C4759" s="8" t="s">
        <v>4738</v>
      </c>
      <c r="D4759" s="86" t="s">
        <v>6341</v>
      </c>
      <c r="E4759" s="102">
        <v>279.04000000000002</v>
      </c>
    </row>
    <row r="4760" spans="2:5" ht="50.1" customHeight="1">
      <c r="B4760" s="86">
        <v>93357</v>
      </c>
      <c r="C4760" s="8" t="s">
        <v>4739</v>
      </c>
      <c r="D4760" s="86" t="s">
        <v>6341</v>
      </c>
      <c r="E4760" s="102">
        <v>207.98</v>
      </c>
    </row>
    <row r="4761" spans="2:5" ht="50.1" customHeight="1">
      <c r="B4761" s="86">
        <v>83335</v>
      </c>
      <c r="C4761" s="8" t="s">
        <v>4740</v>
      </c>
      <c r="D4761" s="86" t="s">
        <v>26</v>
      </c>
      <c r="E4761" s="102">
        <v>37.659999999999997</v>
      </c>
    </row>
    <row r="4762" spans="2:5" ht="50.1" customHeight="1">
      <c r="B4762" s="86">
        <v>88548</v>
      </c>
      <c r="C4762" s="8" t="s">
        <v>4741</v>
      </c>
      <c r="D4762" s="86" t="s">
        <v>26</v>
      </c>
      <c r="E4762" s="102">
        <v>19.18</v>
      </c>
    </row>
    <row r="4763" spans="2:5" ht="50.1" customHeight="1">
      <c r="B4763" s="86" t="s">
        <v>4742</v>
      </c>
      <c r="C4763" s="8" t="s">
        <v>4743</v>
      </c>
      <c r="D4763" s="86" t="s">
        <v>6403</v>
      </c>
      <c r="E4763" s="102">
        <v>0.33</v>
      </c>
    </row>
    <row r="4764" spans="2:5" ht="50.1" customHeight="1">
      <c r="B4764" s="86" t="s">
        <v>4744</v>
      </c>
      <c r="C4764" s="8" t="s">
        <v>4745</v>
      </c>
      <c r="D4764" s="86" t="s">
        <v>26</v>
      </c>
      <c r="E4764" s="102">
        <v>2.99</v>
      </c>
    </row>
    <row r="4765" spans="2:5" ht="50.1" customHeight="1">
      <c r="B4765" s="86" t="s">
        <v>4746</v>
      </c>
      <c r="C4765" s="8" t="s">
        <v>4747</v>
      </c>
      <c r="D4765" s="86" t="s">
        <v>6403</v>
      </c>
      <c r="E4765" s="102">
        <v>0.2</v>
      </c>
    </row>
    <row r="4766" spans="2:5" ht="50.1" customHeight="1">
      <c r="B4766" s="86" t="s">
        <v>4748</v>
      </c>
      <c r="C4766" s="8" t="s">
        <v>4749</v>
      </c>
      <c r="D4766" s="86" t="s">
        <v>26</v>
      </c>
      <c r="E4766" s="102">
        <v>4.58</v>
      </c>
    </row>
    <row r="4767" spans="2:5" ht="50.1" customHeight="1">
      <c r="B4767" s="86" t="s">
        <v>4750</v>
      </c>
      <c r="C4767" s="8" t="s">
        <v>4751</v>
      </c>
      <c r="D4767" s="86" t="s">
        <v>26</v>
      </c>
      <c r="E4767" s="102">
        <v>1.47</v>
      </c>
    </row>
    <row r="4768" spans="2:5" ht="50.1" customHeight="1">
      <c r="B4768" s="86" t="s">
        <v>4752</v>
      </c>
      <c r="C4768" s="8" t="s">
        <v>4753</v>
      </c>
      <c r="D4768" s="86" t="s">
        <v>26</v>
      </c>
      <c r="E4768" s="102">
        <v>2.85</v>
      </c>
    </row>
    <row r="4769" spans="2:5" ht="50.1" customHeight="1">
      <c r="B4769" s="86" t="s">
        <v>4754</v>
      </c>
      <c r="C4769" s="8" t="s">
        <v>4755</v>
      </c>
      <c r="D4769" s="86" t="s">
        <v>26</v>
      </c>
      <c r="E4769" s="102">
        <v>1.44</v>
      </c>
    </row>
    <row r="4770" spans="2:5" ht="50.1" customHeight="1">
      <c r="B4770" s="86">
        <v>79472</v>
      </c>
      <c r="C4770" s="8" t="s">
        <v>4756</v>
      </c>
      <c r="D4770" s="86" t="s">
        <v>6403</v>
      </c>
      <c r="E4770" s="102">
        <v>0.43</v>
      </c>
    </row>
    <row r="4771" spans="2:5" ht="50.1" customHeight="1">
      <c r="B4771" s="86">
        <v>79473</v>
      </c>
      <c r="C4771" s="8" t="s">
        <v>4757</v>
      </c>
      <c r="D4771" s="86" t="s">
        <v>26</v>
      </c>
      <c r="E4771" s="102">
        <v>5.19</v>
      </c>
    </row>
    <row r="4772" spans="2:5" ht="50.1" customHeight="1">
      <c r="B4772" s="86">
        <v>79480</v>
      </c>
      <c r="C4772" s="8" t="s">
        <v>4758</v>
      </c>
      <c r="D4772" s="86" t="s">
        <v>26</v>
      </c>
      <c r="E4772" s="102">
        <v>2.14</v>
      </c>
    </row>
    <row r="4773" spans="2:5" ht="50.1" customHeight="1">
      <c r="B4773" s="86">
        <v>83336</v>
      </c>
      <c r="C4773" s="8" t="s">
        <v>4759</v>
      </c>
      <c r="D4773" s="86" t="s">
        <v>26</v>
      </c>
      <c r="E4773" s="101">
        <v>3.97</v>
      </c>
    </row>
    <row r="4774" spans="2:5" ht="50.1" customHeight="1">
      <c r="B4774" s="86">
        <v>83338</v>
      </c>
      <c r="C4774" s="8" t="s">
        <v>4760</v>
      </c>
      <c r="D4774" s="86" t="s">
        <v>26</v>
      </c>
      <c r="E4774" s="101">
        <v>2.21</v>
      </c>
    </row>
    <row r="4775" spans="2:5" ht="50.1" customHeight="1">
      <c r="B4775" s="86">
        <v>89885</v>
      </c>
      <c r="C4775" s="8" t="s">
        <v>4761</v>
      </c>
      <c r="D4775" s="86" t="s">
        <v>26</v>
      </c>
      <c r="E4775" s="101">
        <v>7.63</v>
      </c>
    </row>
    <row r="4776" spans="2:5" ht="50.1" customHeight="1">
      <c r="B4776" s="86">
        <v>89886</v>
      </c>
      <c r="C4776" s="8" t="s">
        <v>4762</v>
      </c>
      <c r="D4776" s="86" t="s">
        <v>26</v>
      </c>
      <c r="E4776" s="101">
        <v>7.66</v>
      </c>
    </row>
    <row r="4777" spans="2:5" ht="50.1" customHeight="1">
      <c r="B4777" s="86">
        <v>89887</v>
      </c>
      <c r="C4777" s="8" t="s">
        <v>4763</v>
      </c>
      <c r="D4777" s="86" t="s">
        <v>26</v>
      </c>
      <c r="E4777" s="101">
        <v>7.93</v>
      </c>
    </row>
    <row r="4778" spans="2:5" ht="50.1" customHeight="1">
      <c r="B4778" s="86">
        <v>89888</v>
      </c>
      <c r="C4778" s="8" t="s">
        <v>4764</v>
      </c>
      <c r="D4778" s="86" t="s">
        <v>26</v>
      </c>
      <c r="E4778" s="101">
        <v>7.85</v>
      </c>
    </row>
    <row r="4779" spans="2:5" ht="50.1" customHeight="1">
      <c r="B4779" s="86">
        <v>89889</v>
      </c>
      <c r="C4779" s="8" t="s">
        <v>4765</v>
      </c>
      <c r="D4779" s="86" t="s">
        <v>26</v>
      </c>
      <c r="E4779" s="101">
        <v>8.14</v>
      </c>
    </row>
    <row r="4780" spans="2:5" ht="50.1" customHeight="1">
      <c r="B4780" s="86">
        <v>89890</v>
      </c>
      <c r="C4780" s="8" t="s">
        <v>4766</v>
      </c>
      <c r="D4780" s="86" t="s">
        <v>26</v>
      </c>
      <c r="E4780" s="101">
        <v>11.36</v>
      </c>
    </row>
    <row r="4781" spans="2:5" ht="50.1" customHeight="1">
      <c r="B4781" s="86">
        <v>89893</v>
      </c>
      <c r="C4781" s="8" t="s">
        <v>4767</v>
      </c>
      <c r="D4781" s="86" t="s">
        <v>26</v>
      </c>
      <c r="E4781" s="101">
        <v>14.02</v>
      </c>
    </row>
    <row r="4782" spans="2:5" ht="50.1" customHeight="1">
      <c r="B4782" s="86">
        <v>89894</v>
      </c>
      <c r="C4782" s="8" t="s">
        <v>4768</v>
      </c>
      <c r="D4782" s="86" t="s">
        <v>26</v>
      </c>
      <c r="E4782" s="101">
        <v>15.61</v>
      </c>
    </row>
    <row r="4783" spans="2:5" ht="50.1" customHeight="1">
      <c r="B4783" s="86">
        <v>89895</v>
      </c>
      <c r="C4783" s="8" t="s">
        <v>4769</v>
      </c>
      <c r="D4783" s="86" t="s">
        <v>26</v>
      </c>
      <c r="E4783" s="101">
        <v>18.98</v>
      </c>
    </row>
    <row r="4784" spans="2:5" ht="50.1" customHeight="1">
      <c r="B4784" s="86">
        <v>89903</v>
      </c>
      <c r="C4784" s="8" t="s">
        <v>4770</v>
      </c>
      <c r="D4784" s="86" t="s">
        <v>26</v>
      </c>
      <c r="E4784" s="101">
        <v>6.72</v>
      </c>
    </row>
    <row r="4785" spans="2:5" ht="50.1" customHeight="1">
      <c r="B4785" s="86">
        <v>89904</v>
      </c>
      <c r="C4785" s="8" t="s">
        <v>4771</v>
      </c>
      <c r="D4785" s="86" t="s">
        <v>26</v>
      </c>
      <c r="E4785" s="101">
        <v>6.76</v>
      </c>
    </row>
    <row r="4786" spans="2:5" ht="50.1" customHeight="1">
      <c r="B4786" s="86">
        <v>89905</v>
      </c>
      <c r="C4786" s="8" t="s">
        <v>4772</v>
      </c>
      <c r="D4786" s="86" t="s">
        <v>26</v>
      </c>
      <c r="E4786" s="101">
        <v>6.99</v>
      </c>
    </row>
    <row r="4787" spans="2:5" ht="50.1" customHeight="1">
      <c r="B4787" s="86">
        <v>89906</v>
      </c>
      <c r="C4787" s="8" t="s">
        <v>4773</v>
      </c>
      <c r="D4787" s="86" t="s">
        <v>26</v>
      </c>
      <c r="E4787" s="101">
        <v>6.91</v>
      </c>
    </row>
    <row r="4788" spans="2:5" ht="50.1" customHeight="1">
      <c r="B4788" s="86">
        <v>89907</v>
      </c>
      <c r="C4788" s="8" t="s">
        <v>4774</v>
      </c>
      <c r="D4788" s="86" t="s">
        <v>26</v>
      </c>
      <c r="E4788" s="101">
        <v>7.78</v>
      </c>
    </row>
    <row r="4789" spans="2:5" ht="50.1" customHeight="1">
      <c r="B4789" s="86">
        <v>89908</v>
      </c>
      <c r="C4789" s="8" t="s">
        <v>4775</v>
      </c>
      <c r="D4789" s="86" t="s">
        <v>26</v>
      </c>
      <c r="E4789" s="101">
        <v>10.67</v>
      </c>
    </row>
    <row r="4790" spans="2:5" ht="50.1" customHeight="1">
      <c r="B4790" s="86">
        <v>89911</v>
      </c>
      <c r="C4790" s="8" t="s">
        <v>4776</v>
      </c>
      <c r="D4790" s="86" t="s">
        <v>26</v>
      </c>
      <c r="E4790" s="101">
        <v>13.05</v>
      </c>
    </row>
    <row r="4791" spans="2:5" ht="50.1" customHeight="1">
      <c r="B4791" s="86">
        <v>89912</v>
      </c>
      <c r="C4791" s="8" t="s">
        <v>4777</v>
      </c>
      <c r="D4791" s="86" t="s">
        <v>26</v>
      </c>
      <c r="E4791" s="101">
        <v>13.92</v>
      </c>
    </row>
    <row r="4792" spans="2:5" ht="50.1" customHeight="1">
      <c r="B4792" s="86">
        <v>89913</v>
      </c>
      <c r="C4792" s="8" t="s">
        <v>4778</v>
      </c>
      <c r="D4792" s="86" t="s">
        <v>26</v>
      </c>
      <c r="E4792" s="101">
        <v>16.96</v>
      </c>
    </row>
    <row r="4793" spans="2:5" ht="50.1" customHeight="1">
      <c r="B4793" s="86">
        <v>89921</v>
      </c>
      <c r="C4793" s="8" t="s">
        <v>4779</v>
      </c>
      <c r="D4793" s="86" t="s">
        <v>26</v>
      </c>
      <c r="E4793" s="102">
        <v>6.22</v>
      </c>
    </row>
    <row r="4794" spans="2:5" ht="50.1" customHeight="1">
      <c r="B4794" s="86">
        <v>89922</v>
      </c>
      <c r="C4794" s="8" t="s">
        <v>4780</v>
      </c>
      <c r="D4794" s="86" t="s">
        <v>26</v>
      </c>
      <c r="E4794" s="101">
        <v>6.26</v>
      </c>
    </row>
    <row r="4795" spans="2:5" ht="50.1" customHeight="1">
      <c r="B4795" s="86">
        <v>89923</v>
      </c>
      <c r="C4795" s="8" t="s">
        <v>4781</v>
      </c>
      <c r="D4795" s="86" t="s">
        <v>26</v>
      </c>
      <c r="E4795" s="101">
        <v>6.53</v>
      </c>
    </row>
    <row r="4796" spans="2:5" ht="50.1" customHeight="1">
      <c r="B4796" s="86">
        <v>89924</v>
      </c>
      <c r="C4796" s="8" t="s">
        <v>4782</v>
      </c>
      <c r="D4796" s="86" t="s">
        <v>26</v>
      </c>
      <c r="E4796" s="101">
        <v>6.44</v>
      </c>
    </row>
    <row r="4797" spans="2:5" ht="50.1" customHeight="1">
      <c r="B4797" s="86">
        <v>89925</v>
      </c>
      <c r="C4797" s="8" t="s">
        <v>4783</v>
      </c>
      <c r="D4797" s="86" t="s">
        <v>26</v>
      </c>
      <c r="E4797" s="101">
        <v>6.74</v>
      </c>
    </row>
    <row r="4798" spans="2:5" ht="50.1" customHeight="1">
      <c r="B4798" s="86">
        <v>89926</v>
      </c>
      <c r="C4798" s="8" t="s">
        <v>4784</v>
      </c>
      <c r="D4798" s="86" t="s">
        <v>26</v>
      </c>
      <c r="E4798" s="101">
        <v>10.23</v>
      </c>
    </row>
    <row r="4799" spans="2:5" ht="50.1" customHeight="1">
      <c r="B4799" s="86">
        <v>89929</v>
      </c>
      <c r="C4799" s="8" t="s">
        <v>4785</v>
      </c>
      <c r="D4799" s="86" t="s">
        <v>26</v>
      </c>
      <c r="E4799" s="101">
        <v>13.17</v>
      </c>
    </row>
    <row r="4800" spans="2:5" ht="50.1" customHeight="1">
      <c r="B4800" s="86">
        <v>89930</v>
      </c>
      <c r="C4800" s="8" t="s">
        <v>4786</v>
      </c>
      <c r="D4800" s="86" t="s">
        <v>26</v>
      </c>
      <c r="E4800" s="101">
        <v>14.1</v>
      </c>
    </row>
    <row r="4801" spans="2:5" ht="50.1" customHeight="1">
      <c r="B4801" s="86">
        <v>89931</v>
      </c>
      <c r="C4801" s="8" t="s">
        <v>4787</v>
      </c>
      <c r="D4801" s="86" t="s">
        <v>26</v>
      </c>
      <c r="E4801" s="101">
        <v>17.78</v>
      </c>
    </row>
    <row r="4802" spans="2:5" ht="50.1" customHeight="1">
      <c r="B4802" s="86">
        <v>89939</v>
      </c>
      <c r="C4802" s="8" t="s">
        <v>4788</v>
      </c>
      <c r="D4802" s="86" t="s">
        <v>26</v>
      </c>
      <c r="E4802" s="101">
        <v>5.83</v>
      </c>
    </row>
    <row r="4803" spans="2:5" ht="50.1" customHeight="1">
      <c r="B4803" s="86">
        <v>89940</v>
      </c>
      <c r="C4803" s="8" t="s">
        <v>4789</v>
      </c>
      <c r="D4803" s="86" t="s">
        <v>26</v>
      </c>
      <c r="E4803" s="101">
        <v>5.85</v>
      </c>
    </row>
    <row r="4804" spans="2:5" ht="50.1" customHeight="1">
      <c r="B4804" s="86">
        <v>89941</v>
      </c>
      <c r="C4804" s="8" t="s">
        <v>4790</v>
      </c>
      <c r="D4804" s="86" t="s">
        <v>26</v>
      </c>
      <c r="E4804" s="101">
        <v>6.1</v>
      </c>
    </row>
    <row r="4805" spans="2:5" ht="50.1" customHeight="1">
      <c r="B4805" s="86">
        <v>89942</v>
      </c>
      <c r="C4805" s="8" t="s">
        <v>4791</v>
      </c>
      <c r="D4805" s="86" t="s">
        <v>26</v>
      </c>
      <c r="E4805" s="101">
        <v>6.03</v>
      </c>
    </row>
    <row r="4806" spans="2:5" ht="50.1" customHeight="1">
      <c r="B4806" s="86">
        <v>89943</v>
      </c>
      <c r="C4806" s="8" t="s">
        <v>4792</v>
      </c>
      <c r="D4806" s="86" t="s">
        <v>26</v>
      </c>
      <c r="E4806" s="101">
        <v>6.27</v>
      </c>
    </row>
    <row r="4807" spans="2:5" ht="50.1" customHeight="1">
      <c r="B4807" s="86">
        <v>89944</v>
      </c>
      <c r="C4807" s="8" t="s">
        <v>4793</v>
      </c>
      <c r="D4807" s="86" t="s">
        <v>26</v>
      </c>
      <c r="E4807" s="101">
        <v>9.39</v>
      </c>
    </row>
    <row r="4808" spans="2:5" ht="50.1" customHeight="1">
      <c r="B4808" s="86">
        <v>89947</v>
      </c>
      <c r="C4808" s="8" t="s">
        <v>4794</v>
      </c>
      <c r="D4808" s="86" t="s">
        <v>26</v>
      </c>
      <c r="E4808" s="101">
        <v>11.61</v>
      </c>
    </row>
    <row r="4809" spans="2:5" ht="50.1" customHeight="1">
      <c r="B4809" s="86">
        <v>89948</v>
      </c>
      <c r="C4809" s="8" t="s">
        <v>4795</v>
      </c>
      <c r="D4809" s="86" t="s">
        <v>26</v>
      </c>
      <c r="E4809" s="101">
        <v>12.87</v>
      </c>
    </row>
    <row r="4810" spans="2:5" ht="50.1" customHeight="1">
      <c r="B4810" s="86">
        <v>89949</v>
      </c>
      <c r="C4810" s="8" t="s">
        <v>4796</v>
      </c>
      <c r="D4810" s="86" t="s">
        <v>26</v>
      </c>
      <c r="E4810" s="101">
        <v>15.73</v>
      </c>
    </row>
    <row r="4811" spans="2:5" ht="50.1" customHeight="1">
      <c r="B4811" s="86">
        <v>96520</v>
      </c>
      <c r="C4811" s="8" t="s">
        <v>4797</v>
      </c>
      <c r="D4811" s="86" t="s">
        <v>26</v>
      </c>
      <c r="E4811" s="101">
        <v>68.150000000000006</v>
      </c>
    </row>
    <row r="4812" spans="2:5" ht="50.1" customHeight="1">
      <c r="B4812" s="86">
        <v>96521</v>
      </c>
      <c r="C4812" s="8" t="s">
        <v>4798</v>
      </c>
      <c r="D4812" s="86" t="s">
        <v>26</v>
      </c>
      <c r="E4812" s="101">
        <v>29.8</v>
      </c>
    </row>
    <row r="4813" spans="2:5" ht="50.1" customHeight="1">
      <c r="B4813" s="86">
        <v>96522</v>
      </c>
      <c r="C4813" s="8" t="s">
        <v>4799</v>
      </c>
      <c r="D4813" s="86" t="s">
        <v>26</v>
      </c>
      <c r="E4813" s="101">
        <v>99.32</v>
      </c>
    </row>
    <row r="4814" spans="2:5" ht="50.1" customHeight="1">
      <c r="B4814" s="86">
        <v>96523</v>
      </c>
      <c r="C4814" s="8" t="s">
        <v>4800</v>
      </c>
      <c r="D4814" s="86" t="s">
        <v>26</v>
      </c>
      <c r="E4814" s="101">
        <v>62.91</v>
      </c>
    </row>
    <row r="4815" spans="2:5" ht="50.1" customHeight="1">
      <c r="B4815" s="86">
        <v>96524</v>
      </c>
      <c r="C4815" s="8" t="s">
        <v>4801</v>
      </c>
      <c r="D4815" s="86" t="s">
        <v>26</v>
      </c>
      <c r="E4815" s="101">
        <v>125.32</v>
      </c>
    </row>
    <row r="4816" spans="2:5" ht="50.1" customHeight="1">
      <c r="B4816" s="86">
        <v>96525</v>
      </c>
      <c r="C4816" s="8" t="s">
        <v>4802</v>
      </c>
      <c r="D4816" s="86" t="s">
        <v>26</v>
      </c>
      <c r="E4816" s="101">
        <v>29.54</v>
      </c>
    </row>
    <row r="4817" spans="2:5" ht="50.1" customHeight="1">
      <c r="B4817" s="86">
        <v>96526</v>
      </c>
      <c r="C4817" s="8" t="s">
        <v>4803</v>
      </c>
      <c r="D4817" s="86" t="s">
        <v>26</v>
      </c>
      <c r="E4817" s="101">
        <v>201.06</v>
      </c>
    </row>
    <row r="4818" spans="2:5" ht="50.1" customHeight="1">
      <c r="B4818" s="86">
        <v>96527</v>
      </c>
      <c r="C4818" s="8" t="s">
        <v>4804</v>
      </c>
      <c r="D4818" s="86" t="s">
        <v>26</v>
      </c>
      <c r="E4818" s="101">
        <v>82.45</v>
      </c>
    </row>
    <row r="4819" spans="2:5" ht="50.1" customHeight="1">
      <c r="B4819" s="86">
        <v>96528</v>
      </c>
      <c r="C4819" s="8" t="s">
        <v>4805</v>
      </c>
      <c r="D4819" s="86" t="s">
        <v>6403</v>
      </c>
      <c r="E4819" s="101">
        <v>118.67</v>
      </c>
    </row>
    <row r="4820" spans="2:5" ht="50.1" customHeight="1">
      <c r="B4820" s="86">
        <v>98116</v>
      </c>
      <c r="C4820" s="8" t="s">
        <v>4806</v>
      </c>
      <c r="D4820" s="86" t="s">
        <v>26</v>
      </c>
      <c r="E4820" s="101">
        <v>11.89</v>
      </c>
    </row>
    <row r="4821" spans="2:5" ht="50.1" customHeight="1">
      <c r="B4821" s="86">
        <v>98117</v>
      </c>
      <c r="C4821" s="8" t="s">
        <v>4807</v>
      </c>
      <c r="D4821" s="86" t="s">
        <v>26</v>
      </c>
      <c r="E4821" s="101">
        <v>11.12</v>
      </c>
    </row>
    <row r="4822" spans="2:5" ht="50.1" customHeight="1">
      <c r="B4822" s="86">
        <v>98118</v>
      </c>
      <c r="C4822" s="8" t="s">
        <v>4808</v>
      </c>
      <c r="D4822" s="86" t="s">
        <v>26</v>
      </c>
      <c r="E4822" s="101">
        <v>11.18</v>
      </c>
    </row>
    <row r="4823" spans="2:5" ht="50.1" customHeight="1">
      <c r="B4823" s="86">
        <v>98119</v>
      </c>
      <c r="C4823" s="8" t="s">
        <v>4809</v>
      </c>
      <c r="D4823" s="86" t="s">
        <v>26</v>
      </c>
      <c r="E4823" s="101">
        <v>9.84</v>
      </c>
    </row>
    <row r="4824" spans="2:5" ht="50.1" customHeight="1">
      <c r="B4824" s="86">
        <v>72915</v>
      </c>
      <c r="C4824" s="8" t="s">
        <v>4810</v>
      </c>
      <c r="D4824" s="86" t="s">
        <v>26</v>
      </c>
      <c r="E4824" s="101">
        <v>9.59</v>
      </c>
    </row>
    <row r="4825" spans="2:5" ht="50.1" customHeight="1">
      <c r="B4825" s="86">
        <v>72917</v>
      </c>
      <c r="C4825" s="8" t="s">
        <v>4811</v>
      </c>
      <c r="D4825" s="86" t="s">
        <v>26</v>
      </c>
      <c r="E4825" s="101">
        <v>10.96</v>
      </c>
    </row>
    <row r="4826" spans="2:5" ht="50.1" customHeight="1">
      <c r="B4826" s="86">
        <v>72918</v>
      </c>
      <c r="C4826" s="8" t="s">
        <v>4812</v>
      </c>
      <c r="D4826" s="86" t="s">
        <v>26</v>
      </c>
      <c r="E4826" s="101">
        <v>12.79</v>
      </c>
    </row>
    <row r="4827" spans="2:5" ht="50.1" customHeight="1">
      <c r="B4827" s="86" t="s">
        <v>4813</v>
      </c>
      <c r="C4827" s="8" t="s">
        <v>4814</v>
      </c>
      <c r="D4827" s="86" t="s">
        <v>26</v>
      </c>
      <c r="E4827" s="101">
        <v>133.80000000000001</v>
      </c>
    </row>
    <row r="4828" spans="2:5" ht="50.1" customHeight="1">
      <c r="B4828" s="86" t="s">
        <v>4815</v>
      </c>
      <c r="C4828" s="8" t="s">
        <v>4816</v>
      </c>
      <c r="D4828" s="86" t="s">
        <v>26</v>
      </c>
      <c r="E4828" s="101">
        <v>200.7</v>
      </c>
    </row>
    <row r="4829" spans="2:5" ht="50.1" customHeight="1">
      <c r="B4829" s="86">
        <v>83343</v>
      </c>
      <c r="C4829" s="8" t="s">
        <v>4817</v>
      </c>
      <c r="D4829" s="86" t="s">
        <v>26</v>
      </c>
      <c r="E4829" s="101">
        <v>12.37</v>
      </c>
    </row>
    <row r="4830" spans="2:5" ht="50.1" customHeight="1">
      <c r="B4830" s="86">
        <v>90082</v>
      </c>
      <c r="C4830" s="8" t="s">
        <v>4818</v>
      </c>
      <c r="D4830" s="86" t="s">
        <v>26</v>
      </c>
      <c r="E4830" s="101">
        <v>7.5</v>
      </c>
    </row>
    <row r="4831" spans="2:5" ht="50.1" customHeight="1">
      <c r="B4831" s="86">
        <v>90084</v>
      </c>
      <c r="C4831" s="8" t="s">
        <v>4819</v>
      </c>
      <c r="D4831" s="86" t="s">
        <v>26</v>
      </c>
      <c r="E4831" s="101">
        <v>7.28</v>
      </c>
    </row>
    <row r="4832" spans="2:5" ht="50.1" customHeight="1">
      <c r="B4832" s="86">
        <v>90085</v>
      </c>
      <c r="C4832" s="8" t="s">
        <v>4820</v>
      </c>
      <c r="D4832" s="86" t="s">
        <v>26</v>
      </c>
      <c r="E4832" s="101">
        <v>6.84</v>
      </c>
    </row>
    <row r="4833" spans="2:5" ht="50.1" customHeight="1">
      <c r="B4833" s="86">
        <v>90086</v>
      </c>
      <c r="C4833" s="8" t="s">
        <v>4821</v>
      </c>
      <c r="D4833" s="86" t="s">
        <v>26</v>
      </c>
      <c r="E4833" s="101">
        <v>6.92</v>
      </c>
    </row>
    <row r="4834" spans="2:5" ht="50.1" customHeight="1">
      <c r="B4834" s="86">
        <v>90087</v>
      </c>
      <c r="C4834" s="8" t="s">
        <v>4822</v>
      </c>
      <c r="D4834" s="86" t="s">
        <v>26</v>
      </c>
      <c r="E4834" s="101">
        <v>6.04</v>
      </c>
    </row>
    <row r="4835" spans="2:5" ht="50.1" customHeight="1">
      <c r="B4835" s="86">
        <v>90088</v>
      </c>
      <c r="C4835" s="8" t="s">
        <v>4823</v>
      </c>
      <c r="D4835" s="86" t="s">
        <v>26</v>
      </c>
      <c r="E4835" s="101">
        <v>6.17</v>
      </c>
    </row>
    <row r="4836" spans="2:5" ht="50.1" customHeight="1">
      <c r="B4836" s="86">
        <v>90090</v>
      </c>
      <c r="C4836" s="8" t="s">
        <v>4824</v>
      </c>
      <c r="D4836" s="86" t="s">
        <v>26</v>
      </c>
      <c r="E4836" s="101">
        <v>5.92</v>
      </c>
    </row>
    <row r="4837" spans="2:5" ht="50.1" customHeight="1">
      <c r="B4837" s="86">
        <v>90091</v>
      </c>
      <c r="C4837" s="8" t="s">
        <v>4825</v>
      </c>
      <c r="D4837" s="86" t="s">
        <v>26</v>
      </c>
      <c r="E4837" s="101">
        <v>4.47</v>
      </c>
    </row>
    <row r="4838" spans="2:5" ht="50.1" customHeight="1">
      <c r="B4838" s="86">
        <v>90092</v>
      </c>
      <c r="C4838" s="8" t="s">
        <v>4826</v>
      </c>
      <c r="D4838" s="86" t="s">
        <v>26</v>
      </c>
      <c r="E4838" s="101">
        <v>4.33</v>
      </c>
    </row>
    <row r="4839" spans="2:5" ht="50.1" customHeight="1">
      <c r="B4839" s="86">
        <v>90093</v>
      </c>
      <c r="C4839" s="8" t="s">
        <v>4827</v>
      </c>
      <c r="D4839" s="86" t="s">
        <v>26</v>
      </c>
      <c r="E4839" s="101">
        <v>4.09</v>
      </c>
    </row>
    <row r="4840" spans="2:5" ht="50.1" customHeight="1">
      <c r="B4840" s="86">
        <v>90094</v>
      </c>
      <c r="C4840" s="8" t="s">
        <v>4828</v>
      </c>
      <c r="D4840" s="86" t="s">
        <v>26</v>
      </c>
      <c r="E4840" s="101">
        <v>4.12</v>
      </c>
    </row>
    <row r="4841" spans="2:5" ht="50.1" customHeight="1">
      <c r="B4841" s="86">
        <v>90095</v>
      </c>
      <c r="C4841" s="8" t="s">
        <v>4829</v>
      </c>
      <c r="D4841" s="86" t="s">
        <v>26</v>
      </c>
      <c r="E4841" s="101">
        <v>3.6</v>
      </c>
    </row>
    <row r="4842" spans="2:5" ht="50.1" customHeight="1">
      <c r="B4842" s="86">
        <v>90096</v>
      </c>
      <c r="C4842" s="8" t="s">
        <v>4830</v>
      </c>
      <c r="D4842" s="86" t="s">
        <v>26</v>
      </c>
      <c r="E4842" s="101">
        <v>3.68</v>
      </c>
    </row>
    <row r="4843" spans="2:5" ht="50.1" customHeight="1">
      <c r="B4843" s="86">
        <v>90098</v>
      </c>
      <c r="C4843" s="8" t="s">
        <v>4831</v>
      </c>
      <c r="D4843" s="86" t="s">
        <v>26</v>
      </c>
      <c r="E4843" s="101">
        <v>3.53</v>
      </c>
    </row>
    <row r="4844" spans="2:5" ht="50.1" customHeight="1">
      <c r="B4844" s="86">
        <v>90099</v>
      </c>
      <c r="C4844" s="8" t="s">
        <v>4832</v>
      </c>
      <c r="D4844" s="86" t="s">
        <v>26</v>
      </c>
      <c r="E4844" s="101">
        <v>10.220000000000001</v>
      </c>
    </row>
    <row r="4845" spans="2:5" ht="50.1" customHeight="1">
      <c r="B4845" s="86">
        <v>90100</v>
      </c>
      <c r="C4845" s="8" t="s">
        <v>4833</v>
      </c>
      <c r="D4845" s="86" t="s">
        <v>26</v>
      </c>
      <c r="E4845" s="101">
        <v>8.6999999999999993</v>
      </c>
    </row>
    <row r="4846" spans="2:5" ht="50.1" customHeight="1">
      <c r="B4846" s="86">
        <v>90101</v>
      </c>
      <c r="C4846" s="8" t="s">
        <v>4834</v>
      </c>
      <c r="D4846" s="86" t="s">
        <v>26</v>
      </c>
      <c r="E4846" s="101">
        <v>8.59</v>
      </c>
    </row>
    <row r="4847" spans="2:5" ht="50.1" customHeight="1">
      <c r="B4847" s="86">
        <v>90102</v>
      </c>
      <c r="C4847" s="8" t="s">
        <v>4835</v>
      </c>
      <c r="D4847" s="86" t="s">
        <v>26</v>
      </c>
      <c r="E4847" s="101">
        <v>7.81</v>
      </c>
    </row>
    <row r="4848" spans="2:5" ht="50.1" customHeight="1">
      <c r="B4848" s="86">
        <v>90105</v>
      </c>
      <c r="C4848" s="8" t="s">
        <v>4836</v>
      </c>
      <c r="D4848" s="86" t="s">
        <v>26</v>
      </c>
      <c r="E4848" s="101">
        <v>6.1</v>
      </c>
    </row>
    <row r="4849" spans="2:5" ht="50.1" customHeight="1">
      <c r="B4849" s="86">
        <v>90106</v>
      </c>
      <c r="C4849" s="8" t="s">
        <v>4837</v>
      </c>
      <c r="D4849" s="86" t="s">
        <v>26</v>
      </c>
      <c r="E4849" s="101">
        <v>5.19</v>
      </c>
    </row>
    <row r="4850" spans="2:5" ht="50.1" customHeight="1">
      <c r="B4850" s="86">
        <v>90107</v>
      </c>
      <c r="C4850" s="8" t="s">
        <v>4838</v>
      </c>
      <c r="D4850" s="86" t="s">
        <v>26</v>
      </c>
      <c r="E4850" s="101">
        <v>5.13</v>
      </c>
    </row>
    <row r="4851" spans="2:5" ht="50.1" customHeight="1">
      <c r="B4851" s="86">
        <v>90108</v>
      </c>
      <c r="C4851" s="8" t="s">
        <v>4839</v>
      </c>
      <c r="D4851" s="86" t="s">
        <v>26</v>
      </c>
      <c r="E4851" s="101">
        <v>4.66</v>
      </c>
    </row>
    <row r="4852" spans="2:5" ht="50.1" customHeight="1">
      <c r="B4852" s="86">
        <v>93358</v>
      </c>
      <c r="C4852" s="8" t="s">
        <v>4840</v>
      </c>
      <c r="D4852" s="86" t="s">
        <v>26</v>
      </c>
      <c r="E4852" s="101">
        <v>52.93</v>
      </c>
    </row>
    <row r="4853" spans="2:5" ht="50.1" customHeight="1">
      <c r="B4853" s="86">
        <v>79482</v>
      </c>
      <c r="C4853" s="8" t="s">
        <v>4841</v>
      </c>
      <c r="D4853" s="86" t="s">
        <v>26</v>
      </c>
      <c r="E4853" s="101">
        <v>73.260000000000005</v>
      </c>
    </row>
    <row r="4854" spans="2:5" ht="50.1" customHeight="1">
      <c r="B4854" s="86">
        <v>94304</v>
      </c>
      <c r="C4854" s="8" t="s">
        <v>4842</v>
      </c>
      <c r="D4854" s="86" t="s">
        <v>26</v>
      </c>
      <c r="E4854" s="101">
        <v>24.08</v>
      </c>
    </row>
    <row r="4855" spans="2:5" ht="50.1" customHeight="1">
      <c r="B4855" s="86">
        <v>94305</v>
      </c>
      <c r="C4855" s="8" t="s">
        <v>4843</v>
      </c>
      <c r="D4855" s="86" t="s">
        <v>26</v>
      </c>
      <c r="E4855" s="101">
        <v>21.54</v>
      </c>
    </row>
    <row r="4856" spans="2:5" ht="50.1" customHeight="1">
      <c r="B4856" s="86">
        <v>94306</v>
      </c>
      <c r="C4856" s="8" t="s">
        <v>4844</v>
      </c>
      <c r="D4856" s="86" t="s">
        <v>26</v>
      </c>
      <c r="E4856" s="101">
        <v>18.3</v>
      </c>
    </row>
    <row r="4857" spans="2:5" ht="50.1" customHeight="1">
      <c r="B4857" s="86">
        <v>94307</v>
      </c>
      <c r="C4857" s="8" t="s">
        <v>4845</v>
      </c>
      <c r="D4857" s="86" t="s">
        <v>26</v>
      </c>
      <c r="E4857" s="101">
        <v>19.05</v>
      </c>
    </row>
    <row r="4858" spans="2:5" ht="50.1" customHeight="1">
      <c r="B4858" s="86">
        <v>94308</v>
      </c>
      <c r="C4858" s="8" t="s">
        <v>4846</v>
      </c>
      <c r="D4858" s="86" t="s">
        <v>26</v>
      </c>
      <c r="E4858" s="101">
        <v>17.079999999999998</v>
      </c>
    </row>
    <row r="4859" spans="2:5" ht="50.1" customHeight="1">
      <c r="B4859" s="86">
        <v>94309</v>
      </c>
      <c r="C4859" s="8" t="s">
        <v>4847</v>
      </c>
      <c r="D4859" s="86" t="s">
        <v>26</v>
      </c>
      <c r="E4859" s="101">
        <v>17.96</v>
      </c>
    </row>
    <row r="4860" spans="2:5" ht="50.1" customHeight="1">
      <c r="B4860" s="86">
        <v>94310</v>
      </c>
      <c r="C4860" s="8" t="s">
        <v>4848</v>
      </c>
      <c r="D4860" s="86" t="s">
        <v>26</v>
      </c>
      <c r="E4860" s="101">
        <v>16.48</v>
      </c>
    </row>
    <row r="4861" spans="2:5" ht="50.1" customHeight="1">
      <c r="B4861" s="86">
        <v>94315</v>
      </c>
      <c r="C4861" s="8" t="s">
        <v>4849</v>
      </c>
      <c r="D4861" s="86" t="s">
        <v>26</v>
      </c>
      <c r="E4861" s="101">
        <v>29.94</v>
      </c>
    </row>
    <row r="4862" spans="2:5" ht="50.1" customHeight="1">
      <c r="B4862" s="86">
        <v>94316</v>
      </c>
      <c r="C4862" s="8" t="s">
        <v>4850</v>
      </c>
      <c r="D4862" s="86" t="s">
        <v>26</v>
      </c>
      <c r="E4862" s="101">
        <v>23.83</v>
      </c>
    </row>
    <row r="4863" spans="2:5" ht="50.1" customHeight="1">
      <c r="B4863" s="86">
        <v>94317</v>
      </c>
      <c r="C4863" s="8" t="s">
        <v>4851</v>
      </c>
      <c r="D4863" s="86" t="s">
        <v>26</v>
      </c>
      <c r="E4863" s="101">
        <v>21.12</v>
      </c>
    </row>
    <row r="4864" spans="2:5" ht="50.1" customHeight="1">
      <c r="B4864" s="86">
        <v>94318</v>
      </c>
      <c r="C4864" s="8" t="s">
        <v>4852</v>
      </c>
      <c r="D4864" s="86" t="s">
        <v>26</v>
      </c>
      <c r="E4864" s="102">
        <v>17.63</v>
      </c>
    </row>
    <row r="4865" spans="2:5" ht="50.1" customHeight="1">
      <c r="B4865" s="86">
        <v>94319</v>
      </c>
      <c r="C4865" s="8" t="s">
        <v>4853</v>
      </c>
      <c r="D4865" s="86" t="s">
        <v>26</v>
      </c>
      <c r="E4865" s="101">
        <v>32.049999999999997</v>
      </c>
    </row>
    <row r="4866" spans="2:5" ht="50.1" customHeight="1">
      <c r="B4866" s="86">
        <v>94327</v>
      </c>
      <c r="C4866" s="8" t="s">
        <v>4854</v>
      </c>
      <c r="D4866" s="86" t="s">
        <v>26</v>
      </c>
      <c r="E4866" s="101">
        <v>77.790000000000006</v>
      </c>
    </row>
    <row r="4867" spans="2:5" ht="50.1" customHeight="1">
      <c r="B4867" s="86">
        <v>94328</v>
      </c>
      <c r="C4867" s="8" t="s">
        <v>4855</v>
      </c>
      <c r="D4867" s="86" t="s">
        <v>26</v>
      </c>
      <c r="E4867" s="101">
        <v>75.25</v>
      </c>
    </row>
    <row r="4868" spans="2:5" ht="50.1" customHeight="1">
      <c r="B4868" s="86">
        <v>94329</v>
      </c>
      <c r="C4868" s="8" t="s">
        <v>4856</v>
      </c>
      <c r="D4868" s="86" t="s">
        <v>26</v>
      </c>
      <c r="E4868" s="101">
        <v>72.010000000000005</v>
      </c>
    </row>
    <row r="4869" spans="2:5" ht="50.1" customHeight="1">
      <c r="B4869" s="86">
        <v>94330</v>
      </c>
      <c r="C4869" s="8" t="s">
        <v>4857</v>
      </c>
      <c r="D4869" s="86" t="s">
        <v>26</v>
      </c>
      <c r="E4869" s="101">
        <v>72.760000000000005</v>
      </c>
    </row>
    <row r="4870" spans="2:5" ht="50.1" customHeight="1">
      <c r="B4870" s="86">
        <v>94331</v>
      </c>
      <c r="C4870" s="8" t="s">
        <v>4858</v>
      </c>
      <c r="D4870" s="86" t="s">
        <v>26</v>
      </c>
      <c r="E4870" s="101">
        <v>70.790000000000006</v>
      </c>
    </row>
    <row r="4871" spans="2:5" ht="50.1" customHeight="1">
      <c r="B4871" s="86">
        <v>94332</v>
      </c>
      <c r="C4871" s="8" t="s">
        <v>4859</v>
      </c>
      <c r="D4871" s="86" t="s">
        <v>26</v>
      </c>
      <c r="E4871" s="101">
        <v>71.67</v>
      </c>
    </row>
    <row r="4872" spans="2:5" ht="50.1" customHeight="1">
      <c r="B4872" s="86">
        <v>94333</v>
      </c>
      <c r="C4872" s="8" t="s">
        <v>4860</v>
      </c>
      <c r="D4872" s="86" t="s">
        <v>26</v>
      </c>
      <c r="E4872" s="101">
        <v>70.19</v>
      </c>
    </row>
    <row r="4873" spans="2:5" ht="50.1" customHeight="1">
      <c r="B4873" s="86">
        <v>94338</v>
      </c>
      <c r="C4873" s="8" t="s">
        <v>4861</v>
      </c>
      <c r="D4873" s="86" t="s">
        <v>26</v>
      </c>
      <c r="E4873" s="101">
        <v>83.65</v>
      </c>
    </row>
    <row r="4874" spans="2:5" ht="50.1" customHeight="1">
      <c r="B4874" s="86">
        <v>94339</v>
      </c>
      <c r="C4874" s="8" t="s">
        <v>4862</v>
      </c>
      <c r="D4874" s="86" t="s">
        <v>26</v>
      </c>
      <c r="E4874" s="101">
        <v>77.540000000000006</v>
      </c>
    </row>
    <row r="4875" spans="2:5" ht="50.1" customHeight="1">
      <c r="B4875" s="86">
        <v>94340</v>
      </c>
      <c r="C4875" s="8" t="s">
        <v>4863</v>
      </c>
      <c r="D4875" s="86" t="s">
        <v>26</v>
      </c>
      <c r="E4875" s="101">
        <v>74.83</v>
      </c>
    </row>
    <row r="4876" spans="2:5" ht="50.1" customHeight="1">
      <c r="B4876" s="86">
        <v>94341</v>
      </c>
      <c r="C4876" s="8" t="s">
        <v>4864</v>
      </c>
      <c r="D4876" s="86" t="s">
        <v>26</v>
      </c>
      <c r="E4876" s="101">
        <v>71.34</v>
      </c>
    </row>
    <row r="4877" spans="2:5" ht="50.1" customHeight="1">
      <c r="B4877" s="86">
        <v>94342</v>
      </c>
      <c r="C4877" s="8" t="s">
        <v>32</v>
      </c>
      <c r="D4877" s="86" t="s">
        <v>26</v>
      </c>
      <c r="E4877" s="101">
        <v>85.76</v>
      </c>
    </row>
    <row r="4878" spans="2:5" ht="50.1" customHeight="1">
      <c r="B4878" s="86">
        <v>96385</v>
      </c>
      <c r="C4878" s="8" t="s">
        <v>4865</v>
      </c>
      <c r="D4878" s="86" t="s">
        <v>26</v>
      </c>
      <c r="E4878" s="101">
        <v>5.07</v>
      </c>
    </row>
    <row r="4879" spans="2:5" ht="50.1" customHeight="1">
      <c r="B4879" s="86">
        <v>96386</v>
      </c>
      <c r="C4879" s="8" t="s">
        <v>4866</v>
      </c>
      <c r="D4879" s="86" t="s">
        <v>26</v>
      </c>
      <c r="E4879" s="101">
        <v>4.87</v>
      </c>
    </row>
    <row r="4880" spans="2:5" ht="50.1" customHeight="1">
      <c r="B4880" s="86">
        <v>83346</v>
      </c>
      <c r="C4880" s="8" t="s">
        <v>4867</v>
      </c>
      <c r="D4880" s="86" t="s">
        <v>26</v>
      </c>
      <c r="E4880" s="101">
        <v>0.9</v>
      </c>
    </row>
    <row r="4881" spans="2:5" ht="50.1" customHeight="1">
      <c r="B4881" s="86">
        <v>93360</v>
      </c>
      <c r="C4881" s="8" t="s">
        <v>4868</v>
      </c>
      <c r="D4881" s="86" t="s">
        <v>26</v>
      </c>
      <c r="E4881" s="101">
        <v>13.99</v>
      </c>
    </row>
    <row r="4882" spans="2:5" ht="50.1" customHeight="1">
      <c r="B4882" s="86">
        <v>93361</v>
      </c>
      <c r="C4882" s="8" t="s">
        <v>4869</v>
      </c>
      <c r="D4882" s="86" t="s">
        <v>26</v>
      </c>
      <c r="E4882" s="101">
        <v>11.52</v>
      </c>
    </row>
    <row r="4883" spans="2:5" ht="50.1" customHeight="1">
      <c r="B4883" s="86">
        <v>93362</v>
      </c>
      <c r="C4883" s="8" t="s">
        <v>4870</v>
      </c>
      <c r="D4883" s="86" t="s">
        <v>26</v>
      </c>
      <c r="E4883" s="101">
        <v>8.2200000000000006</v>
      </c>
    </row>
    <row r="4884" spans="2:5" ht="50.1" customHeight="1">
      <c r="B4884" s="86">
        <v>93363</v>
      </c>
      <c r="C4884" s="8" t="s">
        <v>4871</v>
      </c>
      <c r="D4884" s="86" t="s">
        <v>26</v>
      </c>
      <c r="E4884" s="101">
        <v>8.9600000000000009</v>
      </c>
    </row>
    <row r="4885" spans="2:5" ht="50.1" customHeight="1">
      <c r="B4885" s="86">
        <v>93364</v>
      </c>
      <c r="C4885" s="8" t="s">
        <v>4872</v>
      </c>
      <c r="D4885" s="86" t="s">
        <v>26</v>
      </c>
      <c r="E4885" s="102">
        <v>7</v>
      </c>
    </row>
    <row r="4886" spans="2:5" ht="50.1" customHeight="1">
      <c r="B4886" s="86">
        <v>93365</v>
      </c>
      <c r="C4886" s="8" t="s">
        <v>4873</v>
      </c>
      <c r="D4886" s="86" t="s">
        <v>26</v>
      </c>
      <c r="E4886" s="101">
        <v>7.82</v>
      </c>
    </row>
    <row r="4887" spans="2:5" ht="50.1" customHeight="1">
      <c r="B4887" s="86">
        <v>93366</v>
      </c>
      <c r="C4887" s="8" t="s">
        <v>4874</v>
      </c>
      <c r="D4887" s="86" t="s">
        <v>26</v>
      </c>
      <c r="E4887" s="101">
        <v>6.4</v>
      </c>
    </row>
    <row r="4888" spans="2:5" ht="50.1" customHeight="1">
      <c r="B4888" s="86">
        <v>93367</v>
      </c>
      <c r="C4888" s="8" t="s">
        <v>4875</v>
      </c>
      <c r="D4888" s="86" t="s">
        <v>26</v>
      </c>
      <c r="E4888" s="101">
        <v>13.1</v>
      </c>
    </row>
    <row r="4889" spans="2:5" ht="50.1" customHeight="1">
      <c r="B4889" s="86">
        <v>93368</v>
      </c>
      <c r="C4889" s="8" t="s">
        <v>4876</v>
      </c>
      <c r="D4889" s="86" t="s">
        <v>26</v>
      </c>
      <c r="E4889" s="101">
        <v>10.57</v>
      </c>
    </row>
    <row r="4890" spans="2:5" ht="50.1" customHeight="1">
      <c r="B4890" s="86">
        <v>93369</v>
      </c>
      <c r="C4890" s="8" t="s">
        <v>4877</v>
      </c>
      <c r="D4890" s="86" t="s">
        <v>26</v>
      </c>
      <c r="E4890" s="101">
        <v>7.33</v>
      </c>
    </row>
    <row r="4891" spans="2:5" ht="50.1" customHeight="1">
      <c r="B4891" s="86">
        <v>93370</v>
      </c>
      <c r="C4891" s="8" t="s">
        <v>4878</v>
      </c>
      <c r="D4891" s="86" t="s">
        <v>26</v>
      </c>
      <c r="E4891" s="101">
        <v>8.08</v>
      </c>
    </row>
    <row r="4892" spans="2:5" ht="50.1" customHeight="1">
      <c r="B4892" s="86">
        <v>93371</v>
      </c>
      <c r="C4892" s="8" t="s">
        <v>4879</v>
      </c>
      <c r="D4892" s="86" t="s">
        <v>26</v>
      </c>
      <c r="E4892" s="101">
        <v>6.11</v>
      </c>
    </row>
    <row r="4893" spans="2:5" ht="50.1" customHeight="1">
      <c r="B4893" s="86">
        <v>93372</v>
      </c>
      <c r="C4893" s="8" t="s">
        <v>4880</v>
      </c>
      <c r="D4893" s="86" t="s">
        <v>26</v>
      </c>
      <c r="E4893" s="101">
        <v>6.99</v>
      </c>
    </row>
    <row r="4894" spans="2:5" ht="50.1" customHeight="1">
      <c r="B4894" s="86">
        <v>93373</v>
      </c>
      <c r="C4894" s="8" t="s">
        <v>4881</v>
      </c>
      <c r="D4894" s="86" t="s">
        <v>26</v>
      </c>
      <c r="E4894" s="101">
        <v>5.52</v>
      </c>
    </row>
    <row r="4895" spans="2:5" ht="50.1" customHeight="1">
      <c r="B4895" s="86">
        <v>93374</v>
      </c>
      <c r="C4895" s="8" t="s">
        <v>4882</v>
      </c>
      <c r="D4895" s="86" t="s">
        <v>26</v>
      </c>
      <c r="E4895" s="101">
        <v>17.21</v>
      </c>
    </row>
    <row r="4896" spans="2:5" ht="50.1" customHeight="1">
      <c r="B4896" s="86">
        <v>93375</v>
      </c>
      <c r="C4896" s="8" t="s">
        <v>4883</v>
      </c>
      <c r="D4896" s="86" t="s">
        <v>26</v>
      </c>
      <c r="E4896" s="101">
        <v>13.23</v>
      </c>
    </row>
    <row r="4897" spans="2:5" ht="50.1" customHeight="1">
      <c r="B4897" s="86">
        <v>93376</v>
      </c>
      <c r="C4897" s="8" t="s">
        <v>4884</v>
      </c>
      <c r="D4897" s="86" t="s">
        <v>26</v>
      </c>
      <c r="E4897" s="101">
        <v>10.78</v>
      </c>
    </row>
    <row r="4898" spans="2:5" ht="50.1" customHeight="1">
      <c r="B4898" s="86">
        <v>93377</v>
      </c>
      <c r="C4898" s="8" t="s">
        <v>4885</v>
      </c>
      <c r="D4898" s="86" t="s">
        <v>26</v>
      </c>
      <c r="E4898" s="101">
        <v>7.12</v>
      </c>
    </row>
    <row r="4899" spans="2:5" ht="50.1" customHeight="1">
      <c r="B4899" s="86">
        <v>93378</v>
      </c>
      <c r="C4899" s="8" t="s">
        <v>4886</v>
      </c>
      <c r="D4899" s="86" t="s">
        <v>26</v>
      </c>
      <c r="E4899" s="101">
        <v>16.13</v>
      </c>
    </row>
    <row r="4900" spans="2:5" ht="50.1" customHeight="1">
      <c r="B4900" s="86">
        <v>93379</v>
      </c>
      <c r="C4900" s="8" t="s">
        <v>4887</v>
      </c>
      <c r="D4900" s="86" t="s">
        <v>26</v>
      </c>
      <c r="E4900" s="101">
        <v>12.41</v>
      </c>
    </row>
    <row r="4901" spans="2:5" ht="50.1" customHeight="1">
      <c r="B4901" s="86">
        <v>93380</v>
      </c>
      <c r="C4901" s="8" t="s">
        <v>4888</v>
      </c>
      <c r="D4901" s="86" t="s">
        <v>26</v>
      </c>
      <c r="E4901" s="101">
        <v>10.14</v>
      </c>
    </row>
    <row r="4902" spans="2:5" ht="50.1" customHeight="1">
      <c r="B4902" s="86">
        <v>93381</v>
      </c>
      <c r="C4902" s="8" t="s">
        <v>4889</v>
      </c>
      <c r="D4902" s="86" t="s">
        <v>26</v>
      </c>
      <c r="E4902" s="101">
        <v>6.66</v>
      </c>
    </row>
    <row r="4903" spans="2:5" ht="50.1" customHeight="1">
      <c r="B4903" s="86">
        <v>93382</v>
      </c>
      <c r="C4903" s="8" t="s">
        <v>4890</v>
      </c>
      <c r="D4903" s="86" t="s">
        <v>26</v>
      </c>
      <c r="E4903" s="101">
        <v>21.08</v>
      </c>
    </row>
    <row r="4904" spans="2:5" ht="50.1" customHeight="1">
      <c r="B4904" s="86">
        <v>96995</v>
      </c>
      <c r="C4904" s="8" t="s">
        <v>4891</v>
      </c>
      <c r="D4904" s="86" t="s">
        <v>26</v>
      </c>
      <c r="E4904" s="101">
        <v>32.090000000000003</v>
      </c>
    </row>
    <row r="4905" spans="2:5" ht="50.1" customHeight="1">
      <c r="B4905" s="86">
        <v>72838</v>
      </c>
      <c r="C4905" s="8" t="s">
        <v>4892</v>
      </c>
      <c r="D4905" s="86" t="s">
        <v>8652</v>
      </c>
      <c r="E4905" s="101">
        <v>0.88</v>
      </c>
    </row>
    <row r="4906" spans="2:5" ht="50.1" customHeight="1">
      <c r="B4906" s="86">
        <v>72839</v>
      </c>
      <c r="C4906" s="8" t="s">
        <v>4893</v>
      </c>
      <c r="D4906" s="86" t="s">
        <v>8652</v>
      </c>
      <c r="E4906" s="101">
        <v>0.71</v>
      </c>
    </row>
    <row r="4907" spans="2:5" ht="50.1" customHeight="1">
      <c r="B4907" s="86">
        <v>72840</v>
      </c>
      <c r="C4907" s="8" t="s">
        <v>4894</v>
      </c>
      <c r="D4907" s="86" t="s">
        <v>8652</v>
      </c>
      <c r="E4907" s="101">
        <v>0.59</v>
      </c>
    </row>
    <row r="4908" spans="2:5" ht="50.1" customHeight="1">
      <c r="B4908" s="86">
        <v>72844</v>
      </c>
      <c r="C4908" s="8" t="s">
        <v>4895</v>
      </c>
      <c r="D4908" s="86" t="s">
        <v>15953</v>
      </c>
      <c r="E4908" s="101">
        <v>0.77</v>
      </c>
    </row>
    <row r="4909" spans="2:5" ht="50.1" customHeight="1">
      <c r="B4909" s="86">
        <v>72845</v>
      </c>
      <c r="C4909" s="8" t="s">
        <v>4896</v>
      </c>
      <c r="D4909" s="86" t="s">
        <v>15953</v>
      </c>
      <c r="E4909" s="101">
        <v>4.6100000000000003</v>
      </c>
    </row>
    <row r="4910" spans="2:5" ht="50.1" customHeight="1">
      <c r="B4910" s="86">
        <v>72846</v>
      </c>
      <c r="C4910" s="8" t="s">
        <v>4897</v>
      </c>
      <c r="D4910" s="86" t="s">
        <v>15953</v>
      </c>
      <c r="E4910" s="101">
        <v>3.81</v>
      </c>
    </row>
    <row r="4911" spans="2:5" ht="50.1" customHeight="1">
      <c r="B4911" s="86">
        <v>72847</v>
      </c>
      <c r="C4911" s="8" t="s">
        <v>4898</v>
      </c>
      <c r="D4911" s="86" t="s">
        <v>15953</v>
      </c>
      <c r="E4911" s="101">
        <v>8.2100000000000009</v>
      </c>
    </row>
    <row r="4912" spans="2:5" ht="50.1" customHeight="1">
      <c r="B4912" s="86">
        <v>72848</v>
      </c>
      <c r="C4912" s="8" t="s">
        <v>4899</v>
      </c>
      <c r="D4912" s="86" t="s">
        <v>15953</v>
      </c>
      <c r="E4912" s="101">
        <v>2.0499999999999998</v>
      </c>
    </row>
    <row r="4913" spans="2:5" ht="50.1" customHeight="1">
      <c r="B4913" s="86">
        <v>72849</v>
      </c>
      <c r="C4913" s="8" t="s">
        <v>4900</v>
      </c>
      <c r="D4913" s="86" t="s">
        <v>15953</v>
      </c>
      <c r="E4913" s="101">
        <v>2.62</v>
      </c>
    </row>
    <row r="4914" spans="2:5" ht="50.1" customHeight="1">
      <c r="B4914" s="86">
        <v>72850</v>
      </c>
      <c r="C4914" s="8" t="s">
        <v>4901</v>
      </c>
      <c r="D4914" s="86" t="s">
        <v>15953</v>
      </c>
      <c r="E4914" s="101">
        <v>11.1</v>
      </c>
    </row>
    <row r="4915" spans="2:5" ht="50.1" customHeight="1">
      <c r="B4915" s="86">
        <v>72882</v>
      </c>
      <c r="C4915" s="8" t="s">
        <v>4892</v>
      </c>
      <c r="D4915" s="86" t="s">
        <v>9366</v>
      </c>
      <c r="E4915" s="101">
        <v>1.31</v>
      </c>
    </row>
    <row r="4916" spans="2:5" ht="50.1" customHeight="1">
      <c r="B4916" s="86">
        <v>72883</v>
      </c>
      <c r="C4916" s="8" t="s">
        <v>4893</v>
      </c>
      <c r="D4916" s="86" t="s">
        <v>9366</v>
      </c>
      <c r="E4916" s="101">
        <v>1.05</v>
      </c>
    </row>
    <row r="4917" spans="2:5" ht="50.1" customHeight="1">
      <c r="B4917" s="86">
        <v>72884</v>
      </c>
      <c r="C4917" s="8" t="s">
        <v>4894</v>
      </c>
      <c r="D4917" s="86" t="s">
        <v>9366</v>
      </c>
      <c r="E4917" s="101">
        <v>0.88</v>
      </c>
    </row>
    <row r="4918" spans="2:5" ht="50.1" customHeight="1">
      <c r="B4918" s="86">
        <v>72888</v>
      </c>
      <c r="C4918" s="8" t="s">
        <v>4895</v>
      </c>
      <c r="D4918" s="86" t="s">
        <v>26</v>
      </c>
      <c r="E4918" s="101">
        <v>1.1399999999999999</v>
      </c>
    </row>
    <row r="4919" spans="2:5" ht="50.1" customHeight="1">
      <c r="B4919" s="86">
        <v>72890</v>
      </c>
      <c r="C4919" s="8" t="s">
        <v>4902</v>
      </c>
      <c r="D4919" s="86" t="s">
        <v>26</v>
      </c>
      <c r="E4919" s="101">
        <v>6.93</v>
      </c>
    </row>
    <row r="4920" spans="2:5" ht="50.1" customHeight="1">
      <c r="B4920" s="86">
        <v>72891</v>
      </c>
      <c r="C4920" s="8" t="s">
        <v>31</v>
      </c>
      <c r="D4920" s="86" t="s">
        <v>26</v>
      </c>
      <c r="E4920" s="101">
        <v>5.71</v>
      </c>
    </row>
    <row r="4921" spans="2:5" ht="50.1" customHeight="1">
      <c r="B4921" s="86">
        <v>72892</v>
      </c>
      <c r="C4921" s="8" t="s">
        <v>4903</v>
      </c>
      <c r="D4921" s="86" t="s">
        <v>26</v>
      </c>
      <c r="E4921" s="101">
        <v>12.32</v>
      </c>
    </row>
    <row r="4922" spans="2:5" ht="50.1" customHeight="1">
      <c r="B4922" s="86">
        <v>72893</v>
      </c>
      <c r="C4922" s="8" t="s">
        <v>4904</v>
      </c>
      <c r="D4922" s="86" t="s">
        <v>26</v>
      </c>
      <c r="E4922" s="101">
        <v>3.07</v>
      </c>
    </row>
    <row r="4923" spans="2:5" ht="50.1" customHeight="1">
      <c r="B4923" s="86">
        <v>72894</v>
      </c>
      <c r="C4923" s="8" t="s">
        <v>4905</v>
      </c>
      <c r="D4923" s="86" t="s">
        <v>26</v>
      </c>
      <c r="E4923" s="101">
        <v>3.94</v>
      </c>
    </row>
    <row r="4924" spans="2:5" ht="50.1" customHeight="1">
      <c r="B4924" s="86">
        <v>72895</v>
      </c>
      <c r="C4924" s="8" t="s">
        <v>4906</v>
      </c>
      <c r="D4924" s="86" t="s">
        <v>26</v>
      </c>
      <c r="E4924" s="101">
        <v>20.78</v>
      </c>
    </row>
    <row r="4925" spans="2:5" ht="50.1" customHeight="1">
      <c r="B4925" s="86">
        <v>72897</v>
      </c>
      <c r="C4925" s="8" t="s">
        <v>4907</v>
      </c>
      <c r="D4925" s="86" t="s">
        <v>26</v>
      </c>
      <c r="E4925" s="101">
        <v>17.72</v>
      </c>
    </row>
    <row r="4926" spans="2:5" ht="50.1" customHeight="1">
      <c r="B4926" s="86">
        <v>72898</v>
      </c>
      <c r="C4926" s="8" t="s">
        <v>4908</v>
      </c>
      <c r="D4926" s="86" t="s">
        <v>26</v>
      </c>
      <c r="E4926" s="101">
        <v>3.8</v>
      </c>
    </row>
    <row r="4927" spans="2:5" ht="50.1" customHeight="1">
      <c r="B4927" s="86">
        <v>72899</v>
      </c>
      <c r="C4927" s="8" t="s">
        <v>4909</v>
      </c>
      <c r="D4927" s="86" t="s">
        <v>26</v>
      </c>
      <c r="E4927" s="101">
        <v>5.37</v>
      </c>
    </row>
    <row r="4928" spans="2:5" ht="50.1" customHeight="1">
      <c r="B4928" s="86">
        <v>72900</v>
      </c>
      <c r="C4928" s="8" t="s">
        <v>4910</v>
      </c>
      <c r="D4928" s="86" t="s">
        <v>26</v>
      </c>
      <c r="E4928" s="101">
        <v>5.91</v>
      </c>
    </row>
    <row r="4929" spans="2:5" ht="50.1" customHeight="1">
      <c r="B4929" s="86" t="s">
        <v>4911</v>
      </c>
      <c r="C4929" s="8" t="s">
        <v>4912</v>
      </c>
      <c r="D4929" s="86" t="s">
        <v>26</v>
      </c>
      <c r="E4929" s="101">
        <v>1.66</v>
      </c>
    </row>
    <row r="4930" spans="2:5" ht="50.1" customHeight="1">
      <c r="B4930" s="86">
        <v>83356</v>
      </c>
      <c r="C4930" s="8" t="s">
        <v>4913</v>
      </c>
      <c r="D4930" s="86" t="s">
        <v>9366</v>
      </c>
      <c r="E4930" s="101">
        <v>0.78</v>
      </c>
    </row>
    <row r="4931" spans="2:5" ht="50.1" customHeight="1">
      <c r="B4931" s="86">
        <v>83358</v>
      </c>
      <c r="C4931" s="8" t="s">
        <v>4914</v>
      </c>
      <c r="D4931" s="86" t="s">
        <v>9366</v>
      </c>
      <c r="E4931" s="101">
        <v>1.61</v>
      </c>
    </row>
    <row r="4932" spans="2:5" ht="50.1" customHeight="1">
      <c r="B4932" s="86">
        <v>95303</v>
      </c>
      <c r="C4932" s="8" t="s">
        <v>4915</v>
      </c>
      <c r="D4932" s="86" t="s">
        <v>9366</v>
      </c>
      <c r="E4932" s="101">
        <v>1</v>
      </c>
    </row>
    <row r="4933" spans="2:5" ht="50.1" customHeight="1">
      <c r="B4933" s="86">
        <v>97912</v>
      </c>
      <c r="C4933" s="8" t="s">
        <v>4916</v>
      </c>
      <c r="D4933" s="86" t="s">
        <v>9366</v>
      </c>
      <c r="E4933" s="101">
        <v>2.15</v>
      </c>
    </row>
    <row r="4934" spans="2:5" ht="50.1" customHeight="1">
      <c r="B4934" s="86">
        <v>97913</v>
      </c>
      <c r="C4934" s="8" t="s">
        <v>4917</v>
      </c>
      <c r="D4934" s="86" t="s">
        <v>9366</v>
      </c>
      <c r="E4934" s="101">
        <v>1.65</v>
      </c>
    </row>
    <row r="4935" spans="2:5" ht="50.1" customHeight="1">
      <c r="B4935" s="86">
        <v>97914</v>
      </c>
      <c r="C4935" s="8" t="s">
        <v>4918</v>
      </c>
      <c r="D4935" s="86" t="s">
        <v>9366</v>
      </c>
      <c r="E4935" s="101">
        <v>1.55</v>
      </c>
    </row>
    <row r="4936" spans="2:5" ht="50.1" customHeight="1">
      <c r="B4936" s="86">
        <v>97915</v>
      </c>
      <c r="C4936" s="8" t="s">
        <v>4919</v>
      </c>
      <c r="D4936" s="86" t="s">
        <v>9366</v>
      </c>
      <c r="E4936" s="101">
        <v>1.1000000000000001</v>
      </c>
    </row>
    <row r="4937" spans="2:5" ht="50.1" customHeight="1">
      <c r="B4937" s="86">
        <v>97916</v>
      </c>
      <c r="C4937" s="8" t="s">
        <v>4920</v>
      </c>
      <c r="D4937" s="86" t="s">
        <v>8652</v>
      </c>
      <c r="E4937" s="101">
        <v>1.43</v>
      </c>
    </row>
    <row r="4938" spans="2:5" ht="50.1" customHeight="1">
      <c r="B4938" s="86">
        <v>97917</v>
      </c>
      <c r="C4938" s="8" t="s">
        <v>4921</v>
      </c>
      <c r="D4938" s="86" t="s">
        <v>8652</v>
      </c>
      <c r="E4938" s="101">
        <v>1.1000000000000001</v>
      </c>
    </row>
    <row r="4939" spans="2:5" ht="50.1" customHeight="1">
      <c r="B4939" s="86">
        <v>97918</v>
      </c>
      <c r="C4939" s="8" t="s">
        <v>4922</v>
      </c>
      <c r="D4939" s="86" t="s">
        <v>8652</v>
      </c>
      <c r="E4939" s="101">
        <v>1.02</v>
      </c>
    </row>
    <row r="4940" spans="2:5" ht="50.1" customHeight="1">
      <c r="B4940" s="86">
        <v>97919</v>
      </c>
      <c r="C4940" s="8" t="s">
        <v>4923</v>
      </c>
      <c r="D4940" s="86" t="s">
        <v>8652</v>
      </c>
      <c r="E4940" s="101">
        <v>0.73</v>
      </c>
    </row>
    <row r="4941" spans="2:5" ht="50.1" customHeight="1">
      <c r="B4941" s="86">
        <v>94097</v>
      </c>
      <c r="C4941" s="8" t="s">
        <v>4924</v>
      </c>
      <c r="D4941" s="86" t="s">
        <v>6403</v>
      </c>
      <c r="E4941" s="101">
        <v>4.12</v>
      </c>
    </row>
    <row r="4942" spans="2:5" ht="50.1" customHeight="1">
      <c r="B4942" s="86">
        <v>94098</v>
      </c>
      <c r="C4942" s="8" t="s">
        <v>4925</v>
      </c>
      <c r="D4942" s="86" t="s">
        <v>6403</v>
      </c>
      <c r="E4942" s="101">
        <v>4.7</v>
      </c>
    </row>
    <row r="4943" spans="2:5" ht="50.1" customHeight="1">
      <c r="B4943" s="86">
        <v>94099</v>
      </c>
      <c r="C4943" s="8" t="s">
        <v>4926</v>
      </c>
      <c r="D4943" s="86" t="s">
        <v>6403</v>
      </c>
      <c r="E4943" s="101">
        <v>2.0699999999999998</v>
      </c>
    </row>
    <row r="4944" spans="2:5" ht="50.1" customHeight="1">
      <c r="B4944" s="86">
        <v>94100</v>
      </c>
      <c r="C4944" s="8" t="s">
        <v>4927</v>
      </c>
      <c r="D4944" s="86" t="s">
        <v>6403</v>
      </c>
      <c r="E4944" s="101">
        <v>2.64</v>
      </c>
    </row>
    <row r="4945" spans="2:5" ht="50.1" customHeight="1">
      <c r="B4945" s="86">
        <v>94102</v>
      </c>
      <c r="C4945" s="8" t="s">
        <v>4928</v>
      </c>
      <c r="D4945" s="86" t="s">
        <v>26</v>
      </c>
      <c r="E4945" s="101">
        <v>155.91</v>
      </c>
    </row>
    <row r="4946" spans="2:5" ht="50.1" customHeight="1">
      <c r="B4946" s="86">
        <v>94103</v>
      </c>
      <c r="C4946" s="8" t="s">
        <v>4929</v>
      </c>
      <c r="D4946" s="86" t="s">
        <v>26</v>
      </c>
      <c r="E4946" s="101">
        <v>199.51</v>
      </c>
    </row>
    <row r="4947" spans="2:5" ht="50.1" customHeight="1">
      <c r="B4947" s="86">
        <v>94104</v>
      </c>
      <c r="C4947" s="8" t="s">
        <v>4930</v>
      </c>
      <c r="D4947" s="86" t="s">
        <v>26</v>
      </c>
      <c r="E4947" s="101">
        <v>159.16999999999999</v>
      </c>
    </row>
    <row r="4948" spans="2:5" ht="50.1" customHeight="1">
      <c r="B4948" s="86">
        <v>94105</v>
      </c>
      <c r="C4948" s="8" t="s">
        <v>4931</v>
      </c>
      <c r="D4948" s="86" t="s">
        <v>26</v>
      </c>
      <c r="E4948" s="101">
        <v>202.81</v>
      </c>
    </row>
    <row r="4949" spans="2:5" ht="50.1" customHeight="1">
      <c r="B4949" s="86">
        <v>94106</v>
      </c>
      <c r="C4949" s="8" t="s">
        <v>4932</v>
      </c>
      <c r="D4949" s="86" t="s">
        <v>26</v>
      </c>
      <c r="E4949" s="101">
        <v>139.22</v>
      </c>
    </row>
    <row r="4950" spans="2:5" ht="50.1" customHeight="1">
      <c r="B4950" s="86">
        <v>94107</v>
      </c>
      <c r="C4950" s="8" t="s">
        <v>4933</v>
      </c>
      <c r="D4950" s="86" t="s">
        <v>26</v>
      </c>
      <c r="E4950" s="101">
        <v>182.84</v>
      </c>
    </row>
    <row r="4951" spans="2:5" ht="50.1" customHeight="1">
      <c r="B4951" s="86">
        <v>94108</v>
      </c>
      <c r="C4951" s="8" t="s">
        <v>4934</v>
      </c>
      <c r="D4951" s="86" t="s">
        <v>26</v>
      </c>
      <c r="E4951" s="101">
        <v>142.5</v>
      </c>
    </row>
    <row r="4952" spans="2:5" ht="50.1" customHeight="1">
      <c r="B4952" s="86">
        <v>94110</v>
      </c>
      <c r="C4952" s="8" t="s">
        <v>4935</v>
      </c>
      <c r="D4952" s="86" t="s">
        <v>26</v>
      </c>
      <c r="E4952" s="101">
        <v>186.1</v>
      </c>
    </row>
    <row r="4953" spans="2:5" ht="50.1" customHeight="1">
      <c r="B4953" s="86">
        <v>94111</v>
      </c>
      <c r="C4953" s="8" t="s">
        <v>4936</v>
      </c>
      <c r="D4953" s="86" t="s">
        <v>26</v>
      </c>
      <c r="E4953" s="101">
        <v>135.72</v>
      </c>
    </row>
    <row r="4954" spans="2:5" ht="50.1" customHeight="1">
      <c r="B4954" s="86">
        <v>94112</v>
      </c>
      <c r="C4954" s="8" t="s">
        <v>4937</v>
      </c>
      <c r="D4954" s="86" t="s">
        <v>26</v>
      </c>
      <c r="E4954" s="101">
        <v>174.64</v>
      </c>
    </row>
    <row r="4955" spans="2:5" ht="50.1" customHeight="1">
      <c r="B4955" s="86">
        <v>94113</v>
      </c>
      <c r="C4955" s="8" t="s">
        <v>4938</v>
      </c>
      <c r="D4955" s="86" t="s">
        <v>26</v>
      </c>
      <c r="E4955" s="101">
        <v>141.16999999999999</v>
      </c>
    </row>
    <row r="4956" spans="2:5" ht="50.1" customHeight="1">
      <c r="B4956" s="86">
        <v>94114</v>
      </c>
      <c r="C4956" s="8" t="s">
        <v>4939</v>
      </c>
      <c r="D4956" s="86" t="s">
        <v>26</v>
      </c>
      <c r="E4956" s="101">
        <v>180.79</v>
      </c>
    </row>
    <row r="4957" spans="2:5" ht="50.1" customHeight="1">
      <c r="B4957" s="86">
        <v>94115</v>
      </c>
      <c r="C4957" s="8" t="s">
        <v>4940</v>
      </c>
      <c r="D4957" s="86" t="s">
        <v>26</v>
      </c>
      <c r="E4957" s="101">
        <v>110.03</v>
      </c>
    </row>
    <row r="4958" spans="2:5" ht="50.1" customHeight="1">
      <c r="B4958" s="86">
        <v>94116</v>
      </c>
      <c r="C4958" s="8" t="s">
        <v>4941</v>
      </c>
      <c r="D4958" s="86" t="s">
        <v>26</v>
      </c>
      <c r="E4958" s="101">
        <v>145.26</v>
      </c>
    </row>
    <row r="4959" spans="2:5" ht="50.1" customHeight="1">
      <c r="B4959" s="86">
        <v>94117</v>
      </c>
      <c r="C4959" s="8" t="s">
        <v>4942</v>
      </c>
      <c r="D4959" s="86" t="s">
        <v>26</v>
      </c>
      <c r="E4959" s="101">
        <v>115.09</v>
      </c>
    </row>
    <row r="4960" spans="2:5" ht="50.1" customHeight="1">
      <c r="B4960" s="86">
        <v>94118</v>
      </c>
      <c r="C4960" s="8" t="s">
        <v>4943</v>
      </c>
      <c r="D4960" s="86" t="s">
        <v>26</v>
      </c>
      <c r="E4960" s="101">
        <v>151.19999999999999</v>
      </c>
    </row>
    <row r="4961" spans="2:5" ht="50.1" customHeight="1">
      <c r="B4961" s="86">
        <v>6514</v>
      </c>
      <c r="C4961" s="8" t="s">
        <v>4944</v>
      </c>
      <c r="D4961" s="86" t="s">
        <v>26</v>
      </c>
      <c r="E4961" s="101">
        <v>106.96</v>
      </c>
    </row>
    <row r="4962" spans="2:5" ht="50.1" customHeight="1">
      <c r="B4962" s="86">
        <v>88549</v>
      </c>
      <c r="C4962" s="8" t="s">
        <v>4945</v>
      </c>
      <c r="D4962" s="86" t="s">
        <v>26</v>
      </c>
      <c r="E4962" s="101">
        <v>86.9</v>
      </c>
    </row>
    <row r="4963" spans="2:5" ht="50.1" customHeight="1">
      <c r="B4963" s="86">
        <v>41721</v>
      </c>
      <c r="C4963" s="8" t="s">
        <v>4946</v>
      </c>
      <c r="D4963" s="86" t="s">
        <v>26</v>
      </c>
      <c r="E4963" s="101">
        <v>2.94</v>
      </c>
    </row>
    <row r="4964" spans="2:5" ht="50.1" customHeight="1">
      <c r="B4964" s="86">
        <v>41722</v>
      </c>
      <c r="C4964" s="8" t="s">
        <v>4947</v>
      </c>
      <c r="D4964" s="86" t="s">
        <v>26</v>
      </c>
      <c r="E4964" s="101">
        <v>4.25</v>
      </c>
    </row>
    <row r="4965" spans="2:5" ht="50.1" customHeight="1">
      <c r="B4965" s="86" t="s">
        <v>4948</v>
      </c>
      <c r="C4965" s="8" t="s">
        <v>4949</v>
      </c>
      <c r="D4965" s="86" t="s">
        <v>26</v>
      </c>
      <c r="E4965" s="101">
        <v>3.95</v>
      </c>
    </row>
    <row r="4966" spans="2:5" ht="50.1" customHeight="1">
      <c r="B4966" s="86" t="s">
        <v>4950</v>
      </c>
      <c r="C4966" s="8" t="s">
        <v>4951</v>
      </c>
      <c r="D4966" s="86" t="s">
        <v>26</v>
      </c>
      <c r="E4966" s="101">
        <v>5.04</v>
      </c>
    </row>
    <row r="4967" spans="2:5" ht="50.1" customHeight="1">
      <c r="B4967" s="86" t="s">
        <v>4952</v>
      </c>
      <c r="C4967" s="8" t="s">
        <v>4953</v>
      </c>
      <c r="D4967" s="86" t="s">
        <v>26</v>
      </c>
      <c r="E4967" s="101">
        <v>1.59</v>
      </c>
    </row>
    <row r="4968" spans="2:5" ht="50.1" customHeight="1">
      <c r="B4968" s="86">
        <v>83344</v>
      </c>
      <c r="C4968" s="8" t="s">
        <v>42</v>
      </c>
      <c r="D4968" s="86" t="s">
        <v>26</v>
      </c>
      <c r="E4968" s="101">
        <v>0.85</v>
      </c>
    </row>
    <row r="4969" spans="2:5" ht="50.1" customHeight="1">
      <c r="B4969" s="86">
        <v>95606</v>
      </c>
      <c r="C4969" s="8" t="s">
        <v>4954</v>
      </c>
      <c r="D4969" s="86" t="s">
        <v>26</v>
      </c>
      <c r="E4969" s="101">
        <v>1.21</v>
      </c>
    </row>
    <row r="4970" spans="2:5" ht="50.1" customHeight="1">
      <c r="B4970" s="86">
        <v>72131</v>
      </c>
      <c r="C4970" s="8" t="s">
        <v>4955</v>
      </c>
      <c r="D4970" s="86" t="s">
        <v>6403</v>
      </c>
      <c r="E4970" s="101">
        <v>106.61</v>
      </c>
    </row>
    <row r="4971" spans="2:5" ht="50.1" customHeight="1">
      <c r="B4971" s="86">
        <v>72132</v>
      </c>
      <c r="C4971" s="8" t="s">
        <v>4956</v>
      </c>
      <c r="D4971" s="86" t="s">
        <v>6403</v>
      </c>
      <c r="E4971" s="101">
        <v>54.88</v>
      </c>
    </row>
    <row r="4972" spans="2:5" ht="50.1" customHeight="1">
      <c r="B4972" s="86">
        <v>72133</v>
      </c>
      <c r="C4972" s="8" t="s">
        <v>4957</v>
      </c>
      <c r="D4972" s="86" t="s">
        <v>6403</v>
      </c>
      <c r="E4972" s="101">
        <v>189.47</v>
      </c>
    </row>
    <row r="4973" spans="2:5" ht="50.1" customHeight="1">
      <c r="B4973" s="86">
        <v>87471</v>
      </c>
      <c r="C4973" s="8" t="s">
        <v>4958</v>
      </c>
      <c r="D4973" s="86" t="s">
        <v>6403</v>
      </c>
      <c r="E4973" s="101">
        <v>35.229999999999997</v>
      </c>
    </row>
    <row r="4974" spans="2:5" ht="50.1" customHeight="1">
      <c r="B4974" s="86">
        <v>87472</v>
      </c>
      <c r="C4974" s="8" t="s">
        <v>4959</v>
      </c>
      <c r="D4974" s="86" t="s">
        <v>6403</v>
      </c>
      <c r="E4974" s="101">
        <v>35.94</v>
      </c>
    </row>
    <row r="4975" spans="2:5" ht="50.1" customHeight="1">
      <c r="B4975" s="86">
        <v>87473</v>
      </c>
      <c r="C4975" s="8" t="s">
        <v>4960</v>
      </c>
      <c r="D4975" s="86" t="s">
        <v>6403</v>
      </c>
      <c r="E4975" s="101">
        <v>48.87</v>
      </c>
    </row>
    <row r="4976" spans="2:5" ht="50.1" customHeight="1">
      <c r="B4976" s="86">
        <v>87474</v>
      </c>
      <c r="C4976" s="8" t="s">
        <v>4961</v>
      </c>
      <c r="D4976" s="86" t="s">
        <v>6403</v>
      </c>
      <c r="E4976" s="101">
        <v>49.67</v>
      </c>
    </row>
    <row r="4977" spans="2:5" ht="50.1" customHeight="1">
      <c r="B4977" s="86">
        <v>87475</v>
      </c>
      <c r="C4977" s="8" t="s">
        <v>4962</v>
      </c>
      <c r="D4977" s="86" t="s">
        <v>6403</v>
      </c>
      <c r="E4977" s="101">
        <v>57.22</v>
      </c>
    </row>
    <row r="4978" spans="2:5" ht="50.1" customHeight="1">
      <c r="B4978" s="86">
        <v>87476</v>
      </c>
      <c r="C4978" s="8" t="s">
        <v>4963</v>
      </c>
      <c r="D4978" s="86" t="s">
        <v>6403</v>
      </c>
      <c r="E4978" s="102">
        <v>58.16</v>
      </c>
    </row>
    <row r="4979" spans="2:5" ht="50.1" customHeight="1">
      <c r="B4979" s="86">
        <v>87477</v>
      </c>
      <c r="C4979" s="8" t="s">
        <v>4964</v>
      </c>
      <c r="D4979" s="86" t="s">
        <v>6403</v>
      </c>
      <c r="E4979" s="101">
        <v>31.67</v>
      </c>
    </row>
    <row r="4980" spans="2:5" ht="50.1" customHeight="1">
      <c r="B4980" s="86">
        <v>87478</v>
      </c>
      <c r="C4980" s="8" t="s">
        <v>4965</v>
      </c>
      <c r="D4980" s="86" t="s">
        <v>6403</v>
      </c>
      <c r="E4980" s="102">
        <v>32.380000000000003</v>
      </c>
    </row>
    <row r="4981" spans="2:5" ht="50.1" customHeight="1">
      <c r="B4981" s="86">
        <v>87479</v>
      </c>
      <c r="C4981" s="8" t="s">
        <v>4966</v>
      </c>
      <c r="D4981" s="86" t="s">
        <v>6403</v>
      </c>
      <c r="E4981" s="102">
        <v>44.71</v>
      </c>
    </row>
    <row r="4982" spans="2:5" ht="50.1" customHeight="1">
      <c r="B4982" s="86">
        <v>87480</v>
      </c>
      <c r="C4982" s="8" t="s">
        <v>4967</v>
      </c>
      <c r="D4982" s="86" t="s">
        <v>6403</v>
      </c>
      <c r="E4982" s="101">
        <v>45.51</v>
      </c>
    </row>
    <row r="4983" spans="2:5" ht="50.1" customHeight="1">
      <c r="B4983" s="86">
        <v>87481</v>
      </c>
      <c r="C4983" s="8" t="s">
        <v>4968</v>
      </c>
      <c r="D4983" s="86" t="s">
        <v>6403</v>
      </c>
      <c r="E4983" s="102">
        <v>53.1</v>
      </c>
    </row>
    <row r="4984" spans="2:5" ht="50.1" customHeight="1">
      <c r="B4984" s="86">
        <v>87482</v>
      </c>
      <c r="C4984" s="8" t="s">
        <v>4969</v>
      </c>
      <c r="D4984" s="86" t="s">
        <v>6403</v>
      </c>
      <c r="E4984" s="102">
        <v>54.04</v>
      </c>
    </row>
    <row r="4985" spans="2:5" ht="50.1" customHeight="1">
      <c r="B4985" s="86">
        <v>87483</v>
      </c>
      <c r="C4985" s="8" t="s">
        <v>4970</v>
      </c>
      <c r="D4985" s="86" t="s">
        <v>6403</v>
      </c>
      <c r="E4985" s="101">
        <v>40.57</v>
      </c>
    </row>
    <row r="4986" spans="2:5" ht="50.1" customHeight="1">
      <c r="B4986" s="86">
        <v>87484</v>
      </c>
      <c r="C4986" s="8" t="s">
        <v>4971</v>
      </c>
      <c r="D4986" s="86" t="s">
        <v>6403</v>
      </c>
      <c r="E4986" s="101">
        <v>41.28</v>
      </c>
    </row>
    <row r="4987" spans="2:5" ht="50.1" customHeight="1">
      <c r="B4987" s="86">
        <v>87485</v>
      </c>
      <c r="C4987" s="8" t="s">
        <v>4972</v>
      </c>
      <c r="D4987" s="86" t="s">
        <v>6403</v>
      </c>
      <c r="E4987" s="102">
        <v>54.3</v>
      </c>
    </row>
    <row r="4988" spans="2:5" ht="50.1" customHeight="1">
      <c r="B4988" s="86">
        <v>87487</v>
      </c>
      <c r="C4988" s="8" t="s">
        <v>4973</v>
      </c>
      <c r="D4988" s="86" t="s">
        <v>6403</v>
      </c>
      <c r="E4988" s="101">
        <v>62.47</v>
      </c>
    </row>
    <row r="4989" spans="2:5" ht="50.1" customHeight="1">
      <c r="B4989" s="86">
        <v>87488</v>
      </c>
      <c r="C4989" s="8" t="s">
        <v>4974</v>
      </c>
      <c r="D4989" s="86" t="s">
        <v>6403</v>
      </c>
      <c r="E4989" s="102">
        <v>63.41</v>
      </c>
    </row>
    <row r="4990" spans="2:5" ht="50.1" customHeight="1">
      <c r="B4990" s="86">
        <v>87489</v>
      </c>
      <c r="C4990" s="8" t="s">
        <v>4975</v>
      </c>
      <c r="D4990" s="86" t="s">
        <v>6403</v>
      </c>
      <c r="E4990" s="102">
        <v>34.72</v>
      </c>
    </row>
    <row r="4991" spans="2:5" ht="50.1" customHeight="1">
      <c r="B4991" s="86">
        <v>87490</v>
      </c>
      <c r="C4991" s="8" t="s">
        <v>4976</v>
      </c>
      <c r="D4991" s="86" t="s">
        <v>6403</v>
      </c>
      <c r="E4991" s="102">
        <v>35.43</v>
      </c>
    </row>
    <row r="4992" spans="2:5" ht="50.1" customHeight="1">
      <c r="B4992" s="86">
        <v>87491</v>
      </c>
      <c r="C4992" s="8" t="s">
        <v>4977</v>
      </c>
      <c r="D4992" s="86" t="s">
        <v>6403</v>
      </c>
      <c r="E4992" s="101">
        <v>47.88</v>
      </c>
    </row>
    <row r="4993" spans="2:5" ht="50.1" customHeight="1">
      <c r="B4993" s="86">
        <v>87492</v>
      </c>
      <c r="C4993" s="8" t="s">
        <v>4978</v>
      </c>
      <c r="D4993" s="86" t="s">
        <v>6403</v>
      </c>
      <c r="E4993" s="102">
        <v>48.68</v>
      </c>
    </row>
    <row r="4994" spans="2:5" ht="50.1" customHeight="1">
      <c r="B4994" s="86">
        <v>87493</v>
      </c>
      <c r="C4994" s="8" t="s">
        <v>4979</v>
      </c>
      <c r="D4994" s="86" t="s">
        <v>6403</v>
      </c>
      <c r="E4994" s="101">
        <v>56.33</v>
      </c>
    </row>
    <row r="4995" spans="2:5" ht="50.1" customHeight="1">
      <c r="B4995" s="86">
        <v>87494</v>
      </c>
      <c r="C4995" s="8" t="s">
        <v>4980</v>
      </c>
      <c r="D4995" s="86" t="s">
        <v>6403</v>
      </c>
      <c r="E4995" s="101">
        <v>57.27</v>
      </c>
    </row>
    <row r="4996" spans="2:5" ht="50.1" customHeight="1">
      <c r="B4996" s="86">
        <v>87495</v>
      </c>
      <c r="C4996" s="8" t="s">
        <v>4981</v>
      </c>
      <c r="D4996" s="86" t="s">
        <v>6403</v>
      </c>
      <c r="E4996" s="101">
        <v>60.66</v>
      </c>
    </row>
    <row r="4997" spans="2:5" ht="50.1" customHeight="1">
      <c r="B4997" s="86">
        <v>87496</v>
      </c>
      <c r="C4997" s="8" t="s">
        <v>4982</v>
      </c>
      <c r="D4997" s="86" t="s">
        <v>6403</v>
      </c>
      <c r="E4997" s="101">
        <v>61.32</v>
      </c>
    </row>
    <row r="4998" spans="2:5" ht="50.1" customHeight="1">
      <c r="B4998" s="86">
        <v>87497</v>
      </c>
      <c r="C4998" s="8" t="s">
        <v>4983</v>
      </c>
      <c r="D4998" s="86" t="s">
        <v>6403</v>
      </c>
      <c r="E4998" s="101">
        <v>58.42</v>
      </c>
    </row>
    <row r="4999" spans="2:5" ht="50.1" customHeight="1">
      <c r="B4999" s="86">
        <v>87498</v>
      </c>
      <c r="C4999" s="8" t="s">
        <v>4984</v>
      </c>
      <c r="D4999" s="86" t="s">
        <v>6403</v>
      </c>
      <c r="E4999" s="101">
        <v>59.27</v>
      </c>
    </row>
    <row r="5000" spans="2:5" ht="50.1" customHeight="1">
      <c r="B5000" s="86">
        <v>87499</v>
      </c>
      <c r="C5000" s="8" t="s">
        <v>4985</v>
      </c>
      <c r="D5000" s="86" t="s">
        <v>6403</v>
      </c>
      <c r="E5000" s="102">
        <v>66.34</v>
      </c>
    </row>
    <row r="5001" spans="2:5" ht="50.1" customHeight="1">
      <c r="B5001" s="86">
        <v>87500</v>
      </c>
      <c r="C5001" s="8" t="s">
        <v>4986</v>
      </c>
      <c r="D5001" s="86" t="s">
        <v>6403</v>
      </c>
      <c r="E5001" s="102">
        <v>67.06</v>
      </c>
    </row>
    <row r="5002" spans="2:5" ht="50.1" customHeight="1">
      <c r="B5002" s="86">
        <v>87501</v>
      </c>
      <c r="C5002" s="8" t="s">
        <v>4987</v>
      </c>
      <c r="D5002" s="86" t="s">
        <v>6403</v>
      </c>
      <c r="E5002" s="101">
        <v>103.47</v>
      </c>
    </row>
    <row r="5003" spans="2:5" ht="50.1" customHeight="1">
      <c r="B5003" s="86">
        <v>87502</v>
      </c>
      <c r="C5003" s="8" t="s">
        <v>4988</v>
      </c>
      <c r="D5003" s="86" t="s">
        <v>6403</v>
      </c>
      <c r="E5003" s="101">
        <v>104.39</v>
      </c>
    </row>
    <row r="5004" spans="2:5" ht="50.1" customHeight="1">
      <c r="B5004" s="86">
        <v>87503</v>
      </c>
      <c r="C5004" s="8" t="s">
        <v>4989</v>
      </c>
      <c r="D5004" s="86" t="s">
        <v>6403</v>
      </c>
      <c r="E5004" s="101">
        <v>51.79</v>
      </c>
    </row>
    <row r="5005" spans="2:5" ht="50.1" customHeight="1">
      <c r="B5005" s="86">
        <v>87504</v>
      </c>
      <c r="C5005" s="8" t="s">
        <v>4990</v>
      </c>
      <c r="D5005" s="86" t="s">
        <v>6403</v>
      </c>
      <c r="E5005" s="101">
        <v>52.45</v>
      </c>
    </row>
    <row r="5006" spans="2:5" ht="50.1" customHeight="1">
      <c r="B5006" s="86">
        <v>87505</v>
      </c>
      <c r="C5006" s="8" t="s">
        <v>4991</v>
      </c>
      <c r="D5006" s="86" t="s">
        <v>6403</v>
      </c>
      <c r="E5006" s="101">
        <v>49.57</v>
      </c>
    </row>
    <row r="5007" spans="2:5" ht="50.1" customHeight="1">
      <c r="B5007" s="86">
        <v>87506</v>
      </c>
      <c r="C5007" s="8" t="s">
        <v>4992</v>
      </c>
      <c r="D5007" s="86" t="s">
        <v>6403</v>
      </c>
      <c r="E5007" s="101">
        <v>50.42</v>
      </c>
    </row>
    <row r="5008" spans="2:5" ht="50.1" customHeight="1">
      <c r="B5008" s="86">
        <v>87507</v>
      </c>
      <c r="C5008" s="8" t="s">
        <v>4993</v>
      </c>
      <c r="D5008" s="86" t="s">
        <v>6403</v>
      </c>
      <c r="E5008" s="101">
        <v>54.59</v>
      </c>
    </row>
    <row r="5009" spans="2:5" ht="50.1" customHeight="1">
      <c r="B5009" s="86">
        <v>87508</v>
      </c>
      <c r="C5009" s="8" t="s">
        <v>4994</v>
      </c>
      <c r="D5009" s="86" t="s">
        <v>6403</v>
      </c>
      <c r="E5009" s="101">
        <v>55.31</v>
      </c>
    </row>
    <row r="5010" spans="2:5" ht="50.1" customHeight="1">
      <c r="B5010" s="86">
        <v>87509</v>
      </c>
      <c r="C5010" s="8" t="s">
        <v>4995</v>
      </c>
      <c r="D5010" s="86" t="s">
        <v>6403</v>
      </c>
      <c r="E5010" s="101">
        <v>84.29</v>
      </c>
    </row>
    <row r="5011" spans="2:5" ht="50.1" customHeight="1">
      <c r="B5011" s="86">
        <v>87510</v>
      </c>
      <c r="C5011" s="8" t="s">
        <v>4996</v>
      </c>
      <c r="D5011" s="86" t="s">
        <v>6403</v>
      </c>
      <c r="E5011" s="101">
        <v>85.21</v>
      </c>
    </row>
    <row r="5012" spans="2:5" ht="50.1" customHeight="1">
      <c r="B5012" s="86">
        <v>87511</v>
      </c>
      <c r="C5012" s="8" t="s">
        <v>4997</v>
      </c>
      <c r="D5012" s="86" t="s">
        <v>6403</v>
      </c>
      <c r="E5012" s="101">
        <v>68.16</v>
      </c>
    </row>
    <row r="5013" spans="2:5" ht="50.1" customHeight="1">
      <c r="B5013" s="86">
        <v>87512</v>
      </c>
      <c r="C5013" s="8" t="s">
        <v>4998</v>
      </c>
      <c r="D5013" s="86" t="s">
        <v>6403</v>
      </c>
      <c r="E5013" s="101">
        <v>68.819999999999993</v>
      </c>
    </row>
    <row r="5014" spans="2:5" ht="50.1" customHeight="1">
      <c r="B5014" s="86">
        <v>87513</v>
      </c>
      <c r="C5014" s="8" t="s">
        <v>4999</v>
      </c>
      <c r="D5014" s="86" t="s">
        <v>6403</v>
      </c>
      <c r="E5014" s="101">
        <v>66.22</v>
      </c>
    </row>
    <row r="5015" spans="2:5" ht="50.1" customHeight="1">
      <c r="B5015" s="86">
        <v>87514</v>
      </c>
      <c r="C5015" s="8" t="s">
        <v>5000</v>
      </c>
      <c r="D5015" s="86" t="s">
        <v>6403</v>
      </c>
      <c r="E5015" s="101">
        <v>67.069999999999993</v>
      </c>
    </row>
    <row r="5016" spans="2:5" ht="50.1" customHeight="1">
      <c r="B5016" s="86">
        <v>87515</v>
      </c>
      <c r="C5016" s="8" t="s">
        <v>5001</v>
      </c>
      <c r="D5016" s="86" t="s">
        <v>6403</v>
      </c>
      <c r="E5016" s="101">
        <v>76.77</v>
      </c>
    </row>
    <row r="5017" spans="2:5" ht="50.1" customHeight="1">
      <c r="B5017" s="86">
        <v>87516</v>
      </c>
      <c r="C5017" s="8" t="s">
        <v>5002</v>
      </c>
      <c r="D5017" s="86" t="s">
        <v>6403</v>
      </c>
      <c r="E5017" s="101">
        <v>77.489999999999995</v>
      </c>
    </row>
    <row r="5018" spans="2:5" ht="50.1" customHeight="1">
      <c r="B5018" s="86">
        <v>87517</v>
      </c>
      <c r="C5018" s="8" t="s">
        <v>5003</v>
      </c>
      <c r="D5018" s="86" t="s">
        <v>6403</v>
      </c>
      <c r="E5018" s="101">
        <v>119.7</v>
      </c>
    </row>
    <row r="5019" spans="2:5" ht="50.1" customHeight="1">
      <c r="B5019" s="86">
        <v>87518</v>
      </c>
      <c r="C5019" s="8" t="s">
        <v>5004</v>
      </c>
      <c r="D5019" s="86" t="s">
        <v>6403</v>
      </c>
      <c r="E5019" s="101">
        <v>120.62</v>
      </c>
    </row>
    <row r="5020" spans="2:5" ht="50.1" customHeight="1">
      <c r="B5020" s="86">
        <v>87519</v>
      </c>
      <c r="C5020" s="8" t="s">
        <v>5005</v>
      </c>
      <c r="D5020" s="86" t="s">
        <v>6403</v>
      </c>
      <c r="E5020" s="101">
        <v>56.51</v>
      </c>
    </row>
    <row r="5021" spans="2:5" ht="50.1" customHeight="1">
      <c r="B5021" s="86">
        <v>87520</v>
      </c>
      <c r="C5021" s="8" t="s">
        <v>5006</v>
      </c>
      <c r="D5021" s="86" t="s">
        <v>6403</v>
      </c>
      <c r="E5021" s="101">
        <v>57.17</v>
      </c>
    </row>
    <row r="5022" spans="2:5" ht="50.1" customHeight="1">
      <c r="B5022" s="86">
        <v>87521</v>
      </c>
      <c r="C5022" s="8" t="s">
        <v>5007</v>
      </c>
      <c r="D5022" s="86" t="s">
        <v>6403</v>
      </c>
      <c r="E5022" s="101">
        <v>54.33</v>
      </c>
    </row>
    <row r="5023" spans="2:5" ht="50.1" customHeight="1">
      <c r="B5023" s="86">
        <v>87522</v>
      </c>
      <c r="C5023" s="8" t="s">
        <v>5008</v>
      </c>
      <c r="D5023" s="86" t="s">
        <v>6403</v>
      </c>
      <c r="E5023" s="101">
        <v>55.18</v>
      </c>
    </row>
    <row r="5024" spans="2:5" ht="50.1" customHeight="1">
      <c r="B5024" s="86">
        <v>87523</v>
      </c>
      <c r="C5024" s="8" t="s">
        <v>5009</v>
      </c>
      <c r="D5024" s="86" t="s">
        <v>6403</v>
      </c>
      <c r="E5024" s="101">
        <v>60.94</v>
      </c>
    </row>
    <row r="5025" spans="2:5" ht="50.1" customHeight="1">
      <c r="B5025" s="86">
        <v>87524</v>
      </c>
      <c r="C5025" s="8" t="s">
        <v>5010</v>
      </c>
      <c r="D5025" s="86" t="s">
        <v>6403</v>
      </c>
      <c r="E5025" s="101">
        <v>61.66</v>
      </c>
    </row>
    <row r="5026" spans="2:5" ht="50.1" customHeight="1">
      <c r="B5026" s="86">
        <v>87525</v>
      </c>
      <c r="C5026" s="8" t="s">
        <v>5011</v>
      </c>
      <c r="D5026" s="86" t="s">
        <v>6403</v>
      </c>
      <c r="E5026" s="101">
        <v>94.13</v>
      </c>
    </row>
    <row r="5027" spans="2:5" ht="50.1" customHeight="1">
      <c r="B5027" s="86">
        <v>87526</v>
      </c>
      <c r="C5027" s="8" t="s">
        <v>5012</v>
      </c>
      <c r="D5027" s="86" t="s">
        <v>6403</v>
      </c>
      <c r="E5027" s="101">
        <v>95.05</v>
      </c>
    </row>
    <row r="5028" spans="2:5" ht="50.1" customHeight="1">
      <c r="B5028" s="86">
        <v>89043</v>
      </c>
      <c r="C5028" s="8" t="s">
        <v>5013</v>
      </c>
      <c r="D5028" s="86" t="s">
        <v>6403</v>
      </c>
      <c r="E5028" s="101">
        <v>57.65</v>
      </c>
    </row>
    <row r="5029" spans="2:5" ht="50.1" customHeight="1">
      <c r="B5029" s="86">
        <v>89168</v>
      </c>
      <c r="C5029" s="8" t="s">
        <v>5014</v>
      </c>
      <c r="D5029" s="86" t="s">
        <v>6403</v>
      </c>
      <c r="E5029" s="101">
        <v>59.38</v>
      </c>
    </row>
    <row r="5030" spans="2:5" ht="50.1" customHeight="1">
      <c r="B5030" s="86">
        <v>89977</v>
      </c>
      <c r="C5030" s="8" t="s">
        <v>5015</v>
      </c>
      <c r="D5030" s="86" t="s">
        <v>6403</v>
      </c>
      <c r="E5030" s="101">
        <v>100.61</v>
      </c>
    </row>
    <row r="5031" spans="2:5" ht="50.1" customHeight="1">
      <c r="B5031" s="86">
        <v>90112</v>
      </c>
      <c r="C5031" s="8" t="s">
        <v>5016</v>
      </c>
      <c r="D5031" s="86" t="s">
        <v>6403</v>
      </c>
      <c r="E5031" s="101">
        <v>55.1</v>
      </c>
    </row>
    <row r="5032" spans="2:5" ht="50.1" customHeight="1">
      <c r="B5032" s="86">
        <v>95474</v>
      </c>
      <c r="C5032" s="8" t="s">
        <v>5017</v>
      </c>
      <c r="D5032" s="86" t="s">
        <v>26</v>
      </c>
      <c r="E5032" s="101">
        <v>554.75</v>
      </c>
    </row>
    <row r="5033" spans="2:5" ht="50.1" customHeight="1">
      <c r="B5033" s="86">
        <v>89282</v>
      </c>
      <c r="C5033" s="8" t="s">
        <v>5018</v>
      </c>
      <c r="D5033" s="86" t="s">
        <v>6403</v>
      </c>
      <c r="E5033" s="101">
        <v>44.69</v>
      </c>
    </row>
    <row r="5034" spans="2:5" ht="50.1" customHeight="1">
      <c r="B5034" s="86">
        <v>89283</v>
      </c>
      <c r="C5034" s="8" t="s">
        <v>5019</v>
      </c>
      <c r="D5034" s="86" t="s">
        <v>6403</v>
      </c>
      <c r="E5034" s="101">
        <v>46.31</v>
      </c>
    </row>
    <row r="5035" spans="2:5" ht="50.1" customHeight="1">
      <c r="B5035" s="86">
        <v>89284</v>
      </c>
      <c r="C5035" s="8" t="s">
        <v>5020</v>
      </c>
      <c r="D5035" s="86" t="s">
        <v>6403</v>
      </c>
      <c r="E5035" s="101">
        <v>40.47</v>
      </c>
    </row>
    <row r="5036" spans="2:5" ht="50.1" customHeight="1">
      <c r="B5036" s="86">
        <v>89285</v>
      </c>
      <c r="C5036" s="8" t="s">
        <v>5021</v>
      </c>
      <c r="D5036" s="86" t="s">
        <v>6403</v>
      </c>
      <c r="E5036" s="101">
        <v>42.09</v>
      </c>
    </row>
    <row r="5037" spans="2:5" ht="50.1" customHeight="1">
      <c r="B5037" s="86">
        <v>89286</v>
      </c>
      <c r="C5037" s="8" t="s">
        <v>5022</v>
      </c>
      <c r="D5037" s="86" t="s">
        <v>6403</v>
      </c>
      <c r="E5037" s="101">
        <v>48.47</v>
      </c>
    </row>
    <row r="5038" spans="2:5" ht="50.1" customHeight="1">
      <c r="B5038" s="86">
        <v>89287</v>
      </c>
      <c r="C5038" s="8" t="s">
        <v>5023</v>
      </c>
      <c r="D5038" s="86" t="s">
        <v>6403</v>
      </c>
      <c r="E5038" s="101">
        <v>50.09</v>
      </c>
    </row>
    <row r="5039" spans="2:5" ht="50.1" customHeight="1">
      <c r="B5039" s="86">
        <v>89288</v>
      </c>
      <c r="C5039" s="8" t="s">
        <v>5024</v>
      </c>
      <c r="D5039" s="86" t="s">
        <v>6403</v>
      </c>
      <c r="E5039" s="101">
        <v>42.73</v>
      </c>
    </row>
    <row r="5040" spans="2:5" ht="50.1" customHeight="1">
      <c r="B5040" s="86">
        <v>89289</v>
      </c>
      <c r="C5040" s="8" t="s">
        <v>5025</v>
      </c>
      <c r="D5040" s="86" t="s">
        <v>6403</v>
      </c>
      <c r="E5040" s="101">
        <v>44.35</v>
      </c>
    </row>
    <row r="5041" spans="2:5" ht="50.1" customHeight="1">
      <c r="B5041" s="86">
        <v>89290</v>
      </c>
      <c r="C5041" s="8" t="s">
        <v>5026</v>
      </c>
      <c r="D5041" s="86" t="s">
        <v>6403</v>
      </c>
      <c r="E5041" s="101">
        <v>52.27</v>
      </c>
    </row>
    <row r="5042" spans="2:5" ht="50.1" customHeight="1">
      <c r="B5042" s="86">
        <v>89291</v>
      </c>
      <c r="C5042" s="8" t="s">
        <v>5027</v>
      </c>
      <c r="D5042" s="86" t="s">
        <v>6403</v>
      </c>
      <c r="E5042" s="101">
        <v>54.07</v>
      </c>
    </row>
    <row r="5043" spans="2:5" ht="50.1" customHeight="1">
      <c r="B5043" s="86">
        <v>89292</v>
      </c>
      <c r="C5043" s="8" t="s">
        <v>5028</v>
      </c>
      <c r="D5043" s="86" t="s">
        <v>6403</v>
      </c>
      <c r="E5043" s="101">
        <v>48.1</v>
      </c>
    </row>
    <row r="5044" spans="2:5" ht="50.1" customHeight="1">
      <c r="B5044" s="86">
        <v>89293</v>
      </c>
      <c r="C5044" s="8" t="s">
        <v>5029</v>
      </c>
      <c r="D5044" s="86" t="s">
        <v>6403</v>
      </c>
      <c r="E5044" s="101">
        <v>49.9</v>
      </c>
    </row>
    <row r="5045" spans="2:5" ht="50.1" customHeight="1">
      <c r="B5045" s="86">
        <v>89294</v>
      </c>
      <c r="C5045" s="8" t="s">
        <v>5030</v>
      </c>
      <c r="D5045" s="86" t="s">
        <v>6403</v>
      </c>
      <c r="E5045" s="101">
        <v>57.43</v>
      </c>
    </row>
    <row r="5046" spans="2:5" ht="50.1" customHeight="1">
      <c r="B5046" s="86">
        <v>89295</v>
      </c>
      <c r="C5046" s="8" t="s">
        <v>5031</v>
      </c>
      <c r="D5046" s="86" t="s">
        <v>6403</v>
      </c>
      <c r="E5046" s="101">
        <v>59.23</v>
      </c>
    </row>
    <row r="5047" spans="2:5" ht="50.1" customHeight="1">
      <c r="B5047" s="86">
        <v>89296</v>
      </c>
      <c r="C5047" s="8" t="s">
        <v>5032</v>
      </c>
      <c r="D5047" s="86" t="s">
        <v>6403</v>
      </c>
      <c r="E5047" s="101">
        <v>51.07</v>
      </c>
    </row>
    <row r="5048" spans="2:5" ht="50.1" customHeight="1">
      <c r="B5048" s="86">
        <v>89297</v>
      </c>
      <c r="C5048" s="8" t="s">
        <v>5033</v>
      </c>
      <c r="D5048" s="86" t="s">
        <v>6403</v>
      </c>
      <c r="E5048" s="101">
        <v>52.87</v>
      </c>
    </row>
    <row r="5049" spans="2:5" ht="50.1" customHeight="1">
      <c r="B5049" s="86">
        <v>89298</v>
      </c>
      <c r="C5049" s="8" t="s">
        <v>5034</v>
      </c>
      <c r="D5049" s="86" t="s">
        <v>6403</v>
      </c>
      <c r="E5049" s="101">
        <v>53.44</v>
      </c>
    </row>
    <row r="5050" spans="2:5" ht="50.1" customHeight="1">
      <c r="B5050" s="86">
        <v>89299</v>
      </c>
      <c r="C5050" s="8" t="s">
        <v>5035</v>
      </c>
      <c r="D5050" s="86" t="s">
        <v>6403</v>
      </c>
      <c r="E5050" s="101">
        <v>55.74</v>
      </c>
    </row>
    <row r="5051" spans="2:5" ht="50.1" customHeight="1">
      <c r="B5051" s="86">
        <v>89300</v>
      </c>
      <c r="C5051" s="8" t="s">
        <v>5036</v>
      </c>
      <c r="D5051" s="86" t="s">
        <v>6403</v>
      </c>
      <c r="E5051" s="101">
        <v>49.21</v>
      </c>
    </row>
    <row r="5052" spans="2:5" ht="50.1" customHeight="1">
      <c r="B5052" s="86">
        <v>89301</v>
      </c>
      <c r="C5052" s="8" t="s">
        <v>5037</v>
      </c>
      <c r="D5052" s="86" t="s">
        <v>6403</v>
      </c>
      <c r="E5052" s="101">
        <v>51.51</v>
      </c>
    </row>
    <row r="5053" spans="2:5" ht="50.1" customHeight="1">
      <c r="B5053" s="86">
        <v>89302</v>
      </c>
      <c r="C5053" s="8" t="s">
        <v>5038</v>
      </c>
      <c r="D5053" s="86" t="s">
        <v>6403</v>
      </c>
      <c r="E5053" s="101">
        <v>59.89</v>
      </c>
    </row>
    <row r="5054" spans="2:5" ht="50.1" customHeight="1">
      <c r="B5054" s="86">
        <v>89303</v>
      </c>
      <c r="C5054" s="8" t="s">
        <v>5039</v>
      </c>
      <c r="D5054" s="86" t="s">
        <v>6403</v>
      </c>
      <c r="E5054" s="101">
        <v>62.19</v>
      </c>
    </row>
    <row r="5055" spans="2:5" ht="50.1" customHeight="1">
      <c r="B5055" s="86">
        <v>89304</v>
      </c>
      <c r="C5055" s="8" t="s">
        <v>5040</v>
      </c>
      <c r="D5055" s="86" t="s">
        <v>6403</v>
      </c>
      <c r="E5055" s="101">
        <v>53.13</v>
      </c>
    </row>
    <row r="5056" spans="2:5" ht="50.1" customHeight="1">
      <c r="B5056" s="86">
        <v>89305</v>
      </c>
      <c r="C5056" s="8" t="s">
        <v>5041</v>
      </c>
      <c r="D5056" s="86" t="s">
        <v>6403</v>
      </c>
      <c r="E5056" s="101">
        <v>55.43</v>
      </c>
    </row>
    <row r="5057" spans="2:5" ht="50.1" customHeight="1">
      <c r="B5057" s="86">
        <v>89306</v>
      </c>
      <c r="C5057" s="8" t="s">
        <v>5042</v>
      </c>
      <c r="D5057" s="86" t="s">
        <v>6403</v>
      </c>
      <c r="E5057" s="101">
        <v>61.18</v>
      </c>
    </row>
    <row r="5058" spans="2:5" ht="50.1" customHeight="1">
      <c r="B5058" s="86">
        <v>89307</v>
      </c>
      <c r="C5058" s="8" t="s">
        <v>5043</v>
      </c>
      <c r="D5058" s="86" t="s">
        <v>6403</v>
      </c>
      <c r="E5058" s="101">
        <v>63.73</v>
      </c>
    </row>
    <row r="5059" spans="2:5" ht="50.1" customHeight="1">
      <c r="B5059" s="86">
        <v>89308</v>
      </c>
      <c r="C5059" s="8" t="s">
        <v>5044</v>
      </c>
      <c r="D5059" s="86" t="s">
        <v>6403</v>
      </c>
      <c r="E5059" s="101">
        <v>57.01</v>
      </c>
    </row>
    <row r="5060" spans="2:5" ht="50.1" customHeight="1">
      <c r="B5060" s="86">
        <v>89309</v>
      </c>
      <c r="C5060" s="8" t="s">
        <v>5045</v>
      </c>
      <c r="D5060" s="86" t="s">
        <v>6403</v>
      </c>
      <c r="E5060" s="101">
        <v>59.56</v>
      </c>
    </row>
    <row r="5061" spans="2:5" ht="50.1" customHeight="1">
      <c r="B5061" s="86">
        <v>89310</v>
      </c>
      <c r="C5061" s="8" t="s">
        <v>5046</v>
      </c>
      <c r="D5061" s="86" t="s">
        <v>6403</v>
      </c>
      <c r="E5061" s="101">
        <v>68.95</v>
      </c>
    </row>
    <row r="5062" spans="2:5" ht="50.1" customHeight="1">
      <c r="B5062" s="86">
        <v>89311</v>
      </c>
      <c r="C5062" s="8" t="s">
        <v>5047</v>
      </c>
      <c r="D5062" s="86" t="s">
        <v>6403</v>
      </c>
      <c r="E5062" s="101">
        <v>71.5</v>
      </c>
    </row>
    <row r="5063" spans="2:5" ht="50.1" customHeight="1">
      <c r="B5063" s="86">
        <v>89312</v>
      </c>
      <c r="C5063" s="8" t="s">
        <v>5048</v>
      </c>
      <c r="D5063" s="86" t="s">
        <v>6403</v>
      </c>
      <c r="E5063" s="101">
        <v>61.63</v>
      </c>
    </row>
    <row r="5064" spans="2:5" ht="50.1" customHeight="1">
      <c r="B5064" s="86">
        <v>89313</v>
      </c>
      <c r="C5064" s="8" t="s">
        <v>5049</v>
      </c>
      <c r="D5064" s="86" t="s">
        <v>6403</v>
      </c>
      <c r="E5064" s="101">
        <v>64.180000000000007</v>
      </c>
    </row>
    <row r="5065" spans="2:5" ht="50.1" customHeight="1">
      <c r="B5065" s="86">
        <v>95465</v>
      </c>
      <c r="C5065" s="8" t="s">
        <v>5050</v>
      </c>
      <c r="D5065" s="86" t="s">
        <v>6403</v>
      </c>
      <c r="E5065" s="101">
        <v>113.15</v>
      </c>
    </row>
    <row r="5066" spans="2:5" ht="50.1" customHeight="1">
      <c r="B5066" s="86">
        <v>87447</v>
      </c>
      <c r="C5066" s="8" t="s">
        <v>5051</v>
      </c>
      <c r="D5066" s="86" t="s">
        <v>6403</v>
      </c>
      <c r="E5066" s="101">
        <v>40.82</v>
      </c>
    </row>
    <row r="5067" spans="2:5" ht="50.1" customHeight="1">
      <c r="B5067" s="86">
        <v>87448</v>
      </c>
      <c r="C5067" s="8" t="s">
        <v>5052</v>
      </c>
      <c r="D5067" s="86" t="s">
        <v>6403</v>
      </c>
      <c r="E5067" s="101">
        <v>41.08</v>
      </c>
    </row>
    <row r="5068" spans="2:5" ht="50.1" customHeight="1">
      <c r="B5068" s="86">
        <v>87449</v>
      </c>
      <c r="C5068" s="8" t="s">
        <v>5053</v>
      </c>
      <c r="D5068" s="86" t="s">
        <v>6403</v>
      </c>
      <c r="E5068" s="101">
        <v>52.51</v>
      </c>
    </row>
    <row r="5069" spans="2:5" ht="50.1" customHeight="1">
      <c r="B5069" s="86">
        <v>87450</v>
      </c>
      <c r="C5069" s="8" t="s">
        <v>5054</v>
      </c>
      <c r="D5069" s="86" t="s">
        <v>6403</v>
      </c>
      <c r="E5069" s="101">
        <v>53.21</v>
      </c>
    </row>
    <row r="5070" spans="2:5" ht="50.1" customHeight="1">
      <c r="B5070" s="86">
        <v>87451</v>
      </c>
      <c r="C5070" s="8" t="s">
        <v>5055</v>
      </c>
      <c r="D5070" s="86" t="s">
        <v>6403</v>
      </c>
      <c r="E5070" s="101">
        <v>63.33</v>
      </c>
    </row>
    <row r="5071" spans="2:5" ht="50.1" customHeight="1">
      <c r="B5071" s="86">
        <v>87452</v>
      </c>
      <c r="C5071" s="8" t="s">
        <v>5056</v>
      </c>
      <c r="D5071" s="86" t="s">
        <v>6403</v>
      </c>
      <c r="E5071" s="101">
        <v>63.63</v>
      </c>
    </row>
    <row r="5072" spans="2:5" ht="50.1" customHeight="1">
      <c r="B5072" s="86">
        <v>87453</v>
      </c>
      <c r="C5072" s="8" t="s">
        <v>5057</v>
      </c>
      <c r="D5072" s="86" t="s">
        <v>6403</v>
      </c>
      <c r="E5072" s="101">
        <v>37.5</v>
      </c>
    </row>
    <row r="5073" spans="2:5" ht="50.1" customHeight="1">
      <c r="B5073" s="86">
        <v>87454</v>
      </c>
      <c r="C5073" s="8" t="s">
        <v>5058</v>
      </c>
      <c r="D5073" s="86" t="s">
        <v>6403</v>
      </c>
      <c r="E5073" s="101">
        <v>38.1</v>
      </c>
    </row>
    <row r="5074" spans="2:5" ht="50.1" customHeight="1">
      <c r="B5074" s="86">
        <v>87455</v>
      </c>
      <c r="C5074" s="8" t="s">
        <v>5059</v>
      </c>
      <c r="D5074" s="86" t="s">
        <v>6403</v>
      </c>
      <c r="E5074" s="101">
        <v>48.38</v>
      </c>
    </row>
    <row r="5075" spans="2:5" ht="50.1" customHeight="1">
      <c r="B5075" s="86">
        <v>87456</v>
      </c>
      <c r="C5075" s="8" t="s">
        <v>5060</v>
      </c>
      <c r="D5075" s="86" t="s">
        <v>6403</v>
      </c>
      <c r="E5075" s="101">
        <v>49.31</v>
      </c>
    </row>
    <row r="5076" spans="2:5" ht="50.1" customHeight="1">
      <c r="B5076" s="86">
        <v>87457</v>
      </c>
      <c r="C5076" s="8" t="s">
        <v>5061</v>
      </c>
      <c r="D5076" s="86" t="s">
        <v>6403</v>
      </c>
      <c r="E5076" s="101">
        <v>58.59</v>
      </c>
    </row>
    <row r="5077" spans="2:5" ht="50.1" customHeight="1">
      <c r="B5077" s="86">
        <v>87458</v>
      </c>
      <c r="C5077" s="8" t="s">
        <v>5062</v>
      </c>
      <c r="D5077" s="86" t="s">
        <v>6403</v>
      </c>
      <c r="E5077" s="101">
        <v>59.47</v>
      </c>
    </row>
    <row r="5078" spans="2:5" ht="50.1" customHeight="1">
      <c r="B5078" s="86">
        <v>87459</v>
      </c>
      <c r="C5078" s="8" t="s">
        <v>5063</v>
      </c>
      <c r="D5078" s="86" t="s">
        <v>6403</v>
      </c>
      <c r="E5078" s="101">
        <v>46</v>
      </c>
    </row>
    <row r="5079" spans="2:5" ht="50.1" customHeight="1">
      <c r="B5079" s="86">
        <v>87460</v>
      </c>
      <c r="C5079" s="8" t="s">
        <v>5064</v>
      </c>
      <c r="D5079" s="86" t="s">
        <v>6403</v>
      </c>
      <c r="E5079" s="101">
        <v>46.6</v>
      </c>
    </row>
    <row r="5080" spans="2:5" ht="50.1" customHeight="1">
      <c r="B5080" s="86">
        <v>87461</v>
      </c>
      <c r="C5080" s="8" t="s">
        <v>5065</v>
      </c>
      <c r="D5080" s="86" t="s">
        <v>6403</v>
      </c>
      <c r="E5080" s="101">
        <v>57.72</v>
      </c>
    </row>
    <row r="5081" spans="2:5" ht="50.1" customHeight="1">
      <c r="B5081" s="86">
        <v>87462</v>
      </c>
      <c r="C5081" s="8" t="s">
        <v>5066</v>
      </c>
      <c r="D5081" s="86" t="s">
        <v>6403</v>
      </c>
      <c r="E5081" s="101">
        <v>58.42</v>
      </c>
    </row>
    <row r="5082" spans="2:5" ht="50.1" customHeight="1">
      <c r="B5082" s="86">
        <v>87463</v>
      </c>
      <c r="C5082" s="8" t="s">
        <v>5067</v>
      </c>
      <c r="D5082" s="86" t="s">
        <v>6403</v>
      </c>
      <c r="E5082" s="101">
        <v>68.010000000000005</v>
      </c>
    </row>
    <row r="5083" spans="2:5" ht="50.1" customHeight="1">
      <c r="B5083" s="86">
        <v>87464</v>
      </c>
      <c r="C5083" s="8" t="s">
        <v>5068</v>
      </c>
      <c r="D5083" s="86" t="s">
        <v>6403</v>
      </c>
      <c r="E5083" s="101">
        <v>68.89</v>
      </c>
    </row>
    <row r="5084" spans="2:5" ht="50.1" customHeight="1">
      <c r="B5084" s="86">
        <v>87465</v>
      </c>
      <c r="C5084" s="8" t="s">
        <v>5069</v>
      </c>
      <c r="D5084" s="86" t="s">
        <v>6403</v>
      </c>
      <c r="E5084" s="101">
        <v>40.409999999999997</v>
      </c>
    </row>
    <row r="5085" spans="2:5" ht="50.1" customHeight="1">
      <c r="B5085" s="86">
        <v>87466</v>
      </c>
      <c r="C5085" s="8" t="s">
        <v>5070</v>
      </c>
      <c r="D5085" s="86" t="s">
        <v>6403</v>
      </c>
      <c r="E5085" s="101">
        <v>41.01</v>
      </c>
    </row>
    <row r="5086" spans="2:5" ht="50.1" customHeight="1">
      <c r="B5086" s="86">
        <v>87467</v>
      </c>
      <c r="C5086" s="8" t="s">
        <v>5071</v>
      </c>
      <c r="D5086" s="86" t="s">
        <v>6403</v>
      </c>
      <c r="E5086" s="101">
        <v>51.56</v>
      </c>
    </row>
    <row r="5087" spans="2:5" ht="50.1" customHeight="1">
      <c r="B5087" s="86">
        <v>87468</v>
      </c>
      <c r="C5087" s="8" t="s">
        <v>5072</v>
      </c>
      <c r="D5087" s="86" t="s">
        <v>6403</v>
      </c>
      <c r="E5087" s="101">
        <v>52.26</v>
      </c>
    </row>
    <row r="5088" spans="2:5" ht="50.1" customHeight="1">
      <c r="B5088" s="86">
        <v>87469</v>
      </c>
      <c r="C5088" s="8" t="s">
        <v>5073</v>
      </c>
      <c r="D5088" s="86" t="s">
        <v>6403</v>
      </c>
      <c r="E5088" s="101">
        <v>61.86</v>
      </c>
    </row>
    <row r="5089" spans="2:5" ht="50.1" customHeight="1">
      <c r="B5089" s="86">
        <v>87470</v>
      </c>
      <c r="C5089" s="8" t="s">
        <v>5074</v>
      </c>
      <c r="D5089" s="86" t="s">
        <v>6403</v>
      </c>
      <c r="E5089" s="101">
        <v>62.74</v>
      </c>
    </row>
    <row r="5090" spans="2:5" ht="50.1" customHeight="1">
      <c r="B5090" s="86">
        <v>89044</v>
      </c>
      <c r="C5090" s="8" t="s">
        <v>5075</v>
      </c>
      <c r="D5090" s="86" t="s">
        <v>6403</v>
      </c>
      <c r="E5090" s="102">
        <v>40.549999999999997</v>
      </c>
    </row>
    <row r="5091" spans="2:5" ht="50.1" customHeight="1">
      <c r="B5091" s="86">
        <v>89169</v>
      </c>
      <c r="C5091" s="8" t="s">
        <v>5076</v>
      </c>
      <c r="D5091" s="86" t="s">
        <v>6403</v>
      </c>
      <c r="E5091" s="102">
        <v>41.28</v>
      </c>
    </row>
    <row r="5092" spans="2:5" ht="50.1" customHeight="1">
      <c r="B5092" s="86">
        <v>89978</v>
      </c>
      <c r="C5092" s="8" t="s">
        <v>5077</v>
      </c>
      <c r="D5092" s="86" t="s">
        <v>6403</v>
      </c>
      <c r="E5092" s="102">
        <v>52.64</v>
      </c>
    </row>
    <row r="5093" spans="2:5" ht="50.1" customHeight="1">
      <c r="B5093" s="86" t="s">
        <v>5078</v>
      </c>
      <c r="C5093" s="8" t="s">
        <v>5079</v>
      </c>
      <c r="D5093" s="86" t="s">
        <v>6403</v>
      </c>
      <c r="E5093" s="101">
        <v>88.24</v>
      </c>
    </row>
    <row r="5094" spans="2:5" ht="50.1" customHeight="1">
      <c r="B5094" s="86" t="s">
        <v>5080</v>
      </c>
      <c r="C5094" s="8" t="s">
        <v>5081</v>
      </c>
      <c r="D5094" s="86" t="s">
        <v>6403</v>
      </c>
      <c r="E5094" s="101">
        <v>88.36</v>
      </c>
    </row>
    <row r="5095" spans="2:5" ht="50.1" customHeight="1">
      <c r="B5095" s="86" t="s">
        <v>5082</v>
      </c>
      <c r="C5095" s="8" t="s">
        <v>5083</v>
      </c>
      <c r="D5095" s="86" t="s">
        <v>6403</v>
      </c>
      <c r="E5095" s="101">
        <v>151.72</v>
      </c>
    </row>
    <row r="5096" spans="2:5" ht="50.1" customHeight="1">
      <c r="B5096" s="86">
        <v>89453</v>
      </c>
      <c r="C5096" s="8" t="s">
        <v>5084</v>
      </c>
      <c r="D5096" s="86" t="s">
        <v>6403</v>
      </c>
      <c r="E5096" s="101">
        <v>45.36</v>
      </c>
    </row>
    <row r="5097" spans="2:5" ht="50.1" customHeight="1">
      <c r="B5097" s="86">
        <v>89454</v>
      </c>
      <c r="C5097" s="8" t="s">
        <v>5085</v>
      </c>
      <c r="D5097" s="86" t="s">
        <v>6403</v>
      </c>
      <c r="E5097" s="101">
        <v>42.9</v>
      </c>
    </row>
    <row r="5098" spans="2:5" ht="50.1" customHeight="1">
      <c r="B5098" s="86">
        <v>89455</v>
      </c>
      <c r="C5098" s="8" t="s">
        <v>5086</v>
      </c>
      <c r="D5098" s="86" t="s">
        <v>6403</v>
      </c>
      <c r="E5098" s="101">
        <v>55.33</v>
      </c>
    </row>
    <row r="5099" spans="2:5" ht="50.1" customHeight="1">
      <c r="B5099" s="86">
        <v>89456</v>
      </c>
      <c r="C5099" s="8" t="s">
        <v>5087</v>
      </c>
      <c r="D5099" s="86" t="s">
        <v>6403</v>
      </c>
      <c r="E5099" s="101">
        <v>52.37</v>
      </c>
    </row>
    <row r="5100" spans="2:5" ht="50.1" customHeight="1">
      <c r="B5100" s="86">
        <v>89457</v>
      </c>
      <c r="C5100" s="8" t="s">
        <v>5088</v>
      </c>
      <c r="D5100" s="86" t="s">
        <v>6403</v>
      </c>
      <c r="E5100" s="101">
        <v>48.49</v>
      </c>
    </row>
    <row r="5101" spans="2:5" ht="50.1" customHeight="1">
      <c r="B5101" s="86">
        <v>89458</v>
      </c>
      <c r="C5101" s="8" t="s">
        <v>5089</v>
      </c>
      <c r="D5101" s="86" t="s">
        <v>6403</v>
      </c>
      <c r="E5101" s="101">
        <v>44.67</v>
      </c>
    </row>
    <row r="5102" spans="2:5" ht="50.1" customHeight="1">
      <c r="B5102" s="86">
        <v>89459</v>
      </c>
      <c r="C5102" s="8" t="s">
        <v>5090</v>
      </c>
      <c r="D5102" s="86" t="s">
        <v>6403</v>
      </c>
      <c r="E5102" s="101">
        <v>59.54</v>
      </c>
    </row>
    <row r="5103" spans="2:5" ht="50.1" customHeight="1">
      <c r="B5103" s="86">
        <v>89460</v>
      </c>
      <c r="C5103" s="8" t="s">
        <v>5091</v>
      </c>
      <c r="D5103" s="86" t="s">
        <v>6403</v>
      </c>
      <c r="E5103" s="101">
        <v>54.94</v>
      </c>
    </row>
    <row r="5104" spans="2:5" ht="50.1" customHeight="1">
      <c r="B5104" s="86">
        <v>89462</v>
      </c>
      <c r="C5104" s="8" t="s">
        <v>5092</v>
      </c>
      <c r="D5104" s="86" t="s">
        <v>6403</v>
      </c>
      <c r="E5104" s="101">
        <v>52.39</v>
      </c>
    </row>
    <row r="5105" spans="2:5" ht="50.1" customHeight="1">
      <c r="B5105" s="86">
        <v>89463</v>
      </c>
      <c r="C5105" s="8" t="s">
        <v>5093</v>
      </c>
      <c r="D5105" s="86" t="s">
        <v>6403</v>
      </c>
      <c r="E5105" s="101">
        <v>50.08</v>
      </c>
    </row>
    <row r="5106" spans="2:5" ht="50.1" customHeight="1">
      <c r="B5106" s="86">
        <v>89464</v>
      </c>
      <c r="C5106" s="8" t="s">
        <v>5094</v>
      </c>
      <c r="D5106" s="86" t="s">
        <v>6403</v>
      </c>
      <c r="E5106" s="101">
        <v>68.28</v>
      </c>
    </row>
    <row r="5107" spans="2:5" ht="50.1" customHeight="1">
      <c r="B5107" s="86">
        <v>89465</v>
      </c>
      <c r="C5107" s="8" t="s">
        <v>5095</v>
      </c>
      <c r="D5107" s="86" t="s">
        <v>6403</v>
      </c>
      <c r="E5107" s="101">
        <v>65.61</v>
      </c>
    </row>
    <row r="5108" spans="2:5" ht="50.1" customHeight="1">
      <c r="B5108" s="86">
        <v>89466</v>
      </c>
      <c r="C5108" s="8" t="s">
        <v>5096</v>
      </c>
      <c r="D5108" s="86" t="s">
        <v>6403</v>
      </c>
      <c r="E5108" s="101">
        <v>55.78</v>
      </c>
    </row>
    <row r="5109" spans="2:5" ht="50.1" customHeight="1">
      <c r="B5109" s="86">
        <v>89467</v>
      </c>
      <c r="C5109" s="8" t="s">
        <v>5097</v>
      </c>
      <c r="D5109" s="86" t="s">
        <v>6403</v>
      </c>
      <c r="E5109" s="101">
        <v>51.94</v>
      </c>
    </row>
    <row r="5110" spans="2:5" ht="50.1" customHeight="1">
      <c r="B5110" s="86">
        <v>89468</v>
      </c>
      <c r="C5110" s="8" t="s">
        <v>5098</v>
      </c>
      <c r="D5110" s="86" t="s">
        <v>6403</v>
      </c>
      <c r="E5110" s="101">
        <v>72.37</v>
      </c>
    </row>
    <row r="5111" spans="2:5" ht="50.1" customHeight="1">
      <c r="B5111" s="86">
        <v>89469</v>
      </c>
      <c r="C5111" s="8" t="s">
        <v>5099</v>
      </c>
      <c r="D5111" s="86" t="s">
        <v>6403</v>
      </c>
      <c r="E5111" s="101">
        <v>67.87</v>
      </c>
    </row>
    <row r="5112" spans="2:5" ht="50.1" customHeight="1">
      <c r="B5112" s="86">
        <v>89470</v>
      </c>
      <c r="C5112" s="8" t="s">
        <v>5100</v>
      </c>
      <c r="D5112" s="86" t="s">
        <v>6403</v>
      </c>
      <c r="E5112" s="101">
        <v>55.92</v>
      </c>
    </row>
    <row r="5113" spans="2:5" ht="50.1" customHeight="1">
      <c r="B5113" s="86">
        <v>89471</v>
      </c>
      <c r="C5113" s="8" t="s">
        <v>5101</v>
      </c>
      <c r="D5113" s="86" t="s">
        <v>6403</v>
      </c>
      <c r="E5113" s="101">
        <v>53.45</v>
      </c>
    </row>
    <row r="5114" spans="2:5" ht="50.1" customHeight="1">
      <c r="B5114" s="86">
        <v>89472</v>
      </c>
      <c r="C5114" s="8" t="s">
        <v>5102</v>
      </c>
      <c r="D5114" s="86" t="s">
        <v>6403</v>
      </c>
      <c r="E5114" s="101">
        <v>65.489999999999995</v>
      </c>
    </row>
    <row r="5115" spans="2:5" ht="50.1" customHeight="1">
      <c r="B5115" s="86">
        <v>89473</v>
      </c>
      <c r="C5115" s="8" t="s">
        <v>5103</v>
      </c>
      <c r="D5115" s="86" t="s">
        <v>6403</v>
      </c>
      <c r="E5115" s="101">
        <v>62.74</v>
      </c>
    </row>
    <row r="5116" spans="2:5" ht="50.1" customHeight="1">
      <c r="B5116" s="86">
        <v>89474</v>
      </c>
      <c r="C5116" s="8" t="s">
        <v>5104</v>
      </c>
      <c r="D5116" s="86" t="s">
        <v>6403</v>
      </c>
      <c r="E5116" s="101">
        <v>61.97</v>
      </c>
    </row>
    <row r="5117" spans="2:5" ht="50.1" customHeight="1">
      <c r="B5117" s="86">
        <v>89475</v>
      </c>
      <c r="C5117" s="8" t="s">
        <v>5105</v>
      </c>
      <c r="D5117" s="86" t="s">
        <v>6403</v>
      </c>
      <c r="E5117" s="101">
        <v>56.82</v>
      </c>
    </row>
    <row r="5118" spans="2:5" ht="50.1" customHeight="1">
      <c r="B5118" s="86">
        <v>89476</v>
      </c>
      <c r="C5118" s="8" t="s">
        <v>5106</v>
      </c>
      <c r="D5118" s="86" t="s">
        <v>6403</v>
      </c>
      <c r="E5118" s="101">
        <v>72.83</v>
      </c>
    </row>
    <row r="5119" spans="2:5" ht="50.1" customHeight="1">
      <c r="B5119" s="86">
        <v>89477</v>
      </c>
      <c r="C5119" s="8" t="s">
        <v>5107</v>
      </c>
      <c r="D5119" s="86" t="s">
        <v>6403</v>
      </c>
      <c r="E5119" s="101">
        <v>67.069999999999993</v>
      </c>
    </row>
    <row r="5120" spans="2:5" ht="50.1" customHeight="1">
      <c r="B5120" s="86">
        <v>89478</v>
      </c>
      <c r="C5120" s="8" t="s">
        <v>5108</v>
      </c>
      <c r="D5120" s="86" t="s">
        <v>6403</v>
      </c>
      <c r="E5120" s="101">
        <v>63.14</v>
      </c>
    </row>
    <row r="5121" spans="2:5" ht="50.1" customHeight="1">
      <c r="B5121" s="86">
        <v>89479</v>
      </c>
      <c r="C5121" s="8" t="s">
        <v>5109</v>
      </c>
      <c r="D5121" s="86" t="s">
        <v>6403</v>
      </c>
      <c r="E5121" s="101">
        <v>60.83</v>
      </c>
    </row>
    <row r="5122" spans="2:5" ht="50.1" customHeight="1">
      <c r="B5122" s="86">
        <v>89480</v>
      </c>
      <c r="C5122" s="8" t="s">
        <v>5110</v>
      </c>
      <c r="D5122" s="86" t="s">
        <v>6403</v>
      </c>
      <c r="E5122" s="101">
        <v>78.650000000000006</v>
      </c>
    </row>
    <row r="5123" spans="2:5" ht="50.1" customHeight="1">
      <c r="B5123" s="86">
        <v>89483</v>
      </c>
      <c r="C5123" s="8" t="s">
        <v>5111</v>
      </c>
      <c r="D5123" s="86" t="s">
        <v>6403</v>
      </c>
      <c r="E5123" s="101">
        <v>76.16</v>
      </c>
    </row>
    <row r="5124" spans="2:5" ht="50.1" customHeight="1">
      <c r="B5124" s="86">
        <v>89484</v>
      </c>
      <c r="C5124" s="8" t="s">
        <v>5112</v>
      </c>
      <c r="D5124" s="86" t="s">
        <v>6403</v>
      </c>
      <c r="E5124" s="101">
        <v>69.459999999999994</v>
      </c>
    </row>
    <row r="5125" spans="2:5" ht="50.1" customHeight="1">
      <c r="B5125" s="86">
        <v>89486</v>
      </c>
      <c r="C5125" s="8" t="s">
        <v>5113</v>
      </c>
      <c r="D5125" s="86" t="s">
        <v>6403</v>
      </c>
      <c r="E5125" s="101">
        <v>64.489999999999995</v>
      </c>
    </row>
    <row r="5126" spans="2:5" ht="50.1" customHeight="1">
      <c r="B5126" s="86">
        <v>89487</v>
      </c>
      <c r="C5126" s="8" t="s">
        <v>5114</v>
      </c>
      <c r="D5126" s="86" t="s">
        <v>6403</v>
      </c>
      <c r="E5126" s="101">
        <v>85.85</v>
      </c>
    </row>
    <row r="5127" spans="2:5" ht="50.1" customHeight="1">
      <c r="B5127" s="86">
        <v>89488</v>
      </c>
      <c r="C5127" s="8" t="s">
        <v>5115</v>
      </c>
      <c r="D5127" s="86" t="s">
        <v>6403</v>
      </c>
      <c r="E5127" s="101">
        <v>80.2</v>
      </c>
    </row>
    <row r="5128" spans="2:5" ht="50.1" customHeight="1">
      <c r="B5128" s="86">
        <v>91815</v>
      </c>
      <c r="C5128" s="8" t="s">
        <v>5116</v>
      </c>
      <c r="D5128" s="86" t="s">
        <v>6403</v>
      </c>
      <c r="E5128" s="101">
        <v>45.25</v>
      </c>
    </row>
    <row r="5129" spans="2:5" ht="50.1" customHeight="1">
      <c r="B5129" s="86">
        <v>91816</v>
      </c>
      <c r="C5129" s="8" t="s">
        <v>5117</v>
      </c>
      <c r="D5129" s="86" t="s">
        <v>6403</v>
      </c>
      <c r="E5129" s="101">
        <v>52.44</v>
      </c>
    </row>
    <row r="5130" spans="2:5" ht="50.1" customHeight="1">
      <c r="B5130" s="86">
        <v>72139</v>
      </c>
      <c r="C5130" s="8" t="s">
        <v>5118</v>
      </c>
      <c r="D5130" s="86" t="s">
        <v>6403</v>
      </c>
      <c r="E5130" s="101">
        <v>420.66</v>
      </c>
    </row>
    <row r="5131" spans="2:5" ht="50.1" customHeight="1">
      <c r="B5131" s="86">
        <v>72175</v>
      </c>
      <c r="C5131" s="8" t="s">
        <v>5119</v>
      </c>
      <c r="D5131" s="86" t="s">
        <v>6403</v>
      </c>
      <c r="E5131" s="101">
        <v>423.66</v>
      </c>
    </row>
    <row r="5132" spans="2:5" ht="50.1" customHeight="1">
      <c r="B5132" s="86">
        <v>72176</v>
      </c>
      <c r="C5132" s="8" t="s">
        <v>5120</v>
      </c>
      <c r="D5132" s="86" t="s">
        <v>6403</v>
      </c>
      <c r="E5132" s="101">
        <v>426.66</v>
      </c>
    </row>
    <row r="5133" spans="2:5" ht="50.1" customHeight="1">
      <c r="B5133" s="86">
        <v>72178</v>
      </c>
      <c r="C5133" s="8" t="s">
        <v>5121</v>
      </c>
      <c r="D5133" s="86" t="s">
        <v>6403</v>
      </c>
      <c r="E5133" s="101">
        <v>20.010000000000002</v>
      </c>
    </row>
    <row r="5134" spans="2:5" ht="50.1" customHeight="1">
      <c r="B5134" s="86">
        <v>72179</v>
      </c>
      <c r="C5134" s="8" t="s">
        <v>5122</v>
      </c>
      <c r="D5134" s="86" t="s">
        <v>6403</v>
      </c>
      <c r="E5134" s="101">
        <v>46.42</v>
      </c>
    </row>
    <row r="5135" spans="2:5" ht="50.1" customHeight="1">
      <c r="B5135" s="86">
        <v>72180</v>
      </c>
      <c r="C5135" s="8" t="s">
        <v>5123</v>
      </c>
      <c r="D5135" s="86" t="s">
        <v>6403</v>
      </c>
      <c r="E5135" s="101">
        <v>12.81</v>
      </c>
    </row>
    <row r="5136" spans="2:5" ht="50.1" customHeight="1">
      <c r="B5136" s="86">
        <v>72181</v>
      </c>
      <c r="C5136" s="8" t="s">
        <v>5124</v>
      </c>
      <c r="D5136" s="86" t="s">
        <v>6403</v>
      </c>
      <c r="E5136" s="101">
        <v>26.02</v>
      </c>
    </row>
    <row r="5137" spans="2:5" ht="50.1" customHeight="1">
      <c r="B5137" s="86" t="s">
        <v>5125</v>
      </c>
      <c r="C5137" s="8" t="s">
        <v>5126</v>
      </c>
      <c r="D5137" s="86" t="s">
        <v>6403</v>
      </c>
      <c r="E5137" s="101">
        <v>250.75</v>
      </c>
    </row>
    <row r="5138" spans="2:5" ht="50.1" customHeight="1">
      <c r="B5138" s="86" t="s">
        <v>5127</v>
      </c>
      <c r="C5138" s="8" t="s">
        <v>5128</v>
      </c>
      <c r="D5138" s="86" t="s">
        <v>6403</v>
      </c>
      <c r="E5138" s="101">
        <v>195.04</v>
      </c>
    </row>
    <row r="5139" spans="2:5" ht="50.1" customHeight="1">
      <c r="B5139" s="86" t="s">
        <v>5129</v>
      </c>
      <c r="C5139" s="8" t="s">
        <v>5130</v>
      </c>
      <c r="D5139" s="86" t="s">
        <v>6403</v>
      </c>
      <c r="E5139" s="101">
        <v>527.54</v>
      </c>
    </row>
    <row r="5140" spans="2:5" ht="50.1" customHeight="1">
      <c r="B5140" s="86">
        <v>79627</v>
      </c>
      <c r="C5140" s="8" t="s">
        <v>5131</v>
      </c>
      <c r="D5140" s="86" t="s">
        <v>6403</v>
      </c>
      <c r="E5140" s="101">
        <v>617.13</v>
      </c>
    </row>
    <row r="5141" spans="2:5" ht="50.1" customHeight="1">
      <c r="B5141" s="86">
        <v>96358</v>
      </c>
      <c r="C5141" s="8" t="s">
        <v>5132</v>
      </c>
      <c r="D5141" s="86" t="s">
        <v>6403</v>
      </c>
      <c r="E5141" s="101">
        <v>74.260000000000005</v>
      </c>
    </row>
    <row r="5142" spans="2:5" ht="50.1" customHeight="1">
      <c r="B5142" s="86">
        <v>96359</v>
      </c>
      <c r="C5142" s="8" t="s">
        <v>5133</v>
      </c>
      <c r="D5142" s="86" t="s">
        <v>6403</v>
      </c>
      <c r="E5142" s="101">
        <v>80.900000000000006</v>
      </c>
    </row>
    <row r="5143" spans="2:5" ht="50.1" customHeight="1">
      <c r="B5143" s="86">
        <v>96360</v>
      </c>
      <c r="C5143" s="8" t="s">
        <v>5134</v>
      </c>
      <c r="D5143" s="86" t="s">
        <v>6403</v>
      </c>
      <c r="E5143" s="101">
        <v>92.25</v>
      </c>
    </row>
    <row r="5144" spans="2:5" ht="50.1" customHeight="1">
      <c r="B5144" s="86">
        <v>96361</v>
      </c>
      <c r="C5144" s="8" t="s">
        <v>5135</v>
      </c>
      <c r="D5144" s="86" t="s">
        <v>6403</v>
      </c>
      <c r="E5144" s="101">
        <v>105.1</v>
      </c>
    </row>
    <row r="5145" spans="2:5" ht="50.1" customHeight="1">
      <c r="B5145" s="86">
        <v>96362</v>
      </c>
      <c r="C5145" s="8" t="s">
        <v>5136</v>
      </c>
      <c r="D5145" s="86" t="s">
        <v>6403</v>
      </c>
      <c r="E5145" s="101">
        <v>98.53</v>
      </c>
    </row>
    <row r="5146" spans="2:5" ht="50.1" customHeight="1">
      <c r="B5146" s="86">
        <v>96363</v>
      </c>
      <c r="C5146" s="8" t="s">
        <v>5137</v>
      </c>
      <c r="D5146" s="86" t="s">
        <v>6403</v>
      </c>
      <c r="E5146" s="101">
        <v>105.48</v>
      </c>
    </row>
    <row r="5147" spans="2:5" ht="50.1" customHeight="1">
      <c r="B5147" s="86">
        <v>96364</v>
      </c>
      <c r="C5147" s="8" t="s">
        <v>5138</v>
      </c>
      <c r="D5147" s="86" t="s">
        <v>6403</v>
      </c>
      <c r="E5147" s="101">
        <v>116.53</v>
      </c>
    </row>
    <row r="5148" spans="2:5" ht="50.1" customHeight="1">
      <c r="B5148" s="86">
        <v>96365</v>
      </c>
      <c r="C5148" s="8" t="s">
        <v>5139</v>
      </c>
      <c r="D5148" s="86" t="s">
        <v>6403</v>
      </c>
      <c r="E5148" s="101">
        <v>129.66999999999999</v>
      </c>
    </row>
    <row r="5149" spans="2:5" ht="50.1" customHeight="1">
      <c r="B5149" s="86">
        <v>96366</v>
      </c>
      <c r="C5149" s="8" t="s">
        <v>5140</v>
      </c>
      <c r="D5149" s="86" t="s">
        <v>6403</v>
      </c>
      <c r="E5149" s="101">
        <v>122.82</v>
      </c>
    </row>
    <row r="5150" spans="2:5" ht="50.1" customHeight="1">
      <c r="B5150" s="86">
        <v>96367</v>
      </c>
      <c r="C5150" s="8" t="s">
        <v>5141</v>
      </c>
      <c r="D5150" s="86" t="s">
        <v>6403</v>
      </c>
      <c r="E5150" s="101">
        <v>130.04</v>
      </c>
    </row>
    <row r="5151" spans="2:5" ht="50.1" customHeight="1">
      <c r="B5151" s="86">
        <v>96368</v>
      </c>
      <c r="C5151" s="8" t="s">
        <v>5142</v>
      </c>
      <c r="D5151" s="86" t="s">
        <v>6403</v>
      </c>
      <c r="E5151" s="101">
        <v>140.83000000000001</v>
      </c>
    </row>
    <row r="5152" spans="2:5" ht="50.1" customHeight="1">
      <c r="B5152" s="86">
        <v>96369</v>
      </c>
      <c r="C5152" s="8" t="s">
        <v>5143</v>
      </c>
      <c r="D5152" s="86" t="s">
        <v>6403</v>
      </c>
      <c r="E5152" s="101">
        <v>154.24</v>
      </c>
    </row>
    <row r="5153" spans="2:5" ht="50.1" customHeight="1">
      <c r="B5153" s="86">
        <v>96370</v>
      </c>
      <c r="C5153" s="8" t="s">
        <v>5144</v>
      </c>
      <c r="D5153" s="86" t="s">
        <v>6403</v>
      </c>
      <c r="E5153" s="101">
        <v>46.54</v>
      </c>
    </row>
    <row r="5154" spans="2:5" ht="50.1" customHeight="1">
      <c r="B5154" s="86">
        <v>96371</v>
      </c>
      <c r="C5154" s="8" t="s">
        <v>5145</v>
      </c>
      <c r="D5154" s="86" t="s">
        <v>6403</v>
      </c>
      <c r="E5154" s="101">
        <v>53.02</v>
      </c>
    </row>
    <row r="5155" spans="2:5" ht="50.1" customHeight="1">
      <c r="B5155" s="86">
        <v>96372</v>
      </c>
      <c r="C5155" s="8" t="s">
        <v>5146</v>
      </c>
      <c r="D5155" s="86" t="s">
        <v>6403</v>
      </c>
      <c r="E5155" s="101">
        <v>15.45</v>
      </c>
    </row>
    <row r="5156" spans="2:5" ht="50.1" customHeight="1">
      <c r="B5156" s="86">
        <v>96373</v>
      </c>
      <c r="C5156" s="8" t="s">
        <v>5147</v>
      </c>
      <c r="D5156" s="86" t="s">
        <v>6581</v>
      </c>
      <c r="E5156" s="101">
        <v>6.28</v>
      </c>
    </row>
    <row r="5157" spans="2:5" ht="50.1" customHeight="1">
      <c r="B5157" s="86">
        <v>96374</v>
      </c>
      <c r="C5157" s="8" t="s">
        <v>5148</v>
      </c>
      <c r="D5157" s="86" t="s">
        <v>6581</v>
      </c>
      <c r="E5157" s="101">
        <v>26.87</v>
      </c>
    </row>
    <row r="5158" spans="2:5" ht="50.1" customHeight="1">
      <c r="B5158" s="86" t="s">
        <v>5149</v>
      </c>
      <c r="C5158" s="8" t="s">
        <v>5150</v>
      </c>
      <c r="D5158" s="86" t="s">
        <v>6403</v>
      </c>
      <c r="E5158" s="101">
        <v>47.3</v>
      </c>
    </row>
    <row r="5159" spans="2:5" ht="50.1" customHeight="1">
      <c r="B5159" s="86" t="s">
        <v>5151</v>
      </c>
      <c r="C5159" s="8" t="s">
        <v>5152</v>
      </c>
      <c r="D5159" s="86" t="s">
        <v>6403</v>
      </c>
      <c r="E5159" s="102">
        <v>96.57</v>
      </c>
    </row>
    <row r="5160" spans="2:5" ht="50.1" customHeight="1">
      <c r="B5160" s="86" t="s">
        <v>5153</v>
      </c>
      <c r="C5160" s="8" t="s">
        <v>5154</v>
      </c>
      <c r="D5160" s="86" t="s">
        <v>6403</v>
      </c>
      <c r="E5160" s="102">
        <v>47.43</v>
      </c>
    </row>
    <row r="5161" spans="2:5" ht="50.1" customHeight="1">
      <c r="B5161" s="86" t="s">
        <v>5155</v>
      </c>
      <c r="C5161" s="8" t="s">
        <v>5156</v>
      </c>
      <c r="D5161" s="86" t="s">
        <v>6403</v>
      </c>
      <c r="E5161" s="102">
        <v>35.840000000000003</v>
      </c>
    </row>
    <row r="5162" spans="2:5" ht="50.1" customHeight="1">
      <c r="B5162" s="86">
        <v>83694</v>
      </c>
      <c r="C5162" s="8" t="s">
        <v>5157</v>
      </c>
      <c r="D5162" s="86" t="s">
        <v>6403</v>
      </c>
      <c r="E5162" s="102">
        <v>14.02</v>
      </c>
    </row>
    <row r="5163" spans="2:5" ht="50.1" customHeight="1">
      <c r="B5163" s="86" t="s">
        <v>5158</v>
      </c>
      <c r="C5163" s="8" t="s">
        <v>5159</v>
      </c>
      <c r="D5163" s="86" t="s">
        <v>6403</v>
      </c>
      <c r="E5163" s="102">
        <v>24.43</v>
      </c>
    </row>
    <row r="5164" spans="2:5" ht="50.1" customHeight="1">
      <c r="B5164" s="86">
        <v>83771</v>
      </c>
      <c r="C5164" s="8" t="s">
        <v>5160</v>
      </c>
      <c r="D5164" s="86" t="s">
        <v>26</v>
      </c>
      <c r="E5164" s="102">
        <v>6.87</v>
      </c>
    </row>
    <row r="5165" spans="2:5" ht="50.1" customHeight="1">
      <c r="B5165" s="86">
        <v>92970</v>
      </c>
      <c r="C5165" s="8" t="s">
        <v>14</v>
      </c>
      <c r="D5165" s="86" t="s">
        <v>6403</v>
      </c>
      <c r="E5165" s="102">
        <v>11.28</v>
      </c>
    </row>
    <row r="5166" spans="2:5" ht="50.1" customHeight="1">
      <c r="B5166" s="86">
        <v>72916</v>
      </c>
      <c r="C5166" s="8" t="s">
        <v>5161</v>
      </c>
      <c r="D5166" s="86" t="s">
        <v>26</v>
      </c>
      <c r="E5166" s="102">
        <v>25.25</v>
      </c>
    </row>
    <row r="5167" spans="2:5" ht="50.1" customHeight="1">
      <c r="B5167" s="86">
        <v>72919</v>
      </c>
      <c r="C5167" s="8" t="s">
        <v>5162</v>
      </c>
      <c r="D5167" s="86" t="s">
        <v>26</v>
      </c>
      <c r="E5167" s="102">
        <v>35.49</v>
      </c>
    </row>
    <row r="5168" spans="2:5" ht="50.1" customHeight="1">
      <c r="B5168" s="86">
        <v>72922</v>
      </c>
      <c r="C5168" s="8" t="s">
        <v>5163</v>
      </c>
      <c r="D5168" s="86" t="s">
        <v>26</v>
      </c>
      <c r="E5168" s="102">
        <v>48.07</v>
      </c>
    </row>
    <row r="5169" spans="2:5" ht="50.1" customHeight="1">
      <c r="B5169" s="86">
        <v>72923</v>
      </c>
      <c r="C5169" s="8" t="s">
        <v>5164</v>
      </c>
      <c r="D5169" s="86" t="s">
        <v>26</v>
      </c>
      <c r="E5169" s="102">
        <v>70.78</v>
      </c>
    </row>
    <row r="5170" spans="2:5" ht="50.1" customHeight="1">
      <c r="B5170" s="86">
        <v>72924</v>
      </c>
      <c r="C5170" s="8" t="s">
        <v>16</v>
      </c>
      <c r="D5170" s="86" t="s">
        <v>26</v>
      </c>
      <c r="E5170" s="101">
        <v>60.46</v>
      </c>
    </row>
    <row r="5171" spans="2:5" ht="50.1" customHeight="1">
      <c r="B5171" s="86">
        <v>72961</v>
      </c>
      <c r="C5171" s="8" t="s">
        <v>15</v>
      </c>
      <c r="D5171" s="86" t="s">
        <v>6403</v>
      </c>
      <c r="E5171" s="101">
        <v>1.23</v>
      </c>
    </row>
    <row r="5172" spans="2:5" ht="50.1" customHeight="1">
      <c r="B5172" s="86">
        <v>96387</v>
      </c>
      <c r="C5172" s="8" t="s">
        <v>5165</v>
      </c>
      <c r="D5172" s="86" t="s">
        <v>26</v>
      </c>
      <c r="E5172" s="101">
        <v>6.38</v>
      </c>
    </row>
    <row r="5173" spans="2:5" ht="50.1" customHeight="1">
      <c r="B5173" s="86">
        <v>96388</v>
      </c>
      <c r="C5173" s="8" t="s">
        <v>5166</v>
      </c>
      <c r="D5173" s="86" t="s">
        <v>26</v>
      </c>
      <c r="E5173" s="101">
        <v>6.09</v>
      </c>
    </row>
    <row r="5174" spans="2:5" ht="50.1" customHeight="1">
      <c r="B5174" s="86">
        <v>96389</v>
      </c>
      <c r="C5174" s="8" t="s">
        <v>5167</v>
      </c>
      <c r="D5174" s="86" t="s">
        <v>26</v>
      </c>
      <c r="E5174" s="101">
        <v>25.64</v>
      </c>
    </row>
    <row r="5175" spans="2:5" ht="50.1" customHeight="1">
      <c r="B5175" s="86">
        <v>96390</v>
      </c>
      <c r="C5175" s="8" t="s">
        <v>5168</v>
      </c>
      <c r="D5175" s="86" t="s">
        <v>26</v>
      </c>
      <c r="E5175" s="101">
        <v>42.3</v>
      </c>
    </row>
    <row r="5176" spans="2:5" ht="50.1" customHeight="1">
      <c r="B5176" s="86">
        <v>96391</v>
      </c>
      <c r="C5176" s="8" t="s">
        <v>5169</v>
      </c>
      <c r="D5176" s="86" t="s">
        <v>26</v>
      </c>
      <c r="E5176" s="101">
        <v>58.76</v>
      </c>
    </row>
    <row r="5177" spans="2:5" ht="50.1" customHeight="1">
      <c r="B5177" s="86">
        <v>96392</v>
      </c>
      <c r="C5177" s="8" t="s">
        <v>5170</v>
      </c>
      <c r="D5177" s="86" t="s">
        <v>26</v>
      </c>
      <c r="E5177" s="101">
        <v>78.23</v>
      </c>
    </row>
    <row r="5178" spans="2:5" ht="50.1" customHeight="1">
      <c r="B5178" s="86">
        <v>96396</v>
      </c>
      <c r="C5178" s="8" t="s">
        <v>17</v>
      </c>
      <c r="D5178" s="86" t="s">
        <v>26</v>
      </c>
      <c r="E5178" s="101">
        <v>121.48</v>
      </c>
    </row>
    <row r="5179" spans="2:5" ht="50.1" customHeight="1">
      <c r="B5179" s="86">
        <v>96397</v>
      </c>
      <c r="C5179" s="8" t="s">
        <v>5171</v>
      </c>
      <c r="D5179" s="86" t="s">
        <v>26</v>
      </c>
      <c r="E5179" s="101">
        <v>150.19</v>
      </c>
    </row>
    <row r="5180" spans="2:5" ht="50.1" customHeight="1">
      <c r="B5180" s="86">
        <v>96398</v>
      </c>
      <c r="C5180" s="8" t="s">
        <v>5172</v>
      </c>
      <c r="D5180" s="86" t="s">
        <v>26</v>
      </c>
      <c r="E5180" s="101">
        <v>162.34</v>
      </c>
    </row>
    <row r="5181" spans="2:5" ht="50.1" customHeight="1">
      <c r="B5181" s="86">
        <v>96399</v>
      </c>
      <c r="C5181" s="8" t="s">
        <v>5173</v>
      </c>
      <c r="D5181" s="86" t="s">
        <v>26</v>
      </c>
      <c r="E5181" s="101">
        <v>100.4</v>
      </c>
    </row>
    <row r="5182" spans="2:5" ht="50.1" customHeight="1">
      <c r="B5182" s="86">
        <v>96400</v>
      </c>
      <c r="C5182" s="8" t="s">
        <v>5174</v>
      </c>
      <c r="D5182" s="86" t="s">
        <v>26</v>
      </c>
      <c r="E5182" s="101">
        <v>109.55</v>
      </c>
    </row>
    <row r="5183" spans="2:5" ht="50.1" customHeight="1">
      <c r="B5183" s="86">
        <v>96401</v>
      </c>
      <c r="C5183" s="8" t="s">
        <v>5175</v>
      </c>
      <c r="D5183" s="86" t="s">
        <v>6403</v>
      </c>
      <c r="E5183" s="101">
        <v>6.69</v>
      </c>
    </row>
    <row r="5184" spans="2:5" ht="50.1" customHeight="1">
      <c r="B5184" s="86">
        <v>96402</v>
      </c>
      <c r="C5184" s="8" t="s">
        <v>5176</v>
      </c>
      <c r="D5184" s="86" t="s">
        <v>6403</v>
      </c>
      <c r="E5184" s="101">
        <v>1.35</v>
      </c>
    </row>
    <row r="5185" spans="2:5" ht="50.1" customHeight="1">
      <c r="B5185" s="86">
        <v>72799</v>
      </c>
      <c r="C5185" s="8" t="s">
        <v>5177</v>
      </c>
      <c r="D5185" s="86" t="s">
        <v>6403</v>
      </c>
      <c r="E5185" s="101">
        <v>69.69</v>
      </c>
    </row>
    <row r="5186" spans="2:5" ht="50.1" customHeight="1">
      <c r="B5186" s="86">
        <v>72942</v>
      </c>
      <c r="C5186" s="8" t="s">
        <v>5178</v>
      </c>
      <c r="D5186" s="86" t="s">
        <v>6403</v>
      </c>
      <c r="E5186" s="101">
        <v>1.65</v>
      </c>
    </row>
    <row r="5187" spans="2:5" ht="50.1" customHeight="1">
      <c r="B5187" s="86">
        <v>72943</v>
      </c>
      <c r="C5187" s="8" t="s">
        <v>5179</v>
      </c>
      <c r="D5187" s="86" t="s">
        <v>6403</v>
      </c>
      <c r="E5187" s="101">
        <v>1.78</v>
      </c>
    </row>
    <row r="5188" spans="2:5" ht="50.1" customHeight="1">
      <c r="B5188" s="86">
        <v>72972</v>
      </c>
      <c r="C5188" s="8" t="s">
        <v>5180</v>
      </c>
      <c r="D5188" s="86" t="s">
        <v>6403</v>
      </c>
      <c r="E5188" s="101">
        <v>0.71</v>
      </c>
    </row>
    <row r="5189" spans="2:5" ht="50.1" customHeight="1">
      <c r="B5189" s="86">
        <v>72973</v>
      </c>
      <c r="C5189" s="8" t="s">
        <v>5181</v>
      </c>
      <c r="D5189" s="86" t="s">
        <v>6581</v>
      </c>
      <c r="E5189" s="101">
        <v>1.33</v>
      </c>
    </row>
    <row r="5190" spans="2:5" ht="50.1" customHeight="1">
      <c r="B5190" s="86">
        <v>72974</v>
      </c>
      <c r="C5190" s="8" t="s">
        <v>5182</v>
      </c>
      <c r="D5190" s="86" t="s">
        <v>6403</v>
      </c>
      <c r="E5190" s="101">
        <v>4.45</v>
      </c>
    </row>
    <row r="5191" spans="2:5" ht="50.1" customHeight="1">
      <c r="B5191" s="86">
        <v>72975</v>
      </c>
      <c r="C5191" s="8" t="s">
        <v>5183</v>
      </c>
      <c r="D5191" s="86" t="s">
        <v>6403</v>
      </c>
      <c r="E5191" s="101">
        <v>0.5</v>
      </c>
    </row>
    <row r="5192" spans="2:5" ht="50.1" customHeight="1">
      <c r="B5192" s="86">
        <v>72978</v>
      </c>
      <c r="C5192" s="8" t="s">
        <v>5184</v>
      </c>
      <c r="D5192" s="86" t="s">
        <v>6581</v>
      </c>
      <c r="E5192" s="101">
        <v>4.45</v>
      </c>
    </row>
    <row r="5193" spans="2:5" ht="50.1" customHeight="1">
      <c r="B5193" s="86">
        <v>72979</v>
      </c>
      <c r="C5193" s="8" t="s">
        <v>5185</v>
      </c>
      <c r="D5193" s="86" t="s">
        <v>6403</v>
      </c>
      <c r="E5193" s="101">
        <v>8.51</v>
      </c>
    </row>
    <row r="5194" spans="2:5" ht="50.1" customHeight="1">
      <c r="B5194" s="86" t="s">
        <v>5186</v>
      </c>
      <c r="C5194" s="8" t="s">
        <v>5187</v>
      </c>
      <c r="D5194" s="86" t="s">
        <v>6403</v>
      </c>
      <c r="E5194" s="101">
        <v>4.18</v>
      </c>
    </row>
    <row r="5195" spans="2:5" ht="50.1" customHeight="1">
      <c r="B5195" s="86" t="s">
        <v>5188</v>
      </c>
      <c r="C5195" s="8" t="s">
        <v>5189</v>
      </c>
      <c r="D5195" s="86" t="s">
        <v>26</v>
      </c>
      <c r="E5195" s="101">
        <v>792.73</v>
      </c>
    </row>
    <row r="5196" spans="2:5" ht="50.1" customHeight="1">
      <c r="B5196" s="86" t="s">
        <v>5190</v>
      </c>
      <c r="C5196" s="8" t="s">
        <v>5191</v>
      </c>
      <c r="D5196" s="86" t="s">
        <v>26</v>
      </c>
      <c r="E5196" s="101">
        <v>604.13</v>
      </c>
    </row>
    <row r="5197" spans="2:5" ht="50.1" customHeight="1">
      <c r="B5197" s="86">
        <v>92391</v>
      </c>
      <c r="C5197" s="8" t="s">
        <v>5192</v>
      </c>
      <c r="D5197" s="86" t="s">
        <v>6403</v>
      </c>
      <c r="E5197" s="101">
        <v>52.35</v>
      </c>
    </row>
    <row r="5198" spans="2:5" ht="50.1" customHeight="1">
      <c r="B5198" s="86">
        <v>92392</v>
      </c>
      <c r="C5198" s="8" t="s">
        <v>5193</v>
      </c>
      <c r="D5198" s="86" t="s">
        <v>6403</v>
      </c>
      <c r="E5198" s="101">
        <v>54.91</v>
      </c>
    </row>
    <row r="5199" spans="2:5" ht="50.1" customHeight="1">
      <c r="B5199" s="86">
        <v>92393</v>
      </c>
      <c r="C5199" s="8" t="s">
        <v>20</v>
      </c>
      <c r="D5199" s="86" t="s">
        <v>6403</v>
      </c>
      <c r="E5199" s="101">
        <v>46.89</v>
      </c>
    </row>
    <row r="5200" spans="2:5" ht="50.1" customHeight="1">
      <c r="B5200" s="86">
        <v>92394</v>
      </c>
      <c r="C5200" s="8" t="s">
        <v>5194</v>
      </c>
      <c r="D5200" s="86" t="s">
        <v>6403</v>
      </c>
      <c r="E5200" s="101">
        <v>50.21</v>
      </c>
    </row>
    <row r="5201" spans="2:5" ht="50.1" customHeight="1">
      <c r="B5201" s="86">
        <v>92395</v>
      </c>
      <c r="C5201" s="8" t="s">
        <v>5195</v>
      </c>
      <c r="D5201" s="86" t="s">
        <v>6403</v>
      </c>
      <c r="E5201" s="101">
        <v>63.3</v>
      </c>
    </row>
    <row r="5202" spans="2:5" ht="50.1" customHeight="1">
      <c r="B5202" s="86">
        <v>92396</v>
      </c>
      <c r="C5202" s="8" t="s">
        <v>5196</v>
      </c>
      <c r="D5202" s="86" t="s">
        <v>6403</v>
      </c>
      <c r="E5202" s="101">
        <v>54.97</v>
      </c>
    </row>
    <row r="5203" spans="2:5" ht="50.1" customHeight="1">
      <c r="B5203" s="86">
        <v>92397</v>
      </c>
      <c r="C5203" s="8" t="s">
        <v>5197</v>
      </c>
      <c r="D5203" s="86" t="s">
        <v>6403</v>
      </c>
      <c r="E5203" s="101">
        <v>46.17</v>
      </c>
    </row>
    <row r="5204" spans="2:5" ht="50.1" customHeight="1">
      <c r="B5204" s="86">
        <v>92398</v>
      </c>
      <c r="C5204" s="8" t="s">
        <v>5198</v>
      </c>
      <c r="D5204" s="86" t="s">
        <v>6403</v>
      </c>
      <c r="E5204" s="101">
        <v>51.6</v>
      </c>
    </row>
    <row r="5205" spans="2:5" ht="50.1" customHeight="1">
      <c r="B5205" s="86">
        <v>92399</v>
      </c>
      <c r="C5205" s="8" t="s">
        <v>5199</v>
      </c>
      <c r="D5205" s="86" t="s">
        <v>6403</v>
      </c>
      <c r="E5205" s="101">
        <v>52.58</v>
      </c>
    </row>
    <row r="5206" spans="2:5" ht="50.1" customHeight="1">
      <c r="B5206" s="86">
        <v>92400</v>
      </c>
      <c r="C5206" s="8" t="s">
        <v>5200</v>
      </c>
      <c r="D5206" s="86" t="s">
        <v>6403</v>
      </c>
      <c r="E5206" s="101">
        <v>63.04</v>
      </c>
    </row>
    <row r="5207" spans="2:5" ht="50.1" customHeight="1">
      <c r="B5207" s="86">
        <v>92401</v>
      </c>
      <c r="C5207" s="8" t="s">
        <v>5201</v>
      </c>
      <c r="D5207" s="86" t="s">
        <v>6403</v>
      </c>
      <c r="E5207" s="101">
        <v>64.099999999999994</v>
      </c>
    </row>
    <row r="5208" spans="2:5" ht="50.1" customHeight="1">
      <c r="B5208" s="86">
        <v>92402</v>
      </c>
      <c r="C5208" s="8" t="s">
        <v>5202</v>
      </c>
      <c r="D5208" s="86" t="s">
        <v>6403</v>
      </c>
      <c r="E5208" s="101">
        <v>56.2</v>
      </c>
    </row>
    <row r="5209" spans="2:5" ht="50.1" customHeight="1">
      <c r="B5209" s="86">
        <v>92403</v>
      </c>
      <c r="C5209" s="8" t="s">
        <v>5203</v>
      </c>
      <c r="D5209" s="86" t="s">
        <v>6403</v>
      </c>
      <c r="E5209" s="101">
        <v>47.29</v>
      </c>
    </row>
    <row r="5210" spans="2:5" ht="50.1" customHeight="1">
      <c r="B5210" s="86">
        <v>92404</v>
      </c>
      <c r="C5210" s="8" t="s">
        <v>5204</v>
      </c>
      <c r="D5210" s="86" t="s">
        <v>6403</v>
      </c>
      <c r="E5210" s="101">
        <v>52.72</v>
      </c>
    </row>
    <row r="5211" spans="2:5" ht="50.1" customHeight="1">
      <c r="B5211" s="86">
        <v>92405</v>
      </c>
      <c r="C5211" s="8" t="s">
        <v>5205</v>
      </c>
      <c r="D5211" s="86" t="s">
        <v>6403</v>
      </c>
      <c r="E5211" s="101">
        <v>53.67</v>
      </c>
    </row>
    <row r="5212" spans="2:5" ht="50.1" customHeight="1">
      <c r="B5212" s="86">
        <v>92406</v>
      </c>
      <c r="C5212" s="8" t="s">
        <v>5206</v>
      </c>
      <c r="D5212" s="86" t="s">
        <v>6403</v>
      </c>
      <c r="E5212" s="101">
        <v>64.17</v>
      </c>
    </row>
    <row r="5213" spans="2:5" ht="50.1" customHeight="1">
      <c r="B5213" s="86">
        <v>92407</v>
      </c>
      <c r="C5213" s="8" t="s">
        <v>5207</v>
      </c>
      <c r="D5213" s="86" t="s">
        <v>6403</v>
      </c>
      <c r="E5213" s="101">
        <v>65.209999999999994</v>
      </c>
    </row>
    <row r="5214" spans="2:5" ht="50.1" customHeight="1">
      <c r="B5214" s="86">
        <v>93679</v>
      </c>
      <c r="C5214" s="8" t="s">
        <v>5208</v>
      </c>
      <c r="D5214" s="86" t="s">
        <v>6403</v>
      </c>
      <c r="E5214" s="101">
        <v>60.02</v>
      </c>
    </row>
    <row r="5215" spans="2:5" ht="50.1" customHeight="1">
      <c r="B5215" s="86">
        <v>93680</v>
      </c>
      <c r="C5215" s="8" t="s">
        <v>5209</v>
      </c>
      <c r="D5215" s="86" t="s">
        <v>6403</v>
      </c>
      <c r="E5215" s="101">
        <v>51</v>
      </c>
    </row>
    <row r="5216" spans="2:5" ht="50.1" customHeight="1">
      <c r="B5216" s="86">
        <v>93681</v>
      </c>
      <c r="C5216" s="8" t="s">
        <v>5210</v>
      </c>
      <c r="D5216" s="86" t="s">
        <v>6403</v>
      </c>
      <c r="E5216" s="101">
        <v>61.25</v>
      </c>
    </row>
    <row r="5217" spans="2:5" ht="50.1" customHeight="1">
      <c r="B5217" s="86">
        <v>93682</v>
      </c>
      <c r="C5217" s="8" t="s">
        <v>5211</v>
      </c>
      <c r="D5217" s="86" t="s">
        <v>6403</v>
      </c>
      <c r="E5217" s="101">
        <v>62.33</v>
      </c>
    </row>
    <row r="5218" spans="2:5" ht="50.1" customHeight="1">
      <c r="B5218" s="86">
        <v>97114</v>
      </c>
      <c r="C5218" s="8" t="s">
        <v>5212</v>
      </c>
      <c r="D5218" s="86" t="s">
        <v>6581</v>
      </c>
      <c r="E5218" s="101">
        <v>0.3</v>
      </c>
    </row>
    <row r="5219" spans="2:5" ht="50.1" customHeight="1">
      <c r="B5219" s="86">
        <v>97115</v>
      </c>
      <c r="C5219" s="8" t="s">
        <v>5213</v>
      </c>
      <c r="D5219" s="86" t="s">
        <v>6863</v>
      </c>
      <c r="E5219" s="101">
        <v>29.99</v>
      </c>
    </row>
    <row r="5220" spans="2:5" ht="50.1" customHeight="1">
      <c r="B5220" s="86">
        <v>97120</v>
      </c>
      <c r="C5220" s="8" t="s">
        <v>5214</v>
      </c>
      <c r="D5220" s="86" t="s">
        <v>6863</v>
      </c>
      <c r="E5220" s="101">
        <v>6.11</v>
      </c>
    </row>
    <row r="5221" spans="2:5" ht="50.1" customHeight="1">
      <c r="B5221" s="86">
        <v>97802</v>
      </c>
      <c r="C5221" s="8" t="s">
        <v>5215</v>
      </c>
      <c r="D5221" s="86" t="s">
        <v>6403</v>
      </c>
      <c r="E5221" s="101">
        <v>3.73</v>
      </c>
    </row>
    <row r="5222" spans="2:5" ht="50.1" customHeight="1">
      <c r="B5222" s="86">
        <v>97803</v>
      </c>
      <c r="C5222" s="8" t="s">
        <v>5216</v>
      </c>
      <c r="D5222" s="86" t="s">
        <v>6403</v>
      </c>
      <c r="E5222" s="101">
        <v>4.4800000000000004</v>
      </c>
    </row>
    <row r="5223" spans="2:5" ht="50.1" customHeight="1">
      <c r="B5223" s="86">
        <v>97805</v>
      </c>
      <c r="C5223" s="8" t="s">
        <v>5217</v>
      </c>
      <c r="D5223" s="86" t="s">
        <v>6403</v>
      </c>
      <c r="E5223" s="101">
        <v>8.07</v>
      </c>
    </row>
    <row r="5224" spans="2:5" ht="50.1" customHeight="1">
      <c r="B5224" s="86">
        <v>97806</v>
      </c>
      <c r="C5224" s="8" t="s">
        <v>5218</v>
      </c>
      <c r="D5224" s="86" t="s">
        <v>6403</v>
      </c>
      <c r="E5224" s="101">
        <v>9.83</v>
      </c>
    </row>
    <row r="5225" spans="2:5" ht="50.1" customHeight="1">
      <c r="B5225" s="86">
        <v>97807</v>
      </c>
      <c r="C5225" s="8" t="s">
        <v>5219</v>
      </c>
      <c r="D5225" s="86" t="s">
        <v>6403</v>
      </c>
      <c r="E5225" s="101">
        <v>11.42</v>
      </c>
    </row>
    <row r="5226" spans="2:5" ht="50.1" customHeight="1">
      <c r="B5226" s="86">
        <v>97809</v>
      </c>
      <c r="C5226" s="8" t="s">
        <v>5220</v>
      </c>
      <c r="D5226" s="86" t="s">
        <v>6403</v>
      </c>
      <c r="E5226" s="102">
        <v>14.43</v>
      </c>
    </row>
    <row r="5227" spans="2:5" ht="50.1" customHeight="1">
      <c r="B5227" s="86">
        <v>97810</v>
      </c>
      <c r="C5227" s="8" t="s">
        <v>5221</v>
      </c>
      <c r="D5227" s="86" t="s">
        <v>6403</v>
      </c>
      <c r="E5227" s="101">
        <v>16.190000000000001</v>
      </c>
    </row>
    <row r="5228" spans="2:5" ht="50.1" customHeight="1">
      <c r="B5228" s="86">
        <v>97811</v>
      </c>
      <c r="C5228" s="8" t="s">
        <v>5222</v>
      </c>
      <c r="D5228" s="86" t="s">
        <v>6403</v>
      </c>
      <c r="E5228" s="101">
        <v>17.77</v>
      </c>
    </row>
    <row r="5229" spans="2:5" ht="50.1" customHeight="1">
      <c r="B5229" s="86">
        <v>97813</v>
      </c>
      <c r="C5229" s="8" t="s">
        <v>5223</v>
      </c>
      <c r="D5229" s="86" t="s">
        <v>6403</v>
      </c>
      <c r="E5229" s="101">
        <v>3.88</v>
      </c>
    </row>
    <row r="5230" spans="2:5" ht="50.1" customHeight="1">
      <c r="B5230" s="86">
        <v>97814</v>
      </c>
      <c r="C5230" s="8" t="s">
        <v>5224</v>
      </c>
      <c r="D5230" s="86" t="s">
        <v>6403</v>
      </c>
      <c r="E5230" s="101">
        <v>4.63</v>
      </c>
    </row>
    <row r="5231" spans="2:5" ht="50.1" customHeight="1">
      <c r="B5231" s="86">
        <v>97816</v>
      </c>
      <c r="C5231" s="8" t="s">
        <v>5225</v>
      </c>
      <c r="D5231" s="86" t="s">
        <v>6403</v>
      </c>
      <c r="E5231" s="101">
        <v>8.5399999999999991</v>
      </c>
    </row>
    <row r="5232" spans="2:5" ht="50.1" customHeight="1">
      <c r="B5232" s="86">
        <v>97817</v>
      </c>
      <c r="C5232" s="8" t="s">
        <v>5226</v>
      </c>
      <c r="D5232" s="86" t="s">
        <v>6403</v>
      </c>
      <c r="E5232" s="101">
        <v>10.3</v>
      </c>
    </row>
    <row r="5233" spans="2:5" ht="50.1" customHeight="1">
      <c r="B5233" s="86">
        <v>97818</v>
      </c>
      <c r="C5233" s="8" t="s">
        <v>5227</v>
      </c>
      <c r="D5233" s="86" t="s">
        <v>6403</v>
      </c>
      <c r="E5233" s="101">
        <v>12.05</v>
      </c>
    </row>
    <row r="5234" spans="2:5" ht="50.1" customHeight="1">
      <c r="B5234" s="86">
        <v>97820</v>
      </c>
      <c r="C5234" s="8" t="s">
        <v>5228</v>
      </c>
      <c r="D5234" s="86" t="s">
        <v>6403</v>
      </c>
      <c r="E5234" s="101">
        <v>15.36</v>
      </c>
    </row>
    <row r="5235" spans="2:5" ht="50.1" customHeight="1">
      <c r="B5235" s="86">
        <v>97821</v>
      </c>
      <c r="C5235" s="8" t="s">
        <v>5229</v>
      </c>
      <c r="D5235" s="86" t="s">
        <v>6403</v>
      </c>
      <c r="E5235" s="101">
        <v>17.13</v>
      </c>
    </row>
    <row r="5236" spans="2:5" ht="50.1" customHeight="1">
      <c r="B5236" s="86">
        <v>97822</v>
      </c>
      <c r="C5236" s="8" t="s">
        <v>5230</v>
      </c>
      <c r="D5236" s="86" t="s">
        <v>6403</v>
      </c>
      <c r="E5236" s="101">
        <v>18.899999999999999</v>
      </c>
    </row>
    <row r="5237" spans="2:5" ht="50.1" customHeight="1">
      <c r="B5237" s="86">
        <v>72947</v>
      </c>
      <c r="C5237" s="8" t="s">
        <v>19</v>
      </c>
      <c r="D5237" s="86" t="s">
        <v>6403</v>
      </c>
      <c r="E5237" s="101">
        <v>14.42</v>
      </c>
    </row>
    <row r="5238" spans="2:5" ht="50.1" customHeight="1">
      <c r="B5238" s="86">
        <v>83693</v>
      </c>
      <c r="C5238" s="8" t="s">
        <v>5231</v>
      </c>
      <c r="D5238" s="86" t="s">
        <v>6403</v>
      </c>
      <c r="E5238" s="101">
        <v>3.36</v>
      </c>
    </row>
    <row r="5239" spans="2:5" ht="50.1" customHeight="1">
      <c r="B5239" s="86" t="s">
        <v>5232</v>
      </c>
      <c r="C5239" s="8" t="s">
        <v>5233</v>
      </c>
      <c r="D5239" s="86" t="s">
        <v>6581</v>
      </c>
      <c r="E5239" s="102">
        <v>450.37</v>
      </c>
    </row>
    <row r="5240" spans="2:5" ht="50.1" customHeight="1">
      <c r="B5240" s="86" t="s">
        <v>5234</v>
      </c>
      <c r="C5240" s="8" t="s">
        <v>5235</v>
      </c>
      <c r="D5240" s="86" t="s">
        <v>6581</v>
      </c>
      <c r="E5240" s="102">
        <v>387.14</v>
      </c>
    </row>
    <row r="5241" spans="2:5" ht="50.1" customHeight="1">
      <c r="B5241" s="86" t="s">
        <v>5236</v>
      </c>
      <c r="C5241" s="8" t="s">
        <v>5237</v>
      </c>
      <c r="D5241" s="86" t="s">
        <v>6403</v>
      </c>
      <c r="E5241" s="102">
        <v>4.55</v>
      </c>
    </row>
    <row r="5242" spans="2:5" ht="50.1" customHeight="1">
      <c r="B5242" s="86">
        <v>72962</v>
      </c>
      <c r="C5242" s="8" t="s">
        <v>5238</v>
      </c>
      <c r="D5242" s="86" t="s">
        <v>15953</v>
      </c>
      <c r="E5242" s="102">
        <v>285.94</v>
      </c>
    </row>
    <row r="5243" spans="2:5" ht="50.1" customHeight="1">
      <c r="B5243" s="86">
        <v>72963</v>
      </c>
      <c r="C5243" s="8" t="s">
        <v>5239</v>
      </c>
      <c r="D5243" s="86" t="s">
        <v>15953</v>
      </c>
      <c r="E5243" s="102">
        <v>242.23</v>
      </c>
    </row>
    <row r="5244" spans="2:5" ht="50.1" customHeight="1">
      <c r="B5244" s="86" t="s">
        <v>5240</v>
      </c>
      <c r="C5244" s="8" t="s">
        <v>5241</v>
      </c>
      <c r="D5244" s="86" t="s">
        <v>26</v>
      </c>
      <c r="E5244" s="102">
        <v>474.4</v>
      </c>
    </row>
    <row r="5245" spans="2:5" ht="50.1" customHeight="1">
      <c r="B5245" s="86">
        <v>95990</v>
      </c>
      <c r="C5245" s="8" t="s">
        <v>5242</v>
      </c>
      <c r="D5245" s="86" t="s">
        <v>26</v>
      </c>
      <c r="E5245" s="102">
        <v>1037.02</v>
      </c>
    </row>
    <row r="5246" spans="2:5" ht="50.1" customHeight="1">
      <c r="B5246" s="86">
        <v>95992</v>
      </c>
      <c r="C5246" s="8" t="s">
        <v>5243</v>
      </c>
      <c r="D5246" s="86" t="s">
        <v>26</v>
      </c>
      <c r="E5246" s="102">
        <v>971.4</v>
      </c>
    </row>
    <row r="5247" spans="2:5" ht="50.1" customHeight="1">
      <c r="B5247" s="86">
        <v>95993</v>
      </c>
      <c r="C5247" s="8" t="s">
        <v>5244</v>
      </c>
      <c r="D5247" s="86" t="s">
        <v>26</v>
      </c>
      <c r="E5247" s="102">
        <v>1005.06</v>
      </c>
    </row>
    <row r="5248" spans="2:5" ht="50.1" customHeight="1">
      <c r="B5248" s="86">
        <v>95994</v>
      </c>
      <c r="C5248" s="8" t="s">
        <v>5245</v>
      </c>
      <c r="D5248" s="86" t="s">
        <v>26</v>
      </c>
      <c r="E5248" s="101">
        <v>948.34</v>
      </c>
    </row>
    <row r="5249" spans="2:5" ht="50.1" customHeight="1">
      <c r="B5249" s="86">
        <v>95995</v>
      </c>
      <c r="C5249" s="8" t="s">
        <v>5246</v>
      </c>
      <c r="D5249" s="86" t="s">
        <v>26</v>
      </c>
      <c r="E5249" s="102">
        <v>985.22</v>
      </c>
    </row>
    <row r="5250" spans="2:5" ht="50.1" customHeight="1">
      <c r="B5250" s="86">
        <v>95996</v>
      </c>
      <c r="C5250" s="8" t="s">
        <v>5247</v>
      </c>
      <c r="D5250" s="86" t="s">
        <v>26</v>
      </c>
      <c r="E5250" s="101">
        <v>934.05</v>
      </c>
    </row>
    <row r="5251" spans="2:5" ht="50.1" customHeight="1">
      <c r="B5251" s="86">
        <v>95997</v>
      </c>
      <c r="C5251" s="8" t="s">
        <v>5248</v>
      </c>
      <c r="D5251" s="86" t="s">
        <v>26</v>
      </c>
      <c r="E5251" s="101">
        <v>973.02</v>
      </c>
    </row>
    <row r="5252" spans="2:5" ht="50.1" customHeight="1">
      <c r="B5252" s="86">
        <v>95998</v>
      </c>
      <c r="C5252" s="8" t="s">
        <v>5249</v>
      </c>
      <c r="D5252" s="86" t="s">
        <v>26</v>
      </c>
      <c r="E5252" s="101">
        <v>925.25</v>
      </c>
    </row>
    <row r="5253" spans="2:5" ht="50.1" customHeight="1">
      <c r="B5253" s="86">
        <v>95999</v>
      </c>
      <c r="C5253" s="8" t="s">
        <v>5250</v>
      </c>
      <c r="D5253" s="86" t="s">
        <v>26</v>
      </c>
      <c r="E5253" s="102">
        <v>964.29</v>
      </c>
    </row>
    <row r="5254" spans="2:5" ht="50.1" customHeight="1">
      <c r="B5254" s="86">
        <v>96000</v>
      </c>
      <c r="C5254" s="8" t="s">
        <v>5251</v>
      </c>
      <c r="D5254" s="86" t="s">
        <v>26</v>
      </c>
      <c r="E5254" s="101">
        <v>918.99</v>
      </c>
    </row>
    <row r="5255" spans="2:5" ht="50.1" customHeight="1">
      <c r="B5255" s="86">
        <v>96001</v>
      </c>
      <c r="C5255" s="8" t="s">
        <v>22255</v>
      </c>
      <c r="D5255" s="86" t="s">
        <v>6403</v>
      </c>
      <c r="E5255" s="101">
        <v>5.26</v>
      </c>
    </row>
    <row r="5256" spans="2:5" ht="50.1" customHeight="1">
      <c r="B5256" s="86">
        <v>96002</v>
      </c>
      <c r="C5256" s="8" t="s">
        <v>22256</v>
      </c>
      <c r="D5256" s="86" t="s">
        <v>6403</v>
      </c>
      <c r="E5256" s="101">
        <v>6.09</v>
      </c>
    </row>
    <row r="5257" spans="2:5" ht="50.1" customHeight="1">
      <c r="B5257" s="86">
        <v>96393</v>
      </c>
      <c r="C5257" s="8" t="s">
        <v>5252</v>
      </c>
      <c r="D5257" s="86" t="s">
        <v>26</v>
      </c>
      <c r="E5257" s="101">
        <v>115.76</v>
      </c>
    </row>
    <row r="5258" spans="2:5" ht="50.1" customHeight="1">
      <c r="B5258" s="86">
        <v>96394</v>
      </c>
      <c r="C5258" s="8" t="s">
        <v>5253</v>
      </c>
      <c r="D5258" s="86" t="s">
        <v>26</v>
      </c>
      <c r="E5258" s="101">
        <v>143.82</v>
      </c>
    </row>
    <row r="5259" spans="2:5" ht="50.1" customHeight="1">
      <c r="B5259" s="86">
        <v>96395</v>
      </c>
      <c r="C5259" s="8" t="s">
        <v>5254</v>
      </c>
      <c r="D5259" s="86" t="s">
        <v>26</v>
      </c>
      <c r="E5259" s="101">
        <v>156.66</v>
      </c>
    </row>
    <row r="5260" spans="2:5" ht="50.1" customHeight="1">
      <c r="B5260" s="86">
        <v>73445</v>
      </c>
      <c r="C5260" s="8" t="s">
        <v>5255</v>
      </c>
      <c r="D5260" s="86" t="s">
        <v>6403</v>
      </c>
      <c r="E5260" s="101">
        <v>7.94</v>
      </c>
    </row>
    <row r="5261" spans="2:5" ht="50.1" customHeight="1">
      <c r="B5261" s="86">
        <v>73446</v>
      </c>
      <c r="C5261" s="8" t="s">
        <v>5256</v>
      </c>
      <c r="D5261" s="86" t="s">
        <v>6403</v>
      </c>
      <c r="E5261" s="101">
        <v>18.59</v>
      </c>
    </row>
    <row r="5262" spans="2:5" ht="50.1" customHeight="1">
      <c r="B5262" s="86" t="s">
        <v>5257</v>
      </c>
      <c r="C5262" s="8" t="s">
        <v>5258</v>
      </c>
      <c r="D5262" s="86" t="s">
        <v>6403</v>
      </c>
      <c r="E5262" s="101">
        <v>15.18</v>
      </c>
    </row>
    <row r="5263" spans="2:5" ht="50.1" customHeight="1">
      <c r="B5263" s="86" t="s">
        <v>5259</v>
      </c>
      <c r="C5263" s="8" t="s">
        <v>5260</v>
      </c>
      <c r="D5263" s="86" t="s">
        <v>6403</v>
      </c>
      <c r="E5263" s="101">
        <v>19.02</v>
      </c>
    </row>
    <row r="5264" spans="2:5" ht="50.1" customHeight="1">
      <c r="B5264" s="86">
        <v>79462</v>
      </c>
      <c r="C5264" s="8" t="s">
        <v>5261</v>
      </c>
      <c r="D5264" s="86" t="s">
        <v>6403</v>
      </c>
      <c r="E5264" s="101">
        <v>49.06</v>
      </c>
    </row>
    <row r="5265" spans="2:5" ht="50.1" customHeight="1">
      <c r="B5265" s="86" t="s">
        <v>5262</v>
      </c>
      <c r="C5265" s="8" t="s">
        <v>5263</v>
      </c>
      <c r="D5265" s="86" t="s">
        <v>6403</v>
      </c>
      <c r="E5265" s="101">
        <v>12.22</v>
      </c>
    </row>
    <row r="5266" spans="2:5" ht="50.1" customHeight="1">
      <c r="B5266" s="86">
        <v>84651</v>
      </c>
      <c r="C5266" s="8" t="s">
        <v>5264</v>
      </c>
      <c r="D5266" s="86" t="s">
        <v>6403</v>
      </c>
      <c r="E5266" s="101">
        <v>8.8800000000000008</v>
      </c>
    </row>
    <row r="5267" spans="2:5" ht="50.1" customHeight="1">
      <c r="B5267" s="86">
        <v>88411</v>
      </c>
      <c r="C5267" s="8" t="s">
        <v>5265</v>
      </c>
      <c r="D5267" s="86" t="s">
        <v>6403</v>
      </c>
      <c r="E5267" s="101">
        <v>2.2799999999999998</v>
      </c>
    </row>
    <row r="5268" spans="2:5" ht="50.1" customHeight="1">
      <c r="B5268" s="86">
        <v>88412</v>
      </c>
      <c r="C5268" s="8" t="s">
        <v>5266</v>
      </c>
      <c r="D5268" s="86" t="s">
        <v>6403</v>
      </c>
      <c r="E5268" s="101">
        <v>1.77</v>
      </c>
    </row>
    <row r="5269" spans="2:5" ht="50.1" customHeight="1">
      <c r="B5269" s="86">
        <v>88413</v>
      </c>
      <c r="C5269" s="8" t="s">
        <v>5267</v>
      </c>
      <c r="D5269" s="86" t="s">
        <v>6403</v>
      </c>
      <c r="E5269" s="101">
        <v>3.31</v>
      </c>
    </row>
    <row r="5270" spans="2:5" ht="50.1" customHeight="1">
      <c r="B5270" s="86">
        <v>88414</v>
      </c>
      <c r="C5270" s="8" t="s">
        <v>5268</v>
      </c>
      <c r="D5270" s="86" t="s">
        <v>6403</v>
      </c>
      <c r="E5270" s="101">
        <v>3.64</v>
      </c>
    </row>
    <row r="5271" spans="2:5" ht="50.1" customHeight="1">
      <c r="B5271" s="86">
        <v>88415</v>
      </c>
      <c r="C5271" s="8" t="s">
        <v>5269</v>
      </c>
      <c r="D5271" s="86" t="s">
        <v>6403</v>
      </c>
      <c r="E5271" s="101">
        <v>2.44</v>
      </c>
    </row>
    <row r="5272" spans="2:5" ht="50.1" customHeight="1">
      <c r="B5272" s="86">
        <v>88416</v>
      </c>
      <c r="C5272" s="8" t="s">
        <v>5270</v>
      </c>
      <c r="D5272" s="86" t="s">
        <v>6403</v>
      </c>
      <c r="E5272" s="101">
        <v>13.81</v>
      </c>
    </row>
    <row r="5273" spans="2:5" ht="50.1" customHeight="1">
      <c r="B5273" s="86">
        <v>88417</v>
      </c>
      <c r="C5273" s="8" t="s">
        <v>5271</v>
      </c>
      <c r="D5273" s="86" t="s">
        <v>6403</v>
      </c>
      <c r="E5273" s="101">
        <v>11.99</v>
      </c>
    </row>
    <row r="5274" spans="2:5" ht="50.1" customHeight="1">
      <c r="B5274" s="86">
        <v>88420</v>
      </c>
      <c r="C5274" s="8" t="s">
        <v>5272</v>
      </c>
      <c r="D5274" s="86" t="s">
        <v>6403</v>
      </c>
      <c r="E5274" s="101">
        <v>17.5</v>
      </c>
    </row>
    <row r="5275" spans="2:5" ht="50.1" customHeight="1">
      <c r="B5275" s="86">
        <v>88421</v>
      </c>
      <c r="C5275" s="8" t="s">
        <v>5273</v>
      </c>
      <c r="D5275" s="86" t="s">
        <v>6403</v>
      </c>
      <c r="E5275" s="101">
        <v>18.66</v>
      </c>
    </row>
    <row r="5276" spans="2:5" ht="50.1" customHeight="1">
      <c r="B5276" s="86">
        <v>88423</v>
      </c>
      <c r="C5276" s="8" t="s">
        <v>5274</v>
      </c>
      <c r="D5276" s="86" t="s">
        <v>6403</v>
      </c>
      <c r="E5276" s="101">
        <v>14.38</v>
      </c>
    </row>
    <row r="5277" spans="2:5" ht="50.1" customHeight="1">
      <c r="B5277" s="86">
        <v>88424</v>
      </c>
      <c r="C5277" s="8" t="s">
        <v>5275</v>
      </c>
      <c r="D5277" s="86" t="s">
        <v>6403</v>
      </c>
      <c r="E5277" s="101">
        <v>16.309999999999999</v>
      </c>
    </row>
    <row r="5278" spans="2:5" ht="50.1" customHeight="1">
      <c r="B5278" s="86">
        <v>88426</v>
      </c>
      <c r="C5278" s="8" t="s">
        <v>5276</v>
      </c>
      <c r="D5278" s="86" t="s">
        <v>6403</v>
      </c>
      <c r="E5278" s="101">
        <v>13.17</v>
      </c>
    </row>
    <row r="5279" spans="2:5" ht="50.1" customHeight="1">
      <c r="B5279" s="86">
        <v>88428</v>
      </c>
      <c r="C5279" s="8" t="s">
        <v>5277</v>
      </c>
      <c r="D5279" s="86" t="s">
        <v>6403</v>
      </c>
      <c r="E5279" s="101">
        <v>22.66</v>
      </c>
    </row>
    <row r="5280" spans="2:5" ht="50.1" customHeight="1">
      <c r="B5280" s="86">
        <v>88429</v>
      </c>
      <c r="C5280" s="8" t="s">
        <v>5278</v>
      </c>
      <c r="D5280" s="86" t="s">
        <v>6403</v>
      </c>
      <c r="E5280" s="101">
        <v>24.68</v>
      </c>
    </row>
    <row r="5281" spans="2:5" ht="50.1" customHeight="1">
      <c r="B5281" s="86">
        <v>88431</v>
      </c>
      <c r="C5281" s="8" t="s">
        <v>5279</v>
      </c>
      <c r="D5281" s="86" t="s">
        <v>6403</v>
      </c>
      <c r="E5281" s="101">
        <v>17.309999999999999</v>
      </c>
    </row>
    <row r="5282" spans="2:5" ht="50.1" customHeight="1">
      <c r="B5282" s="86">
        <v>88432</v>
      </c>
      <c r="C5282" s="8" t="s">
        <v>5280</v>
      </c>
      <c r="D5282" s="86" t="s">
        <v>6403</v>
      </c>
      <c r="E5282" s="101">
        <v>12.77</v>
      </c>
    </row>
    <row r="5283" spans="2:5" ht="50.1" customHeight="1">
      <c r="B5283" s="86">
        <v>88482</v>
      </c>
      <c r="C5283" s="8" t="s">
        <v>5281</v>
      </c>
      <c r="D5283" s="86" t="s">
        <v>6403</v>
      </c>
      <c r="E5283" s="101">
        <v>3.15</v>
      </c>
    </row>
    <row r="5284" spans="2:5" ht="50.1" customHeight="1">
      <c r="B5284" s="86">
        <v>88483</v>
      </c>
      <c r="C5284" s="8" t="s">
        <v>5282</v>
      </c>
      <c r="D5284" s="86" t="s">
        <v>6403</v>
      </c>
      <c r="E5284" s="101">
        <v>2.94</v>
      </c>
    </row>
    <row r="5285" spans="2:5" ht="50.1" customHeight="1">
      <c r="B5285" s="86">
        <v>88484</v>
      </c>
      <c r="C5285" s="8" t="s">
        <v>5283</v>
      </c>
      <c r="D5285" s="86" t="s">
        <v>6403</v>
      </c>
      <c r="E5285" s="101">
        <v>2.4500000000000002</v>
      </c>
    </row>
    <row r="5286" spans="2:5" ht="50.1" customHeight="1">
      <c r="B5286" s="86">
        <v>88485</v>
      </c>
      <c r="C5286" s="8" t="s">
        <v>5284</v>
      </c>
      <c r="D5286" s="86" t="s">
        <v>6403</v>
      </c>
      <c r="E5286" s="102">
        <v>2.14</v>
      </c>
    </row>
    <row r="5287" spans="2:5" ht="50.1" customHeight="1">
      <c r="B5287" s="86">
        <v>88486</v>
      </c>
      <c r="C5287" s="8" t="s">
        <v>5285</v>
      </c>
      <c r="D5287" s="86" t="s">
        <v>6403</v>
      </c>
      <c r="E5287" s="101">
        <v>9.1</v>
      </c>
    </row>
    <row r="5288" spans="2:5" ht="50.1" customHeight="1">
      <c r="B5288" s="86">
        <v>88487</v>
      </c>
      <c r="C5288" s="8" t="s">
        <v>5286</v>
      </c>
      <c r="D5288" s="86" t="s">
        <v>6403</v>
      </c>
      <c r="E5288" s="101">
        <v>8.1300000000000008</v>
      </c>
    </row>
    <row r="5289" spans="2:5" ht="50.1" customHeight="1">
      <c r="B5289" s="86">
        <v>88488</v>
      </c>
      <c r="C5289" s="8" t="s">
        <v>5287</v>
      </c>
      <c r="D5289" s="86" t="s">
        <v>6403</v>
      </c>
      <c r="E5289" s="101">
        <v>11.71</v>
      </c>
    </row>
    <row r="5290" spans="2:5" ht="50.1" customHeight="1">
      <c r="B5290" s="100">
        <v>88489</v>
      </c>
      <c r="C5290" s="105" t="s">
        <v>5288</v>
      </c>
      <c r="D5290" s="87" t="s">
        <v>6403</v>
      </c>
      <c r="E5290" s="103">
        <v>10.32</v>
      </c>
    </row>
    <row r="5291" spans="2:5" ht="50.1" customHeight="1">
      <c r="B5291" s="100">
        <v>88490</v>
      </c>
      <c r="C5291" s="105" t="s">
        <v>5289</v>
      </c>
      <c r="D5291" s="87" t="s">
        <v>6403</v>
      </c>
      <c r="E5291" s="103">
        <v>6.55</v>
      </c>
    </row>
    <row r="5292" spans="2:5" ht="50.1" customHeight="1">
      <c r="B5292" s="100">
        <v>88491</v>
      </c>
      <c r="C5292" s="105" t="s">
        <v>5290</v>
      </c>
      <c r="D5292" s="87" t="s">
        <v>6403</v>
      </c>
      <c r="E5292" s="103">
        <v>6.32</v>
      </c>
    </row>
    <row r="5293" spans="2:5" ht="50.1" customHeight="1">
      <c r="B5293" s="100">
        <v>88492</v>
      </c>
      <c r="C5293" s="105" t="s">
        <v>5291</v>
      </c>
      <c r="D5293" s="87" t="s">
        <v>6403</v>
      </c>
      <c r="E5293" s="103">
        <v>7.86</v>
      </c>
    </row>
    <row r="5294" spans="2:5" ht="50.1" customHeight="1">
      <c r="B5294" s="100">
        <v>88493</v>
      </c>
      <c r="C5294" s="105" t="s">
        <v>5292</v>
      </c>
      <c r="D5294" s="87" t="s">
        <v>6403</v>
      </c>
      <c r="E5294" s="103">
        <v>7.52</v>
      </c>
    </row>
    <row r="5295" spans="2:5" ht="50.1" customHeight="1">
      <c r="B5295" s="100">
        <v>88494</v>
      </c>
      <c r="C5295" s="105" t="s">
        <v>5293</v>
      </c>
      <c r="D5295" s="87" t="s">
        <v>6403</v>
      </c>
      <c r="E5295" s="103">
        <v>14.7</v>
      </c>
    </row>
    <row r="5296" spans="2:5" ht="50.1" customHeight="1">
      <c r="B5296" s="100">
        <v>88495</v>
      </c>
      <c r="C5296" s="105" t="s">
        <v>5294</v>
      </c>
      <c r="D5296" s="87" t="s">
        <v>6403</v>
      </c>
      <c r="E5296" s="103">
        <v>8.06</v>
      </c>
    </row>
    <row r="5297" spans="2:5" ht="50.1" customHeight="1">
      <c r="B5297" s="100">
        <v>88496</v>
      </c>
      <c r="C5297" s="105" t="s">
        <v>5295</v>
      </c>
      <c r="D5297" s="87" t="s">
        <v>6403</v>
      </c>
      <c r="E5297" s="103">
        <v>19.989999999999998</v>
      </c>
    </row>
    <row r="5298" spans="2:5" ht="50.1" customHeight="1">
      <c r="B5298" s="100">
        <v>88497</v>
      </c>
      <c r="C5298" s="105" t="s">
        <v>5296</v>
      </c>
      <c r="D5298" s="87" t="s">
        <v>6403</v>
      </c>
      <c r="E5298" s="103">
        <v>11.12</v>
      </c>
    </row>
    <row r="5299" spans="2:5" ht="50.1" customHeight="1">
      <c r="B5299" s="100">
        <v>95305</v>
      </c>
      <c r="C5299" s="105" t="s">
        <v>5297</v>
      </c>
      <c r="D5299" s="87" t="s">
        <v>6403</v>
      </c>
      <c r="E5299" s="103">
        <v>10.7</v>
      </c>
    </row>
    <row r="5300" spans="2:5" ht="50.1" customHeight="1">
      <c r="B5300" s="100">
        <v>95306</v>
      </c>
      <c r="C5300" s="105" t="s">
        <v>5298</v>
      </c>
      <c r="D5300" s="87" t="s">
        <v>6403</v>
      </c>
      <c r="E5300" s="103">
        <v>12.45</v>
      </c>
    </row>
    <row r="5301" spans="2:5" ht="50.1" customHeight="1">
      <c r="B5301" s="100">
        <v>95622</v>
      </c>
      <c r="C5301" s="105" t="s">
        <v>5299</v>
      </c>
      <c r="D5301" s="87" t="s">
        <v>6403</v>
      </c>
      <c r="E5301" s="103">
        <v>10.57</v>
      </c>
    </row>
    <row r="5302" spans="2:5" ht="50.1" customHeight="1">
      <c r="B5302" s="100">
        <v>95623</v>
      </c>
      <c r="C5302" s="105" t="s">
        <v>5300</v>
      </c>
      <c r="D5302" s="87" t="s">
        <v>6403</v>
      </c>
      <c r="E5302" s="103">
        <v>8.07</v>
      </c>
    </row>
    <row r="5303" spans="2:5" ht="50.1" customHeight="1">
      <c r="B5303" s="100">
        <v>95624</v>
      </c>
      <c r="C5303" s="105" t="s">
        <v>5301</v>
      </c>
      <c r="D5303" s="87" t="s">
        <v>6403</v>
      </c>
      <c r="E5303" s="103">
        <v>15.63</v>
      </c>
    </row>
    <row r="5304" spans="2:5" ht="50.1" customHeight="1">
      <c r="B5304" s="100">
        <v>95625</v>
      </c>
      <c r="C5304" s="105" t="s">
        <v>5302</v>
      </c>
      <c r="D5304" s="87" t="s">
        <v>6403</v>
      </c>
      <c r="E5304" s="103">
        <v>17.23</v>
      </c>
    </row>
    <row r="5305" spans="2:5" ht="50.1" customHeight="1">
      <c r="B5305" s="100">
        <v>95626</v>
      </c>
      <c r="C5305" s="105" t="s">
        <v>5303</v>
      </c>
      <c r="D5305" s="87" t="s">
        <v>6403</v>
      </c>
      <c r="E5305" s="103">
        <v>11.38</v>
      </c>
    </row>
    <row r="5306" spans="2:5" ht="50.1" customHeight="1">
      <c r="B5306" s="100">
        <v>96126</v>
      </c>
      <c r="C5306" s="105" t="s">
        <v>5304</v>
      </c>
      <c r="D5306" s="87" t="s">
        <v>6403</v>
      </c>
      <c r="E5306" s="103">
        <v>13.49</v>
      </c>
    </row>
    <row r="5307" spans="2:5" ht="50.1" customHeight="1">
      <c r="B5307" s="100">
        <v>96127</v>
      </c>
      <c r="C5307" s="105" t="s">
        <v>5305</v>
      </c>
      <c r="D5307" s="87" t="s">
        <v>6403</v>
      </c>
      <c r="E5307" s="103">
        <v>10.38</v>
      </c>
    </row>
    <row r="5308" spans="2:5" ht="50.1" customHeight="1">
      <c r="B5308" s="100">
        <v>96128</v>
      </c>
      <c r="C5308" s="105" t="s">
        <v>5306</v>
      </c>
      <c r="D5308" s="87" t="s">
        <v>6403</v>
      </c>
      <c r="E5308" s="103">
        <v>19.79</v>
      </c>
    </row>
    <row r="5309" spans="2:5" ht="50.1" customHeight="1">
      <c r="B5309" s="100">
        <v>96129</v>
      </c>
      <c r="C5309" s="105" t="s">
        <v>5307</v>
      </c>
      <c r="D5309" s="87" t="s">
        <v>6403</v>
      </c>
      <c r="E5309" s="103">
        <v>21.8</v>
      </c>
    </row>
    <row r="5310" spans="2:5" ht="50.1" customHeight="1">
      <c r="B5310" s="100">
        <v>96130</v>
      </c>
      <c r="C5310" s="105" t="s">
        <v>5308</v>
      </c>
      <c r="D5310" s="87" t="s">
        <v>6403</v>
      </c>
      <c r="E5310" s="103">
        <v>14.47</v>
      </c>
    </row>
    <row r="5311" spans="2:5" ht="50.1" customHeight="1">
      <c r="B5311" s="100">
        <v>96131</v>
      </c>
      <c r="C5311" s="105" t="s">
        <v>5309</v>
      </c>
      <c r="D5311" s="87" t="s">
        <v>6403</v>
      </c>
      <c r="E5311" s="103">
        <v>18.7</v>
      </c>
    </row>
    <row r="5312" spans="2:5" ht="50.1" customHeight="1">
      <c r="B5312" s="100">
        <v>96132</v>
      </c>
      <c r="C5312" s="105" t="s">
        <v>5310</v>
      </c>
      <c r="D5312" s="87" t="s">
        <v>6403</v>
      </c>
      <c r="E5312" s="103">
        <v>14.55</v>
      </c>
    </row>
    <row r="5313" spans="2:5" ht="50.1" customHeight="1">
      <c r="B5313" s="100">
        <v>96133</v>
      </c>
      <c r="C5313" s="105" t="s">
        <v>5311</v>
      </c>
      <c r="D5313" s="87" t="s">
        <v>6403</v>
      </c>
      <c r="E5313" s="103">
        <v>27.08</v>
      </c>
    </row>
    <row r="5314" spans="2:5" ht="50.1" customHeight="1">
      <c r="B5314" s="100">
        <v>96134</v>
      </c>
      <c r="C5314" s="105" t="s">
        <v>5312</v>
      </c>
      <c r="D5314" s="87" t="s">
        <v>6403</v>
      </c>
      <c r="E5314" s="103">
        <v>29.75</v>
      </c>
    </row>
    <row r="5315" spans="2:5" ht="50.1" customHeight="1">
      <c r="B5315" s="100">
        <v>96135</v>
      </c>
      <c r="C5315" s="105" t="s">
        <v>5313</v>
      </c>
      <c r="D5315" s="87" t="s">
        <v>6403</v>
      </c>
      <c r="E5315" s="103">
        <v>20.02</v>
      </c>
    </row>
    <row r="5316" spans="2:5" ht="50.1" customHeight="1">
      <c r="B5316" s="100">
        <v>79460</v>
      </c>
      <c r="C5316" s="105" t="s">
        <v>5314</v>
      </c>
      <c r="D5316" s="87" t="s">
        <v>6403</v>
      </c>
      <c r="E5316" s="103">
        <v>45.96</v>
      </c>
    </row>
    <row r="5317" spans="2:5" ht="50.1" customHeight="1">
      <c r="B5317" s="100">
        <v>79465</v>
      </c>
      <c r="C5317" s="105" t="s">
        <v>5315</v>
      </c>
      <c r="D5317" s="87" t="s">
        <v>6403</v>
      </c>
      <c r="E5317" s="103">
        <v>35.06</v>
      </c>
    </row>
    <row r="5318" spans="2:5" ht="50.1" customHeight="1">
      <c r="B5318" s="100" t="s">
        <v>5316</v>
      </c>
      <c r="C5318" s="105" t="s">
        <v>5317</v>
      </c>
      <c r="D5318" s="87" t="s">
        <v>6403</v>
      </c>
      <c r="E5318" s="103">
        <v>65.09</v>
      </c>
    </row>
    <row r="5319" spans="2:5" ht="50.1" customHeight="1">
      <c r="B5319" s="100">
        <v>84647</v>
      </c>
      <c r="C5319" s="105" t="s">
        <v>5318</v>
      </c>
      <c r="D5319" s="87" t="s">
        <v>6403</v>
      </c>
      <c r="E5319" s="103">
        <v>132.59</v>
      </c>
    </row>
    <row r="5320" spans="2:5" ht="50.1" customHeight="1">
      <c r="B5320" s="100">
        <v>84656</v>
      </c>
      <c r="C5320" s="105" t="s">
        <v>5319</v>
      </c>
      <c r="D5320" s="87" t="s">
        <v>6403</v>
      </c>
      <c r="E5320" s="103">
        <v>28.85</v>
      </c>
    </row>
    <row r="5321" spans="2:5" ht="50.1" customHeight="1">
      <c r="B5321" s="100">
        <v>6082</v>
      </c>
      <c r="C5321" s="105" t="s">
        <v>5320</v>
      </c>
      <c r="D5321" s="87" t="s">
        <v>6403</v>
      </c>
      <c r="E5321" s="103">
        <v>15.42</v>
      </c>
    </row>
    <row r="5322" spans="2:5" ht="50.1" customHeight="1">
      <c r="B5322" s="100">
        <v>40905</v>
      </c>
      <c r="C5322" s="105" t="s">
        <v>5321</v>
      </c>
      <c r="D5322" s="87" t="s">
        <v>6403</v>
      </c>
      <c r="E5322" s="103">
        <v>20.46</v>
      </c>
    </row>
    <row r="5323" spans="2:5" ht="50.1" customHeight="1">
      <c r="B5323" s="100" t="s">
        <v>5322</v>
      </c>
      <c r="C5323" s="105" t="s">
        <v>5323</v>
      </c>
      <c r="D5323" s="87" t="s">
        <v>6403</v>
      </c>
      <c r="E5323" s="103">
        <v>15.89</v>
      </c>
    </row>
    <row r="5324" spans="2:5" ht="50.1" customHeight="1">
      <c r="B5324" s="100" t="s">
        <v>5324</v>
      </c>
      <c r="C5324" s="105" t="s">
        <v>5325</v>
      </c>
      <c r="D5324" s="87" t="s">
        <v>6403</v>
      </c>
      <c r="E5324" s="103">
        <v>22.21</v>
      </c>
    </row>
    <row r="5325" spans="2:5" ht="50.1" customHeight="1">
      <c r="B5325" s="100" t="s">
        <v>5326</v>
      </c>
      <c r="C5325" s="105" t="s">
        <v>5327</v>
      </c>
      <c r="D5325" s="87" t="s">
        <v>6403</v>
      </c>
      <c r="E5325" s="103">
        <v>21.75</v>
      </c>
    </row>
    <row r="5326" spans="2:5" ht="50.1" customHeight="1">
      <c r="B5326" s="100" t="s">
        <v>5328</v>
      </c>
      <c r="C5326" s="105" t="s">
        <v>5329</v>
      </c>
      <c r="D5326" s="87" t="s">
        <v>6403</v>
      </c>
      <c r="E5326" s="103">
        <v>21.62</v>
      </c>
    </row>
    <row r="5327" spans="2:5" ht="50.1" customHeight="1">
      <c r="B5327" s="100">
        <v>79463</v>
      </c>
      <c r="C5327" s="105" t="s">
        <v>5330</v>
      </c>
      <c r="D5327" s="87" t="s">
        <v>6403</v>
      </c>
      <c r="E5327" s="103">
        <v>12.97</v>
      </c>
    </row>
    <row r="5328" spans="2:5" ht="50.1" customHeight="1">
      <c r="B5328" s="100">
        <v>79464</v>
      </c>
      <c r="C5328" s="105" t="s">
        <v>5331</v>
      </c>
      <c r="D5328" s="87" t="s">
        <v>6403</v>
      </c>
      <c r="E5328" s="103">
        <v>17.62</v>
      </c>
    </row>
    <row r="5329" spans="2:5" ht="50.1" customHeight="1">
      <c r="B5329" s="100">
        <v>79466</v>
      </c>
      <c r="C5329" s="105" t="s">
        <v>5332</v>
      </c>
      <c r="D5329" s="87" t="s">
        <v>6403</v>
      </c>
      <c r="E5329" s="103">
        <v>17.690000000000001</v>
      </c>
    </row>
    <row r="5330" spans="2:5" ht="50.1" customHeight="1">
      <c r="B5330" s="100" t="s">
        <v>5333</v>
      </c>
      <c r="C5330" s="105" t="s">
        <v>5334</v>
      </c>
      <c r="D5330" s="87" t="s">
        <v>6403</v>
      </c>
      <c r="E5330" s="103">
        <v>22.01</v>
      </c>
    </row>
    <row r="5331" spans="2:5" ht="50.1" customHeight="1">
      <c r="B5331" s="100">
        <v>84645</v>
      </c>
      <c r="C5331" s="105" t="s">
        <v>5335</v>
      </c>
      <c r="D5331" s="87" t="s">
        <v>6403</v>
      </c>
      <c r="E5331" s="103">
        <v>17.420000000000002</v>
      </c>
    </row>
    <row r="5332" spans="2:5" ht="50.1" customHeight="1">
      <c r="B5332" s="100">
        <v>84657</v>
      </c>
      <c r="C5332" s="105" t="s">
        <v>5336</v>
      </c>
      <c r="D5332" s="87" t="s">
        <v>6403</v>
      </c>
      <c r="E5332" s="103">
        <v>8.68</v>
      </c>
    </row>
    <row r="5333" spans="2:5" ht="50.1" customHeight="1">
      <c r="B5333" s="100">
        <v>84659</v>
      </c>
      <c r="C5333" s="105" t="s">
        <v>5337</v>
      </c>
      <c r="D5333" s="87" t="s">
        <v>6403</v>
      </c>
      <c r="E5333" s="103">
        <v>14.81</v>
      </c>
    </row>
    <row r="5334" spans="2:5" ht="50.1" customHeight="1">
      <c r="B5334" s="100">
        <v>84679</v>
      </c>
      <c r="C5334" s="105" t="s">
        <v>5338</v>
      </c>
      <c r="D5334" s="87" t="s">
        <v>6403</v>
      </c>
      <c r="E5334" s="103">
        <v>17.47</v>
      </c>
    </row>
    <row r="5335" spans="2:5" ht="50.1" customHeight="1">
      <c r="B5335" s="100">
        <v>95464</v>
      </c>
      <c r="C5335" s="105" t="s">
        <v>5339</v>
      </c>
      <c r="D5335" s="87" t="s">
        <v>6403</v>
      </c>
      <c r="E5335" s="103">
        <v>20.55</v>
      </c>
    </row>
    <row r="5336" spans="2:5" ht="50.1" customHeight="1">
      <c r="B5336" s="100" t="s">
        <v>5340</v>
      </c>
      <c r="C5336" s="105" t="s">
        <v>5341</v>
      </c>
      <c r="D5336" s="87" t="s">
        <v>6403</v>
      </c>
      <c r="E5336" s="103">
        <v>31.44</v>
      </c>
    </row>
    <row r="5337" spans="2:5" ht="50.1" customHeight="1">
      <c r="B5337" s="100" t="s">
        <v>5342</v>
      </c>
      <c r="C5337" s="105" t="s">
        <v>5343</v>
      </c>
      <c r="D5337" s="87" t="s">
        <v>6403</v>
      </c>
      <c r="E5337" s="103">
        <v>9.9499999999999993</v>
      </c>
    </row>
    <row r="5338" spans="2:5" ht="50.1" customHeight="1">
      <c r="B5338" s="100" t="s">
        <v>5344</v>
      </c>
      <c r="C5338" s="105" t="s">
        <v>5345</v>
      </c>
      <c r="D5338" s="87" t="s">
        <v>6403</v>
      </c>
      <c r="E5338" s="103">
        <v>23.47</v>
      </c>
    </row>
    <row r="5339" spans="2:5" ht="50.1" customHeight="1">
      <c r="B5339" s="100" t="s">
        <v>5346</v>
      </c>
      <c r="C5339" s="105" t="s">
        <v>5347</v>
      </c>
      <c r="D5339" s="87" t="s">
        <v>6403</v>
      </c>
      <c r="E5339" s="103">
        <v>23.6</v>
      </c>
    </row>
    <row r="5340" spans="2:5" ht="50.1" customHeight="1">
      <c r="B5340" s="100" t="s">
        <v>5348</v>
      </c>
      <c r="C5340" s="105" t="s">
        <v>5349</v>
      </c>
      <c r="D5340" s="87" t="s">
        <v>6403</v>
      </c>
      <c r="E5340" s="103">
        <v>24.06</v>
      </c>
    </row>
    <row r="5341" spans="2:5" ht="50.1" customHeight="1">
      <c r="B5341" s="100" t="s">
        <v>5350</v>
      </c>
      <c r="C5341" s="105" t="s">
        <v>5351</v>
      </c>
      <c r="D5341" s="87" t="s">
        <v>6403</v>
      </c>
      <c r="E5341" s="103">
        <v>18.739999999999998</v>
      </c>
    </row>
    <row r="5342" spans="2:5" ht="50.1" customHeight="1">
      <c r="B5342" s="100" t="s">
        <v>5352</v>
      </c>
      <c r="C5342" s="105" t="s">
        <v>5353</v>
      </c>
      <c r="D5342" s="87" t="s">
        <v>6403</v>
      </c>
      <c r="E5342" s="103">
        <v>12</v>
      </c>
    </row>
    <row r="5343" spans="2:5" ht="50.1" customHeight="1">
      <c r="B5343" s="100" t="s">
        <v>5354</v>
      </c>
      <c r="C5343" s="105" t="s">
        <v>5355</v>
      </c>
      <c r="D5343" s="87" t="s">
        <v>6403</v>
      </c>
      <c r="E5343" s="103">
        <v>17.97</v>
      </c>
    </row>
    <row r="5344" spans="2:5" ht="50.1" customHeight="1">
      <c r="B5344" s="100" t="s">
        <v>5356</v>
      </c>
      <c r="C5344" s="105" t="s">
        <v>5357</v>
      </c>
      <c r="D5344" s="87" t="s">
        <v>6403</v>
      </c>
      <c r="E5344" s="103">
        <v>15.61</v>
      </c>
    </row>
    <row r="5345" spans="2:5" ht="50.1" customHeight="1">
      <c r="B5345" s="100" t="s">
        <v>5358</v>
      </c>
      <c r="C5345" s="105" t="s">
        <v>5359</v>
      </c>
      <c r="D5345" s="87" t="s">
        <v>6341</v>
      </c>
      <c r="E5345" s="103">
        <v>19.850000000000001</v>
      </c>
    </row>
    <row r="5346" spans="2:5" ht="50.1" customHeight="1">
      <c r="B5346" s="100" t="s">
        <v>5360</v>
      </c>
      <c r="C5346" s="105" t="s">
        <v>5361</v>
      </c>
      <c r="D5346" s="87" t="s">
        <v>6403</v>
      </c>
      <c r="E5346" s="103">
        <v>30.83</v>
      </c>
    </row>
    <row r="5347" spans="2:5" ht="50.1" customHeight="1">
      <c r="B5347" s="100">
        <v>84660</v>
      </c>
      <c r="C5347" s="105" t="s">
        <v>5362</v>
      </c>
      <c r="D5347" s="87" t="s">
        <v>6403</v>
      </c>
      <c r="E5347" s="103">
        <v>6.79</v>
      </c>
    </row>
    <row r="5348" spans="2:5" ht="50.1" customHeight="1">
      <c r="B5348" s="100">
        <v>84661</v>
      </c>
      <c r="C5348" s="105" t="s">
        <v>5363</v>
      </c>
      <c r="D5348" s="87" t="s">
        <v>6403</v>
      </c>
      <c r="E5348" s="103">
        <v>15.56</v>
      </c>
    </row>
    <row r="5349" spans="2:5" ht="50.1" customHeight="1">
      <c r="B5349" s="100">
        <v>84662</v>
      </c>
      <c r="C5349" s="105" t="s">
        <v>5364</v>
      </c>
      <c r="D5349" s="87" t="s">
        <v>6403</v>
      </c>
      <c r="E5349" s="103">
        <v>24.34</v>
      </c>
    </row>
    <row r="5350" spans="2:5" ht="50.1" customHeight="1">
      <c r="B5350" s="100">
        <v>95468</v>
      </c>
      <c r="C5350" s="105" t="s">
        <v>5365</v>
      </c>
      <c r="D5350" s="87" t="s">
        <v>6403</v>
      </c>
      <c r="E5350" s="103">
        <v>35.03</v>
      </c>
    </row>
    <row r="5351" spans="2:5" ht="50.1" customHeight="1">
      <c r="B5351" s="100">
        <v>41595</v>
      </c>
      <c r="C5351" s="105" t="s">
        <v>5366</v>
      </c>
      <c r="D5351" s="87" t="s">
        <v>6581</v>
      </c>
      <c r="E5351" s="103">
        <v>9.1199999999999992</v>
      </c>
    </row>
    <row r="5352" spans="2:5" ht="50.1" customHeight="1">
      <c r="B5352" s="100" t="s">
        <v>5367</v>
      </c>
      <c r="C5352" s="105" t="s">
        <v>5368</v>
      </c>
      <c r="D5352" s="87" t="s">
        <v>6403</v>
      </c>
      <c r="E5352" s="103">
        <v>14.76</v>
      </c>
    </row>
    <row r="5353" spans="2:5" ht="50.1" customHeight="1">
      <c r="B5353" s="100" t="s">
        <v>5369</v>
      </c>
      <c r="C5353" s="105" t="s">
        <v>5370</v>
      </c>
      <c r="D5353" s="87" t="s">
        <v>6403</v>
      </c>
      <c r="E5353" s="103">
        <v>12.19</v>
      </c>
    </row>
    <row r="5354" spans="2:5" ht="50.1" customHeight="1">
      <c r="B5354" s="100">
        <v>79467</v>
      </c>
      <c r="C5354" s="105" t="s">
        <v>5371</v>
      </c>
      <c r="D5354" s="87" t="s">
        <v>16552</v>
      </c>
      <c r="E5354" s="103">
        <v>11.19</v>
      </c>
    </row>
    <row r="5355" spans="2:5" ht="50.1" customHeight="1">
      <c r="B5355" s="100" t="s">
        <v>5372</v>
      </c>
      <c r="C5355" s="105" t="s">
        <v>5373</v>
      </c>
      <c r="D5355" s="87" t="s">
        <v>6403</v>
      </c>
      <c r="E5355" s="103">
        <v>17.07</v>
      </c>
    </row>
    <row r="5356" spans="2:5" ht="50.1" customHeight="1">
      <c r="B5356" s="100">
        <v>84663</v>
      </c>
      <c r="C5356" s="105" t="s">
        <v>5374</v>
      </c>
      <c r="D5356" s="87" t="s">
        <v>6403</v>
      </c>
      <c r="E5356" s="103">
        <v>21.12</v>
      </c>
    </row>
    <row r="5357" spans="2:5" ht="50.1" customHeight="1">
      <c r="B5357" s="100">
        <v>84665</v>
      </c>
      <c r="C5357" s="105" t="s">
        <v>5375</v>
      </c>
      <c r="D5357" s="87" t="s">
        <v>6403</v>
      </c>
      <c r="E5357" s="103">
        <v>19.05</v>
      </c>
    </row>
    <row r="5358" spans="2:5" ht="50.1" customHeight="1">
      <c r="B5358" s="100">
        <v>84666</v>
      </c>
      <c r="C5358" s="105" t="s">
        <v>5376</v>
      </c>
      <c r="D5358" s="87" t="s">
        <v>6403</v>
      </c>
      <c r="E5358" s="103">
        <v>17.88</v>
      </c>
    </row>
    <row r="5359" spans="2:5" ht="50.1" customHeight="1">
      <c r="B5359" s="100">
        <v>75889</v>
      </c>
      <c r="C5359" s="105" t="s">
        <v>5377</v>
      </c>
      <c r="D5359" s="87" t="s">
        <v>6403</v>
      </c>
      <c r="E5359" s="103">
        <v>18.46</v>
      </c>
    </row>
    <row r="5360" spans="2:5" ht="50.1" customHeight="1">
      <c r="B5360" s="100">
        <v>72191</v>
      </c>
      <c r="C5360" s="105" t="s">
        <v>5378</v>
      </c>
      <c r="D5360" s="87" t="s">
        <v>6403</v>
      </c>
      <c r="E5360" s="103">
        <v>66.349999999999994</v>
      </c>
    </row>
    <row r="5361" spans="2:5" ht="50.1" customHeight="1">
      <c r="B5361" s="100">
        <v>72192</v>
      </c>
      <c r="C5361" s="105" t="s">
        <v>5379</v>
      </c>
      <c r="D5361" s="87" t="s">
        <v>6403</v>
      </c>
      <c r="E5361" s="103">
        <v>17.600000000000001</v>
      </c>
    </row>
    <row r="5362" spans="2:5" ht="50.1" customHeight="1">
      <c r="B5362" s="100">
        <v>72193</v>
      </c>
      <c r="C5362" s="105" t="s">
        <v>5380</v>
      </c>
      <c r="D5362" s="87" t="s">
        <v>6403</v>
      </c>
      <c r="E5362" s="103">
        <v>47.66</v>
      </c>
    </row>
    <row r="5363" spans="2:5" ht="50.1" customHeight="1">
      <c r="B5363" s="100">
        <v>73655</v>
      </c>
      <c r="C5363" s="105" t="s">
        <v>5381</v>
      </c>
      <c r="D5363" s="87" t="s">
        <v>6403</v>
      </c>
      <c r="E5363" s="103">
        <v>188.93</v>
      </c>
    </row>
    <row r="5364" spans="2:5" ht="50.1" customHeight="1">
      <c r="B5364" s="100" t="s">
        <v>5382</v>
      </c>
      <c r="C5364" s="105" t="s">
        <v>5383</v>
      </c>
      <c r="D5364" s="87" t="s">
        <v>6403</v>
      </c>
      <c r="E5364" s="103">
        <v>147.54</v>
      </c>
    </row>
    <row r="5365" spans="2:5" ht="50.1" customHeight="1">
      <c r="B5365" s="100">
        <v>84181</v>
      </c>
      <c r="C5365" s="105" t="s">
        <v>5384</v>
      </c>
      <c r="D5365" s="87" t="s">
        <v>6403</v>
      </c>
      <c r="E5365" s="103">
        <v>127.61</v>
      </c>
    </row>
    <row r="5366" spans="2:5" ht="50.1" customHeight="1">
      <c r="B5366" s="100">
        <v>87246</v>
      </c>
      <c r="C5366" s="105" t="s">
        <v>5385</v>
      </c>
      <c r="D5366" s="87" t="s">
        <v>6403</v>
      </c>
      <c r="E5366" s="103">
        <v>47.81</v>
      </c>
    </row>
    <row r="5367" spans="2:5" ht="50.1" customHeight="1">
      <c r="B5367" s="100">
        <v>87247</v>
      </c>
      <c r="C5367" s="105" t="s">
        <v>5386</v>
      </c>
      <c r="D5367" s="87" t="s">
        <v>6403</v>
      </c>
      <c r="E5367" s="103">
        <v>42.22</v>
      </c>
    </row>
    <row r="5368" spans="2:5" ht="50.1" customHeight="1">
      <c r="B5368" s="100">
        <v>87248</v>
      </c>
      <c r="C5368" s="105" t="s">
        <v>5387</v>
      </c>
      <c r="D5368" s="87" t="s">
        <v>6403</v>
      </c>
      <c r="E5368" s="103">
        <v>37.700000000000003</v>
      </c>
    </row>
    <row r="5369" spans="2:5" ht="50.1" customHeight="1">
      <c r="B5369" s="100">
        <v>87249</v>
      </c>
      <c r="C5369" s="105" t="s">
        <v>5388</v>
      </c>
      <c r="D5369" s="87" t="s">
        <v>6403</v>
      </c>
      <c r="E5369" s="103">
        <v>53.06</v>
      </c>
    </row>
    <row r="5370" spans="2:5" ht="50.1" customHeight="1">
      <c r="B5370" s="100">
        <v>87250</v>
      </c>
      <c r="C5370" s="105" t="s">
        <v>5389</v>
      </c>
      <c r="D5370" s="87" t="s">
        <v>6403</v>
      </c>
      <c r="E5370" s="103">
        <v>44.22</v>
      </c>
    </row>
    <row r="5371" spans="2:5" ht="50.1" customHeight="1">
      <c r="B5371" s="100">
        <v>87251</v>
      </c>
      <c r="C5371" s="105" t="s">
        <v>5390</v>
      </c>
      <c r="D5371" s="87" t="s">
        <v>6403</v>
      </c>
      <c r="E5371" s="103">
        <v>38.5</v>
      </c>
    </row>
    <row r="5372" spans="2:5" ht="50.1" customHeight="1">
      <c r="B5372" s="100">
        <v>87255</v>
      </c>
      <c r="C5372" s="105" t="s">
        <v>5391</v>
      </c>
      <c r="D5372" s="87" t="s">
        <v>6403</v>
      </c>
      <c r="E5372" s="103">
        <v>88.14</v>
      </c>
    </row>
    <row r="5373" spans="2:5" ht="50.1" customHeight="1">
      <c r="B5373" s="100">
        <v>87256</v>
      </c>
      <c r="C5373" s="105" t="s">
        <v>5392</v>
      </c>
      <c r="D5373" s="87" t="s">
        <v>6403</v>
      </c>
      <c r="E5373" s="103">
        <v>77.33</v>
      </c>
    </row>
    <row r="5374" spans="2:5" ht="50.1" customHeight="1">
      <c r="B5374" s="100">
        <v>87257</v>
      </c>
      <c r="C5374" s="105" t="s">
        <v>5393</v>
      </c>
      <c r="D5374" s="87" t="s">
        <v>6403</v>
      </c>
      <c r="E5374" s="103">
        <v>70.58</v>
      </c>
    </row>
    <row r="5375" spans="2:5" ht="50.1" customHeight="1">
      <c r="B5375" s="100">
        <v>87258</v>
      </c>
      <c r="C5375" s="105" t="s">
        <v>5394</v>
      </c>
      <c r="D5375" s="87" t="s">
        <v>6403</v>
      </c>
      <c r="E5375" s="103">
        <v>114.69</v>
      </c>
    </row>
    <row r="5376" spans="2:5" ht="50.1" customHeight="1">
      <c r="B5376" s="100">
        <v>87259</v>
      </c>
      <c r="C5376" s="105" t="s">
        <v>5395</v>
      </c>
      <c r="D5376" s="87" t="s">
        <v>6403</v>
      </c>
      <c r="E5376" s="103">
        <v>104.42</v>
      </c>
    </row>
    <row r="5377" spans="2:5" ht="50.1" customHeight="1">
      <c r="B5377" s="100">
        <v>87260</v>
      </c>
      <c r="C5377" s="105" t="s">
        <v>5396</v>
      </c>
      <c r="D5377" s="87" t="s">
        <v>6403</v>
      </c>
      <c r="E5377" s="103">
        <v>98.44</v>
      </c>
    </row>
    <row r="5378" spans="2:5" ht="50.1" customHeight="1">
      <c r="B5378" s="100">
        <v>87261</v>
      </c>
      <c r="C5378" s="105" t="s">
        <v>5397</v>
      </c>
      <c r="D5378" s="87" t="s">
        <v>6403</v>
      </c>
      <c r="E5378" s="103">
        <v>133.25</v>
      </c>
    </row>
    <row r="5379" spans="2:5" ht="50.1" customHeight="1">
      <c r="B5379" s="100">
        <v>87262</v>
      </c>
      <c r="C5379" s="105" t="s">
        <v>5398</v>
      </c>
      <c r="D5379" s="87" t="s">
        <v>6403</v>
      </c>
      <c r="E5379" s="103">
        <v>121.18</v>
      </c>
    </row>
    <row r="5380" spans="2:5" ht="50.1" customHeight="1">
      <c r="B5380" s="100">
        <v>87263</v>
      </c>
      <c r="C5380" s="105" t="s">
        <v>5399</v>
      </c>
      <c r="D5380" s="87" t="s">
        <v>6403</v>
      </c>
      <c r="E5380" s="103">
        <v>114.11</v>
      </c>
    </row>
    <row r="5381" spans="2:5" ht="50.1" customHeight="1">
      <c r="B5381" s="100">
        <v>89046</v>
      </c>
      <c r="C5381" s="105" t="s">
        <v>5400</v>
      </c>
      <c r="D5381" s="87" t="s">
        <v>6403</v>
      </c>
      <c r="E5381" s="103">
        <v>41.98</v>
      </c>
    </row>
    <row r="5382" spans="2:5" ht="50.1" customHeight="1">
      <c r="B5382" s="100">
        <v>89171</v>
      </c>
      <c r="C5382" s="105" t="s">
        <v>5401</v>
      </c>
      <c r="D5382" s="87" t="s">
        <v>6403</v>
      </c>
      <c r="E5382" s="103">
        <v>39.75</v>
      </c>
    </row>
    <row r="5383" spans="2:5" ht="50.1" customHeight="1">
      <c r="B5383" s="100">
        <v>93389</v>
      </c>
      <c r="C5383" s="105" t="s">
        <v>5402</v>
      </c>
      <c r="D5383" s="87" t="s">
        <v>6403</v>
      </c>
      <c r="E5383" s="103">
        <v>42.89</v>
      </c>
    </row>
    <row r="5384" spans="2:5" ht="50.1" customHeight="1">
      <c r="B5384" s="100">
        <v>93390</v>
      </c>
      <c r="C5384" s="105" t="s">
        <v>5403</v>
      </c>
      <c r="D5384" s="87" t="s">
        <v>6403</v>
      </c>
      <c r="E5384" s="103">
        <v>37.380000000000003</v>
      </c>
    </row>
    <row r="5385" spans="2:5" ht="50.1" customHeight="1">
      <c r="B5385" s="100">
        <v>93391</v>
      </c>
      <c r="C5385" s="105" t="s">
        <v>5404</v>
      </c>
      <c r="D5385" s="87" t="s">
        <v>6403</v>
      </c>
      <c r="E5385" s="103">
        <v>32.86</v>
      </c>
    </row>
    <row r="5386" spans="2:5" ht="50.1" customHeight="1">
      <c r="B5386" s="100" t="s">
        <v>5405</v>
      </c>
      <c r="C5386" s="105" t="s">
        <v>5406</v>
      </c>
      <c r="D5386" s="87" t="s">
        <v>6403</v>
      </c>
      <c r="E5386" s="103">
        <v>99.65</v>
      </c>
    </row>
    <row r="5387" spans="2:5" ht="50.1" customHeight="1">
      <c r="B5387" s="100" t="s">
        <v>5407</v>
      </c>
      <c r="C5387" s="105" t="s">
        <v>5408</v>
      </c>
      <c r="D5387" s="87" t="s">
        <v>6403</v>
      </c>
      <c r="E5387" s="103">
        <v>22.75</v>
      </c>
    </row>
    <row r="5388" spans="2:5" ht="50.1" customHeight="1">
      <c r="B5388" s="100">
        <v>84183</v>
      </c>
      <c r="C5388" s="105" t="s">
        <v>5409</v>
      </c>
      <c r="D5388" s="87" t="s">
        <v>6403</v>
      </c>
      <c r="E5388" s="103">
        <v>74.34</v>
      </c>
    </row>
    <row r="5389" spans="2:5" ht="50.1" customHeight="1">
      <c r="B5389" s="100">
        <v>98670</v>
      </c>
      <c r="C5389" s="105" t="s">
        <v>5410</v>
      </c>
      <c r="D5389" s="87" t="s">
        <v>6403</v>
      </c>
      <c r="E5389" s="103">
        <v>103.86</v>
      </c>
    </row>
    <row r="5390" spans="2:5" ht="50.1" customHeight="1">
      <c r="B5390" s="100">
        <v>98671</v>
      </c>
      <c r="C5390" s="105" t="s">
        <v>5411</v>
      </c>
      <c r="D5390" s="87" t="s">
        <v>6403</v>
      </c>
      <c r="E5390" s="103">
        <v>299.36</v>
      </c>
    </row>
    <row r="5391" spans="2:5" ht="50.1" customHeight="1">
      <c r="B5391" s="100">
        <v>98672</v>
      </c>
      <c r="C5391" s="105" t="s">
        <v>5412</v>
      </c>
      <c r="D5391" s="87" t="s">
        <v>6403</v>
      </c>
      <c r="E5391" s="103">
        <v>348.5</v>
      </c>
    </row>
    <row r="5392" spans="2:5" ht="50.1" customHeight="1">
      <c r="B5392" s="100">
        <v>98673</v>
      </c>
      <c r="C5392" s="105" t="s">
        <v>5413</v>
      </c>
      <c r="D5392" s="87" t="s">
        <v>6403</v>
      </c>
      <c r="E5392" s="103">
        <v>100.96</v>
      </c>
    </row>
    <row r="5393" spans="2:5" ht="50.1" customHeight="1">
      <c r="B5393" s="100">
        <v>98679</v>
      </c>
      <c r="C5393" s="105" t="s">
        <v>5414</v>
      </c>
      <c r="D5393" s="87" t="s">
        <v>6403</v>
      </c>
      <c r="E5393" s="103">
        <v>22.36</v>
      </c>
    </row>
    <row r="5394" spans="2:5" ht="50.1" customHeight="1">
      <c r="B5394" s="100">
        <v>98680</v>
      </c>
      <c r="C5394" s="105" t="s">
        <v>5415</v>
      </c>
      <c r="D5394" s="87" t="s">
        <v>6403</v>
      </c>
      <c r="E5394" s="103">
        <v>27.88</v>
      </c>
    </row>
    <row r="5395" spans="2:5" ht="50.1" customHeight="1">
      <c r="B5395" s="100">
        <v>98681</v>
      </c>
      <c r="C5395" s="105" t="s">
        <v>5416</v>
      </c>
      <c r="D5395" s="87" t="s">
        <v>6403</v>
      </c>
      <c r="E5395" s="103">
        <v>20.77</v>
      </c>
    </row>
    <row r="5396" spans="2:5" ht="50.1" customHeight="1">
      <c r="B5396" s="100">
        <v>98682</v>
      </c>
      <c r="C5396" s="105" t="s">
        <v>5417</v>
      </c>
      <c r="D5396" s="87" t="s">
        <v>6403</v>
      </c>
      <c r="E5396" s="103">
        <v>26.29</v>
      </c>
    </row>
    <row r="5397" spans="2:5" ht="50.1" customHeight="1">
      <c r="B5397" s="100">
        <v>98685</v>
      </c>
      <c r="C5397" s="105" t="s">
        <v>5418</v>
      </c>
      <c r="D5397" s="87" t="s">
        <v>6581</v>
      </c>
      <c r="E5397" s="103">
        <v>54.59</v>
      </c>
    </row>
    <row r="5398" spans="2:5" ht="50.1" customHeight="1">
      <c r="B5398" s="100">
        <v>98686</v>
      </c>
      <c r="C5398" s="105" t="s">
        <v>5419</v>
      </c>
      <c r="D5398" s="87" t="s">
        <v>6581</v>
      </c>
      <c r="E5398" s="103">
        <v>27.2</v>
      </c>
    </row>
    <row r="5399" spans="2:5" ht="50.1" customHeight="1">
      <c r="B5399" s="100">
        <v>98688</v>
      </c>
      <c r="C5399" s="105" t="s">
        <v>5420</v>
      </c>
      <c r="D5399" s="87" t="s">
        <v>6581</v>
      </c>
      <c r="E5399" s="103">
        <v>44.01</v>
      </c>
    </row>
    <row r="5400" spans="2:5" ht="50.1" customHeight="1">
      <c r="B5400" s="100">
        <v>98689</v>
      </c>
      <c r="C5400" s="105" t="s">
        <v>5421</v>
      </c>
      <c r="D5400" s="87" t="s">
        <v>6581</v>
      </c>
      <c r="E5400" s="103">
        <v>77.650000000000006</v>
      </c>
    </row>
    <row r="5401" spans="2:5" ht="50.1" customHeight="1">
      <c r="B5401" s="100">
        <v>72187</v>
      </c>
      <c r="C5401" s="105" t="s">
        <v>5422</v>
      </c>
      <c r="D5401" s="87" t="s">
        <v>6403</v>
      </c>
      <c r="E5401" s="103">
        <v>131.74</v>
      </c>
    </row>
    <row r="5402" spans="2:5" ht="50.1" customHeight="1">
      <c r="B5402" s="100">
        <v>72188</v>
      </c>
      <c r="C5402" s="105" t="s">
        <v>5423</v>
      </c>
      <c r="D5402" s="87" t="s">
        <v>6403</v>
      </c>
      <c r="E5402" s="103">
        <v>131.74</v>
      </c>
    </row>
    <row r="5403" spans="2:5" ht="50.1" customHeight="1">
      <c r="B5403" s="100" t="s">
        <v>5424</v>
      </c>
      <c r="C5403" s="105" t="s">
        <v>5425</v>
      </c>
      <c r="D5403" s="87" t="s">
        <v>6403</v>
      </c>
      <c r="E5403" s="103">
        <v>121.53</v>
      </c>
    </row>
    <row r="5404" spans="2:5" ht="50.1" customHeight="1">
      <c r="B5404" s="100">
        <v>84186</v>
      </c>
      <c r="C5404" s="105" t="s">
        <v>5426</v>
      </c>
      <c r="D5404" s="87" t="s">
        <v>6403</v>
      </c>
      <c r="E5404" s="103">
        <v>55.76</v>
      </c>
    </row>
    <row r="5405" spans="2:5" ht="50.1" customHeight="1">
      <c r="B5405" s="100">
        <v>84187</v>
      </c>
      <c r="C5405" s="105" t="s">
        <v>5427</v>
      </c>
      <c r="D5405" s="87" t="s">
        <v>6403</v>
      </c>
      <c r="E5405" s="103">
        <v>15.09</v>
      </c>
    </row>
    <row r="5406" spans="2:5" ht="50.1" customHeight="1">
      <c r="B5406" s="100">
        <v>72136</v>
      </c>
      <c r="C5406" s="105" t="s">
        <v>5428</v>
      </c>
      <c r="D5406" s="87" t="s">
        <v>6403</v>
      </c>
      <c r="E5406" s="103">
        <v>68.84</v>
      </c>
    </row>
    <row r="5407" spans="2:5" ht="50.1" customHeight="1">
      <c r="B5407" s="100">
        <v>72137</v>
      </c>
      <c r="C5407" s="105" t="s">
        <v>5429</v>
      </c>
      <c r="D5407" s="87" t="s">
        <v>6403</v>
      </c>
      <c r="E5407" s="103">
        <v>81.25</v>
      </c>
    </row>
    <row r="5408" spans="2:5" ht="50.1" customHeight="1">
      <c r="B5408" s="100">
        <v>72815</v>
      </c>
      <c r="C5408" s="105" t="s">
        <v>5430</v>
      </c>
      <c r="D5408" s="87" t="s">
        <v>6403</v>
      </c>
      <c r="E5408" s="103">
        <v>50.33</v>
      </c>
    </row>
    <row r="5409" spans="2:5" ht="50.1" customHeight="1">
      <c r="B5409" s="100">
        <v>84191</v>
      </c>
      <c r="C5409" s="105" t="s">
        <v>5431</v>
      </c>
      <c r="D5409" s="87" t="s">
        <v>6403</v>
      </c>
      <c r="E5409" s="103">
        <v>75.28</v>
      </c>
    </row>
    <row r="5410" spans="2:5" ht="50.1" customHeight="1">
      <c r="B5410" s="100" t="s">
        <v>5432</v>
      </c>
      <c r="C5410" s="105" t="s">
        <v>5433</v>
      </c>
      <c r="D5410" s="87" t="s">
        <v>6581</v>
      </c>
      <c r="E5410" s="103">
        <v>29.94</v>
      </c>
    </row>
    <row r="5411" spans="2:5" ht="50.1" customHeight="1">
      <c r="B5411" s="100">
        <v>98695</v>
      </c>
      <c r="C5411" s="105" t="s">
        <v>5434</v>
      </c>
      <c r="D5411" s="87" t="s">
        <v>6581</v>
      </c>
      <c r="E5411" s="103">
        <v>62.59</v>
      </c>
    </row>
    <row r="5412" spans="2:5" ht="50.1" customHeight="1">
      <c r="B5412" s="100">
        <v>98697</v>
      </c>
      <c r="C5412" s="105" t="s">
        <v>5435</v>
      </c>
      <c r="D5412" s="87" t="s">
        <v>6581</v>
      </c>
      <c r="E5412" s="103">
        <v>41.35</v>
      </c>
    </row>
    <row r="5413" spans="2:5" ht="50.1" customHeight="1">
      <c r="B5413" s="100" t="s">
        <v>5436</v>
      </c>
      <c r="C5413" s="105" t="s">
        <v>5437</v>
      </c>
      <c r="D5413" s="87" t="s">
        <v>6581</v>
      </c>
      <c r="E5413" s="103">
        <v>15.88</v>
      </c>
    </row>
    <row r="5414" spans="2:5" ht="50.1" customHeight="1">
      <c r="B5414" s="100">
        <v>84162</v>
      </c>
      <c r="C5414" s="105" t="s">
        <v>5438</v>
      </c>
      <c r="D5414" s="87" t="s">
        <v>6581</v>
      </c>
      <c r="E5414" s="103">
        <v>15.94</v>
      </c>
    </row>
    <row r="5415" spans="2:5" ht="50.1" customHeight="1">
      <c r="B5415" s="100">
        <v>88648</v>
      </c>
      <c r="C5415" s="105" t="s">
        <v>5439</v>
      </c>
      <c r="D5415" s="87" t="s">
        <v>6581</v>
      </c>
      <c r="E5415" s="103">
        <v>5.55</v>
      </c>
    </row>
    <row r="5416" spans="2:5" ht="50.1" customHeight="1">
      <c r="B5416" s="100">
        <v>88649</v>
      </c>
      <c r="C5416" s="105" t="s">
        <v>5440</v>
      </c>
      <c r="D5416" s="87" t="s">
        <v>6581</v>
      </c>
      <c r="E5416" s="103">
        <v>6.35</v>
      </c>
    </row>
    <row r="5417" spans="2:5" ht="50.1" customHeight="1">
      <c r="B5417" s="100">
        <v>88650</v>
      </c>
      <c r="C5417" s="105" t="s">
        <v>5441</v>
      </c>
      <c r="D5417" s="87" t="s">
        <v>6581</v>
      </c>
      <c r="E5417" s="103">
        <v>12.81</v>
      </c>
    </row>
    <row r="5418" spans="2:5" ht="50.1" customHeight="1">
      <c r="B5418" s="100">
        <v>96467</v>
      </c>
      <c r="C5418" s="105" t="s">
        <v>5442</v>
      </c>
      <c r="D5418" s="87" t="s">
        <v>6581</v>
      </c>
      <c r="E5418" s="104">
        <v>4.99</v>
      </c>
    </row>
    <row r="5419" spans="2:5" ht="50.1" customHeight="1">
      <c r="B5419" s="100" t="s">
        <v>5443</v>
      </c>
      <c r="C5419" s="105" t="s">
        <v>5444</v>
      </c>
      <c r="D5419" s="87" t="s">
        <v>6581</v>
      </c>
      <c r="E5419" s="103">
        <v>21.43</v>
      </c>
    </row>
    <row r="5420" spans="2:5" ht="50.1" customHeight="1">
      <c r="B5420" s="100">
        <v>84168</v>
      </c>
      <c r="C5420" s="105" t="s">
        <v>5445</v>
      </c>
      <c r="D5420" s="87" t="s">
        <v>6581</v>
      </c>
      <c r="E5420" s="103">
        <v>11.18</v>
      </c>
    </row>
    <row r="5421" spans="2:5" ht="50.1" customHeight="1">
      <c r="B5421" s="100">
        <v>68325</v>
      </c>
      <c r="C5421" s="105" t="s">
        <v>5446</v>
      </c>
      <c r="D5421" s="87" t="s">
        <v>6403</v>
      </c>
      <c r="E5421" s="103">
        <v>38.04</v>
      </c>
    </row>
    <row r="5422" spans="2:5" ht="50.1" customHeight="1">
      <c r="B5422" s="100">
        <v>68333</v>
      </c>
      <c r="C5422" s="105" t="s">
        <v>5447</v>
      </c>
      <c r="D5422" s="87" t="s">
        <v>6403</v>
      </c>
      <c r="E5422" s="103">
        <v>40.909999999999997</v>
      </c>
    </row>
    <row r="5423" spans="2:5" ht="50.1" customHeight="1">
      <c r="B5423" s="100">
        <v>72183</v>
      </c>
      <c r="C5423" s="105" t="s">
        <v>5448</v>
      </c>
      <c r="D5423" s="87" t="s">
        <v>6403</v>
      </c>
      <c r="E5423" s="103">
        <v>71.010000000000005</v>
      </c>
    </row>
    <row r="5424" spans="2:5" ht="50.1" customHeight="1">
      <c r="B5424" s="100">
        <v>84175</v>
      </c>
      <c r="C5424" s="105" t="s">
        <v>5449</v>
      </c>
      <c r="D5424" s="87" t="s">
        <v>6581</v>
      </c>
      <c r="E5424" s="103">
        <v>10.53</v>
      </c>
    </row>
    <row r="5425" spans="2:5" ht="50.1" customHeight="1">
      <c r="B5425" s="100">
        <v>84176</v>
      </c>
      <c r="C5425" s="105" t="s">
        <v>5450</v>
      </c>
      <c r="D5425" s="87" t="s">
        <v>6581</v>
      </c>
      <c r="E5425" s="103">
        <v>18.93</v>
      </c>
    </row>
    <row r="5426" spans="2:5" ht="50.1" customHeight="1">
      <c r="B5426" s="100">
        <v>94990</v>
      </c>
      <c r="C5426" s="105" t="s">
        <v>5451</v>
      </c>
      <c r="D5426" s="87" t="s">
        <v>26</v>
      </c>
      <c r="E5426" s="103">
        <v>489.37</v>
      </c>
    </row>
    <row r="5427" spans="2:5" ht="50.1" customHeight="1">
      <c r="B5427" s="100">
        <v>94991</v>
      </c>
      <c r="C5427" s="105" t="s">
        <v>5452</v>
      </c>
      <c r="D5427" s="87" t="s">
        <v>26</v>
      </c>
      <c r="E5427" s="103">
        <v>397.08</v>
      </c>
    </row>
    <row r="5428" spans="2:5" ht="50.1" customHeight="1">
      <c r="B5428" s="100">
        <v>94992</v>
      </c>
      <c r="C5428" s="105" t="s">
        <v>5453</v>
      </c>
      <c r="D5428" s="87" t="s">
        <v>6403</v>
      </c>
      <c r="E5428" s="103">
        <v>55.69</v>
      </c>
    </row>
    <row r="5429" spans="2:5" ht="50.1" customHeight="1">
      <c r="B5429" s="100">
        <v>94993</v>
      </c>
      <c r="C5429" s="105" t="s">
        <v>5454</v>
      </c>
      <c r="D5429" s="87" t="s">
        <v>6403</v>
      </c>
      <c r="E5429" s="103">
        <v>50.16</v>
      </c>
    </row>
    <row r="5430" spans="2:5" ht="50.1" customHeight="1">
      <c r="B5430" s="100">
        <v>94994</v>
      </c>
      <c r="C5430" s="105" t="s">
        <v>5455</v>
      </c>
      <c r="D5430" s="87" t="s">
        <v>6403</v>
      </c>
      <c r="E5430" s="104">
        <v>67.459999999999994</v>
      </c>
    </row>
    <row r="5431" spans="2:5" ht="50.1" customHeight="1">
      <c r="B5431" s="100">
        <v>94995</v>
      </c>
      <c r="C5431" s="105" t="s">
        <v>5456</v>
      </c>
      <c r="D5431" s="87" t="s">
        <v>6403</v>
      </c>
      <c r="E5431" s="103">
        <v>60.08</v>
      </c>
    </row>
    <row r="5432" spans="2:5" ht="50.1" customHeight="1">
      <c r="B5432" s="100">
        <v>94996</v>
      </c>
      <c r="C5432" s="105" t="s">
        <v>5457</v>
      </c>
      <c r="D5432" s="87" t="s">
        <v>6403</v>
      </c>
      <c r="E5432" s="103">
        <v>77.25</v>
      </c>
    </row>
    <row r="5433" spans="2:5" ht="50.1" customHeight="1">
      <c r="B5433" s="100">
        <v>94997</v>
      </c>
      <c r="C5433" s="105" t="s">
        <v>5458</v>
      </c>
      <c r="D5433" s="87" t="s">
        <v>6403</v>
      </c>
      <c r="E5433" s="103">
        <v>68.03</v>
      </c>
    </row>
    <row r="5434" spans="2:5" ht="50.1" customHeight="1">
      <c r="B5434" s="100">
        <v>94998</v>
      </c>
      <c r="C5434" s="105" t="s">
        <v>5459</v>
      </c>
      <c r="D5434" s="87" t="s">
        <v>6403</v>
      </c>
      <c r="E5434" s="103">
        <v>86.62</v>
      </c>
    </row>
    <row r="5435" spans="2:5" ht="50.1" customHeight="1">
      <c r="B5435" s="100">
        <v>94999</v>
      </c>
      <c r="C5435" s="105" t="s">
        <v>5460</v>
      </c>
      <c r="D5435" s="87" t="s">
        <v>6403</v>
      </c>
      <c r="E5435" s="103">
        <v>75.56</v>
      </c>
    </row>
    <row r="5436" spans="2:5" ht="50.1" customHeight="1">
      <c r="B5436" s="100">
        <v>87620</v>
      </c>
      <c r="C5436" s="105" t="s">
        <v>5461</v>
      </c>
      <c r="D5436" s="87" t="s">
        <v>6403</v>
      </c>
      <c r="E5436" s="103">
        <v>23.07</v>
      </c>
    </row>
    <row r="5437" spans="2:5" ht="50.1" customHeight="1">
      <c r="B5437" s="100">
        <v>87622</v>
      </c>
      <c r="C5437" s="105" t="s">
        <v>5462</v>
      </c>
      <c r="D5437" s="87" t="s">
        <v>6403</v>
      </c>
      <c r="E5437" s="103">
        <v>25.15</v>
      </c>
    </row>
    <row r="5438" spans="2:5" ht="50.1" customHeight="1">
      <c r="B5438" s="100">
        <v>87623</v>
      </c>
      <c r="C5438" s="105" t="s">
        <v>5463</v>
      </c>
      <c r="D5438" s="87" t="s">
        <v>6403</v>
      </c>
      <c r="E5438" s="103">
        <v>44.28</v>
      </c>
    </row>
    <row r="5439" spans="2:5" ht="50.1" customHeight="1">
      <c r="B5439" s="100">
        <v>87624</v>
      </c>
      <c r="C5439" s="105" t="s">
        <v>5464</v>
      </c>
      <c r="D5439" s="87" t="s">
        <v>6403</v>
      </c>
      <c r="E5439" s="103">
        <v>48.49</v>
      </c>
    </row>
    <row r="5440" spans="2:5" ht="50.1" customHeight="1">
      <c r="B5440" s="100">
        <v>87630</v>
      </c>
      <c r="C5440" s="105" t="s">
        <v>5465</v>
      </c>
      <c r="D5440" s="87" t="s">
        <v>6403</v>
      </c>
      <c r="E5440" s="103">
        <v>28.29</v>
      </c>
    </row>
    <row r="5441" spans="2:5" ht="50.1" customHeight="1">
      <c r="B5441" s="100">
        <v>87632</v>
      </c>
      <c r="C5441" s="105" t="s">
        <v>5466</v>
      </c>
      <c r="D5441" s="87" t="s">
        <v>6403</v>
      </c>
      <c r="E5441" s="103">
        <v>31.18</v>
      </c>
    </row>
    <row r="5442" spans="2:5" ht="50.1" customHeight="1">
      <c r="B5442" s="100">
        <v>87633</v>
      </c>
      <c r="C5442" s="105" t="s">
        <v>5467</v>
      </c>
      <c r="D5442" s="87" t="s">
        <v>6403</v>
      </c>
      <c r="E5442" s="103">
        <v>57.77</v>
      </c>
    </row>
    <row r="5443" spans="2:5" ht="50.1" customHeight="1">
      <c r="B5443" s="100">
        <v>87634</v>
      </c>
      <c r="C5443" s="105" t="s">
        <v>5468</v>
      </c>
      <c r="D5443" s="87" t="s">
        <v>6403</v>
      </c>
      <c r="E5443" s="103">
        <v>63.63</v>
      </c>
    </row>
    <row r="5444" spans="2:5" ht="50.1" customHeight="1">
      <c r="B5444" s="100">
        <v>87640</v>
      </c>
      <c r="C5444" s="105" t="s">
        <v>5469</v>
      </c>
      <c r="D5444" s="87" t="s">
        <v>6403</v>
      </c>
      <c r="E5444" s="103">
        <v>32.5</v>
      </c>
    </row>
    <row r="5445" spans="2:5" ht="50.1" customHeight="1">
      <c r="B5445" s="100">
        <v>87642</v>
      </c>
      <c r="C5445" s="105" t="s">
        <v>5470</v>
      </c>
      <c r="D5445" s="87" t="s">
        <v>6403</v>
      </c>
      <c r="E5445" s="103">
        <v>36.049999999999997</v>
      </c>
    </row>
    <row r="5446" spans="2:5" ht="50.1" customHeight="1">
      <c r="B5446" s="100">
        <v>87643</v>
      </c>
      <c r="C5446" s="105" t="s">
        <v>5471</v>
      </c>
      <c r="D5446" s="87" t="s">
        <v>6403</v>
      </c>
      <c r="E5446" s="103">
        <v>68.75</v>
      </c>
    </row>
    <row r="5447" spans="2:5" ht="50.1" customHeight="1">
      <c r="B5447" s="100">
        <v>87644</v>
      </c>
      <c r="C5447" s="105" t="s">
        <v>5472</v>
      </c>
      <c r="D5447" s="87" t="s">
        <v>6403</v>
      </c>
      <c r="E5447" s="103">
        <v>75.959999999999994</v>
      </c>
    </row>
    <row r="5448" spans="2:5" ht="50.1" customHeight="1">
      <c r="B5448" s="100">
        <v>87680</v>
      </c>
      <c r="C5448" s="105" t="s">
        <v>5473</v>
      </c>
      <c r="D5448" s="87" t="s">
        <v>6403</v>
      </c>
      <c r="E5448" s="103">
        <v>25.78</v>
      </c>
    </row>
    <row r="5449" spans="2:5" ht="50.1" customHeight="1">
      <c r="B5449" s="100">
        <v>87682</v>
      </c>
      <c r="C5449" s="105" t="s">
        <v>5474</v>
      </c>
      <c r="D5449" s="87" t="s">
        <v>6403</v>
      </c>
      <c r="E5449" s="103">
        <v>29.33</v>
      </c>
    </row>
    <row r="5450" spans="2:5" ht="50.1" customHeight="1">
      <c r="B5450" s="100">
        <v>87683</v>
      </c>
      <c r="C5450" s="105" t="s">
        <v>5475</v>
      </c>
      <c r="D5450" s="87" t="s">
        <v>6403</v>
      </c>
      <c r="E5450" s="103">
        <v>62.03</v>
      </c>
    </row>
    <row r="5451" spans="2:5" ht="50.1" customHeight="1">
      <c r="B5451" s="100">
        <v>87684</v>
      </c>
      <c r="C5451" s="105" t="s">
        <v>5476</v>
      </c>
      <c r="D5451" s="87" t="s">
        <v>6403</v>
      </c>
      <c r="E5451" s="103">
        <v>69.239999999999995</v>
      </c>
    </row>
    <row r="5452" spans="2:5" ht="50.1" customHeight="1">
      <c r="B5452" s="100">
        <v>87690</v>
      </c>
      <c r="C5452" s="105" t="s">
        <v>5477</v>
      </c>
      <c r="D5452" s="87" t="s">
        <v>6403</v>
      </c>
      <c r="E5452" s="103">
        <v>29.97</v>
      </c>
    </row>
    <row r="5453" spans="2:5" ht="50.1" customHeight="1">
      <c r="B5453" s="100">
        <v>87692</v>
      </c>
      <c r="C5453" s="105" t="s">
        <v>5478</v>
      </c>
      <c r="D5453" s="87" t="s">
        <v>6403</v>
      </c>
      <c r="E5453" s="103">
        <v>34.04</v>
      </c>
    </row>
    <row r="5454" spans="2:5" ht="50.1" customHeight="1">
      <c r="B5454" s="100">
        <v>87693</v>
      </c>
      <c r="C5454" s="105" t="s">
        <v>5479</v>
      </c>
      <c r="D5454" s="87" t="s">
        <v>6403</v>
      </c>
      <c r="E5454" s="103">
        <v>71.489999999999995</v>
      </c>
    </row>
    <row r="5455" spans="2:5" ht="50.1" customHeight="1">
      <c r="B5455" s="100">
        <v>87694</v>
      </c>
      <c r="C5455" s="105" t="s">
        <v>5480</v>
      </c>
      <c r="D5455" s="87" t="s">
        <v>6403</v>
      </c>
      <c r="E5455" s="103">
        <v>79.739999999999995</v>
      </c>
    </row>
    <row r="5456" spans="2:5" ht="50.1" customHeight="1">
      <c r="B5456" s="100">
        <v>87700</v>
      </c>
      <c r="C5456" s="105" t="s">
        <v>5481</v>
      </c>
      <c r="D5456" s="87" t="s">
        <v>6403</v>
      </c>
      <c r="E5456" s="103">
        <v>32.36</v>
      </c>
    </row>
    <row r="5457" spans="2:5" ht="50.1" customHeight="1">
      <c r="B5457" s="100">
        <v>87702</v>
      </c>
      <c r="C5457" s="105" t="s">
        <v>5482</v>
      </c>
      <c r="D5457" s="87" t="s">
        <v>6403</v>
      </c>
      <c r="E5457" s="103">
        <v>36.79</v>
      </c>
    </row>
    <row r="5458" spans="2:5" ht="50.1" customHeight="1">
      <c r="B5458" s="100">
        <v>87703</v>
      </c>
      <c r="C5458" s="105" t="s">
        <v>5483</v>
      </c>
      <c r="D5458" s="87" t="s">
        <v>6403</v>
      </c>
      <c r="E5458" s="103">
        <v>77.58</v>
      </c>
    </row>
    <row r="5459" spans="2:5" ht="50.1" customHeight="1">
      <c r="B5459" s="100">
        <v>87704</v>
      </c>
      <c r="C5459" s="105" t="s">
        <v>5484</v>
      </c>
      <c r="D5459" s="87" t="s">
        <v>6403</v>
      </c>
      <c r="E5459" s="103">
        <v>86.56</v>
      </c>
    </row>
    <row r="5460" spans="2:5" ht="50.1" customHeight="1">
      <c r="B5460" s="100">
        <v>87735</v>
      </c>
      <c r="C5460" s="105" t="s">
        <v>5485</v>
      </c>
      <c r="D5460" s="87" t="s">
        <v>6403</v>
      </c>
      <c r="E5460" s="103">
        <v>30.64</v>
      </c>
    </row>
    <row r="5461" spans="2:5" ht="50.1" customHeight="1">
      <c r="B5461" s="100">
        <v>87737</v>
      </c>
      <c r="C5461" s="105" t="s">
        <v>5486</v>
      </c>
      <c r="D5461" s="87" t="s">
        <v>6403</v>
      </c>
      <c r="E5461" s="103">
        <v>32.72</v>
      </c>
    </row>
    <row r="5462" spans="2:5" ht="50.1" customHeight="1">
      <c r="B5462" s="100">
        <v>87738</v>
      </c>
      <c r="C5462" s="105" t="s">
        <v>5487</v>
      </c>
      <c r="D5462" s="87" t="s">
        <v>6403</v>
      </c>
      <c r="E5462" s="103">
        <v>51.85</v>
      </c>
    </row>
    <row r="5463" spans="2:5" ht="50.1" customHeight="1">
      <c r="B5463" s="100">
        <v>87739</v>
      </c>
      <c r="C5463" s="105" t="s">
        <v>5488</v>
      </c>
      <c r="D5463" s="87" t="s">
        <v>6403</v>
      </c>
      <c r="E5463" s="103">
        <v>56.06</v>
      </c>
    </row>
    <row r="5464" spans="2:5" ht="50.1" customHeight="1">
      <c r="B5464" s="100">
        <v>87745</v>
      </c>
      <c r="C5464" s="105" t="s">
        <v>5489</v>
      </c>
      <c r="D5464" s="87" t="s">
        <v>6403</v>
      </c>
      <c r="E5464" s="103">
        <v>35.869999999999997</v>
      </c>
    </row>
    <row r="5465" spans="2:5" ht="50.1" customHeight="1">
      <c r="B5465" s="100">
        <v>87747</v>
      </c>
      <c r="C5465" s="105" t="s">
        <v>5490</v>
      </c>
      <c r="D5465" s="87" t="s">
        <v>6403</v>
      </c>
      <c r="E5465" s="103">
        <v>38.76</v>
      </c>
    </row>
    <row r="5466" spans="2:5" ht="50.1" customHeight="1">
      <c r="B5466" s="100">
        <v>87748</v>
      </c>
      <c r="C5466" s="105" t="s">
        <v>5491</v>
      </c>
      <c r="D5466" s="87" t="s">
        <v>6403</v>
      </c>
      <c r="E5466" s="103">
        <v>65.349999999999994</v>
      </c>
    </row>
    <row r="5467" spans="2:5" ht="50.1" customHeight="1">
      <c r="B5467" s="100">
        <v>87749</v>
      </c>
      <c r="C5467" s="105" t="s">
        <v>5492</v>
      </c>
      <c r="D5467" s="87" t="s">
        <v>6403</v>
      </c>
      <c r="E5467" s="103">
        <v>71.209999999999994</v>
      </c>
    </row>
    <row r="5468" spans="2:5" ht="50.1" customHeight="1">
      <c r="B5468" s="100">
        <v>87755</v>
      </c>
      <c r="C5468" s="105" t="s">
        <v>5493</v>
      </c>
      <c r="D5468" s="87" t="s">
        <v>6403</v>
      </c>
      <c r="E5468" s="103">
        <v>31.85</v>
      </c>
    </row>
    <row r="5469" spans="2:5" ht="50.1" customHeight="1">
      <c r="B5469" s="100">
        <v>87757</v>
      </c>
      <c r="C5469" s="105" t="s">
        <v>5494</v>
      </c>
      <c r="D5469" s="87" t="s">
        <v>6403</v>
      </c>
      <c r="E5469" s="103">
        <v>34.74</v>
      </c>
    </row>
    <row r="5470" spans="2:5" ht="50.1" customHeight="1">
      <c r="B5470" s="100">
        <v>87758</v>
      </c>
      <c r="C5470" s="105" t="s">
        <v>5495</v>
      </c>
      <c r="D5470" s="87" t="s">
        <v>6403</v>
      </c>
      <c r="E5470" s="103">
        <v>61.33</v>
      </c>
    </row>
    <row r="5471" spans="2:5" ht="50.1" customHeight="1">
      <c r="B5471" s="100">
        <v>87759</v>
      </c>
      <c r="C5471" s="105" t="s">
        <v>5496</v>
      </c>
      <c r="D5471" s="87" t="s">
        <v>6403</v>
      </c>
      <c r="E5471" s="103">
        <v>67.19</v>
      </c>
    </row>
    <row r="5472" spans="2:5" ht="50.1" customHeight="1">
      <c r="B5472" s="100">
        <v>87765</v>
      </c>
      <c r="C5472" s="105" t="s">
        <v>5497</v>
      </c>
      <c r="D5472" s="87" t="s">
        <v>6403</v>
      </c>
      <c r="E5472" s="103">
        <v>36.06</v>
      </c>
    </row>
    <row r="5473" spans="2:5" ht="50.1" customHeight="1">
      <c r="B5473" s="100">
        <v>87767</v>
      </c>
      <c r="C5473" s="105" t="s">
        <v>5498</v>
      </c>
      <c r="D5473" s="87" t="s">
        <v>6403</v>
      </c>
      <c r="E5473" s="103">
        <v>39.61</v>
      </c>
    </row>
    <row r="5474" spans="2:5" ht="50.1" customHeight="1">
      <c r="B5474" s="100">
        <v>87768</v>
      </c>
      <c r="C5474" s="105" t="s">
        <v>5499</v>
      </c>
      <c r="D5474" s="87" t="s">
        <v>6403</v>
      </c>
      <c r="E5474" s="103">
        <v>72.31</v>
      </c>
    </row>
    <row r="5475" spans="2:5" ht="50.1" customHeight="1">
      <c r="B5475" s="100">
        <v>87769</v>
      </c>
      <c r="C5475" s="105" t="s">
        <v>5500</v>
      </c>
      <c r="D5475" s="87" t="s">
        <v>6403</v>
      </c>
      <c r="E5475" s="103">
        <v>79.52</v>
      </c>
    </row>
    <row r="5476" spans="2:5" ht="50.1" customHeight="1">
      <c r="B5476" s="100">
        <v>88470</v>
      </c>
      <c r="C5476" s="105" t="s">
        <v>5501</v>
      </c>
      <c r="D5476" s="87" t="s">
        <v>6403</v>
      </c>
      <c r="E5476" s="103">
        <v>17.84</v>
      </c>
    </row>
    <row r="5477" spans="2:5" ht="50.1" customHeight="1">
      <c r="B5477" s="100">
        <v>88471</v>
      </c>
      <c r="C5477" s="105" t="s">
        <v>5502</v>
      </c>
      <c r="D5477" s="87" t="s">
        <v>6403</v>
      </c>
      <c r="E5477" s="103">
        <v>22.06</v>
      </c>
    </row>
    <row r="5478" spans="2:5" ht="50.1" customHeight="1">
      <c r="B5478" s="100">
        <v>88472</v>
      </c>
      <c r="C5478" s="105" t="s">
        <v>5503</v>
      </c>
      <c r="D5478" s="87" t="s">
        <v>6403</v>
      </c>
      <c r="E5478" s="103">
        <v>25.37</v>
      </c>
    </row>
    <row r="5479" spans="2:5" ht="50.1" customHeight="1">
      <c r="B5479" s="100">
        <v>88476</v>
      </c>
      <c r="C5479" s="105" t="s">
        <v>5504</v>
      </c>
      <c r="D5479" s="87" t="s">
        <v>6403</v>
      </c>
      <c r="E5479" s="103">
        <v>15.08</v>
      </c>
    </row>
    <row r="5480" spans="2:5" ht="50.1" customHeight="1">
      <c r="B5480" s="100">
        <v>88477</v>
      </c>
      <c r="C5480" s="105" t="s">
        <v>5505</v>
      </c>
      <c r="D5480" s="87" t="s">
        <v>6403</v>
      </c>
      <c r="E5480" s="103">
        <v>20.51</v>
      </c>
    </row>
    <row r="5481" spans="2:5" ht="50.1" customHeight="1">
      <c r="B5481" s="100">
        <v>88478</v>
      </c>
      <c r="C5481" s="105" t="s">
        <v>5506</v>
      </c>
      <c r="D5481" s="87" t="s">
        <v>6403</v>
      </c>
      <c r="E5481" s="103">
        <v>24.93</v>
      </c>
    </row>
    <row r="5482" spans="2:5" ht="50.1" customHeight="1">
      <c r="B5482" s="100">
        <v>90900</v>
      </c>
      <c r="C5482" s="105" t="s">
        <v>5507</v>
      </c>
      <c r="D5482" s="87" t="s">
        <v>6403</v>
      </c>
      <c r="E5482" s="103">
        <v>54.9</v>
      </c>
    </row>
    <row r="5483" spans="2:5" ht="50.1" customHeight="1">
      <c r="B5483" s="100">
        <v>90902</v>
      </c>
      <c r="C5483" s="105" t="s">
        <v>5508</v>
      </c>
      <c r="D5483" s="87" t="s">
        <v>6403</v>
      </c>
      <c r="E5483" s="103">
        <v>58.97</v>
      </c>
    </row>
    <row r="5484" spans="2:5" ht="50.1" customHeight="1">
      <c r="B5484" s="100">
        <v>90903</v>
      </c>
      <c r="C5484" s="105" t="s">
        <v>5509</v>
      </c>
      <c r="D5484" s="87" t="s">
        <v>6403</v>
      </c>
      <c r="E5484" s="103">
        <v>96.42</v>
      </c>
    </row>
    <row r="5485" spans="2:5" ht="50.1" customHeight="1">
      <c r="B5485" s="100">
        <v>90904</v>
      </c>
      <c r="C5485" s="105" t="s">
        <v>5510</v>
      </c>
      <c r="D5485" s="87" t="s">
        <v>6403</v>
      </c>
      <c r="E5485" s="103">
        <v>104.67</v>
      </c>
    </row>
    <row r="5486" spans="2:5" ht="50.1" customHeight="1">
      <c r="B5486" s="100">
        <v>90910</v>
      </c>
      <c r="C5486" s="105" t="s">
        <v>5511</v>
      </c>
      <c r="D5486" s="87" t="s">
        <v>6403</v>
      </c>
      <c r="E5486" s="103">
        <v>57.96</v>
      </c>
    </row>
    <row r="5487" spans="2:5" ht="50.1" customHeight="1">
      <c r="B5487" s="100">
        <v>90912</v>
      </c>
      <c r="C5487" s="105" t="s">
        <v>5512</v>
      </c>
      <c r="D5487" s="87" t="s">
        <v>6403</v>
      </c>
      <c r="E5487" s="103">
        <v>62.39</v>
      </c>
    </row>
    <row r="5488" spans="2:5" ht="50.1" customHeight="1">
      <c r="B5488" s="100">
        <v>90913</v>
      </c>
      <c r="C5488" s="105" t="s">
        <v>5513</v>
      </c>
      <c r="D5488" s="87" t="s">
        <v>6403</v>
      </c>
      <c r="E5488" s="103">
        <v>103.18</v>
      </c>
    </row>
    <row r="5489" spans="2:5" ht="50.1" customHeight="1">
      <c r="B5489" s="100">
        <v>90914</v>
      </c>
      <c r="C5489" s="105" t="s">
        <v>5514</v>
      </c>
      <c r="D5489" s="87" t="s">
        <v>6403</v>
      </c>
      <c r="E5489" s="103">
        <v>112.16</v>
      </c>
    </row>
    <row r="5490" spans="2:5" ht="50.1" customHeight="1">
      <c r="B5490" s="100">
        <v>90920</v>
      </c>
      <c r="C5490" s="105" t="s">
        <v>5515</v>
      </c>
      <c r="D5490" s="87" t="s">
        <v>6403</v>
      </c>
      <c r="E5490" s="103">
        <v>63.64</v>
      </c>
    </row>
    <row r="5491" spans="2:5" ht="50.1" customHeight="1">
      <c r="B5491" s="100">
        <v>90922</v>
      </c>
      <c r="C5491" s="105" t="s">
        <v>5516</v>
      </c>
      <c r="D5491" s="87" t="s">
        <v>6403</v>
      </c>
      <c r="E5491" s="103">
        <v>68.73</v>
      </c>
    </row>
    <row r="5492" spans="2:5" ht="50.1" customHeight="1">
      <c r="B5492" s="100">
        <v>90923</v>
      </c>
      <c r="C5492" s="105" t="s">
        <v>5517</v>
      </c>
      <c r="D5492" s="87" t="s">
        <v>6403</v>
      </c>
      <c r="E5492" s="103">
        <v>115.63</v>
      </c>
    </row>
    <row r="5493" spans="2:5" ht="50.1" customHeight="1">
      <c r="B5493" s="100">
        <v>90924</v>
      </c>
      <c r="C5493" s="105" t="s">
        <v>5518</v>
      </c>
      <c r="D5493" s="87" t="s">
        <v>6403</v>
      </c>
      <c r="E5493" s="103">
        <v>125.96</v>
      </c>
    </row>
    <row r="5494" spans="2:5" ht="50.1" customHeight="1">
      <c r="B5494" s="100">
        <v>90930</v>
      </c>
      <c r="C5494" s="105" t="s">
        <v>5519</v>
      </c>
      <c r="D5494" s="87" t="s">
        <v>6403</v>
      </c>
      <c r="E5494" s="103">
        <v>50.02</v>
      </c>
    </row>
    <row r="5495" spans="2:5" ht="50.1" customHeight="1">
      <c r="B5495" s="100">
        <v>90932</v>
      </c>
      <c r="C5495" s="105" t="s">
        <v>5520</v>
      </c>
      <c r="D5495" s="87" t="s">
        <v>6403</v>
      </c>
      <c r="E5495" s="103">
        <v>54.09</v>
      </c>
    </row>
    <row r="5496" spans="2:5" ht="50.1" customHeight="1">
      <c r="B5496" s="100">
        <v>90933</v>
      </c>
      <c r="C5496" s="105" t="s">
        <v>5521</v>
      </c>
      <c r="D5496" s="87" t="s">
        <v>6403</v>
      </c>
      <c r="E5496" s="103">
        <v>91.54</v>
      </c>
    </row>
    <row r="5497" spans="2:5" ht="50.1" customHeight="1">
      <c r="B5497" s="100">
        <v>90934</v>
      </c>
      <c r="C5497" s="105" t="s">
        <v>5522</v>
      </c>
      <c r="D5497" s="87" t="s">
        <v>6403</v>
      </c>
      <c r="E5497" s="103">
        <v>99.79</v>
      </c>
    </row>
    <row r="5498" spans="2:5" ht="50.1" customHeight="1">
      <c r="B5498" s="100">
        <v>90940</v>
      </c>
      <c r="C5498" s="105" t="s">
        <v>5523</v>
      </c>
      <c r="D5498" s="87" t="s">
        <v>6403</v>
      </c>
      <c r="E5498" s="103">
        <v>53.11</v>
      </c>
    </row>
    <row r="5499" spans="2:5" ht="50.1" customHeight="1">
      <c r="B5499" s="100">
        <v>90942</v>
      </c>
      <c r="C5499" s="105" t="s">
        <v>5524</v>
      </c>
      <c r="D5499" s="87" t="s">
        <v>6403</v>
      </c>
      <c r="E5499" s="103">
        <v>57.54</v>
      </c>
    </row>
    <row r="5500" spans="2:5" ht="50.1" customHeight="1">
      <c r="B5500" s="100">
        <v>90943</v>
      </c>
      <c r="C5500" s="105" t="s">
        <v>5525</v>
      </c>
      <c r="D5500" s="87" t="s">
        <v>6403</v>
      </c>
      <c r="E5500" s="103">
        <v>98.33</v>
      </c>
    </row>
    <row r="5501" spans="2:5" ht="50.1" customHeight="1">
      <c r="B5501" s="100">
        <v>90944</v>
      </c>
      <c r="C5501" s="105" t="s">
        <v>5526</v>
      </c>
      <c r="D5501" s="87" t="s">
        <v>6403</v>
      </c>
      <c r="E5501" s="103">
        <v>107.31</v>
      </c>
    </row>
    <row r="5502" spans="2:5" ht="50.1" customHeight="1">
      <c r="B5502" s="100">
        <v>90950</v>
      </c>
      <c r="C5502" s="105" t="s">
        <v>5527</v>
      </c>
      <c r="D5502" s="87" t="s">
        <v>6403</v>
      </c>
      <c r="E5502" s="103">
        <v>58.76</v>
      </c>
    </row>
    <row r="5503" spans="2:5" ht="50.1" customHeight="1">
      <c r="B5503" s="100">
        <v>90952</v>
      </c>
      <c r="C5503" s="105" t="s">
        <v>5528</v>
      </c>
      <c r="D5503" s="87" t="s">
        <v>6403</v>
      </c>
      <c r="E5503" s="103">
        <v>63.85</v>
      </c>
    </row>
    <row r="5504" spans="2:5" ht="50.1" customHeight="1">
      <c r="B5504" s="100">
        <v>90953</v>
      </c>
      <c r="C5504" s="105" t="s">
        <v>5529</v>
      </c>
      <c r="D5504" s="87" t="s">
        <v>6403</v>
      </c>
      <c r="E5504" s="103">
        <v>110.75</v>
      </c>
    </row>
    <row r="5505" spans="2:5" ht="50.1" customHeight="1">
      <c r="B5505" s="100">
        <v>90954</v>
      </c>
      <c r="C5505" s="105" t="s">
        <v>5530</v>
      </c>
      <c r="D5505" s="87" t="s">
        <v>6403</v>
      </c>
      <c r="E5505" s="103">
        <v>121.08</v>
      </c>
    </row>
    <row r="5506" spans="2:5" ht="50.1" customHeight="1">
      <c r="B5506" s="100">
        <v>94438</v>
      </c>
      <c r="C5506" s="105" t="s">
        <v>5531</v>
      </c>
      <c r="D5506" s="87" t="s">
        <v>6403</v>
      </c>
      <c r="E5506" s="103">
        <v>30.36</v>
      </c>
    </row>
    <row r="5507" spans="2:5" ht="50.1" customHeight="1">
      <c r="B5507" s="100">
        <v>94439</v>
      </c>
      <c r="C5507" s="105" t="s">
        <v>5532</v>
      </c>
      <c r="D5507" s="87" t="s">
        <v>6403</v>
      </c>
      <c r="E5507" s="103">
        <v>33.729999999999997</v>
      </c>
    </row>
    <row r="5508" spans="2:5" ht="50.1" customHeight="1">
      <c r="B5508" s="100">
        <v>94779</v>
      </c>
      <c r="C5508" s="105" t="s">
        <v>5533</v>
      </c>
      <c r="D5508" s="87" t="s">
        <v>6403</v>
      </c>
      <c r="E5508" s="103">
        <v>29.53</v>
      </c>
    </row>
    <row r="5509" spans="2:5" ht="50.1" customHeight="1">
      <c r="B5509" s="100">
        <v>94782</v>
      </c>
      <c r="C5509" s="105" t="s">
        <v>5534</v>
      </c>
      <c r="D5509" s="87" t="s">
        <v>6403</v>
      </c>
      <c r="E5509" s="103">
        <v>33.270000000000003</v>
      </c>
    </row>
    <row r="5510" spans="2:5" ht="50.1" customHeight="1">
      <c r="B5510" s="100">
        <v>72190</v>
      </c>
      <c r="C5510" s="105" t="s">
        <v>5535</v>
      </c>
      <c r="D5510" s="87" t="s">
        <v>6581</v>
      </c>
      <c r="E5510" s="103">
        <v>23.59</v>
      </c>
    </row>
    <row r="5511" spans="2:5" ht="50.1" customHeight="1">
      <c r="B5511" s="100">
        <v>87871</v>
      </c>
      <c r="C5511" s="105" t="s">
        <v>5536</v>
      </c>
      <c r="D5511" s="87" t="s">
        <v>6403</v>
      </c>
      <c r="E5511" s="103">
        <v>12.17</v>
      </c>
    </row>
    <row r="5512" spans="2:5" ht="50.1" customHeight="1">
      <c r="B5512" s="100">
        <v>87872</v>
      </c>
      <c r="C5512" s="105" t="s">
        <v>5537</v>
      </c>
      <c r="D5512" s="87" t="s">
        <v>6403</v>
      </c>
      <c r="E5512" s="103">
        <v>11.68</v>
      </c>
    </row>
    <row r="5513" spans="2:5" ht="50.1" customHeight="1">
      <c r="B5513" s="100">
        <v>87873</v>
      </c>
      <c r="C5513" s="105" t="s">
        <v>5538</v>
      </c>
      <c r="D5513" s="87" t="s">
        <v>6403</v>
      </c>
      <c r="E5513" s="103">
        <v>4.32</v>
      </c>
    </row>
    <row r="5514" spans="2:5" ht="50.1" customHeight="1">
      <c r="B5514" s="100">
        <v>87874</v>
      </c>
      <c r="C5514" s="105" t="s">
        <v>5539</v>
      </c>
      <c r="D5514" s="87" t="s">
        <v>6403</v>
      </c>
      <c r="E5514" s="103">
        <v>4.24</v>
      </c>
    </row>
    <row r="5515" spans="2:5" ht="50.1" customHeight="1">
      <c r="B5515" s="100">
        <v>87876</v>
      </c>
      <c r="C5515" s="105" t="s">
        <v>5540</v>
      </c>
      <c r="D5515" s="87" t="s">
        <v>6403</v>
      </c>
      <c r="E5515" s="103">
        <v>6.35</v>
      </c>
    </row>
    <row r="5516" spans="2:5" ht="50.1" customHeight="1">
      <c r="B5516" s="100">
        <v>87877</v>
      </c>
      <c r="C5516" s="105" t="s">
        <v>5541</v>
      </c>
      <c r="D5516" s="87" t="s">
        <v>6403</v>
      </c>
      <c r="E5516" s="103">
        <v>6.13</v>
      </c>
    </row>
    <row r="5517" spans="2:5" ht="50.1" customHeight="1">
      <c r="B5517" s="100">
        <v>87878</v>
      </c>
      <c r="C5517" s="105" t="s">
        <v>5542</v>
      </c>
      <c r="D5517" s="87" t="s">
        <v>6403</v>
      </c>
      <c r="E5517" s="103">
        <v>2.91</v>
      </c>
    </row>
    <row r="5518" spans="2:5" ht="50.1" customHeight="1">
      <c r="B5518" s="100">
        <v>87879</v>
      </c>
      <c r="C5518" s="105" t="s">
        <v>5543</v>
      </c>
      <c r="D5518" s="87" t="s">
        <v>6403</v>
      </c>
      <c r="E5518" s="103">
        <v>2.61</v>
      </c>
    </row>
    <row r="5519" spans="2:5" ht="50.1" customHeight="1">
      <c r="B5519" s="100">
        <v>87881</v>
      </c>
      <c r="C5519" s="105" t="s">
        <v>5544</v>
      </c>
      <c r="D5519" s="87" t="s">
        <v>6403</v>
      </c>
      <c r="E5519" s="103">
        <v>4.25</v>
      </c>
    </row>
    <row r="5520" spans="2:5" ht="50.1" customHeight="1">
      <c r="B5520" s="100">
        <v>87882</v>
      </c>
      <c r="C5520" s="105" t="s">
        <v>5545</v>
      </c>
      <c r="D5520" s="87" t="s">
        <v>6403</v>
      </c>
      <c r="E5520" s="103">
        <v>4.17</v>
      </c>
    </row>
    <row r="5521" spans="2:5" ht="50.1" customHeight="1">
      <c r="B5521" s="100">
        <v>87884</v>
      </c>
      <c r="C5521" s="105" t="s">
        <v>5546</v>
      </c>
      <c r="D5521" s="87" t="s">
        <v>6403</v>
      </c>
      <c r="E5521" s="103">
        <v>6.28</v>
      </c>
    </row>
    <row r="5522" spans="2:5" ht="50.1" customHeight="1">
      <c r="B5522" s="100">
        <v>87885</v>
      </c>
      <c r="C5522" s="105" t="s">
        <v>5547</v>
      </c>
      <c r="D5522" s="87" t="s">
        <v>6403</v>
      </c>
      <c r="E5522" s="103">
        <v>6.06</v>
      </c>
    </row>
    <row r="5523" spans="2:5" ht="50.1" customHeight="1">
      <c r="B5523" s="100">
        <v>87886</v>
      </c>
      <c r="C5523" s="105" t="s">
        <v>5548</v>
      </c>
      <c r="D5523" s="87" t="s">
        <v>6403</v>
      </c>
      <c r="E5523" s="103">
        <v>17.02</v>
      </c>
    </row>
    <row r="5524" spans="2:5" ht="50.1" customHeight="1">
      <c r="B5524" s="100">
        <v>87887</v>
      </c>
      <c r="C5524" s="105" t="s">
        <v>5549</v>
      </c>
      <c r="D5524" s="87" t="s">
        <v>6403</v>
      </c>
      <c r="E5524" s="103">
        <v>16.53</v>
      </c>
    </row>
    <row r="5525" spans="2:5" ht="50.1" customHeight="1">
      <c r="B5525" s="100">
        <v>87888</v>
      </c>
      <c r="C5525" s="105" t="s">
        <v>5550</v>
      </c>
      <c r="D5525" s="87" t="s">
        <v>6403</v>
      </c>
      <c r="E5525" s="103">
        <v>5.33</v>
      </c>
    </row>
    <row r="5526" spans="2:5" ht="50.1" customHeight="1">
      <c r="B5526" s="100">
        <v>87889</v>
      </c>
      <c r="C5526" s="105" t="s">
        <v>5551</v>
      </c>
      <c r="D5526" s="87" t="s">
        <v>6403</v>
      </c>
      <c r="E5526" s="103">
        <v>5.25</v>
      </c>
    </row>
    <row r="5527" spans="2:5" ht="50.1" customHeight="1">
      <c r="B5527" s="100">
        <v>87891</v>
      </c>
      <c r="C5527" s="105" t="s">
        <v>5552</v>
      </c>
      <c r="D5527" s="87" t="s">
        <v>6403</v>
      </c>
      <c r="E5527" s="103">
        <v>7.36</v>
      </c>
    </row>
    <row r="5528" spans="2:5" ht="50.1" customHeight="1">
      <c r="B5528" s="100">
        <v>87892</v>
      </c>
      <c r="C5528" s="105" t="s">
        <v>5553</v>
      </c>
      <c r="D5528" s="87" t="s">
        <v>6403</v>
      </c>
      <c r="E5528" s="103">
        <v>7.14</v>
      </c>
    </row>
    <row r="5529" spans="2:5" ht="50.1" customHeight="1">
      <c r="B5529" s="100">
        <v>87893</v>
      </c>
      <c r="C5529" s="105" t="s">
        <v>5554</v>
      </c>
      <c r="D5529" s="87" t="s">
        <v>6403</v>
      </c>
      <c r="E5529" s="103">
        <v>4.6500000000000004</v>
      </c>
    </row>
    <row r="5530" spans="2:5" ht="50.1" customHeight="1">
      <c r="B5530" s="100">
        <v>87894</v>
      </c>
      <c r="C5530" s="105" t="s">
        <v>5555</v>
      </c>
      <c r="D5530" s="87" t="s">
        <v>6403</v>
      </c>
      <c r="E5530" s="103">
        <v>4.3499999999999996</v>
      </c>
    </row>
    <row r="5531" spans="2:5" ht="50.1" customHeight="1">
      <c r="B5531" s="100">
        <v>87896</v>
      </c>
      <c r="C5531" s="105" t="s">
        <v>5556</v>
      </c>
      <c r="D5531" s="87" t="s">
        <v>6403</v>
      </c>
      <c r="E5531" s="103">
        <v>4.2300000000000004</v>
      </c>
    </row>
    <row r="5532" spans="2:5" ht="50.1" customHeight="1">
      <c r="B5532" s="100">
        <v>87897</v>
      </c>
      <c r="C5532" s="105" t="s">
        <v>5557</v>
      </c>
      <c r="D5532" s="87" t="s">
        <v>6403</v>
      </c>
      <c r="E5532" s="103">
        <v>3.93</v>
      </c>
    </row>
    <row r="5533" spans="2:5" ht="50.1" customHeight="1">
      <c r="B5533" s="100">
        <v>87899</v>
      </c>
      <c r="C5533" s="105" t="s">
        <v>5558</v>
      </c>
      <c r="D5533" s="87" t="s">
        <v>6403</v>
      </c>
      <c r="E5533" s="103">
        <v>6.22</v>
      </c>
    </row>
    <row r="5534" spans="2:5" ht="50.1" customHeight="1">
      <c r="B5534" s="100">
        <v>87900</v>
      </c>
      <c r="C5534" s="105" t="s">
        <v>5559</v>
      </c>
      <c r="D5534" s="87" t="s">
        <v>6403</v>
      </c>
      <c r="E5534" s="103">
        <v>6.14</v>
      </c>
    </row>
    <row r="5535" spans="2:5" ht="50.1" customHeight="1">
      <c r="B5535" s="100">
        <v>87902</v>
      </c>
      <c r="C5535" s="105" t="s">
        <v>5560</v>
      </c>
      <c r="D5535" s="87" t="s">
        <v>6403</v>
      </c>
      <c r="E5535" s="103">
        <v>8.25</v>
      </c>
    </row>
    <row r="5536" spans="2:5" ht="50.1" customHeight="1">
      <c r="B5536" s="100">
        <v>87903</v>
      </c>
      <c r="C5536" s="105" t="s">
        <v>5561</v>
      </c>
      <c r="D5536" s="87" t="s">
        <v>6403</v>
      </c>
      <c r="E5536" s="103">
        <v>8.0299999999999994</v>
      </c>
    </row>
    <row r="5537" spans="2:5" ht="50.1" customHeight="1">
      <c r="B5537" s="100">
        <v>87904</v>
      </c>
      <c r="C5537" s="105" t="s">
        <v>5562</v>
      </c>
      <c r="D5537" s="87" t="s">
        <v>6403</v>
      </c>
      <c r="E5537" s="103">
        <v>6.13</v>
      </c>
    </row>
    <row r="5538" spans="2:5" ht="50.1" customHeight="1">
      <c r="B5538" s="100">
        <v>87905</v>
      </c>
      <c r="C5538" s="105" t="s">
        <v>5563</v>
      </c>
      <c r="D5538" s="87" t="s">
        <v>6403</v>
      </c>
      <c r="E5538" s="103">
        <v>5.83</v>
      </c>
    </row>
    <row r="5539" spans="2:5" ht="50.1" customHeight="1">
      <c r="B5539" s="100">
        <v>87907</v>
      </c>
      <c r="C5539" s="105" t="s">
        <v>5564</v>
      </c>
      <c r="D5539" s="87" t="s">
        <v>6403</v>
      </c>
      <c r="E5539" s="103">
        <v>5.52</v>
      </c>
    </row>
    <row r="5540" spans="2:5" ht="50.1" customHeight="1">
      <c r="B5540" s="100">
        <v>87908</v>
      </c>
      <c r="C5540" s="105" t="s">
        <v>5565</v>
      </c>
      <c r="D5540" s="87" t="s">
        <v>6403</v>
      </c>
      <c r="E5540" s="103">
        <v>5.22</v>
      </c>
    </row>
    <row r="5541" spans="2:5" ht="50.1" customHeight="1">
      <c r="B5541" s="100">
        <v>87910</v>
      </c>
      <c r="C5541" s="105" t="s">
        <v>5566</v>
      </c>
      <c r="D5541" s="87" t="s">
        <v>6403</v>
      </c>
      <c r="E5541" s="103">
        <v>16.75</v>
      </c>
    </row>
    <row r="5542" spans="2:5" ht="50.1" customHeight="1">
      <c r="B5542" s="100">
        <v>87911</v>
      </c>
      <c r="C5542" s="105" t="s">
        <v>5567</v>
      </c>
      <c r="D5542" s="87" t="s">
        <v>6403</v>
      </c>
      <c r="E5542" s="103">
        <v>16.260000000000002</v>
      </c>
    </row>
    <row r="5543" spans="2:5" ht="50.1" customHeight="1">
      <c r="B5543" s="100">
        <v>5991</v>
      </c>
      <c r="C5543" s="105" t="s">
        <v>5568</v>
      </c>
      <c r="D5543" s="87" t="s">
        <v>6403</v>
      </c>
      <c r="E5543" s="103">
        <v>36.76</v>
      </c>
    </row>
    <row r="5544" spans="2:5" ht="50.1" customHeight="1">
      <c r="B5544" s="100">
        <v>84023</v>
      </c>
      <c r="C5544" s="105" t="s">
        <v>5569</v>
      </c>
      <c r="D5544" s="87" t="s">
        <v>6403</v>
      </c>
      <c r="E5544" s="103">
        <v>34.42</v>
      </c>
    </row>
    <row r="5545" spans="2:5" ht="50.1" customHeight="1">
      <c r="B5545" s="100">
        <v>84024</v>
      </c>
      <c r="C5545" s="105" t="s">
        <v>5570</v>
      </c>
      <c r="D5545" s="87" t="s">
        <v>6403</v>
      </c>
      <c r="E5545" s="103">
        <v>32.65</v>
      </c>
    </row>
    <row r="5546" spans="2:5" ht="50.1" customHeight="1">
      <c r="B5546" s="100">
        <v>84026</v>
      </c>
      <c r="C5546" s="105" t="s">
        <v>5571</v>
      </c>
      <c r="D5546" s="87" t="s">
        <v>6403</v>
      </c>
      <c r="E5546" s="103">
        <v>40.619999999999997</v>
      </c>
    </row>
    <row r="5547" spans="2:5" ht="50.1" customHeight="1">
      <c r="B5547" s="100">
        <v>84027</v>
      </c>
      <c r="C5547" s="105" t="s">
        <v>5572</v>
      </c>
      <c r="D5547" s="87" t="s">
        <v>6403</v>
      </c>
      <c r="E5547" s="103">
        <v>27.68</v>
      </c>
    </row>
    <row r="5548" spans="2:5" ht="50.1" customHeight="1">
      <c r="B5548" s="100">
        <v>84028</v>
      </c>
      <c r="C5548" s="105" t="s">
        <v>5573</v>
      </c>
      <c r="D5548" s="87" t="s">
        <v>6403</v>
      </c>
      <c r="E5548" s="104">
        <v>47.62</v>
      </c>
    </row>
    <row r="5549" spans="2:5" ht="50.1" customHeight="1">
      <c r="B5549" s="100">
        <v>84072</v>
      </c>
      <c r="C5549" s="105" t="s">
        <v>5574</v>
      </c>
      <c r="D5549" s="87" t="s">
        <v>6403</v>
      </c>
      <c r="E5549" s="104">
        <v>28.06</v>
      </c>
    </row>
    <row r="5550" spans="2:5" ht="50.1" customHeight="1">
      <c r="B5550" s="100">
        <v>87411</v>
      </c>
      <c r="C5550" s="105" t="s">
        <v>5575</v>
      </c>
      <c r="D5550" s="87" t="s">
        <v>6403</v>
      </c>
      <c r="E5550" s="103">
        <v>11.83</v>
      </c>
    </row>
    <row r="5551" spans="2:5" ht="50.1" customHeight="1">
      <c r="B5551" s="100">
        <v>87412</v>
      </c>
      <c r="C5551" s="105" t="s">
        <v>5576</v>
      </c>
      <c r="D5551" s="87" t="s">
        <v>6403</v>
      </c>
      <c r="E5551" s="103">
        <v>16.739999999999998</v>
      </c>
    </row>
    <row r="5552" spans="2:5" ht="50.1" customHeight="1">
      <c r="B5552" s="100">
        <v>87413</v>
      </c>
      <c r="C5552" s="105" t="s">
        <v>5577</v>
      </c>
      <c r="D5552" s="87" t="s">
        <v>6403</v>
      </c>
      <c r="E5552" s="103">
        <v>19.54</v>
      </c>
    </row>
    <row r="5553" spans="2:5" ht="50.1" customHeight="1">
      <c r="B5553" s="100">
        <v>87414</v>
      </c>
      <c r="C5553" s="105" t="s">
        <v>5578</v>
      </c>
      <c r="D5553" s="87" t="s">
        <v>6403</v>
      </c>
      <c r="E5553" s="103">
        <v>17.649999999999999</v>
      </c>
    </row>
    <row r="5554" spans="2:5" ht="50.1" customHeight="1">
      <c r="B5554" s="100">
        <v>87415</v>
      </c>
      <c r="C5554" s="105" t="s">
        <v>5579</v>
      </c>
      <c r="D5554" s="87" t="s">
        <v>6403</v>
      </c>
      <c r="E5554" s="103">
        <v>22.42</v>
      </c>
    </row>
    <row r="5555" spans="2:5" ht="50.1" customHeight="1">
      <c r="B5555" s="100">
        <v>87416</v>
      </c>
      <c r="C5555" s="105" t="s">
        <v>5580</v>
      </c>
      <c r="D5555" s="87" t="s">
        <v>6403</v>
      </c>
      <c r="E5555" s="103">
        <v>25.4</v>
      </c>
    </row>
    <row r="5556" spans="2:5" ht="50.1" customHeight="1">
      <c r="B5556" s="100">
        <v>87417</v>
      </c>
      <c r="C5556" s="105" t="s">
        <v>5581</v>
      </c>
      <c r="D5556" s="87" t="s">
        <v>6403</v>
      </c>
      <c r="E5556" s="103">
        <v>12.51</v>
      </c>
    </row>
    <row r="5557" spans="2:5" ht="50.1" customHeight="1">
      <c r="B5557" s="100">
        <v>87418</v>
      </c>
      <c r="C5557" s="105" t="s">
        <v>5582</v>
      </c>
      <c r="D5557" s="87" t="s">
        <v>6403</v>
      </c>
      <c r="E5557" s="103">
        <v>12.88</v>
      </c>
    </row>
    <row r="5558" spans="2:5" ht="50.1" customHeight="1">
      <c r="B5558" s="100">
        <v>87419</v>
      </c>
      <c r="C5558" s="105" t="s">
        <v>5583</v>
      </c>
      <c r="D5558" s="87" t="s">
        <v>6403</v>
      </c>
      <c r="E5558" s="103">
        <v>13.94</v>
      </c>
    </row>
    <row r="5559" spans="2:5" ht="50.1" customHeight="1">
      <c r="B5559" s="100">
        <v>87420</v>
      </c>
      <c r="C5559" s="105" t="s">
        <v>5584</v>
      </c>
      <c r="D5559" s="87" t="s">
        <v>6403</v>
      </c>
      <c r="E5559" s="103">
        <v>18.88</v>
      </c>
    </row>
    <row r="5560" spans="2:5" ht="50.1" customHeight="1">
      <c r="B5560" s="100">
        <v>87421</v>
      </c>
      <c r="C5560" s="105" t="s">
        <v>5585</v>
      </c>
      <c r="D5560" s="87" t="s">
        <v>6403</v>
      </c>
      <c r="E5560" s="103">
        <v>19.25</v>
      </c>
    </row>
    <row r="5561" spans="2:5" ht="50.1" customHeight="1">
      <c r="B5561" s="100">
        <v>87422</v>
      </c>
      <c r="C5561" s="105" t="s">
        <v>5586</v>
      </c>
      <c r="D5561" s="87" t="s">
        <v>6403</v>
      </c>
      <c r="E5561" s="103">
        <v>20.309999999999999</v>
      </c>
    </row>
    <row r="5562" spans="2:5" ht="50.1" customHeight="1">
      <c r="B5562" s="100">
        <v>87423</v>
      </c>
      <c r="C5562" s="105" t="s">
        <v>5587</v>
      </c>
      <c r="D5562" s="87" t="s">
        <v>6403</v>
      </c>
      <c r="E5562" s="103">
        <v>24.85</v>
      </c>
    </row>
    <row r="5563" spans="2:5" ht="50.1" customHeight="1">
      <c r="B5563" s="100">
        <v>87424</v>
      </c>
      <c r="C5563" s="105" t="s">
        <v>5588</v>
      </c>
      <c r="D5563" s="87" t="s">
        <v>6403</v>
      </c>
      <c r="E5563" s="103">
        <v>25.4</v>
      </c>
    </row>
    <row r="5564" spans="2:5" ht="50.1" customHeight="1">
      <c r="B5564" s="100">
        <v>87425</v>
      </c>
      <c r="C5564" s="105" t="s">
        <v>5589</v>
      </c>
      <c r="D5564" s="87" t="s">
        <v>6403</v>
      </c>
      <c r="E5564" s="103">
        <v>26.28</v>
      </c>
    </row>
    <row r="5565" spans="2:5" ht="50.1" customHeight="1">
      <c r="B5565" s="100">
        <v>87426</v>
      </c>
      <c r="C5565" s="105" t="s">
        <v>5590</v>
      </c>
      <c r="D5565" s="87" t="s">
        <v>6403</v>
      </c>
      <c r="E5565" s="103">
        <v>29.3</v>
      </c>
    </row>
    <row r="5566" spans="2:5" ht="50.1" customHeight="1">
      <c r="B5566" s="100">
        <v>87427</v>
      </c>
      <c r="C5566" s="105" t="s">
        <v>5591</v>
      </c>
      <c r="D5566" s="87" t="s">
        <v>6403</v>
      </c>
      <c r="E5566" s="103">
        <v>29.85</v>
      </c>
    </row>
    <row r="5567" spans="2:5" ht="50.1" customHeight="1">
      <c r="B5567" s="100">
        <v>87428</v>
      </c>
      <c r="C5567" s="105" t="s">
        <v>5592</v>
      </c>
      <c r="D5567" s="87" t="s">
        <v>6403</v>
      </c>
      <c r="E5567" s="103">
        <v>30.72</v>
      </c>
    </row>
    <row r="5568" spans="2:5" ht="50.1" customHeight="1">
      <c r="B5568" s="100">
        <v>87429</v>
      </c>
      <c r="C5568" s="105" t="s">
        <v>5593</v>
      </c>
      <c r="D5568" s="87" t="s">
        <v>6403</v>
      </c>
      <c r="E5568" s="103">
        <v>14.22</v>
      </c>
    </row>
    <row r="5569" spans="2:5" ht="50.1" customHeight="1">
      <c r="B5569" s="100">
        <v>87430</v>
      </c>
      <c r="C5569" s="105" t="s">
        <v>5594</v>
      </c>
      <c r="D5569" s="87" t="s">
        <v>6403</v>
      </c>
      <c r="E5569" s="103">
        <v>14.59</v>
      </c>
    </row>
    <row r="5570" spans="2:5" ht="50.1" customHeight="1">
      <c r="B5570" s="100">
        <v>87431</v>
      </c>
      <c r="C5570" s="105" t="s">
        <v>5595</v>
      </c>
      <c r="D5570" s="87" t="s">
        <v>6403</v>
      </c>
      <c r="E5570" s="103">
        <v>14.77</v>
      </c>
    </row>
    <row r="5571" spans="2:5" ht="50.1" customHeight="1">
      <c r="B5571" s="100">
        <v>87432</v>
      </c>
      <c r="C5571" s="105" t="s">
        <v>5596</v>
      </c>
      <c r="D5571" s="87" t="s">
        <v>6403</v>
      </c>
      <c r="E5571" s="103">
        <v>20.69</v>
      </c>
    </row>
    <row r="5572" spans="2:5" ht="50.1" customHeight="1">
      <c r="B5572" s="100">
        <v>87433</v>
      </c>
      <c r="C5572" s="105" t="s">
        <v>5597</v>
      </c>
      <c r="D5572" s="87" t="s">
        <v>6403</v>
      </c>
      <c r="E5572" s="103">
        <v>21.43</v>
      </c>
    </row>
    <row r="5573" spans="2:5" ht="50.1" customHeight="1">
      <c r="B5573" s="100">
        <v>87434</v>
      </c>
      <c r="C5573" s="105" t="s">
        <v>5598</v>
      </c>
      <c r="D5573" s="87" t="s">
        <v>6403</v>
      </c>
      <c r="E5573" s="104">
        <v>21.92</v>
      </c>
    </row>
    <row r="5574" spans="2:5" ht="50.1" customHeight="1">
      <c r="B5574" s="100">
        <v>87435</v>
      </c>
      <c r="C5574" s="105" t="s">
        <v>5599</v>
      </c>
      <c r="D5574" s="87" t="s">
        <v>6403</v>
      </c>
      <c r="E5574" s="104">
        <v>22.98</v>
      </c>
    </row>
    <row r="5575" spans="2:5" ht="50.1" customHeight="1">
      <c r="B5575" s="87">
        <v>87436</v>
      </c>
      <c r="C5575" s="105" t="s">
        <v>5600</v>
      </c>
      <c r="D5575" s="87" t="s">
        <v>6403</v>
      </c>
      <c r="E5575" s="103">
        <v>24.22</v>
      </c>
    </row>
    <row r="5576" spans="2:5" ht="50.1" customHeight="1">
      <c r="B5576" s="100">
        <v>87437</v>
      </c>
      <c r="C5576" s="105" t="s">
        <v>5601</v>
      </c>
      <c r="D5576" s="87" t="s">
        <v>6403</v>
      </c>
      <c r="E5576" s="103">
        <v>25.09</v>
      </c>
    </row>
    <row r="5577" spans="2:5" ht="50.1" customHeight="1">
      <c r="B5577" s="100">
        <v>87438</v>
      </c>
      <c r="C5577" s="105" t="s">
        <v>5602</v>
      </c>
      <c r="D5577" s="87" t="s">
        <v>6403</v>
      </c>
      <c r="E5577" s="103">
        <v>28.43</v>
      </c>
    </row>
    <row r="5578" spans="2:5" ht="50.1" customHeight="1">
      <c r="B5578" s="100">
        <v>87439</v>
      </c>
      <c r="C5578" s="105" t="s">
        <v>5603</v>
      </c>
      <c r="D5578" s="87" t="s">
        <v>6403</v>
      </c>
      <c r="E5578" s="103">
        <v>29.98</v>
      </c>
    </row>
    <row r="5579" spans="2:5" ht="50.1" customHeight="1">
      <c r="B5579" s="100">
        <v>87440</v>
      </c>
      <c r="C5579" s="105" t="s">
        <v>5604</v>
      </c>
      <c r="D5579" s="87" t="s">
        <v>6403</v>
      </c>
      <c r="E5579" s="103">
        <v>30.72</v>
      </c>
    </row>
    <row r="5580" spans="2:5" ht="50.1" customHeight="1">
      <c r="B5580" s="100">
        <v>87527</v>
      </c>
      <c r="C5580" s="105" t="s">
        <v>5605</v>
      </c>
      <c r="D5580" s="87" t="s">
        <v>6403</v>
      </c>
      <c r="E5580" s="103">
        <v>26.98</v>
      </c>
    </row>
    <row r="5581" spans="2:5" ht="50.1" customHeight="1">
      <c r="B5581" s="100">
        <v>87528</v>
      </c>
      <c r="C5581" s="105" t="s">
        <v>5606</v>
      </c>
      <c r="D5581" s="87" t="s">
        <v>6403</v>
      </c>
      <c r="E5581" s="103">
        <v>29.53</v>
      </c>
    </row>
    <row r="5582" spans="2:5" ht="50.1" customHeight="1">
      <c r="B5582" s="100">
        <v>87529</v>
      </c>
      <c r="C5582" s="105" t="s">
        <v>5607</v>
      </c>
      <c r="D5582" s="87" t="s">
        <v>6403</v>
      </c>
      <c r="E5582" s="103">
        <v>24.39</v>
      </c>
    </row>
    <row r="5583" spans="2:5" ht="50.1" customHeight="1">
      <c r="B5583" s="100">
        <v>87530</v>
      </c>
      <c r="C5583" s="105" t="s">
        <v>5608</v>
      </c>
      <c r="D5583" s="87" t="s">
        <v>6403</v>
      </c>
      <c r="E5583" s="103">
        <v>26.94</v>
      </c>
    </row>
    <row r="5584" spans="2:5" ht="50.1" customHeight="1">
      <c r="B5584" s="100">
        <v>87531</v>
      </c>
      <c r="C5584" s="105" t="s">
        <v>5609</v>
      </c>
      <c r="D5584" s="87" t="s">
        <v>6403</v>
      </c>
      <c r="E5584" s="103">
        <v>23.48</v>
      </c>
    </row>
    <row r="5585" spans="2:5" ht="50.1" customHeight="1">
      <c r="B5585" s="100">
        <v>87532</v>
      </c>
      <c r="C5585" s="105" t="s">
        <v>5610</v>
      </c>
      <c r="D5585" s="87" t="s">
        <v>6403</v>
      </c>
      <c r="E5585" s="103">
        <v>26.03</v>
      </c>
    </row>
    <row r="5586" spans="2:5" ht="50.1" customHeight="1">
      <c r="B5586" s="100">
        <v>87535</v>
      </c>
      <c r="C5586" s="105" t="s">
        <v>5611</v>
      </c>
      <c r="D5586" s="87" t="s">
        <v>6403</v>
      </c>
      <c r="E5586" s="103">
        <v>20.9</v>
      </c>
    </row>
    <row r="5587" spans="2:5" ht="50.1" customHeight="1">
      <c r="B5587" s="100">
        <v>87536</v>
      </c>
      <c r="C5587" s="105" t="s">
        <v>5612</v>
      </c>
      <c r="D5587" s="87" t="s">
        <v>6403</v>
      </c>
      <c r="E5587" s="103">
        <v>23.45</v>
      </c>
    </row>
    <row r="5588" spans="2:5" ht="50.1" customHeight="1">
      <c r="B5588" s="100">
        <v>87537</v>
      </c>
      <c r="C5588" s="105" t="s">
        <v>5613</v>
      </c>
      <c r="D5588" s="87" t="s">
        <v>6403</v>
      </c>
      <c r="E5588" s="103">
        <v>39.340000000000003</v>
      </c>
    </row>
    <row r="5589" spans="2:5" ht="50.1" customHeight="1">
      <c r="B5589" s="100">
        <v>87538</v>
      </c>
      <c r="C5589" s="105" t="s">
        <v>5614</v>
      </c>
      <c r="D5589" s="87" t="s">
        <v>6403</v>
      </c>
      <c r="E5589" s="103">
        <v>37.11</v>
      </c>
    </row>
    <row r="5590" spans="2:5" ht="50.1" customHeight="1">
      <c r="B5590" s="100">
        <v>87539</v>
      </c>
      <c r="C5590" s="105" t="s">
        <v>5615</v>
      </c>
      <c r="D5590" s="87" t="s">
        <v>6403</v>
      </c>
      <c r="E5590" s="103">
        <v>36.32</v>
      </c>
    </row>
    <row r="5591" spans="2:5" ht="50.1" customHeight="1">
      <c r="B5591" s="100">
        <v>87541</v>
      </c>
      <c r="C5591" s="105" t="s">
        <v>5616</v>
      </c>
      <c r="D5591" s="87" t="s">
        <v>6403</v>
      </c>
      <c r="E5591" s="103">
        <v>34.08</v>
      </c>
    </row>
    <row r="5592" spans="2:5" ht="50.1" customHeight="1">
      <c r="B5592" s="100">
        <v>87543</v>
      </c>
      <c r="C5592" s="105" t="s">
        <v>5617</v>
      </c>
      <c r="D5592" s="87" t="s">
        <v>6403</v>
      </c>
      <c r="E5592" s="103">
        <v>12.58</v>
      </c>
    </row>
    <row r="5593" spans="2:5" ht="50.1" customHeight="1">
      <c r="B5593" s="100">
        <v>87545</v>
      </c>
      <c r="C5593" s="105" t="s">
        <v>5618</v>
      </c>
      <c r="D5593" s="87" t="s">
        <v>6403</v>
      </c>
      <c r="E5593" s="103">
        <v>18.350000000000001</v>
      </c>
    </row>
    <row r="5594" spans="2:5" ht="50.1" customHeight="1">
      <c r="B5594" s="100">
        <v>87546</v>
      </c>
      <c r="C5594" s="105" t="s">
        <v>5619</v>
      </c>
      <c r="D5594" s="87" t="s">
        <v>6403</v>
      </c>
      <c r="E5594" s="103">
        <v>19.8</v>
      </c>
    </row>
    <row r="5595" spans="2:5" ht="50.1" customHeight="1">
      <c r="B5595" s="100">
        <v>87547</v>
      </c>
      <c r="C5595" s="105" t="s">
        <v>5620</v>
      </c>
      <c r="D5595" s="87" t="s">
        <v>6403</v>
      </c>
      <c r="E5595" s="103">
        <v>15.78</v>
      </c>
    </row>
    <row r="5596" spans="2:5" ht="50.1" customHeight="1">
      <c r="B5596" s="100">
        <v>87548</v>
      </c>
      <c r="C5596" s="105" t="s">
        <v>5621</v>
      </c>
      <c r="D5596" s="87" t="s">
        <v>6403</v>
      </c>
      <c r="E5596" s="103">
        <v>17.23</v>
      </c>
    </row>
    <row r="5597" spans="2:5" ht="50.1" customHeight="1">
      <c r="B5597" s="100">
        <v>87549</v>
      </c>
      <c r="C5597" s="105" t="s">
        <v>5622</v>
      </c>
      <c r="D5597" s="87" t="s">
        <v>6403</v>
      </c>
      <c r="E5597" s="103">
        <v>14.85</v>
      </c>
    </row>
    <row r="5598" spans="2:5" ht="50.1" customHeight="1">
      <c r="B5598" s="100">
        <v>87550</v>
      </c>
      <c r="C5598" s="105" t="s">
        <v>5623</v>
      </c>
      <c r="D5598" s="87" t="s">
        <v>6403</v>
      </c>
      <c r="E5598" s="103">
        <v>16.3</v>
      </c>
    </row>
    <row r="5599" spans="2:5" ht="50.1" customHeight="1">
      <c r="B5599" s="100">
        <v>87553</v>
      </c>
      <c r="C5599" s="105" t="s">
        <v>5624</v>
      </c>
      <c r="D5599" s="87" t="s">
        <v>6403</v>
      </c>
      <c r="E5599" s="103">
        <v>12.28</v>
      </c>
    </row>
    <row r="5600" spans="2:5" ht="50.1" customHeight="1">
      <c r="B5600" s="100">
        <v>87554</v>
      </c>
      <c r="C5600" s="105" t="s">
        <v>5625</v>
      </c>
      <c r="D5600" s="87" t="s">
        <v>6403</v>
      </c>
      <c r="E5600" s="103">
        <v>13.73</v>
      </c>
    </row>
    <row r="5601" spans="2:5" ht="50.1" customHeight="1">
      <c r="B5601" s="100">
        <v>87555</v>
      </c>
      <c r="C5601" s="105" t="s">
        <v>5626</v>
      </c>
      <c r="D5601" s="87" t="s">
        <v>6403</v>
      </c>
      <c r="E5601" s="103">
        <v>24.58</v>
      </c>
    </row>
    <row r="5602" spans="2:5" ht="50.1" customHeight="1">
      <c r="B5602" s="100">
        <v>87556</v>
      </c>
      <c r="C5602" s="105" t="s">
        <v>5627</v>
      </c>
      <c r="D5602" s="87" t="s">
        <v>6403</v>
      </c>
      <c r="E5602" s="103">
        <v>22.37</v>
      </c>
    </row>
    <row r="5603" spans="2:5" ht="50.1" customHeight="1">
      <c r="B5603" s="100">
        <v>87557</v>
      </c>
      <c r="C5603" s="105" t="s">
        <v>5628</v>
      </c>
      <c r="D5603" s="87" t="s">
        <v>6403</v>
      </c>
      <c r="E5603" s="103">
        <v>21.56</v>
      </c>
    </row>
    <row r="5604" spans="2:5" ht="50.1" customHeight="1">
      <c r="B5604" s="100">
        <v>87559</v>
      </c>
      <c r="C5604" s="105" t="s">
        <v>5629</v>
      </c>
      <c r="D5604" s="87" t="s">
        <v>6403</v>
      </c>
      <c r="E5604" s="103">
        <v>19.329999999999998</v>
      </c>
    </row>
    <row r="5605" spans="2:5" ht="50.1" customHeight="1">
      <c r="B5605" s="100">
        <v>87561</v>
      </c>
      <c r="C5605" s="105" t="s">
        <v>5630</v>
      </c>
      <c r="D5605" s="87" t="s">
        <v>6403</v>
      </c>
      <c r="E5605" s="103">
        <v>21.75</v>
      </c>
    </row>
    <row r="5606" spans="2:5" ht="50.1" customHeight="1">
      <c r="B5606" s="100">
        <v>87775</v>
      </c>
      <c r="C5606" s="105" t="s">
        <v>5631</v>
      </c>
      <c r="D5606" s="87" t="s">
        <v>6403</v>
      </c>
      <c r="E5606" s="103">
        <v>37.909999999999997</v>
      </c>
    </row>
    <row r="5607" spans="2:5" ht="50.1" customHeight="1">
      <c r="B5607" s="100">
        <v>87777</v>
      </c>
      <c r="C5607" s="105" t="s">
        <v>5632</v>
      </c>
      <c r="D5607" s="87" t="s">
        <v>6403</v>
      </c>
      <c r="E5607" s="103">
        <v>40.04</v>
      </c>
    </row>
    <row r="5608" spans="2:5" ht="50.1" customHeight="1">
      <c r="B5608" s="100">
        <v>87778</v>
      </c>
      <c r="C5608" s="105" t="s">
        <v>5633</v>
      </c>
      <c r="D5608" s="87" t="s">
        <v>6403</v>
      </c>
      <c r="E5608" s="103">
        <v>46.32</v>
      </c>
    </row>
    <row r="5609" spans="2:5" ht="50.1" customHeight="1">
      <c r="B5609" s="100">
        <v>87779</v>
      </c>
      <c r="C5609" s="105" t="s">
        <v>5634</v>
      </c>
      <c r="D5609" s="87" t="s">
        <v>6403</v>
      </c>
      <c r="E5609" s="103">
        <v>44.28</v>
      </c>
    </row>
    <row r="5610" spans="2:5" ht="50.1" customHeight="1">
      <c r="B5610" s="100">
        <v>87781</v>
      </c>
      <c r="C5610" s="105" t="s">
        <v>5635</v>
      </c>
      <c r="D5610" s="87" t="s">
        <v>6403</v>
      </c>
      <c r="E5610" s="103">
        <v>47.14</v>
      </c>
    </row>
    <row r="5611" spans="2:5" ht="50.1" customHeight="1">
      <c r="B5611" s="100">
        <v>87783</v>
      </c>
      <c r="C5611" s="105" t="s">
        <v>5636</v>
      </c>
      <c r="D5611" s="87" t="s">
        <v>6403</v>
      </c>
      <c r="E5611" s="103">
        <v>56.96</v>
      </c>
    </row>
    <row r="5612" spans="2:5" ht="50.1" customHeight="1">
      <c r="B5612" s="100">
        <v>87784</v>
      </c>
      <c r="C5612" s="105" t="s">
        <v>5637</v>
      </c>
      <c r="D5612" s="87" t="s">
        <v>6403</v>
      </c>
      <c r="E5612" s="103">
        <v>50.65</v>
      </c>
    </row>
    <row r="5613" spans="2:5" ht="50.1" customHeight="1">
      <c r="B5613" s="100">
        <v>87786</v>
      </c>
      <c r="C5613" s="105" t="s">
        <v>5638</v>
      </c>
      <c r="D5613" s="87" t="s">
        <v>6403</v>
      </c>
      <c r="E5613" s="103">
        <v>54.22</v>
      </c>
    </row>
    <row r="5614" spans="2:5" ht="50.1" customHeight="1">
      <c r="B5614" s="100">
        <v>87787</v>
      </c>
      <c r="C5614" s="105" t="s">
        <v>5639</v>
      </c>
      <c r="D5614" s="87" t="s">
        <v>6403</v>
      </c>
      <c r="E5614" s="103">
        <v>67.61</v>
      </c>
    </row>
    <row r="5615" spans="2:5" ht="50.1" customHeight="1">
      <c r="B5615" s="100">
        <v>87788</v>
      </c>
      <c r="C5615" s="105" t="s">
        <v>5640</v>
      </c>
      <c r="D5615" s="87" t="s">
        <v>6403</v>
      </c>
      <c r="E5615" s="103">
        <v>64.989999999999995</v>
      </c>
    </row>
    <row r="5616" spans="2:5" ht="50.1" customHeight="1">
      <c r="B5616" s="100">
        <v>87790</v>
      </c>
      <c r="C5616" s="105" t="s">
        <v>5641</v>
      </c>
      <c r="D5616" s="87" t="s">
        <v>6403</v>
      </c>
      <c r="E5616" s="103">
        <v>68.930000000000007</v>
      </c>
    </row>
    <row r="5617" spans="2:5" ht="50.1" customHeight="1">
      <c r="B5617" s="100">
        <v>87791</v>
      </c>
      <c r="C5617" s="105" t="s">
        <v>5642</v>
      </c>
      <c r="D5617" s="87" t="s">
        <v>6403</v>
      </c>
      <c r="E5617" s="103">
        <v>81.209999999999994</v>
      </c>
    </row>
    <row r="5618" spans="2:5" ht="50.1" customHeight="1">
      <c r="B5618" s="100">
        <v>87792</v>
      </c>
      <c r="C5618" s="105" t="s">
        <v>5643</v>
      </c>
      <c r="D5618" s="87" t="s">
        <v>6403</v>
      </c>
      <c r="E5618" s="103">
        <v>25.27</v>
      </c>
    </row>
    <row r="5619" spans="2:5" ht="50.1" customHeight="1">
      <c r="B5619" s="100">
        <v>87794</v>
      </c>
      <c r="C5619" s="105" t="s">
        <v>5644</v>
      </c>
      <c r="D5619" s="87" t="s">
        <v>6403</v>
      </c>
      <c r="E5619" s="103">
        <v>27.26</v>
      </c>
    </row>
    <row r="5620" spans="2:5" ht="50.1" customHeight="1">
      <c r="B5620" s="100">
        <v>87795</v>
      </c>
      <c r="C5620" s="105" t="s">
        <v>5645</v>
      </c>
      <c r="D5620" s="87" t="s">
        <v>6403</v>
      </c>
      <c r="E5620" s="103">
        <v>32.840000000000003</v>
      </c>
    </row>
    <row r="5621" spans="2:5" ht="50.1" customHeight="1">
      <c r="B5621" s="100">
        <v>87797</v>
      </c>
      <c r="C5621" s="105" t="s">
        <v>5646</v>
      </c>
      <c r="D5621" s="87" t="s">
        <v>6403</v>
      </c>
      <c r="E5621" s="103">
        <v>31.4</v>
      </c>
    </row>
    <row r="5622" spans="2:5" ht="50.1" customHeight="1">
      <c r="B5622" s="100">
        <v>87799</v>
      </c>
      <c r="C5622" s="105" t="s">
        <v>5647</v>
      </c>
      <c r="D5622" s="87" t="s">
        <v>6403</v>
      </c>
      <c r="E5622" s="103">
        <v>34.06</v>
      </c>
    </row>
    <row r="5623" spans="2:5" ht="50.1" customHeight="1">
      <c r="B5623" s="100">
        <v>87800</v>
      </c>
      <c r="C5623" s="105" t="s">
        <v>5648</v>
      </c>
      <c r="D5623" s="87" t="s">
        <v>6403</v>
      </c>
      <c r="E5623" s="103">
        <v>42.95</v>
      </c>
    </row>
    <row r="5624" spans="2:5" ht="50.1" customHeight="1">
      <c r="B5624" s="100">
        <v>87801</v>
      </c>
      <c r="C5624" s="105" t="s">
        <v>5649</v>
      </c>
      <c r="D5624" s="87" t="s">
        <v>6403</v>
      </c>
      <c r="E5624" s="103">
        <v>37.51</v>
      </c>
    </row>
    <row r="5625" spans="2:5" ht="50.1" customHeight="1">
      <c r="B5625" s="100">
        <v>87803</v>
      </c>
      <c r="C5625" s="105" t="s">
        <v>5650</v>
      </c>
      <c r="D5625" s="87" t="s">
        <v>6403</v>
      </c>
      <c r="E5625" s="103">
        <v>40.85</v>
      </c>
    </row>
    <row r="5626" spans="2:5" ht="50.1" customHeight="1">
      <c r="B5626" s="100">
        <v>87804</v>
      </c>
      <c r="C5626" s="105" t="s">
        <v>5651</v>
      </c>
      <c r="D5626" s="87" t="s">
        <v>6403</v>
      </c>
      <c r="E5626" s="103">
        <v>53.07</v>
      </c>
    </row>
    <row r="5627" spans="2:5" ht="50.1" customHeight="1">
      <c r="B5627" s="100">
        <v>87805</v>
      </c>
      <c r="C5627" s="105" t="s">
        <v>5652</v>
      </c>
      <c r="D5627" s="87" t="s">
        <v>6403</v>
      </c>
      <c r="E5627" s="103">
        <v>43.12</v>
      </c>
    </row>
    <row r="5628" spans="2:5" ht="50.1" customHeight="1">
      <c r="B5628" s="100">
        <v>87807</v>
      </c>
      <c r="C5628" s="105" t="s">
        <v>5653</v>
      </c>
      <c r="D5628" s="87" t="s">
        <v>6403</v>
      </c>
      <c r="E5628" s="103">
        <v>46.8</v>
      </c>
    </row>
    <row r="5629" spans="2:5" ht="50.1" customHeight="1">
      <c r="B5629" s="100">
        <v>87808</v>
      </c>
      <c r="C5629" s="105" t="s">
        <v>5654</v>
      </c>
      <c r="D5629" s="87" t="s">
        <v>6403</v>
      </c>
      <c r="E5629" s="103">
        <v>57.81</v>
      </c>
    </row>
    <row r="5630" spans="2:5" ht="50.1" customHeight="1">
      <c r="B5630" s="100">
        <v>87809</v>
      </c>
      <c r="C5630" s="105" t="s">
        <v>5655</v>
      </c>
      <c r="D5630" s="87" t="s">
        <v>6403</v>
      </c>
      <c r="E5630" s="103">
        <v>59.94</v>
      </c>
    </row>
    <row r="5631" spans="2:5" ht="50.1" customHeight="1">
      <c r="B5631" s="100">
        <v>87811</v>
      </c>
      <c r="C5631" s="105" t="s">
        <v>5656</v>
      </c>
      <c r="D5631" s="87" t="s">
        <v>6403</v>
      </c>
      <c r="E5631" s="103">
        <v>61.93</v>
      </c>
    </row>
    <row r="5632" spans="2:5" ht="50.1" customHeight="1">
      <c r="B5632" s="100">
        <v>87812</v>
      </c>
      <c r="C5632" s="105" t="s">
        <v>5657</v>
      </c>
      <c r="D5632" s="87" t="s">
        <v>6403</v>
      </c>
      <c r="E5632" s="103">
        <v>67.19</v>
      </c>
    </row>
    <row r="5633" spans="2:5" ht="50.1" customHeight="1">
      <c r="B5633" s="100">
        <v>87813</v>
      </c>
      <c r="C5633" s="105" t="s">
        <v>5658</v>
      </c>
      <c r="D5633" s="87" t="s">
        <v>6403</v>
      </c>
      <c r="E5633" s="103">
        <v>66.06</v>
      </c>
    </row>
    <row r="5634" spans="2:5" ht="50.1" customHeight="1">
      <c r="B5634" s="100">
        <v>87815</v>
      </c>
      <c r="C5634" s="105" t="s">
        <v>5659</v>
      </c>
      <c r="D5634" s="87" t="s">
        <v>6403</v>
      </c>
      <c r="E5634" s="103">
        <v>68.72</v>
      </c>
    </row>
    <row r="5635" spans="2:5" ht="50.1" customHeight="1">
      <c r="B5635" s="100">
        <v>87816</v>
      </c>
      <c r="C5635" s="105" t="s">
        <v>5660</v>
      </c>
      <c r="D5635" s="87" t="s">
        <v>6403</v>
      </c>
      <c r="E5635" s="103">
        <v>77.3</v>
      </c>
    </row>
    <row r="5636" spans="2:5" ht="50.1" customHeight="1">
      <c r="B5636" s="100">
        <v>87817</v>
      </c>
      <c r="C5636" s="105" t="s">
        <v>5661</v>
      </c>
      <c r="D5636" s="87" t="s">
        <v>6403</v>
      </c>
      <c r="E5636" s="103">
        <v>71.86</v>
      </c>
    </row>
    <row r="5637" spans="2:5" ht="50.1" customHeight="1">
      <c r="B5637" s="100">
        <v>87819</v>
      </c>
      <c r="C5637" s="105" t="s">
        <v>5662</v>
      </c>
      <c r="D5637" s="87" t="s">
        <v>6403</v>
      </c>
      <c r="E5637" s="103">
        <v>75.2</v>
      </c>
    </row>
    <row r="5638" spans="2:5" ht="50.1" customHeight="1">
      <c r="B5638" s="100">
        <v>87820</v>
      </c>
      <c r="C5638" s="105" t="s">
        <v>5663</v>
      </c>
      <c r="D5638" s="87" t="s">
        <v>6403</v>
      </c>
      <c r="E5638" s="103">
        <v>87.42</v>
      </c>
    </row>
    <row r="5639" spans="2:5" ht="50.1" customHeight="1">
      <c r="B5639" s="100">
        <v>87821</v>
      </c>
      <c r="C5639" s="105" t="s">
        <v>5664</v>
      </c>
      <c r="D5639" s="87" t="s">
        <v>6403</v>
      </c>
      <c r="E5639" s="103">
        <v>103.35</v>
      </c>
    </row>
    <row r="5640" spans="2:5" ht="50.1" customHeight="1">
      <c r="B5640" s="100">
        <v>87823</v>
      </c>
      <c r="C5640" s="105" t="s">
        <v>5665</v>
      </c>
      <c r="D5640" s="87" t="s">
        <v>6403</v>
      </c>
      <c r="E5640" s="103">
        <v>107.03</v>
      </c>
    </row>
    <row r="5641" spans="2:5" ht="50.1" customHeight="1">
      <c r="B5641" s="100">
        <v>87824</v>
      </c>
      <c r="C5641" s="105" t="s">
        <v>5666</v>
      </c>
      <c r="D5641" s="87" t="s">
        <v>6403</v>
      </c>
      <c r="E5641" s="103">
        <v>117.72</v>
      </c>
    </row>
    <row r="5642" spans="2:5" ht="50.1" customHeight="1">
      <c r="B5642" s="100">
        <v>87825</v>
      </c>
      <c r="C5642" s="105" t="s">
        <v>5667</v>
      </c>
      <c r="D5642" s="87" t="s">
        <v>6403</v>
      </c>
      <c r="E5642" s="103">
        <v>47.61</v>
      </c>
    </row>
    <row r="5643" spans="2:5" ht="50.1" customHeight="1">
      <c r="B5643" s="100">
        <v>87827</v>
      </c>
      <c r="C5643" s="105" t="s">
        <v>5668</v>
      </c>
      <c r="D5643" s="87" t="s">
        <v>6403</v>
      </c>
      <c r="E5643" s="103">
        <v>50.04</v>
      </c>
    </row>
    <row r="5644" spans="2:5" ht="50.1" customHeight="1">
      <c r="B5644" s="100">
        <v>87828</v>
      </c>
      <c r="C5644" s="105" t="s">
        <v>5669</v>
      </c>
      <c r="D5644" s="87" t="s">
        <v>6403</v>
      </c>
      <c r="E5644" s="103">
        <v>57.8</v>
      </c>
    </row>
    <row r="5645" spans="2:5" ht="50.1" customHeight="1">
      <c r="B5645" s="100">
        <v>87829</v>
      </c>
      <c r="C5645" s="105" t="s">
        <v>5670</v>
      </c>
      <c r="D5645" s="87" t="s">
        <v>6403</v>
      </c>
      <c r="E5645" s="103">
        <v>54.5</v>
      </c>
    </row>
    <row r="5646" spans="2:5" ht="50.1" customHeight="1">
      <c r="B5646" s="100">
        <v>87831</v>
      </c>
      <c r="C5646" s="105" t="s">
        <v>5671</v>
      </c>
      <c r="D5646" s="87" t="s">
        <v>6403</v>
      </c>
      <c r="E5646" s="103">
        <v>57.76</v>
      </c>
    </row>
    <row r="5647" spans="2:5" ht="50.1" customHeight="1">
      <c r="B5647" s="100">
        <v>87832</v>
      </c>
      <c r="C5647" s="105" t="s">
        <v>5672</v>
      </c>
      <c r="D5647" s="87" t="s">
        <v>6403</v>
      </c>
      <c r="E5647" s="103">
        <v>69.58</v>
      </c>
    </row>
    <row r="5648" spans="2:5" ht="50.1" customHeight="1">
      <c r="B5648" s="100">
        <v>87834</v>
      </c>
      <c r="C5648" s="105" t="s">
        <v>5673</v>
      </c>
      <c r="D5648" s="87" t="s">
        <v>6403</v>
      </c>
      <c r="E5648" s="103">
        <v>107</v>
      </c>
    </row>
    <row r="5649" spans="2:5" ht="50.1" customHeight="1">
      <c r="B5649" s="100">
        <v>87835</v>
      </c>
      <c r="C5649" s="105" t="s">
        <v>5674</v>
      </c>
      <c r="D5649" s="87" t="s">
        <v>6403</v>
      </c>
      <c r="E5649" s="103">
        <v>72.83</v>
      </c>
    </row>
    <row r="5650" spans="2:5" ht="50.1" customHeight="1">
      <c r="B5650" s="100">
        <v>87836</v>
      </c>
      <c r="C5650" s="105" t="s">
        <v>5675</v>
      </c>
      <c r="D5650" s="87" t="s">
        <v>6403</v>
      </c>
      <c r="E5650" s="103">
        <v>101.51</v>
      </c>
    </row>
    <row r="5651" spans="2:5" ht="50.1" customHeight="1">
      <c r="B5651" s="100">
        <v>87837</v>
      </c>
      <c r="C5651" s="105" t="s">
        <v>5676</v>
      </c>
      <c r="D5651" s="87" t="s">
        <v>6403</v>
      </c>
      <c r="E5651" s="103">
        <v>67.98</v>
      </c>
    </row>
    <row r="5652" spans="2:5" ht="50.1" customHeight="1">
      <c r="B5652" s="100">
        <v>87838</v>
      </c>
      <c r="C5652" s="105" t="s">
        <v>5677</v>
      </c>
      <c r="D5652" s="87" t="s">
        <v>6403</v>
      </c>
      <c r="E5652" s="103">
        <v>113.01</v>
      </c>
    </row>
    <row r="5653" spans="2:5" ht="50.1" customHeight="1">
      <c r="B5653" s="100">
        <v>87839</v>
      </c>
      <c r="C5653" s="105" t="s">
        <v>5678</v>
      </c>
      <c r="D5653" s="87" t="s">
        <v>6403</v>
      </c>
      <c r="E5653" s="103">
        <v>76.900000000000006</v>
      </c>
    </row>
    <row r="5654" spans="2:5" ht="50.1" customHeight="1">
      <c r="B5654" s="100">
        <v>87840</v>
      </c>
      <c r="C5654" s="105" t="s">
        <v>5679</v>
      </c>
      <c r="D5654" s="87" t="s">
        <v>6403</v>
      </c>
      <c r="E5654" s="103">
        <v>106.31</v>
      </c>
    </row>
    <row r="5655" spans="2:5" ht="50.1" customHeight="1">
      <c r="B5655" s="100">
        <v>87841</v>
      </c>
      <c r="C5655" s="105" t="s">
        <v>5680</v>
      </c>
      <c r="D5655" s="87" t="s">
        <v>6403</v>
      </c>
      <c r="E5655" s="103">
        <v>70.819999999999993</v>
      </c>
    </row>
    <row r="5656" spans="2:5" ht="50.1" customHeight="1">
      <c r="B5656" s="100">
        <v>87842</v>
      </c>
      <c r="C5656" s="105" t="s">
        <v>5681</v>
      </c>
      <c r="D5656" s="87" t="s">
        <v>6403</v>
      </c>
      <c r="E5656" s="103">
        <v>111.05</v>
      </c>
    </row>
    <row r="5657" spans="2:5" ht="50.1" customHeight="1">
      <c r="B5657" s="100">
        <v>87843</v>
      </c>
      <c r="C5657" s="105" t="s">
        <v>5682</v>
      </c>
      <c r="D5657" s="87" t="s">
        <v>6403</v>
      </c>
      <c r="E5657" s="103">
        <v>83.12</v>
      </c>
    </row>
    <row r="5658" spans="2:5" ht="50.1" customHeight="1">
      <c r="B5658" s="100">
        <v>87844</v>
      </c>
      <c r="C5658" s="105" t="s">
        <v>5683</v>
      </c>
      <c r="D5658" s="87" t="s">
        <v>6403</v>
      </c>
      <c r="E5658" s="103">
        <v>101.09</v>
      </c>
    </row>
    <row r="5659" spans="2:5" ht="50.1" customHeight="1">
      <c r="B5659" s="100">
        <v>87845</v>
      </c>
      <c r="C5659" s="105" t="s">
        <v>5684</v>
      </c>
      <c r="D5659" s="87" t="s">
        <v>6403</v>
      </c>
      <c r="E5659" s="103">
        <v>73.81</v>
      </c>
    </row>
    <row r="5660" spans="2:5" ht="50.1" customHeight="1">
      <c r="B5660" s="100">
        <v>87846</v>
      </c>
      <c r="C5660" s="105" t="s">
        <v>5685</v>
      </c>
      <c r="D5660" s="87" t="s">
        <v>6403</v>
      </c>
      <c r="E5660" s="103">
        <v>116.21</v>
      </c>
    </row>
    <row r="5661" spans="2:5" ht="50.1" customHeight="1">
      <c r="B5661" s="100">
        <v>87847</v>
      </c>
      <c r="C5661" s="105" t="s">
        <v>5686</v>
      </c>
      <c r="D5661" s="87" t="s">
        <v>6403</v>
      </c>
      <c r="E5661" s="103">
        <v>82.03</v>
      </c>
    </row>
    <row r="5662" spans="2:5" ht="50.1" customHeight="1">
      <c r="B5662" s="100">
        <v>87848</v>
      </c>
      <c r="C5662" s="105" t="s">
        <v>5687</v>
      </c>
      <c r="D5662" s="87" t="s">
        <v>6403</v>
      </c>
      <c r="E5662" s="103">
        <v>109.78</v>
      </c>
    </row>
    <row r="5663" spans="2:5" ht="50.1" customHeight="1">
      <c r="B5663" s="100">
        <v>87849</v>
      </c>
      <c r="C5663" s="105" t="s">
        <v>5688</v>
      </c>
      <c r="D5663" s="87" t="s">
        <v>6403</v>
      </c>
      <c r="E5663" s="103">
        <v>76.239999999999995</v>
      </c>
    </row>
    <row r="5664" spans="2:5" ht="50.1" customHeight="1">
      <c r="B5664" s="100">
        <v>87850</v>
      </c>
      <c r="C5664" s="105" t="s">
        <v>5689</v>
      </c>
      <c r="D5664" s="87" t="s">
        <v>6403</v>
      </c>
      <c r="E5664" s="103">
        <v>122.24</v>
      </c>
    </row>
    <row r="5665" spans="2:5" ht="50.1" customHeight="1">
      <c r="B5665" s="100">
        <v>87851</v>
      </c>
      <c r="C5665" s="105" t="s">
        <v>5690</v>
      </c>
      <c r="D5665" s="87" t="s">
        <v>6403</v>
      </c>
      <c r="E5665" s="103">
        <v>86.13</v>
      </c>
    </row>
    <row r="5666" spans="2:5" ht="50.1" customHeight="1">
      <c r="B5666" s="100">
        <v>87852</v>
      </c>
      <c r="C5666" s="105" t="s">
        <v>5691</v>
      </c>
      <c r="D5666" s="87" t="s">
        <v>6403</v>
      </c>
      <c r="E5666" s="103">
        <v>114.55</v>
      </c>
    </row>
    <row r="5667" spans="2:5" ht="50.1" customHeight="1">
      <c r="B5667" s="100">
        <v>87853</v>
      </c>
      <c r="C5667" s="105" t="s">
        <v>5692</v>
      </c>
      <c r="D5667" s="87" t="s">
        <v>6403</v>
      </c>
      <c r="E5667" s="103">
        <v>79.06</v>
      </c>
    </row>
    <row r="5668" spans="2:5" ht="50.1" customHeight="1">
      <c r="B5668" s="100">
        <v>87854</v>
      </c>
      <c r="C5668" s="105" t="s">
        <v>5693</v>
      </c>
      <c r="D5668" s="87" t="s">
        <v>6403</v>
      </c>
      <c r="E5668" s="103">
        <v>120.26</v>
      </c>
    </row>
    <row r="5669" spans="2:5" ht="50.1" customHeight="1">
      <c r="B5669" s="100">
        <v>87855</v>
      </c>
      <c r="C5669" s="105" t="s">
        <v>5694</v>
      </c>
      <c r="D5669" s="87" t="s">
        <v>6403</v>
      </c>
      <c r="E5669" s="103">
        <v>92.35</v>
      </c>
    </row>
    <row r="5670" spans="2:5" ht="50.1" customHeight="1">
      <c r="B5670" s="100">
        <v>87856</v>
      </c>
      <c r="C5670" s="105" t="s">
        <v>5695</v>
      </c>
      <c r="D5670" s="87" t="s">
        <v>6403</v>
      </c>
      <c r="E5670" s="103">
        <v>109.35</v>
      </c>
    </row>
    <row r="5671" spans="2:5" ht="50.1" customHeight="1">
      <c r="B5671" s="100">
        <v>87857</v>
      </c>
      <c r="C5671" s="105" t="s">
        <v>5696</v>
      </c>
      <c r="D5671" s="87" t="s">
        <v>6403</v>
      </c>
      <c r="E5671" s="103">
        <v>82.05</v>
      </c>
    </row>
    <row r="5672" spans="2:5" ht="50.1" customHeight="1">
      <c r="B5672" s="100">
        <v>87858</v>
      </c>
      <c r="C5672" s="105" t="s">
        <v>5697</v>
      </c>
      <c r="D5672" s="87" t="s">
        <v>6403</v>
      </c>
      <c r="E5672" s="103">
        <v>79.64</v>
      </c>
    </row>
    <row r="5673" spans="2:5" ht="50.1" customHeight="1">
      <c r="B5673" s="100">
        <v>87859</v>
      </c>
      <c r="C5673" s="105" t="s">
        <v>5698</v>
      </c>
      <c r="D5673" s="87" t="s">
        <v>6403</v>
      </c>
      <c r="E5673" s="103">
        <v>93.04</v>
      </c>
    </row>
    <row r="5674" spans="2:5" ht="50.1" customHeight="1">
      <c r="B5674" s="100">
        <v>89048</v>
      </c>
      <c r="C5674" s="105" t="s">
        <v>5699</v>
      </c>
      <c r="D5674" s="87" t="s">
        <v>6403</v>
      </c>
      <c r="E5674" s="103">
        <v>24.94</v>
      </c>
    </row>
    <row r="5675" spans="2:5" ht="50.1" customHeight="1">
      <c r="B5675" s="100">
        <v>89049</v>
      </c>
      <c r="C5675" s="105" t="s">
        <v>5700</v>
      </c>
      <c r="D5675" s="87" t="s">
        <v>6403</v>
      </c>
      <c r="E5675" s="103">
        <v>16.309999999999999</v>
      </c>
    </row>
    <row r="5676" spans="2:5" ht="50.1" customHeight="1">
      <c r="B5676" s="100">
        <v>89173</v>
      </c>
      <c r="C5676" s="105" t="s">
        <v>5701</v>
      </c>
      <c r="D5676" s="87" t="s">
        <v>6403</v>
      </c>
      <c r="E5676" s="103">
        <v>24.52</v>
      </c>
    </row>
    <row r="5677" spans="2:5" ht="50.1" customHeight="1">
      <c r="B5677" s="100">
        <v>90406</v>
      </c>
      <c r="C5677" s="105" t="s">
        <v>5702</v>
      </c>
      <c r="D5677" s="87" t="s">
        <v>6403</v>
      </c>
      <c r="E5677" s="103">
        <v>31.92</v>
      </c>
    </row>
    <row r="5678" spans="2:5" ht="50.1" customHeight="1">
      <c r="B5678" s="100">
        <v>90407</v>
      </c>
      <c r="C5678" s="105" t="s">
        <v>5703</v>
      </c>
      <c r="D5678" s="87" t="s">
        <v>6403</v>
      </c>
      <c r="E5678" s="103">
        <v>34.47</v>
      </c>
    </row>
    <row r="5679" spans="2:5" ht="50.1" customHeight="1">
      <c r="B5679" s="100">
        <v>90408</v>
      </c>
      <c r="C5679" s="105" t="s">
        <v>5704</v>
      </c>
      <c r="D5679" s="87" t="s">
        <v>6403</v>
      </c>
      <c r="E5679" s="103">
        <v>23.08</v>
      </c>
    </row>
    <row r="5680" spans="2:5" ht="50.1" customHeight="1">
      <c r="B5680" s="100">
        <v>90409</v>
      </c>
      <c r="C5680" s="105" t="s">
        <v>5705</v>
      </c>
      <c r="D5680" s="87" t="s">
        <v>6403</v>
      </c>
      <c r="E5680" s="103">
        <v>24.53</v>
      </c>
    </row>
    <row r="5681" spans="2:5" ht="50.1" customHeight="1">
      <c r="B5681" s="100">
        <v>5998</v>
      </c>
      <c r="C5681" s="105" t="s">
        <v>5706</v>
      </c>
      <c r="D5681" s="87" t="s">
        <v>6403</v>
      </c>
      <c r="E5681" s="103">
        <v>0.61</v>
      </c>
    </row>
    <row r="5682" spans="2:5" ht="50.1" customHeight="1">
      <c r="B5682" s="100">
        <v>84084</v>
      </c>
      <c r="C5682" s="105" t="s">
        <v>5707</v>
      </c>
      <c r="D5682" s="87" t="s">
        <v>6403</v>
      </c>
      <c r="E5682" s="103">
        <v>5.35</v>
      </c>
    </row>
    <row r="5683" spans="2:5" ht="50.1" customHeight="1">
      <c r="B5683" s="100">
        <v>87242</v>
      </c>
      <c r="C5683" s="105" t="s">
        <v>5708</v>
      </c>
      <c r="D5683" s="87" t="s">
        <v>6403</v>
      </c>
      <c r="E5683" s="103">
        <v>207.24</v>
      </c>
    </row>
    <row r="5684" spans="2:5" ht="50.1" customHeight="1">
      <c r="B5684" s="100">
        <v>87243</v>
      </c>
      <c r="C5684" s="105" t="s">
        <v>5709</v>
      </c>
      <c r="D5684" s="87" t="s">
        <v>6403</v>
      </c>
      <c r="E5684" s="103">
        <v>190.53</v>
      </c>
    </row>
    <row r="5685" spans="2:5" ht="50.1" customHeight="1">
      <c r="B5685" s="100">
        <v>87244</v>
      </c>
      <c r="C5685" s="105" t="s">
        <v>5710</v>
      </c>
      <c r="D5685" s="87" t="s">
        <v>6403</v>
      </c>
      <c r="E5685" s="103">
        <v>200.04</v>
      </c>
    </row>
    <row r="5686" spans="2:5" ht="50.1" customHeight="1">
      <c r="B5686" s="100">
        <v>87245</v>
      </c>
      <c r="C5686" s="105" t="s">
        <v>5711</v>
      </c>
      <c r="D5686" s="87" t="s">
        <v>6403</v>
      </c>
      <c r="E5686" s="103">
        <v>241.46</v>
      </c>
    </row>
    <row r="5687" spans="2:5" ht="50.1" customHeight="1">
      <c r="B5687" s="100">
        <v>87264</v>
      </c>
      <c r="C5687" s="105" t="s">
        <v>5712</v>
      </c>
      <c r="D5687" s="87" t="s">
        <v>6403</v>
      </c>
      <c r="E5687" s="104">
        <v>47.58</v>
      </c>
    </row>
    <row r="5688" spans="2:5" ht="50.1" customHeight="1">
      <c r="B5688" s="100">
        <v>87265</v>
      </c>
      <c r="C5688" s="105" t="s">
        <v>5713</v>
      </c>
      <c r="D5688" s="87" t="s">
        <v>6403</v>
      </c>
      <c r="E5688" s="103">
        <v>41.48</v>
      </c>
    </row>
    <row r="5689" spans="2:5" ht="50.1" customHeight="1">
      <c r="B5689" s="100">
        <v>87266</v>
      </c>
      <c r="C5689" s="105" t="s">
        <v>5714</v>
      </c>
      <c r="D5689" s="87" t="s">
        <v>6403</v>
      </c>
      <c r="E5689" s="103">
        <v>49.73</v>
      </c>
    </row>
    <row r="5690" spans="2:5" ht="50.1" customHeight="1">
      <c r="B5690" s="100">
        <v>87267</v>
      </c>
      <c r="C5690" s="105" t="s">
        <v>5715</v>
      </c>
      <c r="D5690" s="87" t="s">
        <v>6403</v>
      </c>
      <c r="E5690" s="103">
        <v>47.04</v>
      </c>
    </row>
    <row r="5691" spans="2:5" ht="50.1" customHeight="1">
      <c r="B5691" s="100">
        <v>87268</v>
      </c>
      <c r="C5691" s="105" t="s">
        <v>5716</v>
      </c>
      <c r="D5691" s="87" t="s">
        <v>6403</v>
      </c>
      <c r="E5691" s="103">
        <v>51.36</v>
      </c>
    </row>
    <row r="5692" spans="2:5" ht="50.1" customHeight="1">
      <c r="B5692" s="100">
        <v>87269</v>
      </c>
      <c r="C5692" s="105" t="s">
        <v>5717</v>
      </c>
      <c r="D5692" s="87" t="s">
        <v>6403</v>
      </c>
      <c r="E5692" s="103">
        <v>44.71</v>
      </c>
    </row>
    <row r="5693" spans="2:5" ht="50.1" customHeight="1">
      <c r="B5693" s="100">
        <v>87270</v>
      </c>
      <c r="C5693" s="105" t="s">
        <v>5718</v>
      </c>
      <c r="D5693" s="87" t="s">
        <v>6403</v>
      </c>
      <c r="E5693" s="103">
        <v>53.18</v>
      </c>
    </row>
    <row r="5694" spans="2:5" ht="50.1" customHeight="1">
      <c r="B5694" s="100">
        <v>87271</v>
      </c>
      <c r="C5694" s="105" t="s">
        <v>5719</v>
      </c>
      <c r="D5694" s="87" t="s">
        <v>6403</v>
      </c>
      <c r="E5694" s="103">
        <v>50.04</v>
      </c>
    </row>
    <row r="5695" spans="2:5" ht="50.1" customHeight="1">
      <c r="B5695" s="100">
        <v>87272</v>
      </c>
      <c r="C5695" s="105" t="s">
        <v>5720</v>
      </c>
      <c r="D5695" s="87" t="s">
        <v>6403</v>
      </c>
      <c r="E5695" s="103">
        <v>54.69</v>
      </c>
    </row>
    <row r="5696" spans="2:5" ht="50.1" customHeight="1">
      <c r="B5696" s="100">
        <v>87273</v>
      </c>
      <c r="C5696" s="105" t="s">
        <v>5721</v>
      </c>
      <c r="D5696" s="87" t="s">
        <v>6403</v>
      </c>
      <c r="E5696" s="103">
        <v>46.56</v>
      </c>
    </row>
    <row r="5697" spans="2:5" ht="50.1" customHeight="1">
      <c r="B5697" s="100">
        <v>87274</v>
      </c>
      <c r="C5697" s="105" t="s">
        <v>5722</v>
      </c>
      <c r="D5697" s="87" t="s">
        <v>6403</v>
      </c>
      <c r="E5697" s="103">
        <v>55.97</v>
      </c>
    </row>
    <row r="5698" spans="2:5" ht="50.1" customHeight="1">
      <c r="B5698" s="100">
        <v>87275</v>
      </c>
      <c r="C5698" s="105" t="s">
        <v>5723</v>
      </c>
      <c r="D5698" s="87" t="s">
        <v>6403</v>
      </c>
      <c r="E5698" s="103">
        <v>53.2</v>
      </c>
    </row>
    <row r="5699" spans="2:5" ht="50.1" customHeight="1">
      <c r="B5699" s="100">
        <v>88786</v>
      </c>
      <c r="C5699" s="105" t="s">
        <v>5724</v>
      </c>
      <c r="D5699" s="87" t="s">
        <v>6403</v>
      </c>
      <c r="E5699" s="103">
        <v>230.01</v>
      </c>
    </row>
    <row r="5700" spans="2:5" ht="50.1" customHeight="1">
      <c r="B5700" s="100">
        <v>88787</v>
      </c>
      <c r="C5700" s="105" t="s">
        <v>5725</v>
      </c>
      <c r="D5700" s="87" t="s">
        <v>6403</v>
      </c>
      <c r="E5700" s="103">
        <v>212.17</v>
      </c>
    </row>
    <row r="5701" spans="2:5" ht="50.1" customHeight="1">
      <c r="B5701" s="100">
        <v>88788</v>
      </c>
      <c r="C5701" s="105" t="s">
        <v>5726</v>
      </c>
      <c r="D5701" s="87" t="s">
        <v>6403</v>
      </c>
      <c r="E5701" s="103">
        <v>221.68</v>
      </c>
    </row>
    <row r="5702" spans="2:5" ht="50.1" customHeight="1">
      <c r="B5702" s="100">
        <v>88789</v>
      </c>
      <c r="C5702" s="105" t="s">
        <v>5727</v>
      </c>
      <c r="D5702" s="87" t="s">
        <v>6403</v>
      </c>
      <c r="E5702" s="103">
        <v>267</v>
      </c>
    </row>
    <row r="5703" spans="2:5" ht="50.1" customHeight="1">
      <c r="B5703" s="100">
        <v>89045</v>
      </c>
      <c r="C5703" s="105" t="s">
        <v>5728</v>
      </c>
      <c r="D5703" s="87" t="s">
        <v>6403</v>
      </c>
      <c r="E5703" s="103">
        <v>47.43</v>
      </c>
    </row>
    <row r="5704" spans="2:5" ht="50.1" customHeight="1">
      <c r="B5704" s="100">
        <v>89170</v>
      </c>
      <c r="C5704" s="105" t="s">
        <v>5729</v>
      </c>
      <c r="D5704" s="87" t="s">
        <v>6403</v>
      </c>
      <c r="E5704" s="103">
        <v>45.89</v>
      </c>
    </row>
    <row r="5705" spans="2:5" ht="50.1" customHeight="1">
      <c r="B5705" s="100">
        <v>93392</v>
      </c>
      <c r="C5705" s="105" t="s">
        <v>5730</v>
      </c>
      <c r="D5705" s="87" t="s">
        <v>6403</v>
      </c>
      <c r="E5705" s="103">
        <v>37.369999999999997</v>
      </c>
    </row>
    <row r="5706" spans="2:5" ht="50.1" customHeight="1">
      <c r="B5706" s="100">
        <v>93393</v>
      </c>
      <c r="C5706" s="105" t="s">
        <v>5731</v>
      </c>
      <c r="D5706" s="87" t="s">
        <v>6403</v>
      </c>
      <c r="E5706" s="103">
        <v>31.37</v>
      </c>
    </row>
    <row r="5707" spans="2:5" ht="50.1" customHeight="1">
      <c r="B5707" s="100">
        <v>93394</v>
      </c>
      <c r="C5707" s="105" t="s">
        <v>5732</v>
      </c>
      <c r="D5707" s="87" t="s">
        <v>6403</v>
      </c>
      <c r="E5707" s="103">
        <v>39.520000000000003</v>
      </c>
    </row>
    <row r="5708" spans="2:5" ht="50.1" customHeight="1">
      <c r="B5708" s="100">
        <v>93395</v>
      </c>
      <c r="C5708" s="105" t="s">
        <v>5733</v>
      </c>
      <c r="D5708" s="87" t="s">
        <v>6403</v>
      </c>
      <c r="E5708" s="103">
        <v>36.83</v>
      </c>
    </row>
    <row r="5709" spans="2:5" ht="50.1" customHeight="1">
      <c r="B5709" s="100">
        <v>99194</v>
      </c>
      <c r="C5709" s="105" t="s">
        <v>5734</v>
      </c>
      <c r="D5709" s="87" t="s">
        <v>6403</v>
      </c>
      <c r="E5709" s="103">
        <v>41.35</v>
      </c>
    </row>
    <row r="5710" spans="2:5" ht="50.1" customHeight="1">
      <c r="B5710" s="100">
        <v>99195</v>
      </c>
      <c r="C5710" s="105" t="s">
        <v>5735</v>
      </c>
      <c r="D5710" s="87" t="s">
        <v>6403</v>
      </c>
      <c r="E5710" s="103">
        <v>35.35</v>
      </c>
    </row>
    <row r="5711" spans="2:5" ht="50.1" customHeight="1">
      <c r="B5711" s="100">
        <v>99196</v>
      </c>
      <c r="C5711" s="105" t="s">
        <v>5736</v>
      </c>
      <c r="D5711" s="87" t="s">
        <v>6403</v>
      </c>
      <c r="E5711" s="103">
        <v>43.5</v>
      </c>
    </row>
    <row r="5712" spans="2:5" ht="50.1" customHeight="1">
      <c r="B5712" s="100">
        <v>99198</v>
      </c>
      <c r="C5712" s="105" t="s">
        <v>5737</v>
      </c>
      <c r="D5712" s="87" t="s">
        <v>6403</v>
      </c>
      <c r="E5712" s="103">
        <v>40.81</v>
      </c>
    </row>
    <row r="5713" spans="2:5" ht="50.1" customHeight="1">
      <c r="B5713" s="100">
        <v>84088</v>
      </c>
      <c r="C5713" s="105" t="s">
        <v>5738</v>
      </c>
      <c r="D5713" s="87" t="s">
        <v>6581</v>
      </c>
      <c r="E5713" s="103">
        <v>81.14</v>
      </c>
    </row>
    <row r="5714" spans="2:5" ht="50.1" customHeight="1">
      <c r="B5714" s="100">
        <v>84089</v>
      </c>
      <c r="C5714" s="105" t="s">
        <v>5739</v>
      </c>
      <c r="D5714" s="87" t="s">
        <v>6581</v>
      </c>
      <c r="E5714" s="103">
        <v>114.38</v>
      </c>
    </row>
    <row r="5715" spans="2:5" ht="50.1" customHeight="1">
      <c r="B5715" s="100">
        <v>40675</v>
      </c>
      <c r="C5715" s="105" t="s">
        <v>5740</v>
      </c>
      <c r="D5715" s="87" t="s">
        <v>6581</v>
      </c>
      <c r="E5715" s="103">
        <v>3.77</v>
      </c>
    </row>
    <row r="5716" spans="2:5" ht="50.1" customHeight="1">
      <c r="B5716" s="100">
        <v>84093</v>
      </c>
      <c r="C5716" s="105" t="s">
        <v>5741</v>
      </c>
      <c r="D5716" s="87" t="s">
        <v>6581</v>
      </c>
      <c r="E5716" s="103">
        <v>36.39</v>
      </c>
    </row>
    <row r="5717" spans="2:5" ht="50.1" customHeight="1">
      <c r="B5717" s="100">
        <v>96112</v>
      </c>
      <c r="C5717" s="105" t="s">
        <v>5742</v>
      </c>
      <c r="D5717" s="87" t="s">
        <v>6403</v>
      </c>
      <c r="E5717" s="103">
        <v>94.29</v>
      </c>
    </row>
    <row r="5718" spans="2:5" ht="50.1" customHeight="1">
      <c r="B5718" s="100">
        <v>96117</v>
      </c>
      <c r="C5718" s="105" t="s">
        <v>5743</v>
      </c>
      <c r="D5718" s="87" t="s">
        <v>6403</v>
      </c>
      <c r="E5718" s="103">
        <v>119.83</v>
      </c>
    </row>
    <row r="5719" spans="2:5" ht="50.1" customHeight="1">
      <c r="B5719" s="100">
        <v>96122</v>
      </c>
      <c r="C5719" s="105" t="s">
        <v>5744</v>
      </c>
      <c r="D5719" s="87" t="s">
        <v>6581</v>
      </c>
      <c r="E5719" s="103">
        <v>29.29</v>
      </c>
    </row>
    <row r="5720" spans="2:5" ht="50.1" customHeight="1">
      <c r="B5720" s="100">
        <v>96109</v>
      </c>
      <c r="C5720" s="105" t="s">
        <v>5745</v>
      </c>
      <c r="D5720" s="87" t="s">
        <v>6403</v>
      </c>
      <c r="E5720" s="103">
        <v>34.979999999999997</v>
      </c>
    </row>
    <row r="5721" spans="2:5" ht="50.1" customHeight="1">
      <c r="B5721" s="100">
        <v>96110</v>
      </c>
      <c r="C5721" s="105" t="s">
        <v>5746</v>
      </c>
      <c r="D5721" s="87" t="s">
        <v>6403</v>
      </c>
      <c r="E5721" s="103">
        <v>52.3</v>
      </c>
    </row>
    <row r="5722" spans="2:5" ht="50.1" customHeight="1">
      <c r="B5722" s="100">
        <v>96113</v>
      </c>
      <c r="C5722" s="105" t="s">
        <v>5747</v>
      </c>
      <c r="D5722" s="87" t="s">
        <v>6403</v>
      </c>
      <c r="E5722" s="103">
        <v>31.39</v>
      </c>
    </row>
    <row r="5723" spans="2:5" ht="50.1" customHeight="1">
      <c r="B5723" s="100">
        <v>96114</v>
      </c>
      <c r="C5723" s="105" t="s">
        <v>5748</v>
      </c>
      <c r="D5723" s="87" t="s">
        <v>6403</v>
      </c>
      <c r="E5723" s="103">
        <v>52.97</v>
      </c>
    </row>
    <row r="5724" spans="2:5" ht="50.1" customHeight="1">
      <c r="B5724" s="100">
        <v>96120</v>
      </c>
      <c r="C5724" s="105" t="s">
        <v>5749</v>
      </c>
      <c r="D5724" s="87" t="s">
        <v>6581</v>
      </c>
      <c r="E5724" s="103">
        <v>2.44</v>
      </c>
    </row>
    <row r="5725" spans="2:5" ht="50.1" customHeight="1">
      <c r="B5725" s="100">
        <v>96123</v>
      </c>
      <c r="C5725" s="105" t="s">
        <v>5750</v>
      </c>
      <c r="D5725" s="87" t="s">
        <v>6581</v>
      </c>
      <c r="E5725" s="103">
        <v>20.8</v>
      </c>
    </row>
    <row r="5726" spans="2:5" ht="50.1" customHeight="1">
      <c r="B5726" s="100">
        <v>99054</v>
      </c>
      <c r="C5726" s="105" t="s">
        <v>5751</v>
      </c>
      <c r="D5726" s="87" t="s">
        <v>6403</v>
      </c>
      <c r="E5726" s="103">
        <v>42.55</v>
      </c>
    </row>
    <row r="5727" spans="2:5" ht="50.1" customHeight="1">
      <c r="B5727" s="100">
        <v>72200</v>
      </c>
      <c r="C5727" s="105" t="s">
        <v>5752</v>
      </c>
      <c r="D5727" s="87" t="s">
        <v>6403</v>
      </c>
      <c r="E5727" s="103">
        <v>94.55</v>
      </c>
    </row>
    <row r="5728" spans="2:5" ht="50.1" customHeight="1">
      <c r="B5728" s="100" t="s">
        <v>5753</v>
      </c>
      <c r="C5728" s="105" t="s">
        <v>5754</v>
      </c>
      <c r="D5728" s="87" t="s">
        <v>6581</v>
      </c>
      <c r="E5728" s="103">
        <v>83.3</v>
      </c>
    </row>
    <row r="5729" spans="2:5" ht="50.1" customHeight="1">
      <c r="B5729" s="100">
        <v>72201</v>
      </c>
      <c r="C5729" s="105" t="s">
        <v>5755</v>
      </c>
      <c r="D5729" s="87" t="s">
        <v>6403</v>
      </c>
      <c r="E5729" s="103">
        <v>9.01</v>
      </c>
    </row>
    <row r="5730" spans="2:5" ht="50.1" customHeight="1">
      <c r="B5730" s="100">
        <v>96111</v>
      </c>
      <c r="C5730" s="105" t="s">
        <v>5756</v>
      </c>
      <c r="D5730" s="87" t="s">
        <v>6403</v>
      </c>
      <c r="E5730" s="103">
        <v>35.1</v>
      </c>
    </row>
    <row r="5731" spans="2:5" ht="50.1" customHeight="1">
      <c r="B5731" s="100">
        <v>96116</v>
      </c>
      <c r="C5731" s="105" t="s">
        <v>5757</v>
      </c>
      <c r="D5731" s="87" t="s">
        <v>6403</v>
      </c>
      <c r="E5731" s="103">
        <v>37.71</v>
      </c>
    </row>
    <row r="5732" spans="2:5" ht="50.1" customHeight="1">
      <c r="B5732" s="100">
        <v>96121</v>
      </c>
      <c r="C5732" s="105" t="s">
        <v>5758</v>
      </c>
      <c r="D5732" s="87" t="s">
        <v>6581</v>
      </c>
      <c r="E5732" s="103">
        <v>7.37</v>
      </c>
    </row>
    <row r="5733" spans="2:5" ht="50.1" customHeight="1">
      <c r="B5733" s="100">
        <v>96485</v>
      </c>
      <c r="C5733" s="105" t="s">
        <v>5759</v>
      </c>
      <c r="D5733" s="87" t="s">
        <v>6403</v>
      </c>
      <c r="E5733" s="103">
        <v>40.61</v>
      </c>
    </row>
    <row r="5734" spans="2:5" ht="50.1" customHeight="1">
      <c r="B5734" s="100">
        <v>96486</v>
      </c>
      <c r="C5734" s="105" t="s">
        <v>5760</v>
      </c>
      <c r="D5734" s="87" t="s">
        <v>6403</v>
      </c>
      <c r="E5734" s="103">
        <v>43.56</v>
      </c>
    </row>
    <row r="5735" spans="2:5" ht="50.1" customHeight="1">
      <c r="B5735" s="100">
        <v>72198</v>
      </c>
      <c r="C5735" s="105" t="s">
        <v>5761</v>
      </c>
      <c r="D5735" s="87" t="s">
        <v>6403</v>
      </c>
      <c r="E5735" s="103">
        <v>86</v>
      </c>
    </row>
    <row r="5736" spans="2:5" ht="50.1" customHeight="1">
      <c r="B5736" s="100" t="s">
        <v>5762</v>
      </c>
      <c r="C5736" s="105" t="s">
        <v>5763</v>
      </c>
      <c r="D5736" s="87" t="s">
        <v>6403</v>
      </c>
      <c r="E5736" s="103">
        <v>52.63</v>
      </c>
    </row>
    <row r="5737" spans="2:5" ht="50.1" customHeight="1">
      <c r="B5737" s="100">
        <v>83730</v>
      </c>
      <c r="C5737" s="105" t="s">
        <v>5764</v>
      </c>
      <c r="D5737" s="87" t="s">
        <v>6403</v>
      </c>
      <c r="E5737" s="103">
        <v>167.98</v>
      </c>
    </row>
    <row r="5738" spans="2:5" ht="50.1" customHeight="1">
      <c r="B5738" s="100">
        <v>83736</v>
      </c>
      <c r="C5738" s="105" t="s">
        <v>5765</v>
      </c>
      <c r="D5738" s="87" t="s">
        <v>6403</v>
      </c>
      <c r="E5738" s="103">
        <v>155.66</v>
      </c>
    </row>
    <row r="5739" spans="2:5" ht="50.1" customHeight="1">
      <c r="B5739" s="100">
        <v>91514</v>
      </c>
      <c r="C5739" s="105" t="s">
        <v>5766</v>
      </c>
      <c r="D5739" s="87" t="s">
        <v>6403</v>
      </c>
      <c r="E5739" s="103">
        <v>4.78</v>
      </c>
    </row>
    <row r="5740" spans="2:5" ht="50.1" customHeight="1">
      <c r="B5740" s="100">
        <v>91515</v>
      </c>
      <c r="C5740" s="105" t="s">
        <v>5767</v>
      </c>
      <c r="D5740" s="87" t="s">
        <v>6403</v>
      </c>
      <c r="E5740" s="103">
        <v>6.33</v>
      </c>
    </row>
    <row r="5741" spans="2:5" ht="50.1" customHeight="1">
      <c r="B5741" s="100">
        <v>91516</v>
      </c>
      <c r="C5741" s="105" t="s">
        <v>5768</v>
      </c>
      <c r="D5741" s="87" t="s">
        <v>6403</v>
      </c>
      <c r="E5741" s="103">
        <v>9.26</v>
      </c>
    </row>
    <row r="5742" spans="2:5" ht="50.1" customHeight="1">
      <c r="B5742" s="100">
        <v>91517</v>
      </c>
      <c r="C5742" s="105" t="s">
        <v>5769</v>
      </c>
      <c r="D5742" s="87" t="s">
        <v>6403</v>
      </c>
      <c r="E5742" s="103">
        <v>10.31</v>
      </c>
    </row>
    <row r="5743" spans="2:5" ht="50.1" customHeight="1">
      <c r="B5743" s="100">
        <v>91519</v>
      </c>
      <c r="C5743" s="105" t="s">
        <v>5770</v>
      </c>
      <c r="D5743" s="87" t="s">
        <v>6403</v>
      </c>
      <c r="E5743" s="103">
        <v>11.85</v>
      </c>
    </row>
    <row r="5744" spans="2:5" ht="50.1" customHeight="1">
      <c r="B5744" s="100">
        <v>91520</v>
      </c>
      <c r="C5744" s="105" t="s">
        <v>5771</v>
      </c>
      <c r="D5744" s="87" t="s">
        <v>6403</v>
      </c>
      <c r="E5744" s="103">
        <v>1.71</v>
      </c>
    </row>
    <row r="5745" spans="2:5" ht="50.1" customHeight="1">
      <c r="B5745" s="100">
        <v>91522</v>
      </c>
      <c r="C5745" s="105" t="s">
        <v>5772</v>
      </c>
      <c r="D5745" s="87" t="s">
        <v>6403</v>
      </c>
      <c r="E5745" s="103">
        <v>2.0699999999999998</v>
      </c>
    </row>
    <row r="5746" spans="2:5" ht="50.1" customHeight="1">
      <c r="B5746" s="100">
        <v>91525</v>
      </c>
      <c r="C5746" s="105" t="s">
        <v>5773</v>
      </c>
      <c r="D5746" s="87" t="s">
        <v>6403</v>
      </c>
      <c r="E5746" s="103">
        <v>3.73</v>
      </c>
    </row>
    <row r="5747" spans="2:5" ht="50.1" customHeight="1">
      <c r="B5747" s="100">
        <v>73548</v>
      </c>
      <c r="C5747" s="105" t="s">
        <v>5774</v>
      </c>
      <c r="D5747" s="87" t="s">
        <v>26</v>
      </c>
      <c r="E5747" s="103">
        <v>428.9</v>
      </c>
    </row>
    <row r="5748" spans="2:5" ht="50.1" customHeight="1">
      <c r="B5748" s="100">
        <v>73549</v>
      </c>
      <c r="C5748" s="105" t="s">
        <v>5775</v>
      </c>
      <c r="D5748" s="87" t="s">
        <v>26</v>
      </c>
      <c r="E5748" s="103">
        <v>415.49</v>
      </c>
    </row>
    <row r="5749" spans="2:5" ht="50.1" customHeight="1">
      <c r="B5749" s="100">
        <v>87280</v>
      </c>
      <c r="C5749" s="105" t="s">
        <v>5776</v>
      </c>
      <c r="D5749" s="87" t="s">
        <v>26</v>
      </c>
      <c r="E5749" s="103">
        <v>267.93</v>
      </c>
    </row>
    <row r="5750" spans="2:5" ht="50.1" customHeight="1">
      <c r="B5750" s="100">
        <v>87281</v>
      </c>
      <c r="C5750" s="105" t="s">
        <v>5777</v>
      </c>
      <c r="D5750" s="87" t="s">
        <v>26</v>
      </c>
      <c r="E5750" s="103">
        <v>262.70999999999998</v>
      </c>
    </row>
    <row r="5751" spans="2:5" ht="50.1" customHeight="1">
      <c r="B5751" s="100">
        <v>87283</v>
      </c>
      <c r="C5751" s="105" t="s">
        <v>5778</v>
      </c>
      <c r="D5751" s="87" t="s">
        <v>26</v>
      </c>
      <c r="E5751" s="103">
        <v>286.05</v>
      </c>
    </row>
    <row r="5752" spans="2:5" ht="50.1" customHeight="1">
      <c r="B5752" s="100">
        <v>87284</v>
      </c>
      <c r="C5752" s="105" t="s">
        <v>5779</v>
      </c>
      <c r="D5752" s="87" t="s">
        <v>26</v>
      </c>
      <c r="E5752" s="103">
        <v>266.79000000000002</v>
      </c>
    </row>
    <row r="5753" spans="2:5" ht="50.1" customHeight="1">
      <c r="B5753" s="100">
        <v>87286</v>
      </c>
      <c r="C5753" s="105" t="s">
        <v>5780</v>
      </c>
      <c r="D5753" s="87" t="s">
        <v>26</v>
      </c>
      <c r="E5753" s="103">
        <v>280.85000000000002</v>
      </c>
    </row>
    <row r="5754" spans="2:5" ht="50.1" customHeight="1">
      <c r="B5754" s="100">
        <v>87287</v>
      </c>
      <c r="C5754" s="105" t="s">
        <v>5781</v>
      </c>
      <c r="D5754" s="87" t="s">
        <v>26</v>
      </c>
      <c r="E5754" s="103">
        <v>341.12</v>
      </c>
    </row>
    <row r="5755" spans="2:5" ht="50.1" customHeight="1">
      <c r="B5755" s="100">
        <v>87289</v>
      </c>
      <c r="C5755" s="105" t="s">
        <v>5782</v>
      </c>
      <c r="D5755" s="87" t="s">
        <v>26</v>
      </c>
      <c r="E5755" s="103">
        <v>338.67</v>
      </c>
    </row>
    <row r="5756" spans="2:5" ht="50.1" customHeight="1">
      <c r="B5756" s="100">
        <v>87290</v>
      </c>
      <c r="C5756" s="105" t="s">
        <v>5783</v>
      </c>
      <c r="D5756" s="87" t="s">
        <v>26</v>
      </c>
      <c r="E5756" s="103">
        <v>332.83</v>
      </c>
    </row>
    <row r="5757" spans="2:5" ht="50.1" customHeight="1">
      <c r="B5757" s="100">
        <v>87292</v>
      </c>
      <c r="C5757" s="105" t="s">
        <v>5784</v>
      </c>
      <c r="D5757" s="87" t="s">
        <v>26</v>
      </c>
      <c r="E5757" s="103">
        <v>356.28</v>
      </c>
    </row>
    <row r="5758" spans="2:5" ht="50.1" customHeight="1">
      <c r="B5758" s="100">
        <v>87294</v>
      </c>
      <c r="C5758" s="105" t="s">
        <v>5785</v>
      </c>
      <c r="D5758" s="87" t="s">
        <v>26</v>
      </c>
      <c r="E5758" s="103">
        <v>338.28</v>
      </c>
    </row>
    <row r="5759" spans="2:5" ht="50.1" customHeight="1">
      <c r="B5759" s="100">
        <v>87295</v>
      </c>
      <c r="C5759" s="105" t="s">
        <v>5786</v>
      </c>
      <c r="D5759" s="87" t="s">
        <v>26</v>
      </c>
      <c r="E5759" s="103">
        <v>352.33</v>
      </c>
    </row>
    <row r="5760" spans="2:5" ht="50.1" customHeight="1">
      <c r="B5760" s="100">
        <v>87296</v>
      </c>
      <c r="C5760" s="105" t="s">
        <v>5787</v>
      </c>
      <c r="D5760" s="87" t="s">
        <v>26</v>
      </c>
      <c r="E5760" s="103">
        <v>333.19</v>
      </c>
    </row>
    <row r="5761" spans="2:5" ht="50.1" customHeight="1">
      <c r="B5761" s="100">
        <v>87298</v>
      </c>
      <c r="C5761" s="105" t="s">
        <v>5788</v>
      </c>
      <c r="D5761" s="87" t="s">
        <v>26</v>
      </c>
      <c r="E5761" s="103">
        <v>382.91</v>
      </c>
    </row>
    <row r="5762" spans="2:5" ht="50.1" customHeight="1">
      <c r="B5762" s="100">
        <v>87299</v>
      </c>
      <c r="C5762" s="105" t="s">
        <v>5789</v>
      </c>
      <c r="D5762" s="87" t="s">
        <v>26</v>
      </c>
      <c r="E5762" s="103">
        <v>368.3</v>
      </c>
    </row>
    <row r="5763" spans="2:5" ht="50.1" customHeight="1">
      <c r="B5763" s="100">
        <v>87301</v>
      </c>
      <c r="C5763" s="105" t="s">
        <v>5790</v>
      </c>
      <c r="D5763" s="87" t="s">
        <v>26</v>
      </c>
      <c r="E5763" s="103">
        <v>348.33</v>
      </c>
    </row>
    <row r="5764" spans="2:5" ht="50.1" customHeight="1">
      <c r="B5764" s="100">
        <v>87302</v>
      </c>
      <c r="C5764" s="105" t="s">
        <v>5791</v>
      </c>
      <c r="D5764" s="87" t="s">
        <v>26</v>
      </c>
      <c r="E5764" s="103">
        <v>336.27</v>
      </c>
    </row>
    <row r="5765" spans="2:5" ht="50.1" customHeight="1">
      <c r="B5765" s="100">
        <v>87304</v>
      </c>
      <c r="C5765" s="105" t="s">
        <v>5792</v>
      </c>
      <c r="D5765" s="87" t="s">
        <v>26</v>
      </c>
      <c r="E5765" s="103">
        <v>329.29</v>
      </c>
    </row>
    <row r="5766" spans="2:5" ht="50.1" customHeight="1">
      <c r="B5766" s="100">
        <v>87305</v>
      </c>
      <c r="C5766" s="105" t="s">
        <v>5793</v>
      </c>
      <c r="D5766" s="87" t="s">
        <v>26</v>
      </c>
      <c r="E5766" s="103">
        <v>316.64</v>
      </c>
    </row>
    <row r="5767" spans="2:5" ht="50.1" customHeight="1">
      <c r="B5767" s="100">
        <v>87307</v>
      </c>
      <c r="C5767" s="105" t="s">
        <v>5794</v>
      </c>
      <c r="D5767" s="87" t="s">
        <v>26</v>
      </c>
      <c r="E5767" s="103">
        <v>310.25</v>
      </c>
    </row>
    <row r="5768" spans="2:5" ht="50.1" customHeight="1">
      <c r="B5768" s="100">
        <v>87308</v>
      </c>
      <c r="C5768" s="105" t="s">
        <v>5795</v>
      </c>
      <c r="D5768" s="87" t="s">
        <v>26</v>
      </c>
      <c r="E5768" s="103">
        <v>299.8</v>
      </c>
    </row>
    <row r="5769" spans="2:5" ht="50.1" customHeight="1">
      <c r="B5769" s="100">
        <v>87310</v>
      </c>
      <c r="C5769" s="105" t="s">
        <v>5796</v>
      </c>
      <c r="D5769" s="87" t="s">
        <v>26</v>
      </c>
      <c r="E5769" s="103">
        <v>252.28</v>
      </c>
    </row>
    <row r="5770" spans="2:5" ht="50.1" customHeight="1">
      <c r="B5770" s="100">
        <v>87311</v>
      </c>
      <c r="C5770" s="105" t="s">
        <v>5797</v>
      </c>
      <c r="D5770" s="87" t="s">
        <v>26</v>
      </c>
      <c r="E5770" s="103">
        <v>244.78</v>
      </c>
    </row>
    <row r="5771" spans="2:5" ht="50.1" customHeight="1">
      <c r="B5771" s="100">
        <v>87313</v>
      </c>
      <c r="C5771" s="105" t="s">
        <v>5798</v>
      </c>
      <c r="D5771" s="87" t="s">
        <v>26</v>
      </c>
      <c r="E5771" s="103">
        <v>293.22000000000003</v>
      </c>
    </row>
    <row r="5772" spans="2:5" ht="50.1" customHeight="1">
      <c r="B5772" s="100">
        <v>87314</v>
      </c>
      <c r="C5772" s="105" t="s">
        <v>5799</v>
      </c>
      <c r="D5772" s="87" t="s">
        <v>26</v>
      </c>
      <c r="E5772" s="103">
        <v>286.29000000000002</v>
      </c>
    </row>
    <row r="5773" spans="2:5" ht="50.1" customHeight="1">
      <c r="B5773" s="100">
        <v>87316</v>
      </c>
      <c r="C5773" s="105" t="s">
        <v>5800</v>
      </c>
      <c r="D5773" s="87" t="s">
        <v>26</v>
      </c>
      <c r="E5773" s="103">
        <v>273.13</v>
      </c>
    </row>
    <row r="5774" spans="2:5" ht="50.1" customHeight="1">
      <c r="B5774" s="100">
        <v>87317</v>
      </c>
      <c r="C5774" s="105" t="s">
        <v>5801</v>
      </c>
      <c r="D5774" s="87" t="s">
        <v>26</v>
      </c>
      <c r="E5774" s="103">
        <v>261.85000000000002</v>
      </c>
    </row>
    <row r="5775" spans="2:5" ht="50.1" customHeight="1">
      <c r="B5775" s="100">
        <v>87319</v>
      </c>
      <c r="C5775" s="105" t="s">
        <v>5802</v>
      </c>
      <c r="D5775" s="87" t="s">
        <v>26</v>
      </c>
      <c r="E5775" s="103">
        <v>2264.6799999999998</v>
      </c>
    </row>
    <row r="5776" spans="2:5" ht="50.1" customHeight="1">
      <c r="B5776" s="100">
        <v>87320</v>
      </c>
      <c r="C5776" s="105" t="s">
        <v>5803</v>
      </c>
      <c r="D5776" s="87" t="s">
        <v>26</v>
      </c>
      <c r="E5776" s="103">
        <v>2266.0700000000002</v>
      </c>
    </row>
    <row r="5777" spans="2:5" ht="50.1" customHeight="1">
      <c r="B5777" s="100">
        <v>87322</v>
      </c>
      <c r="C5777" s="105" t="s">
        <v>5804</v>
      </c>
      <c r="D5777" s="87" t="s">
        <v>26</v>
      </c>
      <c r="E5777" s="103">
        <v>2315.79</v>
      </c>
    </row>
    <row r="5778" spans="2:5" ht="50.1" customHeight="1">
      <c r="B5778" s="100">
        <v>87323</v>
      </c>
      <c r="C5778" s="105" t="s">
        <v>5805</v>
      </c>
      <c r="D5778" s="87" t="s">
        <v>26</v>
      </c>
      <c r="E5778" s="103">
        <v>2301.92</v>
      </c>
    </row>
    <row r="5779" spans="2:5" ht="50.1" customHeight="1">
      <c r="B5779" s="100">
        <v>87325</v>
      </c>
      <c r="C5779" s="105" t="s">
        <v>5806</v>
      </c>
      <c r="D5779" s="87" t="s">
        <v>26</v>
      </c>
      <c r="E5779" s="103">
        <v>2283.75</v>
      </c>
    </row>
    <row r="5780" spans="2:5" ht="50.1" customHeight="1">
      <c r="B5780" s="100">
        <v>87326</v>
      </c>
      <c r="C5780" s="105" t="s">
        <v>5807</v>
      </c>
      <c r="D5780" s="87" t="s">
        <v>26</v>
      </c>
      <c r="E5780" s="103">
        <v>2277.83</v>
      </c>
    </row>
    <row r="5781" spans="2:5" ht="50.1" customHeight="1">
      <c r="B5781" s="100">
        <v>87327</v>
      </c>
      <c r="C5781" s="105" t="s">
        <v>5808</v>
      </c>
      <c r="D5781" s="87" t="s">
        <v>26</v>
      </c>
      <c r="E5781" s="103">
        <v>285.22000000000003</v>
      </c>
    </row>
    <row r="5782" spans="2:5" ht="50.1" customHeight="1">
      <c r="B5782" s="100">
        <v>87328</v>
      </c>
      <c r="C5782" s="105" t="s">
        <v>5809</v>
      </c>
      <c r="D5782" s="87" t="s">
        <v>26</v>
      </c>
      <c r="E5782" s="103">
        <v>250.73</v>
      </c>
    </row>
    <row r="5783" spans="2:5" ht="50.1" customHeight="1">
      <c r="B5783" s="100">
        <v>87329</v>
      </c>
      <c r="C5783" s="105" t="s">
        <v>5810</v>
      </c>
      <c r="D5783" s="87" t="s">
        <v>26</v>
      </c>
      <c r="E5783" s="103">
        <v>304.62</v>
      </c>
    </row>
    <row r="5784" spans="2:5" ht="50.1" customHeight="1">
      <c r="B5784" s="100">
        <v>87330</v>
      </c>
      <c r="C5784" s="105" t="s">
        <v>5811</v>
      </c>
      <c r="D5784" s="87" t="s">
        <v>26</v>
      </c>
      <c r="E5784" s="103">
        <v>267.27999999999997</v>
      </c>
    </row>
    <row r="5785" spans="2:5" ht="50.1" customHeight="1">
      <c r="B5785" s="100">
        <v>87331</v>
      </c>
      <c r="C5785" s="105" t="s">
        <v>5812</v>
      </c>
      <c r="D5785" s="87" t="s">
        <v>26</v>
      </c>
      <c r="E5785" s="103">
        <v>362.8</v>
      </c>
    </row>
    <row r="5786" spans="2:5" ht="50.1" customHeight="1">
      <c r="B5786" s="100">
        <v>87332</v>
      </c>
      <c r="C5786" s="105" t="s">
        <v>5813</v>
      </c>
      <c r="D5786" s="87" t="s">
        <v>26</v>
      </c>
      <c r="E5786" s="103">
        <v>325.92</v>
      </c>
    </row>
    <row r="5787" spans="2:5" ht="50.1" customHeight="1">
      <c r="B5787" s="100">
        <v>87333</v>
      </c>
      <c r="C5787" s="105" t="s">
        <v>5814</v>
      </c>
      <c r="D5787" s="87" t="s">
        <v>26</v>
      </c>
      <c r="E5787" s="103">
        <v>344.21</v>
      </c>
    </row>
    <row r="5788" spans="2:5" ht="50.1" customHeight="1">
      <c r="B5788" s="100">
        <v>87334</v>
      </c>
      <c r="C5788" s="105" t="s">
        <v>5815</v>
      </c>
      <c r="D5788" s="87" t="s">
        <v>26</v>
      </c>
      <c r="E5788" s="103">
        <v>316.82</v>
      </c>
    </row>
    <row r="5789" spans="2:5" ht="50.1" customHeight="1">
      <c r="B5789" s="100">
        <v>87335</v>
      </c>
      <c r="C5789" s="105" t="s">
        <v>5816</v>
      </c>
      <c r="D5789" s="87" t="s">
        <v>26</v>
      </c>
      <c r="E5789" s="103">
        <v>352.81</v>
      </c>
    </row>
    <row r="5790" spans="2:5" ht="50.1" customHeight="1">
      <c r="B5790" s="100">
        <v>87336</v>
      </c>
      <c r="C5790" s="105" t="s">
        <v>5817</v>
      </c>
      <c r="D5790" s="87" t="s">
        <v>26</v>
      </c>
      <c r="E5790" s="103">
        <v>332.35</v>
      </c>
    </row>
    <row r="5791" spans="2:5" ht="50.1" customHeight="1">
      <c r="B5791" s="100">
        <v>87337</v>
      </c>
      <c r="C5791" s="105" t="s">
        <v>5818</v>
      </c>
      <c r="D5791" s="87" t="s">
        <v>26</v>
      </c>
      <c r="E5791" s="103">
        <v>337.22</v>
      </c>
    </row>
    <row r="5792" spans="2:5" ht="50.1" customHeight="1">
      <c r="B5792" s="100">
        <v>87338</v>
      </c>
      <c r="C5792" s="105" t="s">
        <v>5819</v>
      </c>
      <c r="D5792" s="87" t="s">
        <v>26</v>
      </c>
      <c r="E5792" s="103">
        <v>329.91</v>
      </c>
    </row>
    <row r="5793" spans="2:5" ht="50.1" customHeight="1">
      <c r="B5793" s="100">
        <v>87339</v>
      </c>
      <c r="C5793" s="105" t="s">
        <v>5820</v>
      </c>
      <c r="D5793" s="87" t="s">
        <v>26</v>
      </c>
      <c r="E5793" s="103">
        <v>455.37</v>
      </c>
    </row>
    <row r="5794" spans="2:5" ht="50.1" customHeight="1">
      <c r="B5794" s="100">
        <v>87340</v>
      </c>
      <c r="C5794" s="105" t="s">
        <v>5821</v>
      </c>
      <c r="D5794" s="87" t="s">
        <v>26</v>
      </c>
      <c r="E5794" s="103">
        <v>373.64</v>
      </c>
    </row>
    <row r="5795" spans="2:5" ht="50.1" customHeight="1">
      <c r="B5795" s="100">
        <v>87341</v>
      </c>
      <c r="C5795" s="105" t="s">
        <v>5822</v>
      </c>
      <c r="D5795" s="87" t="s">
        <v>26</v>
      </c>
      <c r="E5795" s="103">
        <v>357.24</v>
      </c>
    </row>
    <row r="5796" spans="2:5" ht="50.1" customHeight="1">
      <c r="B5796" s="100">
        <v>87342</v>
      </c>
      <c r="C5796" s="105" t="s">
        <v>5823</v>
      </c>
      <c r="D5796" s="87" t="s">
        <v>26</v>
      </c>
      <c r="E5796" s="103">
        <v>399.82</v>
      </c>
    </row>
    <row r="5797" spans="2:5" ht="50.1" customHeight="1">
      <c r="B5797" s="100">
        <v>87343</v>
      </c>
      <c r="C5797" s="105" t="s">
        <v>5824</v>
      </c>
      <c r="D5797" s="87" t="s">
        <v>26</v>
      </c>
      <c r="E5797" s="103">
        <v>347.28</v>
      </c>
    </row>
    <row r="5798" spans="2:5" ht="50.1" customHeight="1">
      <c r="B5798" s="100">
        <v>87344</v>
      </c>
      <c r="C5798" s="105" t="s">
        <v>5825</v>
      </c>
      <c r="D5798" s="87" t="s">
        <v>26</v>
      </c>
      <c r="E5798" s="103">
        <v>324.61</v>
      </c>
    </row>
    <row r="5799" spans="2:5" ht="50.1" customHeight="1">
      <c r="B5799" s="100">
        <v>87345</v>
      </c>
      <c r="C5799" s="105" t="s">
        <v>5826</v>
      </c>
      <c r="D5799" s="87" t="s">
        <v>26</v>
      </c>
      <c r="E5799" s="103">
        <v>355.2</v>
      </c>
    </row>
    <row r="5800" spans="2:5" ht="50.1" customHeight="1">
      <c r="B5800" s="100">
        <v>87346</v>
      </c>
      <c r="C5800" s="105" t="s">
        <v>5827</v>
      </c>
      <c r="D5800" s="87" t="s">
        <v>26</v>
      </c>
      <c r="E5800" s="103">
        <v>319.04000000000002</v>
      </c>
    </row>
    <row r="5801" spans="2:5" ht="50.1" customHeight="1">
      <c r="B5801" s="100">
        <v>87347</v>
      </c>
      <c r="C5801" s="105" t="s">
        <v>5828</v>
      </c>
      <c r="D5801" s="87" t="s">
        <v>26</v>
      </c>
      <c r="E5801" s="103">
        <v>306.25</v>
      </c>
    </row>
    <row r="5802" spans="2:5" ht="50.1" customHeight="1">
      <c r="B5802" s="100">
        <v>87348</v>
      </c>
      <c r="C5802" s="105" t="s">
        <v>5829</v>
      </c>
      <c r="D5802" s="87" t="s">
        <v>26</v>
      </c>
      <c r="E5802" s="103">
        <v>334.41</v>
      </c>
    </row>
    <row r="5803" spans="2:5" ht="50.1" customHeight="1">
      <c r="B5803" s="100">
        <v>87349</v>
      </c>
      <c r="C5803" s="105" t="s">
        <v>5830</v>
      </c>
      <c r="D5803" s="87" t="s">
        <v>26</v>
      </c>
      <c r="E5803" s="103">
        <v>287.17</v>
      </c>
    </row>
    <row r="5804" spans="2:5" ht="50.1" customHeight="1">
      <c r="B5804" s="100">
        <v>87350</v>
      </c>
      <c r="C5804" s="105" t="s">
        <v>5831</v>
      </c>
      <c r="D5804" s="87" t="s">
        <v>26</v>
      </c>
      <c r="E5804" s="103">
        <v>280.64999999999998</v>
      </c>
    </row>
    <row r="5805" spans="2:5" ht="50.1" customHeight="1">
      <c r="B5805" s="100">
        <v>87351</v>
      </c>
      <c r="C5805" s="105" t="s">
        <v>5832</v>
      </c>
      <c r="D5805" s="87" t="s">
        <v>26</v>
      </c>
      <c r="E5805" s="103">
        <v>245.83</v>
      </c>
    </row>
    <row r="5806" spans="2:5" ht="50.1" customHeight="1">
      <c r="B5806" s="100">
        <v>87352</v>
      </c>
      <c r="C5806" s="105" t="s">
        <v>5833</v>
      </c>
      <c r="D5806" s="87" t="s">
        <v>26</v>
      </c>
      <c r="E5806" s="103">
        <v>346.01</v>
      </c>
    </row>
    <row r="5807" spans="2:5" ht="50.1" customHeight="1">
      <c r="B5807" s="100">
        <v>87353</v>
      </c>
      <c r="C5807" s="105" t="s">
        <v>5834</v>
      </c>
      <c r="D5807" s="87" t="s">
        <v>26</v>
      </c>
      <c r="E5807" s="103">
        <v>298.55</v>
      </c>
    </row>
    <row r="5808" spans="2:5" ht="50.1" customHeight="1">
      <c r="B5808" s="100">
        <v>87354</v>
      </c>
      <c r="C5808" s="105" t="s">
        <v>5835</v>
      </c>
      <c r="D5808" s="87" t="s">
        <v>26</v>
      </c>
      <c r="E5808" s="103">
        <v>275.82</v>
      </c>
    </row>
    <row r="5809" spans="2:5" ht="50.1" customHeight="1">
      <c r="B5809" s="100">
        <v>87355</v>
      </c>
      <c r="C5809" s="105" t="s">
        <v>5836</v>
      </c>
      <c r="D5809" s="87" t="s">
        <v>26</v>
      </c>
      <c r="E5809" s="103">
        <v>303.75</v>
      </c>
    </row>
    <row r="5810" spans="2:5" ht="50.1" customHeight="1">
      <c r="B5810" s="100">
        <v>87356</v>
      </c>
      <c r="C5810" s="105" t="s">
        <v>5837</v>
      </c>
      <c r="D5810" s="87" t="s">
        <v>26</v>
      </c>
      <c r="E5810" s="103">
        <v>265.24</v>
      </c>
    </row>
    <row r="5811" spans="2:5" ht="50.1" customHeight="1">
      <c r="B5811" s="100">
        <v>87357</v>
      </c>
      <c r="C5811" s="105" t="s">
        <v>5838</v>
      </c>
      <c r="D5811" s="87" t="s">
        <v>26</v>
      </c>
      <c r="E5811" s="103">
        <v>255.41</v>
      </c>
    </row>
    <row r="5812" spans="2:5" ht="50.1" customHeight="1">
      <c r="B5812" s="100">
        <v>87358</v>
      </c>
      <c r="C5812" s="105" t="s">
        <v>5839</v>
      </c>
      <c r="D5812" s="87" t="s">
        <v>26</v>
      </c>
      <c r="E5812" s="103">
        <v>2231.5300000000002</v>
      </c>
    </row>
    <row r="5813" spans="2:5" ht="50.1" customHeight="1">
      <c r="B5813" s="100">
        <v>87359</v>
      </c>
      <c r="C5813" s="105" t="s">
        <v>5840</v>
      </c>
      <c r="D5813" s="87" t="s">
        <v>26</v>
      </c>
      <c r="E5813" s="103">
        <v>2216.16</v>
      </c>
    </row>
    <row r="5814" spans="2:5" ht="50.1" customHeight="1">
      <c r="B5814" s="100">
        <v>87360</v>
      </c>
      <c r="C5814" s="105" t="s">
        <v>5841</v>
      </c>
      <c r="D5814" s="87" t="s">
        <v>26</v>
      </c>
      <c r="E5814" s="103">
        <v>2291.6999999999998</v>
      </c>
    </row>
    <row r="5815" spans="2:5" ht="50.1" customHeight="1">
      <c r="B5815" s="100">
        <v>87361</v>
      </c>
      <c r="C5815" s="105" t="s">
        <v>5842</v>
      </c>
      <c r="D5815" s="87" t="s">
        <v>26</v>
      </c>
      <c r="E5815" s="103">
        <v>2267.46</v>
      </c>
    </row>
    <row r="5816" spans="2:5" ht="50.1" customHeight="1">
      <c r="B5816" s="100">
        <v>87362</v>
      </c>
      <c r="C5816" s="105" t="s">
        <v>5843</v>
      </c>
      <c r="D5816" s="87" t="s">
        <v>26</v>
      </c>
      <c r="E5816" s="103">
        <v>2262.61</v>
      </c>
    </row>
    <row r="5817" spans="2:5" ht="50.1" customHeight="1">
      <c r="B5817" s="100">
        <v>87363</v>
      </c>
      <c r="C5817" s="105" t="s">
        <v>5844</v>
      </c>
      <c r="D5817" s="87" t="s">
        <v>26</v>
      </c>
      <c r="E5817" s="103">
        <v>2267.52</v>
      </c>
    </row>
    <row r="5818" spans="2:5" ht="50.1" customHeight="1">
      <c r="B5818" s="100">
        <v>87364</v>
      </c>
      <c r="C5818" s="105" t="s">
        <v>5845</v>
      </c>
      <c r="D5818" s="87" t="s">
        <v>26</v>
      </c>
      <c r="E5818" s="103">
        <v>2232.7399999999998</v>
      </c>
    </row>
    <row r="5819" spans="2:5" ht="50.1" customHeight="1">
      <c r="B5819" s="100">
        <v>87365</v>
      </c>
      <c r="C5819" s="105" t="s">
        <v>5846</v>
      </c>
      <c r="D5819" s="87" t="s">
        <v>26</v>
      </c>
      <c r="E5819" s="103">
        <v>335.15</v>
      </c>
    </row>
    <row r="5820" spans="2:5" ht="50.1" customHeight="1">
      <c r="B5820" s="100">
        <v>87366</v>
      </c>
      <c r="C5820" s="105" t="s">
        <v>5847</v>
      </c>
      <c r="D5820" s="87" t="s">
        <v>26</v>
      </c>
      <c r="E5820" s="103">
        <v>346.32</v>
      </c>
    </row>
    <row r="5821" spans="2:5" ht="50.1" customHeight="1">
      <c r="B5821" s="100">
        <v>87367</v>
      </c>
      <c r="C5821" s="105" t="s">
        <v>5848</v>
      </c>
      <c r="D5821" s="87" t="s">
        <v>26</v>
      </c>
      <c r="E5821" s="103">
        <v>408.49</v>
      </c>
    </row>
    <row r="5822" spans="2:5" ht="50.1" customHeight="1">
      <c r="B5822" s="100">
        <v>87368</v>
      </c>
      <c r="C5822" s="105" t="s">
        <v>5849</v>
      </c>
      <c r="D5822" s="87" t="s">
        <v>26</v>
      </c>
      <c r="E5822" s="103">
        <v>410.01</v>
      </c>
    </row>
    <row r="5823" spans="2:5" ht="50.1" customHeight="1">
      <c r="B5823" s="100">
        <v>87369</v>
      </c>
      <c r="C5823" s="105" t="s">
        <v>5850</v>
      </c>
      <c r="D5823" s="87" t="s">
        <v>26</v>
      </c>
      <c r="E5823" s="103">
        <v>424.04</v>
      </c>
    </row>
    <row r="5824" spans="2:5" ht="50.1" customHeight="1">
      <c r="B5824" s="100">
        <v>87370</v>
      </c>
      <c r="C5824" s="105" t="s">
        <v>5851</v>
      </c>
      <c r="D5824" s="87" t="s">
        <v>26</v>
      </c>
      <c r="E5824" s="103">
        <v>409.75</v>
      </c>
    </row>
    <row r="5825" spans="2:5" ht="50.1" customHeight="1">
      <c r="B5825" s="100">
        <v>87371</v>
      </c>
      <c r="C5825" s="105" t="s">
        <v>5852</v>
      </c>
      <c r="D5825" s="87" t="s">
        <v>26</v>
      </c>
      <c r="E5825" s="103">
        <v>409.59</v>
      </c>
    </row>
    <row r="5826" spans="2:5" ht="50.1" customHeight="1">
      <c r="B5826" s="100">
        <v>87372</v>
      </c>
      <c r="C5826" s="105" t="s">
        <v>5853</v>
      </c>
      <c r="D5826" s="87" t="s">
        <v>26</v>
      </c>
      <c r="E5826" s="103">
        <v>448.29</v>
      </c>
    </row>
    <row r="5827" spans="2:5" ht="50.1" customHeight="1">
      <c r="B5827" s="100">
        <v>87373</v>
      </c>
      <c r="C5827" s="105" t="s">
        <v>5854</v>
      </c>
      <c r="D5827" s="87" t="s">
        <v>26</v>
      </c>
      <c r="E5827" s="103">
        <v>415.36</v>
      </c>
    </row>
    <row r="5828" spans="2:5" ht="50.1" customHeight="1">
      <c r="B5828" s="100">
        <v>87374</v>
      </c>
      <c r="C5828" s="105" t="s">
        <v>5855</v>
      </c>
      <c r="D5828" s="87" t="s">
        <v>26</v>
      </c>
      <c r="E5828" s="103">
        <v>393.25</v>
      </c>
    </row>
    <row r="5829" spans="2:5" ht="50.1" customHeight="1">
      <c r="B5829" s="100">
        <v>87375</v>
      </c>
      <c r="C5829" s="105" t="s">
        <v>5856</v>
      </c>
      <c r="D5829" s="87" t="s">
        <v>26</v>
      </c>
      <c r="E5829" s="103">
        <v>373.77</v>
      </c>
    </row>
    <row r="5830" spans="2:5" ht="50.1" customHeight="1">
      <c r="B5830" s="100">
        <v>87376</v>
      </c>
      <c r="C5830" s="105" t="s">
        <v>5857</v>
      </c>
      <c r="D5830" s="87" t="s">
        <v>26</v>
      </c>
      <c r="E5830" s="103">
        <v>327.60000000000002</v>
      </c>
    </row>
    <row r="5831" spans="2:5" ht="50.1" customHeight="1">
      <c r="B5831" s="100">
        <v>87377</v>
      </c>
      <c r="C5831" s="105" t="s">
        <v>5858</v>
      </c>
      <c r="D5831" s="87" t="s">
        <v>26</v>
      </c>
      <c r="E5831" s="103">
        <v>366.55</v>
      </c>
    </row>
    <row r="5832" spans="2:5" ht="50.1" customHeight="1">
      <c r="B5832" s="100">
        <v>87378</v>
      </c>
      <c r="C5832" s="105" t="s">
        <v>5859</v>
      </c>
      <c r="D5832" s="87" t="s">
        <v>26</v>
      </c>
      <c r="E5832" s="103">
        <v>343.13</v>
      </c>
    </row>
    <row r="5833" spans="2:5" ht="50.1" customHeight="1">
      <c r="B5833" s="100">
        <v>87379</v>
      </c>
      <c r="C5833" s="105" t="s">
        <v>5860</v>
      </c>
      <c r="D5833" s="87" t="s">
        <v>26</v>
      </c>
      <c r="E5833" s="103">
        <v>2320.2800000000002</v>
      </c>
    </row>
    <row r="5834" spans="2:5" ht="50.1" customHeight="1">
      <c r="B5834" s="100">
        <v>87380</v>
      </c>
      <c r="C5834" s="105" t="s">
        <v>5861</v>
      </c>
      <c r="D5834" s="87" t="s">
        <v>26</v>
      </c>
      <c r="E5834" s="103">
        <v>2365.5</v>
      </c>
    </row>
    <row r="5835" spans="2:5" ht="50.1" customHeight="1">
      <c r="B5835" s="100">
        <v>87381</v>
      </c>
      <c r="C5835" s="105" t="s">
        <v>5862</v>
      </c>
      <c r="D5835" s="87" t="s">
        <v>26</v>
      </c>
      <c r="E5835" s="103">
        <v>2339.1</v>
      </c>
    </row>
    <row r="5836" spans="2:5" ht="50.1" customHeight="1">
      <c r="B5836" s="100">
        <v>87382</v>
      </c>
      <c r="C5836" s="105" t="s">
        <v>5863</v>
      </c>
      <c r="D5836" s="87" t="s">
        <v>26</v>
      </c>
      <c r="E5836" s="103">
        <v>746.57</v>
      </c>
    </row>
    <row r="5837" spans="2:5" ht="50.1" customHeight="1">
      <c r="B5837" s="100">
        <v>87383</v>
      </c>
      <c r="C5837" s="105" t="s">
        <v>5864</v>
      </c>
      <c r="D5837" s="87" t="s">
        <v>26</v>
      </c>
      <c r="E5837" s="103">
        <v>738.53</v>
      </c>
    </row>
    <row r="5838" spans="2:5" ht="50.1" customHeight="1">
      <c r="B5838" s="100">
        <v>87384</v>
      </c>
      <c r="C5838" s="105" t="s">
        <v>5865</v>
      </c>
      <c r="D5838" s="87" t="s">
        <v>26</v>
      </c>
      <c r="E5838" s="103">
        <v>730.1</v>
      </c>
    </row>
    <row r="5839" spans="2:5" ht="50.1" customHeight="1">
      <c r="B5839" s="100">
        <v>87385</v>
      </c>
      <c r="C5839" s="105" t="s">
        <v>5866</v>
      </c>
      <c r="D5839" s="87" t="s">
        <v>26</v>
      </c>
      <c r="E5839" s="103">
        <v>1042.25</v>
      </c>
    </row>
    <row r="5840" spans="2:5" ht="50.1" customHeight="1">
      <c r="B5840" s="100">
        <v>87386</v>
      </c>
      <c r="C5840" s="105" t="s">
        <v>5867</v>
      </c>
      <c r="D5840" s="87" t="s">
        <v>26</v>
      </c>
      <c r="E5840" s="103">
        <v>1032.3800000000001</v>
      </c>
    </row>
    <row r="5841" spans="2:5" ht="50.1" customHeight="1">
      <c r="B5841" s="100">
        <v>87387</v>
      </c>
      <c r="C5841" s="105" t="s">
        <v>5868</v>
      </c>
      <c r="D5841" s="87" t="s">
        <v>26</v>
      </c>
      <c r="E5841" s="103">
        <v>1025.8699999999999</v>
      </c>
    </row>
    <row r="5842" spans="2:5" ht="50.1" customHeight="1">
      <c r="B5842" s="100">
        <v>87388</v>
      </c>
      <c r="C5842" s="105" t="s">
        <v>5869</v>
      </c>
      <c r="D5842" s="87" t="s">
        <v>26</v>
      </c>
      <c r="E5842" s="103">
        <v>2436.23</v>
      </c>
    </row>
    <row r="5843" spans="2:5" ht="50.1" customHeight="1">
      <c r="B5843" s="100">
        <v>87389</v>
      </c>
      <c r="C5843" s="105" t="s">
        <v>5870</v>
      </c>
      <c r="D5843" s="87" t="s">
        <v>26</v>
      </c>
      <c r="E5843" s="103">
        <v>2441.31</v>
      </c>
    </row>
    <row r="5844" spans="2:5" ht="50.1" customHeight="1">
      <c r="B5844" s="100">
        <v>87390</v>
      </c>
      <c r="C5844" s="105" t="s">
        <v>5871</v>
      </c>
      <c r="D5844" s="87" t="s">
        <v>26</v>
      </c>
      <c r="E5844" s="103">
        <v>2442.71</v>
      </c>
    </row>
    <row r="5845" spans="2:5" ht="50.1" customHeight="1">
      <c r="B5845" s="100">
        <v>87391</v>
      </c>
      <c r="C5845" s="105" t="s">
        <v>5872</v>
      </c>
      <c r="D5845" s="87" t="s">
        <v>26</v>
      </c>
      <c r="E5845" s="103">
        <v>3506.3</v>
      </c>
    </row>
    <row r="5846" spans="2:5" ht="50.1" customHeight="1">
      <c r="B5846" s="100">
        <v>87393</v>
      </c>
      <c r="C5846" s="105" t="s">
        <v>5873</v>
      </c>
      <c r="D5846" s="87" t="s">
        <v>26</v>
      </c>
      <c r="E5846" s="103">
        <v>3541.71</v>
      </c>
    </row>
    <row r="5847" spans="2:5" ht="50.1" customHeight="1">
      <c r="B5847" s="100">
        <v>87394</v>
      </c>
      <c r="C5847" s="105" t="s">
        <v>5874</v>
      </c>
      <c r="D5847" s="87" t="s">
        <v>26</v>
      </c>
      <c r="E5847" s="103">
        <v>3552.23</v>
      </c>
    </row>
    <row r="5848" spans="2:5" ht="50.1" customHeight="1">
      <c r="B5848" s="100">
        <v>87395</v>
      </c>
      <c r="C5848" s="105" t="s">
        <v>5875</v>
      </c>
      <c r="D5848" s="87" t="s">
        <v>26</v>
      </c>
      <c r="E5848" s="103">
        <v>2752.89</v>
      </c>
    </row>
    <row r="5849" spans="2:5" ht="50.1" customHeight="1">
      <c r="B5849" s="100">
        <v>87396</v>
      </c>
      <c r="C5849" s="105" t="s">
        <v>5876</v>
      </c>
      <c r="D5849" s="87" t="s">
        <v>26</v>
      </c>
      <c r="E5849" s="103">
        <v>2778.41</v>
      </c>
    </row>
    <row r="5850" spans="2:5" ht="50.1" customHeight="1">
      <c r="B5850" s="100">
        <v>87397</v>
      </c>
      <c r="C5850" s="105" t="s">
        <v>5877</v>
      </c>
      <c r="D5850" s="87" t="s">
        <v>26</v>
      </c>
      <c r="E5850" s="103">
        <v>2781.58</v>
      </c>
    </row>
    <row r="5851" spans="2:5" ht="50.1" customHeight="1">
      <c r="B5851" s="100">
        <v>87398</v>
      </c>
      <c r="C5851" s="105" t="s">
        <v>5878</v>
      </c>
      <c r="D5851" s="87" t="s">
        <v>26</v>
      </c>
      <c r="E5851" s="103">
        <v>862.9</v>
      </c>
    </row>
    <row r="5852" spans="2:5" ht="50.1" customHeight="1">
      <c r="B5852" s="100">
        <v>87399</v>
      </c>
      <c r="C5852" s="105" t="s">
        <v>5879</v>
      </c>
      <c r="D5852" s="87" t="s">
        <v>26</v>
      </c>
      <c r="E5852" s="103">
        <v>1168.3499999999999</v>
      </c>
    </row>
    <row r="5853" spans="2:5" ht="50.1" customHeight="1">
      <c r="B5853" s="100">
        <v>87401</v>
      </c>
      <c r="C5853" s="105" t="s">
        <v>5880</v>
      </c>
      <c r="D5853" s="87" t="s">
        <v>26</v>
      </c>
      <c r="E5853" s="103">
        <v>3692.05</v>
      </c>
    </row>
    <row r="5854" spans="2:5" ht="50.1" customHeight="1">
      <c r="B5854" s="100">
        <v>87402</v>
      </c>
      <c r="C5854" s="105" t="s">
        <v>5881</v>
      </c>
      <c r="D5854" s="87" t="s">
        <v>26</v>
      </c>
      <c r="E5854" s="103">
        <v>2933.95</v>
      </c>
    </row>
    <row r="5855" spans="2:5" ht="50.1" customHeight="1">
      <c r="B5855" s="100">
        <v>87404</v>
      </c>
      <c r="C5855" s="105" t="s">
        <v>5882</v>
      </c>
      <c r="D5855" s="87" t="s">
        <v>26</v>
      </c>
      <c r="E5855" s="103">
        <v>2530.65</v>
      </c>
    </row>
    <row r="5856" spans="2:5" ht="50.1" customHeight="1">
      <c r="B5856" s="100">
        <v>87405</v>
      </c>
      <c r="C5856" s="105" t="s">
        <v>5883</v>
      </c>
      <c r="D5856" s="87" t="s">
        <v>26</v>
      </c>
      <c r="E5856" s="103">
        <v>2527.0700000000002</v>
      </c>
    </row>
    <row r="5857" spans="2:5" ht="50.1" customHeight="1">
      <c r="B5857" s="100">
        <v>87407</v>
      </c>
      <c r="C5857" s="105" t="s">
        <v>5884</v>
      </c>
      <c r="D5857" s="87" t="s">
        <v>26</v>
      </c>
      <c r="E5857" s="103">
        <v>756.12</v>
      </c>
    </row>
    <row r="5858" spans="2:5" ht="50.1" customHeight="1">
      <c r="B5858" s="100">
        <v>87408</v>
      </c>
      <c r="C5858" s="105" t="s">
        <v>5885</v>
      </c>
      <c r="D5858" s="87" t="s">
        <v>26</v>
      </c>
      <c r="E5858" s="103">
        <v>742.86</v>
      </c>
    </row>
    <row r="5859" spans="2:5" ht="50.1" customHeight="1">
      <c r="B5859" s="100">
        <v>87410</v>
      </c>
      <c r="C5859" s="105" t="s">
        <v>5886</v>
      </c>
      <c r="D5859" s="87" t="s">
        <v>26</v>
      </c>
      <c r="E5859" s="103">
        <v>744.32</v>
      </c>
    </row>
    <row r="5860" spans="2:5" ht="50.1" customHeight="1">
      <c r="B5860" s="100">
        <v>88626</v>
      </c>
      <c r="C5860" s="105" t="s">
        <v>5887</v>
      </c>
      <c r="D5860" s="87" t="s">
        <v>26</v>
      </c>
      <c r="E5860" s="103">
        <v>307.70999999999998</v>
      </c>
    </row>
    <row r="5861" spans="2:5" ht="50.1" customHeight="1">
      <c r="B5861" s="100">
        <v>88627</v>
      </c>
      <c r="C5861" s="105" t="s">
        <v>5888</v>
      </c>
      <c r="D5861" s="87" t="s">
        <v>26</v>
      </c>
      <c r="E5861" s="103">
        <v>361.12</v>
      </c>
    </row>
    <row r="5862" spans="2:5" ht="50.1" customHeight="1">
      <c r="B5862" s="100">
        <v>88628</v>
      </c>
      <c r="C5862" s="105" t="s">
        <v>5889</v>
      </c>
      <c r="D5862" s="87" t="s">
        <v>26</v>
      </c>
      <c r="E5862" s="103">
        <v>295.74</v>
      </c>
    </row>
    <row r="5863" spans="2:5" ht="50.1" customHeight="1">
      <c r="B5863" s="100">
        <v>88629</v>
      </c>
      <c r="C5863" s="105" t="s">
        <v>5890</v>
      </c>
      <c r="D5863" s="87" t="s">
        <v>26</v>
      </c>
      <c r="E5863" s="103">
        <v>353.48</v>
      </c>
    </row>
    <row r="5864" spans="2:5" ht="50.1" customHeight="1">
      <c r="B5864" s="100">
        <v>88630</v>
      </c>
      <c r="C5864" s="105" t="s">
        <v>5891</v>
      </c>
      <c r="D5864" s="87" t="s">
        <v>26</v>
      </c>
      <c r="E5864" s="103">
        <v>268.26</v>
      </c>
    </row>
    <row r="5865" spans="2:5" ht="50.1" customHeight="1">
      <c r="B5865" s="100">
        <v>88631</v>
      </c>
      <c r="C5865" s="105" t="s">
        <v>5892</v>
      </c>
      <c r="D5865" s="87" t="s">
        <v>26</v>
      </c>
      <c r="E5865" s="103">
        <v>328.29</v>
      </c>
    </row>
    <row r="5866" spans="2:5" ht="50.1" customHeight="1">
      <c r="B5866" s="100">
        <v>88715</v>
      </c>
      <c r="C5866" s="105" t="s">
        <v>5893</v>
      </c>
      <c r="D5866" s="87" t="s">
        <v>26</v>
      </c>
      <c r="E5866" s="103">
        <v>339.03</v>
      </c>
    </row>
    <row r="5867" spans="2:5" ht="50.1" customHeight="1">
      <c r="B5867" s="100">
        <v>95563</v>
      </c>
      <c r="C5867" s="105" t="s">
        <v>5894</v>
      </c>
      <c r="D5867" s="87" t="s">
        <v>26</v>
      </c>
      <c r="E5867" s="103">
        <v>455.55</v>
      </c>
    </row>
    <row r="5868" spans="2:5" ht="50.1" customHeight="1">
      <c r="B5868" s="100">
        <v>96920</v>
      </c>
      <c r="C5868" s="105" t="s">
        <v>5895</v>
      </c>
      <c r="D5868" s="87" t="s">
        <v>26</v>
      </c>
      <c r="E5868" s="103">
        <v>371.16</v>
      </c>
    </row>
    <row r="5869" spans="2:5" ht="50.1" customHeight="1">
      <c r="B5869" s="100">
        <v>92121</v>
      </c>
      <c r="C5869" s="105" t="s">
        <v>5897</v>
      </c>
      <c r="D5869" s="87" t="s">
        <v>26</v>
      </c>
      <c r="E5869" s="103">
        <v>19.04</v>
      </c>
    </row>
    <row r="5870" spans="2:5" ht="50.1" customHeight="1">
      <c r="B5870" s="100">
        <v>92122</v>
      </c>
      <c r="C5870" s="105" t="s">
        <v>5898</v>
      </c>
      <c r="D5870" s="87" t="s">
        <v>26</v>
      </c>
      <c r="E5870" s="103">
        <v>32.08</v>
      </c>
    </row>
    <row r="5871" spans="2:5" ht="50.1" customHeight="1">
      <c r="B5871" s="100">
        <v>92123</v>
      </c>
      <c r="C5871" s="105" t="s">
        <v>5899</v>
      </c>
      <c r="D5871" s="87" t="s">
        <v>26</v>
      </c>
      <c r="E5871" s="103">
        <v>31.85</v>
      </c>
    </row>
    <row r="5872" spans="2:5" ht="50.1" customHeight="1">
      <c r="B5872" s="100">
        <v>100195</v>
      </c>
      <c r="C5872" s="105" t="s">
        <v>22257</v>
      </c>
      <c r="D5872" s="87" t="s">
        <v>22258</v>
      </c>
      <c r="E5872" s="103">
        <v>0.49</v>
      </c>
    </row>
    <row r="5873" spans="2:5" ht="50.1" customHeight="1">
      <c r="B5873" s="100">
        <v>100196</v>
      </c>
      <c r="C5873" s="105" t="s">
        <v>22259</v>
      </c>
      <c r="D5873" s="87" t="s">
        <v>22258</v>
      </c>
      <c r="E5873" s="103">
        <v>0.81</v>
      </c>
    </row>
    <row r="5874" spans="2:5" ht="50.1" customHeight="1">
      <c r="B5874" s="100">
        <v>100197</v>
      </c>
      <c r="C5874" s="105" t="s">
        <v>22260</v>
      </c>
      <c r="D5874" s="87" t="s">
        <v>22258</v>
      </c>
      <c r="E5874" s="103">
        <v>1.22</v>
      </c>
    </row>
    <row r="5875" spans="2:5" ht="50.1" customHeight="1">
      <c r="B5875" s="100">
        <v>100198</v>
      </c>
      <c r="C5875" s="105" t="s">
        <v>22261</v>
      </c>
      <c r="D5875" s="87" t="s">
        <v>22258</v>
      </c>
      <c r="E5875" s="103">
        <v>0.17</v>
      </c>
    </row>
    <row r="5876" spans="2:5" ht="50.1" customHeight="1">
      <c r="B5876" s="100">
        <v>100199</v>
      </c>
      <c r="C5876" s="105" t="s">
        <v>22262</v>
      </c>
      <c r="D5876" s="87" t="s">
        <v>22258</v>
      </c>
      <c r="E5876" s="103">
        <v>0.2</v>
      </c>
    </row>
    <row r="5877" spans="2:5" ht="50.1" customHeight="1">
      <c r="B5877" s="100">
        <v>100200</v>
      </c>
      <c r="C5877" s="105" t="s">
        <v>22263</v>
      </c>
      <c r="D5877" s="87" t="s">
        <v>22258</v>
      </c>
      <c r="E5877" s="103">
        <v>0.25</v>
      </c>
    </row>
    <row r="5878" spans="2:5" ht="50.1" customHeight="1">
      <c r="B5878" s="100">
        <v>100201</v>
      </c>
      <c r="C5878" s="105" t="s">
        <v>22264</v>
      </c>
      <c r="D5878" s="87" t="s">
        <v>22258</v>
      </c>
      <c r="E5878" s="103">
        <v>0.49</v>
      </c>
    </row>
    <row r="5879" spans="2:5" ht="50.1" customHeight="1">
      <c r="B5879" s="100">
        <v>100202</v>
      </c>
      <c r="C5879" s="105" t="s">
        <v>22265</v>
      </c>
      <c r="D5879" s="87" t="s">
        <v>22258</v>
      </c>
      <c r="E5879" s="103">
        <v>0.57999999999999996</v>
      </c>
    </row>
    <row r="5880" spans="2:5" ht="50.1" customHeight="1">
      <c r="B5880" s="100">
        <v>100203</v>
      </c>
      <c r="C5880" s="105" t="s">
        <v>22266</v>
      </c>
      <c r="D5880" s="87" t="s">
        <v>22258</v>
      </c>
      <c r="E5880" s="103">
        <v>0.69</v>
      </c>
    </row>
    <row r="5881" spans="2:5" ht="50.1" customHeight="1">
      <c r="B5881" s="100">
        <v>100204</v>
      </c>
      <c r="C5881" s="105" t="s">
        <v>22267</v>
      </c>
      <c r="D5881" s="87" t="s">
        <v>22258</v>
      </c>
      <c r="E5881" s="103">
        <v>0.08</v>
      </c>
    </row>
    <row r="5882" spans="2:5" ht="50.1" customHeight="1">
      <c r="B5882" s="100">
        <v>100205</v>
      </c>
      <c r="C5882" s="105" t="s">
        <v>22268</v>
      </c>
      <c r="D5882" s="87" t="s">
        <v>9366</v>
      </c>
      <c r="E5882" s="103">
        <v>913.94</v>
      </c>
    </row>
    <row r="5883" spans="2:5" ht="50.1" customHeight="1">
      <c r="B5883" s="100">
        <v>100206</v>
      </c>
      <c r="C5883" s="105" t="s">
        <v>22269</v>
      </c>
      <c r="D5883" s="87" t="s">
        <v>9366</v>
      </c>
      <c r="E5883" s="103">
        <v>660.62</v>
      </c>
    </row>
    <row r="5884" spans="2:5" ht="50.1" customHeight="1">
      <c r="B5884" s="100">
        <v>100207</v>
      </c>
      <c r="C5884" s="105" t="s">
        <v>22270</v>
      </c>
      <c r="D5884" s="87" t="s">
        <v>9366</v>
      </c>
      <c r="E5884" s="103">
        <v>299.82</v>
      </c>
    </row>
    <row r="5885" spans="2:5" ht="50.1" customHeight="1">
      <c r="B5885" s="100">
        <v>100208</v>
      </c>
      <c r="C5885" s="105" t="s">
        <v>22271</v>
      </c>
      <c r="D5885" s="87" t="s">
        <v>22272</v>
      </c>
      <c r="E5885" s="103">
        <v>12.09</v>
      </c>
    </row>
    <row r="5886" spans="2:5" ht="50.1" customHeight="1">
      <c r="B5886" s="100">
        <v>100209</v>
      </c>
      <c r="C5886" s="105" t="s">
        <v>22273</v>
      </c>
      <c r="D5886" s="87" t="s">
        <v>22272</v>
      </c>
      <c r="E5886" s="103">
        <v>6.04</v>
      </c>
    </row>
    <row r="5887" spans="2:5" ht="50.1" customHeight="1">
      <c r="B5887" s="100">
        <v>100210</v>
      </c>
      <c r="C5887" s="105" t="s">
        <v>22274</v>
      </c>
      <c r="D5887" s="87" t="s">
        <v>22272</v>
      </c>
      <c r="E5887" s="103">
        <v>11.14</v>
      </c>
    </row>
    <row r="5888" spans="2:5" ht="50.1" customHeight="1">
      <c r="B5888" s="100">
        <v>100211</v>
      </c>
      <c r="C5888" s="105" t="s">
        <v>22275</v>
      </c>
      <c r="D5888" s="87" t="s">
        <v>22272</v>
      </c>
      <c r="E5888" s="103">
        <v>4.29</v>
      </c>
    </row>
    <row r="5889" spans="2:5" ht="50.1" customHeight="1">
      <c r="B5889" s="100">
        <v>100212</v>
      </c>
      <c r="C5889" s="105" t="s">
        <v>22276</v>
      </c>
      <c r="D5889" s="87" t="s">
        <v>22272</v>
      </c>
      <c r="E5889" s="103">
        <v>4.74</v>
      </c>
    </row>
    <row r="5890" spans="2:5" ht="50.1" customHeight="1">
      <c r="B5890" s="100">
        <v>100213</v>
      </c>
      <c r="C5890" s="105" t="s">
        <v>22277</v>
      </c>
      <c r="D5890" s="87" t="s">
        <v>22272</v>
      </c>
      <c r="E5890" s="103">
        <v>1.7</v>
      </c>
    </row>
    <row r="5891" spans="2:5" ht="50.1" customHeight="1">
      <c r="B5891" s="100">
        <v>100214</v>
      </c>
      <c r="C5891" s="105" t="s">
        <v>22278</v>
      </c>
      <c r="D5891" s="87" t="s">
        <v>22272</v>
      </c>
      <c r="E5891" s="103">
        <v>2.61</v>
      </c>
    </row>
    <row r="5892" spans="2:5" ht="50.1" customHeight="1">
      <c r="B5892" s="100">
        <v>100215</v>
      </c>
      <c r="C5892" s="105" t="s">
        <v>22279</v>
      </c>
      <c r="D5892" s="87" t="s">
        <v>22272</v>
      </c>
      <c r="E5892" s="103">
        <v>2.2400000000000002</v>
      </c>
    </row>
    <row r="5893" spans="2:5" ht="50.1" customHeight="1">
      <c r="B5893" s="100">
        <v>100216</v>
      </c>
      <c r="C5893" s="105" t="s">
        <v>22280</v>
      </c>
      <c r="D5893" s="87" t="s">
        <v>22272</v>
      </c>
      <c r="E5893" s="103">
        <v>0.6</v>
      </c>
    </row>
    <row r="5894" spans="2:5" ht="50.1" customHeight="1">
      <c r="B5894" s="100">
        <v>100217</v>
      </c>
      <c r="C5894" s="105" t="s">
        <v>22281</v>
      </c>
      <c r="D5894" s="87" t="s">
        <v>22272</v>
      </c>
      <c r="E5894" s="103">
        <v>2.42</v>
      </c>
    </row>
    <row r="5895" spans="2:5" ht="50.1" customHeight="1">
      <c r="B5895" s="100">
        <v>100218</v>
      </c>
      <c r="C5895" s="105" t="s">
        <v>22282</v>
      </c>
      <c r="D5895" s="87" t="s">
        <v>22272</v>
      </c>
      <c r="E5895" s="103">
        <v>1.65</v>
      </c>
    </row>
    <row r="5896" spans="2:5" ht="50.1" customHeight="1">
      <c r="B5896" s="100">
        <v>100219</v>
      </c>
      <c r="C5896" s="105" t="s">
        <v>22283</v>
      </c>
      <c r="D5896" s="87" t="s">
        <v>22272</v>
      </c>
      <c r="E5896" s="103">
        <v>0.36</v>
      </c>
    </row>
    <row r="5897" spans="2:5" ht="50.1" customHeight="1">
      <c r="B5897" s="100">
        <v>100220</v>
      </c>
      <c r="C5897" s="105" t="s">
        <v>22284</v>
      </c>
      <c r="D5897" s="87" t="s">
        <v>22285</v>
      </c>
      <c r="E5897" s="103">
        <v>17.36</v>
      </c>
    </row>
    <row r="5898" spans="2:5" ht="50.1" customHeight="1">
      <c r="B5898" s="100">
        <v>100221</v>
      </c>
      <c r="C5898" s="105" t="s">
        <v>22286</v>
      </c>
      <c r="D5898" s="87" t="s">
        <v>22285</v>
      </c>
      <c r="E5898" s="103">
        <v>19.690000000000001</v>
      </c>
    </row>
    <row r="5899" spans="2:5" ht="50.1" customHeight="1">
      <c r="B5899" s="100">
        <v>100222</v>
      </c>
      <c r="C5899" s="105" t="s">
        <v>22287</v>
      </c>
      <c r="D5899" s="87" t="s">
        <v>22285</v>
      </c>
      <c r="E5899" s="103">
        <v>7.45</v>
      </c>
    </row>
    <row r="5900" spans="2:5" ht="50.1" customHeight="1">
      <c r="B5900" s="100">
        <v>100223</v>
      </c>
      <c r="C5900" s="105" t="s">
        <v>22288</v>
      </c>
      <c r="D5900" s="87" t="s">
        <v>22285</v>
      </c>
      <c r="E5900" s="103">
        <v>3.49</v>
      </c>
    </row>
    <row r="5901" spans="2:5" ht="50.1" customHeight="1">
      <c r="B5901" s="100">
        <v>100224</v>
      </c>
      <c r="C5901" s="105" t="s">
        <v>22289</v>
      </c>
      <c r="D5901" s="87" t="s">
        <v>22285</v>
      </c>
      <c r="E5901" s="103">
        <v>2.42</v>
      </c>
    </row>
    <row r="5902" spans="2:5" ht="50.1" customHeight="1">
      <c r="B5902" s="100">
        <v>100225</v>
      </c>
      <c r="C5902" s="105" t="s">
        <v>22290</v>
      </c>
      <c r="D5902" s="87" t="s">
        <v>22291</v>
      </c>
      <c r="E5902" s="103">
        <v>1.36</v>
      </c>
    </row>
    <row r="5903" spans="2:5" ht="50.1" customHeight="1">
      <c r="B5903" s="100">
        <v>100226</v>
      </c>
      <c r="C5903" s="105" t="s">
        <v>22292</v>
      </c>
      <c r="D5903" s="87" t="s">
        <v>22291</v>
      </c>
      <c r="E5903" s="103">
        <v>0.42</v>
      </c>
    </row>
    <row r="5904" spans="2:5" ht="50.1" customHeight="1">
      <c r="B5904" s="100">
        <v>100227</v>
      </c>
      <c r="C5904" s="105" t="s">
        <v>22293</v>
      </c>
      <c r="D5904" s="87" t="s">
        <v>22291</v>
      </c>
      <c r="E5904" s="103">
        <v>0.63</v>
      </c>
    </row>
    <row r="5905" spans="2:5" ht="50.1" customHeight="1">
      <c r="B5905" s="100">
        <v>100228</v>
      </c>
      <c r="C5905" s="105" t="s">
        <v>22294</v>
      </c>
      <c r="D5905" s="87" t="s">
        <v>22291</v>
      </c>
      <c r="E5905" s="103">
        <v>0.23</v>
      </c>
    </row>
    <row r="5906" spans="2:5" ht="50.1" customHeight="1">
      <c r="B5906" s="100">
        <v>100229</v>
      </c>
      <c r="C5906" s="105" t="s">
        <v>22295</v>
      </c>
      <c r="D5906" s="87" t="s">
        <v>6863</v>
      </c>
      <c r="E5906" s="103">
        <v>0</v>
      </c>
    </row>
    <row r="5907" spans="2:5" ht="50.1" customHeight="1">
      <c r="B5907" s="100">
        <v>100230</v>
      </c>
      <c r="C5907" s="105" t="s">
        <v>22296</v>
      </c>
      <c r="D5907" s="87" t="s">
        <v>6863</v>
      </c>
      <c r="E5907" s="103">
        <v>0.01</v>
      </c>
    </row>
    <row r="5908" spans="2:5" ht="50.1" customHeight="1">
      <c r="B5908" s="100">
        <v>100231</v>
      </c>
      <c r="C5908" s="105" t="s">
        <v>22297</v>
      </c>
      <c r="D5908" s="87" t="s">
        <v>6863</v>
      </c>
      <c r="E5908" s="103">
        <v>0.02</v>
      </c>
    </row>
    <row r="5909" spans="2:5" ht="50.1" customHeight="1">
      <c r="B5909" s="100">
        <v>100232</v>
      </c>
      <c r="C5909" s="105" t="s">
        <v>22298</v>
      </c>
      <c r="D5909" s="87" t="s">
        <v>6341</v>
      </c>
      <c r="E5909" s="103">
        <v>0.23</v>
      </c>
    </row>
    <row r="5910" spans="2:5" ht="50.1" customHeight="1">
      <c r="B5910" s="100">
        <v>100233</v>
      </c>
      <c r="C5910" s="105" t="s">
        <v>22299</v>
      </c>
      <c r="D5910" s="87" t="s">
        <v>6341</v>
      </c>
      <c r="E5910" s="103">
        <v>0.11</v>
      </c>
    </row>
    <row r="5911" spans="2:5" ht="50.1" customHeight="1">
      <c r="B5911" s="100">
        <v>100234</v>
      </c>
      <c r="C5911" s="105" t="s">
        <v>22300</v>
      </c>
      <c r="D5911" s="87" t="s">
        <v>6403</v>
      </c>
      <c r="E5911" s="103">
        <v>0.34</v>
      </c>
    </row>
    <row r="5912" spans="2:5" ht="50.1" customHeight="1">
      <c r="B5912" s="100">
        <v>100235</v>
      </c>
      <c r="C5912" s="105" t="s">
        <v>22301</v>
      </c>
      <c r="D5912" s="87" t="s">
        <v>5896</v>
      </c>
      <c r="E5912" s="103">
        <v>0.02</v>
      </c>
    </row>
    <row r="5913" spans="2:5" ht="50.1" customHeight="1">
      <c r="B5913" s="100">
        <v>100236</v>
      </c>
      <c r="C5913" s="105" t="s">
        <v>22302</v>
      </c>
      <c r="D5913" s="87" t="s">
        <v>22303</v>
      </c>
      <c r="E5913" s="103">
        <v>1.73</v>
      </c>
    </row>
    <row r="5914" spans="2:5" ht="50.1" customHeight="1">
      <c r="B5914" s="100">
        <v>100237</v>
      </c>
      <c r="C5914" s="105" t="s">
        <v>22304</v>
      </c>
      <c r="D5914" s="87" t="s">
        <v>22303</v>
      </c>
      <c r="E5914" s="103">
        <v>2.0699999999999998</v>
      </c>
    </row>
    <row r="5915" spans="2:5" ht="50.1" customHeight="1">
      <c r="B5915" s="100">
        <v>100238</v>
      </c>
      <c r="C5915" s="105" t="s">
        <v>22305</v>
      </c>
      <c r="D5915" s="87" t="s">
        <v>22303</v>
      </c>
      <c r="E5915" s="103">
        <v>3.32</v>
      </c>
    </row>
    <row r="5916" spans="2:5" ht="50.1" customHeight="1">
      <c r="B5916" s="100">
        <v>100239</v>
      </c>
      <c r="C5916" s="105" t="s">
        <v>22306</v>
      </c>
      <c r="D5916" s="87" t="s">
        <v>22303</v>
      </c>
      <c r="E5916" s="103">
        <v>4.1500000000000004</v>
      </c>
    </row>
    <row r="5917" spans="2:5" ht="50.1" customHeight="1">
      <c r="B5917" s="100">
        <v>100240</v>
      </c>
      <c r="C5917" s="105" t="s">
        <v>22307</v>
      </c>
      <c r="D5917" s="87" t="s">
        <v>22303</v>
      </c>
      <c r="E5917" s="103">
        <v>2.4900000000000002</v>
      </c>
    </row>
    <row r="5918" spans="2:5" ht="50.1" customHeight="1">
      <c r="B5918" s="100">
        <v>100241</v>
      </c>
      <c r="C5918" s="105" t="s">
        <v>22308</v>
      </c>
      <c r="D5918" s="87" t="s">
        <v>22303</v>
      </c>
      <c r="E5918" s="103">
        <v>4.1500000000000004</v>
      </c>
    </row>
    <row r="5919" spans="2:5" ht="50.1" customHeight="1">
      <c r="B5919" s="100">
        <v>100242</v>
      </c>
      <c r="C5919" s="105" t="s">
        <v>22309</v>
      </c>
      <c r="D5919" s="87" t="s">
        <v>22303</v>
      </c>
      <c r="E5919" s="103">
        <v>12.27</v>
      </c>
    </row>
    <row r="5920" spans="2:5" ht="50.1" customHeight="1">
      <c r="B5920" s="100">
        <v>100243</v>
      </c>
      <c r="C5920" s="105" t="s">
        <v>22310</v>
      </c>
      <c r="D5920" s="87" t="s">
        <v>22303</v>
      </c>
      <c r="E5920" s="103">
        <v>1.99</v>
      </c>
    </row>
    <row r="5921" spans="2:5" ht="50.1" customHeight="1">
      <c r="B5921" s="100">
        <v>100244</v>
      </c>
      <c r="C5921" s="105" t="s">
        <v>22311</v>
      </c>
      <c r="D5921" s="87" t="s">
        <v>22303</v>
      </c>
      <c r="E5921" s="103">
        <v>2.4900000000000002</v>
      </c>
    </row>
    <row r="5922" spans="2:5" ht="50.1" customHeight="1">
      <c r="B5922" s="100">
        <v>100245</v>
      </c>
      <c r="C5922" s="105" t="s">
        <v>22312</v>
      </c>
      <c r="D5922" s="87" t="s">
        <v>22303</v>
      </c>
      <c r="E5922" s="103">
        <v>4.9800000000000004</v>
      </c>
    </row>
    <row r="5923" spans="2:5" ht="50.1" customHeight="1">
      <c r="B5923" s="100">
        <v>100246</v>
      </c>
      <c r="C5923" s="105" t="s">
        <v>22313</v>
      </c>
      <c r="D5923" s="87" t="s">
        <v>22303</v>
      </c>
      <c r="E5923" s="103">
        <v>1.66</v>
      </c>
    </row>
    <row r="5924" spans="2:5" ht="50.1" customHeight="1">
      <c r="B5924" s="100">
        <v>100247</v>
      </c>
      <c r="C5924" s="105" t="s">
        <v>22314</v>
      </c>
      <c r="D5924" s="87" t="s">
        <v>22303</v>
      </c>
      <c r="E5924" s="103">
        <v>2.0699999999999998</v>
      </c>
    </row>
    <row r="5925" spans="2:5" ht="50.1" customHeight="1">
      <c r="B5925" s="100">
        <v>100248</v>
      </c>
      <c r="C5925" s="105" t="s">
        <v>22315</v>
      </c>
      <c r="D5925" s="87" t="s">
        <v>22303</v>
      </c>
      <c r="E5925" s="103">
        <v>8.18</v>
      </c>
    </row>
    <row r="5926" spans="2:5" ht="50.1" customHeight="1">
      <c r="B5926" s="100">
        <v>100249</v>
      </c>
      <c r="C5926" s="105" t="s">
        <v>22316</v>
      </c>
      <c r="D5926" s="87" t="s">
        <v>22303</v>
      </c>
      <c r="E5926" s="103">
        <v>1.66</v>
      </c>
    </row>
    <row r="5927" spans="2:5" ht="50.1" customHeight="1">
      <c r="B5927" s="100">
        <v>100250</v>
      </c>
      <c r="C5927" s="105" t="s">
        <v>22317</v>
      </c>
      <c r="D5927" s="87" t="s">
        <v>22303</v>
      </c>
      <c r="E5927" s="103">
        <v>2.76</v>
      </c>
    </row>
    <row r="5928" spans="2:5" ht="50.1" customHeight="1">
      <c r="B5928" s="100">
        <v>100251</v>
      </c>
      <c r="C5928" s="105" t="s">
        <v>22318</v>
      </c>
      <c r="D5928" s="87" t="s">
        <v>22303</v>
      </c>
      <c r="E5928" s="103">
        <v>8.18</v>
      </c>
    </row>
    <row r="5929" spans="2:5" ht="50.1" customHeight="1">
      <c r="B5929" s="100">
        <v>100252</v>
      </c>
      <c r="C5929" s="105" t="s">
        <v>22319</v>
      </c>
      <c r="D5929" s="87" t="s">
        <v>22303</v>
      </c>
      <c r="E5929" s="103">
        <v>12.27</v>
      </c>
    </row>
    <row r="5930" spans="2:5" ht="50.1" customHeight="1">
      <c r="B5930" s="100">
        <v>100253</v>
      </c>
      <c r="C5930" s="105" t="s">
        <v>22320</v>
      </c>
      <c r="D5930" s="87" t="s">
        <v>22303</v>
      </c>
      <c r="E5930" s="103">
        <v>16.37</v>
      </c>
    </row>
    <row r="5931" spans="2:5" ht="50.1" customHeight="1">
      <c r="B5931" s="100">
        <v>100254</v>
      </c>
      <c r="C5931" s="105" t="s">
        <v>22321</v>
      </c>
      <c r="D5931" s="87" t="s">
        <v>22303</v>
      </c>
      <c r="E5931" s="103">
        <v>24.55</v>
      </c>
    </row>
    <row r="5932" spans="2:5" ht="50.1" customHeight="1">
      <c r="B5932" s="100">
        <v>100255</v>
      </c>
      <c r="C5932" s="105" t="s">
        <v>22322</v>
      </c>
      <c r="D5932" s="87" t="s">
        <v>22303</v>
      </c>
      <c r="E5932" s="103">
        <v>8.31</v>
      </c>
    </row>
    <row r="5933" spans="2:5" ht="50.1" customHeight="1">
      <c r="B5933" s="100">
        <v>100256</v>
      </c>
      <c r="C5933" s="105" t="s">
        <v>22323</v>
      </c>
      <c r="D5933" s="87" t="s">
        <v>22303</v>
      </c>
      <c r="E5933" s="103">
        <v>5.54</v>
      </c>
    </row>
    <row r="5934" spans="2:5" ht="50.1" customHeight="1">
      <c r="B5934" s="100">
        <v>100257</v>
      </c>
      <c r="C5934" s="105" t="s">
        <v>22324</v>
      </c>
      <c r="D5934" s="87" t="s">
        <v>22303</v>
      </c>
      <c r="E5934" s="103">
        <v>3.32</v>
      </c>
    </row>
    <row r="5935" spans="2:5" ht="50.1" customHeight="1">
      <c r="B5935" s="100">
        <v>100258</v>
      </c>
      <c r="C5935" s="105" t="s">
        <v>22325</v>
      </c>
      <c r="D5935" s="87" t="s">
        <v>22303</v>
      </c>
      <c r="E5935" s="103">
        <v>8.31</v>
      </c>
    </row>
    <row r="5936" spans="2:5" ht="50.1" customHeight="1">
      <c r="B5936" s="100">
        <v>100259</v>
      </c>
      <c r="C5936" s="105" t="s">
        <v>22326</v>
      </c>
      <c r="D5936" s="87" t="s">
        <v>22303</v>
      </c>
      <c r="E5936" s="103">
        <v>16.37</v>
      </c>
    </row>
    <row r="5937" spans="2:5" ht="50.1" customHeight="1">
      <c r="B5937" s="100">
        <v>100260</v>
      </c>
      <c r="C5937" s="105" t="s">
        <v>22327</v>
      </c>
      <c r="D5937" s="87" t="s">
        <v>22258</v>
      </c>
      <c r="E5937" s="103">
        <v>5.39</v>
      </c>
    </row>
    <row r="5938" spans="2:5" ht="50.1" customHeight="1">
      <c r="B5938" s="100">
        <v>100261</v>
      </c>
      <c r="C5938" s="105" t="s">
        <v>22328</v>
      </c>
      <c r="D5938" s="87" t="s">
        <v>22258</v>
      </c>
      <c r="E5938" s="103">
        <v>3.39</v>
      </c>
    </row>
    <row r="5939" spans="2:5" ht="50.1" customHeight="1">
      <c r="B5939" s="100">
        <v>100262</v>
      </c>
      <c r="C5939" s="105" t="s">
        <v>22329</v>
      </c>
      <c r="D5939" s="87" t="s">
        <v>22258</v>
      </c>
      <c r="E5939" s="103">
        <v>2.1</v>
      </c>
    </row>
    <row r="5940" spans="2:5" ht="50.1" customHeight="1">
      <c r="B5940" s="100">
        <v>100263</v>
      </c>
      <c r="C5940" s="105" t="s">
        <v>22330</v>
      </c>
      <c r="D5940" s="87" t="s">
        <v>22258</v>
      </c>
      <c r="E5940" s="103">
        <v>1.34</v>
      </c>
    </row>
    <row r="5941" spans="2:5" ht="50.1" customHeight="1">
      <c r="B5941" s="100">
        <v>100264</v>
      </c>
      <c r="C5941" s="105" t="s">
        <v>22331</v>
      </c>
      <c r="D5941" s="87" t="s">
        <v>22285</v>
      </c>
      <c r="E5941" s="103">
        <v>24.52</v>
      </c>
    </row>
    <row r="5942" spans="2:5" ht="50.1" customHeight="1">
      <c r="B5942" s="100">
        <v>100265</v>
      </c>
      <c r="C5942" s="105" t="s">
        <v>22332</v>
      </c>
      <c r="D5942" s="87" t="s">
        <v>6403</v>
      </c>
      <c r="E5942" s="103">
        <v>0.51</v>
      </c>
    </row>
    <row r="5943" spans="2:5" ht="50.1" customHeight="1">
      <c r="B5943" s="100">
        <v>100266</v>
      </c>
      <c r="C5943" s="105" t="s">
        <v>22333</v>
      </c>
      <c r="D5943" s="87" t="s">
        <v>22272</v>
      </c>
      <c r="E5943" s="103">
        <v>52.1</v>
      </c>
    </row>
    <row r="5944" spans="2:5" ht="50.1" customHeight="1">
      <c r="B5944" s="100">
        <v>100267</v>
      </c>
      <c r="C5944" s="105" t="s">
        <v>22334</v>
      </c>
      <c r="D5944" s="87" t="s">
        <v>6341</v>
      </c>
      <c r="E5944" s="103">
        <v>1.03</v>
      </c>
    </row>
    <row r="5945" spans="2:5" ht="50.1" customHeight="1">
      <c r="B5945" s="100">
        <v>100268</v>
      </c>
      <c r="C5945" s="105" t="s">
        <v>22335</v>
      </c>
      <c r="D5945" s="87" t="s">
        <v>22272</v>
      </c>
      <c r="E5945" s="103">
        <v>52.1</v>
      </c>
    </row>
    <row r="5946" spans="2:5" ht="50.1" customHeight="1">
      <c r="B5946" s="100">
        <v>100269</v>
      </c>
      <c r="C5946" s="105" t="s">
        <v>22336</v>
      </c>
      <c r="D5946" s="87" t="s">
        <v>6341</v>
      </c>
      <c r="E5946" s="103">
        <v>1.03</v>
      </c>
    </row>
    <row r="5947" spans="2:5" ht="50.1" customHeight="1">
      <c r="B5947" s="100">
        <v>100270</v>
      </c>
      <c r="C5947" s="105" t="s">
        <v>22337</v>
      </c>
      <c r="D5947" s="87" t="s">
        <v>22272</v>
      </c>
      <c r="E5947" s="103">
        <v>39.06</v>
      </c>
    </row>
    <row r="5948" spans="2:5" ht="50.1" customHeight="1">
      <c r="B5948" s="100">
        <v>100271</v>
      </c>
      <c r="C5948" s="105" t="s">
        <v>22338</v>
      </c>
      <c r="D5948" s="87" t="s">
        <v>22285</v>
      </c>
      <c r="E5948" s="103">
        <v>39.08</v>
      </c>
    </row>
    <row r="5949" spans="2:5" ht="50.1" customHeight="1">
      <c r="B5949" s="100">
        <v>100272</v>
      </c>
      <c r="C5949" s="105" t="s">
        <v>22339</v>
      </c>
      <c r="D5949" s="87" t="s">
        <v>6403</v>
      </c>
      <c r="E5949" s="103">
        <v>0.77</v>
      </c>
    </row>
    <row r="5950" spans="2:5" ht="50.1" customHeight="1">
      <c r="B5950" s="100">
        <v>100273</v>
      </c>
      <c r="C5950" s="105" t="s">
        <v>22340</v>
      </c>
      <c r="D5950" s="87" t="s">
        <v>22258</v>
      </c>
      <c r="E5950" s="103">
        <v>2.0299999999999998</v>
      </c>
    </row>
    <row r="5951" spans="2:5" ht="50.1" customHeight="1">
      <c r="B5951" s="100">
        <v>100274</v>
      </c>
      <c r="C5951" s="105" t="s">
        <v>22341</v>
      </c>
      <c r="D5951" s="87" t="s">
        <v>22285</v>
      </c>
      <c r="E5951" s="103">
        <v>17.37</v>
      </c>
    </row>
    <row r="5952" spans="2:5" ht="50.1" customHeight="1">
      <c r="B5952" s="100">
        <v>100275</v>
      </c>
      <c r="C5952" s="105" t="s">
        <v>22342</v>
      </c>
      <c r="D5952" s="87" t="s">
        <v>22285</v>
      </c>
      <c r="E5952" s="103">
        <v>11.23</v>
      </c>
    </row>
    <row r="5953" spans="2:5" ht="50.1" customHeight="1">
      <c r="B5953" s="100">
        <v>100276</v>
      </c>
      <c r="C5953" s="105" t="s">
        <v>22343</v>
      </c>
      <c r="D5953" s="87" t="s">
        <v>22285</v>
      </c>
      <c r="E5953" s="103">
        <v>20.5</v>
      </c>
    </row>
    <row r="5954" spans="2:5" ht="50.1" customHeight="1">
      <c r="B5954" s="100">
        <v>100277</v>
      </c>
      <c r="C5954" s="105" t="s">
        <v>22344</v>
      </c>
      <c r="D5954" s="87" t="s">
        <v>22285</v>
      </c>
      <c r="E5954" s="103">
        <v>1.54</v>
      </c>
    </row>
    <row r="5955" spans="2:5" ht="50.1" customHeight="1">
      <c r="B5955" s="100">
        <v>100278</v>
      </c>
      <c r="C5955" s="105" t="s">
        <v>22345</v>
      </c>
      <c r="D5955" s="87" t="s">
        <v>22272</v>
      </c>
      <c r="E5955" s="103">
        <v>24.93</v>
      </c>
    </row>
    <row r="5956" spans="2:5" ht="50.1" customHeight="1">
      <c r="B5956" s="100">
        <v>100279</v>
      </c>
      <c r="C5956" s="105" t="s">
        <v>22346</v>
      </c>
      <c r="D5956" s="87" t="s">
        <v>6341</v>
      </c>
      <c r="E5956" s="103">
        <v>0.48</v>
      </c>
    </row>
    <row r="5957" spans="2:5" ht="50.1" customHeight="1">
      <c r="B5957" s="100">
        <v>100280</v>
      </c>
      <c r="C5957" s="105" t="s">
        <v>22347</v>
      </c>
      <c r="D5957" s="87" t="s">
        <v>22272</v>
      </c>
      <c r="E5957" s="103">
        <v>11.44</v>
      </c>
    </row>
    <row r="5958" spans="2:5" ht="50.1" customHeight="1">
      <c r="B5958" s="100">
        <v>100281</v>
      </c>
      <c r="C5958" s="105" t="s">
        <v>22348</v>
      </c>
      <c r="D5958" s="87" t="s">
        <v>22272</v>
      </c>
      <c r="E5958" s="103">
        <v>2.97</v>
      </c>
    </row>
    <row r="5959" spans="2:5" ht="50.1" customHeight="1">
      <c r="B5959" s="100">
        <v>100282</v>
      </c>
      <c r="C5959" s="105" t="s">
        <v>22349</v>
      </c>
      <c r="D5959" s="87" t="s">
        <v>22285</v>
      </c>
      <c r="E5959" s="103">
        <v>97.62</v>
      </c>
    </row>
    <row r="5960" spans="2:5" ht="50.1" customHeight="1">
      <c r="B5960" s="100">
        <v>100283</v>
      </c>
      <c r="C5960" s="105" t="s">
        <v>22350</v>
      </c>
      <c r="D5960" s="87" t="s">
        <v>22285</v>
      </c>
      <c r="E5960" s="103">
        <v>15.77</v>
      </c>
    </row>
    <row r="5961" spans="2:5" ht="50.1" customHeight="1">
      <c r="B5961" s="100">
        <v>100284</v>
      </c>
      <c r="C5961" s="105" t="s">
        <v>22351</v>
      </c>
      <c r="D5961" s="87" t="s">
        <v>22285</v>
      </c>
      <c r="E5961" s="103">
        <v>8.68</v>
      </c>
    </row>
    <row r="5962" spans="2:5" ht="50.1" customHeight="1">
      <c r="B5962" s="100">
        <v>100285</v>
      </c>
      <c r="C5962" s="105" t="s">
        <v>22352</v>
      </c>
      <c r="D5962" s="87" t="s">
        <v>22303</v>
      </c>
      <c r="E5962" s="103">
        <v>26.23</v>
      </c>
    </row>
    <row r="5963" spans="2:5" ht="50.1" customHeight="1">
      <c r="B5963" s="100">
        <v>100286</v>
      </c>
      <c r="C5963" s="105" t="s">
        <v>22353</v>
      </c>
      <c r="D5963" s="87" t="s">
        <v>22303</v>
      </c>
      <c r="E5963" s="103">
        <v>8.5399999999999991</v>
      </c>
    </row>
    <row r="5964" spans="2:5" ht="50.1" customHeight="1">
      <c r="B5964" s="100">
        <v>100287</v>
      </c>
      <c r="C5964" s="105" t="s">
        <v>22354</v>
      </c>
      <c r="D5964" s="87" t="s">
        <v>22303</v>
      </c>
      <c r="E5964" s="103">
        <v>8.18</v>
      </c>
    </row>
    <row r="5965" spans="2:5" ht="50.1" customHeight="1">
      <c r="B5965" s="100">
        <v>84117</v>
      </c>
      <c r="C5965" s="105" t="s">
        <v>5900</v>
      </c>
      <c r="D5965" s="87" t="s">
        <v>6403</v>
      </c>
      <c r="E5965" s="103">
        <v>17.18</v>
      </c>
    </row>
    <row r="5966" spans="2:5" ht="50.1" customHeight="1">
      <c r="B5966" s="100">
        <v>84120</v>
      </c>
      <c r="C5966" s="105" t="s">
        <v>5901</v>
      </c>
      <c r="D5966" s="87" t="s">
        <v>6403</v>
      </c>
      <c r="E5966" s="103">
        <v>11.61</v>
      </c>
    </row>
    <row r="5967" spans="2:5" ht="50.1" customHeight="1">
      <c r="B5967" s="100">
        <v>99802</v>
      </c>
      <c r="C5967" s="105" t="s">
        <v>21827</v>
      </c>
      <c r="D5967" s="87" t="s">
        <v>6403</v>
      </c>
      <c r="E5967" s="103">
        <v>0.33</v>
      </c>
    </row>
    <row r="5968" spans="2:5" ht="50.1" customHeight="1">
      <c r="B5968" s="100">
        <v>99803</v>
      </c>
      <c r="C5968" s="105" t="s">
        <v>21828</v>
      </c>
      <c r="D5968" s="87" t="s">
        <v>6403</v>
      </c>
      <c r="E5968" s="103">
        <v>1.29</v>
      </c>
    </row>
    <row r="5969" spans="2:5" ht="50.1" customHeight="1">
      <c r="B5969" s="100">
        <v>99805</v>
      </c>
      <c r="C5969" s="105" t="s">
        <v>21829</v>
      </c>
      <c r="D5969" s="87" t="s">
        <v>6403</v>
      </c>
      <c r="E5969" s="103">
        <v>6.84</v>
      </c>
    </row>
    <row r="5970" spans="2:5" ht="50.1" customHeight="1">
      <c r="B5970" s="100">
        <v>99806</v>
      </c>
      <c r="C5970" s="105" t="s">
        <v>21830</v>
      </c>
      <c r="D5970" s="87" t="s">
        <v>6403</v>
      </c>
      <c r="E5970" s="103">
        <v>0.53</v>
      </c>
    </row>
    <row r="5971" spans="2:5" ht="50.1" customHeight="1">
      <c r="B5971" s="100">
        <v>99808</v>
      </c>
      <c r="C5971" s="105" t="s">
        <v>21831</v>
      </c>
      <c r="D5971" s="87" t="s">
        <v>6403</v>
      </c>
      <c r="E5971" s="103">
        <v>2.29</v>
      </c>
    </row>
    <row r="5972" spans="2:5" ht="50.1" customHeight="1">
      <c r="B5972" s="100">
        <v>99809</v>
      </c>
      <c r="C5972" s="105" t="s">
        <v>21832</v>
      </c>
      <c r="D5972" s="87" t="s">
        <v>6403</v>
      </c>
      <c r="E5972" s="103">
        <v>3.69</v>
      </c>
    </row>
    <row r="5973" spans="2:5" ht="50.1" customHeight="1">
      <c r="B5973" s="100">
        <v>99811</v>
      </c>
      <c r="C5973" s="105" t="s">
        <v>21833</v>
      </c>
      <c r="D5973" s="87" t="s">
        <v>6403</v>
      </c>
      <c r="E5973" s="103">
        <v>2.2000000000000002</v>
      </c>
    </row>
    <row r="5974" spans="2:5" ht="50.1" customHeight="1">
      <c r="B5974" s="100">
        <v>99812</v>
      </c>
      <c r="C5974" s="105" t="s">
        <v>21834</v>
      </c>
      <c r="D5974" s="87" t="s">
        <v>6403</v>
      </c>
      <c r="E5974" s="103">
        <v>0.7</v>
      </c>
    </row>
    <row r="5975" spans="2:5" ht="50.1" customHeight="1">
      <c r="B5975" s="100">
        <v>99814</v>
      </c>
      <c r="C5975" s="105" t="s">
        <v>21835</v>
      </c>
      <c r="D5975" s="87" t="s">
        <v>6403</v>
      </c>
      <c r="E5975" s="103">
        <v>1.2</v>
      </c>
    </row>
    <row r="5976" spans="2:5" ht="50.1" customHeight="1">
      <c r="B5976" s="100">
        <v>99822</v>
      </c>
      <c r="C5976" s="105" t="s">
        <v>21836</v>
      </c>
      <c r="D5976" s="87" t="s">
        <v>6403</v>
      </c>
      <c r="E5976" s="103">
        <v>0.62</v>
      </c>
    </row>
    <row r="5977" spans="2:5" ht="50.1" customHeight="1">
      <c r="B5977" s="100">
        <v>99826</v>
      </c>
      <c r="C5977" s="105" t="s">
        <v>21837</v>
      </c>
      <c r="D5977" s="87" t="s">
        <v>6403</v>
      </c>
      <c r="E5977" s="103">
        <v>0.96</v>
      </c>
    </row>
    <row r="5978" spans="2:5" ht="50.1" customHeight="1">
      <c r="B5978" s="100" t="s">
        <v>5902</v>
      </c>
      <c r="C5978" s="105" t="s">
        <v>5903</v>
      </c>
      <c r="D5978" s="87" t="s">
        <v>6581</v>
      </c>
      <c r="E5978" s="103">
        <v>41.07</v>
      </c>
    </row>
    <row r="5979" spans="2:5" ht="50.1" customHeight="1">
      <c r="B5979" s="100" t="s">
        <v>5904</v>
      </c>
      <c r="C5979" s="105" t="s">
        <v>5905</v>
      </c>
      <c r="D5979" s="87" t="s">
        <v>6581</v>
      </c>
      <c r="E5979" s="103">
        <v>70.48</v>
      </c>
    </row>
    <row r="5980" spans="2:5" ht="50.1" customHeight="1">
      <c r="B5980" s="100">
        <v>84127</v>
      </c>
      <c r="C5980" s="105" t="s">
        <v>5906</v>
      </c>
      <c r="D5980" s="87" t="s">
        <v>6581</v>
      </c>
      <c r="E5980" s="103">
        <v>306.31</v>
      </c>
    </row>
    <row r="5981" spans="2:5" ht="50.1" customHeight="1">
      <c r="B5981" s="100">
        <v>40841</v>
      </c>
      <c r="C5981" s="105" t="s">
        <v>5907</v>
      </c>
      <c r="D5981" s="87" t="s">
        <v>6341</v>
      </c>
      <c r="E5981" s="103">
        <v>101.16</v>
      </c>
    </row>
    <row r="5982" spans="2:5" ht="50.1" customHeight="1">
      <c r="B5982" s="100">
        <v>71516</v>
      </c>
      <c r="C5982" s="105" t="s">
        <v>5908</v>
      </c>
      <c r="D5982" s="87" t="s">
        <v>6341</v>
      </c>
      <c r="E5982" s="103">
        <v>440</v>
      </c>
    </row>
    <row r="5983" spans="2:5" ht="50.1" customHeight="1">
      <c r="B5983" s="100">
        <v>73361</v>
      </c>
      <c r="C5983" s="105" t="s">
        <v>5909</v>
      </c>
      <c r="D5983" s="87" t="s">
        <v>26</v>
      </c>
      <c r="E5983" s="103">
        <v>330.84</v>
      </c>
    </row>
    <row r="5984" spans="2:5" ht="50.1" customHeight="1">
      <c r="B5984" s="100">
        <v>73714</v>
      </c>
      <c r="C5984" s="105" t="s">
        <v>5910</v>
      </c>
      <c r="D5984" s="87" t="s">
        <v>6341</v>
      </c>
      <c r="E5984" s="103">
        <v>1198.48</v>
      </c>
    </row>
    <row r="5985" spans="2:5" ht="50.1" customHeight="1">
      <c r="B5985" s="100">
        <v>86957</v>
      </c>
      <c r="C5985" s="105" t="s">
        <v>5911</v>
      </c>
      <c r="D5985" s="87" t="s">
        <v>6341</v>
      </c>
      <c r="E5985" s="103">
        <v>18.21</v>
      </c>
    </row>
    <row r="5986" spans="2:5" ht="50.1" customHeight="1">
      <c r="B5986" s="100">
        <v>86958</v>
      </c>
      <c r="C5986" s="105" t="s">
        <v>5912</v>
      </c>
      <c r="D5986" s="87" t="s">
        <v>6341</v>
      </c>
      <c r="E5986" s="103">
        <v>15.14</v>
      </c>
    </row>
    <row r="5987" spans="2:5" ht="50.1" customHeight="1">
      <c r="B5987" s="100">
        <v>97010</v>
      </c>
      <c r="C5987" s="105" t="s">
        <v>5913</v>
      </c>
      <c r="D5987" s="87" t="s">
        <v>6581</v>
      </c>
      <c r="E5987" s="103">
        <v>47.59</v>
      </c>
    </row>
    <row r="5988" spans="2:5" ht="50.1" customHeight="1">
      <c r="B5988" s="100">
        <v>97011</v>
      </c>
      <c r="C5988" s="105" t="s">
        <v>5914</v>
      </c>
      <c r="D5988" s="87" t="s">
        <v>6581</v>
      </c>
      <c r="E5988" s="103">
        <v>36.32</v>
      </c>
    </row>
    <row r="5989" spans="2:5" ht="50.1" customHeight="1">
      <c r="B5989" s="100">
        <v>97012</v>
      </c>
      <c r="C5989" s="105" t="s">
        <v>5915</v>
      </c>
      <c r="D5989" s="87" t="s">
        <v>6581</v>
      </c>
      <c r="E5989" s="103">
        <v>30.68</v>
      </c>
    </row>
    <row r="5990" spans="2:5" ht="50.1" customHeight="1">
      <c r="B5990" s="100">
        <v>97013</v>
      </c>
      <c r="C5990" s="105" t="s">
        <v>5916</v>
      </c>
      <c r="D5990" s="87" t="s">
        <v>6581</v>
      </c>
      <c r="E5990" s="103">
        <v>50.61</v>
      </c>
    </row>
    <row r="5991" spans="2:5" ht="50.1" customHeight="1">
      <c r="B5991" s="100">
        <v>97014</v>
      </c>
      <c r="C5991" s="105" t="s">
        <v>5917</v>
      </c>
      <c r="D5991" s="87" t="s">
        <v>6581</v>
      </c>
      <c r="E5991" s="103">
        <v>38.520000000000003</v>
      </c>
    </row>
    <row r="5992" spans="2:5" ht="50.1" customHeight="1">
      <c r="B5992" s="100">
        <v>97015</v>
      </c>
      <c r="C5992" s="105" t="s">
        <v>5918</v>
      </c>
      <c r="D5992" s="87" t="s">
        <v>6581</v>
      </c>
      <c r="E5992" s="103">
        <v>32.369999999999997</v>
      </c>
    </row>
    <row r="5993" spans="2:5" ht="50.1" customHeight="1">
      <c r="B5993" s="100">
        <v>97016</v>
      </c>
      <c r="C5993" s="105" t="s">
        <v>5919</v>
      </c>
      <c r="D5993" s="87" t="s">
        <v>6581</v>
      </c>
      <c r="E5993" s="103">
        <v>42.26</v>
      </c>
    </row>
    <row r="5994" spans="2:5" ht="50.1" customHeight="1">
      <c r="B5994" s="100">
        <v>97017</v>
      </c>
      <c r="C5994" s="105" t="s">
        <v>5920</v>
      </c>
      <c r="D5994" s="87" t="s">
        <v>6581</v>
      </c>
      <c r="E5994" s="103">
        <v>31.58</v>
      </c>
    </row>
    <row r="5995" spans="2:5" ht="50.1" customHeight="1">
      <c r="B5995" s="100">
        <v>97018</v>
      </c>
      <c r="C5995" s="105" t="s">
        <v>5921</v>
      </c>
      <c r="D5995" s="87" t="s">
        <v>6581</v>
      </c>
      <c r="E5995" s="103">
        <v>26.01</v>
      </c>
    </row>
    <row r="5996" spans="2:5" ht="50.1" customHeight="1">
      <c r="B5996" s="100">
        <v>97031</v>
      </c>
      <c r="C5996" s="105" t="s">
        <v>5922</v>
      </c>
      <c r="D5996" s="87" t="s">
        <v>6581</v>
      </c>
      <c r="E5996" s="103">
        <v>65.73</v>
      </c>
    </row>
    <row r="5997" spans="2:5" ht="50.1" customHeight="1">
      <c r="B5997" s="100">
        <v>97032</v>
      </c>
      <c r="C5997" s="105" t="s">
        <v>5923</v>
      </c>
      <c r="D5997" s="87" t="s">
        <v>6581</v>
      </c>
      <c r="E5997" s="103">
        <v>40.21</v>
      </c>
    </row>
    <row r="5998" spans="2:5" ht="50.1" customHeight="1">
      <c r="B5998" s="100">
        <v>97033</v>
      </c>
      <c r="C5998" s="105" t="s">
        <v>5924</v>
      </c>
      <c r="D5998" s="87" t="s">
        <v>6581</v>
      </c>
      <c r="E5998" s="103">
        <v>72.86</v>
      </c>
    </row>
    <row r="5999" spans="2:5" ht="50.1" customHeight="1">
      <c r="B5999" s="100">
        <v>97034</v>
      </c>
      <c r="C5999" s="105" t="s">
        <v>5925</v>
      </c>
      <c r="D5999" s="87" t="s">
        <v>6581</v>
      </c>
      <c r="E5999" s="103">
        <v>43.14</v>
      </c>
    </row>
    <row r="6000" spans="2:5" ht="50.1" customHeight="1">
      <c r="B6000" s="100">
        <v>97039</v>
      </c>
      <c r="C6000" s="105" t="s">
        <v>5926</v>
      </c>
      <c r="D6000" s="87" t="s">
        <v>6403</v>
      </c>
      <c r="E6000" s="103">
        <v>25.53</v>
      </c>
    </row>
    <row r="6001" spans="2:5" ht="50.1" customHeight="1">
      <c r="B6001" s="100">
        <v>97040</v>
      </c>
      <c r="C6001" s="105" t="s">
        <v>5927</v>
      </c>
      <c r="D6001" s="87" t="s">
        <v>6403</v>
      </c>
      <c r="E6001" s="103">
        <v>9.7899999999999991</v>
      </c>
    </row>
    <row r="6002" spans="2:5" ht="50.1" customHeight="1">
      <c r="B6002" s="100">
        <v>97041</v>
      </c>
      <c r="C6002" s="105" t="s">
        <v>5928</v>
      </c>
      <c r="D6002" s="87" t="s">
        <v>6403</v>
      </c>
      <c r="E6002" s="103">
        <v>147.5</v>
      </c>
    </row>
    <row r="6003" spans="2:5" ht="50.1" customHeight="1">
      <c r="B6003" s="100">
        <v>97046</v>
      </c>
      <c r="C6003" s="105" t="s">
        <v>5929</v>
      </c>
      <c r="D6003" s="87" t="s">
        <v>6403</v>
      </c>
      <c r="E6003" s="103">
        <v>0.23</v>
      </c>
    </row>
    <row r="6004" spans="2:5" ht="50.1" customHeight="1">
      <c r="B6004" s="100">
        <v>97047</v>
      </c>
      <c r="C6004" s="105" t="s">
        <v>5930</v>
      </c>
      <c r="D6004" s="87" t="s">
        <v>6403</v>
      </c>
      <c r="E6004" s="103">
        <v>0.09</v>
      </c>
    </row>
    <row r="6005" spans="2:5" ht="50.1" customHeight="1">
      <c r="B6005" s="100">
        <v>97048</v>
      </c>
      <c r="C6005" s="105" t="s">
        <v>5931</v>
      </c>
      <c r="D6005" s="87" t="s">
        <v>6403</v>
      </c>
      <c r="E6005" s="103">
        <v>0.06</v>
      </c>
    </row>
    <row r="6006" spans="2:5" ht="50.1" customHeight="1">
      <c r="B6006" s="100">
        <v>97051</v>
      </c>
      <c r="C6006" s="105" t="s">
        <v>5932</v>
      </c>
      <c r="D6006" s="87" t="s">
        <v>6581</v>
      </c>
      <c r="E6006" s="103">
        <v>0.46</v>
      </c>
    </row>
    <row r="6007" spans="2:5" ht="50.1" customHeight="1">
      <c r="B6007" s="100">
        <v>97053</v>
      </c>
      <c r="C6007" s="105" t="s">
        <v>5933</v>
      </c>
      <c r="D6007" s="87" t="s">
        <v>6581</v>
      </c>
      <c r="E6007" s="103">
        <v>20.83</v>
      </c>
    </row>
    <row r="6008" spans="2:5" ht="50.1" customHeight="1">
      <c r="B6008" s="100">
        <v>97062</v>
      </c>
      <c r="C6008" s="105" t="s">
        <v>5934</v>
      </c>
      <c r="D6008" s="87" t="s">
        <v>6403</v>
      </c>
      <c r="E6008" s="103">
        <v>4.71</v>
      </c>
    </row>
    <row r="6009" spans="2:5" ht="50.1" customHeight="1">
      <c r="B6009" s="100">
        <v>97063</v>
      </c>
      <c r="C6009" s="105" t="s">
        <v>5935</v>
      </c>
      <c r="D6009" s="87" t="s">
        <v>6403</v>
      </c>
      <c r="E6009" s="103">
        <v>7.33</v>
      </c>
    </row>
    <row r="6010" spans="2:5" ht="50.1" customHeight="1">
      <c r="B6010" s="100">
        <v>97064</v>
      </c>
      <c r="C6010" s="105" t="s">
        <v>5936</v>
      </c>
      <c r="D6010" s="87" t="s">
        <v>6581</v>
      </c>
      <c r="E6010" s="103">
        <v>13.41</v>
      </c>
    </row>
    <row r="6011" spans="2:5" ht="50.1" customHeight="1">
      <c r="B6011" s="100">
        <v>97065</v>
      </c>
      <c r="C6011" s="105" t="s">
        <v>5937</v>
      </c>
      <c r="D6011" s="87" t="s">
        <v>26</v>
      </c>
      <c r="E6011" s="103">
        <v>4.54</v>
      </c>
    </row>
    <row r="6012" spans="2:5" ht="50.1" customHeight="1">
      <c r="B6012" s="100">
        <v>97066</v>
      </c>
      <c r="C6012" s="105" t="s">
        <v>5938</v>
      </c>
      <c r="D6012" s="87" t="s">
        <v>6403</v>
      </c>
      <c r="E6012" s="103">
        <v>44.87</v>
      </c>
    </row>
    <row r="6013" spans="2:5" ht="50.1" customHeight="1">
      <c r="B6013" s="100">
        <v>97067</v>
      </c>
      <c r="C6013" s="105" t="s">
        <v>5939</v>
      </c>
      <c r="D6013" s="87" t="s">
        <v>6581</v>
      </c>
      <c r="E6013" s="103">
        <v>566.29999999999995</v>
      </c>
    </row>
    <row r="6014" spans="2:5" ht="50.1" customHeight="1">
      <c r="B6014" s="100" t="s">
        <v>5940</v>
      </c>
      <c r="C6014" s="105" t="s">
        <v>5941</v>
      </c>
      <c r="D6014" s="87" t="s">
        <v>6341</v>
      </c>
      <c r="E6014" s="103">
        <v>83.46</v>
      </c>
    </row>
    <row r="6015" spans="2:5" ht="50.1" customHeight="1">
      <c r="B6015" s="100">
        <v>73672</v>
      </c>
      <c r="C6015" s="105" t="s">
        <v>18</v>
      </c>
      <c r="D6015" s="87" t="s">
        <v>6403</v>
      </c>
      <c r="E6015" s="103">
        <v>0.34</v>
      </c>
    </row>
    <row r="6016" spans="2:5" ht="50.1" customHeight="1">
      <c r="B6016" s="100" t="s">
        <v>5942</v>
      </c>
      <c r="C6016" s="105" t="s">
        <v>5943</v>
      </c>
      <c r="D6016" s="87" t="s">
        <v>6403</v>
      </c>
      <c r="E6016" s="103">
        <v>0.47</v>
      </c>
    </row>
    <row r="6017" spans="2:5" ht="50.1" customHeight="1">
      <c r="B6017" s="100" t="s">
        <v>5944</v>
      </c>
      <c r="C6017" s="105" t="s">
        <v>5945</v>
      </c>
      <c r="D6017" s="87" t="s">
        <v>6403</v>
      </c>
      <c r="E6017" s="103">
        <v>0.13</v>
      </c>
    </row>
    <row r="6018" spans="2:5" ht="50.1" customHeight="1">
      <c r="B6018" s="100" t="s">
        <v>5946</v>
      </c>
      <c r="C6018" s="105" t="s">
        <v>5947</v>
      </c>
      <c r="D6018" s="87" t="s">
        <v>6403</v>
      </c>
      <c r="E6018" s="103">
        <v>1.07</v>
      </c>
    </row>
    <row r="6019" spans="2:5" ht="50.1" customHeight="1">
      <c r="B6019" s="100">
        <v>85331</v>
      </c>
      <c r="C6019" s="105" t="s">
        <v>5948</v>
      </c>
      <c r="D6019" s="87" t="s">
        <v>6403</v>
      </c>
      <c r="E6019" s="103">
        <v>1.03</v>
      </c>
    </row>
    <row r="6020" spans="2:5" ht="50.1" customHeight="1">
      <c r="B6020" s="100">
        <v>85422</v>
      </c>
      <c r="C6020" s="105" t="s">
        <v>5949</v>
      </c>
      <c r="D6020" s="87" t="s">
        <v>6403</v>
      </c>
      <c r="E6020" s="103">
        <v>5.35</v>
      </c>
    </row>
    <row r="6021" spans="2:5" ht="50.1" customHeight="1">
      <c r="B6021" s="100" t="s">
        <v>5950</v>
      </c>
      <c r="C6021" s="105" t="s">
        <v>5951</v>
      </c>
      <c r="D6021" s="87" t="s">
        <v>6403</v>
      </c>
      <c r="E6021" s="103">
        <v>45.36</v>
      </c>
    </row>
    <row r="6022" spans="2:5" ht="50.1" customHeight="1">
      <c r="B6022" s="100" t="s">
        <v>5952</v>
      </c>
      <c r="C6022" s="105" t="s">
        <v>5953</v>
      </c>
      <c r="D6022" s="87" t="s">
        <v>6581</v>
      </c>
      <c r="E6022" s="103">
        <v>2.2200000000000002</v>
      </c>
    </row>
    <row r="6023" spans="2:5" ht="50.1" customHeight="1">
      <c r="B6023" s="100" t="s">
        <v>5954</v>
      </c>
      <c r="C6023" s="105" t="s">
        <v>5955</v>
      </c>
      <c r="D6023" s="87" t="s">
        <v>6403</v>
      </c>
      <c r="E6023" s="103">
        <v>57.86</v>
      </c>
    </row>
    <row r="6024" spans="2:5" ht="50.1" customHeight="1">
      <c r="B6024" s="100" t="s">
        <v>5956</v>
      </c>
      <c r="C6024" s="105" t="s">
        <v>5957</v>
      </c>
      <c r="D6024" s="87" t="s">
        <v>6403</v>
      </c>
      <c r="E6024" s="103">
        <v>47.95</v>
      </c>
    </row>
    <row r="6025" spans="2:5" ht="50.1" customHeight="1">
      <c r="B6025" s="100">
        <v>84126</v>
      </c>
      <c r="C6025" s="105" t="s">
        <v>5958</v>
      </c>
      <c r="D6025" s="87" t="s">
        <v>6403</v>
      </c>
      <c r="E6025" s="103">
        <v>32.57</v>
      </c>
    </row>
    <row r="6026" spans="2:5" ht="50.1" customHeight="1">
      <c r="B6026" s="100">
        <v>85421</v>
      </c>
      <c r="C6026" s="105" t="s">
        <v>5959</v>
      </c>
      <c r="D6026" s="87" t="s">
        <v>6403</v>
      </c>
      <c r="E6026" s="103">
        <v>10.53</v>
      </c>
    </row>
    <row r="6027" spans="2:5" ht="50.1" customHeight="1">
      <c r="B6027" s="100">
        <v>97621</v>
      </c>
      <c r="C6027" s="105" t="s">
        <v>5960</v>
      </c>
      <c r="D6027" s="87" t="s">
        <v>26</v>
      </c>
      <c r="E6027" s="103">
        <v>72.38</v>
      </c>
    </row>
    <row r="6028" spans="2:5" ht="50.1" customHeight="1">
      <c r="B6028" s="100">
        <v>97622</v>
      </c>
      <c r="C6028" s="105" t="s">
        <v>5961</v>
      </c>
      <c r="D6028" s="87" t="s">
        <v>26</v>
      </c>
      <c r="E6028" s="103">
        <v>35.270000000000003</v>
      </c>
    </row>
    <row r="6029" spans="2:5" ht="50.1" customHeight="1">
      <c r="B6029" s="100">
        <v>97623</v>
      </c>
      <c r="C6029" s="105" t="s">
        <v>5962</v>
      </c>
      <c r="D6029" s="87" t="s">
        <v>26</v>
      </c>
      <c r="E6029" s="103">
        <v>108.07</v>
      </c>
    </row>
    <row r="6030" spans="2:5" ht="50.1" customHeight="1">
      <c r="B6030" s="100">
        <v>97624</v>
      </c>
      <c r="C6030" s="105" t="s">
        <v>5963</v>
      </c>
      <c r="D6030" s="87" t="s">
        <v>26</v>
      </c>
      <c r="E6030" s="103">
        <v>66.319999999999993</v>
      </c>
    </row>
    <row r="6031" spans="2:5" ht="50.1" customHeight="1">
      <c r="B6031" s="100">
        <v>97625</v>
      </c>
      <c r="C6031" s="105" t="s">
        <v>5964</v>
      </c>
      <c r="D6031" s="87" t="s">
        <v>26</v>
      </c>
      <c r="E6031" s="103">
        <v>38.909999999999997</v>
      </c>
    </row>
    <row r="6032" spans="2:5" ht="50.1" customHeight="1">
      <c r="B6032" s="100">
        <v>97626</v>
      </c>
      <c r="C6032" s="105" t="s">
        <v>5965</v>
      </c>
      <c r="D6032" s="87" t="s">
        <v>26</v>
      </c>
      <c r="E6032" s="103">
        <v>366.43</v>
      </c>
    </row>
    <row r="6033" spans="2:5" ht="50.1" customHeight="1">
      <c r="B6033" s="100">
        <v>97627</v>
      </c>
      <c r="C6033" s="105" t="s">
        <v>5966</v>
      </c>
      <c r="D6033" s="87" t="s">
        <v>26</v>
      </c>
      <c r="E6033" s="103">
        <v>175.39</v>
      </c>
    </row>
    <row r="6034" spans="2:5" ht="50.1" customHeight="1">
      <c r="B6034" s="100">
        <v>97628</v>
      </c>
      <c r="C6034" s="105" t="s">
        <v>5967</v>
      </c>
      <c r="D6034" s="87" t="s">
        <v>26</v>
      </c>
      <c r="E6034" s="103">
        <v>174.35</v>
      </c>
    </row>
    <row r="6035" spans="2:5" ht="50.1" customHeight="1">
      <c r="B6035" s="100">
        <v>97629</v>
      </c>
      <c r="C6035" s="105" t="s">
        <v>5968</v>
      </c>
      <c r="D6035" s="87" t="s">
        <v>26</v>
      </c>
      <c r="E6035" s="103">
        <v>82.77</v>
      </c>
    </row>
    <row r="6036" spans="2:5" ht="50.1" customHeight="1">
      <c r="B6036" s="100">
        <v>97631</v>
      </c>
      <c r="C6036" s="105" t="s">
        <v>5969</v>
      </c>
      <c r="D6036" s="87" t="s">
        <v>6403</v>
      </c>
      <c r="E6036" s="103">
        <v>2.09</v>
      </c>
    </row>
    <row r="6037" spans="2:5" ht="50.1" customHeight="1">
      <c r="B6037" s="100">
        <v>97632</v>
      </c>
      <c r="C6037" s="105" t="s">
        <v>5970</v>
      </c>
      <c r="D6037" s="87" t="s">
        <v>6581</v>
      </c>
      <c r="E6037" s="103">
        <v>1.69</v>
      </c>
    </row>
    <row r="6038" spans="2:5" ht="50.1" customHeight="1">
      <c r="B6038" s="100">
        <v>97633</v>
      </c>
      <c r="C6038" s="105" t="s">
        <v>5971</v>
      </c>
      <c r="D6038" s="87" t="s">
        <v>6403</v>
      </c>
      <c r="E6038" s="103">
        <v>14.79</v>
      </c>
    </row>
    <row r="6039" spans="2:5" ht="50.1" customHeight="1">
      <c r="B6039" s="100">
        <v>97634</v>
      </c>
      <c r="C6039" s="105" t="s">
        <v>5972</v>
      </c>
      <c r="D6039" s="87" t="s">
        <v>6403</v>
      </c>
      <c r="E6039" s="103">
        <v>8.1300000000000008</v>
      </c>
    </row>
    <row r="6040" spans="2:5" ht="50.1" customHeight="1">
      <c r="B6040" s="100">
        <v>97635</v>
      </c>
      <c r="C6040" s="105" t="s">
        <v>5973</v>
      </c>
      <c r="D6040" s="87" t="s">
        <v>6403</v>
      </c>
      <c r="E6040" s="103">
        <v>8.56</v>
      </c>
    </row>
    <row r="6041" spans="2:5" ht="50.1" customHeight="1">
      <c r="B6041" s="100">
        <v>97636</v>
      </c>
      <c r="C6041" s="105" t="s">
        <v>5974</v>
      </c>
      <c r="D6041" s="87" t="s">
        <v>6403</v>
      </c>
      <c r="E6041" s="103">
        <v>9.1999999999999993</v>
      </c>
    </row>
    <row r="6042" spans="2:5" ht="50.1" customHeight="1">
      <c r="B6042" s="100">
        <v>97637</v>
      </c>
      <c r="C6042" s="105" t="s">
        <v>5975</v>
      </c>
      <c r="D6042" s="87" t="s">
        <v>6403</v>
      </c>
      <c r="E6042" s="103">
        <v>1.78</v>
      </c>
    </row>
    <row r="6043" spans="2:5" ht="50.1" customHeight="1">
      <c r="B6043" s="100">
        <v>97638</v>
      </c>
      <c r="C6043" s="105" t="s">
        <v>5976</v>
      </c>
      <c r="D6043" s="87" t="s">
        <v>6403</v>
      </c>
      <c r="E6043" s="103">
        <v>5.19</v>
      </c>
    </row>
    <row r="6044" spans="2:5" ht="50.1" customHeight="1">
      <c r="B6044" s="100">
        <v>97639</v>
      </c>
      <c r="C6044" s="105" t="s">
        <v>5977</v>
      </c>
      <c r="D6044" s="87" t="s">
        <v>6403</v>
      </c>
      <c r="E6044" s="103">
        <v>12.75</v>
      </c>
    </row>
    <row r="6045" spans="2:5" ht="50.1" customHeight="1">
      <c r="B6045" s="100">
        <v>97640</v>
      </c>
      <c r="C6045" s="105" t="s">
        <v>5978</v>
      </c>
      <c r="D6045" s="87" t="s">
        <v>6403</v>
      </c>
      <c r="E6045" s="103">
        <v>1.1200000000000001</v>
      </c>
    </row>
    <row r="6046" spans="2:5" ht="50.1" customHeight="1">
      <c r="B6046" s="100">
        <v>97641</v>
      </c>
      <c r="C6046" s="105" t="s">
        <v>5979</v>
      </c>
      <c r="D6046" s="87" t="s">
        <v>6403</v>
      </c>
      <c r="E6046" s="103">
        <v>3.18</v>
      </c>
    </row>
    <row r="6047" spans="2:5" ht="50.1" customHeight="1">
      <c r="B6047" s="100">
        <v>97642</v>
      </c>
      <c r="C6047" s="105" t="s">
        <v>5980</v>
      </c>
      <c r="D6047" s="87" t="s">
        <v>6403</v>
      </c>
      <c r="E6047" s="103">
        <v>2.02</v>
      </c>
    </row>
    <row r="6048" spans="2:5" ht="50.1" customHeight="1">
      <c r="B6048" s="100">
        <v>97643</v>
      </c>
      <c r="C6048" s="105" t="s">
        <v>5981</v>
      </c>
      <c r="D6048" s="87" t="s">
        <v>6403</v>
      </c>
      <c r="E6048" s="103">
        <v>15.65</v>
      </c>
    </row>
    <row r="6049" spans="2:5" ht="50.1" customHeight="1">
      <c r="B6049" s="100">
        <v>97644</v>
      </c>
      <c r="C6049" s="105" t="s">
        <v>5982</v>
      </c>
      <c r="D6049" s="87" t="s">
        <v>6403</v>
      </c>
      <c r="E6049" s="103">
        <v>5.89</v>
      </c>
    </row>
    <row r="6050" spans="2:5" ht="50.1" customHeight="1">
      <c r="B6050" s="100">
        <v>97645</v>
      </c>
      <c r="C6050" s="105" t="s">
        <v>5983</v>
      </c>
      <c r="D6050" s="87" t="s">
        <v>6403</v>
      </c>
      <c r="E6050" s="103">
        <v>17.25</v>
      </c>
    </row>
    <row r="6051" spans="2:5" ht="50.1" customHeight="1">
      <c r="B6051" s="100">
        <v>97647</v>
      </c>
      <c r="C6051" s="105" t="s">
        <v>5984</v>
      </c>
      <c r="D6051" s="87" t="s">
        <v>6403</v>
      </c>
      <c r="E6051" s="103">
        <v>2.2799999999999998</v>
      </c>
    </row>
    <row r="6052" spans="2:5" ht="50.1" customHeight="1">
      <c r="B6052" s="100">
        <v>97648</v>
      </c>
      <c r="C6052" s="105" t="s">
        <v>5985</v>
      </c>
      <c r="D6052" s="87" t="s">
        <v>6403</v>
      </c>
      <c r="E6052" s="103">
        <v>1.31</v>
      </c>
    </row>
    <row r="6053" spans="2:5" ht="50.1" customHeight="1">
      <c r="B6053" s="100">
        <v>97649</v>
      </c>
      <c r="C6053" s="105" t="s">
        <v>5986</v>
      </c>
      <c r="D6053" s="87" t="s">
        <v>6403</v>
      </c>
      <c r="E6053" s="103">
        <v>2.85</v>
      </c>
    </row>
    <row r="6054" spans="2:5" ht="50.1" customHeight="1">
      <c r="B6054" s="100">
        <v>97650</v>
      </c>
      <c r="C6054" s="105" t="s">
        <v>5987</v>
      </c>
      <c r="D6054" s="87" t="s">
        <v>6403</v>
      </c>
      <c r="E6054" s="103">
        <v>4.93</v>
      </c>
    </row>
    <row r="6055" spans="2:5" ht="50.1" customHeight="1">
      <c r="B6055" s="100">
        <v>97651</v>
      </c>
      <c r="C6055" s="105" t="s">
        <v>5988</v>
      </c>
      <c r="D6055" s="87" t="s">
        <v>6341</v>
      </c>
      <c r="E6055" s="103">
        <v>54.57</v>
      </c>
    </row>
    <row r="6056" spans="2:5" ht="50.1" customHeight="1">
      <c r="B6056" s="100">
        <v>97652</v>
      </c>
      <c r="C6056" s="105" t="s">
        <v>5989</v>
      </c>
      <c r="D6056" s="87" t="s">
        <v>6341</v>
      </c>
      <c r="E6056" s="103">
        <v>123.71</v>
      </c>
    </row>
    <row r="6057" spans="2:5" ht="50.1" customHeight="1">
      <c r="B6057" s="100">
        <v>97653</v>
      </c>
      <c r="C6057" s="105" t="s">
        <v>5990</v>
      </c>
      <c r="D6057" s="87" t="s">
        <v>6341</v>
      </c>
      <c r="E6057" s="103">
        <v>81.48</v>
      </c>
    </row>
    <row r="6058" spans="2:5" ht="50.1" customHeight="1">
      <c r="B6058" s="100">
        <v>97654</v>
      </c>
      <c r="C6058" s="105" t="s">
        <v>5991</v>
      </c>
      <c r="D6058" s="87" t="s">
        <v>6341</v>
      </c>
      <c r="E6058" s="103">
        <v>100.4</v>
      </c>
    </row>
    <row r="6059" spans="2:5" ht="50.1" customHeight="1">
      <c r="B6059" s="100">
        <v>97655</v>
      </c>
      <c r="C6059" s="105" t="s">
        <v>5992</v>
      </c>
      <c r="D6059" s="87" t="s">
        <v>6403</v>
      </c>
      <c r="E6059" s="103">
        <v>15.21</v>
      </c>
    </row>
    <row r="6060" spans="2:5" ht="50.1" customHeight="1">
      <c r="B6060" s="100">
        <v>97656</v>
      </c>
      <c r="C6060" s="105" t="s">
        <v>5993</v>
      </c>
      <c r="D6060" s="87" t="s">
        <v>6341</v>
      </c>
      <c r="E6060" s="103">
        <v>150.33000000000001</v>
      </c>
    </row>
    <row r="6061" spans="2:5" ht="50.1" customHeight="1">
      <c r="B6061" s="100">
        <v>97657</v>
      </c>
      <c r="C6061" s="105" t="s">
        <v>5994</v>
      </c>
      <c r="D6061" s="87" t="s">
        <v>6341</v>
      </c>
      <c r="E6061" s="103">
        <v>298</v>
      </c>
    </row>
    <row r="6062" spans="2:5" ht="50.1" customHeight="1">
      <c r="B6062" s="100">
        <v>97658</v>
      </c>
      <c r="C6062" s="105" t="s">
        <v>5995</v>
      </c>
      <c r="D6062" s="87" t="s">
        <v>6341</v>
      </c>
      <c r="E6062" s="103">
        <v>118.02</v>
      </c>
    </row>
    <row r="6063" spans="2:5" ht="50.1" customHeight="1">
      <c r="B6063" s="100">
        <v>97659</v>
      </c>
      <c r="C6063" s="105" t="s">
        <v>5996</v>
      </c>
      <c r="D6063" s="87" t="s">
        <v>6341</v>
      </c>
      <c r="E6063" s="103">
        <v>159.80000000000001</v>
      </c>
    </row>
    <row r="6064" spans="2:5" ht="50.1" customHeight="1">
      <c r="B6064" s="100">
        <v>97660</v>
      </c>
      <c r="C6064" s="105" t="s">
        <v>5997</v>
      </c>
      <c r="D6064" s="87" t="s">
        <v>6341</v>
      </c>
      <c r="E6064" s="103">
        <v>0.42</v>
      </c>
    </row>
    <row r="6065" spans="2:5" ht="50.1" customHeight="1">
      <c r="B6065" s="100">
        <v>97661</v>
      </c>
      <c r="C6065" s="105" t="s">
        <v>5998</v>
      </c>
      <c r="D6065" s="87" t="s">
        <v>6581</v>
      </c>
      <c r="E6065" s="103">
        <v>0.43</v>
      </c>
    </row>
    <row r="6066" spans="2:5" ht="50.1" customHeight="1">
      <c r="B6066" s="100">
        <v>97662</v>
      </c>
      <c r="C6066" s="105" t="s">
        <v>5999</v>
      </c>
      <c r="D6066" s="87" t="s">
        <v>6581</v>
      </c>
      <c r="E6066" s="103">
        <v>0.3</v>
      </c>
    </row>
    <row r="6067" spans="2:5" ht="50.1" customHeight="1">
      <c r="B6067" s="100">
        <v>97663</v>
      </c>
      <c r="C6067" s="105" t="s">
        <v>6000</v>
      </c>
      <c r="D6067" s="87" t="s">
        <v>6341</v>
      </c>
      <c r="E6067" s="103">
        <v>7.79</v>
      </c>
    </row>
    <row r="6068" spans="2:5" ht="50.1" customHeight="1">
      <c r="B6068" s="100">
        <v>97664</v>
      </c>
      <c r="C6068" s="105" t="s">
        <v>6001</v>
      </c>
      <c r="D6068" s="87" t="s">
        <v>6341</v>
      </c>
      <c r="E6068" s="103">
        <v>0.96</v>
      </c>
    </row>
    <row r="6069" spans="2:5" ht="50.1" customHeight="1">
      <c r="B6069" s="100">
        <v>97665</v>
      </c>
      <c r="C6069" s="105" t="s">
        <v>6002</v>
      </c>
      <c r="D6069" s="87" t="s">
        <v>6341</v>
      </c>
      <c r="E6069" s="103">
        <v>0.82</v>
      </c>
    </row>
    <row r="6070" spans="2:5" ht="50.1" customHeight="1">
      <c r="B6070" s="100">
        <v>97666</v>
      </c>
      <c r="C6070" s="105" t="s">
        <v>6003</v>
      </c>
      <c r="D6070" s="87" t="s">
        <v>6341</v>
      </c>
      <c r="E6070" s="103">
        <v>5.68</v>
      </c>
    </row>
    <row r="6071" spans="2:5" ht="50.1" customHeight="1">
      <c r="B6071" s="100">
        <v>85423</v>
      </c>
      <c r="C6071" s="105" t="s">
        <v>6004</v>
      </c>
      <c r="D6071" s="87" t="s">
        <v>6403</v>
      </c>
      <c r="E6071" s="103">
        <v>6.19</v>
      </c>
    </row>
    <row r="6072" spans="2:5" ht="50.1" customHeight="1">
      <c r="B6072" s="100">
        <v>85424</v>
      </c>
      <c r="C6072" s="105" t="s">
        <v>6005</v>
      </c>
      <c r="D6072" s="87" t="s">
        <v>6403</v>
      </c>
      <c r="E6072" s="103">
        <v>18.87</v>
      </c>
    </row>
    <row r="6073" spans="2:5" ht="50.1" customHeight="1">
      <c r="B6073" s="100">
        <v>95967</v>
      </c>
      <c r="C6073" s="105" t="s">
        <v>6028</v>
      </c>
      <c r="D6073" s="87" t="s">
        <v>24</v>
      </c>
      <c r="E6073" s="103">
        <v>116.34</v>
      </c>
    </row>
    <row r="6074" spans="2:5" ht="50.1" customHeight="1">
      <c r="B6074" s="100">
        <v>99058</v>
      </c>
      <c r="C6074" s="105" t="s">
        <v>6029</v>
      </c>
      <c r="D6074" s="87" t="s">
        <v>6341</v>
      </c>
      <c r="E6074" s="103">
        <v>10.19</v>
      </c>
    </row>
    <row r="6075" spans="2:5" ht="50.1" customHeight="1">
      <c r="B6075" s="100">
        <v>99059</v>
      </c>
      <c r="C6075" s="105" t="s">
        <v>6030</v>
      </c>
      <c r="D6075" s="87" t="s">
        <v>6581</v>
      </c>
      <c r="E6075" s="103">
        <v>35.5</v>
      </c>
    </row>
    <row r="6076" spans="2:5" ht="50.1" customHeight="1">
      <c r="B6076" s="100">
        <v>99060</v>
      </c>
      <c r="C6076" s="105" t="s">
        <v>6031</v>
      </c>
      <c r="D6076" s="87" t="s">
        <v>6341</v>
      </c>
      <c r="E6076" s="103">
        <v>94.28</v>
      </c>
    </row>
    <row r="6077" spans="2:5" ht="50.1" customHeight="1">
      <c r="B6077" s="100">
        <v>99061</v>
      </c>
      <c r="C6077" s="105" t="s">
        <v>6032</v>
      </c>
      <c r="D6077" s="87" t="s">
        <v>6341</v>
      </c>
      <c r="E6077" s="103">
        <v>61.89</v>
      </c>
    </row>
    <row r="6078" spans="2:5" ht="50.1" customHeight="1">
      <c r="B6078" s="100">
        <v>99062</v>
      </c>
      <c r="C6078" s="105" t="s">
        <v>6033</v>
      </c>
      <c r="D6078" s="87" t="s">
        <v>6341</v>
      </c>
      <c r="E6078" s="103">
        <v>1.7</v>
      </c>
    </row>
    <row r="6079" spans="2:5" ht="50.1" customHeight="1">
      <c r="B6079" s="100">
        <v>99063</v>
      </c>
      <c r="C6079" s="105" t="s">
        <v>6034</v>
      </c>
      <c r="D6079" s="87" t="s">
        <v>6581</v>
      </c>
      <c r="E6079" s="103">
        <v>3.09</v>
      </c>
    </row>
    <row r="6080" spans="2:5" ht="50.1" customHeight="1">
      <c r="B6080" s="100">
        <v>99064</v>
      </c>
      <c r="C6080" s="105" t="s">
        <v>6035</v>
      </c>
      <c r="D6080" s="87" t="s">
        <v>6581</v>
      </c>
      <c r="E6080" s="103">
        <v>0.5</v>
      </c>
    </row>
    <row r="6081" spans="2:5" ht="50.1" customHeight="1">
      <c r="B6081" s="100">
        <v>78472</v>
      </c>
      <c r="C6081" s="105" t="s">
        <v>6036</v>
      </c>
      <c r="D6081" s="87" t="s">
        <v>6403</v>
      </c>
      <c r="E6081" s="103">
        <v>0.39</v>
      </c>
    </row>
    <row r="6082" spans="2:5" ht="50.1" customHeight="1">
      <c r="B6082" s="100">
        <v>93588</v>
      </c>
      <c r="C6082" s="105" t="s">
        <v>6037</v>
      </c>
      <c r="D6082" s="87" t="s">
        <v>9366</v>
      </c>
      <c r="E6082" s="103">
        <v>1.54</v>
      </c>
    </row>
    <row r="6083" spans="2:5" ht="50.1" customHeight="1">
      <c r="B6083" s="100">
        <v>93589</v>
      </c>
      <c r="C6083" s="105" t="s">
        <v>6038</v>
      </c>
      <c r="D6083" s="87" t="s">
        <v>9366</v>
      </c>
      <c r="E6083" s="103">
        <v>1.17</v>
      </c>
    </row>
    <row r="6084" spans="2:5" ht="50.1" customHeight="1">
      <c r="B6084" s="100">
        <v>93590</v>
      </c>
      <c r="C6084" s="105" t="s">
        <v>6039</v>
      </c>
      <c r="D6084" s="87" t="s">
        <v>9366</v>
      </c>
      <c r="E6084" s="103">
        <v>0.78</v>
      </c>
    </row>
    <row r="6085" spans="2:5" ht="50.1" customHeight="1">
      <c r="B6085" s="100">
        <v>93591</v>
      </c>
      <c r="C6085" s="105" t="s">
        <v>6040</v>
      </c>
      <c r="D6085" s="87" t="s">
        <v>9366</v>
      </c>
      <c r="E6085" s="103">
        <v>1.38</v>
      </c>
    </row>
    <row r="6086" spans="2:5" ht="50.1" customHeight="1">
      <c r="B6086" s="100">
        <v>93592</v>
      </c>
      <c r="C6086" s="105" t="s">
        <v>6041</v>
      </c>
      <c r="D6086" s="87" t="s">
        <v>9366</v>
      </c>
      <c r="E6086" s="103">
        <v>1.06</v>
      </c>
    </row>
    <row r="6087" spans="2:5" ht="50.1" customHeight="1">
      <c r="B6087" s="100">
        <v>93593</v>
      </c>
      <c r="C6087" s="105" t="s">
        <v>6042</v>
      </c>
      <c r="D6087" s="87" t="s">
        <v>9366</v>
      </c>
      <c r="E6087" s="103">
        <v>0.7</v>
      </c>
    </row>
    <row r="6088" spans="2:5" ht="50.1" customHeight="1">
      <c r="B6088" s="100">
        <v>93594</v>
      </c>
      <c r="C6088" s="105" t="s">
        <v>6043</v>
      </c>
      <c r="D6088" s="87" t="s">
        <v>8652</v>
      </c>
      <c r="E6088" s="103">
        <v>1.03</v>
      </c>
    </row>
    <row r="6089" spans="2:5" ht="50.1" customHeight="1">
      <c r="B6089" s="100">
        <v>93595</v>
      </c>
      <c r="C6089" s="105" t="s">
        <v>6044</v>
      </c>
      <c r="D6089" s="87" t="s">
        <v>8652</v>
      </c>
      <c r="E6089" s="103">
        <v>0.78</v>
      </c>
    </row>
    <row r="6090" spans="2:5" ht="50.1" customHeight="1">
      <c r="B6090" s="100">
        <v>93596</v>
      </c>
      <c r="C6090" s="105" t="s">
        <v>6045</v>
      </c>
      <c r="D6090" s="87" t="s">
        <v>8652</v>
      </c>
      <c r="E6090" s="103">
        <v>0.52</v>
      </c>
    </row>
    <row r="6091" spans="2:5" ht="50.1" customHeight="1">
      <c r="B6091" s="100">
        <v>93597</v>
      </c>
      <c r="C6091" s="105" t="s">
        <v>6046</v>
      </c>
      <c r="D6091" s="87" t="s">
        <v>8652</v>
      </c>
      <c r="E6091" s="103">
        <v>0.92</v>
      </c>
    </row>
    <row r="6092" spans="2:5" ht="50.1" customHeight="1">
      <c r="B6092" s="100">
        <v>93598</v>
      </c>
      <c r="C6092" s="105" t="s">
        <v>6047</v>
      </c>
      <c r="D6092" s="87" t="s">
        <v>8652</v>
      </c>
      <c r="E6092" s="103">
        <v>0.7</v>
      </c>
    </row>
    <row r="6093" spans="2:5" ht="50.1" customHeight="1">
      <c r="B6093" s="100">
        <v>93599</v>
      </c>
      <c r="C6093" s="105" t="s">
        <v>6048</v>
      </c>
      <c r="D6093" s="87" t="s">
        <v>8652</v>
      </c>
      <c r="E6093" s="103">
        <v>0.47</v>
      </c>
    </row>
    <row r="6094" spans="2:5" ht="50.1" customHeight="1">
      <c r="B6094" s="100">
        <v>95425</v>
      </c>
      <c r="C6094" s="105" t="s">
        <v>6049</v>
      </c>
      <c r="D6094" s="87" t="s">
        <v>9366</v>
      </c>
      <c r="E6094" s="103">
        <v>1.19</v>
      </c>
    </row>
    <row r="6095" spans="2:5" ht="50.1" customHeight="1">
      <c r="B6095" s="100">
        <v>95426</v>
      </c>
      <c r="C6095" s="105" t="s">
        <v>6050</v>
      </c>
      <c r="D6095" s="87" t="s">
        <v>9366</v>
      </c>
      <c r="E6095" s="103">
        <v>0.92</v>
      </c>
    </row>
    <row r="6096" spans="2:5" ht="50.1" customHeight="1">
      <c r="B6096" s="100">
        <v>95427</v>
      </c>
      <c r="C6096" s="105" t="s">
        <v>6051</v>
      </c>
      <c r="D6096" s="87" t="s">
        <v>9366</v>
      </c>
      <c r="E6096" s="103">
        <v>0.6</v>
      </c>
    </row>
    <row r="6097" spans="2:5" ht="50.1" customHeight="1">
      <c r="B6097" s="100">
        <v>95428</v>
      </c>
      <c r="C6097" s="105" t="s">
        <v>6052</v>
      </c>
      <c r="D6097" s="87" t="s">
        <v>8652</v>
      </c>
      <c r="E6097" s="103">
        <v>0.79</v>
      </c>
    </row>
    <row r="6098" spans="2:5" ht="50.1" customHeight="1">
      <c r="B6098" s="100">
        <v>95429</v>
      </c>
      <c r="C6098" s="105" t="s">
        <v>6053</v>
      </c>
      <c r="D6098" s="87" t="s">
        <v>8652</v>
      </c>
      <c r="E6098" s="103">
        <v>0.6</v>
      </c>
    </row>
    <row r="6099" spans="2:5" ht="50.1" customHeight="1">
      <c r="B6099" s="100">
        <v>95430</v>
      </c>
      <c r="C6099" s="105" t="s">
        <v>6054</v>
      </c>
      <c r="D6099" s="87" t="s">
        <v>8652</v>
      </c>
      <c r="E6099" s="103">
        <v>0.4</v>
      </c>
    </row>
    <row r="6100" spans="2:5" ht="50.1" customHeight="1">
      <c r="B6100" s="100">
        <v>95875</v>
      </c>
      <c r="C6100" s="105" t="s">
        <v>6055</v>
      </c>
      <c r="D6100" s="87" t="s">
        <v>9366</v>
      </c>
      <c r="E6100" s="103">
        <v>1.1000000000000001</v>
      </c>
    </row>
    <row r="6101" spans="2:5" ht="50.1" customHeight="1">
      <c r="B6101" s="100">
        <v>95876</v>
      </c>
      <c r="C6101" s="105" t="s">
        <v>6056</v>
      </c>
      <c r="D6101" s="87" t="s">
        <v>9366</v>
      </c>
      <c r="E6101" s="103">
        <v>0.99</v>
      </c>
    </row>
    <row r="6102" spans="2:5" ht="50.1" customHeight="1">
      <c r="B6102" s="100">
        <v>95877</v>
      </c>
      <c r="C6102" s="105" t="s">
        <v>6057</v>
      </c>
      <c r="D6102" s="87" t="s">
        <v>9366</v>
      </c>
      <c r="E6102" s="103">
        <v>0.85</v>
      </c>
    </row>
    <row r="6103" spans="2:5" ht="50.1" customHeight="1">
      <c r="B6103" s="100">
        <v>95878</v>
      </c>
      <c r="C6103" s="105" t="s">
        <v>6058</v>
      </c>
      <c r="D6103" s="87" t="s">
        <v>8652</v>
      </c>
      <c r="E6103" s="103">
        <v>0.73</v>
      </c>
    </row>
    <row r="6104" spans="2:5" ht="50.1" customHeight="1">
      <c r="B6104" s="100">
        <v>95879</v>
      </c>
      <c r="C6104" s="105" t="s">
        <v>6059</v>
      </c>
      <c r="D6104" s="87" t="s">
        <v>8652</v>
      </c>
      <c r="E6104" s="103">
        <v>0.66</v>
      </c>
    </row>
    <row r="6105" spans="2:5" ht="50.1" customHeight="1">
      <c r="B6105" s="100">
        <v>95880</v>
      </c>
      <c r="C6105" s="105" t="s">
        <v>6060</v>
      </c>
      <c r="D6105" s="87" t="s">
        <v>8652</v>
      </c>
      <c r="E6105" s="103">
        <v>0.56000000000000005</v>
      </c>
    </row>
    <row r="6106" spans="2:5" ht="50.1" customHeight="1">
      <c r="B6106" s="100">
        <v>93176</v>
      </c>
      <c r="C6106" s="105" t="s">
        <v>6061</v>
      </c>
      <c r="D6106" s="87" t="s">
        <v>8652</v>
      </c>
      <c r="E6106" s="103">
        <v>0.47</v>
      </c>
    </row>
    <row r="6107" spans="2:5" ht="50.1" customHeight="1">
      <c r="B6107" s="100">
        <v>93177</v>
      </c>
      <c r="C6107" s="105" t="s">
        <v>6062</v>
      </c>
      <c r="D6107" s="87" t="s">
        <v>8652</v>
      </c>
      <c r="E6107" s="103">
        <v>1.64</v>
      </c>
    </row>
    <row r="6108" spans="2:5" ht="50.1" customHeight="1">
      <c r="B6108" s="100">
        <v>93178</v>
      </c>
      <c r="C6108" s="105" t="s">
        <v>6063</v>
      </c>
      <c r="D6108" s="87" t="s">
        <v>8652</v>
      </c>
      <c r="E6108" s="103">
        <v>0.53</v>
      </c>
    </row>
    <row r="6109" spans="2:5" ht="50.1" customHeight="1">
      <c r="B6109" s="100">
        <v>93179</v>
      </c>
      <c r="C6109" s="105" t="s">
        <v>6064</v>
      </c>
      <c r="D6109" s="87" t="s">
        <v>8652</v>
      </c>
      <c r="E6109" s="103">
        <v>1.83</v>
      </c>
    </row>
    <row r="6110" spans="2:5" ht="50.1" customHeight="1">
      <c r="B6110" s="100" t="s">
        <v>6065</v>
      </c>
      <c r="C6110" s="105" t="s">
        <v>6066</v>
      </c>
      <c r="D6110" s="87" t="s">
        <v>6581</v>
      </c>
      <c r="E6110" s="103">
        <v>24.45</v>
      </c>
    </row>
    <row r="6111" spans="2:5" ht="50.1" customHeight="1">
      <c r="B6111" s="100" t="s">
        <v>6067</v>
      </c>
      <c r="C6111" s="105" t="s">
        <v>6068</v>
      </c>
      <c r="D6111" s="87" t="s">
        <v>6581</v>
      </c>
      <c r="E6111" s="103">
        <v>24.45</v>
      </c>
    </row>
    <row r="6112" spans="2:5" ht="50.1" customHeight="1">
      <c r="B6112" s="100" t="s">
        <v>6069</v>
      </c>
      <c r="C6112" s="105" t="s">
        <v>6070</v>
      </c>
      <c r="D6112" s="87" t="s">
        <v>6581</v>
      </c>
      <c r="E6112" s="103">
        <v>39.56</v>
      </c>
    </row>
    <row r="6113" spans="2:5" ht="50.1" customHeight="1">
      <c r="B6113" s="100" t="s">
        <v>6071</v>
      </c>
      <c r="C6113" s="105" t="s">
        <v>6072</v>
      </c>
      <c r="D6113" s="87" t="s">
        <v>6581</v>
      </c>
      <c r="E6113" s="103">
        <v>22.61</v>
      </c>
    </row>
    <row r="6114" spans="2:5" ht="50.1" customHeight="1">
      <c r="B6114" s="100" t="s">
        <v>6073</v>
      </c>
      <c r="C6114" s="105" t="s">
        <v>6074</v>
      </c>
      <c r="D6114" s="87" t="s">
        <v>6581</v>
      </c>
      <c r="E6114" s="103">
        <v>33.130000000000003</v>
      </c>
    </row>
    <row r="6115" spans="2:5" ht="50.1" customHeight="1">
      <c r="B6115" s="100" t="s">
        <v>6075</v>
      </c>
      <c r="C6115" s="105" t="s">
        <v>6076</v>
      </c>
      <c r="D6115" s="87" t="s">
        <v>6581</v>
      </c>
      <c r="E6115" s="103">
        <v>49.35</v>
      </c>
    </row>
    <row r="6116" spans="2:5" ht="50.1" customHeight="1">
      <c r="B6116" s="100" t="s">
        <v>6077</v>
      </c>
      <c r="C6116" s="105" t="s">
        <v>6078</v>
      </c>
      <c r="D6116" s="87" t="s">
        <v>6581</v>
      </c>
      <c r="E6116" s="103">
        <v>47.95</v>
      </c>
    </row>
    <row r="6117" spans="2:5" ht="50.1" customHeight="1">
      <c r="B6117" s="100" t="s">
        <v>6079</v>
      </c>
      <c r="C6117" s="105" t="s">
        <v>6080</v>
      </c>
      <c r="D6117" s="87" t="s">
        <v>6581</v>
      </c>
      <c r="E6117" s="103">
        <v>45.76</v>
      </c>
    </row>
    <row r="6118" spans="2:5" ht="50.1" customHeight="1">
      <c r="B6118" s="100">
        <v>85171</v>
      </c>
      <c r="C6118" s="105" t="s">
        <v>6081</v>
      </c>
      <c r="D6118" s="87" t="s">
        <v>6581</v>
      </c>
      <c r="E6118" s="103">
        <v>3.41</v>
      </c>
    </row>
    <row r="6119" spans="2:5" ht="50.1" customHeight="1">
      <c r="B6119" s="100" t="s">
        <v>6082</v>
      </c>
      <c r="C6119" s="105" t="s">
        <v>6083</v>
      </c>
      <c r="D6119" s="87" t="s">
        <v>6403</v>
      </c>
      <c r="E6119" s="103">
        <v>176.75</v>
      </c>
    </row>
    <row r="6120" spans="2:5" ht="50.1" customHeight="1">
      <c r="B6120" s="100" t="s">
        <v>6084</v>
      </c>
      <c r="C6120" s="105" t="s">
        <v>6085</v>
      </c>
      <c r="D6120" s="87" t="s">
        <v>6403</v>
      </c>
      <c r="E6120" s="103">
        <v>111.2</v>
      </c>
    </row>
    <row r="6121" spans="2:5" ht="50.1" customHeight="1">
      <c r="B6121" s="100" t="s">
        <v>6086</v>
      </c>
      <c r="C6121" s="105" t="s">
        <v>6087</v>
      </c>
      <c r="D6121" s="87" t="s">
        <v>6341</v>
      </c>
      <c r="E6121" s="103">
        <v>89.86</v>
      </c>
    </row>
    <row r="6122" spans="2:5" ht="50.1" customHeight="1">
      <c r="B6122" s="100">
        <v>98509</v>
      </c>
      <c r="C6122" s="105" t="s">
        <v>6088</v>
      </c>
      <c r="D6122" s="87" t="s">
        <v>6341</v>
      </c>
      <c r="E6122" s="103">
        <v>35.659999999999997</v>
      </c>
    </row>
    <row r="6123" spans="2:5" ht="50.1" customHeight="1">
      <c r="B6123" s="100">
        <v>98510</v>
      </c>
      <c r="C6123" s="105" t="s">
        <v>6089</v>
      </c>
      <c r="D6123" s="87" t="s">
        <v>6341</v>
      </c>
      <c r="E6123" s="103">
        <v>53.37</v>
      </c>
    </row>
    <row r="6124" spans="2:5" ht="50.1" customHeight="1">
      <c r="B6124" s="100">
        <v>98511</v>
      </c>
      <c r="C6124" s="105" t="s">
        <v>6090</v>
      </c>
      <c r="D6124" s="87" t="s">
        <v>6341</v>
      </c>
      <c r="E6124" s="103">
        <v>101.54</v>
      </c>
    </row>
    <row r="6125" spans="2:5" ht="50.1" customHeight="1">
      <c r="B6125" s="100">
        <v>98516</v>
      </c>
      <c r="C6125" s="105" t="s">
        <v>6091</v>
      </c>
      <c r="D6125" s="87" t="s">
        <v>6341</v>
      </c>
      <c r="E6125" s="103">
        <v>234.39</v>
      </c>
    </row>
    <row r="6126" spans="2:5" ht="50.1" customHeight="1">
      <c r="B6126" s="100">
        <v>98519</v>
      </c>
      <c r="C6126" s="105" t="s">
        <v>6092</v>
      </c>
      <c r="D6126" s="87" t="s">
        <v>6403</v>
      </c>
      <c r="E6126" s="103">
        <v>1.35</v>
      </c>
    </row>
    <row r="6127" spans="2:5" ht="50.1" customHeight="1">
      <c r="B6127" s="100">
        <v>98520</v>
      </c>
      <c r="C6127" s="105" t="s">
        <v>6093</v>
      </c>
      <c r="D6127" s="87" t="s">
        <v>6403</v>
      </c>
      <c r="E6127" s="103">
        <v>2.97</v>
      </c>
    </row>
    <row r="6128" spans="2:5" ht="50.1" customHeight="1">
      <c r="B6128" s="100">
        <v>98521</v>
      </c>
      <c r="C6128" s="105" t="s">
        <v>6094</v>
      </c>
      <c r="D6128" s="87" t="s">
        <v>6403</v>
      </c>
      <c r="E6128" s="103">
        <v>0.23</v>
      </c>
    </row>
    <row r="6129" spans="2:5" ht="50.1" customHeight="1">
      <c r="B6129" s="100">
        <v>98522</v>
      </c>
      <c r="C6129" s="105" t="s">
        <v>6095</v>
      </c>
      <c r="D6129" s="87" t="s">
        <v>6581</v>
      </c>
      <c r="E6129" s="103">
        <v>118.71</v>
      </c>
    </row>
    <row r="6130" spans="2:5" ht="50.1" customHeight="1">
      <c r="B6130" s="100">
        <v>98524</v>
      </c>
      <c r="C6130" s="105" t="s">
        <v>6096</v>
      </c>
      <c r="D6130" s="87" t="s">
        <v>6403</v>
      </c>
      <c r="E6130" s="103">
        <v>2.2400000000000002</v>
      </c>
    </row>
    <row r="6131" spans="2:5" ht="50.1" customHeight="1">
      <c r="B6131" s="100">
        <v>85179</v>
      </c>
      <c r="C6131" s="105" t="s">
        <v>6097</v>
      </c>
      <c r="D6131" s="87" t="s">
        <v>6403</v>
      </c>
      <c r="E6131" s="103">
        <v>12.29</v>
      </c>
    </row>
    <row r="6132" spans="2:5" ht="50.1" customHeight="1">
      <c r="B6132" s="100">
        <v>85180</v>
      </c>
      <c r="C6132" s="105" t="s">
        <v>6098</v>
      </c>
      <c r="D6132" s="87" t="s">
        <v>6403</v>
      </c>
      <c r="E6132" s="103">
        <v>12.29</v>
      </c>
    </row>
    <row r="6133" spans="2:5" ht="50.1" customHeight="1">
      <c r="B6133" s="100">
        <v>98503</v>
      </c>
      <c r="C6133" s="105" t="s">
        <v>6099</v>
      </c>
      <c r="D6133" s="87" t="s">
        <v>6403</v>
      </c>
      <c r="E6133" s="103">
        <v>11.67</v>
      </c>
    </row>
    <row r="6134" spans="2:5" ht="50.1" customHeight="1">
      <c r="B6134" s="100">
        <v>98504</v>
      </c>
      <c r="C6134" s="105" t="s">
        <v>6100</v>
      </c>
      <c r="D6134" s="87" t="s">
        <v>6403</v>
      </c>
      <c r="E6134" s="103">
        <v>7.75</v>
      </c>
    </row>
    <row r="6135" spans="2:5" ht="50.1" customHeight="1">
      <c r="B6135" s="100">
        <v>98505</v>
      </c>
      <c r="C6135" s="105" t="s">
        <v>6101</v>
      </c>
      <c r="D6135" s="87" t="s">
        <v>6403</v>
      </c>
      <c r="E6135" s="103">
        <v>51.26</v>
      </c>
    </row>
    <row r="6136" spans="2:5" ht="50.1" customHeight="1">
      <c r="B6136" s="100">
        <v>85184</v>
      </c>
      <c r="C6136" s="105" t="s">
        <v>6102</v>
      </c>
      <c r="D6136" s="87" t="s">
        <v>6403</v>
      </c>
      <c r="E6136" s="103">
        <v>3.34</v>
      </c>
    </row>
    <row r="6137" spans="2:5" ht="50.1" customHeight="1">
      <c r="B6137" s="100">
        <v>85185</v>
      </c>
      <c r="C6137" s="105" t="s">
        <v>6103</v>
      </c>
      <c r="D6137" s="87" t="s">
        <v>6403</v>
      </c>
      <c r="E6137" s="103">
        <v>4.47</v>
      </c>
    </row>
    <row r="6138" spans="2:5" ht="50.1" customHeight="1">
      <c r="B6138" s="100">
        <v>98525</v>
      </c>
      <c r="C6138" s="105" t="s">
        <v>6104</v>
      </c>
      <c r="D6138" s="87" t="s">
        <v>6403</v>
      </c>
      <c r="E6138" s="103">
        <v>0.26</v>
      </c>
    </row>
    <row r="6139" spans="2:5" ht="50.1" customHeight="1">
      <c r="B6139" s="100">
        <v>98526</v>
      </c>
      <c r="C6139" s="105" t="s">
        <v>6105</v>
      </c>
      <c r="D6139" s="87" t="s">
        <v>6341</v>
      </c>
      <c r="E6139" s="103">
        <v>53.62</v>
      </c>
    </row>
    <row r="6140" spans="2:5" ht="50.1" customHeight="1">
      <c r="B6140" s="100">
        <v>98527</v>
      </c>
      <c r="C6140" s="105" t="s">
        <v>6106</v>
      </c>
      <c r="D6140" s="87" t="s">
        <v>6341</v>
      </c>
      <c r="E6140" s="103">
        <v>115.43</v>
      </c>
    </row>
    <row r="6141" spans="2:5" ht="50.1" customHeight="1">
      <c r="B6141" s="100">
        <v>98528</v>
      </c>
      <c r="C6141" s="105" t="s">
        <v>6107</v>
      </c>
      <c r="D6141" s="87" t="s">
        <v>6341</v>
      </c>
      <c r="E6141" s="103">
        <v>168.8</v>
      </c>
    </row>
    <row r="6142" spans="2:5" ht="50.1" customHeight="1">
      <c r="B6142" s="100">
        <v>98529</v>
      </c>
      <c r="C6142" s="105" t="s">
        <v>6108</v>
      </c>
      <c r="D6142" s="87" t="s">
        <v>6341</v>
      </c>
      <c r="E6142" s="103">
        <v>48.32</v>
      </c>
    </row>
    <row r="6143" spans="2:5" ht="50.1" customHeight="1">
      <c r="B6143" s="100">
        <v>98530</v>
      </c>
      <c r="C6143" s="105" t="s">
        <v>6109</v>
      </c>
      <c r="D6143" s="87" t="s">
        <v>6341</v>
      </c>
      <c r="E6143" s="103">
        <v>86.07</v>
      </c>
    </row>
    <row r="6144" spans="2:5" ht="50.1" customHeight="1">
      <c r="B6144" s="100">
        <v>98531</v>
      </c>
      <c r="C6144" s="105" t="s">
        <v>6110</v>
      </c>
      <c r="D6144" s="87" t="s">
        <v>6341</v>
      </c>
      <c r="E6144" s="103">
        <v>186.24</v>
      </c>
    </row>
    <row r="6145" spans="2:5" ht="50.1" customHeight="1">
      <c r="B6145" s="100">
        <v>98532</v>
      </c>
      <c r="C6145" s="105" t="s">
        <v>6111</v>
      </c>
      <c r="D6145" s="87" t="s">
        <v>6341</v>
      </c>
      <c r="E6145" s="103">
        <v>65.599999999999994</v>
      </c>
    </row>
    <row r="6146" spans="2:5" ht="50.1" customHeight="1">
      <c r="B6146" s="100">
        <v>98533</v>
      </c>
      <c r="C6146" s="105" t="s">
        <v>6112</v>
      </c>
      <c r="D6146" s="87" t="s">
        <v>6341</v>
      </c>
      <c r="E6146" s="103">
        <v>180.24</v>
      </c>
    </row>
    <row r="6147" spans="2:5" ht="50.1" customHeight="1">
      <c r="B6147" s="100">
        <v>98534</v>
      </c>
      <c r="C6147" s="105" t="s">
        <v>6113</v>
      </c>
      <c r="D6147" s="87" t="s">
        <v>6341</v>
      </c>
      <c r="E6147" s="103">
        <v>461.1</v>
      </c>
    </row>
    <row r="6148" spans="2:5" ht="50.1" customHeight="1">
      <c r="B6148" s="100">
        <v>98535</v>
      </c>
      <c r="C6148" s="105" t="s">
        <v>6114</v>
      </c>
      <c r="D6148" s="87" t="s">
        <v>6341</v>
      </c>
      <c r="E6148" s="103">
        <v>730.97</v>
      </c>
    </row>
    <row r="6149" spans="2:5" ht="50.1" customHeight="1">
      <c r="B6149" s="100">
        <v>88238</v>
      </c>
      <c r="C6149" s="105" t="s">
        <v>6115</v>
      </c>
      <c r="D6149" s="87" t="s">
        <v>24</v>
      </c>
      <c r="E6149" s="103">
        <v>14.02</v>
      </c>
    </row>
    <row r="6150" spans="2:5" ht="50.1" customHeight="1">
      <c r="B6150" s="100">
        <v>88239</v>
      </c>
      <c r="C6150" s="105" t="s">
        <v>6116</v>
      </c>
      <c r="D6150" s="87" t="s">
        <v>24</v>
      </c>
      <c r="E6150" s="103">
        <v>15.34</v>
      </c>
    </row>
    <row r="6151" spans="2:5" ht="50.1" customHeight="1">
      <c r="B6151" s="100">
        <v>88240</v>
      </c>
      <c r="C6151" s="105" t="s">
        <v>6117</v>
      </c>
      <c r="D6151" s="87" t="s">
        <v>24</v>
      </c>
      <c r="E6151" s="103">
        <v>13.8</v>
      </c>
    </row>
    <row r="6152" spans="2:5" ht="50.1" customHeight="1">
      <c r="B6152" s="100">
        <v>88241</v>
      </c>
      <c r="C6152" s="105" t="s">
        <v>6118</v>
      </c>
      <c r="D6152" s="87" t="s">
        <v>24</v>
      </c>
      <c r="E6152" s="103">
        <v>14.38</v>
      </c>
    </row>
    <row r="6153" spans="2:5" ht="50.1" customHeight="1">
      <c r="B6153" s="100">
        <v>88242</v>
      </c>
      <c r="C6153" s="105" t="s">
        <v>6119</v>
      </c>
      <c r="D6153" s="87" t="s">
        <v>24</v>
      </c>
      <c r="E6153" s="103">
        <v>13.99</v>
      </c>
    </row>
    <row r="6154" spans="2:5" ht="50.1" customHeight="1">
      <c r="B6154" s="100">
        <v>88243</v>
      </c>
      <c r="C6154" s="105" t="s">
        <v>6120</v>
      </c>
      <c r="D6154" s="87" t="s">
        <v>24</v>
      </c>
      <c r="E6154" s="103">
        <v>16.149999999999999</v>
      </c>
    </row>
    <row r="6155" spans="2:5" ht="50.1" customHeight="1">
      <c r="B6155" s="100">
        <v>88245</v>
      </c>
      <c r="C6155" s="105" t="s">
        <v>6121</v>
      </c>
      <c r="D6155" s="87" t="s">
        <v>24</v>
      </c>
      <c r="E6155" s="103">
        <v>18.440000000000001</v>
      </c>
    </row>
    <row r="6156" spans="2:5" ht="50.1" customHeight="1">
      <c r="B6156" s="100">
        <v>88246</v>
      </c>
      <c r="C6156" s="105" t="s">
        <v>6122</v>
      </c>
      <c r="D6156" s="87" t="s">
        <v>24</v>
      </c>
      <c r="E6156" s="103">
        <v>17.62</v>
      </c>
    </row>
    <row r="6157" spans="2:5" ht="50.1" customHeight="1">
      <c r="B6157" s="100">
        <v>88247</v>
      </c>
      <c r="C6157" s="105" t="s">
        <v>6123</v>
      </c>
      <c r="D6157" s="87" t="s">
        <v>24</v>
      </c>
      <c r="E6157" s="103">
        <v>14.37</v>
      </c>
    </row>
    <row r="6158" spans="2:5" ht="50.1" customHeight="1">
      <c r="B6158" s="100">
        <v>88248</v>
      </c>
      <c r="C6158" s="105" t="s">
        <v>6124</v>
      </c>
      <c r="D6158" s="87" t="s">
        <v>24</v>
      </c>
      <c r="E6158" s="103">
        <v>13.87</v>
      </c>
    </row>
    <row r="6159" spans="2:5" ht="50.1" customHeight="1">
      <c r="B6159" s="100">
        <v>88249</v>
      </c>
      <c r="C6159" s="105" t="s">
        <v>6125</v>
      </c>
      <c r="D6159" s="87" t="s">
        <v>24</v>
      </c>
      <c r="E6159" s="103">
        <v>22.79</v>
      </c>
    </row>
    <row r="6160" spans="2:5" ht="50.1" customHeight="1">
      <c r="B6160" s="100">
        <v>88250</v>
      </c>
      <c r="C6160" s="105" t="s">
        <v>6126</v>
      </c>
      <c r="D6160" s="87" t="s">
        <v>24</v>
      </c>
      <c r="E6160" s="103">
        <v>14.73</v>
      </c>
    </row>
    <row r="6161" spans="2:5" ht="50.1" customHeight="1">
      <c r="B6161" s="100">
        <v>88251</v>
      </c>
      <c r="C6161" s="105" t="s">
        <v>6127</v>
      </c>
      <c r="D6161" s="87" t="s">
        <v>24</v>
      </c>
      <c r="E6161" s="103">
        <v>14.77</v>
      </c>
    </row>
    <row r="6162" spans="2:5" ht="50.1" customHeight="1">
      <c r="B6162" s="100">
        <v>88252</v>
      </c>
      <c r="C6162" s="105" t="s">
        <v>6128</v>
      </c>
      <c r="D6162" s="87" t="s">
        <v>24</v>
      </c>
      <c r="E6162" s="103">
        <v>14.03</v>
      </c>
    </row>
    <row r="6163" spans="2:5" ht="50.1" customHeight="1">
      <c r="B6163" s="100">
        <v>88253</v>
      </c>
      <c r="C6163" s="105" t="s">
        <v>6129</v>
      </c>
      <c r="D6163" s="87" t="s">
        <v>24</v>
      </c>
      <c r="E6163" s="103">
        <v>15.32</v>
      </c>
    </row>
    <row r="6164" spans="2:5" ht="50.1" customHeight="1">
      <c r="B6164" s="100">
        <v>88255</v>
      </c>
      <c r="C6164" s="105" t="s">
        <v>6130</v>
      </c>
      <c r="D6164" s="87" t="s">
        <v>24</v>
      </c>
      <c r="E6164" s="103">
        <v>25.36</v>
      </c>
    </row>
    <row r="6165" spans="2:5" ht="50.1" customHeight="1">
      <c r="B6165" s="100">
        <v>88256</v>
      </c>
      <c r="C6165" s="105" t="s">
        <v>6131</v>
      </c>
      <c r="D6165" s="87" t="s">
        <v>24</v>
      </c>
      <c r="E6165" s="103">
        <v>20.27</v>
      </c>
    </row>
    <row r="6166" spans="2:5" ht="50.1" customHeight="1">
      <c r="B6166" s="100">
        <v>88257</v>
      </c>
      <c r="C6166" s="105" t="s">
        <v>6132</v>
      </c>
      <c r="D6166" s="87" t="s">
        <v>24</v>
      </c>
      <c r="E6166" s="103">
        <v>15.01</v>
      </c>
    </row>
    <row r="6167" spans="2:5" ht="50.1" customHeight="1">
      <c r="B6167" s="100">
        <v>88258</v>
      </c>
      <c r="C6167" s="105" t="s">
        <v>6133</v>
      </c>
      <c r="D6167" s="87" t="s">
        <v>24</v>
      </c>
      <c r="E6167" s="103">
        <v>16.46</v>
      </c>
    </row>
    <row r="6168" spans="2:5" ht="50.1" customHeight="1">
      <c r="B6168" s="100">
        <v>88259</v>
      </c>
      <c r="C6168" s="105" t="s">
        <v>6134</v>
      </c>
      <c r="D6168" s="87" t="s">
        <v>24</v>
      </c>
      <c r="E6168" s="103">
        <v>21.7</v>
      </c>
    </row>
    <row r="6169" spans="2:5" ht="50.1" customHeight="1">
      <c r="B6169" s="100">
        <v>88260</v>
      </c>
      <c r="C6169" s="105" t="s">
        <v>6135</v>
      </c>
      <c r="D6169" s="87" t="s">
        <v>24</v>
      </c>
      <c r="E6169" s="103">
        <v>14.06</v>
      </c>
    </row>
    <row r="6170" spans="2:5" ht="50.1" customHeight="1">
      <c r="B6170" s="100">
        <v>88261</v>
      </c>
      <c r="C6170" s="105" t="s">
        <v>6136</v>
      </c>
      <c r="D6170" s="87" t="s">
        <v>24</v>
      </c>
      <c r="E6170" s="103">
        <v>16.68</v>
      </c>
    </row>
    <row r="6171" spans="2:5" ht="50.1" customHeight="1">
      <c r="B6171" s="100">
        <v>88262</v>
      </c>
      <c r="C6171" s="105" t="s">
        <v>6137</v>
      </c>
      <c r="D6171" s="87" t="s">
        <v>24</v>
      </c>
      <c r="E6171" s="103">
        <v>18.420000000000002</v>
      </c>
    </row>
    <row r="6172" spans="2:5" ht="50.1" customHeight="1">
      <c r="B6172" s="100">
        <v>88263</v>
      </c>
      <c r="C6172" s="105" t="s">
        <v>6138</v>
      </c>
      <c r="D6172" s="87" t="s">
        <v>24</v>
      </c>
      <c r="E6172" s="103">
        <v>14.16</v>
      </c>
    </row>
    <row r="6173" spans="2:5" ht="50.1" customHeight="1">
      <c r="B6173" s="100">
        <v>88264</v>
      </c>
      <c r="C6173" s="105" t="s">
        <v>6139</v>
      </c>
      <c r="D6173" s="87" t="s">
        <v>24</v>
      </c>
      <c r="E6173" s="103">
        <v>18.8</v>
      </c>
    </row>
    <row r="6174" spans="2:5" ht="50.1" customHeight="1">
      <c r="B6174" s="100">
        <v>88265</v>
      </c>
      <c r="C6174" s="105" t="s">
        <v>6140</v>
      </c>
      <c r="D6174" s="87" t="s">
        <v>24</v>
      </c>
      <c r="E6174" s="103">
        <v>18.899999999999999</v>
      </c>
    </row>
    <row r="6175" spans="2:5" ht="50.1" customHeight="1">
      <c r="B6175" s="100">
        <v>88266</v>
      </c>
      <c r="C6175" s="105" t="s">
        <v>6141</v>
      </c>
      <c r="D6175" s="87" t="s">
        <v>24</v>
      </c>
      <c r="E6175" s="103">
        <v>20.89</v>
      </c>
    </row>
    <row r="6176" spans="2:5" ht="50.1" customHeight="1">
      <c r="B6176" s="100">
        <v>88267</v>
      </c>
      <c r="C6176" s="105" t="s">
        <v>6142</v>
      </c>
      <c r="D6176" s="87" t="s">
        <v>24</v>
      </c>
      <c r="E6176" s="103">
        <v>18.170000000000002</v>
      </c>
    </row>
    <row r="6177" spans="2:5" ht="50.1" customHeight="1">
      <c r="B6177" s="100">
        <v>88268</v>
      </c>
      <c r="C6177" s="105" t="s">
        <v>6143</v>
      </c>
      <c r="D6177" s="87" t="s">
        <v>24</v>
      </c>
      <c r="E6177" s="103">
        <v>19.170000000000002</v>
      </c>
    </row>
    <row r="6178" spans="2:5" ht="50.1" customHeight="1">
      <c r="B6178" s="100">
        <v>88269</v>
      </c>
      <c r="C6178" s="105" t="s">
        <v>6144</v>
      </c>
      <c r="D6178" s="87" t="s">
        <v>24</v>
      </c>
      <c r="E6178" s="103">
        <v>18.440000000000001</v>
      </c>
    </row>
    <row r="6179" spans="2:5" ht="50.1" customHeight="1">
      <c r="B6179" s="100">
        <v>88270</v>
      </c>
      <c r="C6179" s="105" t="s">
        <v>6145</v>
      </c>
      <c r="D6179" s="87" t="s">
        <v>24</v>
      </c>
      <c r="E6179" s="103">
        <v>18.55</v>
      </c>
    </row>
    <row r="6180" spans="2:5" ht="50.1" customHeight="1">
      <c r="B6180" s="100">
        <v>88272</v>
      </c>
      <c r="C6180" s="105" t="s">
        <v>6146</v>
      </c>
      <c r="D6180" s="87" t="s">
        <v>24</v>
      </c>
      <c r="E6180" s="103">
        <v>17.46</v>
      </c>
    </row>
    <row r="6181" spans="2:5" ht="50.1" customHeight="1">
      <c r="B6181" s="100">
        <v>88273</v>
      </c>
      <c r="C6181" s="105" t="s">
        <v>6147</v>
      </c>
      <c r="D6181" s="87" t="s">
        <v>24</v>
      </c>
      <c r="E6181" s="103">
        <v>18.78</v>
      </c>
    </row>
    <row r="6182" spans="2:5" ht="50.1" customHeight="1">
      <c r="B6182" s="100">
        <v>88274</v>
      </c>
      <c r="C6182" s="105" t="s">
        <v>6148</v>
      </c>
      <c r="D6182" s="87" t="s">
        <v>24</v>
      </c>
      <c r="E6182" s="103">
        <v>18.8</v>
      </c>
    </row>
    <row r="6183" spans="2:5" ht="50.1" customHeight="1">
      <c r="B6183" s="100">
        <v>88275</v>
      </c>
      <c r="C6183" s="105" t="s">
        <v>6149</v>
      </c>
      <c r="D6183" s="87" t="s">
        <v>24</v>
      </c>
      <c r="E6183" s="103">
        <v>23.43</v>
      </c>
    </row>
    <row r="6184" spans="2:5" ht="50.1" customHeight="1">
      <c r="B6184" s="100">
        <v>88277</v>
      </c>
      <c r="C6184" s="105" t="s">
        <v>6150</v>
      </c>
      <c r="D6184" s="87" t="s">
        <v>24</v>
      </c>
      <c r="E6184" s="103">
        <v>19.329999999999998</v>
      </c>
    </row>
    <row r="6185" spans="2:5" ht="50.1" customHeight="1">
      <c r="B6185" s="100">
        <v>88278</v>
      </c>
      <c r="C6185" s="105" t="s">
        <v>6151</v>
      </c>
      <c r="D6185" s="87" t="s">
        <v>24</v>
      </c>
      <c r="E6185" s="103">
        <v>17.600000000000001</v>
      </c>
    </row>
    <row r="6186" spans="2:5" ht="50.1" customHeight="1">
      <c r="B6186" s="100">
        <v>88279</v>
      </c>
      <c r="C6186" s="105" t="s">
        <v>6152</v>
      </c>
      <c r="D6186" s="87" t="s">
        <v>24</v>
      </c>
      <c r="E6186" s="103">
        <v>20.100000000000001</v>
      </c>
    </row>
    <row r="6187" spans="2:5" ht="50.1" customHeight="1">
      <c r="B6187" s="100">
        <v>88281</v>
      </c>
      <c r="C6187" s="105" t="s">
        <v>6153</v>
      </c>
      <c r="D6187" s="87" t="s">
        <v>24</v>
      </c>
      <c r="E6187" s="103">
        <v>16.95</v>
      </c>
    </row>
    <row r="6188" spans="2:5" ht="50.1" customHeight="1">
      <c r="B6188" s="100">
        <v>88282</v>
      </c>
      <c r="C6188" s="105" t="s">
        <v>6154</v>
      </c>
      <c r="D6188" s="87" t="s">
        <v>24</v>
      </c>
      <c r="E6188" s="103">
        <v>17.809999999999999</v>
      </c>
    </row>
    <row r="6189" spans="2:5" ht="50.1" customHeight="1">
      <c r="B6189" s="100">
        <v>88283</v>
      </c>
      <c r="C6189" s="105" t="s">
        <v>6155</v>
      </c>
      <c r="D6189" s="87" t="s">
        <v>24</v>
      </c>
      <c r="E6189" s="103">
        <v>22.76</v>
      </c>
    </row>
    <row r="6190" spans="2:5" ht="50.1" customHeight="1">
      <c r="B6190" s="100">
        <v>88284</v>
      </c>
      <c r="C6190" s="105" t="s">
        <v>6156</v>
      </c>
      <c r="D6190" s="87" t="s">
        <v>24</v>
      </c>
      <c r="E6190" s="103">
        <v>16.39</v>
      </c>
    </row>
    <row r="6191" spans="2:5" ht="50.1" customHeight="1">
      <c r="B6191" s="100">
        <v>88285</v>
      </c>
      <c r="C6191" s="105" t="s">
        <v>6157</v>
      </c>
      <c r="D6191" s="87" t="s">
        <v>24</v>
      </c>
      <c r="E6191" s="103">
        <v>20.45</v>
      </c>
    </row>
    <row r="6192" spans="2:5" ht="50.1" customHeight="1">
      <c r="B6192" s="100">
        <v>88286</v>
      </c>
      <c r="C6192" s="105" t="s">
        <v>6158</v>
      </c>
      <c r="D6192" s="87" t="s">
        <v>24</v>
      </c>
      <c r="E6192" s="103">
        <v>18.399999999999999</v>
      </c>
    </row>
    <row r="6193" spans="2:5" ht="50.1" customHeight="1">
      <c r="B6193" s="100">
        <v>88288</v>
      </c>
      <c r="C6193" s="105" t="s">
        <v>6159</v>
      </c>
      <c r="D6193" s="87" t="s">
        <v>24</v>
      </c>
      <c r="E6193" s="103">
        <v>18.53</v>
      </c>
    </row>
    <row r="6194" spans="2:5" ht="50.1" customHeight="1">
      <c r="B6194" s="100">
        <v>88291</v>
      </c>
      <c r="C6194" s="105" t="s">
        <v>6160</v>
      </c>
      <c r="D6194" s="87" t="s">
        <v>24</v>
      </c>
      <c r="E6194" s="103">
        <v>16.38</v>
      </c>
    </row>
    <row r="6195" spans="2:5" ht="50.1" customHeight="1">
      <c r="B6195" s="100">
        <v>88292</v>
      </c>
      <c r="C6195" s="105" t="s">
        <v>6161</v>
      </c>
      <c r="D6195" s="87" t="s">
        <v>24</v>
      </c>
      <c r="E6195" s="103">
        <v>17.29</v>
      </c>
    </row>
    <row r="6196" spans="2:5" ht="50.1" customHeight="1">
      <c r="B6196" s="100">
        <v>88293</v>
      </c>
      <c r="C6196" s="105" t="s">
        <v>6162</v>
      </c>
      <c r="D6196" s="87" t="s">
        <v>24</v>
      </c>
      <c r="E6196" s="103">
        <v>19.47</v>
      </c>
    </row>
    <row r="6197" spans="2:5" ht="50.1" customHeight="1">
      <c r="B6197" s="100">
        <v>88294</v>
      </c>
      <c r="C6197" s="105" t="s">
        <v>6163</v>
      </c>
      <c r="D6197" s="87" t="s">
        <v>24</v>
      </c>
      <c r="E6197" s="103">
        <v>21.09</v>
      </c>
    </row>
    <row r="6198" spans="2:5" ht="50.1" customHeight="1">
      <c r="B6198" s="100">
        <v>88295</v>
      </c>
      <c r="C6198" s="105" t="s">
        <v>6164</v>
      </c>
      <c r="D6198" s="87" t="s">
        <v>24</v>
      </c>
      <c r="E6198" s="103">
        <v>17.66</v>
      </c>
    </row>
    <row r="6199" spans="2:5" ht="50.1" customHeight="1">
      <c r="B6199" s="100">
        <v>88296</v>
      </c>
      <c r="C6199" s="105" t="s">
        <v>6165</v>
      </c>
      <c r="D6199" s="87" t="s">
        <v>24</v>
      </c>
      <c r="E6199" s="103">
        <v>16.68</v>
      </c>
    </row>
    <row r="6200" spans="2:5" ht="50.1" customHeight="1">
      <c r="B6200" s="100">
        <v>88297</v>
      </c>
      <c r="C6200" s="105" t="s">
        <v>6166</v>
      </c>
      <c r="D6200" s="87" t="s">
        <v>24</v>
      </c>
      <c r="E6200" s="103">
        <v>18.440000000000001</v>
      </c>
    </row>
    <row r="6201" spans="2:5" ht="50.1" customHeight="1">
      <c r="B6201" s="100">
        <v>88298</v>
      </c>
      <c r="C6201" s="105" t="s">
        <v>6167</v>
      </c>
      <c r="D6201" s="87" t="s">
        <v>24</v>
      </c>
      <c r="E6201" s="103">
        <v>15.78</v>
      </c>
    </row>
    <row r="6202" spans="2:5" ht="50.1" customHeight="1">
      <c r="B6202" s="100">
        <v>88299</v>
      </c>
      <c r="C6202" s="105" t="s">
        <v>6168</v>
      </c>
      <c r="D6202" s="87" t="s">
        <v>24</v>
      </c>
      <c r="E6202" s="103">
        <v>19.739999999999998</v>
      </c>
    </row>
    <row r="6203" spans="2:5" ht="50.1" customHeight="1">
      <c r="B6203" s="100">
        <v>88300</v>
      </c>
      <c r="C6203" s="105" t="s">
        <v>6169</v>
      </c>
      <c r="D6203" s="87" t="s">
        <v>24</v>
      </c>
      <c r="E6203" s="103">
        <v>23.54</v>
      </c>
    </row>
    <row r="6204" spans="2:5" ht="50.1" customHeight="1">
      <c r="B6204" s="100">
        <v>88301</v>
      </c>
      <c r="C6204" s="105" t="s">
        <v>6170</v>
      </c>
      <c r="D6204" s="87" t="s">
        <v>24</v>
      </c>
      <c r="E6204" s="103">
        <v>20.96</v>
      </c>
    </row>
    <row r="6205" spans="2:5" ht="50.1" customHeight="1">
      <c r="B6205" s="100">
        <v>88302</v>
      </c>
      <c r="C6205" s="105" t="s">
        <v>6171</v>
      </c>
      <c r="D6205" s="87" t="s">
        <v>24</v>
      </c>
      <c r="E6205" s="103">
        <v>20.29</v>
      </c>
    </row>
    <row r="6206" spans="2:5" ht="50.1" customHeight="1">
      <c r="B6206" s="100">
        <v>88303</v>
      </c>
      <c r="C6206" s="105" t="s">
        <v>6172</v>
      </c>
      <c r="D6206" s="87" t="s">
        <v>24</v>
      </c>
      <c r="E6206" s="103">
        <v>16.309999999999999</v>
      </c>
    </row>
    <row r="6207" spans="2:5" ht="50.1" customHeight="1">
      <c r="B6207" s="100">
        <v>88304</v>
      </c>
      <c r="C6207" s="105" t="s">
        <v>6173</v>
      </c>
      <c r="D6207" s="87" t="s">
        <v>24</v>
      </c>
      <c r="E6207" s="103">
        <v>17.84</v>
      </c>
    </row>
    <row r="6208" spans="2:5" ht="50.1" customHeight="1">
      <c r="B6208" s="100">
        <v>88306</v>
      </c>
      <c r="C6208" s="105" t="s">
        <v>6174</v>
      </c>
      <c r="D6208" s="87" t="s">
        <v>24</v>
      </c>
      <c r="E6208" s="103">
        <v>23.75</v>
      </c>
    </row>
    <row r="6209" spans="2:5" ht="50.1" customHeight="1">
      <c r="B6209" s="100">
        <v>88307</v>
      </c>
      <c r="C6209" s="105" t="s">
        <v>6175</v>
      </c>
      <c r="D6209" s="87" t="s">
        <v>24</v>
      </c>
      <c r="E6209" s="103">
        <v>21.41</v>
      </c>
    </row>
    <row r="6210" spans="2:5" ht="50.1" customHeight="1">
      <c r="B6210" s="100">
        <v>88308</v>
      </c>
      <c r="C6210" s="105" t="s">
        <v>6176</v>
      </c>
      <c r="D6210" s="87" t="s">
        <v>24</v>
      </c>
      <c r="E6210" s="103">
        <v>20.27</v>
      </c>
    </row>
    <row r="6211" spans="2:5" ht="50.1" customHeight="1">
      <c r="B6211" s="100">
        <v>88309</v>
      </c>
      <c r="C6211" s="105" t="s">
        <v>6177</v>
      </c>
      <c r="D6211" s="87" t="s">
        <v>24</v>
      </c>
      <c r="E6211" s="103">
        <v>18.57</v>
      </c>
    </row>
    <row r="6212" spans="2:5" ht="50.1" customHeight="1">
      <c r="B6212" s="100">
        <v>88310</v>
      </c>
      <c r="C6212" s="105" t="s">
        <v>6178</v>
      </c>
      <c r="D6212" s="87" t="s">
        <v>24</v>
      </c>
      <c r="E6212" s="103">
        <v>19.690000000000001</v>
      </c>
    </row>
    <row r="6213" spans="2:5" ht="50.1" customHeight="1">
      <c r="B6213" s="100">
        <v>88311</v>
      </c>
      <c r="C6213" s="105" t="s">
        <v>22355</v>
      </c>
      <c r="D6213" s="87" t="s">
        <v>24</v>
      </c>
      <c r="E6213" s="103">
        <v>19.690000000000001</v>
      </c>
    </row>
    <row r="6214" spans="2:5" ht="50.1" customHeight="1">
      <c r="B6214" s="100">
        <v>88312</v>
      </c>
      <c r="C6214" s="105" t="s">
        <v>6179</v>
      </c>
      <c r="D6214" s="87" t="s">
        <v>24</v>
      </c>
      <c r="E6214" s="103">
        <v>20.79</v>
      </c>
    </row>
    <row r="6215" spans="2:5" ht="50.1" customHeight="1">
      <c r="B6215" s="100">
        <v>88313</v>
      </c>
      <c r="C6215" s="105" t="s">
        <v>6180</v>
      </c>
      <c r="D6215" s="87" t="s">
        <v>24</v>
      </c>
      <c r="E6215" s="103">
        <v>16.739999999999998</v>
      </c>
    </row>
    <row r="6216" spans="2:5" ht="50.1" customHeight="1">
      <c r="B6216" s="100">
        <v>88314</v>
      </c>
      <c r="C6216" s="105" t="s">
        <v>6181</v>
      </c>
      <c r="D6216" s="87" t="s">
        <v>24</v>
      </c>
      <c r="E6216" s="103">
        <v>14.67</v>
      </c>
    </row>
    <row r="6217" spans="2:5" ht="50.1" customHeight="1">
      <c r="B6217" s="100">
        <v>88315</v>
      </c>
      <c r="C6217" s="105" t="s">
        <v>6182</v>
      </c>
      <c r="D6217" s="87" t="s">
        <v>24</v>
      </c>
      <c r="E6217" s="103">
        <v>18.46</v>
      </c>
    </row>
    <row r="6218" spans="2:5" ht="50.1" customHeight="1">
      <c r="B6218" s="100">
        <v>88316</v>
      </c>
      <c r="C6218" s="105" t="s">
        <v>6183</v>
      </c>
      <c r="D6218" s="87" t="s">
        <v>24</v>
      </c>
      <c r="E6218" s="103">
        <v>13.38</v>
      </c>
    </row>
    <row r="6219" spans="2:5" ht="50.1" customHeight="1">
      <c r="B6219" s="100">
        <v>88317</v>
      </c>
      <c r="C6219" s="105" t="s">
        <v>6184</v>
      </c>
      <c r="D6219" s="87" t="s">
        <v>24</v>
      </c>
      <c r="E6219" s="103">
        <v>19.23</v>
      </c>
    </row>
    <row r="6220" spans="2:5" ht="50.1" customHeight="1">
      <c r="B6220" s="100">
        <v>88318</v>
      </c>
      <c r="C6220" s="105" t="s">
        <v>6185</v>
      </c>
      <c r="D6220" s="87" t="s">
        <v>24</v>
      </c>
      <c r="E6220" s="103">
        <v>22.01</v>
      </c>
    </row>
    <row r="6221" spans="2:5" ht="50.1" customHeight="1">
      <c r="B6221" s="100">
        <v>88320</v>
      </c>
      <c r="C6221" s="105" t="s">
        <v>6186</v>
      </c>
      <c r="D6221" s="87" t="s">
        <v>24</v>
      </c>
      <c r="E6221" s="103">
        <v>21.74</v>
      </c>
    </row>
    <row r="6222" spans="2:5" ht="50.1" customHeight="1">
      <c r="B6222" s="100">
        <v>88321</v>
      </c>
      <c r="C6222" s="105" t="s">
        <v>6187</v>
      </c>
      <c r="D6222" s="87" t="s">
        <v>24</v>
      </c>
      <c r="E6222" s="103">
        <v>27.65</v>
      </c>
    </row>
    <row r="6223" spans="2:5" ht="50.1" customHeight="1">
      <c r="B6223" s="100">
        <v>88322</v>
      </c>
      <c r="C6223" s="105" t="s">
        <v>6188</v>
      </c>
      <c r="D6223" s="87" t="s">
        <v>24</v>
      </c>
      <c r="E6223" s="103">
        <v>27.92</v>
      </c>
    </row>
    <row r="6224" spans="2:5" ht="50.1" customHeight="1">
      <c r="B6224" s="100">
        <v>88323</v>
      </c>
      <c r="C6224" s="105" t="s">
        <v>6189</v>
      </c>
      <c r="D6224" s="87" t="s">
        <v>24</v>
      </c>
      <c r="E6224" s="103">
        <v>20.190000000000001</v>
      </c>
    </row>
    <row r="6225" spans="2:5" ht="50.1" customHeight="1">
      <c r="B6225" s="100">
        <v>88324</v>
      </c>
      <c r="C6225" s="105" t="s">
        <v>6190</v>
      </c>
      <c r="D6225" s="87" t="s">
        <v>24</v>
      </c>
      <c r="E6225" s="103">
        <v>19.21</v>
      </c>
    </row>
    <row r="6226" spans="2:5" ht="50.1" customHeight="1">
      <c r="B6226" s="100">
        <v>88325</v>
      </c>
      <c r="C6226" s="105" t="s">
        <v>6191</v>
      </c>
      <c r="D6226" s="87" t="s">
        <v>24</v>
      </c>
      <c r="E6226" s="103">
        <v>15.73</v>
      </c>
    </row>
    <row r="6227" spans="2:5" ht="50.1" customHeight="1">
      <c r="B6227" s="100">
        <v>88326</v>
      </c>
      <c r="C6227" s="105" t="s">
        <v>6192</v>
      </c>
      <c r="D6227" s="87" t="s">
        <v>24</v>
      </c>
      <c r="E6227" s="103">
        <v>17.329999999999998</v>
      </c>
    </row>
    <row r="6228" spans="2:5" ht="50.1" customHeight="1">
      <c r="B6228" s="100">
        <v>88377</v>
      </c>
      <c r="C6228" s="105" t="s">
        <v>6193</v>
      </c>
      <c r="D6228" s="87" t="s">
        <v>24</v>
      </c>
      <c r="E6228" s="103">
        <v>15.91</v>
      </c>
    </row>
    <row r="6229" spans="2:5" ht="50.1" customHeight="1">
      <c r="B6229" s="100">
        <v>88441</v>
      </c>
      <c r="C6229" s="105" t="s">
        <v>6194</v>
      </c>
      <c r="D6229" s="87" t="s">
        <v>24</v>
      </c>
      <c r="E6229" s="103">
        <v>17.91</v>
      </c>
    </row>
    <row r="6230" spans="2:5" ht="50.1" customHeight="1">
      <c r="B6230" s="100">
        <v>88597</v>
      </c>
      <c r="C6230" s="105" t="s">
        <v>6195</v>
      </c>
      <c r="D6230" s="87" t="s">
        <v>24</v>
      </c>
      <c r="E6230" s="103">
        <v>52.75</v>
      </c>
    </row>
    <row r="6231" spans="2:5" ht="50.1" customHeight="1">
      <c r="B6231" s="100">
        <v>90766</v>
      </c>
      <c r="C6231" s="105" t="s">
        <v>6196</v>
      </c>
      <c r="D6231" s="87" t="s">
        <v>24</v>
      </c>
      <c r="E6231" s="103">
        <v>18.809999999999999</v>
      </c>
    </row>
    <row r="6232" spans="2:5" ht="50.1" customHeight="1">
      <c r="B6232" s="100">
        <v>90767</v>
      </c>
      <c r="C6232" s="105" t="s">
        <v>6197</v>
      </c>
      <c r="D6232" s="87" t="s">
        <v>24</v>
      </c>
      <c r="E6232" s="103">
        <v>18.63</v>
      </c>
    </row>
    <row r="6233" spans="2:5" ht="50.1" customHeight="1">
      <c r="B6233" s="100">
        <v>90768</v>
      </c>
      <c r="C6233" s="105" t="s">
        <v>6198</v>
      </c>
      <c r="D6233" s="87" t="s">
        <v>24</v>
      </c>
      <c r="E6233" s="103">
        <v>54.75</v>
      </c>
    </row>
    <row r="6234" spans="2:5" ht="50.1" customHeight="1">
      <c r="B6234" s="100">
        <v>90769</v>
      </c>
      <c r="C6234" s="105" t="s">
        <v>6199</v>
      </c>
      <c r="D6234" s="87" t="s">
        <v>24</v>
      </c>
      <c r="E6234" s="103">
        <v>77.37</v>
      </c>
    </row>
    <row r="6235" spans="2:5" ht="50.1" customHeight="1">
      <c r="B6235" s="100">
        <v>90770</v>
      </c>
      <c r="C6235" s="105" t="s">
        <v>6200</v>
      </c>
      <c r="D6235" s="87" t="s">
        <v>24</v>
      </c>
      <c r="E6235" s="103">
        <v>101.99</v>
      </c>
    </row>
    <row r="6236" spans="2:5" ht="50.1" customHeight="1">
      <c r="B6236" s="100">
        <v>90771</v>
      </c>
      <c r="C6236" s="105" t="s">
        <v>6201</v>
      </c>
      <c r="D6236" s="87" t="s">
        <v>24</v>
      </c>
      <c r="E6236" s="103">
        <v>46.77</v>
      </c>
    </row>
    <row r="6237" spans="2:5" ht="50.1" customHeight="1">
      <c r="B6237" s="100">
        <v>90772</v>
      </c>
      <c r="C6237" s="105" t="s">
        <v>6202</v>
      </c>
      <c r="D6237" s="87" t="s">
        <v>24</v>
      </c>
      <c r="E6237" s="103">
        <v>16.600000000000001</v>
      </c>
    </row>
    <row r="6238" spans="2:5" ht="50.1" customHeight="1">
      <c r="B6238" s="100">
        <v>90773</v>
      </c>
      <c r="C6238" s="105" t="s">
        <v>6203</v>
      </c>
      <c r="D6238" s="87" t="s">
        <v>24</v>
      </c>
      <c r="E6238" s="103">
        <v>38.94</v>
      </c>
    </row>
    <row r="6239" spans="2:5" ht="50.1" customHeight="1">
      <c r="B6239" s="100">
        <v>90775</v>
      </c>
      <c r="C6239" s="105" t="s">
        <v>6204</v>
      </c>
      <c r="D6239" s="87" t="s">
        <v>24</v>
      </c>
      <c r="E6239" s="103">
        <v>50.26</v>
      </c>
    </row>
    <row r="6240" spans="2:5" ht="50.1" customHeight="1">
      <c r="B6240" s="100">
        <v>90776</v>
      </c>
      <c r="C6240" s="105" t="s">
        <v>6205</v>
      </c>
      <c r="D6240" s="87" t="s">
        <v>24</v>
      </c>
      <c r="E6240" s="103">
        <v>31.88</v>
      </c>
    </row>
    <row r="6241" spans="2:5" ht="50.1" customHeight="1">
      <c r="B6241" s="100">
        <v>90777</v>
      </c>
      <c r="C6241" s="105" t="s">
        <v>6206</v>
      </c>
      <c r="D6241" s="87" t="s">
        <v>24</v>
      </c>
      <c r="E6241" s="103">
        <v>74.33</v>
      </c>
    </row>
    <row r="6242" spans="2:5" ht="50.1" customHeight="1">
      <c r="B6242" s="100">
        <v>90778</v>
      </c>
      <c r="C6242" s="105" t="s">
        <v>6207</v>
      </c>
      <c r="D6242" s="87" t="s">
        <v>24</v>
      </c>
      <c r="E6242" s="103">
        <v>84.46</v>
      </c>
    </row>
    <row r="6243" spans="2:5" ht="50.1" customHeight="1">
      <c r="B6243" s="100">
        <v>90779</v>
      </c>
      <c r="C6243" s="105" t="s">
        <v>6208</v>
      </c>
      <c r="D6243" s="87" t="s">
        <v>24</v>
      </c>
      <c r="E6243" s="103">
        <v>115.11</v>
      </c>
    </row>
    <row r="6244" spans="2:5" ht="50.1" customHeight="1">
      <c r="B6244" s="100">
        <v>90780</v>
      </c>
      <c r="C6244" s="105" t="s">
        <v>6209</v>
      </c>
      <c r="D6244" s="87" t="s">
        <v>24</v>
      </c>
      <c r="E6244" s="103">
        <v>44.65</v>
      </c>
    </row>
    <row r="6245" spans="2:5" ht="50.1" customHeight="1">
      <c r="B6245" s="100">
        <v>90781</v>
      </c>
      <c r="C6245" s="105" t="s">
        <v>6210</v>
      </c>
      <c r="D6245" s="87" t="s">
        <v>24</v>
      </c>
      <c r="E6245" s="103">
        <v>33.26</v>
      </c>
    </row>
    <row r="6246" spans="2:5" ht="50.1" customHeight="1">
      <c r="B6246" s="100">
        <v>91677</v>
      </c>
      <c r="C6246" s="105" t="s">
        <v>6211</v>
      </c>
      <c r="D6246" s="87" t="s">
        <v>24</v>
      </c>
      <c r="E6246" s="103">
        <v>75.55</v>
      </c>
    </row>
    <row r="6247" spans="2:5" ht="50.1" customHeight="1">
      <c r="B6247" s="100">
        <v>91678</v>
      </c>
      <c r="C6247" s="105" t="s">
        <v>6212</v>
      </c>
      <c r="D6247" s="87" t="s">
        <v>24</v>
      </c>
      <c r="E6247" s="103">
        <v>57.75</v>
      </c>
    </row>
    <row r="6248" spans="2:5" ht="50.1" customHeight="1">
      <c r="B6248" s="100">
        <v>93558</v>
      </c>
      <c r="C6248" s="105" t="s">
        <v>6213</v>
      </c>
      <c r="D6248" s="87" t="s">
        <v>16553</v>
      </c>
      <c r="E6248" s="103">
        <v>3747.45</v>
      </c>
    </row>
    <row r="6249" spans="2:5" ht="50.1" customHeight="1">
      <c r="B6249" s="100">
        <v>93559</v>
      </c>
      <c r="C6249" s="105" t="s">
        <v>6195</v>
      </c>
      <c r="D6249" s="87" t="s">
        <v>16553</v>
      </c>
      <c r="E6249" s="103">
        <v>6365.96</v>
      </c>
    </row>
    <row r="6250" spans="2:5" ht="50.1" customHeight="1">
      <c r="B6250" s="100">
        <v>93560</v>
      </c>
      <c r="C6250" s="105" t="s">
        <v>6203</v>
      </c>
      <c r="D6250" s="87" t="s">
        <v>16553</v>
      </c>
      <c r="E6250" s="103">
        <v>4757.21</v>
      </c>
    </row>
    <row r="6251" spans="2:5" ht="50.1" customHeight="1">
      <c r="B6251" s="100">
        <v>93561</v>
      </c>
      <c r="C6251" s="105" t="s">
        <v>6204</v>
      </c>
      <c r="D6251" s="87" t="s">
        <v>16553</v>
      </c>
      <c r="E6251" s="103">
        <v>6082.33</v>
      </c>
    </row>
    <row r="6252" spans="2:5" ht="50.1" customHeight="1">
      <c r="B6252" s="100">
        <v>93562</v>
      </c>
      <c r="C6252" s="105" t="s">
        <v>6201</v>
      </c>
      <c r="D6252" s="87" t="s">
        <v>16553</v>
      </c>
      <c r="E6252" s="103">
        <v>5669.04</v>
      </c>
    </row>
    <row r="6253" spans="2:5" ht="50.1" customHeight="1">
      <c r="B6253" s="100">
        <v>93563</v>
      </c>
      <c r="C6253" s="105" t="s">
        <v>6196</v>
      </c>
      <c r="D6253" s="87" t="s">
        <v>16553</v>
      </c>
      <c r="E6253" s="103">
        <v>3359.93</v>
      </c>
    </row>
    <row r="6254" spans="2:5" ht="50.1" customHeight="1">
      <c r="B6254" s="100">
        <v>93564</v>
      </c>
      <c r="C6254" s="105" t="s">
        <v>6197</v>
      </c>
      <c r="D6254" s="87" t="s">
        <v>16553</v>
      </c>
      <c r="E6254" s="103">
        <v>3320.32</v>
      </c>
    </row>
    <row r="6255" spans="2:5" ht="50.1" customHeight="1">
      <c r="B6255" s="100">
        <v>93565</v>
      </c>
      <c r="C6255" s="105" t="s">
        <v>6206</v>
      </c>
      <c r="D6255" s="87" t="s">
        <v>16553</v>
      </c>
      <c r="E6255" s="103">
        <v>13127.15</v>
      </c>
    </row>
    <row r="6256" spans="2:5" ht="50.1" customHeight="1">
      <c r="B6256" s="100">
        <v>93566</v>
      </c>
      <c r="C6256" s="105" t="s">
        <v>6202</v>
      </c>
      <c r="D6256" s="87" t="s">
        <v>16553</v>
      </c>
      <c r="E6256" s="103">
        <v>2971.45</v>
      </c>
    </row>
    <row r="6257" spans="2:5" ht="50.1" customHeight="1">
      <c r="B6257" s="100">
        <v>93567</v>
      </c>
      <c r="C6257" s="105" t="s">
        <v>6207</v>
      </c>
      <c r="D6257" s="87" t="s">
        <v>16553</v>
      </c>
      <c r="E6257" s="103">
        <v>14916.35</v>
      </c>
    </row>
    <row r="6258" spans="2:5" ht="50.1" customHeight="1">
      <c r="B6258" s="100">
        <v>93568</v>
      </c>
      <c r="C6258" s="105" t="s">
        <v>6208</v>
      </c>
      <c r="D6258" s="87" t="s">
        <v>16553</v>
      </c>
      <c r="E6258" s="103">
        <v>20323.72</v>
      </c>
    </row>
    <row r="6259" spans="2:5" ht="50.1" customHeight="1">
      <c r="B6259" s="100">
        <v>93569</v>
      </c>
      <c r="C6259" s="105" t="s">
        <v>6214</v>
      </c>
      <c r="D6259" s="87" t="s">
        <v>16553</v>
      </c>
      <c r="E6259" s="103">
        <v>9685.85</v>
      </c>
    </row>
    <row r="6260" spans="2:5" ht="50.1" customHeight="1">
      <c r="B6260" s="100">
        <v>93570</v>
      </c>
      <c r="C6260" s="105" t="s">
        <v>6215</v>
      </c>
      <c r="D6260" s="87" t="s">
        <v>16553</v>
      </c>
      <c r="E6260" s="103">
        <v>13681.74</v>
      </c>
    </row>
    <row r="6261" spans="2:5" ht="50.1" customHeight="1">
      <c r="B6261" s="100">
        <v>93571</v>
      </c>
      <c r="C6261" s="105" t="s">
        <v>6216</v>
      </c>
      <c r="D6261" s="87" t="s">
        <v>16553</v>
      </c>
      <c r="E6261" s="103">
        <v>18030.099999999999</v>
      </c>
    </row>
    <row r="6262" spans="2:5" ht="50.1" customHeight="1">
      <c r="B6262" s="100">
        <v>93572</v>
      </c>
      <c r="C6262" s="105" t="s">
        <v>6217</v>
      </c>
      <c r="D6262" s="87" t="s">
        <v>16553</v>
      </c>
      <c r="E6262" s="103">
        <v>5660.17</v>
      </c>
    </row>
    <row r="6263" spans="2:5" ht="50.1" customHeight="1">
      <c r="B6263" s="100">
        <v>94295</v>
      </c>
      <c r="C6263" s="105" t="s">
        <v>6209</v>
      </c>
      <c r="D6263" s="87" t="s">
        <v>16553</v>
      </c>
      <c r="E6263" s="103">
        <v>7886.59</v>
      </c>
    </row>
    <row r="6264" spans="2:5" ht="50.1" customHeight="1">
      <c r="B6264" s="100">
        <v>94296</v>
      </c>
      <c r="C6264" s="105" t="s">
        <v>6210</v>
      </c>
      <c r="D6264" s="87" t="s">
        <v>16553</v>
      </c>
      <c r="E6264" s="103">
        <v>6170.67</v>
      </c>
    </row>
    <row r="6265" spans="2:5" ht="50.1" customHeight="1">
      <c r="B6265" s="100">
        <v>95308</v>
      </c>
      <c r="C6265" s="105" t="s">
        <v>6218</v>
      </c>
      <c r="D6265" s="87" t="s">
        <v>24</v>
      </c>
      <c r="E6265" s="103">
        <v>0.09</v>
      </c>
    </row>
    <row r="6266" spans="2:5" ht="50.1" customHeight="1">
      <c r="B6266" s="100">
        <v>95309</v>
      </c>
      <c r="C6266" s="105" t="s">
        <v>6219</v>
      </c>
      <c r="D6266" s="87" t="s">
        <v>24</v>
      </c>
      <c r="E6266" s="103">
        <v>0.13</v>
      </c>
    </row>
    <row r="6267" spans="2:5" ht="50.1" customHeight="1">
      <c r="B6267" s="100">
        <v>95310</v>
      </c>
      <c r="C6267" s="105" t="s">
        <v>6220</v>
      </c>
      <c r="D6267" s="87" t="s">
        <v>24</v>
      </c>
      <c r="E6267" s="103">
        <v>0.09</v>
      </c>
    </row>
    <row r="6268" spans="2:5" ht="50.1" customHeight="1">
      <c r="B6268" s="100">
        <v>95311</v>
      </c>
      <c r="C6268" s="105" t="s">
        <v>6221</v>
      </c>
      <c r="D6268" s="87" t="s">
        <v>24</v>
      </c>
      <c r="E6268" s="103">
        <v>0.09</v>
      </c>
    </row>
    <row r="6269" spans="2:5" ht="50.1" customHeight="1">
      <c r="B6269" s="100">
        <v>95312</v>
      </c>
      <c r="C6269" s="105" t="s">
        <v>6222</v>
      </c>
      <c r="D6269" s="87" t="s">
        <v>24</v>
      </c>
      <c r="E6269" s="103">
        <v>0.11</v>
      </c>
    </row>
    <row r="6270" spans="2:5" ht="50.1" customHeight="1">
      <c r="B6270" s="100">
        <v>95313</v>
      </c>
      <c r="C6270" s="105" t="s">
        <v>6223</v>
      </c>
      <c r="D6270" s="87" t="s">
        <v>24</v>
      </c>
      <c r="E6270" s="103">
        <v>0.11</v>
      </c>
    </row>
    <row r="6271" spans="2:5" ht="50.1" customHeight="1">
      <c r="B6271" s="100">
        <v>95314</v>
      </c>
      <c r="C6271" s="105" t="s">
        <v>6224</v>
      </c>
      <c r="D6271" s="87" t="s">
        <v>24</v>
      </c>
      <c r="E6271" s="103">
        <v>0.13</v>
      </c>
    </row>
    <row r="6272" spans="2:5" ht="50.1" customHeight="1">
      <c r="B6272" s="100">
        <v>95315</v>
      </c>
      <c r="C6272" s="105" t="s">
        <v>6225</v>
      </c>
      <c r="D6272" s="87" t="s">
        <v>24</v>
      </c>
      <c r="E6272" s="103">
        <v>0.17</v>
      </c>
    </row>
    <row r="6273" spans="2:5" ht="50.1" customHeight="1">
      <c r="B6273" s="100">
        <v>95316</v>
      </c>
      <c r="C6273" s="105" t="s">
        <v>6226</v>
      </c>
      <c r="D6273" s="87" t="s">
        <v>24</v>
      </c>
      <c r="E6273" s="103">
        <v>0.3</v>
      </c>
    </row>
    <row r="6274" spans="2:5" ht="50.1" customHeight="1">
      <c r="B6274" s="100">
        <v>95317</v>
      </c>
      <c r="C6274" s="105" t="s">
        <v>6227</v>
      </c>
      <c r="D6274" s="87" t="s">
        <v>24</v>
      </c>
      <c r="E6274" s="103">
        <v>0.14000000000000001</v>
      </c>
    </row>
    <row r="6275" spans="2:5" ht="50.1" customHeight="1">
      <c r="B6275" s="100">
        <v>95318</v>
      </c>
      <c r="C6275" s="105" t="s">
        <v>6228</v>
      </c>
      <c r="D6275" s="87" t="s">
        <v>24</v>
      </c>
      <c r="E6275" s="103">
        <v>0.13</v>
      </c>
    </row>
    <row r="6276" spans="2:5" ht="50.1" customHeight="1">
      <c r="B6276" s="100">
        <v>95319</v>
      </c>
      <c r="C6276" s="105" t="s">
        <v>6229</v>
      </c>
      <c r="D6276" s="87" t="s">
        <v>24</v>
      </c>
      <c r="E6276" s="103">
        <v>0.1</v>
      </c>
    </row>
    <row r="6277" spans="2:5" ht="50.1" customHeight="1">
      <c r="B6277" s="100">
        <v>95320</v>
      </c>
      <c r="C6277" s="105" t="s">
        <v>6230</v>
      </c>
      <c r="D6277" s="87" t="s">
        <v>24</v>
      </c>
      <c r="E6277" s="103">
        <v>0.1</v>
      </c>
    </row>
    <row r="6278" spans="2:5" ht="50.1" customHeight="1">
      <c r="B6278" s="100">
        <v>95321</v>
      </c>
      <c r="C6278" s="105" t="s">
        <v>6231</v>
      </c>
      <c r="D6278" s="87" t="s">
        <v>24</v>
      </c>
      <c r="E6278" s="103">
        <v>0.09</v>
      </c>
    </row>
    <row r="6279" spans="2:5" ht="50.1" customHeight="1">
      <c r="B6279" s="100">
        <v>95322</v>
      </c>
      <c r="C6279" s="105" t="s">
        <v>6232</v>
      </c>
      <c r="D6279" s="87" t="s">
        <v>24</v>
      </c>
      <c r="E6279" s="103">
        <v>0.08</v>
      </c>
    </row>
    <row r="6280" spans="2:5" ht="50.1" customHeight="1">
      <c r="B6280" s="100">
        <v>95323</v>
      </c>
      <c r="C6280" s="105" t="s">
        <v>6233</v>
      </c>
      <c r="D6280" s="87" t="s">
        <v>24</v>
      </c>
      <c r="E6280" s="103">
        <v>0.14000000000000001</v>
      </c>
    </row>
    <row r="6281" spans="2:5" ht="50.1" customHeight="1">
      <c r="B6281" s="100">
        <v>95324</v>
      </c>
      <c r="C6281" s="105" t="s">
        <v>6234</v>
      </c>
      <c r="D6281" s="87" t="s">
        <v>24</v>
      </c>
      <c r="E6281" s="103">
        <v>0.19</v>
      </c>
    </row>
    <row r="6282" spans="2:5" ht="50.1" customHeight="1">
      <c r="B6282" s="100">
        <v>95325</v>
      </c>
      <c r="C6282" s="105" t="s">
        <v>6235</v>
      </c>
      <c r="D6282" s="87" t="s">
        <v>24</v>
      </c>
      <c r="E6282" s="103">
        <v>0.17</v>
      </c>
    </row>
    <row r="6283" spans="2:5" ht="50.1" customHeight="1">
      <c r="B6283" s="100">
        <v>95326</v>
      </c>
      <c r="C6283" s="105" t="s">
        <v>6236</v>
      </c>
      <c r="D6283" s="87" t="s">
        <v>24</v>
      </c>
      <c r="E6283" s="103">
        <v>0.05</v>
      </c>
    </row>
    <row r="6284" spans="2:5" ht="50.1" customHeight="1">
      <c r="B6284" s="100">
        <v>95327</v>
      </c>
      <c r="C6284" s="105" t="s">
        <v>6237</v>
      </c>
      <c r="D6284" s="87" t="s">
        <v>24</v>
      </c>
      <c r="E6284" s="103">
        <v>0.21</v>
      </c>
    </row>
    <row r="6285" spans="2:5" ht="50.1" customHeight="1">
      <c r="B6285" s="100">
        <v>95328</v>
      </c>
      <c r="C6285" s="105" t="s">
        <v>6238</v>
      </c>
      <c r="D6285" s="87" t="s">
        <v>24</v>
      </c>
      <c r="E6285" s="103">
        <v>0.09</v>
      </c>
    </row>
    <row r="6286" spans="2:5" ht="50.1" customHeight="1">
      <c r="B6286" s="100">
        <v>95329</v>
      </c>
      <c r="C6286" s="105" t="s">
        <v>6239</v>
      </c>
      <c r="D6286" s="87" t="s">
        <v>24</v>
      </c>
      <c r="E6286" s="103">
        <v>0.15</v>
      </c>
    </row>
    <row r="6287" spans="2:5" ht="50.1" customHeight="1">
      <c r="B6287" s="100">
        <v>95330</v>
      </c>
      <c r="C6287" s="105" t="s">
        <v>6240</v>
      </c>
      <c r="D6287" s="87" t="s">
        <v>24</v>
      </c>
      <c r="E6287" s="103">
        <v>0.13</v>
      </c>
    </row>
    <row r="6288" spans="2:5" ht="50.1" customHeight="1">
      <c r="B6288" s="100">
        <v>95331</v>
      </c>
      <c r="C6288" s="105" t="s">
        <v>6241</v>
      </c>
      <c r="D6288" s="87" t="s">
        <v>24</v>
      </c>
      <c r="E6288" s="103">
        <v>0.1</v>
      </c>
    </row>
    <row r="6289" spans="2:5" ht="50.1" customHeight="1">
      <c r="B6289" s="100">
        <v>95332</v>
      </c>
      <c r="C6289" s="105" t="s">
        <v>6242</v>
      </c>
      <c r="D6289" s="87" t="s">
        <v>24</v>
      </c>
      <c r="E6289" s="103">
        <v>0.43</v>
      </c>
    </row>
    <row r="6290" spans="2:5" ht="50.1" customHeight="1">
      <c r="B6290" s="100">
        <v>95333</v>
      </c>
      <c r="C6290" s="105" t="s">
        <v>6243</v>
      </c>
      <c r="D6290" s="87" t="s">
        <v>24</v>
      </c>
      <c r="E6290" s="103">
        <v>0.43</v>
      </c>
    </row>
    <row r="6291" spans="2:5" ht="50.1" customHeight="1">
      <c r="B6291" s="100">
        <v>95334</v>
      </c>
      <c r="C6291" s="105" t="s">
        <v>6244</v>
      </c>
      <c r="D6291" s="87" t="s">
        <v>24</v>
      </c>
      <c r="E6291" s="103">
        <v>0.41</v>
      </c>
    </row>
    <row r="6292" spans="2:5" ht="50.1" customHeight="1">
      <c r="B6292" s="100">
        <v>95335</v>
      </c>
      <c r="C6292" s="105" t="s">
        <v>6245</v>
      </c>
      <c r="D6292" s="87" t="s">
        <v>24</v>
      </c>
      <c r="E6292" s="103">
        <v>0.21</v>
      </c>
    </row>
    <row r="6293" spans="2:5" ht="50.1" customHeight="1">
      <c r="B6293" s="100">
        <v>95336</v>
      </c>
      <c r="C6293" s="105" t="s">
        <v>6246</v>
      </c>
      <c r="D6293" s="87" t="s">
        <v>24</v>
      </c>
      <c r="E6293" s="103">
        <v>0.14000000000000001</v>
      </c>
    </row>
    <row r="6294" spans="2:5" ht="50.1" customHeight="1">
      <c r="B6294" s="100">
        <v>95337</v>
      </c>
      <c r="C6294" s="105" t="s">
        <v>6247</v>
      </c>
      <c r="D6294" s="87" t="s">
        <v>24</v>
      </c>
      <c r="E6294" s="103">
        <v>0.13</v>
      </c>
    </row>
    <row r="6295" spans="2:5" ht="50.1" customHeight="1">
      <c r="B6295" s="100">
        <v>95338</v>
      </c>
      <c r="C6295" s="105" t="s">
        <v>6248</v>
      </c>
      <c r="D6295" s="87" t="s">
        <v>24</v>
      </c>
      <c r="E6295" s="103">
        <v>0.24</v>
      </c>
    </row>
    <row r="6296" spans="2:5" ht="50.1" customHeight="1">
      <c r="B6296" s="100">
        <v>95339</v>
      </c>
      <c r="C6296" s="105" t="s">
        <v>6249</v>
      </c>
      <c r="D6296" s="87" t="s">
        <v>24</v>
      </c>
      <c r="E6296" s="103">
        <v>0.18</v>
      </c>
    </row>
    <row r="6297" spans="2:5" ht="50.1" customHeight="1">
      <c r="B6297" s="100">
        <v>95340</v>
      </c>
      <c r="C6297" s="105" t="s">
        <v>6250</v>
      </c>
      <c r="D6297" s="87" t="s">
        <v>24</v>
      </c>
      <c r="E6297" s="103">
        <v>0.17</v>
      </c>
    </row>
    <row r="6298" spans="2:5" ht="50.1" customHeight="1">
      <c r="B6298" s="100">
        <v>95341</v>
      </c>
      <c r="C6298" s="105" t="s">
        <v>6251</v>
      </c>
      <c r="D6298" s="87" t="s">
        <v>24</v>
      </c>
      <c r="E6298" s="103">
        <v>0.17</v>
      </c>
    </row>
    <row r="6299" spans="2:5" ht="50.1" customHeight="1">
      <c r="B6299" s="100">
        <v>95342</v>
      </c>
      <c r="C6299" s="105" t="s">
        <v>6252</v>
      </c>
      <c r="D6299" s="87" t="s">
        <v>24</v>
      </c>
      <c r="E6299" s="103">
        <v>0.13</v>
      </c>
    </row>
    <row r="6300" spans="2:5" ht="50.1" customHeight="1">
      <c r="B6300" s="100">
        <v>95343</v>
      </c>
      <c r="C6300" s="105" t="s">
        <v>6253</v>
      </c>
      <c r="D6300" s="87" t="s">
        <v>24</v>
      </c>
      <c r="E6300" s="103">
        <v>0.19</v>
      </c>
    </row>
    <row r="6301" spans="2:5" ht="50.1" customHeight="1">
      <c r="B6301" s="100">
        <v>95344</v>
      </c>
      <c r="C6301" s="105" t="s">
        <v>6254</v>
      </c>
      <c r="D6301" s="87" t="s">
        <v>24</v>
      </c>
      <c r="E6301" s="103">
        <v>0.13</v>
      </c>
    </row>
    <row r="6302" spans="2:5" ht="50.1" customHeight="1">
      <c r="B6302" s="100">
        <v>95345</v>
      </c>
      <c r="C6302" s="105" t="s">
        <v>6255</v>
      </c>
      <c r="D6302" s="87" t="s">
        <v>24</v>
      </c>
      <c r="E6302" s="103">
        <v>0.39</v>
      </c>
    </row>
    <row r="6303" spans="2:5" ht="50.1" customHeight="1">
      <c r="B6303" s="100">
        <v>95346</v>
      </c>
      <c r="C6303" s="105" t="s">
        <v>6256</v>
      </c>
      <c r="D6303" s="87" t="s">
        <v>24</v>
      </c>
      <c r="E6303" s="103">
        <v>0.05</v>
      </c>
    </row>
    <row r="6304" spans="2:5" ht="50.1" customHeight="1">
      <c r="B6304" s="100">
        <v>95347</v>
      </c>
      <c r="C6304" s="105" t="s">
        <v>6257</v>
      </c>
      <c r="D6304" s="87" t="s">
        <v>24</v>
      </c>
      <c r="E6304" s="103">
        <v>0.06</v>
      </c>
    </row>
    <row r="6305" spans="2:5" ht="50.1" customHeight="1">
      <c r="B6305" s="100">
        <v>95348</v>
      </c>
      <c r="C6305" s="105" t="s">
        <v>6258</v>
      </c>
      <c r="D6305" s="87" t="s">
        <v>24</v>
      </c>
      <c r="E6305" s="103">
        <v>0.08</v>
      </c>
    </row>
    <row r="6306" spans="2:5" ht="50.1" customHeight="1">
      <c r="B6306" s="100">
        <v>95349</v>
      </c>
      <c r="C6306" s="105" t="s">
        <v>6259</v>
      </c>
      <c r="D6306" s="87" t="s">
        <v>24</v>
      </c>
      <c r="E6306" s="103">
        <v>0.05</v>
      </c>
    </row>
    <row r="6307" spans="2:5" ht="50.1" customHeight="1">
      <c r="B6307" s="100">
        <v>95350</v>
      </c>
      <c r="C6307" s="105" t="s">
        <v>6260</v>
      </c>
      <c r="D6307" s="87" t="s">
        <v>24</v>
      </c>
      <c r="E6307" s="103">
        <v>7.0000000000000007E-2</v>
      </c>
    </row>
    <row r="6308" spans="2:5" ht="50.1" customHeight="1">
      <c r="B6308" s="100">
        <v>95351</v>
      </c>
      <c r="C6308" s="105" t="s">
        <v>6261</v>
      </c>
      <c r="D6308" s="87" t="s">
        <v>24</v>
      </c>
      <c r="E6308" s="103">
        <v>0.2</v>
      </c>
    </row>
    <row r="6309" spans="2:5" ht="50.1" customHeight="1">
      <c r="B6309" s="100">
        <v>95352</v>
      </c>
      <c r="C6309" s="105" t="s">
        <v>6262</v>
      </c>
      <c r="D6309" s="87" t="s">
        <v>24</v>
      </c>
      <c r="E6309" s="103">
        <v>0.1</v>
      </c>
    </row>
    <row r="6310" spans="2:5" ht="50.1" customHeight="1">
      <c r="B6310" s="100">
        <v>95354</v>
      </c>
      <c r="C6310" s="105" t="s">
        <v>6263</v>
      </c>
      <c r="D6310" s="87" t="s">
        <v>24</v>
      </c>
      <c r="E6310" s="103">
        <v>0.08</v>
      </c>
    </row>
    <row r="6311" spans="2:5" ht="50.1" customHeight="1">
      <c r="B6311" s="100">
        <v>95355</v>
      </c>
      <c r="C6311" s="105" t="s">
        <v>6264</v>
      </c>
      <c r="D6311" s="87" t="s">
        <v>24</v>
      </c>
      <c r="E6311" s="103">
        <v>0.09</v>
      </c>
    </row>
    <row r="6312" spans="2:5" ht="50.1" customHeight="1">
      <c r="B6312" s="100">
        <v>95356</v>
      </c>
      <c r="C6312" s="105" t="s">
        <v>6265</v>
      </c>
      <c r="D6312" s="87" t="s">
        <v>24</v>
      </c>
      <c r="E6312" s="103">
        <v>0.1</v>
      </c>
    </row>
    <row r="6313" spans="2:5" ht="50.1" customHeight="1">
      <c r="B6313" s="100">
        <v>95357</v>
      </c>
      <c r="C6313" s="105" t="s">
        <v>6266</v>
      </c>
      <c r="D6313" s="87" t="s">
        <v>24</v>
      </c>
      <c r="E6313" s="103">
        <v>0.16</v>
      </c>
    </row>
    <row r="6314" spans="2:5" ht="50.1" customHeight="1">
      <c r="B6314" s="100">
        <v>95358</v>
      </c>
      <c r="C6314" s="105" t="s">
        <v>6267</v>
      </c>
      <c r="D6314" s="87" t="s">
        <v>24</v>
      </c>
      <c r="E6314" s="103">
        <v>0.19</v>
      </c>
    </row>
    <row r="6315" spans="2:5" ht="50.1" customHeight="1">
      <c r="B6315" s="100">
        <v>95359</v>
      </c>
      <c r="C6315" s="105" t="s">
        <v>6268</v>
      </c>
      <c r="D6315" s="87" t="s">
        <v>24</v>
      </c>
      <c r="E6315" s="103">
        <v>0.17</v>
      </c>
    </row>
    <row r="6316" spans="2:5" ht="50.1" customHeight="1">
      <c r="B6316" s="100">
        <v>95360</v>
      </c>
      <c r="C6316" s="105" t="s">
        <v>6269</v>
      </c>
      <c r="D6316" s="87" t="s">
        <v>24</v>
      </c>
      <c r="E6316" s="103">
        <v>0.14000000000000001</v>
      </c>
    </row>
    <row r="6317" spans="2:5" ht="50.1" customHeight="1">
      <c r="B6317" s="100">
        <v>95361</v>
      </c>
      <c r="C6317" s="105" t="s">
        <v>6270</v>
      </c>
      <c r="D6317" s="87" t="s">
        <v>24</v>
      </c>
      <c r="E6317" s="103">
        <v>0.08</v>
      </c>
    </row>
    <row r="6318" spans="2:5" ht="50.1" customHeight="1">
      <c r="B6318" s="100">
        <v>95362</v>
      </c>
      <c r="C6318" s="105" t="s">
        <v>6271</v>
      </c>
      <c r="D6318" s="87" t="s">
        <v>24</v>
      </c>
      <c r="E6318" s="103">
        <v>0.11</v>
      </c>
    </row>
    <row r="6319" spans="2:5" ht="50.1" customHeight="1">
      <c r="B6319" s="100">
        <v>95363</v>
      </c>
      <c r="C6319" s="105" t="s">
        <v>6272</v>
      </c>
      <c r="D6319" s="87" t="s">
        <v>24</v>
      </c>
      <c r="E6319" s="103">
        <v>0.13</v>
      </c>
    </row>
    <row r="6320" spans="2:5" ht="50.1" customHeight="1">
      <c r="B6320" s="100">
        <v>95364</v>
      </c>
      <c r="C6320" s="105" t="s">
        <v>6273</v>
      </c>
      <c r="D6320" s="87" t="s">
        <v>24</v>
      </c>
      <c r="E6320" s="103">
        <v>0.11</v>
      </c>
    </row>
    <row r="6321" spans="2:5" ht="50.1" customHeight="1">
      <c r="B6321" s="100">
        <v>95365</v>
      </c>
      <c r="C6321" s="105" t="s">
        <v>6274</v>
      </c>
      <c r="D6321" s="87" t="s">
        <v>24</v>
      </c>
      <c r="E6321" s="103">
        <v>0.11</v>
      </c>
    </row>
    <row r="6322" spans="2:5" ht="50.1" customHeight="1">
      <c r="B6322" s="100">
        <v>95366</v>
      </c>
      <c r="C6322" s="105" t="s">
        <v>6275</v>
      </c>
      <c r="D6322" s="87" t="s">
        <v>24</v>
      </c>
      <c r="E6322" s="104">
        <v>0.08</v>
      </c>
    </row>
    <row r="6323" spans="2:5" ht="50.1" customHeight="1">
      <c r="B6323" s="100">
        <v>95367</v>
      </c>
      <c r="C6323" s="105" t="s">
        <v>6276</v>
      </c>
      <c r="D6323" s="87" t="s">
        <v>24</v>
      </c>
      <c r="E6323" s="103">
        <v>0.09</v>
      </c>
    </row>
    <row r="6324" spans="2:5" ht="50.1" customHeight="1">
      <c r="B6324" s="100">
        <v>95368</v>
      </c>
      <c r="C6324" s="105" t="s">
        <v>6277</v>
      </c>
      <c r="D6324" s="87" t="s">
        <v>24</v>
      </c>
      <c r="E6324" s="103">
        <v>0.19</v>
      </c>
    </row>
    <row r="6325" spans="2:5" ht="50.1" customHeight="1">
      <c r="B6325" s="100">
        <v>95369</v>
      </c>
      <c r="C6325" s="105" t="s">
        <v>6278</v>
      </c>
      <c r="D6325" s="87" t="s">
        <v>24</v>
      </c>
      <c r="E6325" s="103">
        <v>0.12</v>
      </c>
    </row>
    <row r="6326" spans="2:5" ht="50.1" customHeight="1">
      <c r="B6326" s="100">
        <v>95370</v>
      </c>
      <c r="C6326" s="105" t="s">
        <v>6279</v>
      </c>
      <c r="D6326" s="87" t="s">
        <v>24</v>
      </c>
      <c r="E6326" s="103">
        <v>0.19</v>
      </c>
    </row>
    <row r="6327" spans="2:5" ht="50.1" customHeight="1">
      <c r="B6327" s="100">
        <v>95371</v>
      </c>
      <c r="C6327" s="105" t="s">
        <v>6280</v>
      </c>
      <c r="D6327" s="87" t="s">
        <v>24</v>
      </c>
      <c r="E6327" s="103">
        <v>0.24</v>
      </c>
    </row>
    <row r="6328" spans="2:5" ht="50.1" customHeight="1">
      <c r="B6328" s="100">
        <v>95372</v>
      </c>
      <c r="C6328" s="105" t="s">
        <v>6281</v>
      </c>
      <c r="D6328" s="87" t="s">
        <v>24</v>
      </c>
      <c r="E6328" s="103">
        <v>0.17</v>
      </c>
    </row>
    <row r="6329" spans="2:5" ht="50.1" customHeight="1">
      <c r="B6329" s="100">
        <v>95373</v>
      </c>
      <c r="C6329" s="105" t="s">
        <v>6282</v>
      </c>
      <c r="D6329" s="87" t="s">
        <v>24</v>
      </c>
      <c r="E6329" s="103">
        <v>0.17</v>
      </c>
    </row>
    <row r="6330" spans="2:5" ht="50.1" customHeight="1">
      <c r="B6330" s="100">
        <v>95374</v>
      </c>
      <c r="C6330" s="105" t="s">
        <v>6283</v>
      </c>
      <c r="D6330" s="87" t="s">
        <v>24</v>
      </c>
      <c r="E6330" s="103">
        <v>0.18</v>
      </c>
    </row>
    <row r="6331" spans="2:5" ht="50.1" customHeight="1">
      <c r="B6331" s="100">
        <v>95375</v>
      </c>
      <c r="C6331" s="105" t="s">
        <v>6284</v>
      </c>
      <c r="D6331" s="87" t="s">
        <v>24</v>
      </c>
      <c r="E6331" s="103">
        <v>0.23</v>
      </c>
    </row>
    <row r="6332" spans="2:5" ht="50.1" customHeight="1">
      <c r="B6332" s="100">
        <v>95376</v>
      </c>
      <c r="C6332" s="105" t="s">
        <v>6285</v>
      </c>
      <c r="D6332" s="87" t="s">
        <v>24</v>
      </c>
      <c r="E6332" s="103">
        <v>0.04</v>
      </c>
    </row>
    <row r="6333" spans="2:5" ht="50.1" customHeight="1">
      <c r="B6333" s="100">
        <v>95377</v>
      </c>
      <c r="C6333" s="105" t="s">
        <v>6286</v>
      </c>
      <c r="D6333" s="87" t="s">
        <v>24</v>
      </c>
      <c r="E6333" s="103">
        <v>0.13</v>
      </c>
    </row>
    <row r="6334" spans="2:5" ht="50.1" customHeight="1">
      <c r="B6334" s="100">
        <v>95378</v>
      </c>
      <c r="C6334" s="105" t="s">
        <v>6287</v>
      </c>
      <c r="D6334" s="87" t="s">
        <v>24</v>
      </c>
      <c r="E6334" s="103">
        <v>0.16</v>
      </c>
    </row>
    <row r="6335" spans="2:5" ht="50.1" customHeight="1">
      <c r="B6335" s="100">
        <v>95379</v>
      </c>
      <c r="C6335" s="105" t="s">
        <v>6288</v>
      </c>
      <c r="D6335" s="87" t="s">
        <v>24</v>
      </c>
      <c r="E6335" s="103">
        <v>0.13</v>
      </c>
    </row>
    <row r="6336" spans="2:5" ht="50.1" customHeight="1">
      <c r="B6336" s="100">
        <v>95380</v>
      </c>
      <c r="C6336" s="105" t="s">
        <v>6289</v>
      </c>
      <c r="D6336" s="87" t="s">
        <v>24</v>
      </c>
      <c r="E6336" s="103">
        <v>0.16</v>
      </c>
    </row>
    <row r="6337" spans="2:5" ht="50.1" customHeight="1">
      <c r="B6337" s="100">
        <v>95382</v>
      </c>
      <c r="C6337" s="105" t="s">
        <v>6290</v>
      </c>
      <c r="D6337" s="87" t="s">
        <v>24</v>
      </c>
      <c r="E6337" s="103">
        <v>0.16</v>
      </c>
    </row>
    <row r="6338" spans="2:5" ht="50.1" customHeight="1">
      <c r="B6338" s="100">
        <v>95383</v>
      </c>
      <c r="C6338" s="105" t="s">
        <v>6291</v>
      </c>
      <c r="D6338" s="87" t="s">
        <v>24</v>
      </c>
      <c r="E6338" s="103">
        <v>0.16</v>
      </c>
    </row>
    <row r="6339" spans="2:5" ht="50.1" customHeight="1">
      <c r="B6339" s="100">
        <v>95384</v>
      </c>
      <c r="C6339" s="105" t="s">
        <v>6292</v>
      </c>
      <c r="D6339" s="87" t="s">
        <v>24</v>
      </c>
      <c r="E6339" s="103">
        <v>0.22</v>
      </c>
    </row>
    <row r="6340" spans="2:5" ht="50.1" customHeight="1">
      <c r="B6340" s="100">
        <v>95385</v>
      </c>
      <c r="C6340" s="105" t="s">
        <v>6293</v>
      </c>
      <c r="D6340" s="87" t="s">
        <v>24</v>
      </c>
      <c r="E6340" s="103">
        <v>0.15</v>
      </c>
    </row>
    <row r="6341" spans="2:5" ht="50.1" customHeight="1">
      <c r="B6341" s="100">
        <v>95386</v>
      </c>
      <c r="C6341" s="105" t="s">
        <v>6294</v>
      </c>
      <c r="D6341" s="87" t="s">
        <v>24</v>
      </c>
      <c r="E6341" s="103">
        <v>0.14000000000000001</v>
      </c>
    </row>
    <row r="6342" spans="2:5" ht="50.1" customHeight="1">
      <c r="B6342" s="100">
        <v>95387</v>
      </c>
      <c r="C6342" s="105" t="s">
        <v>6295</v>
      </c>
      <c r="D6342" s="87" t="s">
        <v>24</v>
      </c>
      <c r="E6342" s="103">
        <v>0.14000000000000001</v>
      </c>
    </row>
    <row r="6343" spans="2:5" ht="50.1" customHeight="1">
      <c r="B6343" s="100">
        <v>95388</v>
      </c>
      <c r="C6343" s="105" t="s">
        <v>6296</v>
      </c>
      <c r="D6343" s="87" t="s">
        <v>24</v>
      </c>
      <c r="E6343" s="103">
        <v>0.05</v>
      </c>
    </row>
    <row r="6344" spans="2:5" ht="50.1" customHeight="1">
      <c r="B6344" s="100">
        <v>95389</v>
      </c>
      <c r="C6344" s="105" t="s">
        <v>6297</v>
      </c>
      <c r="D6344" s="87" t="s">
        <v>24</v>
      </c>
      <c r="E6344" s="103">
        <v>0.08</v>
      </c>
    </row>
    <row r="6345" spans="2:5" ht="50.1" customHeight="1">
      <c r="B6345" s="100">
        <v>95390</v>
      </c>
      <c r="C6345" s="105" t="s">
        <v>6298</v>
      </c>
      <c r="D6345" s="87" t="s">
        <v>24</v>
      </c>
      <c r="E6345" s="103">
        <v>0.05</v>
      </c>
    </row>
    <row r="6346" spans="2:5" ht="50.1" customHeight="1">
      <c r="B6346" s="100">
        <v>95391</v>
      </c>
      <c r="C6346" s="105" t="s">
        <v>6299</v>
      </c>
      <c r="D6346" s="87" t="s">
        <v>24</v>
      </c>
      <c r="E6346" s="103">
        <v>0.2</v>
      </c>
    </row>
    <row r="6347" spans="2:5" ht="50.1" customHeight="1">
      <c r="B6347" s="100">
        <v>95392</v>
      </c>
      <c r="C6347" s="105" t="s">
        <v>6300</v>
      </c>
      <c r="D6347" s="87" t="s">
        <v>24</v>
      </c>
      <c r="E6347" s="103">
        <v>0.06</v>
      </c>
    </row>
    <row r="6348" spans="2:5" ht="50.1" customHeight="1">
      <c r="B6348" s="100">
        <v>95393</v>
      </c>
      <c r="C6348" s="105" t="s">
        <v>6301</v>
      </c>
      <c r="D6348" s="87" t="s">
        <v>24</v>
      </c>
      <c r="E6348" s="103">
        <v>0.26</v>
      </c>
    </row>
    <row r="6349" spans="2:5" ht="50.1" customHeight="1">
      <c r="B6349" s="100">
        <v>95394</v>
      </c>
      <c r="C6349" s="105" t="s">
        <v>6302</v>
      </c>
      <c r="D6349" s="87" t="s">
        <v>24</v>
      </c>
      <c r="E6349" s="103">
        <v>0.35</v>
      </c>
    </row>
    <row r="6350" spans="2:5" ht="50.1" customHeight="1">
      <c r="B6350" s="100">
        <v>95395</v>
      </c>
      <c r="C6350" s="105" t="s">
        <v>6303</v>
      </c>
      <c r="D6350" s="87" t="s">
        <v>24</v>
      </c>
      <c r="E6350" s="103">
        <v>0.5</v>
      </c>
    </row>
    <row r="6351" spans="2:5" ht="50.1" customHeight="1">
      <c r="B6351" s="100">
        <v>95396</v>
      </c>
      <c r="C6351" s="105" t="s">
        <v>6304</v>
      </c>
      <c r="D6351" s="87" t="s">
        <v>24</v>
      </c>
      <c r="E6351" s="103">
        <v>0.67</v>
      </c>
    </row>
    <row r="6352" spans="2:5" ht="50.1" customHeight="1">
      <c r="B6352" s="100">
        <v>95397</v>
      </c>
      <c r="C6352" s="105" t="s">
        <v>6305</v>
      </c>
      <c r="D6352" s="87" t="s">
        <v>24</v>
      </c>
      <c r="E6352" s="103">
        <v>0.17</v>
      </c>
    </row>
    <row r="6353" spans="2:5" ht="50.1" customHeight="1">
      <c r="B6353" s="100">
        <v>95398</v>
      </c>
      <c r="C6353" s="105" t="s">
        <v>6306</v>
      </c>
      <c r="D6353" s="87" t="s">
        <v>24</v>
      </c>
      <c r="E6353" s="103">
        <v>0.05</v>
      </c>
    </row>
    <row r="6354" spans="2:5" ht="50.1" customHeight="1">
      <c r="B6354" s="100">
        <v>95399</v>
      </c>
      <c r="C6354" s="105" t="s">
        <v>6307</v>
      </c>
      <c r="D6354" s="87" t="s">
        <v>24</v>
      </c>
      <c r="E6354" s="103">
        <v>0.14000000000000001</v>
      </c>
    </row>
    <row r="6355" spans="2:5" ht="50.1" customHeight="1">
      <c r="B6355" s="100">
        <v>95400</v>
      </c>
      <c r="C6355" s="105" t="s">
        <v>6308</v>
      </c>
      <c r="D6355" s="87" t="s">
        <v>24</v>
      </c>
      <c r="E6355" s="103">
        <v>0.2</v>
      </c>
    </row>
    <row r="6356" spans="2:5" ht="50.1" customHeight="1">
      <c r="B6356" s="100">
        <v>95401</v>
      </c>
      <c r="C6356" s="105" t="s">
        <v>6309</v>
      </c>
      <c r="D6356" s="87" t="s">
        <v>24</v>
      </c>
      <c r="E6356" s="103">
        <v>0.47</v>
      </c>
    </row>
    <row r="6357" spans="2:5" ht="50.1" customHeight="1">
      <c r="B6357" s="100">
        <v>95402</v>
      </c>
      <c r="C6357" s="105" t="s">
        <v>6310</v>
      </c>
      <c r="D6357" s="87" t="s">
        <v>24</v>
      </c>
      <c r="E6357" s="103">
        <v>0.86</v>
      </c>
    </row>
    <row r="6358" spans="2:5" ht="50.1" customHeight="1">
      <c r="B6358" s="100">
        <v>95403</v>
      </c>
      <c r="C6358" s="105" t="s">
        <v>6311</v>
      </c>
      <c r="D6358" s="87" t="s">
        <v>24</v>
      </c>
      <c r="E6358" s="103">
        <v>0.98</v>
      </c>
    </row>
    <row r="6359" spans="2:5" ht="50.1" customHeight="1">
      <c r="B6359" s="100">
        <v>95404</v>
      </c>
      <c r="C6359" s="105" t="s">
        <v>6312</v>
      </c>
      <c r="D6359" s="87" t="s">
        <v>24</v>
      </c>
      <c r="E6359" s="103">
        <v>1.34</v>
      </c>
    </row>
    <row r="6360" spans="2:5" ht="50.1" customHeight="1">
      <c r="B6360" s="100">
        <v>95405</v>
      </c>
      <c r="C6360" s="105" t="s">
        <v>6313</v>
      </c>
      <c r="D6360" s="87" t="s">
        <v>24</v>
      </c>
      <c r="E6360" s="103">
        <v>0.72</v>
      </c>
    </row>
    <row r="6361" spans="2:5" ht="50.1" customHeight="1">
      <c r="B6361" s="100">
        <v>95406</v>
      </c>
      <c r="C6361" s="105" t="s">
        <v>6314</v>
      </c>
      <c r="D6361" s="87" t="s">
        <v>24</v>
      </c>
      <c r="E6361" s="103">
        <v>0.2</v>
      </c>
    </row>
    <row r="6362" spans="2:5" ht="50.1" customHeight="1">
      <c r="B6362" s="100">
        <v>95407</v>
      </c>
      <c r="C6362" s="105" t="s">
        <v>6315</v>
      </c>
      <c r="D6362" s="87" t="s">
        <v>24</v>
      </c>
      <c r="E6362" s="103">
        <v>1.99</v>
      </c>
    </row>
    <row r="6363" spans="2:5" ht="50.1" customHeight="1">
      <c r="B6363" s="100">
        <v>95408</v>
      </c>
      <c r="C6363" s="105" t="s">
        <v>6316</v>
      </c>
      <c r="D6363" s="87" t="s">
        <v>16553</v>
      </c>
      <c r="E6363" s="103">
        <v>9.81</v>
      </c>
    </row>
    <row r="6364" spans="2:5" ht="50.1" customHeight="1">
      <c r="B6364" s="100">
        <v>95409</v>
      </c>
      <c r="C6364" s="105" t="s">
        <v>6317</v>
      </c>
      <c r="D6364" s="87" t="s">
        <v>16553</v>
      </c>
      <c r="E6364" s="103">
        <v>17.940000000000001</v>
      </c>
    </row>
    <row r="6365" spans="2:5" ht="50.1" customHeight="1">
      <c r="B6365" s="100">
        <v>95410</v>
      </c>
      <c r="C6365" s="105" t="s">
        <v>6318</v>
      </c>
      <c r="D6365" s="87" t="s">
        <v>16553</v>
      </c>
      <c r="E6365" s="103">
        <v>12.97</v>
      </c>
    </row>
    <row r="6366" spans="2:5" ht="50.1" customHeight="1">
      <c r="B6366" s="100">
        <v>95411</v>
      </c>
      <c r="C6366" s="105" t="s">
        <v>6319</v>
      </c>
      <c r="D6366" s="87" t="s">
        <v>16553</v>
      </c>
      <c r="E6366" s="103">
        <v>17.760000000000002</v>
      </c>
    </row>
    <row r="6367" spans="2:5" ht="50.1" customHeight="1">
      <c r="B6367" s="100">
        <v>95412</v>
      </c>
      <c r="C6367" s="105" t="s">
        <v>6320</v>
      </c>
      <c r="D6367" s="87" t="s">
        <v>16553</v>
      </c>
      <c r="E6367" s="103">
        <v>15.79</v>
      </c>
    </row>
    <row r="6368" spans="2:5" ht="50.1" customHeight="1">
      <c r="B6368" s="100">
        <v>95413</v>
      </c>
      <c r="C6368" s="105" t="s">
        <v>6321</v>
      </c>
      <c r="D6368" s="87" t="s">
        <v>16553</v>
      </c>
      <c r="E6368" s="103">
        <v>8.6300000000000008</v>
      </c>
    </row>
    <row r="6369" spans="2:5" ht="50.1" customHeight="1">
      <c r="B6369" s="100">
        <v>95414</v>
      </c>
      <c r="C6369" s="105" t="s">
        <v>6322</v>
      </c>
      <c r="D6369" s="87" t="s">
        <v>16553</v>
      </c>
      <c r="E6369" s="103">
        <v>35.33</v>
      </c>
    </row>
    <row r="6370" spans="2:5" ht="50.1" customHeight="1">
      <c r="B6370" s="100">
        <v>95415</v>
      </c>
      <c r="C6370" s="105" t="s">
        <v>6323</v>
      </c>
      <c r="D6370" s="87" t="s">
        <v>16553</v>
      </c>
      <c r="E6370" s="103">
        <v>116.74</v>
      </c>
    </row>
    <row r="6371" spans="2:5" ht="50.1" customHeight="1">
      <c r="B6371" s="100">
        <v>95416</v>
      </c>
      <c r="C6371" s="105" t="s">
        <v>6324</v>
      </c>
      <c r="D6371" s="87" t="s">
        <v>16553</v>
      </c>
      <c r="E6371" s="103">
        <v>7.43</v>
      </c>
    </row>
    <row r="6372" spans="2:5" ht="50.1" customHeight="1">
      <c r="B6372" s="100">
        <v>95417</v>
      </c>
      <c r="C6372" s="105" t="s">
        <v>6325</v>
      </c>
      <c r="D6372" s="87" t="s">
        <v>16553</v>
      </c>
      <c r="E6372" s="103">
        <v>132.88</v>
      </c>
    </row>
    <row r="6373" spans="2:5" ht="50.1" customHeight="1">
      <c r="B6373" s="100">
        <v>95418</v>
      </c>
      <c r="C6373" s="105" t="s">
        <v>6326</v>
      </c>
      <c r="D6373" s="87" t="s">
        <v>16553</v>
      </c>
      <c r="E6373" s="103">
        <v>181.64</v>
      </c>
    </row>
    <row r="6374" spans="2:5" ht="50.1" customHeight="1">
      <c r="B6374" s="100">
        <v>95419</v>
      </c>
      <c r="C6374" s="105" t="s">
        <v>6327</v>
      </c>
      <c r="D6374" s="87" t="s">
        <v>16553</v>
      </c>
      <c r="E6374" s="103">
        <v>48.22</v>
      </c>
    </row>
    <row r="6375" spans="2:5" ht="50.1" customHeight="1">
      <c r="B6375" s="100">
        <v>95420</v>
      </c>
      <c r="C6375" s="105" t="s">
        <v>6328</v>
      </c>
      <c r="D6375" s="87" t="s">
        <v>16553</v>
      </c>
      <c r="E6375" s="103">
        <v>68.5</v>
      </c>
    </row>
    <row r="6376" spans="2:5" ht="50.1" customHeight="1">
      <c r="B6376" s="100">
        <v>95421</v>
      </c>
      <c r="C6376" s="105" t="s">
        <v>6329</v>
      </c>
      <c r="D6376" s="87" t="s">
        <v>16553</v>
      </c>
      <c r="E6376" s="103">
        <v>90.56</v>
      </c>
    </row>
    <row r="6377" spans="2:5" ht="50.1" customHeight="1">
      <c r="B6377" s="100">
        <v>95422</v>
      </c>
      <c r="C6377" s="105" t="s">
        <v>6330</v>
      </c>
      <c r="D6377" s="87" t="s">
        <v>16553</v>
      </c>
      <c r="E6377" s="103">
        <v>64.44</v>
      </c>
    </row>
    <row r="6378" spans="2:5" ht="50.1" customHeight="1">
      <c r="B6378" s="100">
        <v>95423</v>
      </c>
      <c r="C6378" s="105" t="s">
        <v>6331</v>
      </c>
      <c r="D6378" s="87" t="s">
        <v>16553</v>
      </c>
      <c r="E6378" s="103">
        <v>97.81</v>
      </c>
    </row>
    <row r="6379" spans="2:5" ht="50.1" customHeight="1">
      <c r="B6379" s="100">
        <v>95424</v>
      </c>
      <c r="C6379" s="105" t="s">
        <v>6332</v>
      </c>
      <c r="D6379" s="87" t="s">
        <v>16553</v>
      </c>
      <c r="E6379" s="103">
        <v>28.47</v>
      </c>
    </row>
    <row r="6380" spans="2:5" ht="50.1" customHeight="1">
      <c r="B6380" s="100">
        <v>100288</v>
      </c>
      <c r="C6380" s="105" t="s">
        <v>22356</v>
      </c>
      <c r="D6380" s="87" t="s">
        <v>24</v>
      </c>
      <c r="E6380" s="103">
        <v>0.04</v>
      </c>
    </row>
    <row r="6381" spans="2:5" ht="50.1" customHeight="1">
      <c r="B6381" s="100">
        <v>100289</v>
      </c>
      <c r="C6381" s="105" t="s">
        <v>22357</v>
      </c>
      <c r="D6381" s="87" t="s">
        <v>24</v>
      </c>
      <c r="E6381" s="103">
        <v>13.66</v>
      </c>
    </row>
    <row r="6382" spans="2:5" ht="50.1" customHeight="1">
      <c r="B6382" s="100">
        <v>100290</v>
      </c>
      <c r="C6382" s="105" t="s">
        <v>22358</v>
      </c>
      <c r="D6382" s="87" t="s">
        <v>24</v>
      </c>
      <c r="E6382" s="103">
        <v>0.04</v>
      </c>
    </row>
    <row r="6383" spans="2:5" ht="50.1" customHeight="1">
      <c r="B6383" s="100">
        <v>100291</v>
      </c>
      <c r="C6383" s="105" t="s">
        <v>22359</v>
      </c>
      <c r="D6383" s="87" t="s">
        <v>24</v>
      </c>
      <c r="E6383" s="103">
        <v>0.12</v>
      </c>
    </row>
    <row r="6384" spans="2:5" ht="50.1" customHeight="1">
      <c r="B6384" s="100">
        <v>100292</v>
      </c>
      <c r="C6384" s="105" t="s">
        <v>22360</v>
      </c>
      <c r="D6384" s="87" t="s">
        <v>24</v>
      </c>
      <c r="E6384" s="103">
        <v>1.26</v>
      </c>
    </row>
    <row r="6385" spans="2:5" ht="50.1" customHeight="1">
      <c r="B6385" s="100">
        <v>100293</v>
      </c>
      <c r="C6385" s="105" t="s">
        <v>22361</v>
      </c>
      <c r="D6385" s="87" t="s">
        <v>24</v>
      </c>
      <c r="E6385" s="103">
        <v>0.12</v>
      </c>
    </row>
    <row r="6386" spans="2:5" ht="50.1" customHeight="1">
      <c r="B6386" s="100">
        <v>100294</v>
      </c>
      <c r="C6386" s="105" t="s">
        <v>22362</v>
      </c>
      <c r="D6386" s="87" t="s">
        <v>24</v>
      </c>
      <c r="E6386" s="103">
        <v>0.37</v>
      </c>
    </row>
    <row r="6387" spans="2:5" ht="50.1" customHeight="1">
      <c r="B6387" s="100">
        <v>100295</v>
      </c>
      <c r="C6387" s="105" t="s">
        <v>22363</v>
      </c>
      <c r="D6387" s="87" t="s">
        <v>24</v>
      </c>
      <c r="E6387" s="103">
        <v>0.39</v>
      </c>
    </row>
    <row r="6388" spans="2:5" ht="50.1" customHeight="1">
      <c r="B6388" s="100">
        <v>100296</v>
      </c>
      <c r="C6388" s="105" t="s">
        <v>22364</v>
      </c>
      <c r="D6388" s="87" t="s">
        <v>24</v>
      </c>
      <c r="E6388" s="103">
        <v>0.87</v>
      </c>
    </row>
    <row r="6389" spans="2:5" ht="50.1" customHeight="1">
      <c r="B6389" s="100">
        <v>100297</v>
      </c>
      <c r="C6389" s="105" t="s">
        <v>22365</v>
      </c>
      <c r="D6389" s="87" t="s">
        <v>24</v>
      </c>
      <c r="E6389" s="103">
        <v>0.98</v>
      </c>
    </row>
    <row r="6390" spans="2:5" ht="50.1" customHeight="1">
      <c r="B6390" s="100">
        <v>100298</v>
      </c>
      <c r="C6390" s="105" t="s">
        <v>22366</v>
      </c>
      <c r="D6390" s="87" t="s">
        <v>24</v>
      </c>
      <c r="E6390" s="103">
        <v>0.45</v>
      </c>
    </row>
    <row r="6391" spans="2:5" ht="50.1" customHeight="1">
      <c r="B6391" s="100">
        <v>100299</v>
      </c>
      <c r="C6391" s="105" t="s">
        <v>22367</v>
      </c>
      <c r="D6391" s="87" t="s">
        <v>24</v>
      </c>
      <c r="E6391" s="103">
        <v>0.09</v>
      </c>
    </row>
    <row r="6392" spans="2:5" ht="50.1" customHeight="1">
      <c r="B6392" s="100">
        <v>100300</v>
      </c>
      <c r="C6392" s="105" t="s">
        <v>22368</v>
      </c>
      <c r="D6392" s="87" t="s">
        <v>24</v>
      </c>
      <c r="E6392" s="103">
        <v>15.1</v>
      </c>
    </row>
    <row r="6393" spans="2:5" ht="50.1" customHeight="1">
      <c r="B6393" s="100">
        <v>100301</v>
      </c>
      <c r="C6393" s="105" t="s">
        <v>8597</v>
      </c>
      <c r="D6393" s="87" t="s">
        <v>24</v>
      </c>
      <c r="E6393" s="103">
        <v>15.6</v>
      </c>
    </row>
    <row r="6394" spans="2:5" ht="50.1" customHeight="1">
      <c r="B6394" s="100">
        <v>100302</v>
      </c>
      <c r="C6394" s="105" t="s">
        <v>22369</v>
      </c>
      <c r="D6394" s="87" t="s">
        <v>24</v>
      </c>
      <c r="E6394" s="103">
        <v>108.51</v>
      </c>
    </row>
    <row r="6395" spans="2:5" ht="50.1" customHeight="1">
      <c r="B6395" s="100">
        <v>100303</v>
      </c>
      <c r="C6395" s="105" t="s">
        <v>22370</v>
      </c>
      <c r="D6395" s="87" t="s">
        <v>24</v>
      </c>
      <c r="E6395" s="103">
        <v>14.5</v>
      </c>
    </row>
    <row r="6396" spans="2:5" ht="50.1" customHeight="1">
      <c r="B6396" s="100">
        <v>100304</v>
      </c>
      <c r="C6396" s="105" t="s">
        <v>22371</v>
      </c>
      <c r="D6396" s="87" t="s">
        <v>24</v>
      </c>
      <c r="E6396" s="103">
        <v>56.86</v>
      </c>
    </row>
    <row r="6397" spans="2:5" ht="50.1" customHeight="1">
      <c r="B6397" s="100">
        <v>100305</v>
      </c>
      <c r="C6397" s="105" t="s">
        <v>22372</v>
      </c>
      <c r="D6397" s="87" t="s">
        <v>24</v>
      </c>
      <c r="E6397" s="103">
        <v>75.39</v>
      </c>
    </row>
    <row r="6398" spans="2:5" ht="50.1" customHeight="1">
      <c r="B6398" s="100">
        <v>100306</v>
      </c>
      <c r="C6398" s="105" t="s">
        <v>22373</v>
      </c>
      <c r="D6398" s="87" t="s">
        <v>24</v>
      </c>
      <c r="E6398" s="103">
        <v>84.93</v>
      </c>
    </row>
    <row r="6399" spans="2:5" ht="50.1" customHeight="1">
      <c r="B6399" s="100">
        <v>100307</v>
      </c>
      <c r="C6399" s="105" t="s">
        <v>22374</v>
      </c>
      <c r="D6399" s="87" t="s">
        <v>24</v>
      </c>
      <c r="E6399" s="103">
        <v>17.39</v>
      </c>
    </row>
    <row r="6400" spans="2:5" ht="50.1" customHeight="1">
      <c r="B6400" s="100">
        <v>100308</v>
      </c>
      <c r="C6400" s="105" t="s">
        <v>22375</v>
      </c>
      <c r="D6400" s="87" t="s">
        <v>24</v>
      </c>
      <c r="E6400" s="103">
        <v>19.5</v>
      </c>
    </row>
    <row r="6401" spans="2:5" ht="50.1" customHeight="1">
      <c r="B6401" s="100">
        <v>100309</v>
      </c>
      <c r="C6401" s="105" t="s">
        <v>22376</v>
      </c>
      <c r="D6401" s="87" t="s">
        <v>24</v>
      </c>
      <c r="E6401" s="103">
        <v>26.51</v>
      </c>
    </row>
    <row r="6402" spans="2:5" ht="50.1" customHeight="1">
      <c r="B6402" s="100">
        <v>100310</v>
      </c>
      <c r="C6402" s="105" t="s">
        <v>22377</v>
      </c>
      <c r="D6402" s="87" t="s">
        <v>16553</v>
      </c>
      <c r="E6402" s="103">
        <v>6.61</v>
      </c>
    </row>
    <row r="6403" spans="2:5" ht="50.1" customHeight="1">
      <c r="B6403" s="100">
        <v>100311</v>
      </c>
      <c r="C6403" s="105" t="s">
        <v>22378</v>
      </c>
      <c r="D6403" s="87" t="s">
        <v>16553</v>
      </c>
      <c r="E6403" s="103">
        <v>171.13</v>
      </c>
    </row>
    <row r="6404" spans="2:5" ht="50.1" customHeight="1">
      <c r="B6404" s="100">
        <v>100312</v>
      </c>
      <c r="C6404" s="105" t="s">
        <v>22379</v>
      </c>
      <c r="D6404" s="87" t="s">
        <v>16553</v>
      </c>
      <c r="E6404" s="103">
        <v>50.11</v>
      </c>
    </row>
    <row r="6405" spans="2:5" ht="50.1" customHeight="1">
      <c r="B6405" s="100">
        <v>100313</v>
      </c>
      <c r="C6405" s="105" t="s">
        <v>22380</v>
      </c>
      <c r="D6405" s="87" t="s">
        <v>16553</v>
      </c>
      <c r="E6405" s="103">
        <v>118.44</v>
      </c>
    </row>
    <row r="6406" spans="2:5" ht="50.1" customHeight="1">
      <c r="B6406" s="100">
        <v>100314</v>
      </c>
      <c r="C6406" s="105" t="s">
        <v>22381</v>
      </c>
      <c r="D6406" s="87" t="s">
        <v>16553</v>
      </c>
      <c r="E6406" s="103">
        <v>133.63</v>
      </c>
    </row>
    <row r="6407" spans="2:5" ht="50.1" customHeight="1">
      <c r="B6407" s="100">
        <v>100315</v>
      </c>
      <c r="C6407" s="105" t="s">
        <v>22382</v>
      </c>
      <c r="D6407" s="87" t="s">
        <v>16553</v>
      </c>
      <c r="E6407" s="103">
        <v>12.84</v>
      </c>
    </row>
    <row r="6408" spans="2:5" ht="50.1" customHeight="1">
      <c r="B6408" s="100">
        <v>100316</v>
      </c>
      <c r="C6408" s="105" t="s">
        <v>22368</v>
      </c>
      <c r="D6408" s="87" t="s">
        <v>16553</v>
      </c>
      <c r="E6408" s="103">
        <v>2706.97</v>
      </c>
    </row>
    <row r="6409" spans="2:5" ht="50.1" customHeight="1">
      <c r="B6409" s="100">
        <v>100317</v>
      </c>
      <c r="C6409" s="105" t="s">
        <v>22383</v>
      </c>
      <c r="D6409" s="87" t="s">
        <v>16553</v>
      </c>
      <c r="E6409" s="103">
        <v>19158.75</v>
      </c>
    </row>
    <row r="6410" spans="2:5" ht="50.1" customHeight="1">
      <c r="B6410" s="100">
        <v>100318</v>
      </c>
      <c r="C6410" s="105" t="s">
        <v>22371</v>
      </c>
      <c r="D6410" s="87" t="s">
        <v>16553</v>
      </c>
      <c r="E6410" s="103">
        <v>10056.98</v>
      </c>
    </row>
    <row r="6411" spans="2:5" ht="50.1" customHeight="1">
      <c r="B6411" s="100">
        <v>100319</v>
      </c>
      <c r="C6411" s="105" t="s">
        <v>22372</v>
      </c>
      <c r="D6411" s="87" t="s">
        <v>16553</v>
      </c>
      <c r="E6411" s="103">
        <v>13316</v>
      </c>
    </row>
    <row r="6412" spans="2:5" ht="50.1" customHeight="1">
      <c r="B6412" s="100">
        <v>100320</v>
      </c>
      <c r="C6412" s="105" t="s">
        <v>22373</v>
      </c>
      <c r="D6412" s="87" t="s">
        <v>16553</v>
      </c>
      <c r="E6412" s="103">
        <v>14999.84</v>
      </c>
    </row>
    <row r="6413" spans="2:5" ht="50.1" customHeight="1">
      <c r="B6413" s="100">
        <v>100321</v>
      </c>
      <c r="C6413" s="105" t="s">
        <v>22384</v>
      </c>
      <c r="D6413" s="87" t="s">
        <v>16553</v>
      </c>
      <c r="E6413" s="103">
        <v>4723.3500000000004</v>
      </c>
    </row>
    <row r="6414" spans="2:5" ht="50.1" customHeight="1">
      <c r="B6414" s="100">
        <v>39847</v>
      </c>
      <c r="C6414" s="105" t="s">
        <v>21880</v>
      </c>
      <c r="D6414" s="87" t="s">
        <v>16560</v>
      </c>
      <c r="E6414" s="103">
        <v>1387.41</v>
      </c>
    </row>
    <row r="6415" spans="2:5" ht="50.1" customHeight="1">
      <c r="B6415" s="100">
        <v>39844</v>
      </c>
      <c r="C6415" s="105" t="s">
        <v>21881</v>
      </c>
      <c r="D6415" s="87" t="s">
        <v>16560</v>
      </c>
      <c r="E6415" s="103">
        <v>2047.54</v>
      </c>
    </row>
    <row r="6416" spans="2:5" ht="50.1" customHeight="1">
      <c r="B6416" s="100">
        <v>39846</v>
      </c>
      <c r="C6416" s="105" t="s">
        <v>21882</v>
      </c>
      <c r="D6416" s="87" t="s">
        <v>16560</v>
      </c>
      <c r="E6416" s="103">
        <v>1251</v>
      </c>
    </row>
    <row r="6417" spans="2:5" ht="50.1" customHeight="1">
      <c r="B6417" s="100">
        <v>39838</v>
      </c>
      <c r="C6417" s="105" t="s">
        <v>21883</v>
      </c>
      <c r="D6417" s="87" t="s">
        <v>16560</v>
      </c>
      <c r="E6417" s="103">
        <v>3467.37</v>
      </c>
    </row>
    <row r="6418" spans="2:5" ht="50.1" customHeight="1">
      <c r="B6418" s="100">
        <v>39839</v>
      </c>
      <c r="C6418" s="105" t="s">
        <v>21884</v>
      </c>
      <c r="D6418" s="87" t="s">
        <v>16560</v>
      </c>
      <c r="E6418" s="103">
        <v>3622.62</v>
      </c>
    </row>
    <row r="6419" spans="2:5" ht="50.1" customHeight="1">
      <c r="B6419" s="100">
        <v>39841</v>
      </c>
      <c r="C6419" s="105" t="s">
        <v>21885</v>
      </c>
      <c r="D6419" s="87" t="s">
        <v>16560</v>
      </c>
      <c r="E6419" s="103">
        <v>4908.83</v>
      </c>
    </row>
    <row r="6420" spans="2:5" ht="50.1" customHeight="1">
      <c r="B6420" s="100">
        <v>39842</v>
      </c>
      <c r="C6420" s="105" t="s">
        <v>21886</v>
      </c>
      <c r="D6420" s="87" t="s">
        <v>16560</v>
      </c>
      <c r="E6420" s="103">
        <v>6236.06</v>
      </c>
    </row>
    <row r="6421" spans="2:5" ht="50.1" customHeight="1">
      <c r="B6421" s="100">
        <v>39843</v>
      </c>
      <c r="C6421" s="105" t="s">
        <v>21887</v>
      </c>
      <c r="D6421" s="87" t="s">
        <v>16560</v>
      </c>
      <c r="E6421" s="103">
        <v>6883.9</v>
      </c>
    </row>
    <row r="6422" spans="2:5" ht="50.1" customHeight="1">
      <c r="B6422" s="100">
        <v>2404</v>
      </c>
      <c r="C6422" s="105" t="s">
        <v>16554</v>
      </c>
      <c r="D6422" s="87" t="s">
        <v>16555</v>
      </c>
      <c r="E6422" s="103">
        <v>84.62</v>
      </c>
    </row>
    <row r="6423" spans="2:5" ht="50.1" customHeight="1">
      <c r="B6423" s="100">
        <v>2720</v>
      </c>
      <c r="C6423" s="105" t="s">
        <v>16556</v>
      </c>
      <c r="D6423" s="87" t="s">
        <v>16557</v>
      </c>
      <c r="E6423" s="103">
        <v>114.56</v>
      </c>
    </row>
    <row r="6424" spans="2:5" ht="50.1" customHeight="1">
      <c r="B6424" s="100">
        <v>2719</v>
      </c>
      <c r="C6424" s="105" t="s">
        <v>16558</v>
      </c>
      <c r="D6424" s="87" t="s">
        <v>16557</v>
      </c>
      <c r="E6424" s="103">
        <v>97.07</v>
      </c>
    </row>
    <row r="6425" spans="2:5" ht="50.1" customHeight="1">
      <c r="B6425" s="100">
        <v>3378</v>
      </c>
      <c r="C6425" s="105" t="s">
        <v>16559</v>
      </c>
      <c r="D6425" s="87" t="s">
        <v>16560</v>
      </c>
      <c r="E6425" s="103">
        <v>41.78</v>
      </c>
    </row>
    <row r="6426" spans="2:5" ht="50.1" customHeight="1">
      <c r="B6426" s="100">
        <v>3380</v>
      </c>
      <c r="C6426" s="105" t="s">
        <v>16561</v>
      </c>
      <c r="D6426" s="87" t="s">
        <v>16560</v>
      </c>
      <c r="E6426" s="103">
        <v>29.25</v>
      </c>
    </row>
    <row r="6427" spans="2:5" ht="50.1" customHeight="1">
      <c r="B6427" s="100">
        <v>3379</v>
      </c>
      <c r="C6427" s="105" t="s">
        <v>16562</v>
      </c>
      <c r="D6427" s="87" t="s">
        <v>16560</v>
      </c>
      <c r="E6427" s="103">
        <v>28.24</v>
      </c>
    </row>
    <row r="6428" spans="2:5" ht="50.1" customHeight="1">
      <c r="B6428" s="100">
        <v>13382</v>
      </c>
      <c r="C6428" s="105" t="s">
        <v>16563</v>
      </c>
      <c r="D6428" s="87" t="s">
        <v>16560</v>
      </c>
      <c r="E6428" s="103">
        <v>189.54</v>
      </c>
    </row>
    <row r="6429" spans="2:5" ht="50.1" customHeight="1">
      <c r="B6429" s="100">
        <v>4126</v>
      </c>
      <c r="C6429" s="105" t="s">
        <v>16564</v>
      </c>
      <c r="D6429" s="87" t="s">
        <v>16560</v>
      </c>
      <c r="E6429" s="103">
        <v>209.97</v>
      </c>
    </row>
    <row r="6430" spans="2:5" ht="50.1" customHeight="1">
      <c r="B6430" s="100">
        <v>10615</v>
      </c>
      <c r="C6430" s="105" t="s">
        <v>22385</v>
      </c>
      <c r="D6430" s="87" t="s">
        <v>16560</v>
      </c>
      <c r="E6430" s="103">
        <v>42990</v>
      </c>
    </row>
    <row r="6431" spans="2:5" ht="50.1" customHeight="1">
      <c r="B6431" s="100">
        <v>21136</v>
      </c>
      <c r="C6431" s="105" t="s">
        <v>16565</v>
      </c>
      <c r="D6431" s="87" t="s">
        <v>16566</v>
      </c>
      <c r="E6431" s="103">
        <v>11.69</v>
      </c>
    </row>
    <row r="6432" spans="2:5" ht="50.1" customHeight="1">
      <c r="B6432" s="100">
        <v>21128</v>
      </c>
      <c r="C6432" s="105" t="s">
        <v>16567</v>
      </c>
      <c r="D6432" s="87" t="s">
        <v>16566</v>
      </c>
      <c r="E6432" s="103">
        <v>9.0500000000000007</v>
      </c>
    </row>
    <row r="6433" spans="2:5" ht="50.1" customHeight="1">
      <c r="B6433" s="100">
        <v>21130</v>
      </c>
      <c r="C6433" s="105" t="s">
        <v>16568</v>
      </c>
      <c r="D6433" s="87" t="s">
        <v>16566</v>
      </c>
      <c r="E6433" s="103">
        <v>22.85</v>
      </c>
    </row>
    <row r="6434" spans="2:5" ht="50.1" customHeight="1">
      <c r="B6434" s="100">
        <v>21135</v>
      </c>
      <c r="C6434" s="105" t="s">
        <v>16569</v>
      </c>
      <c r="D6434" s="87" t="s">
        <v>16566</v>
      </c>
      <c r="E6434" s="103">
        <v>22.5</v>
      </c>
    </row>
    <row r="6435" spans="2:5" ht="50.1" customHeight="1">
      <c r="B6435" s="100">
        <v>38605</v>
      </c>
      <c r="C6435" s="105" t="s">
        <v>16570</v>
      </c>
      <c r="D6435" s="87" t="s">
        <v>16560</v>
      </c>
      <c r="E6435" s="103">
        <v>94.18</v>
      </c>
    </row>
    <row r="6436" spans="2:5" ht="50.1" customHeight="1">
      <c r="B6436" s="100">
        <v>11270</v>
      </c>
      <c r="C6436" s="105" t="s">
        <v>16571</v>
      </c>
      <c r="D6436" s="87" t="s">
        <v>16560</v>
      </c>
      <c r="E6436" s="103">
        <v>1.56</v>
      </c>
    </row>
    <row r="6437" spans="2:5" ht="50.1" customHeight="1">
      <c r="B6437" s="100">
        <v>412</v>
      </c>
      <c r="C6437" s="105" t="s">
        <v>16572</v>
      </c>
      <c r="D6437" s="87" t="s">
        <v>16560</v>
      </c>
      <c r="E6437" s="103">
        <v>0.72</v>
      </c>
    </row>
    <row r="6438" spans="2:5" ht="50.1" customHeight="1">
      <c r="B6438" s="100">
        <v>414</v>
      </c>
      <c r="C6438" s="105" t="s">
        <v>16573</v>
      </c>
      <c r="D6438" s="87" t="s">
        <v>16560</v>
      </c>
      <c r="E6438" s="103">
        <v>0.04</v>
      </c>
    </row>
    <row r="6439" spans="2:5" ht="50.1" customHeight="1">
      <c r="B6439" s="100">
        <v>410</v>
      </c>
      <c r="C6439" s="105" t="s">
        <v>16574</v>
      </c>
      <c r="D6439" s="87" t="s">
        <v>16560</v>
      </c>
      <c r="E6439" s="103">
        <v>0.11</v>
      </c>
    </row>
    <row r="6440" spans="2:5" ht="50.1" customHeight="1">
      <c r="B6440" s="100">
        <v>411</v>
      </c>
      <c r="C6440" s="105" t="s">
        <v>16575</v>
      </c>
      <c r="D6440" s="87" t="s">
        <v>16560</v>
      </c>
      <c r="E6440" s="103">
        <v>0.14000000000000001</v>
      </c>
    </row>
    <row r="6441" spans="2:5" ht="50.1" customHeight="1">
      <c r="B6441" s="100">
        <v>408</v>
      </c>
      <c r="C6441" s="105" t="s">
        <v>16576</v>
      </c>
      <c r="D6441" s="87" t="s">
        <v>16560</v>
      </c>
      <c r="E6441" s="103">
        <v>0.69</v>
      </c>
    </row>
    <row r="6442" spans="2:5" ht="50.1" customHeight="1">
      <c r="B6442" s="100">
        <v>39131</v>
      </c>
      <c r="C6442" s="105" t="s">
        <v>16577</v>
      </c>
      <c r="D6442" s="87" t="s">
        <v>16560</v>
      </c>
      <c r="E6442" s="103">
        <v>1.07</v>
      </c>
    </row>
    <row r="6443" spans="2:5" ht="50.1" customHeight="1">
      <c r="B6443" s="100">
        <v>394</v>
      </c>
      <c r="C6443" s="105" t="s">
        <v>16578</v>
      </c>
      <c r="D6443" s="87" t="s">
        <v>16560</v>
      </c>
      <c r="E6443" s="103">
        <v>1.08</v>
      </c>
    </row>
    <row r="6444" spans="2:5" ht="50.1" customHeight="1">
      <c r="B6444" s="100">
        <v>39130</v>
      </c>
      <c r="C6444" s="105" t="s">
        <v>16579</v>
      </c>
      <c r="D6444" s="87" t="s">
        <v>16560</v>
      </c>
      <c r="E6444" s="103">
        <v>0.97</v>
      </c>
    </row>
    <row r="6445" spans="2:5" ht="50.1" customHeight="1">
      <c r="B6445" s="100">
        <v>395</v>
      </c>
      <c r="C6445" s="105" t="s">
        <v>16580</v>
      </c>
      <c r="D6445" s="87" t="s">
        <v>16560</v>
      </c>
      <c r="E6445" s="103">
        <v>1.04</v>
      </c>
    </row>
    <row r="6446" spans="2:5" ht="50.1" customHeight="1">
      <c r="B6446" s="100">
        <v>39127</v>
      </c>
      <c r="C6446" s="105" t="s">
        <v>16581</v>
      </c>
      <c r="D6446" s="87" t="s">
        <v>16560</v>
      </c>
      <c r="E6446" s="103">
        <v>0.51</v>
      </c>
    </row>
    <row r="6447" spans="2:5" ht="50.1" customHeight="1">
      <c r="B6447" s="100">
        <v>392</v>
      </c>
      <c r="C6447" s="105" t="s">
        <v>16582</v>
      </c>
      <c r="D6447" s="87" t="s">
        <v>16560</v>
      </c>
      <c r="E6447" s="103">
        <v>0.52</v>
      </c>
    </row>
    <row r="6448" spans="2:5" ht="50.1" customHeight="1">
      <c r="B6448" s="100">
        <v>39129</v>
      </c>
      <c r="C6448" s="105" t="s">
        <v>16583</v>
      </c>
      <c r="D6448" s="87" t="s">
        <v>16560</v>
      </c>
      <c r="E6448" s="103">
        <v>0.6</v>
      </c>
    </row>
    <row r="6449" spans="2:5" ht="50.1" customHeight="1">
      <c r="B6449" s="100">
        <v>393</v>
      </c>
      <c r="C6449" s="105" t="s">
        <v>16584</v>
      </c>
      <c r="D6449" s="87" t="s">
        <v>16560</v>
      </c>
      <c r="E6449" s="103">
        <v>0.63</v>
      </c>
    </row>
    <row r="6450" spans="2:5" ht="50.1" customHeight="1">
      <c r="B6450" s="100">
        <v>39133</v>
      </c>
      <c r="C6450" s="105" t="s">
        <v>16585</v>
      </c>
      <c r="D6450" s="87" t="s">
        <v>16560</v>
      </c>
      <c r="E6450" s="103">
        <v>1.4</v>
      </c>
    </row>
    <row r="6451" spans="2:5" ht="50.1" customHeight="1">
      <c r="B6451" s="100">
        <v>397</v>
      </c>
      <c r="C6451" s="105" t="s">
        <v>16586</v>
      </c>
      <c r="D6451" s="87" t="s">
        <v>16560</v>
      </c>
      <c r="E6451" s="103">
        <v>1.55</v>
      </c>
    </row>
    <row r="6452" spans="2:5" ht="50.1" customHeight="1">
      <c r="B6452" s="100">
        <v>39132</v>
      </c>
      <c r="C6452" s="105" t="s">
        <v>16587</v>
      </c>
      <c r="D6452" s="87" t="s">
        <v>16560</v>
      </c>
      <c r="E6452" s="103">
        <v>1.1200000000000001</v>
      </c>
    </row>
    <row r="6453" spans="2:5" ht="50.1" customHeight="1">
      <c r="B6453" s="100">
        <v>396</v>
      </c>
      <c r="C6453" s="105" t="s">
        <v>16588</v>
      </c>
      <c r="D6453" s="87" t="s">
        <v>16560</v>
      </c>
      <c r="E6453" s="103">
        <v>1.2</v>
      </c>
    </row>
    <row r="6454" spans="2:5" ht="50.1" customHeight="1">
      <c r="B6454" s="100">
        <v>39135</v>
      </c>
      <c r="C6454" s="105" t="s">
        <v>16589</v>
      </c>
      <c r="D6454" s="87" t="s">
        <v>16560</v>
      </c>
      <c r="E6454" s="103">
        <v>2.25</v>
      </c>
    </row>
    <row r="6455" spans="2:5" ht="50.1" customHeight="1">
      <c r="B6455" s="100">
        <v>39128</v>
      </c>
      <c r="C6455" s="105" t="s">
        <v>16590</v>
      </c>
      <c r="D6455" s="87" t="s">
        <v>16560</v>
      </c>
      <c r="E6455" s="103">
        <v>0.56000000000000005</v>
      </c>
    </row>
    <row r="6456" spans="2:5" ht="50.1" customHeight="1">
      <c r="B6456" s="100">
        <v>400</v>
      </c>
      <c r="C6456" s="105" t="s">
        <v>16591</v>
      </c>
      <c r="D6456" s="87" t="s">
        <v>16560</v>
      </c>
      <c r="E6456" s="103">
        <v>0.54</v>
      </c>
    </row>
    <row r="6457" spans="2:5" ht="50.1" customHeight="1">
      <c r="B6457" s="100">
        <v>39125</v>
      </c>
      <c r="C6457" s="105" t="s">
        <v>16592</v>
      </c>
      <c r="D6457" s="87" t="s">
        <v>16560</v>
      </c>
      <c r="E6457" s="103">
        <v>0.56000000000000005</v>
      </c>
    </row>
    <row r="6458" spans="2:5" ht="50.1" customHeight="1">
      <c r="B6458" s="100">
        <v>39134</v>
      </c>
      <c r="C6458" s="105" t="s">
        <v>16593</v>
      </c>
      <c r="D6458" s="87" t="s">
        <v>16560</v>
      </c>
      <c r="E6458" s="103">
        <v>1.87</v>
      </c>
    </row>
    <row r="6459" spans="2:5" ht="50.1" customHeight="1">
      <c r="B6459" s="100">
        <v>398</v>
      </c>
      <c r="C6459" s="105" t="s">
        <v>16594</v>
      </c>
      <c r="D6459" s="87" t="s">
        <v>16560</v>
      </c>
      <c r="E6459" s="103">
        <v>1.72</v>
      </c>
    </row>
    <row r="6460" spans="2:5" ht="50.1" customHeight="1">
      <c r="B6460" s="100">
        <v>39126</v>
      </c>
      <c r="C6460" s="105" t="s">
        <v>16595</v>
      </c>
      <c r="D6460" s="87" t="s">
        <v>16560</v>
      </c>
      <c r="E6460" s="103">
        <v>2.5299999999999998</v>
      </c>
    </row>
    <row r="6461" spans="2:5" ht="50.1" customHeight="1">
      <c r="B6461" s="100">
        <v>399</v>
      </c>
      <c r="C6461" s="105" t="s">
        <v>16596</v>
      </c>
      <c r="D6461" s="87" t="s">
        <v>16560</v>
      </c>
      <c r="E6461" s="103">
        <v>2.23</v>
      </c>
    </row>
    <row r="6462" spans="2:5" ht="50.1" customHeight="1">
      <c r="B6462" s="100">
        <v>39158</v>
      </c>
      <c r="C6462" s="105" t="s">
        <v>16597</v>
      </c>
      <c r="D6462" s="87" t="s">
        <v>16560</v>
      </c>
      <c r="E6462" s="103">
        <v>5.99</v>
      </c>
    </row>
    <row r="6463" spans="2:5" ht="50.1" customHeight="1">
      <c r="B6463" s="100">
        <v>39141</v>
      </c>
      <c r="C6463" s="105" t="s">
        <v>16598</v>
      </c>
      <c r="D6463" s="87" t="s">
        <v>16560</v>
      </c>
      <c r="E6463" s="103">
        <v>0.43</v>
      </c>
    </row>
    <row r="6464" spans="2:5" ht="50.1" customHeight="1">
      <c r="B6464" s="100">
        <v>39140</v>
      </c>
      <c r="C6464" s="105" t="s">
        <v>16599</v>
      </c>
      <c r="D6464" s="87" t="s">
        <v>16560</v>
      </c>
      <c r="E6464" s="103">
        <v>0.39</v>
      </c>
    </row>
    <row r="6465" spans="2:5" ht="50.1" customHeight="1">
      <c r="B6465" s="100">
        <v>39137</v>
      </c>
      <c r="C6465" s="105" t="s">
        <v>16600</v>
      </c>
      <c r="D6465" s="87" t="s">
        <v>16560</v>
      </c>
      <c r="E6465" s="104">
        <v>0.22</v>
      </c>
    </row>
    <row r="6466" spans="2:5" ht="50.1" customHeight="1">
      <c r="B6466" s="100">
        <v>39139</v>
      </c>
      <c r="C6466" s="105" t="s">
        <v>16601</v>
      </c>
      <c r="D6466" s="87" t="s">
        <v>16560</v>
      </c>
      <c r="E6466" s="104">
        <v>0.32</v>
      </c>
    </row>
    <row r="6467" spans="2:5" ht="50.1" customHeight="1">
      <c r="B6467" s="100">
        <v>39143</v>
      </c>
      <c r="C6467" s="105" t="s">
        <v>16602</v>
      </c>
      <c r="D6467" s="87" t="s">
        <v>16560</v>
      </c>
      <c r="E6467" s="104">
        <v>0.89</v>
      </c>
    </row>
    <row r="6468" spans="2:5" ht="50.1" customHeight="1">
      <c r="B6468" s="100">
        <v>39142</v>
      </c>
      <c r="C6468" s="105" t="s">
        <v>16603</v>
      </c>
      <c r="D6468" s="87" t="s">
        <v>16560</v>
      </c>
      <c r="E6468" s="104">
        <v>0.64</v>
      </c>
    </row>
    <row r="6469" spans="2:5" ht="50.1" customHeight="1">
      <c r="B6469" s="100">
        <v>39138</v>
      </c>
      <c r="C6469" s="105" t="s">
        <v>16604</v>
      </c>
      <c r="D6469" s="87" t="s">
        <v>16560</v>
      </c>
      <c r="E6469" s="104">
        <v>0.24</v>
      </c>
    </row>
    <row r="6470" spans="2:5" ht="50.1" customHeight="1">
      <c r="B6470" s="100">
        <v>39136</v>
      </c>
      <c r="C6470" s="105" t="s">
        <v>16605</v>
      </c>
      <c r="D6470" s="87" t="s">
        <v>16560</v>
      </c>
      <c r="E6470" s="104">
        <v>0.16</v>
      </c>
    </row>
    <row r="6471" spans="2:5" ht="50.1" customHeight="1">
      <c r="B6471" s="100">
        <v>39144</v>
      </c>
      <c r="C6471" s="105" t="s">
        <v>16606</v>
      </c>
      <c r="D6471" s="87" t="s">
        <v>16560</v>
      </c>
      <c r="E6471" s="103">
        <v>1.04</v>
      </c>
    </row>
    <row r="6472" spans="2:5" ht="50.1" customHeight="1">
      <c r="B6472" s="100">
        <v>39145</v>
      </c>
      <c r="C6472" s="105" t="s">
        <v>16607</v>
      </c>
      <c r="D6472" s="87" t="s">
        <v>16560</v>
      </c>
      <c r="E6472" s="103">
        <v>1.72</v>
      </c>
    </row>
    <row r="6473" spans="2:5" ht="50.1" customHeight="1">
      <c r="B6473" s="100">
        <v>12615</v>
      </c>
      <c r="C6473" s="105" t="s">
        <v>16608</v>
      </c>
      <c r="D6473" s="87" t="s">
        <v>16560</v>
      </c>
      <c r="E6473" s="103">
        <v>3.7</v>
      </c>
    </row>
    <row r="6474" spans="2:5" ht="50.1" customHeight="1">
      <c r="B6474" s="100">
        <v>11927</v>
      </c>
      <c r="C6474" s="105" t="s">
        <v>16609</v>
      </c>
      <c r="D6474" s="87" t="s">
        <v>16560</v>
      </c>
      <c r="E6474" s="103">
        <v>4.6500000000000004</v>
      </c>
    </row>
    <row r="6475" spans="2:5" ht="50.1" customHeight="1">
      <c r="B6475" s="100">
        <v>11928</v>
      </c>
      <c r="C6475" s="105" t="s">
        <v>16610</v>
      </c>
      <c r="D6475" s="87" t="s">
        <v>16560</v>
      </c>
      <c r="E6475" s="104">
        <v>5.33</v>
      </c>
    </row>
    <row r="6476" spans="2:5" ht="50.1" customHeight="1">
      <c r="B6476" s="100">
        <v>11929</v>
      </c>
      <c r="C6476" s="105" t="s">
        <v>16611</v>
      </c>
      <c r="D6476" s="87" t="s">
        <v>16560</v>
      </c>
      <c r="E6476" s="104">
        <v>8.25</v>
      </c>
    </row>
    <row r="6477" spans="2:5" ht="50.1" customHeight="1">
      <c r="B6477" s="100">
        <v>36801</v>
      </c>
      <c r="C6477" s="105" t="s">
        <v>16612</v>
      </c>
      <c r="D6477" s="87" t="s">
        <v>16560</v>
      </c>
      <c r="E6477" s="104">
        <v>15.8</v>
      </c>
    </row>
    <row r="6478" spans="2:5" ht="50.1" customHeight="1">
      <c r="B6478" s="100">
        <v>36246</v>
      </c>
      <c r="C6478" s="105" t="s">
        <v>16613</v>
      </c>
      <c r="D6478" s="87" t="s">
        <v>16566</v>
      </c>
      <c r="E6478" s="104">
        <v>2.27</v>
      </c>
    </row>
    <row r="6479" spans="2:5" ht="50.1" customHeight="1">
      <c r="B6479" s="100">
        <v>37600</v>
      </c>
      <c r="C6479" s="105" t="s">
        <v>16614</v>
      </c>
      <c r="D6479" s="87" t="s">
        <v>16560</v>
      </c>
      <c r="E6479" s="104">
        <v>51.99</v>
      </c>
    </row>
    <row r="6480" spans="2:5" ht="50.1" customHeight="1">
      <c r="B6480" s="100">
        <v>37599</v>
      </c>
      <c r="C6480" s="105" t="s">
        <v>16615</v>
      </c>
      <c r="D6480" s="87" t="s">
        <v>16560</v>
      </c>
      <c r="E6480" s="104">
        <v>48.39</v>
      </c>
    </row>
    <row r="6481" spans="2:5" ht="50.1" customHeight="1">
      <c r="B6481" s="100">
        <v>1</v>
      </c>
      <c r="C6481" s="105" t="s">
        <v>16616</v>
      </c>
      <c r="D6481" s="87" t="s">
        <v>16617</v>
      </c>
      <c r="E6481" s="103">
        <v>53.5</v>
      </c>
    </row>
    <row r="6482" spans="2:5" ht="50.1" customHeight="1">
      <c r="B6482" s="100">
        <v>3</v>
      </c>
      <c r="C6482" s="105" t="s">
        <v>16618</v>
      </c>
      <c r="D6482" s="87" t="s">
        <v>6333</v>
      </c>
      <c r="E6482" s="103">
        <v>5.85</v>
      </c>
    </row>
    <row r="6483" spans="2:5" ht="50.1" customHeight="1">
      <c r="B6483" s="100">
        <v>26</v>
      </c>
      <c r="C6483" s="105" t="s">
        <v>16619</v>
      </c>
      <c r="D6483" s="87" t="s">
        <v>16617</v>
      </c>
      <c r="E6483" s="103">
        <v>4.17</v>
      </c>
    </row>
    <row r="6484" spans="2:5" ht="50.1" customHeight="1">
      <c r="B6484" s="100">
        <v>20</v>
      </c>
      <c r="C6484" s="105" t="s">
        <v>16620</v>
      </c>
      <c r="D6484" s="87" t="s">
        <v>16617</v>
      </c>
      <c r="E6484" s="103">
        <v>4.2</v>
      </c>
    </row>
    <row r="6485" spans="2:5" ht="50.1" customHeight="1">
      <c r="B6485" s="100">
        <v>21</v>
      </c>
      <c r="C6485" s="105" t="s">
        <v>16621</v>
      </c>
      <c r="D6485" s="87" t="s">
        <v>16617</v>
      </c>
      <c r="E6485" s="103">
        <v>4.2</v>
      </c>
    </row>
    <row r="6486" spans="2:5" ht="50.1" customHeight="1">
      <c r="B6486" s="100">
        <v>24</v>
      </c>
      <c r="C6486" s="105" t="s">
        <v>16622</v>
      </c>
      <c r="D6486" s="87" t="s">
        <v>16617</v>
      </c>
      <c r="E6486" s="103">
        <v>4.2</v>
      </c>
    </row>
    <row r="6487" spans="2:5" ht="50.1" customHeight="1">
      <c r="B6487" s="100">
        <v>25</v>
      </c>
      <c r="C6487" s="105" t="s">
        <v>16623</v>
      </c>
      <c r="D6487" s="87" t="s">
        <v>16617</v>
      </c>
      <c r="E6487" s="103">
        <v>4.2</v>
      </c>
    </row>
    <row r="6488" spans="2:5" ht="50.1" customHeight="1">
      <c r="B6488" s="100">
        <v>43065</v>
      </c>
      <c r="C6488" s="105" t="s">
        <v>16624</v>
      </c>
      <c r="D6488" s="87" t="s">
        <v>16617</v>
      </c>
      <c r="E6488" s="103">
        <v>6.59</v>
      </c>
    </row>
    <row r="6489" spans="2:5" ht="50.1" customHeight="1">
      <c r="B6489" s="100">
        <v>34341</v>
      </c>
      <c r="C6489" s="105" t="s">
        <v>16625</v>
      </c>
      <c r="D6489" s="87" t="s">
        <v>16617</v>
      </c>
      <c r="E6489" s="103">
        <v>3.95</v>
      </c>
    </row>
    <row r="6490" spans="2:5" ht="50.1" customHeight="1">
      <c r="B6490" s="100">
        <v>22</v>
      </c>
      <c r="C6490" s="105" t="s">
        <v>16626</v>
      </c>
      <c r="D6490" s="87" t="s">
        <v>16617</v>
      </c>
      <c r="E6490" s="103">
        <v>4.49</v>
      </c>
    </row>
    <row r="6491" spans="2:5" ht="50.1" customHeight="1">
      <c r="B6491" s="100">
        <v>23</v>
      </c>
      <c r="C6491" s="105" t="s">
        <v>16627</v>
      </c>
      <c r="D6491" s="87" t="s">
        <v>16617</v>
      </c>
      <c r="E6491" s="103">
        <v>4.45</v>
      </c>
    </row>
    <row r="6492" spans="2:5" ht="50.1" customHeight="1">
      <c r="B6492" s="100">
        <v>34439</v>
      </c>
      <c r="C6492" s="105" t="s">
        <v>16628</v>
      </c>
      <c r="D6492" s="87" t="s">
        <v>16617</v>
      </c>
      <c r="E6492" s="103">
        <v>5.0999999999999996</v>
      </c>
    </row>
    <row r="6493" spans="2:5" ht="50.1" customHeight="1">
      <c r="B6493" s="100">
        <v>34</v>
      </c>
      <c r="C6493" s="105" t="s">
        <v>16629</v>
      </c>
      <c r="D6493" s="87" t="s">
        <v>16617</v>
      </c>
      <c r="E6493" s="103">
        <v>4.54</v>
      </c>
    </row>
    <row r="6494" spans="2:5" ht="50.1" customHeight="1">
      <c r="B6494" s="100">
        <v>34441</v>
      </c>
      <c r="C6494" s="105" t="s">
        <v>16630</v>
      </c>
      <c r="D6494" s="87" t="s">
        <v>16617</v>
      </c>
      <c r="E6494" s="103">
        <v>4.84</v>
      </c>
    </row>
    <row r="6495" spans="2:5" ht="50.1" customHeight="1">
      <c r="B6495" s="100">
        <v>31</v>
      </c>
      <c r="C6495" s="105" t="s">
        <v>16631</v>
      </c>
      <c r="D6495" s="87" t="s">
        <v>16617</v>
      </c>
      <c r="E6495" s="103">
        <v>4.32</v>
      </c>
    </row>
    <row r="6496" spans="2:5" ht="50.1" customHeight="1">
      <c r="B6496" s="100">
        <v>34443</v>
      </c>
      <c r="C6496" s="105" t="s">
        <v>16632</v>
      </c>
      <c r="D6496" s="87" t="s">
        <v>16617</v>
      </c>
      <c r="E6496" s="103">
        <v>4.84</v>
      </c>
    </row>
    <row r="6497" spans="2:5" ht="50.1" customHeight="1">
      <c r="B6497" s="100">
        <v>27</v>
      </c>
      <c r="C6497" s="105" t="s">
        <v>16633</v>
      </c>
      <c r="D6497" s="87" t="s">
        <v>16617</v>
      </c>
      <c r="E6497" s="103">
        <v>4.32</v>
      </c>
    </row>
    <row r="6498" spans="2:5" ht="50.1" customHeight="1">
      <c r="B6498" s="100">
        <v>34446</v>
      </c>
      <c r="C6498" s="105" t="s">
        <v>16634</v>
      </c>
      <c r="D6498" s="87" t="s">
        <v>16617</v>
      </c>
      <c r="E6498" s="103">
        <v>4.84</v>
      </c>
    </row>
    <row r="6499" spans="2:5" ht="50.1" customHeight="1">
      <c r="B6499" s="100">
        <v>29</v>
      </c>
      <c r="C6499" s="105" t="s">
        <v>16635</v>
      </c>
      <c r="D6499" s="87" t="s">
        <v>16617</v>
      </c>
      <c r="E6499" s="103">
        <v>4.04</v>
      </c>
    </row>
    <row r="6500" spans="2:5" ht="50.1" customHeight="1">
      <c r="B6500" s="100">
        <v>28</v>
      </c>
      <c r="C6500" s="105" t="s">
        <v>16636</v>
      </c>
      <c r="D6500" s="87" t="s">
        <v>16617</v>
      </c>
      <c r="E6500" s="103">
        <v>4.67</v>
      </c>
    </row>
    <row r="6501" spans="2:5" ht="50.1" customHeight="1">
      <c r="B6501" s="100">
        <v>34449</v>
      </c>
      <c r="C6501" s="105" t="s">
        <v>16637</v>
      </c>
      <c r="D6501" s="87" t="s">
        <v>16617</v>
      </c>
      <c r="E6501" s="103">
        <v>5.33</v>
      </c>
    </row>
    <row r="6502" spans="2:5" ht="50.1" customHeight="1">
      <c r="B6502" s="100">
        <v>32</v>
      </c>
      <c r="C6502" s="105" t="s">
        <v>16638</v>
      </c>
      <c r="D6502" s="87" t="s">
        <v>16617</v>
      </c>
      <c r="E6502" s="103">
        <v>4.75</v>
      </c>
    </row>
    <row r="6503" spans="2:5" ht="50.1" customHeight="1">
      <c r="B6503" s="100">
        <v>33</v>
      </c>
      <c r="C6503" s="105" t="s">
        <v>16639</v>
      </c>
      <c r="D6503" s="87" t="s">
        <v>16617</v>
      </c>
      <c r="E6503" s="103">
        <v>5.34</v>
      </c>
    </row>
    <row r="6504" spans="2:5" ht="50.1" customHeight="1">
      <c r="B6504" s="100">
        <v>34343</v>
      </c>
      <c r="C6504" s="105" t="s">
        <v>16640</v>
      </c>
      <c r="D6504" s="87" t="s">
        <v>16617</v>
      </c>
      <c r="E6504" s="103">
        <v>5.13</v>
      </c>
    </row>
    <row r="6505" spans="2:5" ht="50.1" customHeight="1">
      <c r="B6505" s="100">
        <v>34452</v>
      </c>
      <c r="C6505" s="105" t="s">
        <v>16641</v>
      </c>
      <c r="D6505" s="87" t="s">
        <v>16617</v>
      </c>
      <c r="E6505" s="103">
        <v>4.72</v>
      </c>
    </row>
    <row r="6506" spans="2:5" ht="50.1" customHeight="1">
      <c r="B6506" s="87">
        <v>36</v>
      </c>
      <c r="C6506" s="105" t="s">
        <v>16642</v>
      </c>
      <c r="D6506" s="87" t="s">
        <v>16617</v>
      </c>
      <c r="E6506" s="103">
        <v>4.5</v>
      </c>
    </row>
    <row r="6507" spans="2:5" ht="50.1" customHeight="1">
      <c r="B6507" s="87">
        <v>34456</v>
      </c>
      <c r="C6507" s="105" t="s">
        <v>16643</v>
      </c>
      <c r="D6507" s="87" t="s">
        <v>16617</v>
      </c>
      <c r="E6507" s="103">
        <v>4.72</v>
      </c>
    </row>
    <row r="6508" spans="2:5" ht="50.1" customHeight="1">
      <c r="B6508" s="87">
        <v>39</v>
      </c>
      <c r="C6508" s="105" t="s">
        <v>16644</v>
      </c>
      <c r="D6508" s="87" t="s">
        <v>16617</v>
      </c>
      <c r="E6508" s="103">
        <v>4.5</v>
      </c>
    </row>
    <row r="6509" spans="2:5" ht="50.1" customHeight="1">
      <c r="B6509" s="87">
        <v>34457</v>
      </c>
      <c r="C6509" s="105" t="s">
        <v>16645</v>
      </c>
      <c r="D6509" s="87" t="s">
        <v>16617</v>
      </c>
      <c r="E6509" s="103">
        <v>5.0599999999999996</v>
      </c>
    </row>
    <row r="6510" spans="2:5" ht="50.1" customHeight="1">
      <c r="B6510" s="87">
        <v>40</v>
      </c>
      <c r="C6510" s="105" t="s">
        <v>16646</v>
      </c>
      <c r="D6510" s="87" t="s">
        <v>16617</v>
      </c>
      <c r="E6510" s="103">
        <v>4.5999999999999996</v>
      </c>
    </row>
    <row r="6511" spans="2:5" ht="50.1" customHeight="1">
      <c r="B6511" s="87">
        <v>34460</v>
      </c>
      <c r="C6511" s="105" t="s">
        <v>16647</v>
      </c>
      <c r="D6511" s="87" t="s">
        <v>16617</v>
      </c>
      <c r="E6511" s="103">
        <v>5.17</v>
      </c>
    </row>
    <row r="6512" spans="2:5" ht="50.1" customHeight="1">
      <c r="B6512" s="87">
        <v>42</v>
      </c>
      <c r="C6512" s="105" t="s">
        <v>16648</v>
      </c>
      <c r="D6512" s="87" t="s">
        <v>16617</v>
      </c>
      <c r="E6512" s="103">
        <v>4.67</v>
      </c>
    </row>
    <row r="6513" spans="2:5" ht="50.1" customHeight="1">
      <c r="B6513" s="87">
        <v>38</v>
      </c>
      <c r="C6513" s="105" t="s">
        <v>16649</v>
      </c>
      <c r="D6513" s="87" t="s">
        <v>16617</v>
      </c>
      <c r="E6513" s="103">
        <v>5.2</v>
      </c>
    </row>
    <row r="6514" spans="2:5" ht="50.1" customHeight="1">
      <c r="B6514" s="87">
        <v>34344</v>
      </c>
      <c r="C6514" s="105" t="s">
        <v>16650</v>
      </c>
      <c r="D6514" s="87" t="s">
        <v>16617</v>
      </c>
      <c r="E6514" s="103">
        <v>7.07</v>
      </c>
    </row>
    <row r="6515" spans="2:5" ht="50.1" customHeight="1">
      <c r="B6515" s="87">
        <v>20063</v>
      </c>
      <c r="C6515" s="105" t="s">
        <v>16651</v>
      </c>
      <c r="D6515" s="87" t="s">
        <v>16560</v>
      </c>
      <c r="E6515" s="103">
        <v>3.68</v>
      </c>
    </row>
    <row r="6516" spans="2:5" ht="50.1" customHeight="1">
      <c r="B6516" s="100">
        <v>40410</v>
      </c>
      <c r="C6516" s="105" t="s">
        <v>16652</v>
      </c>
      <c r="D6516" s="87" t="s">
        <v>16560</v>
      </c>
      <c r="E6516" s="103">
        <v>13.58</v>
      </c>
    </row>
    <row r="6517" spans="2:5" ht="50.1" customHeight="1">
      <c r="B6517" s="100">
        <v>40411</v>
      </c>
      <c r="C6517" s="105" t="s">
        <v>16653</v>
      </c>
      <c r="D6517" s="87" t="s">
        <v>16560</v>
      </c>
      <c r="E6517" s="103">
        <v>14.73</v>
      </c>
    </row>
    <row r="6518" spans="2:5" ht="50.1" customHeight="1">
      <c r="B6518" s="100">
        <v>40412</v>
      </c>
      <c r="C6518" s="105" t="s">
        <v>16654</v>
      </c>
      <c r="D6518" s="87" t="s">
        <v>16560</v>
      </c>
      <c r="E6518" s="103">
        <v>16.54</v>
      </c>
    </row>
    <row r="6519" spans="2:5" ht="50.1" customHeight="1">
      <c r="B6519" s="100">
        <v>38838</v>
      </c>
      <c r="C6519" s="105" t="s">
        <v>16655</v>
      </c>
      <c r="D6519" s="87" t="s">
        <v>16560</v>
      </c>
      <c r="E6519" s="103">
        <v>7.57</v>
      </c>
    </row>
    <row r="6520" spans="2:5" ht="50.1" customHeight="1">
      <c r="B6520" s="100">
        <v>38839</v>
      </c>
      <c r="C6520" s="105" t="s">
        <v>16656</v>
      </c>
      <c r="D6520" s="87" t="s">
        <v>16560</v>
      </c>
      <c r="E6520" s="103">
        <v>8.92</v>
      </c>
    </row>
    <row r="6521" spans="2:5" ht="50.1" customHeight="1">
      <c r="B6521" s="100">
        <v>55</v>
      </c>
      <c r="C6521" s="105" t="s">
        <v>16657</v>
      </c>
      <c r="D6521" s="87" t="s">
        <v>16560</v>
      </c>
      <c r="E6521" s="103">
        <v>3.25</v>
      </c>
    </row>
    <row r="6522" spans="2:5" ht="50.1" customHeight="1">
      <c r="B6522" s="100">
        <v>61</v>
      </c>
      <c r="C6522" s="105" t="s">
        <v>16658</v>
      </c>
      <c r="D6522" s="87" t="s">
        <v>16560</v>
      </c>
      <c r="E6522" s="103">
        <v>3.07</v>
      </c>
    </row>
    <row r="6523" spans="2:5" ht="50.1" customHeight="1">
      <c r="B6523" s="87">
        <v>62</v>
      </c>
      <c r="C6523" s="105" t="s">
        <v>16659</v>
      </c>
      <c r="D6523" s="87" t="s">
        <v>16560</v>
      </c>
      <c r="E6523" s="103">
        <v>6.37</v>
      </c>
    </row>
    <row r="6524" spans="2:5" ht="50.1" customHeight="1">
      <c r="B6524" s="100">
        <v>77</v>
      </c>
      <c r="C6524" s="105" t="s">
        <v>16660</v>
      </c>
      <c r="D6524" s="87" t="s">
        <v>16560</v>
      </c>
      <c r="E6524" s="103">
        <v>0.72</v>
      </c>
    </row>
    <row r="6525" spans="2:5" ht="50.1" customHeight="1">
      <c r="B6525" s="100">
        <v>76</v>
      </c>
      <c r="C6525" s="105" t="s">
        <v>16661</v>
      </c>
      <c r="D6525" s="87" t="s">
        <v>16560</v>
      </c>
      <c r="E6525" s="103">
        <v>0.74</v>
      </c>
    </row>
    <row r="6526" spans="2:5" ht="50.1" customHeight="1">
      <c r="B6526" s="100">
        <v>67</v>
      </c>
      <c r="C6526" s="105" t="s">
        <v>16662</v>
      </c>
      <c r="D6526" s="87" t="s">
        <v>16560</v>
      </c>
      <c r="E6526" s="103">
        <v>7.13</v>
      </c>
    </row>
    <row r="6527" spans="2:5" ht="50.1" customHeight="1">
      <c r="B6527" s="100">
        <v>71</v>
      </c>
      <c r="C6527" s="105" t="s">
        <v>16663</v>
      </c>
      <c r="D6527" s="87" t="s">
        <v>16560</v>
      </c>
      <c r="E6527" s="103">
        <v>13.1</v>
      </c>
    </row>
    <row r="6528" spans="2:5" ht="50.1" customHeight="1">
      <c r="B6528" s="100">
        <v>73</v>
      </c>
      <c r="C6528" s="105" t="s">
        <v>16664</v>
      </c>
      <c r="D6528" s="87" t="s">
        <v>16560</v>
      </c>
      <c r="E6528" s="103">
        <v>9.7799999999999994</v>
      </c>
    </row>
    <row r="6529" spans="2:5" ht="50.1" customHeight="1">
      <c r="B6529" s="100">
        <v>103</v>
      </c>
      <c r="C6529" s="105" t="s">
        <v>16665</v>
      </c>
      <c r="D6529" s="87" t="s">
        <v>16560</v>
      </c>
      <c r="E6529" s="103">
        <v>29.1</v>
      </c>
    </row>
    <row r="6530" spans="2:5" ht="50.1" customHeight="1">
      <c r="B6530" s="100">
        <v>107</v>
      </c>
      <c r="C6530" s="105" t="s">
        <v>16666</v>
      </c>
      <c r="D6530" s="87" t="s">
        <v>16560</v>
      </c>
      <c r="E6530" s="103">
        <v>0.45</v>
      </c>
    </row>
    <row r="6531" spans="2:5" ht="50.1" customHeight="1">
      <c r="B6531" s="100">
        <v>65</v>
      </c>
      <c r="C6531" s="105" t="s">
        <v>16667</v>
      </c>
      <c r="D6531" s="87" t="s">
        <v>16560</v>
      </c>
      <c r="E6531" s="103">
        <v>0.56000000000000005</v>
      </c>
    </row>
    <row r="6532" spans="2:5" ht="50.1" customHeight="1">
      <c r="B6532" s="100">
        <v>108</v>
      </c>
      <c r="C6532" s="105" t="s">
        <v>16668</v>
      </c>
      <c r="D6532" s="87" t="s">
        <v>16560</v>
      </c>
      <c r="E6532" s="103">
        <v>1.1599999999999999</v>
      </c>
    </row>
    <row r="6533" spans="2:5" ht="50.1" customHeight="1">
      <c r="B6533" s="87">
        <v>110</v>
      </c>
      <c r="C6533" s="105" t="s">
        <v>16669</v>
      </c>
      <c r="D6533" s="87" t="s">
        <v>16560</v>
      </c>
      <c r="E6533" s="103">
        <v>4.49</v>
      </c>
    </row>
    <row r="6534" spans="2:5" ht="50.1" customHeight="1">
      <c r="B6534" s="87">
        <v>109</v>
      </c>
      <c r="C6534" s="105" t="s">
        <v>16670</v>
      </c>
      <c r="D6534" s="87" t="s">
        <v>16560</v>
      </c>
      <c r="E6534" s="103">
        <v>2.21</v>
      </c>
    </row>
    <row r="6535" spans="2:5" ht="50.1" customHeight="1">
      <c r="B6535" s="100">
        <v>111</v>
      </c>
      <c r="C6535" s="105" t="s">
        <v>16671</v>
      </c>
      <c r="D6535" s="87" t="s">
        <v>16560</v>
      </c>
      <c r="E6535" s="103">
        <v>5.18</v>
      </c>
    </row>
    <row r="6536" spans="2:5" ht="50.1" customHeight="1">
      <c r="B6536" s="100">
        <v>112</v>
      </c>
      <c r="C6536" s="105" t="s">
        <v>16672</v>
      </c>
      <c r="D6536" s="87" t="s">
        <v>16560</v>
      </c>
      <c r="E6536" s="103">
        <v>2.82</v>
      </c>
    </row>
    <row r="6537" spans="2:5" ht="50.1" customHeight="1">
      <c r="B6537" s="100">
        <v>113</v>
      </c>
      <c r="C6537" s="105" t="s">
        <v>16673</v>
      </c>
      <c r="D6537" s="87" t="s">
        <v>16560</v>
      </c>
      <c r="E6537" s="103">
        <v>7.65</v>
      </c>
    </row>
    <row r="6538" spans="2:5" ht="50.1" customHeight="1">
      <c r="B6538" s="100">
        <v>104</v>
      </c>
      <c r="C6538" s="105" t="s">
        <v>16674</v>
      </c>
      <c r="D6538" s="87" t="s">
        <v>16560</v>
      </c>
      <c r="E6538" s="103">
        <v>11.13</v>
      </c>
    </row>
    <row r="6539" spans="2:5" ht="50.1" customHeight="1">
      <c r="B6539" s="100">
        <v>102</v>
      </c>
      <c r="C6539" s="105" t="s">
        <v>16675</v>
      </c>
      <c r="D6539" s="87" t="s">
        <v>16560</v>
      </c>
      <c r="E6539" s="103">
        <v>18.27</v>
      </c>
    </row>
    <row r="6540" spans="2:5" ht="50.1" customHeight="1">
      <c r="B6540" s="100">
        <v>95</v>
      </c>
      <c r="C6540" s="105" t="s">
        <v>16676</v>
      </c>
      <c r="D6540" s="87" t="s">
        <v>16560</v>
      </c>
      <c r="E6540" s="103">
        <v>6.18</v>
      </c>
    </row>
    <row r="6541" spans="2:5" ht="50.1" customHeight="1">
      <c r="B6541" s="100">
        <v>96</v>
      </c>
      <c r="C6541" s="105" t="s">
        <v>16677</v>
      </c>
      <c r="D6541" s="87" t="s">
        <v>16560</v>
      </c>
      <c r="E6541" s="103">
        <v>7.11</v>
      </c>
    </row>
    <row r="6542" spans="2:5" ht="50.1" customHeight="1">
      <c r="B6542" s="100">
        <v>97</v>
      </c>
      <c r="C6542" s="105" t="s">
        <v>16678</v>
      </c>
      <c r="D6542" s="87" t="s">
        <v>16560</v>
      </c>
      <c r="E6542" s="103">
        <v>9.24</v>
      </c>
    </row>
    <row r="6543" spans="2:5" ht="50.1" customHeight="1">
      <c r="B6543" s="100">
        <v>98</v>
      </c>
      <c r="C6543" s="105" t="s">
        <v>16679</v>
      </c>
      <c r="D6543" s="87" t="s">
        <v>16560</v>
      </c>
      <c r="E6543" s="103">
        <v>12.45</v>
      </c>
    </row>
    <row r="6544" spans="2:5" ht="50.1" customHeight="1">
      <c r="B6544" s="100">
        <v>99</v>
      </c>
      <c r="C6544" s="105" t="s">
        <v>16680</v>
      </c>
      <c r="D6544" s="87" t="s">
        <v>16560</v>
      </c>
      <c r="E6544" s="103">
        <v>15.1</v>
      </c>
    </row>
    <row r="6545" spans="2:5" ht="50.1" customHeight="1">
      <c r="B6545" s="100">
        <v>100</v>
      </c>
      <c r="C6545" s="105" t="s">
        <v>16681</v>
      </c>
      <c r="D6545" s="87" t="s">
        <v>16560</v>
      </c>
      <c r="E6545" s="103">
        <v>21.06</v>
      </c>
    </row>
    <row r="6546" spans="2:5" ht="50.1" customHeight="1">
      <c r="B6546" s="100">
        <v>75</v>
      </c>
      <c r="C6546" s="105" t="s">
        <v>16682</v>
      </c>
      <c r="D6546" s="87" t="s">
        <v>16560</v>
      </c>
      <c r="E6546" s="103">
        <v>219.57</v>
      </c>
    </row>
    <row r="6547" spans="2:5" ht="50.1" customHeight="1">
      <c r="B6547" s="100">
        <v>114</v>
      </c>
      <c r="C6547" s="105" t="s">
        <v>16683</v>
      </c>
      <c r="D6547" s="87" t="s">
        <v>16560</v>
      </c>
      <c r="E6547" s="103">
        <v>8</v>
      </c>
    </row>
    <row r="6548" spans="2:5" ht="50.1" customHeight="1">
      <c r="B6548" s="100">
        <v>68</v>
      </c>
      <c r="C6548" s="105" t="s">
        <v>16684</v>
      </c>
      <c r="D6548" s="87" t="s">
        <v>16560</v>
      </c>
      <c r="E6548" s="103">
        <v>12.23</v>
      </c>
    </row>
    <row r="6549" spans="2:5" ht="50.1" customHeight="1">
      <c r="B6549" s="100">
        <v>86</v>
      </c>
      <c r="C6549" s="105" t="s">
        <v>16685</v>
      </c>
      <c r="D6549" s="87" t="s">
        <v>16560</v>
      </c>
      <c r="E6549" s="103">
        <v>22.74</v>
      </c>
    </row>
    <row r="6550" spans="2:5" ht="50.1" customHeight="1">
      <c r="B6550" s="100">
        <v>66</v>
      </c>
      <c r="C6550" s="105" t="s">
        <v>16686</v>
      </c>
      <c r="D6550" s="87" t="s">
        <v>16560</v>
      </c>
      <c r="E6550" s="103">
        <v>22.82</v>
      </c>
    </row>
    <row r="6551" spans="2:5" ht="50.1" customHeight="1">
      <c r="B6551" s="100">
        <v>69</v>
      </c>
      <c r="C6551" s="105" t="s">
        <v>16687</v>
      </c>
      <c r="D6551" s="87" t="s">
        <v>16560</v>
      </c>
      <c r="E6551" s="103">
        <v>34.89</v>
      </c>
    </row>
    <row r="6552" spans="2:5" ht="50.1" customHeight="1">
      <c r="B6552" s="100">
        <v>83</v>
      </c>
      <c r="C6552" s="105" t="s">
        <v>16688</v>
      </c>
      <c r="D6552" s="87" t="s">
        <v>16560</v>
      </c>
      <c r="E6552" s="103">
        <v>111.43</v>
      </c>
    </row>
    <row r="6553" spans="2:5" ht="50.1" customHeight="1">
      <c r="B6553" s="100">
        <v>74</v>
      </c>
      <c r="C6553" s="105" t="s">
        <v>16689</v>
      </c>
      <c r="D6553" s="87" t="s">
        <v>16560</v>
      </c>
      <c r="E6553" s="103">
        <v>155.57</v>
      </c>
    </row>
    <row r="6554" spans="2:5" ht="50.1" customHeight="1">
      <c r="B6554" s="100">
        <v>106</v>
      </c>
      <c r="C6554" s="105" t="s">
        <v>16690</v>
      </c>
      <c r="D6554" s="87" t="s">
        <v>16560</v>
      </c>
      <c r="E6554" s="103">
        <v>236.33</v>
      </c>
    </row>
    <row r="6555" spans="2:5" ht="50.1" customHeight="1">
      <c r="B6555" s="100">
        <v>87</v>
      </c>
      <c r="C6555" s="105" t="s">
        <v>16691</v>
      </c>
      <c r="D6555" s="87" t="s">
        <v>16560</v>
      </c>
      <c r="E6555" s="103">
        <v>11.23</v>
      </c>
    </row>
    <row r="6556" spans="2:5" ht="50.1" customHeight="1">
      <c r="B6556" s="100">
        <v>88</v>
      </c>
      <c r="C6556" s="105" t="s">
        <v>16692</v>
      </c>
      <c r="D6556" s="87" t="s">
        <v>16560</v>
      </c>
      <c r="E6556" s="103">
        <v>12.53</v>
      </c>
    </row>
    <row r="6557" spans="2:5" ht="50.1" customHeight="1">
      <c r="B6557" s="100">
        <v>89</v>
      </c>
      <c r="C6557" s="105" t="s">
        <v>16693</v>
      </c>
      <c r="D6557" s="87" t="s">
        <v>16560</v>
      </c>
      <c r="E6557" s="103">
        <v>18.53</v>
      </c>
    </row>
    <row r="6558" spans="2:5" ht="50.1" customHeight="1">
      <c r="B6558" s="100">
        <v>90</v>
      </c>
      <c r="C6558" s="105" t="s">
        <v>16694</v>
      </c>
      <c r="D6558" s="87" t="s">
        <v>16560</v>
      </c>
      <c r="E6558" s="104">
        <v>21.24</v>
      </c>
    </row>
    <row r="6559" spans="2:5" ht="50.1" customHeight="1">
      <c r="B6559" s="100">
        <v>81</v>
      </c>
      <c r="C6559" s="105" t="s">
        <v>16695</v>
      </c>
      <c r="D6559" s="87" t="s">
        <v>16560</v>
      </c>
      <c r="E6559" s="103">
        <v>36.32</v>
      </c>
    </row>
    <row r="6560" spans="2:5" ht="50.1" customHeight="1">
      <c r="B6560" s="100">
        <v>82</v>
      </c>
      <c r="C6560" s="105" t="s">
        <v>16696</v>
      </c>
      <c r="D6560" s="87" t="s">
        <v>16560</v>
      </c>
      <c r="E6560" s="104">
        <v>141.01</v>
      </c>
    </row>
    <row r="6561" spans="2:5" ht="50.1" customHeight="1">
      <c r="B6561" s="100">
        <v>105</v>
      </c>
      <c r="C6561" s="105" t="s">
        <v>16697</v>
      </c>
      <c r="D6561" s="87" t="s">
        <v>16560</v>
      </c>
      <c r="E6561" s="104">
        <v>165.09</v>
      </c>
    </row>
    <row r="6562" spans="2:5" ht="50.1" customHeight="1">
      <c r="B6562" s="100">
        <v>60</v>
      </c>
      <c r="C6562" s="105" t="s">
        <v>16698</v>
      </c>
      <c r="D6562" s="87" t="s">
        <v>16560</v>
      </c>
      <c r="E6562" s="104">
        <v>4.21</v>
      </c>
    </row>
    <row r="6563" spans="2:5" ht="50.1" customHeight="1">
      <c r="B6563" s="100">
        <v>72</v>
      </c>
      <c r="C6563" s="105" t="s">
        <v>16699</v>
      </c>
      <c r="D6563" s="87" t="s">
        <v>16560</v>
      </c>
      <c r="E6563" s="104">
        <v>22.2</v>
      </c>
    </row>
    <row r="6564" spans="2:5" ht="50.1" customHeight="1">
      <c r="B6564" s="100">
        <v>70</v>
      </c>
      <c r="C6564" s="105" t="s">
        <v>16700</v>
      </c>
      <c r="D6564" s="87" t="s">
        <v>16560</v>
      </c>
      <c r="E6564" s="103">
        <v>18.57</v>
      </c>
    </row>
    <row r="6565" spans="2:5" ht="50.1" customHeight="1">
      <c r="B6565" s="100">
        <v>85</v>
      </c>
      <c r="C6565" s="105" t="s">
        <v>16701</v>
      </c>
      <c r="D6565" s="87" t="s">
        <v>16560</v>
      </c>
      <c r="E6565" s="103">
        <v>26.95</v>
      </c>
    </row>
    <row r="6566" spans="2:5" ht="50.1" customHeight="1">
      <c r="B6566" s="100">
        <v>84</v>
      </c>
      <c r="C6566" s="105" t="s">
        <v>16702</v>
      </c>
      <c r="D6566" s="87" t="s">
        <v>16560</v>
      </c>
      <c r="E6566" s="103">
        <v>0.31</v>
      </c>
    </row>
    <row r="6567" spans="2:5" ht="50.1" customHeight="1">
      <c r="B6567" s="100">
        <v>37997</v>
      </c>
      <c r="C6567" s="105" t="s">
        <v>16703</v>
      </c>
      <c r="D6567" s="87" t="s">
        <v>16560</v>
      </c>
      <c r="E6567" s="103">
        <v>3.99</v>
      </c>
    </row>
    <row r="6568" spans="2:5" ht="50.1" customHeight="1">
      <c r="B6568" s="100">
        <v>37998</v>
      </c>
      <c r="C6568" s="105" t="s">
        <v>16704</v>
      </c>
      <c r="D6568" s="87" t="s">
        <v>16560</v>
      </c>
      <c r="E6568" s="103">
        <v>4.13</v>
      </c>
    </row>
    <row r="6569" spans="2:5" ht="50.1" customHeight="1">
      <c r="B6569" s="100">
        <v>10899</v>
      </c>
      <c r="C6569" s="105" t="s">
        <v>16705</v>
      </c>
      <c r="D6569" s="87" t="s">
        <v>16560</v>
      </c>
      <c r="E6569" s="103">
        <v>43.8</v>
      </c>
    </row>
    <row r="6570" spans="2:5" ht="50.1" customHeight="1">
      <c r="B6570" s="100">
        <v>10900</v>
      </c>
      <c r="C6570" s="105" t="s">
        <v>16706</v>
      </c>
      <c r="D6570" s="87" t="s">
        <v>16560</v>
      </c>
      <c r="E6570" s="104">
        <v>34.28</v>
      </c>
    </row>
    <row r="6571" spans="2:5" ht="50.1" customHeight="1">
      <c r="B6571" s="100">
        <v>46</v>
      </c>
      <c r="C6571" s="105" t="s">
        <v>16707</v>
      </c>
      <c r="D6571" s="87" t="s">
        <v>16560</v>
      </c>
      <c r="E6571" s="104">
        <v>34.46</v>
      </c>
    </row>
    <row r="6572" spans="2:5" ht="50.1" customHeight="1">
      <c r="B6572" s="100">
        <v>51</v>
      </c>
      <c r="C6572" s="105" t="s">
        <v>16708</v>
      </c>
      <c r="D6572" s="87" t="s">
        <v>16560</v>
      </c>
      <c r="E6572" s="104">
        <v>95.06</v>
      </c>
    </row>
    <row r="6573" spans="2:5" ht="50.1" customHeight="1">
      <c r="B6573" s="100">
        <v>12863</v>
      </c>
      <c r="C6573" s="105" t="s">
        <v>16709</v>
      </c>
      <c r="D6573" s="87" t="s">
        <v>16560</v>
      </c>
      <c r="E6573" s="104">
        <v>21.89</v>
      </c>
    </row>
    <row r="6574" spans="2:5" ht="50.1" customHeight="1">
      <c r="B6574" s="100">
        <v>50</v>
      </c>
      <c r="C6574" s="105" t="s">
        <v>16710</v>
      </c>
      <c r="D6574" s="87" t="s">
        <v>16560</v>
      </c>
      <c r="E6574" s="103">
        <v>49.64</v>
      </c>
    </row>
    <row r="6575" spans="2:5" ht="50.1" customHeight="1">
      <c r="B6575" s="87">
        <v>47</v>
      </c>
      <c r="C6575" s="105" t="s">
        <v>16711</v>
      </c>
      <c r="D6575" s="87" t="s">
        <v>16560</v>
      </c>
      <c r="E6575" s="103">
        <v>58.92</v>
      </c>
    </row>
    <row r="6576" spans="2:5" ht="50.1" customHeight="1">
      <c r="B6576" s="87">
        <v>48</v>
      </c>
      <c r="C6576" s="105" t="s">
        <v>16712</v>
      </c>
      <c r="D6576" s="87" t="s">
        <v>16560</v>
      </c>
      <c r="E6576" s="103">
        <v>15.37</v>
      </c>
    </row>
    <row r="6577" spans="2:5" ht="50.1" customHeight="1">
      <c r="B6577" s="87">
        <v>52</v>
      </c>
      <c r="C6577" s="105" t="s">
        <v>16713</v>
      </c>
      <c r="D6577" s="87" t="s">
        <v>16560</v>
      </c>
      <c r="E6577" s="103">
        <v>11.67</v>
      </c>
    </row>
    <row r="6578" spans="2:5" ht="50.1" customHeight="1">
      <c r="B6578" s="87">
        <v>43</v>
      </c>
      <c r="C6578" s="105" t="s">
        <v>16714</v>
      </c>
      <c r="D6578" s="87" t="s">
        <v>16560</v>
      </c>
      <c r="E6578" s="103">
        <v>39.409999999999997</v>
      </c>
    </row>
    <row r="6579" spans="2:5" ht="50.1" customHeight="1">
      <c r="B6579" s="87">
        <v>4791</v>
      </c>
      <c r="C6579" s="105" t="s">
        <v>16715</v>
      </c>
      <c r="D6579" s="87" t="s">
        <v>16617</v>
      </c>
      <c r="E6579" s="103">
        <v>24.18</v>
      </c>
    </row>
    <row r="6580" spans="2:5" ht="50.1" customHeight="1">
      <c r="B6580" s="87">
        <v>157</v>
      </c>
      <c r="C6580" s="105" t="s">
        <v>16716</v>
      </c>
      <c r="D6580" s="87" t="s">
        <v>16617</v>
      </c>
      <c r="E6580" s="103">
        <v>84.7</v>
      </c>
    </row>
    <row r="6581" spans="2:5" ht="50.1" customHeight="1">
      <c r="B6581" s="87">
        <v>156</v>
      </c>
      <c r="C6581" s="105" t="s">
        <v>16717</v>
      </c>
      <c r="D6581" s="87" t="s">
        <v>16617</v>
      </c>
      <c r="E6581" s="103">
        <v>37.799999999999997</v>
      </c>
    </row>
    <row r="6582" spans="2:5" ht="50.1" customHeight="1">
      <c r="B6582" s="87">
        <v>131</v>
      </c>
      <c r="C6582" s="105" t="s">
        <v>16718</v>
      </c>
      <c r="D6582" s="87" t="s">
        <v>16617</v>
      </c>
      <c r="E6582" s="103">
        <v>36.29</v>
      </c>
    </row>
    <row r="6583" spans="2:5" ht="50.1" customHeight="1">
      <c r="B6583" s="87">
        <v>39719</v>
      </c>
      <c r="C6583" s="105" t="s">
        <v>16719</v>
      </c>
      <c r="D6583" s="87" t="s">
        <v>6333</v>
      </c>
      <c r="E6583" s="103">
        <v>53.23</v>
      </c>
    </row>
    <row r="6584" spans="2:5" ht="50.1" customHeight="1">
      <c r="B6584" s="87">
        <v>21114</v>
      </c>
      <c r="C6584" s="105" t="s">
        <v>16720</v>
      </c>
      <c r="D6584" s="87" t="s">
        <v>16560</v>
      </c>
      <c r="E6584" s="103">
        <v>11.4</v>
      </c>
    </row>
    <row r="6585" spans="2:5" ht="50.1" customHeight="1">
      <c r="B6585" s="87">
        <v>119</v>
      </c>
      <c r="C6585" s="105" t="s">
        <v>16721</v>
      </c>
      <c r="D6585" s="87" t="s">
        <v>16560</v>
      </c>
      <c r="E6585" s="103">
        <v>4.5</v>
      </c>
    </row>
    <row r="6586" spans="2:5" ht="50.1" customHeight="1">
      <c r="B6586" s="87">
        <v>20080</v>
      </c>
      <c r="C6586" s="105" t="s">
        <v>16722</v>
      </c>
      <c r="D6586" s="87" t="s">
        <v>16560</v>
      </c>
      <c r="E6586" s="103">
        <v>12.9</v>
      </c>
    </row>
    <row r="6587" spans="2:5" ht="50.1" customHeight="1">
      <c r="B6587" s="87">
        <v>122</v>
      </c>
      <c r="C6587" s="105" t="s">
        <v>16723</v>
      </c>
      <c r="D6587" s="87" t="s">
        <v>16560</v>
      </c>
      <c r="E6587" s="103">
        <v>40.65</v>
      </c>
    </row>
    <row r="6588" spans="2:5" ht="50.1" customHeight="1">
      <c r="B6588" s="87">
        <v>3410</v>
      </c>
      <c r="C6588" s="105" t="s">
        <v>16724</v>
      </c>
      <c r="D6588" s="87" t="s">
        <v>16617</v>
      </c>
      <c r="E6588" s="103">
        <v>13.06</v>
      </c>
    </row>
    <row r="6589" spans="2:5" ht="50.1" customHeight="1">
      <c r="B6589" s="87">
        <v>124</v>
      </c>
      <c r="C6589" s="105" t="s">
        <v>16725</v>
      </c>
      <c r="D6589" s="87" t="s">
        <v>6333</v>
      </c>
      <c r="E6589" s="103">
        <v>9.43</v>
      </c>
    </row>
    <row r="6590" spans="2:5" ht="50.1" customHeight="1">
      <c r="B6590" s="87">
        <v>7334</v>
      </c>
      <c r="C6590" s="105" t="s">
        <v>16726</v>
      </c>
      <c r="D6590" s="87" t="s">
        <v>6333</v>
      </c>
      <c r="E6590" s="103">
        <v>10.99</v>
      </c>
    </row>
    <row r="6591" spans="2:5" ht="50.1" customHeight="1">
      <c r="B6591" s="100">
        <v>7325</v>
      </c>
      <c r="C6591" s="105" t="s">
        <v>16727</v>
      </c>
      <c r="D6591" s="87" t="s">
        <v>16617</v>
      </c>
      <c r="E6591" s="103">
        <v>4.3600000000000003</v>
      </c>
    </row>
    <row r="6592" spans="2:5" ht="50.1" customHeight="1">
      <c r="B6592" s="100">
        <v>123</v>
      </c>
      <c r="C6592" s="105" t="s">
        <v>16728</v>
      </c>
      <c r="D6592" s="87" t="s">
        <v>6333</v>
      </c>
      <c r="E6592" s="103">
        <v>4.1900000000000004</v>
      </c>
    </row>
    <row r="6593" spans="2:5" ht="50.1" customHeight="1">
      <c r="B6593" s="100">
        <v>127</v>
      </c>
      <c r="C6593" s="105" t="s">
        <v>16729</v>
      </c>
      <c r="D6593" s="87" t="s">
        <v>6333</v>
      </c>
      <c r="E6593" s="103">
        <v>9.84</v>
      </c>
    </row>
    <row r="6594" spans="2:5" ht="50.1" customHeight="1">
      <c r="B6594" s="100">
        <v>133</v>
      </c>
      <c r="C6594" s="105" t="s">
        <v>16730</v>
      </c>
      <c r="D6594" s="87" t="s">
        <v>6333</v>
      </c>
      <c r="E6594" s="103">
        <v>4.22</v>
      </c>
    </row>
    <row r="6595" spans="2:5" ht="50.1" customHeight="1">
      <c r="B6595" s="100">
        <v>37538</v>
      </c>
      <c r="C6595" s="105" t="s">
        <v>16731</v>
      </c>
      <c r="D6595" s="87" t="s">
        <v>6334</v>
      </c>
      <c r="E6595" s="103">
        <v>104.9</v>
      </c>
    </row>
    <row r="6596" spans="2:5" ht="50.1" customHeight="1">
      <c r="B6596" s="100">
        <v>132</v>
      </c>
      <c r="C6596" s="105" t="s">
        <v>16732</v>
      </c>
      <c r="D6596" s="87" t="s">
        <v>6333</v>
      </c>
      <c r="E6596" s="103">
        <v>4.6500000000000004</v>
      </c>
    </row>
    <row r="6597" spans="2:5" ht="50.1" customHeight="1">
      <c r="B6597" s="100">
        <v>13408</v>
      </c>
      <c r="C6597" s="105" t="s">
        <v>16733</v>
      </c>
      <c r="D6597" s="87" t="s">
        <v>16734</v>
      </c>
      <c r="E6597" s="103">
        <v>1652.61</v>
      </c>
    </row>
    <row r="6598" spans="2:5" ht="50.1" customHeight="1">
      <c r="B6598" s="100">
        <v>37476</v>
      </c>
      <c r="C6598" s="105" t="s">
        <v>16735</v>
      </c>
      <c r="D6598" s="87" t="s">
        <v>16560</v>
      </c>
      <c r="E6598" s="103">
        <v>1528.59</v>
      </c>
    </row>
    <row r="6599" spans="2:5" ht="50.1" customHeight="1">
      <c r="B6599" s="100">
        <v>37478</v>
      </c>
      <c r="C6599" s="105" t="s">
        <v>16736</v>
      </c>
      <c r="D6599" s="87" t="s">
        <v>16560</v>
      </c>
      <c r="E6599" s="103">
        <v>2162.5500000000002</v>
      </c>
    </row>
    <row r="6600" spans="2:5" ht="50.1" customHeight="1">
      <c r="B6600" s="100">
        <v>37477</v>
      </c>
      <c r="C6600" s="105" t="s">
        <v>16737</v>
      </c>
      <c r="D6600" s="87" t="s">
        <v>16560</v>
      </c>
      <c r="E6600" s="103">
        <v>2646.2</v>
      </c>
    </row>
    <row r="6601" spans="2:5" ht="50.1" customHeight="1">
      <c r="B6601" s="100">
        <v>37479</v>
      </c>
      <c r="C6601" s="105" t="s">
        <v>16738</v>
      </c>
      <c r="D6601" s="87" t="s">
        <v>16560</v>
      </c>
      <c r="E6601" s="103">
        <v>3308.77</v>
      </c>
    </row>
    <row r="6602" spans="2:5" ht="50.1" customHeight="1">
      <c r="B6602" s="100">
        <v>4319</v>
      </c>
      <c r="C6602" s="105" t="s">
        <v>16739</v>
      </c>
      <c r="D6602" s="87" t="s">
        <v>16560</v>
      </c>
      <c r="E6602" s="103">
        <v>0.96</v>
      </c>
    </row>
    <row r="6603" spans="2:5" ht="50.1" customHeight="1">
      <c r="B6603" s="100">
        <v>43064</v>
      </c>
      <c r="C6603" s="105" t="s">
        <v>16740</v>
      </c>
      <c r="D6603" s="87" t="s">
        <v>16617</v>
      </c>
      <c r="E6603" s="103">
        <v>6.02</v>
      </c>
    </row>
    <row r="6604" spans="2:5" ht="50.1" customHeight="1">
      <c r="B6604" s="100">
        <v>40553</v>
      </c>
      <c r="C6604" s="105" t="s">
        <v>16741</v>
      </c>
      <c r="D6604" s="87" t="s">
        <v>16742</v>
      </c>
      <c r="E6604" s="103">
        <v>34.08</v>
      </c>
    </row>
    <row r="6605" spans="2:5" ht="50.1" customHeight="1">
      <c r="B6605" s="100">
        <v>13003</v>
      </c>
      <c r="C6605" s="105" t="s">
        <v>16743</v>
      </c>
      <c r="D6605" s="87" t="s">
        <v>6333</v>
      </c>
      <c r="E6605" s="103">
        <v>2.88</v>
      </c>
    </row>
    <row r="6606" spans="2:5" ht="50.1" customHeight="1">
      <c r="B6606" s="100">
        <v>6114</v>
      </c>
      <c r="C6606" s="105" t="s">
        <v>16744</v>
      </c>
      <c r="D6606" s="87" t="s">
        <v>16557</v>
      </c>
      <c r="E6606" s="103">
        <v>10.11</v>
      </c>
    </row>
    <row r="6607" spans="2:5" ht="50.1" customHeight="1">
      <c r="B6607" s="100">
        <v>40912</v>
      </c>
      <c r="C6607" s="105" t="s">
        <v>16745</v>
      </c>
      <c r="D6607" s="87" t="s">
        <v>16746</v>
      </c>
      <c r="E6607" s="103">
        <v>1791.71</v>
      </c>
    </row>
    <row r="6608" spans="2:5" ht="50.1" customHeight="1">
      <c r="B6608" s="100">
        <v>247</v>
      </c>
      <c r="C6608" s="105" t="s">
        <v>16747</v>
      </c>
      <c r="D6608" s="87" t="s">
        <v>16557</v>
      </c>
      <c r="E6608" s="103">
        <v>10.210000000000001</v>
      </c>
    </row>
    <row r="6609" spans="2:5" ht="50.1" customHeight="1">
      <c r="B6609" s="100">
        <v>40919</v>
      </c>
      <c r="C6609" s="105" t="s">
        <v>16748</v>
      </c>
      <c r="D6609" s="87" t="s">
        <v>16746</v>
      </c>
      <c r="E6609" s="103">
        <v>1806.79</v>
      </c>
    </row>
    <row r="6610" spans="2:5" ht="50.1" customHeight="1">
      <c r="B6610" s="100">
        <v>25958</v>
      </c>
      <c r="C6610" s="105" t="s">
        <v>16749</v>
      </c>
      <c r="D6610" s="87" t="s">
        <v>16557</v>
      </c>
      <c r="E6610" s="103">
        <v>10.68</v>
      </c>
    </row>
    <row r="6611" spans="2:5" ht="50.1" customHeight="1">
      <c r="B6611" s="100">
        <v>40984</v>
      </c>
      <c r="C6611" s="105" t="s">
        <v>16750</v>
      </c>
      <c r="D6611" s="87" t="s">
        <v>16746</v>
      </c>
      <c r="E6611" s="103">
        <v>1892.09</v>
      </c>
    </row>
    <row r="6612" spans="2:5" ht="50.1" customHeight="1">
      <c r="B6612" s="100">
        <v>248</v>
      </c>
      <c r="C6612" s="105" t="s">
        <v>16751</v>
      </c>
      <c r="D6612" s="87" t="s">
        <v>16557</v>
      </c>
      <c r="E6612" s="103">
        <v>10.47</v>
      </c>
    </row>
    <row r="6613" spans="2:5" ht="50.1" customHeight="1">
      <c r="B6613" s="100">
        <v>41086</v>
      </c>
      <c r="C6613" s="105" t="s">
        <v>16752</v>
      </c>
      <c r="D6613" s="87" t="s">
        <v>16746</v>
      </c>
      <c r="E6613" s="103">
        <v>1853.98</v>
      </c>
    </row>
    <row r="6614" spans="2:5" ht="50.1" customHeight="1">
      <c r="B6614" s="100">
        <v>34466</v>
      </c>
      <c r="C6614" s="105" t="s">
        <v>16753</v>
      </c>
      <c r="D6614" s="87" t="s">
        <v>16557</v>
      </c>
      <c r="E6614" s="103">
        <v>10.47</v>
      </c>
    </row>
    <row r="6615" spans="2:5" ht="50.1" customHeight="1">
      <c r="B6615" s="100">
        <v>41083</v>
      </c>
      <c r="C6615" s="105" t="s">
        <v>16754</v>
      </c>
      <c r="D6615" s="87" t="s">
        <v>16746</v>
      </c>
      <c r="E6615" s="103">
        <v>1853.98</v>
      </c>
    </row>
    <row r="6616" spans="2:5" ht="50.1" customHeight="1">
      <c r="B6616" s="100">
        <v>252</v>
      </c>
      <c r="C6616" s="105" t="s">
        <v>16755</v>
      </c>
      <c r="D6616" s="87" t="s">
        <v>16557</v>
      </c>
      <c r="E6616" s="103">
        <v>10.85</v>
      </c>
    </row>
    <row r="6617" spans="2:5" ht="50.1" customHeight="1">
      <c r="B6617" s="100">
        <v>40909</v>
      </c>
      <c r="C6617" s="105" t="s">
        <v>16756</v>
      </c>
      <c r="D6617" s="87" t="s">
        <v>16746</v>
      </c>
      <c r="E6617" s="103">
        <v>1921.78</v>
      </c>
    </row>
    <row r="6618" spans="2:5" ht="50.1" customHeight="1">
      <c r="B6618" s="87">
        <v>242</v>
      </c>
      <c r="C6618" s="105" t="s">
        <v>16757</v>
      </c>
      <c r="D6618" s="87" t="s">
        <v>16557</v>
      </c>
      <c r="E6618" s="103">
        <v>12.31</v>
      </c>
    </row>
    <row r="6619" spans="2:5" ht="50.1" customHeight="1">
      <c r="B6619" s="87">
        <v>41085</v>
      </c>
      <c r="C6619" s="105" t="s">
        <v>16758</v>
      </c>
      <c r="D6619" s="87" t="s">
        <v>16746</v>
      </c>
      <c r="E6619" s="103">
        <v>2180.63</v>
      </c>
    </row>
    <row r="6620" spans="2:5" ht="50.1" customHeight="1">
      <c r="B6620" s="100">
        <v>427</v>
      </c>
      <c r="C6620" s="105" t="s">
        <v>16759</v>
      </c>
      <c r="D6620" s="87" t="s">
        <v>16560</v>
      </c>
      <c r="E6620" s="103">
        <v>4.8899999999999997</v>
      </c>
    </row>
    <row r="6621" spans="2:5" ht="50.1" customHeight="1">
      <c r="B6621" s="100">
        <v>417</v>
      </c>
      <c r="C6621" s="105" t="s">
        <v>16760</v>
      </c>
      <c r="D6621" s="87" t="s">
        <v>16560</v>
      </c>
      <c r="E6621" s="103">
        <v>2.2999999999999998</v>
      </c>
    </row>
    <row r="6622" spans="2:5" ht="50.1" customHeight="1">
      <c r="B6622" s="100">
        <v>11273</v>
      </c>
      <c r="C6622" s="105" t="s">
        <v>16761</v>
      </c>
      <c r="D6622" s="87" t="s">
        <v>16560</v>
      </c>
      <c r="E6622" s="103">
        <v>7.15</v>
      </c>
    </row>
    <row r="6623" spans="2:5" ht="50.1" customHeight="1">
      <c r="B6623" s="100">
        <v>11272</v>
      </c>
      <c r="C6623" s="105" t="s">
        <v>16762</v>
      </c>
      <c r="D6623" s="87" t="s">
        <v>16560</v>
      </c>
      <c r="E6623" s="103">
        <v>4.3099999999999996</v>
      </c>
    </row>
    <row r="6624" spans="2:5" ht="50.1" customHeight="1">
      <c r="B6624" s="100">
        <v>11275</v>
      </c>
      <c r="C6624" s="105" t="s">
        <v>16763</v>
      </c>
      <c r="D6624" s="87" t="s">
        <v>16560</v>
      </c>
      <c r="E6624" s="103">
        <v>1.73</v>
      </c>
    </row>
    <row r="6625" spans="2:5" ht="50.1" customHeight="1">
      <c r="B6625" s="100">
        <v>11274</v>
      </c>
      <c r="C6625" s="105" t="s">
        <v>16764</v>
      </c>
      <c r="D6625" s="87" t="s">
        <v>16560</v>
      </c>
      <c r="E6625" s="103">
        <v>1.32</v>
      </c>
    </row>
    <row r="6626" spans="2:5" ht="50.1" customHeight="1">
      <c r="B6626" s="100">
        <v>38470</v>
      </c>
      <c r="C6626" s="105" t="s">
        <v>16765</v>
      </c>
      <c r="D6626" s="87" t="s">
        <v>16560</v>
      </c>
      <c r="E6626" s="103">
        <v>21</v>
      </c>
    </row>
    <row r="6627" spans="2:5" ht="50.1" customHeight="1">
      <c r="B6627" s="100">
        <v>38547</v>
      </c>
      <c r="C6627" s="105" t="s">
        <v>16766</v>
      </c>
      <c r="D6627" s="87" t="s">
        <v>16560</v>
      </c>
      <c r="E6627" s="103">
        <v>57.3</v>
      </c>
    </row>
    <row r="6628" spans="2:5" ht="50.1" customHeight="1">
      <c r="B6628" s="100">
        <v>38469</v>
      </c>
      <c r="C6628" s="105" t="s">
        <v>16767</v>
      </c>
      <c r="D6628" s="87" t="s">
        <v>16560</v>
      </c>
      <c r="E6628" s="104">
        <v>61.62</v>
      </c>
    </row>
    <row r="6629" spans="2:5" ht="50.1" customHeight="1">
      <c r="B6629" s="100">
        <v>38467</v>
      </c>
      <c r="C6629" s="105" t="s">
        <v>16768</v>
      </c>
      <c r="D6629" s="87" t="s">
        <v>16560</v>
      </c>
      <c r="E6629" s="104">
        <v>34.67</v>
      </c>
    </row>
    <row r="6630" spans="2:5" ht="50.1" customHeight="1">
      <c r="B6630" s="100">
        <v>38468</v>
      </c>
      <c r="C6630" s="105" t="s">
        <v>16769</v>
      </c>
      <c r="D6630" s="87" t="s">
        <v>16560</v>
      </c>
      <c r="E6630" s="103">
        <v>38.15</v>
      </c>
    </row>
    <row r="6631" spans="2:5" ht="50.1" customHeight="1">
      <c r="B6631" s="100">
        <v>38471</v>
      </c>
      <c r="C6631" s="105" t="s">
        <v>16770</v>
      </c>
      <c r="D6631" s="87" t="s">
        <v>16560</v>
      </c>
      <c r="E6631" s="103">
        <v>49.54</v>
      </c>
    </row>
    <row r="6632" spans="2:5" ht="50.1" customHeight="1">
      <c r="B6632" s="100">
        <v>37370</v>
      </c>
      <c r="C6632" s="105" t="s">
        <v>16771</v>
      </c>
      <c r="D6632" s="87" t="s">
        <v>16557</v>
      </c>
      <c r="E6632" s="103">
        <v>0.79</v>
      </c>
    </row>
    <row r="6633" spans="2:5" ht="50.1" customHeight="1">
      <c r="B6633" s="100">
        <v>40862</v>
      </c>
      <c r="C6633" s="105" t="s">
        <v>16772</v>
      </c>
      <c r="D6633" s="87" t="s">
        <v>16746</v>
      </c>
      <c r="E6633" s="103">
        <v>149.68</v>
      </c>
    </row>
    <row r="6634" spans="2:5" ht="50.1" customHeight="1">
      <c r="B6634" s="100">
        <v>10658</v>
      </c>
      <c r="C6634" s="105" t="s">
        <v>16773</v>
      </c>
      <c r="D6634" s="87" t="s">
        <v>16560</v>
      </c>
      <c r="E6634" s="103">
        <v>6900</v>
      </c>
    </row>
    <row r="6635" spans="2:5" ht="50.1" customHeight="1">
      <c r="B6635" s="100">
        <v>253</v>
      </c>
      <c r="C6635" s="105" t="s">
        <v>16774</v>
      </c>
      <c r="D6635" s="87" t="s">
        <v>16557</v>
      </c>
      <c r="E6635" s="103">
        <v>15.74</v>
      </c>
    </row>
    <row r="6636" spans="2:5" ht="50.1" customHeight="1">
      <c r="B6636" s="87">
        <v>40809</v>
      </c>
      <c r="C6636" s="105" t="s">
        <v>16775</v>
      </c>
      <c r="D6636" s="87" t="s">
        <v>16746</v>
      </c>
      <c r="E6636" s="103">
        <v>2784.74</v>
      </c>
    </row>
    <row r="6637" spans="2:5" ht="50.1" customHeight="1">
      <c r="B6637" s="87">
        <v>42428</v>
      </c>
      <c r="C6637" s="105" t="s">
        <v>16776</v>
      </c>
      <c r="D6637" s="87" t="s">
        <v>16560</v>
      </c>
      <c r="E6637" s="103">
        <v>1290</v>
      </c>
    </row>
    <row r="6638" spans="2:5" ht="50.1" customHeight="1">
      <c r="B6638" s="87">
        <v>583</v>
      </c>
      <c r="C6638" s="105" t="s">
        <v>16777</v>
      </c>
      <c r="D6638" s="87" t="s">
        <v>16617</v>
      </c>
      <c r="E6638" s="103">
        <v>35.200000000000003</v>
      </c>
    </row>
    <row r="6639" spans="2:5" ht="50.1" customHeight="1">
      <c r="B6639" s="87">
        <v>299</v>
      </c>
      <c r="C6639" s="105" t="s">
        <v>16778</v>
      </c>
      <c r="D6639" s="87" t="s">
        <v>16560</v>
      </c>
      <c r="E6639" s="103">
        <v>1.73</v>
      </c>
    </row>
    <row r="6640" spans="2:5" ht="50.1" customHeight="1">
      <c r="B6640" s="87">
        <v>298</v>
      </c>
      <c r="C6640" s="105" t="s">
        <v>16779</v>
      </c>
      <c r="D6640" s="87" t="s">
        <v>16560</v>
      </c>
      <c r="E6640" s="103">
        <v>1.74</v>
      </c>
    </row>
    <row r="6641" spans="2:5" ht="50.1" customHeight="1">
      <c r="B6641" s="100">
        <v>295</v>
      </c>
      <c r="C6641" s="105" t="s">
        <v>16780</v>
      </c>
      <c r="D6641" s="87" t="s">
        <v>16560</v>
      </c>
      <c r="E6641" s="103">
        <v>1.04</v>
      </c>
    </row>
    <row r="6642" spans="2:5" ht="50.1" customHeight="1">
      <c r="B6642" s="100">
        <v>296</v>
      </c>
      <c r="C6642" s="105" t="s">
        <v>16781</v>
      </c>
      <c r="D6642" s="87" t="s">
        <v>16560</v>
      </c>
      <c r="E6642" s="103">
        <v>1.08</v>
      </c>
    </row>
    <row r="6643" spans="2:5" ht="50.1" customHeight="1">
      <c r="B6643" s="100">
        <v>297</v>
      </c>
      <c r="C6643" s="105" t="s">
        <v>16782</v>
      </c>
      <c r="D6643" s="87" t="s">
        <v>16560</v>
      </c>
      <c r="E6643" s="103">
        <v>1.52</v>
      </c>
    </row>
    <row r="6644" spans="2:5" ht="50.1" customHeight="1">
      <c r="B6644" s="100">
        <v>301</v>
      </c>
      <c r="C6644" s="105" t="s">
        <v>16783</v>
      </c>
      <c r="D6644" s="87" t="s">
        <v>16560</v>
      </c>
      <c r="E6644" s="103">
        <v>1.91</v>
      </c>
    </row>
    <row r="6645" spans="2:5" ht="50.1" customHeight="1">
      <c r="B6645" s="100">
        <v>300</v>
      </c>
      <c r="C6645" s="105" t="s">
        <v>16784</v>
      </c>
      <c r="D6645" s="87" t="s">
        <v>16560</v>
      </c>
      <c r="E6645" s="103">
        <v>8.02</v>
      </c>
    </row>
    <row r="6646" spans="2:5" ht="50.1" customHeight="1">
      <c r="B6646" s="100">
        <v>20084</v>
      </c>
      <c r="C6646" s="105" t="s">
        <v>16785</v>
      </c>
      <c r="D6646" s="87" t="s">
        <v>16560</v>
      </c>
      <c r="E6646" s="103">
        <v>1.04</v>
      </c>
    </row>
    <row r="6647" spans="2:5" ht="50.1" customHeight="1">
      <c r="B6647" s="100">
        <v>20085</v>
      </c>
      <c r="C6647" s="105" t="s">
        <v>16786</v>
      </c>
      <c r="D6647" s="87" t="s">
        <v>16560</v>
      </c>
      <c r="E6647" s="103">
        <v>0.96</v>
      </c>
    </row>
    <row r="6648" spans="2:5" ht="50.1" customHeight="1">
      <c r="B6648" s="100">
        <v>311</v>
      </c>
      <c r="C6648" s="105" t="s">
        <v>16787</v>
      </c>
      <c r="D6648" s="87" t="s">
        <v>16560</v>
      </c>
      <c r="E6648" s="103">
        <v>6.21</v>
      </c>
    </row>
    <row r="6649" spans="2:5" ht="50.1" customHeight="1">
      <c r="B6649" s="100">
        <v>318</v>
      </c>
      <c r="C6649" s="105" t="s">
        <v>16788</v>
      </c>
      <c r="D6649" s="87" t="s">
        <v>16560</v>
      </c>
      <c r="E6649" s="103">
        <v>10.88</v>
      </c>
    </row>
    <row r="6650" spans="2:5" ht="50.1" customHeight="1">
      <c r="B6650" s="100">
        <v>319</v>
      </c>
      <c r="C6650" s="105" t="s">
        <v>16789</v>
      </c>
      <c r="D6650" s="87" t="s">
        <v>16560</v>
      </c>
      <c r="E6650" s="103">
        <v>20.54</v>
      </c>
    </row>
    <row r="6651" spans="2:5" ht="50.1" customHeight="1">
      <c r="B6651" s="100">
        <v>320</v>
      </c>
      <c r="C6651" s="105" t="s">
        <v>16790</v>
      </c>
      <c r="D6651" s="87" t="s">
        <v>16560</v>
      </c>
      <c r="E6651" s="103">
        <v>65.31</v>
      </c>
    </row>
    <row r="6652" spans="2:5" ht="50.1" customHeight="1">
      <c r="B6652" s="100">
        <v>314</v>
      </c>
      <c r="C6652" s="105" t="s">
        <v>16791</v>
      </c>
      <c r="D6652" s="87" t="s">
        <v>16560</v>
      </c>
      <c r="E6652" s="103">
        <v>100.32</v>
      </c>
    </row>
    <row r="6653" spans="2:5" ht="50.1" customHeight="1">
      <c r="B6653" s="100">
        <v>303</v>
      </c>
      <c r="C6653" s="105" t="s">
        <v>16792</v>
      </c>
      <c r="D6653" s="87" t="s">
        <v>16560</v>
      </c>
      <c r="E6653" s="103">
        <v>2.6</v>
      </c>
    </row>
    <row r="6654" spans="2:5" ht="50.1" customHeight="1">
      <c r="B6654" s="100">
        <v>304</v>
      </c>
      <c r="C6654" s="105" t="s">
        <v>16793</v>
      </c>
      <c r="D6654" s="87" t="s">
        <v>16560</v>
      </c>
      <c r="E6654" s="103">
        <v>3.97</v>
      </c>
    </row>
    <row r="6655" spans="2:5" ht="50.1" customHeight="1">
      <c r="B6655" s="100">
        <v>305</v>
      </c>
      <c r="C6655" s="105" t="s">
        <v>16794</v>
      </c>
      <c r="D6655" s="87" t="s">
        <v>16560</v>
      </c>
      <c r="E6655" s="103">
        <v>6.79</v>
      </c>
    </row>
    <row r="6656" spans="2:5" ht="50.1" customHeight="1">
      <c r="B6656" s="100">
        <v>306</v>
      </c>
      <c r="C6656" s="105" t="s">
        <v>16795</v>
      </c>
      <c r="D6656" s="87" t="s">
        <v>16560</v>
      </c>
      <c r="E6656" s="103">
        <v>8.16</v>
      </c>
    </row>
    <row r="6657" spans="2:5" ht="50.1" customHeight="1">
      <c r="B6657" s="100">
        <v>307</v>
      </c>
      <c r="C6657" s="105" t="s">
        <v>16796</v>
      </c>
      <c r="D6657" s="87" t="s">
        <v>16560</v>
      </c>
      <c r="E6657" s="103">
        <v>16.100000000000001</v>
      </c>
    </row>
    <row r="6658" spans="2:5" ht="50.1" customHeight="1">
      <c r="B6658" s="100">
        <v>309</v>
      </c>
      <c r="C6658" s="105" t="s">
        <v>16797</v>
      </c>
      <c r="D6658" s="87" t="s">
        <v>16560</v>
      </c>
      <c r="E6658" s="103">
        <v>33.01</v>
      </c>
    </row>
    <row r="6659" spans="2:5" ht="50.1" customHeight="1">
      <c r="B6659" s="100">
        <v>310</v>
      </c>
      <c r="C6659" s="105" t="s">
        <v>16798</v>
      </c>
      <c r="D6659" s="87" t="s">
        <v>16560</v>
      </c>
      <c r="E6659" s="103">
        <v>41.86</v>
      </c>
    </row>
    <row r="6660" spans="2:5" ht="50.1" customHeight="1">
      <c r="B6660" s="100">
        <v>328</v>
      </c>
      <c r="C6660" s="105" t="s">
        <v>16799</v>
      </c>
      <c r="D6660" s="87" t="s">
        <v>16560</v>
      </c>
      <c r="E6660" s="103">
        <v>4.99</v>
      </c>
    </row>
    <row r="6661" spans="2:5" ht="50.1" customHeight="1">
      <c r="B6661" s="100">
        <v>325</v>
      </c>
      <c r="C6661" s="105" t="s">
        <v>16800</v>
      </c>
      <c r="D6661" s="87" t="s">
        <v>16560</v>
      </c>
      <c r="E6661" s="103">
        <v>1.93</v>
      </c>
    </row>
    <row r="6662" spans="2:5" ht="50.1" customHeight="1">
      <c r="B6662" s="100">
        <v>20326</v>
      </c>
      <c r="C6662" s="105" t="s">
        <v>16801</v>
      </c>
      <c r="D6662" s="87" t="s">
        <v>16560</v>
      </c>
      <c r="E6662" s="103">
        <v>5.18</v>
      </c>
    </row>
    <row r="6663" spans="2:5" ht="50.1" customHeight="1">
      <c r="B6663" s="100">
        <v>329</v>
      </c>
      <c r="C6663" s="105" t="s">
        <v>16802</v>
      </c>
      <c r="D6663" s="87" t="s">
        <v>16560</v>
      </c>
      <c r="E6663" s="103">
        <v>6.38</v>
      </c>
    </row>
    <row r="6664" spans="2:5" ht="50.1" customHeight="1">
      <c r="B6664" s="100">
        <v>308</v>
      </c>
      <c r="C6664" s="105" t="s">
        <v>16803</v>
      </c>
      <c r="D6664" s="87" t="s">
        <v>16560</v>
      </c>
      <c r="E6664" s="103">
        <v>21.51</v>
      </c>
    </row>
    <row r="6665" spans="2:5" ht="50.1" customHeight="1">
      <c r="B6665" s="100">
        <v>39642</v>
      </c>
      <c r="C6665" s="105" t="s">
        <v>16804</v>
      </c>
      <c r="D6665" s="87" t="s">
        <v>16560</v>
      </c>
      <c r="E6665" s="103">
        <v>1.3</v>
      </c>
    </row>
    <row r="6666" spans="2:5" ht="50.1" customHeight="1">
      <c r="B6666" s="100">
        <v>39641</v>
      </c>
      <c r="C6666" s="105" t="s">
        <v>16805</v>
      </c>
      <c r="D6666" s="87" t="s">
        <v>16560</v>
      </c>
      <c r="E6666" s="103">
        <v>0.91</v>
      </c>
    </row>
    <row r="6667" spans="2:5" ht="50.1" customHeight="1">
      <c r="B6667" s="100">
        <v>39643</v>
      </c>
      <c r="C6667" s="105" t="s">
        <v>16806</v>
      </c>
      <c r="D6667" s="87" t="s">
        <v>16560</v>
      </c>
      <c r="E6667" s="103">
        <v>3.62</v>
      </c>
    </row>
    <row r="6668" spans="2:5" ht="50.1" customHeight="1">
      <c r="B6668" s="100">
        <v>39644</v>
      </c>
      <c r="C6668" s="105" t="s">
        <v>16807</v>
      </c>
      <c r="D6668" s="87" t="s">
        <v>16560</v>
      </c>
      <c r="E6668" s="103">
        <v>4.68</v>
      </c>
    </row>
    <row r="6669" spans="2:5" ht="50.1" customHeight="1">
      <c r="B6669" s="100">
        <v>39645</v>
      </c>
      <c r="C6669" s="105" t="s">
        <v>16808</v>
      </c>
      <c r="D6669" s="87" t="s">
        <v>16560</v>
      </c>
      <c r="E6669" s="103">
        <v>6.05</v>
      </c>
    </row>
    <row r="6670" spans="2:5" ht="50.1" customHeight="1">
      <c r="B6670" s="100">
        <v>12548</v>
      </c>
      <c r="C6670" s="105" t="s">
        <v>16809</v>
      </c>
      <c r="D6670" s="87" t="s">
        <v>16560</v>
      </c>
      <c r="E6670" s="103">
        <v>76.45</v>
      </c>
    </row>
    <row r="6671" spans="2:5" ht="50.1" customHeight="1">
      <c r="B6671" s="100">
        <v>13113</v>
      </c>
      <c r="C6671" s="105" t="s">
        <v>16810</v>
      </c>
      <c r="D6671" s="87" t="s">
        <v>16560</v>
      </c>
      <c r="E6671" s="103">
        <v>31.33</v>
      </c>
    </row>
    <row r="6672" spans="2:5" ht="50.1" customHeight="1">
      <c r="B6672" s="100">
        <v>13114</v>
      </c>
      <c r="C6672" s="105" t="s">
        <v>16811</v>
      </c>
      <c r="D6672" s="87" t="s">
        <v>16560</v>
      </c>
      <c r="E6672" s="103">
        <v>38.14</v>
      </c>
    </row>
    <row r="6673" spans="2:5" ht="50.1" customHeight="1">
      <c r="B6673" s="100">
        <v>12530</v>
      </c>
      <c r="C6673" s="105" t="s">
        <v>16812</v>
      </c>
      <c r="D6673" s="87" t="s">
        <v>16560</v>
      </c>
      <c r="E6673" s="103">
        <v>46.48</v>
      </c>
    </row>
    <row r="6674" spans="2:5" ht="50.1" customHeight="1">
      <c r="B6674" s="100">
        <v>12531</v>
      </c>
      <c r="C6674" s="105" t="s">
        <v>16813</v>
      </c>
      <c r="D6674" s="87" t="s">
        <v>16560</v>
      </c>
      <c r="E6674" s="103">
        <v>51.98</v>
      </c>
    </row>
    <row r="6675" spans="2:5" ht="50.1" customHeight="1">
      <c r="B6675" s="100">
        <v>12532</v>
      </c>
      <c r="C6675" s="105" t="s">
        <v>16814</v>
      </c>
      <c r="D6675" s="87" t="s">
        <v>16560</v>
      </c>
      <c r="E6675" s="103">
        <v>63.57</v>
      </c>
    </row>
    <row r="6676" spans="2:5" ht="50.1" customHeight="1">
      <c r="B6676" s="100">
        <v>12533</v>
      </c>
      <c r="C6676" s="105" t="s">
        <v>16815</v>
      </c>
      <c r="D6676" s="87" t="s">
        <v>16560</v>
      </c>
      <c r="E6676" s="103">
        <v>75.83</v>
      </c>
    </row>
    <row r="6677" spans="2:5" ht="50.1" customHeight="1">
      <c r="B6677" s="100">
        <v>12544</v>
      </c>
      <c r="C6677" s="105" t="s">
        <v>16816</v>
      </c>
      <c r="D6677" s="87" t="s">
        <v>16560</v>
      </c>
      <c r="E6677" s="103">
        <v>92.64</v>
      </c>
    </row>
    <row r="6678" spans="2:5" ht="50.1" customHeight="1">
      <c r="B6678" s="100">
        <v>12546</v>
      </c>
      <c r="C6678" s="105" t="s">
        <v>16817</v>
      </c>
      <c r="D6678" s="87" t="s">
        <v>16560</v>
      </c>
      <c r="E6678" s="103">
        <v>95.89</v>
      </c>
    </row>
    <row r="6679" spans="2:5" ht="50.1" customHeight="1">
      <c r="B6679" s="100">
        <v>12547</v>
      </c>
      <c r="C6679" s="105" t="s">
        <v>16818</v>
      </c>
      <c r="D6679" s="87" t="s">
        <v>16560</v>
      </c>
      <c r="E6679" s="103">
        <v>111.52</v>
      </c>
    </row>
    <row r="6680" spans="2:5" ht="50.1" customHeight="1">
      <c r="B6680" s="100">
        <v>12551</v>
      </c>
      <c r="C6680" s="105" t="s">
        <v>16819</v>
      </c>
      <c r="D6680" s="87" t="s">
        <v>16560</v>
      </c>
      <c r="E6680" s="103">
        <v>121.43</v>
      </c>
    </row>
    <row r="6681" spans="2:5" ht="50.1" customHeight="1">
      <c r="B6681" s="100">
        <v>12563</v>
      </c>
      <c r="C6681" s="105" t="s">
        <v>16820</v>
      </c>
      <c r="D6681" s="87" t="s">
        <v>16560</v>
      </c>
      <c r="E6681" s="103">
        <v>190.73</v>
      </c>
    </row>
    <row r="6682" spans="2:5" ht="50.1" customHeight="1">
      <c r="B6682" s="100">
        <v>12565</v>
      </c>
      <c r="C6682" s="105" t="s">
        <v>16821</v>
      </c>
      <c r="D6682" s="87" t="s">
        <v>16560</v>
      </c>
      <c r="E6682" s="103">
        <v>300.14</v>
      </c>
    </row>
    <row r="6683" spans="2:5" ht="50.1" customHeight="1">
      <c r="B6683" s="100">
        <v>12567</v>
      </c>
      <c r="C6683" s="105" t="s">
        <v>16822</v>
      </c>
      <c r="D6683" s="87" t="s">
        <v>16560</v>
      </c>
      <c r="E6683" s="103">
        <v>390.55</v>
      </c>
    </row>
    <row r="6684" spans="2:5" ht="50.1" customHeight="1">
      <c r="B6684" s="100">
        <v>12568</v>
      </c>
      <c r="C6684" s="105" t="s">
        <v>16823</v>
      </c>
      <c r="D6684" s="87" t="s">
        <v>16560</v>
      </c>
      <c r="E6684" s="103">
        <v>644.86</v>
      </c>
    </row>
    <row r="6685" spans="2:5" ht="50.1" customHeight="1">
      <c r="B6685" s="100">
        <v>11789</v>
      </c>
      <c r="C6685" s="105" t="s">
        <v>16824</v>
      </c>
      <c r="D6685" s="87" t="s">
        <v>16560</v>
      </c>
      <c r="E6685" s="103">
        <v>0.65</v>
      </c>
    </row>
    <row r="6686" spans="2:5" ht="50.1" customHeight="1">
      <c r="B6686" s="100">
        <v>20975</v>
      </c>
      <c r="C6686" s="105" t="s">
        <v>16825</v>
      </c>
      <c r="D6686" s="87" t="s">
        <v>16560</v>
      </c>
      <c r="E6686" s="103">
        <v>6.87</v>
      </c>
    </row>
    <row r="6687" spans="2:5" ht="50.1" customHeight="1">
      <c r="B6687" s="100">
        <v>20976</v>
      </c>
      <c r="C6687" s="105" t="s">
        <v>16826</v>
      </c>
      <c r="D6687" s="87" t="s">
        <v>16560</v>
      </c>
      <c r="E6687" s="103">
        <v>10.38</v>
      </c>
    </row>
    <row r="6688" spans="2:5" ht="50.1" customHeight="1">
      <c r="B6688" s="100">
        <v>40340</v>
      </c>
      <c r="C6688" s="105" t="s">
        <v>16827</v>
      </c>
      <c r="D6688" s="87" t="s">
        <v>16560</v>
      </c>
      <c r="E6688" s="103">
        <v>50.58</v>
      </c>
    </row>
    <row r="6689" spans="2:5" ht="50.1" customHeight="1">
      <c r="B6689" s="100">
        <v>40341</v>
      </c>
      <c r="C6689" s="105" t="s">
        <v>16828</v>
      </c>
      <c r="D6689" s="87" t="s">
        <v>16560</v>
      </c>
      <c r="E6689" s="103">
        <v>59.89</v>
      </c>
    </row>
    <row r="6690" spans="2:5" ht="50.1" customHeight="1">
      <c r="B6690" s="100">
        <v>40342</v>
      </c>
      <c r="C6690" s="105" t="s">
        <v>16829</v>
      </c>
      <c r="D6690" s="87" t="s">
        <v>16560</v>
      </c>
      <c r="E6690" s="103">
        <v>75.930000000000007</v>
      </c>
    </row>
    <row r="6691" spans="2:5" ht="50.1" customHeight="1">
      <c r="B6691" s="100">
        <v>40343</v>
      </c>
      <c r="C6691" s="105" t="s">
        <v>16830</v>
      </c>
      <c r="D6691" s="87" t="s">
        <v>16560</v>
      </c>
      <c r="E6691" s="103">
        <v>93.15</v>
      </c>
    </row>
    <row r="6692" spans="2:5" ht="50.1" customHeight="1">
      <c r="B6692" s="100">
        <v>40344</v>
      </c>
      <c r="C6692" s="105" t="s">
        <v>16831</v>
      </c>
      <c r="D6692" s="87" t="s">
        <v>16560</v>
      </c>
      <c r="E6692" s="103">
        <v>98.49</v>
      </c>
    </row>
    <row r="6693" spans="2:5" ht="50.1" customHeight="1">
      <c r="B6693" s="100">
        <v>40345</v>
      </c>
      <c r="C6693" s="105" t="s">
        <v>16832</v>
      </c>
      <c r="D6693" s="87" t="s">
        <v>16560</v>
      </c>
      <c r="E6693" s="103">
        <v>122.97</v>
      </c>
    </row>
    <row r="6694" spans="2:5" ht="50.1" customHeight="1">
      <c r="B6694" s="100">
        <v>40346</v>
      </c>
      <c r="C6694" s="105" t="s">
        <v>16833</v>
      </c>
      <c r="D6694" s="87" t="s">
        <v>16560</v>
      </c>
      <c r="E6694" s="103">
        <v>115.68</v>
      </c>
    </row>
    <row r="6695" spans="2:5" ht="50.1" customHeight="1">
      <c r="B6695" s="87">
        <v>40347</v>
      </c>
      <c r="C6695" s="105" t="s">
        <v>16834</v>
      </c>
      <c r="D6695" s="87" t="s">
        <v>16560</v>
      </c>
      <c r="E6695" s="103">
        <v>143.03</v>
      </c>
    </row>
    <row r="6696" spans="2:5" ht="50.1" customHeight="1">
      <c r="B6696" s="87">
        <v>38840</v>
      </c>
      <c r="C6696" s="105" t="s">
        <v>16835</v>
      </c>
      <c r="D6696" s="87" t="s">
        <v>16560</v>
      </c>
      <c r="E6696" s="103">
        <v>2.12</v>
      </c>
    </row>
    <row r="6697" spans="2:5" ht="50.1" customHeight="1">
      <c r="B6697" s="87">
        <v>38841</v>
      </c>
      <c r="C6697" s="105" t="s">
        <v>16836</v>
      </c>
      <c r="D6697" s="87" t="s">
        <v>16560</v>
      </c>
      <c r="E6697" s="103">
        <v>2.35</v>
      </c>
    </row>
    <row r="6698" spans="2:5" ht="50.1" customHeight="1">
      <c r="B6698" s="87">
        <v>38842</v>
      </c>
      <c r="C6698" s="105" t="s">
        <v>16837</v>
      </c>
      <c r="D6698" s="87" t="s">
        <v>16560</v>
      </c>
      <c r="E6698" s="104">
        <v>4.6500000000000004</v>
      </c>
    </row>
    <row r="6699" spans="2:5" ht="50.1" customHeight="1">
      <c r="B6699" s="87">
        <v>38843</v>
      </c>
      <c r="C6699" s="105" t="s">
        <v>16838</v>
      </c>
      <c r="D6699" s="87" t="s">
        <v>16560</v>
      </c>
      <c r="E6699" s="104">
        <v>7.26</v>
      </c>
    </row>
    <row r="6700" spans="2:5" ht="50.1" customHeight="1">
      <c r="B6700" s="87">
        <v>13761</v>
      </c>
      <c r="C6700" s="105" t="s">
        <v>16839</v>
      </c>
      <c r="D6700" s="87" t="s">
        <v>16560</v>
      </c>
      <c r="E6700" s="104">
        <v>3218.38</v>
      </c>
    </row>
    <row r="6701" spans="2:5" ht="50.1" customHeight="1">
      <c r="B6701" s="87">
        <v>12888</v>
      </c>
      <c r="C6701" s="105" t="s">
        <v>16840</v>
      </c>
      <c r="D6701" s="87" t="s">
        <v>16841</v>
      </c>
      <c r="E6701" s="103">
        <v>105.03</v>
      </c>
    </row>
    <row r="6702" spans="2:5" ht="50.1" customHeight="1">
      <c r="B6702" s="87">
        <v>12889</v>
      </c>
      <c r="C6702" s="105" t="s">
        <v>16842</v>
      </c>
      <c r="D6702" s="87" t="s">
        <v>16841</v>
      </c>
      <c r="E6702" s="104">
        <v>68.59</v>
      </c>
    </row>
    <row r="6703" spans="2:5" ht="50.1" customHeight="1">
      <c r="B6703" s="87">
        <v>4814</v>
      </c>
      <c r="C6703" s="105" t="s">
        <v>16843</v>
      </c>
      <c r="D6703" s="87" t="s">
        <v>16560</v>
      </c>
      <c r="E6703" s="104">
        <v>121.67</v>
      </c>
    </row>
    <row r="6704" spans="2:5" ht="50.1" customHeight="1">
      <c r="B6704" s="87">
        <v>25967</v>
      </c>
      <c r="C6704" s="105" t="s">
        <v>16844</v>
      </c>
      <c r="D6704" s="87" t="s">
        <v>16560</v>
      </c>
      <c r="E6704" s="104">
        <v>1661.94</v>
      </c>
    </row>
    <row r="6705" spans="2:5" ht="50.1" customHeight="1">
      <c r="B6705" s="87">
        <v>6122</v>
      </c>
      <c r="C6705" s="105" t="s">
        <v>16845</v>
      </c>
      <c r="D6705" s="87" t="s">
        <v>16557</v>
      </c>
      <c r="E6705" s="104">
        <v>15.36</v>
      </c>
    </row>
    <row r="6706" spans="2:5" ht="50.1" customHeight="1">
      <c r="B6706" s="87">
        <v>40810</v>
      </c>
      <c r="C6706" s="105" t="s">
        <v>16846</v>
      </c>
      <c r="D6706" s="87" t="s">
        <v>16746</v>
      </c>
      <c r="E6706" s="103">
        <v>2718.43</v>
      </c>
    </row>
    <row r="6707" spans="2:5" ht="50.1" customHeight="1">
      <c r="B6707" s="87">
        <v>21100</v>
      </c>
      <c r="C6707" s="105" t="s">
        <v>16847</v>
      </c>
      <c r="D6707" s="87" t="s">
        <v>16560</v>
      </c>
      <c r="E6707" s="104">
        <v>2344.5700000000002</v>
      </c>
    </row>
    <row r="6708" spans="2:5" ht="50.1" customHeight="1">
      <c r="B6708" s="87">
        <v>11816</v>
      </c>
      <c r="C6708" s="105" t="s">
        <v>16848</v>
      </c>
      <c r="D6708" s="87" t="s">
        <v>16560</v>
      </c>
      <c r="E6708" s="104">
        <v>2500</v>
      </c>
    </row>
    <row r="6709" spans="2:5" ht="50.1" customHeight="1">
      <c r="B6709" s="87">
        <v>11814</v>
      </c>
      <c r="C6709" s="105" t="s">
        <v>16849</v>
      </c>
      <c r="D6709" s="87" t="s">
        <v>16560</v>
      </c>
      <c r="E6709" s="104">
        <v>5441.87</v>
      </c>
    </row>
    <row r="6710" spans="2:5" ht="50.1" customHeight="1">
      <c r="B6710" s="87">
        <v>14186</v>
      </c>
      <c r="C6710" s="105" t="s">
        <v>16850</v>
      </c>
      <c r="D6710" s="87" t="s">
        <v>16560</v>
      </c>
      <c r="E6710" s="104">
        <v>6833</v>
      </c>
    </row>
    <row r="6711" spans="2:5" ht="50.1" customHeight="1">
      <c r="B6711" s="87">
        <v>14185</v>
      </c>
      <c r="C6711" s="105" t="s">
        <v>16851</v>
      </c>
      <c r="D6711" s="87" t="s">
        <v>16560</v>
      </c>
      <c r="E6711" s="104">
        <v>8851.4</v>
      </c>
    </row>
    <row r="6712" spans="2:5" ht="50.1" customHeight="1">
      <c r="B6712" s="100">
        <v>11811</v>
      </c>
      <c r="C6712" s="105" t="s">
        <v>16852</v>
      </c>
      <c r="D6712" s="87" t="s">
        <v>16560</v>
      </c>
      <c r="E6712" s="103">
        <v>3384.44</v>
      </c>
    </row>
    <row r="6713" spans="2:5" ht="50.1" customHeight="1">
      <c r="B6713" s="100">
        <v>26038</v>
      </c>
      <c r="C6713" s="105" t="s">
        <v>16853</v>
      </c>
      <c r="D6713" s="87" t="s">
        <v>16560</v>
      </c>
      <c r="E6713" s="103">
        <v>202992.51</v>
      </c>
    </row>
    <row r="6714" spans="2:5" ht="50.1" customHeight="1">
      <c r="B6714" s="100">
        <v>34482</v>
      </c>
      <c r="C6714" s="105" t="s">
        <v>16854</v>
      </c>
      <c r="D6714" s="87" t="s">
        <v>16560</v>
      </c>
      <c r="E6714" s="103">
        <v>3992.22</v>
      </c>
    </row>
    <row r="6715" spans="2:5" ht="50.1" customHeight="1">
      <c r="B6715" s="100">
        <v>34469</v>
      </c>
      <c r="C6715" s="105" t="s">
        <v>16855</v>
      </c>
      <c r="D6715" s="87" t="s">
        <v>16560</v>
      </c>
      <c r="E6715" s="104">
        <v>6175.47</v>
      </c>
    </row>
    <row r="6716" spans="2:5" ht="50.1" customHeight="1">
      <c r="B6716" s="100">
        <v>34472</v>
      </c>
      <c r="C6716" s="105" t="s">
        <v>16856</v>
      </c>
      <c r="D6716" s="87" t="s">
        <v>16560</v>
      </c>
      <c r="E6716" s="104">
        <v>1900</v>
      </c>
    </row>
    <row r="6717" spans="2:5" ht="50.1" customHeight="1">
      <c r="B6717" s="100">
        <v>34476</v>
      </c>
      <c r="C6717" s="105" t="s">
        <v>16857</v>
      </c>
      <c r="D6717" s="87" t="s">
        <v>16560</v>
      </c>
      <c r="E6717" s="103">
        <v>3220.77</v>
      </c>
    </row>
    <row r="6718" spans="2:5" ht="50.1" customHeight="1">
      <c r="B6718" s="100">
        <v>34477</v>
      </c>
      <c r="C6718" s="105" t="s">
        <v>16858</v>
      </c>
      <c r="D6718" s="87" t="s">
        <v>16560</v>
      </c>
      <c r="E6718" s="103">
        <v>4274.58</v>
      </c>
    </row>
    <row r="6719" spans="2:5" ht="50.1" customHeight="1">
      <c r="B6719" s="100">
        <v>42425</v>
      </c>
      <c r="C6719" s="105" t="s">
        <v>21888</v>
      </c>
      <c r="D6719" s="87" t="s">
        <v>16560</v>
      </c>
      <c r="E6719" s="103">
        <v>1782.38</v>
      </c>
    </row>
    <row r="6720" spans="2:5" ht="50.1" customHeight="1">
      <c r="B6720" s="100">
        <v>42422</v>
      </c>
      <c r="C6720" s="105" t="s">
        <v>21889</v>
      </c>
      <c r="D6720" s="87" t="s">
        <v>16560</v>
      </c>
      <c r="E6720" s="103">
        <v>2646</v>
      </c>
    </row>
    <row r="6721" spans="2:5" ht="50.1" customHeight="1">
      <c r="B6721" s="100">
        <v>42424</v>
      </c>
      <c r="C6721" s="105" t="s">
        <v>21890</v>
      </c>
      <c r="D6721" s="87" t="s">
        <v>16560</v>
      </c>
      <c r="E6721" s="104">
        <v>1591.82</v>
      </c>
    </row>
    <row r="6722" spans="2:5" ht="50.1" customHeight="1">
      <c r="B6722" s="100">
        <v>42416</v>
      </c>
      <c r="C6722" s="105" t="s">
        <v>21891</v>
      </c>
      <c r="D6722" s="87" t="s">
        <v>16560</v>
      </c>
      <c r="E6722" s="104">
        <v>6862.15</v>
      </c>
    </row>
    <row r="6723" spans="2:5" ht="50.1" customHeight="1">
      <c r="B6723" s="100">
        <v>42417</v>
      </c>
      <c r="C6723" s="105" t="s">
        <v>21892</v>
      </c>
      <c r="D6723" s="87" t="s">
        <v>16560</v>
      </c>
      <c r="E6723" s="103">
        <v>7693.03</v>
      </c>
    </row>
    <row r="6724" spans="2:5" ht="50.1" customHeight="1">
      <c r="B6724" s="100">
        <v>42419</v>
      </c>
      <c r="C6724" s="105" t="s">
        <v>21893</v>
      </c>
      <c r="D6724" s="87" t="s">
        <v>16560</v>
      </c>
      <c r="E6724" s="104">
        <v>8691.49</v>
      </c>
    </row>
    <row r="6725" spans="2:5" ht="50.1" customHeight="1">
      <c r="B6725" s="100">
        <v>42420</v>
      </c>
      <c r="C6725" s="105" t="s">
        <v>21894</v>
      </c>
      <c r="D6725" s="87" t="s">
        <v>16560</v>
      </c>
      <c r="E6725" s="104">
        <v>11945.81</v>
      </c>
    </row>
    <row r="6726" spans="2:5" ht="50.1" customHeight="1">
      <c r="B6726" s="100">
        <v>42421</v>
      </c>
      <c r="C6726" s="105" t="s">
        <v>21895</v>
      </c>
      <c r="D6726" s="87" t="s">
        <v>16560</v>
      </c>
      <c r="E6726" s="104">
        <v>14493.33</v>
      </c>
    </row>
    <row r="6727" spans="2:5" ht="50.1" customHeight="1">
      <c r="B6727" s="100">
        <v>39556</v>
      </c>
      <c r="C6727" s="105" t="s">
        <v>21896</v>
      </c>
      <c r="D6727" s="87" t="s">
        <v>16560</v>
      </c>
      <c r="E6727" s="103">
        <v>5033.21</v>
      </c>
    </row>
    <row r="6728" spans="2:5" ht="50.1" customHeight="1">
      <c r="B6728" s="100">
        <v>39557</v>
      </c>
      <c r="C6728" s="105" t="s">
        <v>21897</v>
      </c>
      <c r="D6728" s="87" t="s">
        <v>16560</v>
      </c>
      <c r="E6728" s="104">
        <v>5419.67</v>
      </c>
    </row>
    <row r="6729" spans="2:5" ht="50.1" customHeight="1">
      <c r="B6729" s="100">
        <v>39558</v>
      </c>
      <c r="C6729" s="105" t="s">
        <v>21898</v>
      </c>
      <c r="D6729" s="87" t="s">
        <v>16560</v>
      </c>
      <c r="E6729" s="104">
        <v>5558.39</v>
      </c>
    </row>
    <row r="6730" spans="2:5" ht="50.1" customHeight="1">
      <c r="B6730" s="100">
        <v>39559</v>
      </c>
      <c r="C6730" s="105" t="s">
        <v>21899</v>
      </c>
      <c r="D6730" s="87" t="s">
        <v>16560</v>
      </c>
      <c r="E6730" s="104">
        <v>8009.23</v>
      </c>
    </row>
    <row r="6731" spans="2:5" ht="50.1" customHeight="1">
      <c r="B6731" s="100">
        <v>39560</v>
      </c>
      <c r="C6731" s="105" t="s">
        <v>21900</v>
      </c>
      <c r="D6731" s="87" t="s">
        <v>16560</v>
      </c>
      <c r="E6731" s="104">
        <v>9265.89</v>
      </c>
    </row>
    <row r="6732" spans="2:5" ht="50.1" customHeight="1">
      <c r="B6732" s="100">
        <v>39561</v>
      </c>
      <c r="C6732" s="105" t="s">
        <v>21901</v>
      </c>
      <c r="D6732" s="87" t="s">
        <v>16560</v>
      </c>
      <c r="E6732" s="104">
        <v>9693.31</v>
      </c>
    </row>
    <row r="6733" spans="2:5" ht="50.1" customHeight="1">
      <c r="B6733" s="100">
        <v>39555</v>
      </c>
      <c r="C6733" s="105" t="s">
        <v>21902</v>
      </c>
      <c r="D6733" s="87" t="s">
        <v>16560</v>
      </c>
      <c r="E6733" s="104">
        <v>1547.4</v>
      </c>
    </row>
    <row r="6734" spans="2:5" ht="50.1" customHeight="1">
      <c r="B6734" s="100">
        <v>39548</v>
      </c>
      <c r="C6734" s="105" t="s">
        <v>21903</v>
      </c>
      <c r="D6734" s="87" t="s">
        <v>16560</v>
      </c>
      <c r="E6734" s="104">
        <v>2295.2800000000002</v>
      </c>
    </row>
    <row r="6735" spans="2:5" ht="50.1" customHeight="1">
      <c r="B6735" s="100">
        <v>39554</v>
      </c>
      <c r="C6735" s="105" t="s">
        <v>21904</v>
      </c>
      <c r="D6735" s="87" t="s">
        <v>16560</v>
      </c>
      <c r="E6735" s="104">
        <v>3035.16</v>
      </c>
    </row>
    <row r="6736" spans="2:5" ht="50.1" customHeight="1">
      <c r="B6736" s="100">
        <v>39550</v>
      </c>
      <c r="C6736" s="105" t="s">
        <v>21905</v>
      </c>
      <c r="D6736" s="87" t="s">
        <v>16560</v>
      </c>
      <c r="E6736" s="104">
        <v>1276.3800000000001</v>
      </c>
    </row>
    <row r="6737" spans="2:5" ht="50.1" customHeight="1">
      <c r="B6737" s="100">
        <v>39551</v>
      </c>
      <c r="C6737" s="105" t="s">
        <v>21906</v>
      </c>
      <c r="D6737" s="87" t="s">
        <v>16560</v>
      </c>
      <c r="E6737" s="104">
        <v>1349.34</v>
      </c>
    </row>
    <row r="6738" spans="2:5" ht="50.1" customHeight="1">
      <c r="B6738" s="100">
        <v>39580</v>
      </c>
      <c r="C6738" s="105" t="s">
        <v>16859</v>
      </c>
      <c r="D6738" s="87" t="s">
        <v>16560</v>
      </c>
      <c r="E6738" s="104">
        <v>57646.33</v>
      </c>
    </row>
    <row r="6739" spans="2:5" ht="50.1" customHeight="1">
      <c r="B6739" s="100">
        <v>39577</v>
      </c>
      <c r="C6739" s="105" t="s">
        <v>16860</v>
      </c>
      <c r="D6739" s="87" t="s">
        <v>16560</v>
      </c>
      <c r="E6739" s="104">
        <v>25616.89</v>
      </c>
    </row>
    <row r="6740" spans="2:5" ht="50.1" customHeight="1">
      <c r="B6740" s="100">
        <v>39578</v>
      </c>
      <c r="C6740" s="105" t="s">
        <v>16861</v>
      </c>
      <c r="D6740" s="87" t="s">
        <v>16560</v>
      </c>
      <c r="E6740" s="104">
        <v>30973.4</v>
      </c>
    </row>
    <row r="6741" spans="2:5" ht="50.1" customHeight="1">
      <c r="B6741" s="100">
        <v>39579</v>
      </c>
      <c r="C6741" s="105" t="s">
        <v>16862</v>
      </c>
      <c r="D6741" s="87" t="s">
        <v>16560</v>
      </c>
      <c r="E6741" s="104">
        <v>33877.97</v>
      </c>
    </row>
    <row r="6742" spans="2:5" ht="50.1" customHeight="1">
      <c r="B6742" s="100">
        <v>39826</v>
      </c>
      <c r="C6742" s="105" t="s">
        <v>21907</v>
      </c>
      <c r="D6742" s="87" t="s">
        <v>16560</v>
      </c>
      <c r="E6742" s="104">
        <v>4160.83</v>
      </c>
    </row>
    <row r="6743" spans="2:5" ht="50.1" customHeight="1">
      <c r="B6743" s="100">
        <v>10700</v>
      </c>
      <c r="C6743" s="105" t="s">
        <v>16863</v>
      </c>
      <c r="D6743" s="87" t="s">
        <v>16560</v>
      </c>
      <c r="E6743" s="104">
        <v>13610.99</v>
      </c>
    </row>
    <row r="6744" spans="2:5" ht="50.1" customHeight="1">
      <c r="B6744" s="100">
        <v>346</v>
      </c>
      <c r="C6744" s="105" t="s">
        <v>16864</v>
      </c>
      <c r="D6744" s="87" t="s">
        <v>16617</v>
      </c>
      <c r="E6744" s="104">
        <v>13.14</v>
      </c>
    </row>
    <row r="6745" spans="2:5" ht="50.1" customHeight="1">
      <c r="B6745" s="100">
        <v>3312</v>
      </c>
      <c r="C6745" s="105" t="s">
        <v>16865</v>
      </c>
      <c r="D6745" s="87" t="s">
        <v>16617</v>
      </c>
      <c r="E6745" s="104">
        <v>13.15</v>
      </c>
    </row>
    <row r="6746" spans="2:5" ht="50.1" customHeight="1">
      <c r="B6746" s="100">
        <v>339</v>
      </c>
      <c r="C6746" s="105" t="s">
        <v>16866</v>
      </c>
      <c r="D6746" s="87" t="s">
        <v>16566</v>
      </c>
      <c r="E6746" s="104">
        <v>0.63</v>
      </c>
    </row>
    <row r="6747" spans="2:5" ht="50.1" customHeight="1">
      <c r="B6747" s="100">
        <v>340</v>
      </c>
      <c r="C6747" s="105" t="s">
        <v>16867</v>
      </c>
      <c r="D6747" s="87" t="s">
        <v>16566</v>
      </c>
      <c r="E6747" s="104">
        <v>0.87</v>
      </c>
    </row>
    <row r="6748" spans="2:5" ht="50.1" customHeight="1">
      <c r="B6748" s="100">
        <v>338</v>
      </c>
      <c r="C6748" s="105" t="s">
        <v>16868</v>
      </c>
      <c r="D6748" s="87" t="s">
        <v>16617</v>
      </c>
      <c r="E6748" s="104">
        <v>16.54</v>
      </c>
    </row>
    <row r="6749" spans="2:5" ht="50.1" customHeight="1">
      <c r="B6749" s="100">
        <v>334</v>
      </c>
      <c r="C6749" s="105" t="s">
        <v>16869</v>
      </c>
      <c r="D6749" s="87" t="s">
        <v>16617</v>
      </c>
      <c r="E6749" s="104">
        <v>11.89</v>
      </c>
    </row>
    <row r="6750" spans="2:5" ht="50.1" customHeight="1">
      <c r="B6750" s="100">
        <v>335</v>
      </c>
      <c r="C6750" s="105" t="s">
        <v>16870</v>
      </c>
      <c r="D6750" s="87" t="s">
        <v>16617</v>
      </c>
      <c r="E6750" s="104">
        <v>10.89</v>
      </c>
    </row>
    <row r="6751" spans="2:5" ht="50.1" customHeight="1">
      <c r="B6751" s="100">
        <v>342</v>
      </c>
      <c r="C6751" s="105" t="s">
        <v>16871</v>
      </c>
      <c r="D6751" s="87" t="s">
        <v>16617</v>
      </c>
      <c r="E6751" s="104">
        <v>12.31</v>
      </c>
    </row>
    <row r="6752" spans="2:5" ht="50.1" customHeight="1">
      <c r="B6752" s="100">
        <v>333</v>
      </c>
      <c r="C6752" s="105" t="s">
        <v>16872</v>
      </c>
      <c r="D6752" s="87" t="s">
        <v>16617</v>
      </c>
      <c r="E6752" s="104">
        <v>12.6</v>
      </c>
    </row>
    <row r="6753" spans="2:5" ht="50.1" customHeight="1">
      <c r="B6753" s="100">
        <v>343</v>
      </c>
      <c r="C6753" s="105" t="s">
        <v>16873</v>
      </c>
      <c r="D6753" s="87" t="s">
        <v>16566</v>
      </c>
      <c r="E6753" s="104">
        <v>0.34</v>
      </c>
    </row>
    <row r="6754" spans="2:5" ht="50.1" customHeight="1">
      <c r="B6754" s="100">
        <v>344</v>
      </c>
      <c r="C6754" s="105" t="s">
        <v>16874</v>
      </c>
      <c r="D6754" s="87" t="s">
        <v>16617</v>
      </c>
      <c r="E6754" s="104">
        <v>13.63</v>
      </c>
    </row>
    <row r="6755" spans="2:5" ht="50.1" customHeight="1">
      <c r="B6755" s="100">
        <v>341</v>
      </c>
      <c r="C6755" s="105" t="s">
        <v>16875</v>
      </c>
      <c r="D6755" s="87" t="s">
        <v>16566</v>
      </c>
      <c r="E6755" s="104">
        <v>0.16</v>
      </c>
    </row>
    <row r="6756" spans="2:5" ht="50.1" customHeight="1">
      <c r="B6756" s="100">
        <v>345</v>
      </c>
      <c r="C6756" s="105" t="s">
        <v>16875</v>
      </c>
      <c r="D6756" s="87" t="s">
        <v>16617</v>
      </c>
      <c r="E6756" s="104">
        <v>16.649999999999999</v>
      </c>
    </row>
    <row r="6757" spans="2:5" ht="50.1" customHeight="1">
      <c r="B6757" s="100">
        <v>11107</v>
      </c>
      <c r="C6757" s="105" t="s">
        <v>16876</v>
      </c>
      <c r="D6757" s="87" t="s">
        <v>16617</v>
      </c>
      <c r="E6757" s="104">
        <v>10.82</v>
      </c>
    </row>
    <row r="6758" spans="2:5" ht="50.1" customHeight="1">
      <c r="B6758" s="100">
        <v>3313</v>
      </c>
      <c r="C6758" s="105" t="s">
        <v>21838</v>
      </c>
      <c r="D6758" s="87" t="s">
        <v>16617</v>
      </c>
      <c r="E6758" s="104">
        <v>16.920000000000002</v>
      </c>
    </row>
    <row r="6759" spans="2:5" ht="50.1" customHeight="1">
      <c r="B6759" s="100">
        <v>34562</v>
      </c>
      <c r="C6759" s="105" t="s">
        <v>16877</v>
      </c>
      <c r="D6759" s="87" t="s">
        <v>16617</v>
      </c>
      <c r="E6759" s="104">
        <v>10.35</v>
      </c>
    </row>
    <row r="6760" spans="2:5" ht="50.1" customHeight="1">
      <c r="B6760" s="100">
        <v>337</v>
      </c>
      <c r="C6760" s="105" t="s">
        <v>16878</v>
      </c>
      <c r="D6760" s="87" t="s">
        <v>16617</v>
      </c>
      <c r="E6760" s="104">
        <v>10</v>
      </c>
    </row>
    <row r="6761" spans="2:5" ht="50.1" customHeight="1">
      <c r="B6761" s="100">
        <v>369</v>
      </c>
      <c r="C6761" s="105" t="s">
        <v>16879</v>
      </c>
      <c r="D6761" s="87" t="s">
        <v>16742</v>
      </c>
      <c r="E6761" s="104">
        <v>62.73</v>
      </c>
    </row>
    <row r="6762" spans="2:5" ht="50.1" customHeight="1">
      <c r="B6762" s="100">
        <v>366</v>
      </c>
      <c r="C6762" s="105" t="s">
        <v>16880</v>
      </c>
      <c r="D6762" s="87" t="s">
        <v>16742</v>
      </c>
      <c r="E6762" s="104">
        <v>71</v>
      </c>
    </row>
    <row r="6763" spans="2:5" ht="50.1" customHeight="1">
      <c r="B6763" s="100">
        <v>367</v>
      </c>
      <c r="C6763" s="105" t="s">
        <v>16881</v>
      </c>
      <c r="D6763" s="87" t="s">
        <v>16742</v>
      </c>
      <c r="E6763" s="104">
        <v>69</v>
      </c>
    </row>
    <row r="6764" spans="2:5" ht="50.1" customHeight="1">
      <c r="B6764" s="100">
        <v>370</v>
      </c>
      <c r="C6764" s="105" t="s">
        <v>16882</v>
      </c>
      <c r="D6764" s="87" t="s">
        <v>16742</v>
      </c>
      <c r="E6764" s="104">
        <v>66.67</v>
      </c>
    </row>
    <row r="6765" spans="2:5" ht="50.1" customHeight="1">
      <c r="B6765" s="100">
        <v>368</v>
      </c>
      <c r="C6765" s="105" t="s">
        <v>16883</v>
      </c>
      <c r="D6765" s="87" t="s">
        <v>16742</v>
      </c>
      <c r="E6765" s="104">
        <v>51.75</v>
      </c>
    </row>
    <row r="6766" spans="2:5" ht="50.1" customHeight="1">
      <c r="B6766" s="100">
        <v>11075</v>
      </c>
      <c r="C6766" s="105" t="s">
        <v>16884</v>
      </c>
      <c r="D6766" s="87" t="s">
        <v>16742</v>
      </c>
      <c r="E6766" s="104">
        <v>1129.8699999999999</v>
      </c>
    </row>
    <row r="6767" spans="2:5" ht="50.1" customHeight="1">
      <c r="B6767" s="100">
        <v>11076</v>
      </c>
      <c r="C6767" s="105" t="s">
        <v>16885</v>
      </c>
      <c r="D6767" s="87" t="s">
        <v>16742</v>
      </c>
      <c r="E6767" s="104">
        <v>86.25</v>
      </c>
    </row>
    <row r="6768" spans="2:5" ht="50.1" customHeight="1">
      <c r="B6768" s="100">
        <v>1381</v>
      </c>
      <c r="C6768" s="105" t="s">
        <v>16886</v>
      </c>
      <c r="D6768" s="87" t="s">
        <v>16617</v>
      </c>
      <c r="E6768" s="104">
        <v>0.4</v>
      </c>
    </row>
    <row r="6769" spans="2:5" ht="50.1" customHeight="1">
      <c r="B6769" s="100">
        <v>34353</v>
      </c>
      <c r="C6769" s="105" t="s">
        <v>16887</v>
      </c>
      <c r="D6769" s="87" t="s">
        <v>16617</v>
      </c>
      <c r="E6769" s="104">
        <v>0.8</v>
      </c>
    </row>
    <row r="6770" spans="2:5" ht="50.1" customHeight="1">
      <c r="B6770" s="100">
        <v>37595</v>
      </c>
      <c r="C6770" s="105" t="s">
        <v>16888</v>
      </c>
      <c r="D6770" s="87" t="s">
        <v>16617</v>
      </c>
      <c r="E6770" s="104">
        <v>1.22</v>
      </c>
    </row>
    <row r="6771" spans="2:5" ht="50.1" customHeight="1">
      <c r="B6771" s="100">
        <v>37596</v>
      </c>
      <c r="C6771" s="105" t="s">
        <v>16889</v>
      </c>
      <c r="D6771" s="87" t="s">
        <v>16617</v>
      </c>
      <c r="E6771" s="104">
        <v>1.81</v>
      </c>
    </row>
    <row r="6772" spans="2:5" ht="50.1" customHeight="1">
      <c r="B6772" s="100">
        <v>371</v>
      </c>
      <c r="C6772" s="105" t="s">
        <v>16890</v>
      </c>
      <c r="D6772" s="87" t="s">
        <v>16617</v>
      </c>
      <c r="E6772" s="104">
        <v>0.36</v>
      </c>
    </row>
    <row r="6773" spans="2:5" ht="50.1" customHeight="1">
      <c r="B6773" s="100">
        <v>37553</v>
      </c>
      <c r="C6773" s="105" t="s">
        <v>16891</v>
      </c>
      <c r="D6773" s="87" t="s">
        <v>16617</v>
      </c>
      <c r="E6773" s="104">
        <v>1.35</v>
      </c>
    </row>
    <row r="6774" spans="2:5" ht="50.1" customHeight="1">
      <c r="B6774" s="100">
        <v>37552</v>
      </c>
      <c r="C6774" s="105" t="s">
        <v>16892</v>
      </c>
      <c r="D6774" s="87" t="s">
        <v>16617</v>
      </c>
      <c r="E6774" s="104">
        <v>1.73</v>
      </c>
    </row>
    <row r="6775" spans="2:5" ht="50.1" customHeight="1">
      <c r="B6775" s="100">
        <v>36880</v>
      </c>
      <c r="C6775" s="105" t="s">
        <v>16893</v>
      </c>
      <c r="D6775" s="87" t="s">
        <v>16617</v>
      </c>
      <c r="E6775" s="104">
        <v>1.35</v>
      </c>
    </row>
    <row r="6776" spans="2:5" ht="50.1" customHeight="1">
      <c r="B6776" s="100">
        <v>34355</v>
      </c>
      <c r="C6776" s="105" t="s">
        <v>16894</v>
      </c>
      <c r="D6776" s="87" t="s">
        <v>16617</v>
      </c>
      <c r="E6776" s="104">
        <v>1.1100000000000001</v>
      </c>
    </row>
    <row r="6777" spans="2:5" ht="50.1" customHeight="1">
      <c r="B6777" s="100">
        <v>130</v>
      </c>
      <c r="C6777" s="105" t="s">
        <v>16895</v>
      </c>
      <c r="D6777" s="87" t="s">
        <v>16617</v>
      </c>
      <c r="E6777" s="104">
        <v>3.38</v>
      </c>
    </row>
    <row r="6778" spans="2:5" ht="50.1" customHeight="1">
      <c r="B6778" s="100">
        <v>135</v>
      </c>
      <c r="C6778" s="105" t="s">
        <v>16896</v>
      </c>
      <c r="D6778" s="87" t="s">
        <v>16617</v>
      </c>
      <c r="E6778" s="104">
        <v>4.3600000000000003</v>
      </c>
    </row>
    <row r="6779" spans="2:5" ht="50.1" customHeight="1">
      <c r="B6779" s="100">
        <v>36886</v>
      </c>
      <c r="C6779" s="105" t="s">
        <v>16897</v>
      </c>
      <c r="D6779" s="87" t="s">
        <v>16617</v>
      </c>
      <c r="E6779" s="103">
        <v>0.42</v>
      </c>
    </row>
    <row r="6780" spans="2:5" ht="50.1" customHeight="1">
      <c r="B6780" s="100">
        <v>374</v>
      </c>
      <c r="C6780" s="105" t="s">
        <v>16898</v>
      </c>
      <c r="D6780" s="87" t="s">
        <v>16617</v>
      </c>
      <c r="E6780" s="103">
        <v>0.31</v>
      </c>
    </row>
    <row r="6781" spans="2:5" ht="50.1" customHeight="1">
      <c r="B6781" s="100">
        <v>38546</v>
      </c>
      <c r="C6781" s="105" t="s">
        <v>16899</v>
      </c>
      <c r="D6781" s="87" t="s">
        <v>16742</v>
      </c>
      <c r="E6781" s="104">
        <v>330.99</v>
      </c>
    </row>
    <row r="6782" spans="2:5" ht="50.1" customHeight="1">
      <c r="B6782" s="100">
        <v>34549</v>
      </c>
      <c r="C6782" s="105" t="s">
        <v>16900</v>
      </c>
      <c r="D6782" s="87" t="s">
        <v>16742</v>
      </c>
      <c r="E6782" s="104">
        <v>188.21</v>
      </c>
    </row>
    <row r="6783" spans="2:5" ht="50.1" customHeight="1">
      <c r="B6783" s="100">
        <v>6081</v>
      </c>
      <c r="C6783" s="105" t="s">
        <v>16901</v>
      </c>
      <c r="D6783" s="87" t="s">
        <v>16742</v>
      </c>
      <c r="E6783" s="104">
        <v>26.66</v>
      </c>
    </row>
    <row r="6784" spans="2:5" ht="50.1" customHeight="1">
      <c r="B6784" s="100">
        <v>6077</v>
      </c>
      <c r="C6784" s="105" t="s">
        <v>16902</v>
      </c>
      <c r="D6784" s="87" t="s">
        <v>16742</v>
      </c>
      <c r="E6784" s="104">
        <v>15.37</v>
      </c>
    </row>
    <row r="6785" spans="2:5" ht="50.1" customHeight="1">
      <c r="B6785" s="100">
        <v>6079</v>
      </c>
      <c r="C6785" s="105" t="s">
        <v>16903</v>
      </c>
      <c r="D6785" s="87" t="s">
        <v>16742</v>
      </c>
      <c r="E6785" s="103">
        <v>8.7799999999999994</v>
      </c>
    </row>
    <row r="6786" spans="2:5" ht="50.1" customHeight="1">
      <c r="B6786" s="100">
        <v>1091</v>
      </c>
      <c r="C6786" s="105" t="s">
        <v>16904</v>
      </c>
      <c r="D6786" s="87" t="s">
        <v>16560</v>
      </c>
      <c r="E6786" s="103">
        <v>19.47</v>
      </c>
    </row>
    <row r="6787" spans="2:5" ht="50.1" customHeight="1">
      <c r="B6787" s="100">
        <v>1094</v>
      </c>
      <c r="C6787" s="105" t="s">
        <v>16905</v>
      </c>
      <c r="D6787" s="87" t="s">
        <v>16560</v>
      </c>
      <c r="E6787" s="103">
        <v>13.62</v>
      </c>
    </row>
    <row r="6788" spans="2:5" ht="50.1" customHeight="1">
      <c r="B6788" s="100">
        <v>1095</v>
      </c>
      <c r="C6788" s="105" t="s">
        <v>16906</v>
      </c>
      <c r="D6788" s="87" t="s">
        <v>16560</v>
      </c>
      <c r="E6788" s="103">
        <v>28.95</v>
      </c>
    </row>
    <row r="6789" spans="2:5" ht="50.1" customHeight="1">
      <c r="B6789" s="100">
        <v>1092</v>
      </c>
      <c r="C6789" s="105" t="s">
        <v>16907</v>
      </c>
      <c r="D6789" s="87" t="s">
        <v>16560</v>
      </c>
      <c r="E6789" s="104">
        <v>22.4</v>
      </c>
    </row>
    <row r="6790" spans="2:5" ht="50.1" customHeight="1">
      <c r="B6790" s="100">
        <v>1093</v>
      </c>
      <c r="C6790" s="105" t="s">
        <v>16908</v>
      </c>
      <c r="D6790" s="87" t="s">
        <v>16560</v>
      </c>
      <c r="E6790" s="104">
        <v>52.31</v>
      </c>
    </row>
    <row r="6791" spans="2:5" ht="50.1" customHeight="1">
      <c r="B6791" s="100">
        <v>1090</v>
      </c>
      <c r="C6791" s="105" t="s">
        <v>16909</v>
      </c>
      <c r="D6791" s="87" t="s">
        <v>16560</v>
      </c>
      <c r="E6791" s="104">
        <v>37.450000000000003</v>
      </c>
    </row>
    <row r="6792" spans="2:5" ht="50.1" customHeight="1">
      <c r="B6792" s="100">
        <v>1096</v>
      </c>
      <c r="C6792" s="105" t="s">
        <v>16910</v>
      </c>
      <c r="D6792" s="87" t="s">
        <v>16560</v>
      </c>
      <c r="E6792" s="104">
        <v>67.400000000000006</v>
      </c>
    </row>
    <row r="6793" spans="2:5" ht="50.1" customHeight="1">
      <c r="B6793" s="100">
        <v>1097</v>
      </c>
      <c r="C6793" s="105" t="s">
        <v>16911</v>
      </c>
      <c r="D6793" s="87" t="s">
        <v>16560</v>
      </c>
      <c r="E6793" s="104">
        <v>57.21</v>
      </c>
    </row>
    <row r="6794" spans="2:5" ht="50.1" customHeight="1">
      <c r="B6794" s="100">
        <v>378</v>
      </c>
      <c r="C6794" s="105" t="s">
        <v>16912</v>
      </c>
      <c r="D6794" s="87" t="s">
        <v>16557</v>
      </c>
      <c r="E6794" s="104">
        <v>14.49</v>
      </c>
    </row>
    <row r="6795" spans="2:5" ht="50.1" customHeight="1">
      <c r="B6795" s="100">
        <v>40911</v>
      </c>
      <c r="C6795" s="105" t="s">
        <v>16913</v>
      </c>
      <c r="D6795" s="87" t="s">
        <v>16746</v>
      </c>
      <c r="E6795" s="104">
        <v>2568.3000000000002</v>
      </c>
    </row>
    <row r="6796" spans="2:5" ht="50.1" customHeight="1">
      <c r="B6796" s="100">
        <v>33939</v>
      </c>
      <c r="C6796" s="105" t="s">
        <v>16914</v>
      </c>
      <c r="D6796" s="87" t="s">
        <v>16557</v>
      </c>
      <c r="E6796" s="104">
        <v>53.44</v>
      </c>
    </row>
    <row r="6797" spans="2:5" ht="50.1" customHeight="1">
      <c r="B6797" s="100">
        <v>40815</v>
      </c>
      <c r="C6797" s="105" t="s">
        <v>16915</v>
      </c>
      <c r="D6797" s="87" t="s">
        <v>16746</v>
      </c>
      <c r="E6797" s="104">
        <v>9456.36</v>
      </c>
    </row>
    <row r="6798" spans="2:5" ht="50.1" customHeight="1">
      <c r="B6798" s="100">
        <v>34760</v>
      </c>
      <c r="C6798" s="105" t="s">
        <v>16916</v>
      </c>
      <c r="D6798" s="87" t="s">
        <v>16557</v>
      </c>
      <c r="E6798" s="104">
        <v>55.53</v>
      </c>
    </row>
    <row r="6799" spans="2:5" ht="50.1" customHeight="1">
      <c r="B6799" s="100">
        <v>40935</v>
      </c>
      <c r="C6799" s="105" t="s">
        <v>16917</v>
      </c>
      <c r="D6799" s="87" t="s">
        <v>16746</v>
      </c>
      <c r="E6799" s="104">
        <v>9825.6</v>
      </c>
    </row>
    <row r="6800" spans="2:5" ht="50.1" customHeight="1">
      <c r="B6800" s="100">
        <v>33952</v>
      </c>
      <c r="C6800" s="105" t="s">
        <v>16918</v>
      </c>
      <c r="D6800" s="87" t="s">
        <v>16557</v>
      </c>
      <c r="E6800" s="104">
        <v>75.91</v>
      </c>
    </row>
    <row r="6801" spans="2:5" ht="50.1" customHeight="1">
      <c r="B6801" s="100">
        <v>40816</v>
      </c>
      <c r="C6801" s="105" t="s">
        <v>16919</v>
      </c>
      <c r="D6801" s="87" t="s">
        <v>16746</v>
      </c>
      <c r="E6801" s="104">
        <v>13431.97</v>
      </c>
    </row>
    <row r="6802" spans="2:5" ht="50.1" customHeight="1">
      <c r="B6802" s="100">
        <v>33953</v>
      </c>
      <c r="C6802" s="105" t="s">
        <v>16920</v>
      </c>
      <c r="D6802" s="87" t="s">
        <v>16557</v>
      </c>
      <c r="E6802" s="104">
        <v>100.36</v>
      </c>
    </row>
    <row r="6803" spans="2:5" ht="50.1" customHeight="1">
      <c r="B6803" s="100">
        <v>40817</v>
      </c>
      <c r="C6803" s="105" t="s">
        <v>16921</v>
      </c>
      <c r="D6803" s="87" t="s">
        <v>16746</v>
      </c>
      <c r="E6803" s="104">
        <v>17758.27</v>
      </c>
    </row>
    <row r="6804" spans="2:5" ht="50.1" customHeight="1">
      <c r="B6804" s="100">
        <v>13348</v>
      </c>
      <c r="C6804" s="105" t="s">
        <v>16922</v>
      </c>
      <c r="D6804" s="87" t="s">
        <v>16560</v>
      </c>
      <c r="E6804" s="104">
        <v>0.83</v>
      </c>
    </row>
    <row r="6805" spans="2:5" ht="50.1" customHeight="1">
      <c r="B6805" s="100">
        <v>39211</v>
      </c>
      <c r="C6805" s="105" t="s">
        <v>16923</v>
      </c>
      <c r="D6805" s="87" t="s">
        <v>16560</v>
      </c>
      <c r="E6805" s="104">
        <v>1.02</v>
      </c>
    </row>
    <row r="6806" spans="2:5" ht="50.1" customHeight="1">
      <c r="B6806" s="100">
        <v>39212</v>
      </c>
      <c r="C6806" s="105" t="s">
        <v>16924</v>
      </c>
      <c r="D6806" s="87" t="s">
        <v>16560</v>
      </c>
      <c r="E6806" s="104">
        <v>1.1399999999999999</v>
      </c>
    </row>
    <row r="6807" spans="2:5" ht="50.1" customHeight="1">
      <c r="B6807" s="100">
        <v>39208</v>
      </c>
      <c r="C6807" s="105" t="s">
        <v>16925</v>
      </c>
      <c r="D6807" s="87" t="s">
        <v>16560</v>
      </c>
      <c r="E6807" s="103">
        <v>0.31</v>
      </c>
    </row>
    <row r="6808" spans="2:5" ht="50.1" customHeight="1">
      <c r="B6808" s="100">
        <v>39210</v>
      </c>
      <c r="C6808" s="105" t="s">
        <v>16926</v>
      </c>
      <c r="D6808" s="87" t="s">
        <v>16560</v>
      </c>
      <c r="E6808" s="104">
        <v>0.56999999999999995</v>
      </c>
    </row>
    <row r="6809" spans="2:5" ht="50.1" customHeight="1">
      <c r="B6809" s="100">
        <v>39214</v>
      </c>
      <c r="C6809" s="105" t="s">
        <v>16927</v>
      </c>
      <c r="D6809" s="87" t="s">
        <v>16560</v>
      </c>
      <c r="E6809" s="104">
        <v>2.11</v>
      </c>
    </row>
    <row r="6810" spans="2:5" ht="50.1" customHeight="1">
      <c r="B6810" s="100">
        <v>39213</v>
      </c>
      <c r="C6810" s="105" t="s">
        <v>16928</v>
      </c>
      <c r="D6810" s="87" t="s">
        <v>16560</v>
      </c>
      <c r="E6810" s="104">
        <v>1.49</v>
      </c>
    </row>
    <row r="6811" spans="2:5" ht="50.1" customHeight="1">
      <c r="B6811" s="100">
        <v>39209</v>
      </c>
      <c r="C6811" s="105" t="s">
        <v>16929</v>
      </c>
      <c r="D6811" s="87" t="s">
        <v>16560</v>
      </c>
      <c r="E6811" s="104">
        <v>0.37</v>
      </c>
    </row>
    <row r="6812" spans="2:5" ht="50.1" customHeight="1">
      <c r="B6812" s="100">
        <v>39207</v>
      </c>
      <c r="C6812" s="105" t="s">
        <v>16930</v>
      </c>
      <c r="D6812" s="87" t="s">
        <v>16560</v>
      </c>
      <c r="E6812" s="103">
        <v>0.56999999999999995</v>
      </c>
    </row>
    <row r="6813" spans="2:5" ht="50.1" customHeight="1">
      <c r="B6813" s="100">
        <v>39215</v>
      </c>
      <c r="C6813" s="105" t="s">
        <v>16931</v>
      </c>
      <c r="D6813" s="87" t="s">
        <v>16560</v>
      </c>
      <c r="E6813" s="104">
        <v>3.84</v>
      </c>
    </row>
    <row r="6814" spans="2:5" ht="50.1" customHeight="1">
      <c r="B6814" s="100">
        <v>39216</v>
      </c>
      <c r="C6814" s="105" t="s">
        <v>16932</v>
      </c>
      <c r="D6814" s="87" t="s">
        <v>16560</v>
      </c>
      <c r="E6814" s="104">
        <v>5.36</v>
      </c>
    </row>
    <row r="6815" spans="2:5" ht="50.1" customHeight="1">
      <c r="B6815" s="100">
        <v>379</v>
      </c>
      <c r="C6815" s="105" t="s">
        <v>16933</v>
      </c>
      <c r="D6815" s="87" t="s">
        <v>16560</v>
      </c>
      <c r="E6815" s="104">
        <v>0.73</v>
      </c>
    </row>
    <row r="6816" spans="2:5" ht="50.1" customHeight="1">
      <c r="B6816" s="100">
        <v>11267</v>
      </c>
      <c r="C6816" s="105" t="s">
        <v>16934</v>
      </c>
      <c r="D6816" s="87" t="s">
        <v>16560</v>
      </c>
      <c r="E6816" s="104">
        <v>7.27</v>
      </c>
    </row>
    <row r="6817" spans="2:5" ht="50.1" customHeight="1">
      <c r="B6817" s="100">
        <v>41901</v>
      </c>
      <c r="C6817" s="105" t="s">
        <v>16935</v>
      </c>
      <c r="D6817" s="87" t="s">
        <v>16617</v>
      </c>
      <c r="E6817" s="103">
        <v>5.26</v>
      </c>
    </row>
    <row r="6818" spans="2:5" ht="50.1" customHeight="1">
      <c r="B6818" s="100">
        <v>510</v>
      </c>
      <c r="C6818" s="105" t="s">
        <v>16936</v>
      </c>
      <c r="D6818" s="87" t="s">
        <v>16617</v>
      </c>
      <c r="E6818" s="104">
        <v>7.32</v>
      </c>
    </row>
    <row r="6819" spans="2:5" ht="50.1" customHeight="1">
      <c r="B6819" s="100">
        <v>516</v>
      </c>
      <c r="C6819" s="105" t="s">
        <v>16937</v>
      </c>
      <c r="D6819" s="87" t="s">
        <v>16617</v>
      </c>
      <c r="E6819" s="104">
        <v>7.81</v>
      </c>
    </row>
    <row r="6820" spans="2:5" ht="50.1" customHeight="1">
      <c r="B6820" s="100">
        <v>509</v>
      </c>
      <c r="C6820" s="105" t="s">
        <v>16938</v>
      </c>
      <c r="D6820" s="87" t="s">
        <v>16617</v>
      </c>
      <c r="E6820" s="103">
        <v>7.97</v>
      </c>
    </row>
    <row r="6821" spans="2:5" ht="50.1" customHeight="1">
      <c r="B6821" s="100">
        <v>40331</v>
      </c>
      <c r="C6821" s="105" t="s">
        <v>16939</v>
      </c>
      <c r="D6821" s="87" t="s">
        <v>16557</v>
      </c>
      <c r="E6821" s="104">
        <v>14.42</v>
      </c>
    </row>
    <row r="6822" spans="2:5" ht="50.1" customHeight="1">
      <c r="B6822" s="100">
        <v>40930</v>
      </c>
      <c r="C6822" s="105" t="s">
        <v>16940</v>
      </c>
      <c r="D6822" s="87" t="s">
        <v>16746</v>
      </c>
      <c r="E6822" s="104">
        <v>2554.75</v>
      </c>
    </row>
    <row r="6823" spans="2:5" ht="50.1" customHeight="1">
      <c r="B6823" s="100">
        <v>11761</v>
      </c>
      <c r="C6823" s="105" t="s">
        <v>16941</v>
      </c>
      <c r="D6823" s="87" t="s">
        <v>16560</v>
      </c>
      <c r="E6823" s="104">
        <v>57.35</v>
      </c>
    </row>
    <row r="6824" spans="2:5" ht="50.1" customHeight="1">
      <c r="B6824" s="100">
        <v>377</v>
      </c>
      <c r="C6824" s="105" t="s">
        <v>16942</v>
      </c>
      <c r="D6824" s="87" t="s">
        <v>16560</v>
      </c>
      <c r="E6824" s="104">
        <v>26.95</v>
      </c>
    </row>
    <row r="6825" spans="2:5" ht="50.1" customHeight="1">
      <c r="B6825" s="100">
        <v>7588</v>
      </c>
      <c r="C6825" s="105" t="s">
        <v>16943</v>
      </c>
      <c r="D6825" s="87" t="s">
        <v>16560</v>
      </c>
      <c r="E6825" s="104">
        <v>40.700000000000003</v>
      </c>
    </row>
    <row r="6826" spans="2:5" ht="50.1" customHeight="1">
      <c r="B6826" s="100">
        <v>34392</v>
      </c>
      <c r="C6826" s="105" t="s">
        <v>16944</v>
      </c>
      <c r="D6826" s="87" t="s">
        <v>16557</v>
      </c>
      <c r="E6826" s="104">
        <v>12.05</v>
      </c>
    </row>
    <row r="6827" spans="2:5" ht="50.1" customHeight="1">
      <c r="B6827" s="100">
        <v>40908</v>
      </c>
      <c r="C6827" s="105" t="s">
        <v>16945</v>
      </c>
      <c r="D6827" s="87" t="s">
        <v>16746</v>
      </c>
      <c r="E6827" s="103">
        <v>2133.8000000000002</v>
      </c>
    </row>
    <row r="6828" spans="2:5" ht="50.1" customHeight="1">
      <c r="B6828" s="100">
        <v>34551</v>
      </c>
      <c r="C6828" s="105" t="s">
        <v>16946</v>
      </c>
      <c r="D6828" s="87" t="s">
        <v>16557</v>
      </c>
      <c r="E6828" s="104">
        <v>10.56</v>
      </c>
    </row>
    <row r="6829" spans="2:5" ht="50.1" customHeight="1">
      <c r="B6829" s="100">
        <v>41078</v>
      </c>
      <c r="C6829" s="105" t="s">
        <v>16947</v>
      </c>
      <c r="D6829" s="87" t="s">
        <v>16746</v>
      </c>
      <c r="E6829" s="104">
        <v>1872.31</v>
      </c>
    </row>
    <row r="6830" spans="2:5" ht="50.1" customHeight="1">
      <c r="B6830" s="100">
        <v>246</v>
      </c>
      <c r="C6830" s="105" t="s">
        <v>16948</v>
      </c>
      <c r="D6830" s="87" t="s">
        <v>16557</v>
      </c>
      <c r="E6830" s="104">
        <v>10.28</v>
      </c>
    </row>
    <row r="6831" spans="2:5" ht="50.1" customHeight="1">
      <c r="B6831" s="100">
        <v>40927</v>
      </c>
      <c r="C6831" s="105" t="s">
        <v>16949</v>
      </c>
      <c r="D6831" s="87" t="s">
        <v>16746</v>
      </c>
      <c r="E6831" s="104">
        <v>1821.02</v>
      </c>
    </row>
    <row r="6832" spans="2:5" ht="50.1" customHeight="1">
      <c r="B6832" s="100">
        <v>2350</v>
      </c>
      <c r="C6832" s="105" t="s">
        <v>16950</v>
      </c>
      <c r="D6832" s="87" t="s">
        <v>16557</v>
      </c>
      <c r="E6832" s="103">
        <v>13.54</v>
      </c>
    </row>
    <row r="6833" spans="2:5" ht="50.1" customHeight="1">
      <c r="B6833" s="100">
        <v>40812</v>
      </c>
      <c r="C6833" s="105" t="s">
        <v>16951</v>
      </c>
      <c r="D6833" s="87" t="s">
        <v>16746</v>
      </c>
      <c r="E6833" s="104">
        <v>2397.46</v>
      </c>
    </row>
    <row r="6834" spans="2:5" ht="50.1" customHeight="1">
      <c r="B6834" s="100">
        <v>245</v>
      </c>
      <c r="C6834" s="105" t="s">
        <v>16952</v>
      </c>
      <c r="D6834" s="87" t="s">
        <v>16557</v>
      </c>
      <c r="E6834" s="104">
        <v>19.649999999999999</v>
      </c>
    </row>
    <row r="6835" spans="2:5" ht="50.1" customHeight="1">
      <c r="B6835" s="100">
        <v>41090</v>
      </c>
      <c r="C6835" s="105" t="s">
        <v>16953</v>
      </c>
      <c r="D6835" s="87" t="s">
        <v>16746</v>
      </c>
      <c r="E6835" s="104">
        <v>3478.95</v>
      </c>
    </row>
    <row r="6836" spans="2:5" ht="50.1" customHeight="1">
      <c r="B6836" s="100">
        <v>251</v>
      </c>
      <c r="C6836" s="105" t="s">
        <v>16954</v>
      </c>
      <c r="D6836" s="87" t="s">
        <v>16557</v>
      </c>
      <c r="E6836" s="104">
        <v>11.6</v>
      </c>
    </row>
    <row r="6837" spans="2:5" ht="50.1" customHeight="1">
      <c r="B6837" s="100">
        <v>40975</v>
      </c>
      <c r="C6837" s="105" t="s">
        <v>16955</v>
      </c>
      <c r="D6837" s="87" t="s">
        <v>16746</v>
      </c>
      <c r="E6837" s="103">
        <v>2053.52</v>
      </c>
    </row>
    <row r="6838" spans="2:5" ht="50.1" customHeight="1">
      <c r="B6838" s="100">
        <v>6127</v>
      </c>
      <c r="C6838" s="105" t="s">
        <v>16956</v>
      </c>
      <c r="D6838" s="87" t="s">
        <v>16557</v>
      </c>
      <c r="E6838" s="104">
        <v>10.06</v>
      </c>
    </row>
    <row r="6839" spans="2:5" ht="50.1" customHeight="1">
      <c r="B6839" s="100">
        <v>41072</v>
      </c>
      <c r="C6839" s="105" t="s">
        <v>16957</v>
      </c>
      <c r="D6839" s="87" t="s">
        <v>16746</v>
      </c>
      <c r="E6839" s="104">
        <v>1780.99</v>
      </c>
    </row>
    <row r="6840" spans="2:5" ht="50.1" customHeight="1">
      <c r="B6840" s="100">
        <v>6121</v>
      </c>
      <c r="C6840" s="105" t="s">
        <v>16958</v>
      </c>
      <c r="D6840" s="87" t="s">
        <v>16557</v>
      </c>
      <c r="E6840" s="104">
        <v>10.210000000000001</v>
      </c>
    </row>
    <row r="6841" spans="2:5" ht="50.1" customHeight="1">
      <c r="B6841" s="100">
        <v>41071</v>
      </c>
      <c r="C6841" s="105" t="s">
        <v>16959</v>
      </c>
      <c r="D6841" s="87" t="s">
        <v>16746</v>
      </c>
      <c r="E6841" s="103">
        <v>1808.84</v>
      </c>
    </row>
    <row r="6842" spans="2:5" ht="50.1" customHeight="1">
      <c r="B6842" s="100">
        <v>244</v>
      </c>
      <c r="C6842" s="105" t="s">
        <v>16960</v>
      </c>
      <c r="D6842" s="87" t="s">
        <v>16557</v>
      </c>
      <c r="E6842" s="104">
        <v>12.28</v>
      </c>
    </row>
    <row r="6843" spans="2:5" ht="50.1" customHeight="1">
      <c r="B6843" s="100">
        <v>41093</v>
      </c>
      <c r="C6843" s="105" t="s">
        <v>16961</v>
      </c>
      <c r="D6843" s="87" t="s">
        <v>16746</v>
      </c>
      <c r="E6843" s="104">
        <v>2280.98</v>
      </c>
    </row>
    <row r="6844" spans="2:5" ht="50.1" customHeight="1">
      <c r="B6844" s="100">
        <v>532</v>
      </c>
      <c r="C6844" s="105" t="s">
        <v>16962</v>
      </c>
      <c r="D6844" s="87" t="s">
        <v>16557</v>
      </c>
      <c r="E6844" s="104">
        <v>22.28</v>
      </c>
    </row>
    <row r="6845" spans="2:5" ht="50.1" customHeight="1">
      <c r="B6845" s="100">
        <v>40931</v>
      </c>
      <c r="C6845" s="105" t="s">
        <v>16963</v>
      </c>
      <c r="D6845" s="87" t="s">
        <v>16746</v>
      </c>
      <c r="E6845" s="104">
        <v>3944.78</v>
      </c>
    </row>
    <row r="6846" spans="2:5" ht="50.1" customHeight="1">
      <c r="B6846" s="100">
        <v>36150</v>
      </c>
      <c r="C6846" s="105" t="s">
        <v>16964</v>
      </c>
      <c r="D6846" s="87" t="s">
        <v>16560</v>
      </c>
      <c r="E6846" s="103">
        <v>33.700000000000003</v>
      </c>
    </row>
    <row r="6847" spans="2:5" ht="50.1" customHeight="1">
      <c r="B6847" s="100">
        <v>41069</v>
      </c>
      <c r="C6847" s="105" t="s">
        <v>16965</v>
      </c>
      <c r="D6847" s="87" t="s">
        <v>16746</v>
      </c>
      <c r="E6847" s="104">
        <v>2878.16</v>
      </c>
    </row>
    <row r="6848" spans="2:5" ht="50.1" customHeight="1">
      <c r="B6848" s="100">
        <v>4760</v>
      </c>
      <c r="C6848" s="105" t="s">
        <v>16966</v>
      </c>
      <c r="D6848" s="87" t="s">
        <v>16557</v>
      </c>
      <c r="E6848" s="104">
        <v>16.260000000000002</v>
      </c>
    </row>
    <row r="6849" spans="2:5" ht="50.1" customHeight="1">
      <c r="B6849" s="100">
        <v>10422</v>
      </c>
      <c r="C6849" s="105" t="s">
        <v>16967</v>
      </c>
      <c r="D6849" s="87" t="s">
        <v>16560</v>
      </c>
      <c r="E6849" s="104">
        <v>306.36</v>
      </c>
    </row>
    <row r="6850" spans="2:5" ht="50.1" customHeight="1">
      <c r="B6850" s="100">
        <v>10420</v>
      </c>
      <c r="C6850" s="105" t="s">
        <v>16968</v>
      </c>
      <c r="D6850" s="87" t="s">
        <v>16560</v>
      </c>
      <c r="E6850" s="104">
        <v>114.9</v>
      </c>
    </row>
    <row r="6851" spans="2:5" ht="50.1" customHeight="1">
      <c r="B6851" s="100">
        <v>10421</v>
      </c>
      <c r="C6851" s="105" t="s">
        <v>16969</v>
      </c>
      <c r="D6851" s="87" t="s">
        <v>16560</v>
      </c>
      <c r="E6851" s="104">
        <v>153.77000000000001</v>
      </c>
    </row>
    <row r="6852" spans="2:5" ht="50.1" customHeight="1">
      <c r="B6852" s="100">
        <v>36520</v>
      </c>
      <c r="C6852" s="105" t="s">
        <v>16970</v>
      </c>
      <c r="D6852" s="87" t="s">
        <v>16560</v>
      </c>
      <c r="E6852" s="104">
        <v>572.44000000000005</v>
      </c>
    </row>
    <row r="6853" spans="2:5" ht="50.1" customHeight="1">
      <c r="B6853" s="100">
        <v>11784</v>
      </c>
      <c r="C6853" s="105" t="s">
        <v>16971</v>
      </c>
      <c r="D6853" s="87" t="s">
        <v>16560</v>
      </c>
      <c r="E6853" s="104">
        <v>429.94</v>
      </c>
    </row>
    <row r="6854" spans="2:5" ht="50.1" customHeight="1">
      <c r="B6854" s="100">
        <v>10</v>
      </c>
      <c r="C6854" s="105" t="s">
        <v>16972</v>
      </c>
      <c r="D6854" s="87" t="s">
        <v>16560</v>
      </c>
      <c r="E6854" s="104">
        <v>7.92</v>
      </c>
    </row>
    <row r="6855" spans="2:5" ht="50.1" customHeight="1">
      <c r="B6855" s="100">
        <v>4815</v>
      </c>
      <c r="C6855" s="105" t="s">
        <v>16973</v>
      </c>
      <c r="D6855" s="87" t="s">
        <v>16560</v>
      </c>
      <c r="E6855" s="104">
        <v>4.76</v>
      </c>
    </row>
    <row r="6856" spans="2:5" ht="50.1" customHeight="1">
      <c r="B6856" s="100">
        <v>541</v>
      </c>
      <c r="C6856" s="105" t="s">
        <v>16974</v>
      </c>
      <c r="D6856" s="87" t="s">
        <v>16560</v>
      </c>
      <c r="E6856" s="104">
        <v>128.83000000000001</v>
      </c>
    </row>
    <row r="6857" spans="2:5" ht="50.1" customHeight="1">
      <c r="B6857" s="100">
        <v>542</v>
      </c>
      <c r="C6857" s="105" t="s">
        <v>16975</v>
      </c>
      <c r="D6857" s="87" t="s">
        <v>16560</v>
      </c>
      <c r="E6857" s="104">
        <v>161.49</v>
      </c>
    </row>
    <row r="6858" spans="2:5" ht="50.1" customHeight="1">
      <c r="B6858" s="100">
        <v>540</v>
      </c>
      <c r="C6858" s="105" t="s">
        <v>16976</v>
      </c>
      <c r="D6858" s="87" t="s">
        <v>16560</v>
      </c>
      <c r="E6858" s="104">
        <v>363.91</v>
      </c>
    </row>
    <row r="6859" spans="2:5" ht="50.1" customHeight="1">
      <c r="B6859" s="100">
        <v>38364</v>
      </c>
      <c r="C6859" s="105" t="s">
        <v>16977</v>
      </c>
      <c r="D6859" s="87" t="s">
        <v>16560</v>
      </c>
      <c r="E6859" s="104">
        <v>618.44000000000005</v>
      </c>
    </row>
    <row r="6860" spans="2:5" ht="50.1" customHeight="1">
      <c r="B6860" s="100">
        <v>11692</v>
      </c>
      <c r="C6860" s="105" t="s">
        <v>16978</v>
      </c>
      <c r="D6860" s="87" t="s">
        <v>16555</v>
      </c>
      <c r="E6860" s="104">
        <v>318.75</v>
      </c>
    </row>
    <row r="6861" spans="2:5" ht="50.1" customHeight="1">
      <c r="B6861" s="100">
        <v>1746</v>
      </c>
      <c r="C6861" s="105" t="s">
        <v>16979</v>
      </c>
      <c r="D6861" s="87" t="s">
        <v>16560</v>
      </c>
      <c r="E6861" s="104">
        <v>159.9</v>
      </c>
    </row>
    <row r="6862" spans="2:5" ht="50.1" customHeight="1">
      <c r="B6862" s="100">
        <v>1748</v>
      </c>
      <c r="C6862" s="105" t="s">
        <v>16980</v>
      </c>
      <c r="D6862" s="87" t="s">
        <v>16560</v>
      </c>
      <c r="E6862" s="104">
        <v>212.63</v>
      </c>
    </row>
    <row r="6863" spans="2:5" ht="50.1" customHeight="1">
      <c r="B6863" s="100">
        <v>1749</v>
      </c>
      <c r="C6863" s="105" t="s">
        <v>16981</v>
      </c>
      <c r="D6863" s="87" t="s">
        <v>16560</v>
      </c>
      <c r="E6863" s="104">
        <v>308.06</v>
      </c>
    </row>
    <row r="6864" spans="2:5" ht="50.1" customHeight="1">
      <c r="B6864" s="100">
        <v>37412</v>
      </c>
      <c r="C6864" s="105" t="s">
        <v>16982</v>
      </c>
      <c r="D6864" s="87" t="s">
        <v>16560</v>
      </c>
      <c r="E6864" s="104">
        <v>156.30000000000001</v>
      </c>
    </row>
    <row r="6865" spans="2:5" ht="50.1" customHeight="1">
      <c r="B6865" s="100">
        <v>1745</v>
      </c>
      <c r="C6865" s="105" t="s">
        <v>16983</v>
      </c>
      <c r="D6865" s="87" t="s">
        <v>16560</v>
      </c>
      <c r="E6865" s="104">
        <v>185.86</v>
      </c>
    </row>
    <row r="6866" spans="2:5" ht="50.1" customHeight="1">
      <c r="B6866" s="100">
        <v>1750</v>
      </c>
      <c r="C6866" s="105" t="s">
        <v>16984</v>
      </c>
      <c r="D6866" s="87" t="s">
        <v>16560</v>
      </c>
      <c r="E6866" s="104">
        <v>434.33</v>
      </c>
    </row>
    <row r="6867" spans="2:5" ht="50.1" customHeight="1">
      <c r="B6867" s="100">
        <v>11687</v>
      </c>
      <c r="C6867" s="105" t="s">
        <v>16985</v>
      </c>
      <c r="D6867" s="87" t="s">
        <v>16566</v>
      </c>
      <c r="E6867" s="104">
        <v>692.03</v>
      </c>
    </row>
    <row r="6868" spans="2:5" ht="50.1" customHeight="1">
      <c r="B6868" s="100">
        <v>11689</v>
      </c>
      <c r="C6868" s="105" t="s">
        <v>16986</v>
      </c>
      <c r="D6868" s="87" t="s">
        <v>16566</v>
      </c>
      <c r="E6868" s="104">
        <v>867.07</v>
      </c>
    </row>
    <row r="6869" spans="2:5" ht="50.1" customHeight="1">
      <c r="B6869" s="100">
        <v>11693</v>
      </c>
      <c r="C6869" s="105" t="s">
        <v>16987</v>
      </c>
      <c r="D6869" s="87" t="s">
        <v>16555</v>
      </c>
      <c r="E6869" s="103">
        <v>142.84</v>
      </c>
    </row>
    <row r="6870" spans="2:5" ht="50.1" customHeight="1">
      <c r="B6870" s="100">
        <v>36215</v>
      </c>
      <c r="C6870" s="105" t="s">
        <v>16988</v>
      </c>
      <c r="D6870" s="87" t="s">
        <v>16560</v>
      </c>
      <c r="E6870" s="103">
        <v>713.7</v>
      </c>
    </row>
    <row r="6871" spans="2:5" ht="50.1" customHeight="1">
      <c r="B6871" s="100">
        <v>42439</v>
      </c>
      <c r="C6871" s="105" t="s">
        <v>16989</v>
      </c>
      <c r="D6871" s="87" t="s">
        <v>16560</v>
      </c>
      <c r="E6871" s="104">
        <v>686.09</v>
      </c>
    </row>
    <row r="6872" spans="2:5" ht="50.1" customHeight="1">
      <c r="B6872" s="100">
        <v>38381</v>
      </c>
      <c r="C6872" s="105" t="s">
        <v>16990</v>
      </c>
      <c r="D6872" s="87" t="s">
        <v>16560</v>
      </c>
      <c r="E6872" s="104">
        <v>7.41</v>
      </c>
    </row>
    <row r="6873" spans="2:5" ht="50.1" customHeight="1">
      <c r="B6873" s="100">
        <v>39621</v>
      </c>
      <c r="C6873" s="105" t="s">
        <v>16991</v>
      </c>
      <c r="D6873" s="87" t="s">
        <v>6335</v>
      </c>
      <c r="E6873" s="104">
        <v>1012.5</v>
      </c>
    </row>
    <row r="6874" spans="2:5" ht="50.1" customHeight="1">
      <c r="B6874" s="100">
        <v>39624</v>
      </c>
      <c r="C6874" s="105" t="s">
        <v>16992</v>
      </c>
      <c r="D6874" s="87" t="s">
        <v>6335</v>
      </c>
      <c r="E6874" s="104">
        <v>1024.58</v>
      </c>
    </row>
    <row r="6875" spans="2:5" ht="50.1" customHeight="1">
      <c r="B6875" s="100">
        <v>39615</v>
      </c>
      <c r="C6875" s="105" t="s">
        <v>16993</v>
      </c>
      <c r="D6875" s="87" t="s">
        <v>16560</v>
      </c>
      <c r="E6875" s="104">
        <v>353.23</v>
      </c>
    </row>
    <row r="6876" spans="2:5" ht="50.1" customHeight="1">
      <c r="B6876" s="100">
        <v>39620</v>
      </c>
      <c r="C6876" s="105" t="s">
        <v>16994</v>
      </c>
      <c r="D6876" s="87" t="s">
        <v>16560</v>
      </c>
      <c r="E6876" s="104">
        <v>539.99</v>
      </c>
    </row>
    <row r="6877" spans="2:5" ht="50.1" customHeight="1">
      <c r="B6877" s="100">
        <v>39623</v>
      </c>
      <c r="C6877" s="105" t="s">
        <v>16995</v>
      </c>
      <c r="D6877" s="87" t="s">
        <v>16560</v>
      </c>
      <c r="E6877" s="104">
        <v>522.89</v>
      </c>
    </row>
    <row r="6878" spans="2:5" ht="50.1" customHeight="1">
      <c r="B6878" s="100">
        <v>36207</v>
      </c>
      <c r="C6878" s="105" t="s">
        <v>16996</v>
      </c>
      <c r="D6878" s="87" t="s">
        <v>16560</v>
      </c>
      <c r="E6878" s="104">
        <v>316.12</v>
      </c>
    </row>
    <row r="6879" spans="2:5" ht="50.1" customHeight="1">
      <c r="B6879" s="100">
        <v>36209</v>
      </c>
      <c r="C6879" s="105" t="s">
        <v>16997</v>
      </c>
      <c r="D6879" s="87" t="s">
        <v>16560</v>
      </c>
      <c r="E6879" s="103">
        <v>362.79</v>
      </c>
    </row>
    <row r="6880" spans="2:5" ht="50.1" customHeight="1">
      <c r="B6880" s="100">
        <v>36210</v>
      </c>
      <c r="C6880" s="105" t="s">
        <v>16998</v>
      </c>
      <c r="D6880" s="87" t="s">
        <v>16560</v>
      </c>
      <c r="E6880" s="103">
        <v>392.53</v>
      </c>
    </row>
    <row r="6881" spans="2:5" ht="50.1" customHeight="1">
      <c r="B6881" s="100">
        <v>36204</v>
      </c>
      <c r="C6881" s="105" t="s">
        <v>16999</v>
      </c>
      <c r="D6881" s="87" t="s">
        <v>16560</v>
      </c>
      <c r="E6881" s="103">
        <v>139.18</v>
      </c>
    </row>
    <row r="6882" spans="2:5" ht="50.1" customHeight="1">
      <c r="B6882" s="100">
        <v>36205</v>
      </c>
      <c r="C6882" s="105" t="s">
        <v>17000</v>
      </c>
      <c r="D6882" s="87" t="s">
        <v>16560</v>
      </c>
      <c r="E6882" s="103">
        <v>154.57</v>
      </c>
    </row>
    <row r="6883" spans="2:5" ht="50.1" customHeight="1">
      <c r="B6883" s="100">
        <v>36081</v>
      </c>
      <c r="C6883" s="105" t="s">
        <v>17001</v>
      </c>
      <c r="D6883" s="87" t="s">
        <v>16560</v>
      </c>
      <c r="E6883" s="103">
        <v>164.81</v>
      </c>
    </row>
    <row r="6884" spans="2:5" ht="50.1" customHeight="1">
      <c r="B6884" s="100">
        <v>36206</v>
      </c>
      <c r="C6884" s="105" t="s">
        <v>17002</v>
      </c>
      <c r="D6884" s="87" t="s">
        <v>16560</v>
      </c>
      <c r="E6884" s="103">
        <v>172.66</v>
      </c>
    </row>
    <row r="6885" spans="2:5" ht="50.1" customHeight="1">
      <c r="B6885" s="100">
        <v>36218</v>
      </c>
      <c r="C6885" s="105" t="s">
        <v>17003</v>
      </c>
      <c r="D6885" s="87" t="s">
        <v>16560</v>
      </c>
      <c r="E6885" s="103">
        <v>84.64</v>
      </c>
    </row>
    <row r="6886" spans="2:5" ht="50.1" customHeight="1">
      <c r="B6886" s="100">
        <v>36220</v>
      </c>
      <c r="C6886" s="105" t="s">
        <v>17004</v>
      </c>
      <c r="D6886" s="87" t="s">
        <v>16560</v>
      </c>
      <c r="E6886" s="103">
        <v>97.05</v>
      </c>
    </row>
    <row r="6887" spans="2:5" ht="50.1" customHeight="1">
      <c r="B6887" s="100">
        <v>36080</v>
      </c>
      <c r="C6887" s="105" t="s">
        <v>17005</v>
      </c>
      <c r="D6887" s="87" t="s">
        <v>16560</v>
      </c>
      <c r="E6887" s="103">
        <v>104.98</v>
      </c>
    </row>
    <row r="6888" spans="2:5" ht="50.1" customHeight="1">
      <c r="B6888" s="100">
        <v>36223</v>
      </c>
      <c r="C6888" s="105" t="s">
        <v>17006</v>
      </c>
      <c r="D6888" s="87" t="s">
        <v>16560</v>
      </c>
      <c r="E6888" s="103">
        <v>109.93</v>
      </c>
    </row>
    <row r="6889" spans="2:5" ht="50.1" customHeight="1">
      <c r="B6889" s="100">
        <v>546</v>
      </c>
      <c r="C6889" s="105" t="s">
        <v>17007</v>
      </c>
      <c r="D6889" s="87" t="s">
        <v>16617</v>
      </c>
      <c r="E6889" s="103">
        <v>4.34</v>
      </c>
    </row>
    <row r="6890" spans="2:5" ht="50.1" customHeight="1">
      <c r="B6890" s="100">
        <v>557</v>
      </c>
      <c r="C6890" s="105" t="s">
        <v>17008</v>
      </c>
      <c r="D6890" s="87" t="s">
        <v>16566</v>
      </c>
      <c r="E6890" s="103">
        <v>16.649999999999999</v>
      </c>
    </row>
    <row r="6891" spans="2:5" ht="50.1" customHeight="1">
      <c r="B6891" s="100">
        <v>552</v>
      </c>
      <c r="C6891" s="105" t="s">
        <v>17009</v>
      </c>
      <c r="D6891" s="87" t="s">
        <v>16566</v>
      </c>
      <c r="E6891" s="103">
        <v>8.1999999999999993</v>
      </c>
    </row>
    <row r="6892" spans="2:5" ht="50.1" customHeight="1">
      <c r="B6892" s="100">
        <v>555</v>
      </c>
      <c r="C6892" s="105" t="s">
        <v>17010</v>
      </c>
      <c r="D6892" s="87" t="s">
        <v>16566</v>
      </c>
      <c r="E6892" s="103">
        <v>5.0199999999999996</v>
      </c>
    </row>
    <row r="6893" spans="2:5" ht="50.1" customHeight="1">
      <c r="B6893" s="100">
        <v>565</v>
      </c>
      <c r="C6893" s="105" t="s">
        <v>17011</v>
      </c>
      <c r="D6893" s="87" t="s">
        <v>16566</v>
      </c>
      <c r="E6893" s="103">
        <v>7.68</v>
      </c>
    </row>
    <row r="6894" spans="2:5" ht="50.1" customHeight="1">
      <c r="B6894" s="100">
        <v>549</v>
      </c>
      <c r="C6894" s="105" t="s">
        <v>17012</v>
      </c>
      <c r="D6894" s="87" t="s">
        <v>16566</v>
      </c>
      <c r="E6894" s="103">
        <v>21.96</v>
      </c>
    </row>
    <row r="6895" spans="2:5" ht="50.1" customHeight="1">
      <c r="B6895" s="100">
        <v>559</v>
      </c>
      <c r="C6895" s="105" t="s">
        <v>17013</v>
      </c>
      <c r="D6895" s="87" t="s">
        <v>16566</v>
      </c>
      <c r="E6895" s="103">
        <v>10.98</v>
      </c>
    </row>
    <row r="6896" spans="2:5" ht="50.1" customHeight="1">
      <c r="B6896" s="100">
        <v>551</v>
      </c>
      <c r="C6896" s="105" t="s">
        <v>17014</v>
      </c>
      <c r="D6896" s="87" t="s">
        <v>16566</v>
      </c>
      <c r="E6896" s="103">
        <v>42.9</v>
      </c>
    </row>
    <row r="6897" spans="2:5" ht="50.1" customHeight="1">
      <c r="B6897" s="100">
        <v>547</v>
      </c>
      <c r="C6897" s="105" t="s">
        <v>17015</v>
      </c>
      <c r="D6897" s="87" t="s">
        <v>16566</v>
      </c>
      <c r="E6897" s="103">
        <v>16.440000000000001</v>
      </c>
    </row>
    <row r="6898" spans="2:5" ht="50.1" customHeight="1">
      <c r="B6898" s="100">
        <v>560</v>
      </c>
      <c r="C6898" s="105" t="s">
        <v>17016</v>
      </c>
      <c r="D6898" s="87" t="s">
        <v>16566</v>
      </c>
      <c r="E6898" s="103">
        <v>13.89</v>
      </c>
    </row>
    <row r="6899" spans="2:5" ht="50.1" customHeight="1">
      <c r="B6899" s="100">
        <v>566</v>
      </c>
      <c r="C6899" s="105" t="s">
        <v>17017</v>
      </c>
      <c r="D6899" s="87" t="s">
        <v>16566</v>
      </c>
      <c r="E6899" s="103">
        <v>2.23</v>
      </c>
    </row>
    <row r="6900" spans="2:5" ht="50.1" customHeight="1">
      <c r="B6900" s="100">
        <v>563</v>
      </c>
      <c r="C6900" s="105" t="s">
        <v>17018</v>
      </c>
      <c r="D6900" s="87" t="s">
        <v>16566</v>
      </c>
      <c r="E6900" s="103">
        <v>12.48</v>
      </c>
    </row>
    <row r="6901" spans="2:5" ht="50.1" customHeight="1">
      <c r="B6901" s="100">
        <v>38127</v>
      </c>
      <c r="C6901" s="105" t="s">
        <v>17019</v>
      </c>
      <c r="D6901" s="87" t="s">
        <v>16560</v>
      </c>
      <c r="E6901" s="103">
        <v>276.83999999999997</v>
      </c>
    </row>
    <row r="6902" spans="2:5" ht="50.1" customHeight="1">
      <c r="B6902" s="100">
        <v>38060</v>
      </c>
      <c r="C6902" s="105" t="s">
        <v>17020</v>
      </c>
      <c r="D6902" s="87" t="s">
        <v>16560</v>
      </c>
      <c r="E6902" s="103">
        <v>53.38</v>
      </c>
    </row>
    <row r="6903" spans="2:5" ht="50.1" customHeight="1">
      <c r="B6903" s="100">
        <v>10956</v>
      </c>
      <c r="C6903" s="105" t="s">
        <v>17021</v>
      </c>
      <c r="D6903" s="87" t="s">
        <v>16560</v>
      </c>
      <c r="E6903" s="103">
        <v>55.45</v>
      </c>
    </row>
    <row r="6904" spans="2:5" ht="50.1" customHeight="1">
      <c r="B6904" s="100">
        <v>39380</v>
      </c>
      <c r="C6904" s="105" t="s">
        <v>17022</v>
      </c>
      <c r="D6904" s="87" t="s">
        <v>16560</v>
      </c>
      <c r="E6904" s="103">
        <v>9.86</v>
      </c>
    </row>
    <row r="6905" spans="2:5" ht="50.1" customHeight="1">
      <c r="B6905" s="100">
        <v>13374</v>
      </c>
      <c r="C6905" s="105" t="s">
        <v>17023</v>
      </c>
      <c r="D6905" s="87" t="s">
        <v>16560</v>
      </c>
      <c r="E6905" s="103">
        <v>89.91</v>
      </c>
    </row>
    <row r="6906" spans="2:5" ht="50.1" customHeight="1">
      <c r="B6906" s="100">
        <v>37597</v>
      </c>
      <c r="C6906" s="105" t="s">
        <v>17024</v>
      </c>
      <c r="D6906" s="87" t="s">
        <v>16560</v>
      </c>
      <c r="E6906" s="103">
        <v>317187.5</v>
      </c>
    </row>
    <row r="6907" spans="2:5" ht="50.1" customHeight="1">
      <c r="B6907" s="100">
        <v>183</v>
      </c>
      <c r="C6907" s="105" t="s">
        <v>17025</v>
      </c>
      <c r="D6907" s="87" t="s">
        <v>6336</v>
      </c>
      <c r="E6907" s="103">
        <v>105</v>
      </c>
    </row>
    <row r="6908" spans="2:5" ht="50.1" customHeight="1">
      <c r="B6908" s="100">
        <v>184</v>
      </c>
      <c r="C6908" s="105" t="s">
        <v>17026</v>
      </c>
      <c r="D6908" s="87" t="s">
        <v>6336</v>
      </c>
      <c r="E6908" s="103">
        <v>69.400000000000006</v>
      </c>
    </row>
    <row r="6909" spans="2:5" ht="50.1" customHeight="1">
      <c r="B6909" s="100">
        <v>195</v>
      </c>
      <c r="C6909" s="105" t="s">
        <v>17027</v>
      </c>
      <c r="D6909" s="87" t="s">
        <v>6336</v>
      </c>
      <c r="E6909" s="103">
        <v>85.3</v>
      </c>
    </row>
    <row r="6910" spans="2:5" ht="50.1" customHeight="1">
      <c r="B6910" s="100">
        <v>194</v>
      </c>
      <c r="C6910" s="105" t="s">
        <v>17028</v>
      </c>
      <c r="D6910" s="87" t="s">
        <v>6336</v>
      </c>
      <c r="E6910" s="103">
        <v>46.36</v>
      </c>
    </row>
    <row r="6911" spans="2:5" ht="50.1" customHeight="1">
      <c r="B6911" s="100">
        <v>20001</v>
      </c>
      <c r="C6911" s="105" t="s">
        <v>17029</v>
      </c>
      <c r="D6911" s="87" t="s">
        <v>6336</v>
      </c>
      <c r="E6911" s="103">
        <v>84.99</v>
      </c>
    </row>
    <row r="6912" spans="2:5" ht="50.1" customHeight="1">
      <c r="B6912" s="100">
        <v>181</v>
      </c>
      <c r="C6912" s="105" t="s">
        <v>17030</v>
      </c>
      <c r="D6912" s="87" t="s">
        <v>6336</v>
      </c>
      <c r="E6912" s="103">
        <v>115</v>
      </c>
    </row>
    <row r="6913" spans="2:5" ht="50.1" customHeight="1">
      <c r="B6913" s="100">
        <v>39837</v>
      </c>
      <c r="C6913" s="105" t="s">
        <v>17031</v>
      </c>
      <c r="D6913" s="87" t="s">
        <v>6336</v>
      </c>
      <c r="E6913" s="103">
        <v>259.41000000000003</v>
      </c>
    </row>
    <row r="6914" spans="2:5" ht="50.1" customHeight="1">
      <c r="B6914" s="100">
        <v>10535</v>
      </c>
      <c r="C6914" s="105" t="s">
        <v>17032</v>
      </c>
      <c r="D6914" s="87" t="s">
        <v>16560</v>
      </c>
      <c r="E6914" s="103">
        <v>2950</v>
      </c>
    </row>
    <row r="6915" spans="2:5" ht="50.1" customHeight="1">
      <c r="B6915" s="100">
        <v>10537</v>
      </c>
      <c r="C6915" s="105" t="s">
        <v>17033</v>
      </c>
      <c r="D6915" s="87" t="s">
        <v>16560</v>
      </c>
      <c r="E6915" s="103">
        <v>4022.99</v>
      </c>
    </row>
    <row r="6916" spans="2:5" ht="50.1" customHeight="1">
      <c r="B6916" s="100">
        <v>13891</v>
      </c>
      <c r="C6916" s="105" t="s">
        <v>17034</v>
      </c>
      <c r="D6916" s="87" t="s">
        <v>16560</v>
      </c>
      <c r="E6916" s="103">
        <v>3689.99</v>
      </c>
    </row>
    <row r="6917" spans="2:5" ht="50.1" customHeight="1">
      <c r="B6917" s="100">
        <v>25975</v>
      </c>
      <c r="C6917" s="105" t="s">
        <v>17035</v>
      </c>
      <c r="D6917" s="87" t="s">
        <v>16560</v>
      </c>
      <c r="E6917" s="103">
        <v>16049.99</v>
      </c>
    </row>
    <row r="6918" spans="2:5" ht="50.1" customHeight="1">
      <c r="B6918" s="100">
        <v>36396</v>
      </c>
      <c r="C6918" s="105" t="s">
        <v>17036</v>
      </c>
      <c r="D6918" s="87" t="s">
        <v>16560</v>
      </c>
      <c r="E6918" s="103">
        <v>3374.99</v>
      </c>
    </row>
    <row r="6919" spans="2:5" ht="50.1" customHeight="1">
      <c r="B6919" s="100">
        <v>36397</v>
      </c>
      <c r="C6919" s="105" t="s">
        <v>17037</v>
      </c>
      <c r="D6919" s="87" t="s">
        <v>16560</v>
      </c>
      <c r="E6919" s="103">
        <v>11999.99</v>
      </c>
    </row>
    <row r="6920" spans="2:5" ht="50.1" customHeight="1">
      <c r="B6920" s="100">
        <v>36398</v>
      </c>
      <c r="C6920" s="105" t="s">
        <v>17038</v>
      </c>
      <c r="D6920" s="87" t="s">
        <v>16560</v>
      </c>
      <c r="E6920" s="103">
        <v>14584.99</v>
      </c>
    </row>
    <row r="6921" spans="2:5" ht="50.1" customHeight="1">
      <c r="B6921" s="100">
        <v>647</v>
      </c>
      <c r="C6921" s="105" t="s">
        <v>17039</v>
      </c>
      <c r="D6921" s="87" t="s">
        <v>16557</v>
      </c>
      <c r="E6921" s="103">
        <v>11.81</v>
      </c>
    </row>
    <row r="6922" spans="2:5" ht="50.1" customHeight="1">
      <c r="B6922" s="100">
        <v>40920</v>
      </c>
      <c r="C6922" s="105" t="s">
        <v>17040</v>
      </c>
      <c r="D6922" s="87" t="s">
        <v>16746</v>
      </c>
      <c r="E6922" s="103">
        <v>2089.7399999999998</v>
      </c>
    </row>
    <row r="6923" spans="2:5" ht="50.1" customHeight="1">
      <c r="B6923" s="100">
        <v>7266</v>
      </c>
      <c r="C6923" s="105" t="s">
        <v>17041</v>
      </c>
      <c r="D6923" s="87" t="s">
        <v>17042</v>
      </c>
      <c r="E6923" s="103">
        <v>458.62</v>
      </c>
    </row>
    <row r="6924" spans="2:5" ht="50.1" customHeight="1">
      <c r="B6924" s="100">
        <v>7270</v>
      </c>
      <c r="C6924" s="105" t="s">
        <v>17043</v>
      </c>
      <c r="D6924" s="87" t="s">
        <v>16560</v>
      </c>
      <c r="E6924" s="103">
        <v>0.43</v>
      </c>
    </row>
    <row r="6925" spans="2:5" ht="50.1" customHeight="1">
      <c r="B6925" s="100">
        <v>7269</v>
      </c>
      <c r="C6925" s="105" t="s">
        <v>17044</v>
      </c>
      <c r="D6925" s="87" t="s">
        <v>16560</v>
      </c>
      <c r="E6925" s="103">
        <v>0.31</v>
      </c>
    </row>
    <row r="6926" spans="2:5" ht="50.1" customHeight="1">
      <c r="B6926" s="100">
        <v>7271</v>
      </c>
      <c r="C6926" s="105" t="s">
        <v>17045</v>
      </c>
      <c r="D6926" s="87" t="s">
        <v>16560</v>
      </c>
      <c r="E6926" s="103">
        <v>0.45</v>
      </c>
    </row>
    <row r="6927" spans="2:5" ht="50.1" customHeight="1">
      <c r="B6927" s="100">
        <v>7268</v>
      </c>
      <c r="C6927" s="105" t="s">
        <v>17046</v>
      </c>
      <c r="D6927" s="87" t="s">
        <v>16560</v>
      </c>
      <c r="E6927" s="103">
        <v>0.65</v>
      </c>
    </row>
    <row r="6928" spans="2:5" ht="50.1" customHeight="1">
      <c r="B6928" s="100">
        <v>7267</v>
      </c>
      <c r="C6928" s="105" t="s">
        <v>17047</v>
      </c>
      <c r="D6928" s="87" t="s">
        <v>16560</v>
      </c>
      <c r="E6928" s="103">
        <v>0.31</v>
      </c>
    </row>
    <row r="6929" spans="2:5" ht="50.1" customHeight="1">
      <c r="B6929" s="100">
        <v>38783</v>
      </c>
      <c r="C6929" s="105" t="s">
        <v>17048</v>
      </c>
      <c r="D6929" s="87" t="s">
        <v>16560</v>
      </c>
      <c r="E6929" s="103">
        <v>0.56999999999999995</v>
      </c>
    </row>
    <row r="6930" spans="2:5" ht="50.1" customHeight="1">
      <c r="B6930" s="100">
        <v>37593</v>
      </c>
      <c r="C6930" s="105" t="s">
        <v>17049</v>
      </c>
      <c r="D6930" s="87" t="s">
        <v>16560</v>
      </c>
      <c r="E6930" s="103">
        <v>1.5</v>
      </c>
    </row>
    <row r="6931" spans="2:5" ht="50.1" customHeight="1">
      <c r="B6931" s="100">
        <v>37594</v>
      </c>
      <c r="C6931" s="105" t="s">
        <v>17050</v>
      </c>
      <c r="D6931" s="87" t="s">
        <v>16560</v>
      </c>
      <c r="E6931" s="103">
        <v>1.83</v>
      </c>
    </row>
    <row r="6932" spans="2:5" ht="50.1" customHeight="1">
      <c r="B6932" s="100">
        <v>37592</v>
      </c>
      <c r="C6932" s="105" t="s">
        <v>17051</v>
      </c>
      <c r="D6932" s="87" t="s">
        <v>16560</v>
      </c>
      <c r="E6932" s="103">
        <v>1.1200000000000001</v>
      </c>
    </row>
    <row r="6933" spans="2:5" ht="50.1" customHeight="1">
      <c r="B6933" s="100">
        <v>34556</v>
      </c>
      <c r="C6933" s="105" t="s">
        <v>17052</v>
      </c>
      <c r="D6933" s="87" t="s">
        <v>16560</v>
      </c>
      <c r="E6933" s="103">
        <v>1.95</v>
      </c>
    </row>
    <row r="6934" spans="2:5" ht="50.1" customHeight="1">
      <c r="B6934" s="100">
        <v>37873</v>
      </c>
      <c r="C6934" s="105" t="s">
        <v>17053</v>
      </c>
      <c r="D6934" s="87" t="s">
        <v>16560</v>
      </c>
      <c r="E6934" s="103">
        <v>2.12</v>
      </c>
    </row>
    <row r="6935" spans="2:5" ht="50.1" customHeight="1">
      <c r="B6935" s="100">
        <v>34564</v>
      </c>
      <c r="C6935" s="105" t="s">
        <v>17054</v>
      </c>
      <c r="D6935" s="87" t="s">
        <v>16560</v>
      </c>
      <c r="E6935" s="103">
        <v>2.4300000000000002</v>
      </c>
    </row>
    <row r="6936" spans="2:5" ht="50.1" customHeight="1">
      <c r="B6936" s="87">
        <v>34565</v>
      </c>
      <c r="C6936" s="105" t="s">
        <v>17055</v>
      </c>
      <c r="D6936" s="87" t="s">
        <v>16560</v>
      </c>
      <c r="E6936" s="103">
        <v>2.81</v>
      </c>
    </row>
    <row r="6937" spans="2:5" ht="50.1" customHeight="1">
      <c r="B6937" s="87">
        <v>38590</v>
      </c>
      <c r="C6937" s="105" t="s">
        <v>17056</v>
      </c>
      <c r="D6937" s="87" t="s">
        <v>16560</v>
      </c>
      <c r="E6937" s="103">
        <v>1.63</v>
      </c>
    </row>
    <row r="6938" spans="2:5" ht="50.1" customHeight="1">
      <c r="B6938" s="100">
        <v>34566</v>
      </c>
      <c r="C6938" s="105" t="s">
        <v>17057</v>
      </c>
      <c r="D6938" s="87" t="s">
        <v>16560</v>
      </c>
      <c r="E6938" s="103">
        <v>1.52</v>
      </c>
    </row>
    <row r="6939" spans="2:5" ht="50.1" customHeight="1">
      <c r="B6939" s="100">
        <v>34567</v>
      </c>
      <c r="C6939" s="105" t="s">
        <v>17058</v>
      </c>
      <c r="D6939" s="87" t="s">
        <v>16560</v>
      </c>
      <c r="E6939" s="103">
        <v>1.71</v>
      </c>
    </row>
    <row r="6940" spans="2:5" ht="50.1" customHeight="1">
      <c r="B6940" s="100">
        <v>38591</v>
      </c>
      <c r="C6940" s="105" t="s">
        <v>17059</v>
      </c>
      <c r="D6940" s="87" t="s">
        <v>16560</v>
      </c>
      <c r="E6940" s="103">
        <v>1.85</v>
      </c>
    </row>
    <row r="6941" spans="2:5" ht="50.1" customHeight="1">
      <c r="B6941" s="100">
        <v>34568</v>
      </c>
      <c r="C6941" s="105" t="s">
        <v>17060</v>
      </c>
      <c r="D6941" s="87" t="s">
        <v>16560</v>
      </c>
      <c r="E6941" s="103">
        <v>2.23</v>
      </c>
    </row>
    <row r="6942" spans="2:5" ht="50.1" customHeight="1">
      <c r="B6942" s="100">
        <v>34569</v>
      </c>
      <c r="C6942" s="105" t="s">
        <v>17061</v>
      </c>
      <c r="D6942" s="87" t="s">
        <v>16560</v>
      </c>
      <c r="E6942" s="103">
        <v>2.2799999999999998</v>
      </c>
    </row>
    <row r="6943" spans="2:5" ht="50.1" customHeight="1">
      <c r="B6943" s="100">
        <v>34570</v>
      </c>
      <c r="C6943" s="105" t="s">
        <v>17062</v>
      </c>
      <c r="D6943" s="87" t="s">
        <v>16560</v>
      </c>
      <c r="E6943" s="103">
        <v>2.44</v>
      </c>
    </row>
    <row r="6944" spans="2:5" ht="50.1" customHeight="1">
      <c r="B6944" s="100">
        <v>25070</v>
      </c>
      <c r="C6944" s="105" t="s">
        <v>17063</v>
      </c>
      <c r="D6944" s="87" t="s">
        <v>16560</v>
      </c>
      <c r="E6944" s="103">
        <v>1.87</v>
      </c>
    </row>
    <row r="6945" spans="2:5" ht="50.1" customHeight="1">
      <c r="B6945" s="100">
        <v>34571</v>
      </c>
      <c r="C6945" s="105" t="s">
        <v>17064</v>
      </c>
      <c r="D6945" s="87" t="s">
        <v>16560</v>
      </c>
      <c r="E6945" s="103">
        <v>1.9</v>
      </c>
    </row>
    <row r="6946" spans="2:5" ht="50.1" customHeight="1">
      <c r="B6946" s="100">
        <v>34573</v>
      </c>
      <c r="C6946" s="105" t="s">
        <v>17065</v>
      </c>
      <c r="D6946" s="87" t="s">
        <v>16560</v>
      </c>
      <c r="E6946" s="103">
        <v>2.0099999999999998</v>
      </c>
    </row>
    <row r="6947" spans="2:5" ht="50.1" customHeight="1">
      <c r="B6947" s="100">
        <v>37107</v>
      </c>
      <c r="C6947" s="105" t="s">
        <v>17066</v>
      </c>
      <c r="D6947" s="87" t="s">
        <v>16560</v>
      </c>
      <c r="E6947" s="103">
        <v>2.96</v>
      </c>
    </row>
    <row r="6948" spans="2:5" ht="50.1" customHeight="1">
      <c r="B6948" s="100">
        <v>34576</v>
      </c>
      <c r="C6948" s="105" t="s">
        <v>17067</v>
      </c>
      <c r="D6948" s="87" t="s">
        <v>16560</v>
      </c>
      <c r="E6948" s="103">
        <v>2.78</v>
      </c>
    </row>
    <row r="6949" spans="2:5" ht="50.1" customHeight="1">
      <c r="B6949" s="100">
        <v>34577</v>
      </c>
      <c r="C6949" s="105" t="s">
        <v>17068</v>
      </c>
      <c r="D6949" s="87" t="s">
        <v>16560</v>
      </c>
      <c r="E6949" s="103">
        <v>2.96</v>
      </c>
    </row>
    <row r="6950" spans="2:5" ht="50.1" customHeight="1">
      <c r="B6950" s="100">
        <v>34578</v>
      </c>
      <c r="C6950" s="105" t="s">
        <v>17069</v>
      </c>
      <c r="D6950" s="87" t="s">
        <v>16560</v>
      </c>
      <c r="E6950" s="103">
        <v>3.29</v>
      </c>
    </row>
    <row r="6951" spans="2:5" ht="50.1" customHeight="1">
      <c r="B6951" s="100">
        <v>34579</v>
      </c>
      <c r="C6951" s="105" t="s">
        <v>17070</v>
      </c>
      <c r="D6951" s="87" t="s">
        <v>16560</v>
      </c>
      <c r="E6951" s="103">
        <v>4.21</v>
      </c>
    </row>
    <row r="6952" spans="2:5" ht="50.1" customHeight="1">
      <c r="B6952" s="100">
        <v>25067</v>
      </c>
      <c r="C6952" s="105" t="s">
        <v>17071</v>
      </c>
      <c r="D6952" s="87" t="s">
        <v>16560</v>
      </c>
      <c r="E6952" s="103">
        <v>2.4300000000000002</v>
      </c>
    </row>
    <row r="6953" spans="2:5" ht="50.1" customHeight="1">
      <c r="B6953" s="100">
        <v>34580</v>
      </c>
      <c r="C6953" s="105" t="s">
        <v>17072</v>
      </c>
      <c r="D6953" s="87" t="s">
        <v>16560</v>
      </c>
      <c r="E6953" s="103">
        <v>2.64</v>
      </c>
    </row>
    <row r="6954" spans="2:5" ht="50.1" customHeight="1">
      <c r="B6954" s="100">
        <v>25071</v>
      </c>
      <c r="C6954" s="105" t="s">
        <v>17073</v>
      </c>
      <c r="D6954" s="87" t="s">
        <v>16560</v>
      </c>
      <c r="E6954" s="103">
        <v>1.28</v>
      </c>
    </row>
    <row r="6955" spans="2:5" ht="50.1" customHeight="1">
      <c r="B6955" s="100">
        <v>38395</v>
      </c>
      <c r="C6955" s="105" t="s">
        <v>17074</v>
      </c>
      <c r="D6955" s="87" t="s">
        <v>16560</v>
      </c>
      <c r="E6955" s="103">
        <v>6.19</v>
      </c>
    </row>
    <row r="6956" spans="2:5" ht="50.1" customHeight="1">
      <c r="B6956" s="100">
        <v>34583</v>
      </c>
      <c r="C6956" s="105" t="s">
        <v>17075</v>
      </c>
      <c r="D6956" s="87" t="s">
        <v>16555</v>
      </c>
      <c r="E6956" s="103">
        <v>64.650000000000006</v>
      </c>
    </row>
    <row r="6957" spans="2:5" ht="50.1" customHeight="1">
      <c r="B6957" s="100">
        <v>34584</v>
      </c>
      <c r="C6957" s="105" t="s">
        <v>17076</v>
      </c>
      <c r="D6957" s="87" t="s">
        <v>16555</v>
      </c>
      <c r="E6957" s="103">
        <v>36.19</v>
      </c>
    </row>
    <row r="6958" spans="2:5" ht="50.1" customHeight="1">
      <c r="B6958" s="100">
        <v>709</v>
      </c>
      <c r="C6958" s="105" t="s">
        <v>17077</v>
      </c>
      <c r="D6958" s="87" t="s">
        <v>16555</v>
      </c>
      <c r="E6958" s="103">
        <v>468.66</v>
      </c>
    </row>
    <row r="6959" spans="2:5" ht="50.1" customHeight="1">
      <c r="B6959" s="100">
        <v>716</v>
      </c>
      <c r="C6959" s="105" t="s">
        <v>17078</v>
      </c>
      <c r="D6959" s="87" t="s">
        <v>16560</v>
      </c>
      <c r="E6959" s="103">
        <v>11.52</v>
      </c>
    </row>
    <row r="6960" spans="2:5" ht="50.1" customHeight="1">
      <c r="B6960" s="100">
        <v>715</v>
      </c>
      <c r="C6960" s="105" t="s">
        <v>17079</v>
      </c>
      <c r="D6960" s="87" t="s">
        <v>16560</v>
      </c>
      <c r="E6960" s="103">
        <v>11.4</v>
      </c>
    </row>
    <row r="6961" spans="2:5" ht="50.1" customHeight="1">
      <c r="B6961" s="100">
        <v>718</v>
      </c>
      <c r="C6961" s="105" t="s">
        <v>17080</v>
      </c>
      <c r="D6961" s="87" t="s">
        <v>16560</v>
      </c>
      <c r="E6961" s="103">
        <v>16.98</v>
      </c>
    </row>
    <row r="6962" spans="2:5" ht="50.1" customHeight="1">
      <c r="B6962" s="100">
        <v>11981</v>
      </c>
      <c r="C6962" s="105" t="s">
        <v>17081</v>
      </c>
      <c r="D6962" s="87" t="s">
        <v>16560</v>
      </c>
      <c r="E6962" s="103">
        <v>11.64</v>
      </c>
    </row>
    <row r="6963" spans="2:5" ht="50.1" customHeight="1">
      <c r="B6963" s="100">
        <v>10610</v>
      </c>
      <c r="C6963" s="105" t="s">
        <v>17082</v>
      </c>
      <c r="D6963" s="87" t="s">
        <v>16560</v>
      </c>
      <c r="E6963" s="103">
        <v>1.23</v>
      </c>
    </row>
    <row r="6964" spans="2:5" ht="50.1" customHeight="1">
      <c r="B6964" s="100">
        <v>34585</v>
      </c>
      <c r="C6964" s="105" t="s">
        <v>17083</v>
      </c>
      <c r="D6964" s="87" t="s">
        <v>16560</v>
      </c>
      <c r="E6964" s="103">
        <v>1.26</v>
      </c>
    </row>
    <row r="6965" spans="2:5" ht="50.1" customHeight="1">
      <c r="B6965" s="100">
        <v>34586</v>
      </c>
      <c r="C6965" s="105" t="s">
        <v>17084</v>
      </c>
      <c r="D6965" s="87" t="s">
        <v>16560</v>
      </c>
      <c r="E6965" s="103">
        <v>1.27</v>
      </c>
    </row>
    <row r="6966" spans="2:5" ht="50.1" customHeight="1">
      <c r="B6966" s="100">
        <v>38603</v>
      </c>
      <c r="C6966" s="105" t="s">
        <v>17085</v>
      </c>
      <c r="D6966" s="87" t="s">
        <v>16560</v>
      </c>
      <c r="E6966" s="103">
        <v>1.47</v>
      </c>
    </row>
    <row r="6967" spans="2:5" ht="50.1" customHeight="1">
      <c r="B6967" s="100">
        <v>34588</v>
      </c>
      <c r="C6967" s="105" t="s">
        <v>17086</v>
      </c>
      <c r="D6967" s="87" t="s">
        <v>16560</v>
      </c>
      <c r="E6967" s="103">
        <v>1.64</v>
      </c>
    </row>
    <row r="6968" spans="2:5" ht="50.1" customHeight="1">
      <c r="B6968" s="100">
        <v>34590</v>
      </c>
      <c r="C6968" s="105" t="s">
        <v>17087</v>
      </c>
      <c r="D6968" s="87" t="s">
        <v>16560</v>
      </c>
      <c r="E6968" s="103">
        <v>1.77</v>
      </c>
    </row>
    <row r="6969" spans="2:5" ht="50.1" customHeight="1">
      <c r="B6969" s="100">
        <v>34591</v>
      </c>
      <c r="C6969" s="105" t="s">
        <v>17088</v>
      </c>
      <c r="D6969" s="87" t="s">
        <v>16560</v>
      </c>
      <c r="E6969" s="103">
        <v>2.2000000000000002</v>
      </c>
    </row>
    <row r="6970" spans="2:5" ht="50.1" customHeight="1">
      <c r="B6970" s="100">
        <v>37103</v>
      </c>
      <c r="C6970" s="105" t="s">
        <v>17089</v>
      </c>
      <c r="D6970" s="87" t="s">
        <v>16560</v>
      </c>
      <c r="E6970" s="103">
        <v>1.59</v>
      </c>
    </row>
    <row r="6971" spans="2:5" ht="50.1" customHeight="1">
      <c r="B6971" s="100">
        <v>34555</v>
      </c>
      <c r="C6971" s="105" t="s">
        <v>17090</v>
      </c>
      <c r="D6971" s="87" t="s">
        <v>16560</v>
      </c>
      <c r="E6971" s="103">
        <v>1.99</v>
      </c>
    </row>
    <row r="6972" spans="2:5" ht="50.1" customHeight="1">
      <c r="B6972" s="100">
        <v>34599</v>
      </c>
      <c r="C6972" s="105" t="s">
        <v>17091</v>
      </c>
      <c r="D6972" s="87" t="s">
        <v>16560</v>
      </c>
      <c r="E6972" s="103">
        <v>1.43</v>
      </c>
    </row>
    <row r="6973" spans="2:5" ht="50.1" customHeight="1">
      <c r="B6973" s="100">
        <v>674</v>
      </c>
      <c r="C6973" s="105" t="s">
        <v>17092</v>
      </c>
      <c r="D6973" s="87" t="s">
        <v>16555</v>
      </c>
      <c r="E6973" s="103">
        <v>37.07</v>
      </c>
    </row>
    <row r="6974" spans="2:5" ht="50.1" customHeight="1">
      <c r="B6974" s="100">
        <v>34600</v>
      </c>
      <c r="C6974" s="105" t="s">
        <v>17093</v>
      </c>
      <c r="D6974" s="87" t="s">
        <v>16555</v>
      </c>
      <c r="E6974" s="103">
        <v>60.23</v>
      </c>
    </row>
    <row r="6975" spans="2:5" ht="50.1" customHeight="1">
      <c r="B6975" s="100">
        <v>652</v>
      </c>
      <c r="C6975" s="105" t="s">
        <v>17094</v>
      </c>
      <c r="D6975" s="87" t="s">
        <v>16555</v>
      </c>
      <c r="E6975" s="103">
        <v>76.709999999999994</v>
      </c>
    </row>
    <row r="6976" spans="2:5" ht="50.1" customHeight="1">
      <c r="B6976" s="100">
        <v>34592</v>
      </c>
      <c r="C6976" s="105" t="s">
        <v>17095</v>
      </c>
      <c r="D6976" s="87" t="s">
        <v>16560</v>
      </c>
      <c r="E6976" s="103">
        <v>1.35</v>
      </c>
    </row>
    <row r="6977" spans="2:5" ht="50.1" customHeight="1">
      <c r="B6977" s="100">
        <v>651</v>
      </c>
      <c r="C6977" s="105" t="s">
        <v>17096</v>
      </c>
      <c r="D6977" s="87" t="s">
        <v>16560</v>
      </c>
      <c r="E6977" s="103">
        <v>1.55</v>
      </c>
    </row>
    <row r="6978" spans="2:5" ht="50.1" customHeight="1">
      <c r="B6978" s="100">
        <v>654</v>
      </c>
      <c r="C6978" s="105" t="s">
        <v>17097</v>
      </c>
      <c r="D6978" s="87" t="s">
        <v>16560</v>
      </c>
      <c r="E6978" s="103">
        <v>2</v>
      </c>
    </row>
    <row r="6979" spans="2:5" ht="50.1" customHeight="1">
      <c r="B6979" s="100">
        <v>650</v>
      </c>
      <c r="C6979" s="105" t="s">
        <v>17098</v>
      </c>
      <c r="D6979" s="87" t="s">
        <v>16560</v>
      </c>
      <c r="E6979" s="103">
        <v>1.32</v>
      </c>
    </row>
    <row r="6980" spans="2:5" ht="50.1" customHeight="1">
      <c r="B6980" s="100">
        <v>40517</v>
      </c>
      <c r="C6980" s="105" t="s">
        <v>17099</v>
      </c>
      <c r="D6980" s="87" t="s">
        <v>16555</v>
      </c>
      <c r="E6980" s="103">
        <v>45.4</v>
      </c>
    </row>
    <row r="6981" spans="2:5" ht="50.1" customHeight="1">
      <c r="B6981" s="100">
        <v>40520</v>
      </c>
      <c r="C6981" s="105" t="s">
        <v>17100</v>
      </c>
      <c r="D6981" s="87" t="s">
        <v>16555</v>
      </c>
      <c r="E6981" s="103">
        <v>47.56</v>
      </c>
    </row>
    <row r="6982" spans="2:5" ht="50.1" customHeight="1">
      <c r="B6982" s="100">
        <v>40515</v>
      </c>
      <c r="C6982" s="105" t="s">
        <v>17101</v>
      </c>
      <c r="D6982" s="87" t="s">
        <v>16555</v>
      </c>
      <c r="E6982" s="103">
        <v>57.42</v>
      </c>
    </row>
    <row r="6983" spans="2:5" ht="50.1" customHeight="1">
      <c r="B6983" s="100">
        <v>40516</v>
      </c>
      <c r="C6983" s="105" t="s">
        <v>17102</v>
      </c>
      <c r="D6983" s="87" t="s">
        <v>16555</v>
      </c>
      <c r="E6983" s="103">
        <v>68.38</v>
      </c>
    </row>
    <row r="6984" spans="2:5" ht="50.1" customHeight="1">
      <c r="B6984" s="100">
        <v>40529</v>
      </c>
      <c r="C6984" s="105" t="s">
        <v>17103</v>
      </c>
      <c r="D6984" s="87" t="s">
        <v>16555</v>
      </c>
      <c r="E6984" s="103">
        <v>53.4</v>
      </c>
    </row>
    <row r="6985" spans="2:5" ht="50.1" customHeight="1">
      <c r="B6985" s="100">
        <v>36170</v>
      </c>
      <c r="C6985" s="105" t="s">
        <v>17104</v>
      </c>
      <c r="D6985" s="87" t="s">
        <v>16555</v>
      </c>
      <c r="E6985" s="103">
        <v>40</v>
      </c>
    </row>
    <row r="6986" spans="2:5" ht="50.1" customHeight="1">
      <c r="B6986" s="100">
        <v>40524</v>
      </c>
      <c r="C6986" s="105" t="s">
        <v>17105</v>
      </c>
      <c r="D6986" s="87" t="s">
        <v>16555</v>
      </c>
      <c r="E6986" s="103">
        <v>48.64</v>
      </c>
    </row>
    <row r="6987" spans="2:5" ht="50.1" customHeight="1">
      <c r="B6987" s="100">
        <v>36156</v>
      </c>
      <c r="C6987" s="105" t="s">
        <v>17106</v>
      </c>
      <c r="D6987" s="87" t="s">
        <v>16555</v>
      </c>
      <c r="E6987" s="103">
        <v>42.16</v>
      </c>
    </row>
    <row r="6988" spans="2:5" ht="50.1" customHeight="1">
      <c r="B6988" s="100">
        <v>36155</v>
      </c>
      <c r="C6988" s="105" t="s">
        <v>17107</v>
      </c>
      <c r="D6988" s="87" t="s">
        <v>16555</v>
      </c>
      <c r="E6988" s="103">
        <v>37.35</v>
      </c>
    </row>
    <row r="6989" spans="2:5" ht="50.1" customHeight="1">
      <c r="B6989" s="100">
        <v>36154</v>
      </c>
      <c r="C6989" s="105" t="s">
        <v>17108</v>
      </c>
      <c r="D6989" s="87" t="s">
        <v>16555</v>
      </c>
      <c r="E6989" s="103">
        <v>49.62</v>
      </c>
    </row>
    <row r="6990" spans="2:5" ht="50.1" customHeight="1">
      <c r="B6990" s="100">
        <v>695</v>
      </c>
      <c r="C6990" s="105" t="s">
        <v>17109</v>
      </c>
      <c r="D6990" s="87" t="s">
        <v>16555</v>
      </c>
      <c r="E6990" s="103">
        <v>36.68</v>
      </c>
    </row>
    <row r="6991" spans="2:5" ht="50.1" customHeight="1">
      <c r="B6991" s="100">
        <v>679</v>
      </c>
      <c r="C6991" s="105" t="s">
        <v>17110</v>
      </c>
      <c r="D6991" s="87" t="s">
        <v>16555</v>
      </c>
      <c r="E6991" s="103">
        <v>50.27</v>
      </c>
    </row>
    <row r="6992" spans="2:5" ht="50.1" customHeight="1">
      <c r="B6992" s="100">
        <v>711</v>
      </c>
      <c r="C6992" s="105" t="s">
        <v>17111</v>
      </c>
      <c r="D6992" s="87" t="s">
        <v>16555</v>
      </c>
      <c r="E6992" s="103">
        <v>38.369999999999997</v>
      </c>
    </row>
    <row r="6993" spans="2:5" ht="50.1" customHeight="1">
      <c r="B6993" s="100">
        <v>712</v>
      </c>
      <c r="C6993" s="105" t="s">
        <v>17112</v>
      </c>
      <c r="D6993" s="87" t="s">
        <v>16555</v>
      </c>
      <c r="E6993" s="103">
        <v>40</v>
      </c>
    </row>
    <row r="6994" spans="2:5" ht="50.1" customHeight="1">
      <c r="B6994" s="100">
        <v>12614</v>
      </c>
      <c r="C6994" s="105" t="s">
        <v>17113</v>
      </c>
      <c r="D6994" s="87" t="s">
        <v>16560</v>
      </c>
      <c r="E6994" s="103">
        <v>17.2</v>
      </c>
    </row>
    <row r="6995" spans="2:5" ht="50.1" customHeight="1">
      <c r="B6995" s="100">
        <v>6140</v>
      </c>
      <c r="C6995" s="105" t="s">
        <v>17114</v>
      </c>
      <c r="D6995" s="87" t="s">
        <v>16560</v>
      </c>
      <c r="E6995" s="103">
        <v>2.57</v>
      </c>
    </row>
    <row r="6996" spans="2:5" ht="50.1" customHeight="1">
      <c r="B6996" s="100">
        <v>38399</v>
      </c>
      <c r="C6996" s="105" t="s">
        <v>17115</v>
      </c>
      <c r="D6996" s="87" t="s">
        <v>16560</v>
      </c>
      <c r="E6996" s="103">
        <v>151.83000000000001</v>
      </c>
    </row>
    <row r="6997" spans="2:5" ht="50.1" customHeight="1">
      <c r="B6997" s="100">
        <v>735</v>
      </c>
      <c r="C6997" s="105" t="s">
        <v>17116</v>
      </c>
      <c r="D6997" s="87" t="s">
        <v>16560</v>
      </c>
      <c r="E6997" s="103">
        <v>1984.57</v>
      </c>
    </row>
    <row r="6998" spans="2:5" ht="50.1" customHeight="1">
      <c r="B6998" s="100">
        <v>736</v>
      </c>
      <c r="C6998" s="105" t="s">
        <v>17117</v>
      </c>
      <c r="D6998" s="87" t="s">
        <v>16560</v>
      </c>
      <c r="E6998" s="103">
        <v>1668.66</v>
      </c>
    </row>
    <row r="6999" spans="2:5" ht="50.1" customHeight="1">
      <c r="B6999" s="100">
        <v>729</v>
      </c>
      <c r="C6999" s="105" t="s">
        <v>17118</v>
      </c>
      <c r="D6999" s="87" t="s">
        <v>16560</v>
      </c>
      <c r="E6999" s="103">
        <v>680</v>
      </c>
    </row>
    <row r="7000" spans="2:5" ht="50.1" customHeight="1">
      <c r="B7000" s="100">
        <v>39925</v>
      </c>
      <c r="C7000" s="105" t="s">
        <v>17119</v>
      </c>
      <c r="D7000" s="87" t="s">
        <v>16560</v>
      </c>
      <c r="E7000" s="103">
        <v>9825.94</v>
      </c>
    </row>
    <row r="7001" spans="2:5" ht="50.1" customHeight="1">
      <c r="B7001" s="100">
        <v>731</v>
      </c>
      <c r="C7001" s="105" t="s">
        <v>17120</v>
      </c>
      <c r="D7001" s="87" t="s">
        <v>16560</v>
      </c>
      <c r="E7001" s="103">
        <v>661.81</v>
      </c>
    </row>
    <row r="7002" spans="2:5" ht="50.1" customHeight="1">
      <c r="B7002" s="100">
        <v>10575</v>
      </c>
      <c r="C7002" s="105" t="s">
        <v>17121</v>
      </c>
      <c r="D7002" s="87" t="s">
        <v>16560</v>
      </c>
      <c r="E7002" s="103">
        <v>1032.8</v>
      </c>
    </row>
    <row r="7003" spans="2:5" ht="50.1" customHeight="1">
      <c r="B7003" s="100">
        <v>733</v>
      </c>
      <c r="C7003" s="105" t="s">
        <v>17122</v>
      </c>
      <c r="D7003" s="87" t="s">
        <v>16560</v>
      </c>
      <c r="E7003" s="103">
        <v>1130.79</v>
      </c>
    </row>
    <row r="7004" spans="2:5" ht="50.1" customHeight="1">
      <c r="B7004" s="100">
        <v>732</v>
      </c>
      <c r="C7004" s="105" t="s">
        <v>17123</v>
      </c>
      <c r="D7004" s="87" t="s">
        <v>16560</v>
      </c>
      <c r="E7004" s="103">
        <v>1115.5899999999999</v>
      </c>
    </row>
    <row r="7005" spans="2:5" ht="50.1" customHeight="1">
      <c r="B7005" s="100">
        <v>737</v>
      </c>
      <c r="C7005" s="105" t="s">
        <v>17124</v>
      </c>
      <c r="D7005" s="87" t="s">
        <v>16560</v>
      </c>
      <c r="E7005" s="103">
        <v>6255.89</v>
      </c>
    </row>
    <row r="7006" spans="2:5" ht="50.1" customHeight="1">
      <c r="B7006" s="100">
        <v>738</v>
      </c>
      <c r="C7006" s="105" t="s">
        <v>17125</v>
      </c>
      <c r="D7006" s="87" t="s">
        <v>16560</v>
      </c>
      <c r="E7006" s="103">
        <v>2900.81</v>
      </c>
    </row>
    <row r="7007" spans="2:5" ht="50.1" customHeight="1">
      <c r="B7007" s="100">
        <v>740</v>
      </c>
      <c r="C7007" s="105" t="s">
        <v>17126</v>
      </c>
      <c r="D7007" s="87" t="s">
        <v>16560</v>
      </c>
      <c r="E7007" s="103">
        <v>5885.14</v>
      </c>
    </row>
    <row r="7008" spans="2:5" ht="50.1" customHeight="1">
      <c r="B7008" s="100">
        <v>734</v>
      </c>
      <c r="C7008" s="105" t="s">
        <v>17127</v>
      </c>
      <c r="D7008" s="87" t="s">
        <v>16560</v>
      </c>
      <c r="E7008" s="103">
        <v>1195.9100000000001</v>
      </c>
    </row>
    <row r="7009" spans="2:5" ht="50.1" customHeight="1">
      <c r="B7009" s="100">
        <v>39008</v>
      </c>
      <c r="C7009" s="105" t="s">
        <v>17128</v>
      </c>
      <c r="D7009" s="87" t="s">
        <v>16560</v>
      </c>
      <c r="E7009" s="103">
        <v>35961.4</v>
      </c>
    </row>
    <row r="7010" spans="2:5" ht="50.1" customHeight="1">
      <c r="B7010" s="100">
        <v>39009</v>
      </c>
      <c r="C7010" s="105" t="s">
        <v>17129</v>
      </c>
      <c r="D7010" s="87" t="s">
        <v>16560</v>
      </c>
      <c r="E7010" s="103">
        <v>38528.18</v>
      </c>
    </row>
    <row r="7011" spans="2:5" ht="50.1" customHeight="1">
      <c r="B7011" s="100">
        <v>10587</v>
      </c>
      <c r="C7011" s="105" t="s">
        <v>17130</v>
      </c>
      <c r="D7011" s="87" t="s">
        <v>16560</v>
      </c>
      <c r="E7011" s="103">
        <v>2416.42</v>
      </c>
    </row>
    <row r="7012" spans="2:5" ht="50.1" customHeight="1">
      <c r="B7012" s="100">
        <v>759</v>
      </c>
      <c r="C7012" s="105" t="s">
        <v>17131</v>
      </c>
      <c r="D7012" s="87" t="s">
        <v>16560</v>
      </c>
      <c r="E7012" s="103">
        <v>3474.34</v>
      </c>
    </row>
    <row r="7013" spans="2:5" ht="50.1" customHeight="1">
      <c r="B7013" s="100">
        <v>761</v>
      </c>
      <c r="C7013" s="105" t="s">
        <v>17132</v>
      </c>
      <c r="D7013" s="87" t="s">
        <v>16560</v>
      </c>
      <c r="E7013" s="103">
        <v>5889.29</v>
      </c>
    </row>
    <row r="7014" spans="2:5" ht="50.1" customHeight="1">
      <c r="B7014" s="100">
        <v>750</v>
      </c>
      <c r="C7014" s="105" t="s">
        <v>17133</v>
      </c>
      <c r="D7014" s="87" t="s">
        <v>16560</v>
      </c>
      <c r="E7014" s="103">
        <v>5591.41</v>
      </c>
    </row>
    <row r="7015" spans="2:5" ht="50.1" customHeight="1">
      <c r="B7015" s="100">
        <v>755</v>
      </c>
      <c r="C7015" s="105" t="s">
        <v>17134</v>
      </c>
      <c r="D7015" s="87" t="s">
        <v>16560</v>
      </c>
      <c r="E7015" s="103">
        <v>22944.46</v>
      </c>
    </row>
    <row r="7016" spans="2:5" ht="50.1" customHeight="1">
      <c r="B7016" s="100">
        <v>749</v>
      </c>
      <c r="C7016" s="105" t="s">
        <v>17135</v>
      </c>
      <c r="D7016" s="87" t="s">
        <v>16560</v>
      </c>
      <c r="E7016" s="103">
        <v>8438.5499999999993</v>
      </c>
    </row>
    <row r="7017" spans="2:5" ht="50.1" customHeight="1">
      <c r="B7017" s="100">
        <v>756</v>
      </c>
      <c r="C7017" s="105" t="s">
        <v>17136</v>
      </c>
      <c r="D7017" s="87" t="s">
        <v>16560</v>
      </c>
      <c r="E7017" s="103">
        <v>25024.01</v>
      </c>
    </row>
    <row r="7018" spans="2:5" ht="50.1" customHeight="1">
      <c r="B7018" s="100">
        <v>757</v>
      </c>
      <c r="C7018" s="105" t="s">
        <v>17137</v>
      </c>
      <c r="D7018" s="87" t="s">
        <v>16560</v>
      </c>
      <c r="E7018" s="103">
        <v>11362.5</v>
      </c>
    </row>
    <row r="7019" spans="2:5" ht="50.1" customHeight="1">
      <c r="B7019" s="100">
        <v>10588</v>
      </c>
      <c r="C7019" s="105" t="s">
        <v>17138</v>
      </c>
      <c r="D7019" s="87" t="s">
        <v>16560</v>
      </c>
      <c r="E7019" s="103">
        <v>2508.5500000000002</v>
      </c>
    </row>
    <row r="7020" spans="2:5" ht="50.1" customHeight="1">
      <c r="B7020" s="100">
        <v>10592</v>
      </c>
      <c r="C7020" s="105" t="s">
        <v>17139</v>
      </c>
      <c r="D7020" s="87" t="s">
        <v>16560</v>
      </c>
      <c r="E7020" s="103">
        <v>3030</v>
      </c>
    </row>
    <row r="7021" spans="2:5" ht="50.1" customHeight="1">
      <c r="B7021" s="100">
        <v>10589</v>
      </c>
      <c r="C7021" s="105" t="s">
        <v>17140</v>
      </c>
      <c r="D7021" s="87" t="s">
        <v>16560</v>
      </c>
      <c r="E7021" s="103">
        <v>4070.61</v>
      </c>
    </row>
    <row r="7022" spans="2:5" ht="50.1" customHeight="1">
      <c r="B7022" s="100">
        <v>760</v>
      </c>
      <c r="C7022" s="105" t="s">
        <v>17141</v>
      </c>
      <c r="D7022" s="87" t="s">
        <v>16560</v>
      </c>
      <c r="E7022" s="103">
        <v>22725</v>
      </c>
    </row>
    <row r="7023" spans="2:5" ht="50.1" customHeight="1">
      <c r="B7023" s="100">
        <v>751</v>
      </c>
      <c r="C7023" s="105" t="s">
        <v>17142</v>
      </c>
      <c r="D7023" s="87" t="s">
        <v>16560</v>
      </c>
      <c r="E7023" s="104">
        <v>3579.18</v>
      </c>
    </row>
    <row r="7024" spans="2:5" ht="50.1" customHeight="1">
      <c r="B7024" s="100">
        <v>754</v>
      </c>
      <c r="C7024" s="105" t="s">
        <v>17143</v>
      </c>
      <c r="D7024" s="87" t="s">
        <v>16560</v>
      </c>
      <c r="E7024" s="103">
        <v>5681.25</v>
      </c>
    </row>
    <row r="7025" spans="2:5" ht="50.1" customHeight="1">
      <c r="B7025" s="100">
        <v>14013</v>
      </c>
      <c r="C7025" s="105" t="s">
        <v>17144</v>
      </c>
      <c r="D7025" s="87" t="s">
        <v>16560</v>
      </c>
      <c r="E7025" s="104">
        <v>169047.69</v>
      </c>
    </row>
    <row r="7026" spans="2:5" ht="50.1" customHeight="1">
      <c r="B7026" s="100">
        <v>39917</v>
      </c>
      <c r="C7026" s="105" t="s">
        <v>17145</v>
      </c>
      <c r="D7026" s="87" t="s">
        <v>16560</v>
      </c>
      <c r="E7026" s="104">
        <v>55239.3</v>
      </c>
    </row>
    <row r="7027" spans="2:5" ht="50.1" customHeight="1">
      <c r="B7027" s="87">
        <v>5081</v>
      </c>
      <c r="C7027" s="105" t="s">
        <v>17146</v>
      </c>
      <c r="D7027" s="87" t="s">
        <v>6335</v>
      </c>
      <c r="E7027" s="104">
        <v>17.600000000000001</v>
      </c>
    </row>
    <row r="7028" spans="2:5" ht="50.1" customHeight="1">
      <c r="B7028" s="100">
        <v>38167</v>
      </c>
      <c r="C7028" s="105" t="s">
        <v>17147</v>
      </c>
      <c r="D7028" s="87" t="s">
        <v>6335</v>
      </c>
      <c r="E7028" s="103">
        <v>15.17</v>
      </c>
    </row>
    <row r="7029" spans="2:5" ht="50.1" customHeight="1">
      <c r="B7029" s="100">
        <v>36145</v>
      </c>
      <c r="C7029" s="105" t="s">
        <v>17148</v>
      </c>
      <c r="D7029" s="87" t="s">
        <v>6335</v>
      </c>
      <c r="E7029" s="103">
        <v>32.68</v>
      </c>
    </row>
    <row r="7030" spans="2:5" ht="50.1" customHeight="1">
      <c r="B7030" s="100">
        <v>12893</v>
      </c>
      <c r="C7030" s="105" t="s">
        <v>17149</v>
      </c>
      <c r="D7030" s="87" t="s">
        <v>6335</v>
      </c>
      <c r="E7030" s="103">
        <v>54.48</v>
      </c>
    </row>
    <row r="7031" spans="2:5" ht="50.1" customHeight="1">
      <c r="B7031" s="100">
        <v>11685</v>
      </c>
      <c r="C7031" s="105" t="s">
        <v>17150</v>
      </c>
      <c r="D7031" s="87" t="s">
        <v>16560</v>
      </c>
      <c r="E7031" s="103">
        <v>16.829999999999998</v>
      </c>
    </row>
    <row r="7032" spans="2:5" ht="50.1" customHeight="1">
      <c r="B7032" s="100">
        <v>11679</v>
      </c>
      <c r="C7032" s="105" t="s">
        <v>17151</v>
      </c>
      <c r="D7032" s="87" t="s">
        <v>16560</v>
      </c>
      <c r="E7032" s="103">
        <v>5.64</v>
      </c>
    </row>
    <row r="7033" spans="2:5" ht="50.1" customHeight="1">
      <c r="B7033" s="100">
        <v>11680</v>
      </c>
      <c r="C7033" s="105" t="s">
        <v>17152</v>
      </c>
      <c r="D7033" s="87" t="s">
        <v>16560</v>
      </c>
      <c r="E7033" s="103">
        <v>4.6500000000000004</v>
      </c>
    </row>
    <row r="7034" spans="2:5" ht="50.1" customHeight="1">
      <c r="B7034" s="87">
        <v>2512</v>
      </c>
      <c r="C7034" s="105" t="s">
        <v>17153</v>
      </c>
      <c r="D7034" s="87" t="s">
        <v>16560</v>
      </c>
      <c r="E7034" s="103">
        <v>18.95</v>
      </c>
    </row>
    <row r="7035" spans="2:5" ht="50.1" customHeight="1">
      <c r="B7035" s="87">
        <v>4374</v>
      </c>
      <c r="C7035" s="105" t="s">
        <v>17154</v>
      </c>
      <c r="D7035" s="87" t="s">
        <v>16560</v>
      </c>
      <c r="E7035" s="103">
        <v>0.25</v>
      </c>
    </row>
    <row r="7036" spans="2:5" ht="50.1" customHeight="1">
      <c r="B7036" s="87">
        <v>7568</v>
      </c>
      <c r="C7036" s="105" t="s">
        <v>17155</v>
      </c>
      <c r="D7036" s="87" t="s">
        <v>16560</v>
      </c>
      <c r="E7036" s="103">
        <v>0.43</v>
      </c>
    </row>
    <row r="7037" spans="2:5" ht="50.1" customHeight="1">
      <c r="B7037" s="87">
        <v>7584</v>
      </c>
      <c r="C7037" s="105" t="s">
        <v>17156</v>
      </c>
      <c r="D7037" s="87" t="s">
        <v>16560</v>
      </c>
      <c r="E7037" s="103">
        <v>0.65</v>
      </c>
    </row>
    <row r="7038" spans="2:5" ht="50.1" customHeight="1">
      <c r="B7038" s="87">
        <v>11945</v>
      </c>
      <c r="C7038" s="105" t="s">
        <v>17157</v>
      </c>
      <c r="D7038" s="87" t="s">
        <v>16560</v>
      </c>
      <c r="E7038" s="103">
        <v>0.04</v>
      </c>
    </row>
    <row r="7039" spans="2:5" ht="50.1" customHeight="1">
      <c r="B7039" s="87">
        <v>11946</v>
      </c>
      <c r="C7039" s="105" t="s">
        <v>17158</v>
      </c>
      <c r="D7039" s="87" t="s">
        <v>16560</v>
      </c>
      <c r="E7039" s="103">
        <v>0.04</v>
      </c>
    </row>
    <row r="7040" spans="2:5" ht="50.1" customHeight="1">
      <c r="B7040" s="87">
        <v>4375</v>
      </c>
      <c r="C7040" s="105" t="s">
        <v>17159</v>
      </c>
      <c r="D7040" s="87" t="s">
        <v>16560</v>
      </c>
      <c r="E7040" s="103">
        <v>7.0000000000000007E-2</v>
      </c>
    </row>
    <row r="7041" spans="2:5" ht="50.1" customHeight="1">
      <c r="B7041" s="87">
        <v>11950</v>
      </c>
      <c r="C7041" s="105" t="s">
        <v>17160</v>
      </c>
      <c r="D7041" s="87" t="s">
        <v>16560</v>
      </c>
      <c r="E7041" s="103">
        <v>0.14000000000000001</v>
      </c>
    </row>
    <row r="7042" spans="2:5" ht="50.1" customHeight="1">
      <c r="B7042" s="100">
        <v>4376</v>
      </c>
      <c r="C7042" s="105" t="s">
        <v>17161</v>
      </c>
      <c r="D7042" s="87" t="s">
        <v>16560</v>
      </c>
      <c r="E7042" s="103">
        <v>0.13</v>
      </c>
    </row>
    <row r="7043" spans="2:5" ht="50.1" customHeight="1">
      <c r="B7043" s="100">
        <v>7583</v>
      </c>
      <c r="C7043" s="105" t="s">
        <v>17162</v>
      </c>
      <c r="D7043" s="87" t="s">
        <v>16560</v>
      </c>
      <c r="E7043" s="103">
        <v>0.28999999999999998</v>
      </c>
    </row>
    <row r="7044" spans="2:5" ht="50.1" customHeight="1">
      <c r="B7044" s="100">
        <v>4350</v>
      </c>
      <c r="C7044" s="105" t="s">
        <v>17163</v>
      </c>
      <c r="D7044" s="87" t="s">
        <v>16560</v>
      </c>
      <c r="E7044" s="103">
        <v>0.38</v>
      </c>
    </row>
    <row r="7045" spans="2:5" ht="50.1" customHeight="1">
      <c r="B7045" s="100">
        <v>39886</v>
      </c>
      <c r="C7045" s="105" t="s">
        <v>17164</v>
      </c>
      <c r="D7045" s="87" t="s">
        <v>16560</v>
      </c>
      <c r="E7045" s="103">
        <v>3.41</v>
      </c>
    </row>
    <row r="7046" spans="2:5" ht="50.1" customHeight="1">
      <c r="B7046" s="100">
        <v>39887</v>
      </c>
      <c r="C7046" s="105" t="s">
        <v>17165</v>
      </c>
      <c r="D7046" s="87" t="s">
        <v>16560</v>
      </c>
      <c r="E7046" s="103">
        <v>5.12</v>
      </c>
    </row>
    <row r="7047" spans="2:5" ht="50.1" customHeight="1">
      <c r="B7047" s="100">
        <v>39888</v>
      </c>
      <c r="C7047" s="105" t="s">
        <v>17166</v>
      </c>
      <c r="D7047" s="87" t="s">
        <v>16560</v>
      </c>
      <c r="E7047" s="103">
        <v>11.71</v>
      </c>
    </row>
    <row r="7048" spans="2:5" ht="50.1" customHeight="1">
      <c r="B7048" s="100">
        <v>39890</v>
      </c>
      <c r="C7048" s="105" t="s">
        <v>17167</v>
      </c>
      <c r="D7048" s="87" t="s">
        <v>16560</v>
      </c>
      <c r="E7048" s="103">
        <v>19.989999999999998</v>
      </c>
    </row>
    <row r="7049" spans="2:5" ht="50.1" customHeight="1">
      <c r="B7049" s="100">
        <v>39891</v>
      </c>
      <c r="C7049" s="105" t="s">
        <v>17168</v>
      </c>
      <c r="D7049" s="87" t="s">
        <v>16560</v>
      </c>
      <c r="E7049" s="103">
        <v>28.18</v>
      </c>
    </row>
    <row r="7050" spans="2:5" ht="50.1" customHeight="1">
      <c r="B7050" s="100">
        <v>39892</v>
      </c>
      <c r="C7050" s="105" t="s">
        <v>17169</v>
      </c>
      <c r="D7050" s="87" t="s">
        <v>16560</v>
      </c>
      <c r="E7050" s="103">
        <v>87.85</v>
      </c>
    </row>
    <row r="7051" spans="2:5" ht="50.1" customHeight="1">
      <c r="B7051" s="100">
        <v>790</v>
      </c>
      <c r="C7051" s="105" t="s">
        <v>17170</v>
      </c>
      <c r="D7051" s="87" t="s">
        <v>16560</v>
      </c>
      <c r="E7051" s="103">
        <v>12.7</v>
      </c>
    </row>
    <row r="7052" spans="2:5" ht="50.1" customHeight="1">
      <c r="B7052" s="100">
        <v>766</v>
      </c>
      <c r="C7052" s="105" t="s">
        <v>17171</v>
      </c>
      <c r="D7052" s="87" t="s">
        <v>16560</v>
      </c>
      <c r="E7052" s="103">
        <v>12.7</v>
      </c>
    </row>
    <row r="7053" spans="2:5" ht="50.1" customHeight="1">
      <c r="B7053" s="100">
        <v>791</v>
      </c>
      <c r="C7053" s="105" t="s">
        <v>17172</v>
      </c>
      <c r="D7053" s="87" t="s">
        <v>16560</v>
      </c>
      <c r="E7053" s="103">
        <v>12.7</v>
      </c>
    </row>
    <row r="7054" spans="2:5" ht="50.1" customHeight="1">
      <c r="B7054" s="100">
        <v>767</v>
      </c>
      <c r="C7054" s="105" t="s">
        <v>17173</v>
      </c>
      <c r="D7054" s="87" t="s">
        <v>16560</v>
      </c>
      <c r="E7054" s="103">
        <v>12.7</v>
      </c>
    </row>
    <row r="7055" spans="2:5" ht="50.1" customHeight="1">
      <c r="B7055" s="100">
        <v>768</v>
      </c>
      <c r="C7055" s="105" t="s">
        <v>17174</v>
      </c>
      <c r="D7055" s="87" t="s">
        <v>16560</v>
      </c>
      <c r="E7055" s="103">
        <v>9.9700000000000006</v>
      </c>
    </row>
    <row r="7056" spans="2:5" ht="50.1" customHeight="1">
      <c r="B7056" s="100">
        <v>789</v>
      </c>
      <c r="C7056" s="105" t="s">
        <v>17175</v>
      </c>
      <c r="D7056" s="87" t="s">
        <v>16560</v>
      </c>
      <c r="E7056" s="103">
        <v>9.76</v>
      </c>
    </row>
    <row r="7057" spans="2:5" ht="50.1" customHeight="1">
      <c r="B7057" s="100">
        <v>769</v>
      </c>
      <c r="C7057" s="105" t="s">
        <v>17176</v>
      </c>
      <c r="D7057" s="87" t="s">
        <v>16560</v>
      </c>
      <c r="E7057" s="103">
        <v>9.9700000000000006</v>
      </c>
    </row>
    <row r="7058" spans="2:5" ht="50.1" customHeight="1">
      <c r="B7058" s="100">
        <v>770</v>
      </c>
      <c r="C7058" s="105" t="s">
        <v>17177</v>
      </c>
      <c r="D7058" s="87" t="s">
        <v>16560</v>
      </c>
      <c r="E7058" s="103">
        <v>3.52</v>
      </c>
    </row>
    <row r="7059" spans="2:5" ht="50.1" customHeight="1">
      <c r="B7059" s="87">
        <v>12394</v>
      </c>
      <c r="C7059" s="105" t="s">
        <v>17178</v>
      </c>
      <c r="D7059" s="87" t="s">
        <v>16560</v>
      </c>
      <c r="E7059" s="103">
        <v>3.52</v>
      </c>
    </row>
    <row r="7060" spans="2:5" ht="50.1" customHeight="1">
      <c r="B7060" s="100">
        <v>764</v>
      </c>
      <c r="C7060" s="105" t="s">
        <v>17179</v>
      </c>
      <c r="D7060" s="87" t="s">
        <v>16560</v>
      </c>
      <c r="E7060" s="103">
        <v>6.14</v>
      </c>
    </row>
    <row r="7061" spans="2:5" ht="50.1" customHeight="1">
      <c r="B7061" s="100">
        <v>765</v>
      </c>
      <c r="C7061" s="105" t="s">
        <v>17180</v>
      </c>
      <c r="D7061" s="87" t="s">
        <v>16560</v>
      </c>
      <c r="E7061" s="104">
        <v>6.14</v>
      </c>
    </row>
    <row r="7062" spans="2:5" ht="50.1" customHeight="1">
      <c r="B7062" s="100">
        <v>787</v>
      </c>
      <c r="C7062" s="105" t="s">
        <v>17181</v>
      </c>
      <c r="D7062" s="87" t="s">
        <v>16560</v>
      </c>
      <c r="E7062" s="103">
        <v>27.42</v>
      </c>
    </row>
    <row r="7063" spans="2:5" ht="50.1" customHeight="1">
      <c r="B7063" s="100">
        <v>774</v>
      </c>
      <c r="C7063" s="105" t="s">
        <v>17182</v>
      </c>
      <c r="D7063" s="87" t="s">
        <v>16560</v>
      </c>
      <c r="E7063" s="103">
        <v>27.42</v>
      </c>
    </row>
    <row r="7064" spans="2:5" ht="50.1" customHeight="1">
      <c r="B7064" s="100">
        <v>773</v>
      </c>
      <c r="C7064" s="105" t="s">
        <v>17183</v>
      </c>
      <c r="D7064" s="87" t="s">
        <v>16560</v>
      </c>
      <c r="E7064" s="103">
        <v>27.42</v>
      </c>
    </row>
    <row r="7065" spans="2:5" ht="50.1" customHeight="1">
      <c r="B7065" s="100">
        <v>775</v>
      </c>
      <c r="C7065" s="105" t="s">
        <v>17184</v>
      </c>
      <c r="D7065" s="87" t="s">
        <v>16560</v>
      </c>
      <c r="E7065" s="103">
        <v>27.42</v>
      </c>
    </row>
    <row r="7066" spans="2:5" ht="50.1" customHeight="1">
      <c r="B7066" s="100">
        <v>788</v>
      </c>
      <c r="C7066" s="105" t="s">
        <v>17185</v>
      </c>
      <c r="D7066" s="87" t="s">
        <v>16560</v>
      </c>
      <c r="E7066" s="103">
        <v>17.04</v>
      </c>
    </row>
    <row r="7067" spans="2:5" ht="50.1" customHeight="1">
      <c r="B7067" s="87">
        <v>772</v>
      </c>
      <c r="C7067" s="105" t="s">
        <v>17186</v>
      </c>
      <c r="D7067" s="87" t="s">
        <v>16560</v>
      </c>
      <c r="E7067" s="103">
        <v>17.04</v>
      </c>
    </row>
    <row r="7068" spans="2:5" ht="50.1" customHeight="1">
      <c r="B7068" s="100">
        <v>771</v>
      </c>
      <c r="C7068" s="105" t="s">
        <v>17187</v>
      </c>
      <c r="D7068" s="87" t="s">
        <v>16560</v>
      </c>
      <c r="E7068" s="103">
        <v>17.04</v>
      </c>
    </row>
    <row r="7069" spans="2:5" ht="50.1" customHeight="1">
      <c r="B7069" s="100">
        <v>779</v>
      </c>
      <c r="C7069" s="105" t="s">
        <v>17188</v>
      </c>
      <c r="D7069" s="87" t="s">
        <v>16560</v>
      </c>
      <c r="E7069" s="103">
        <v>4.24</v>
      </c>
    </row>
    <row r="7070" spans="2:5" ht="50.1" customHeight="1">
      <c r="B7070" s="100">
        <v>776</v>
      </c>
      <c r="C7070" s="105" t="s">
        <v>17189</v>
      </c>
      <c r="D7070" s="87" t="s">
        <v>16560</v>
      </c>
      <c r="E7070" s="103">
        <v>40.43</v>
      </c>
    </row>
    <row r="7071" spans="2:5" ht="50.1" customHeight="1">
      <c r="B7071" s="100">
        <v>777</v>
      </c>
      <c r="C7071" s="105" t="s">
        <v>17190</v>
      </c>
      <c r="D7071" s="87" t="s">
        <v>16560</v>
      </c>
      <c r="E7071" s="103">
        <v>39.299999999999997</v>
      </c>
    </row>
    <row r="7072" spans="2:5" ht="50.1" customHeight="1">
      <c r="B7072" s="87">
        <v>780</v>
      </c>
      <c r="C7072" s="105" t="s">
        <v>17191</v>
      </c>
      <c r="D7072" s="87" t="s">
        <v>16560</v>
      </c>
      <c r="E7072" s="103">
        <v>39.5</v>
      </c>
    </row>
    <row r="7073" spans="2:5" ht="50.1" customHeight="1">
      <c r="B7073" s="87">
        <v>778</v>
      </c>
      <c r="C7073" s="105" t="s">
        <v>17192</v>
      </c>
      <c r="D7073" s="87" t="s">
        <v>16560</v>
      </c>
      <c r="E7073" s="103">
        <v>40.43</v>
      </c>
    </row>
    <row r="7074" spans="2:5" ht="50.1" customHeight="1">
      <c r="B7074" s="87">
        <v>781</v>
      </c>
      <c r="C7074" s="105" t="s">
        <v>17193</v>
      </c>
      <c r="D7074" s="87" t="s">
        <v>16560</v>
      </c>
      <c r="E7074" s="103">
        <v>74.7</v>
      </c>
    </row>
    <row r="7075" spans="2:5" ht="50.1" customHeight="1">
      <c r="B7075" s="100">
        <v>786</v>
      </c>
      <c r="C7075" s="105" t="s">
        <v>17194</v>
      </c>
      <c r="D7075" s="87" t="s">
        <v>16560</v>
      </c>
      <c r="E7075" s="103">
        <v>74.7</v>
      </c>
    </row>
    <row r="7076" spans="2:5" ht="50.1" customHeight="1">
      <c r="B7076" s="100">
        <v>782</v>
      </c>
      <c r="C7076" s="105" t="s">
        <v>17195</v>
      </c>
      <c r="D7076" s="87" t="s">
        <v>16560</v>
      </c>
      <c r="E7076" s="103">
        <v>74.7</v>
      </c>
    </row>
    <row r="7077" spans="2:5" ht="50.1" customHeight="1">
      <c r="B7077" s="100">
        <v>783</v>
      </c>
      <c r="C7077" s="105" t="s">
        <v>17196</v>
      </c>
      <c r="D7077" s="87" t="s">
        <v>16560</v>
      </c>
      <c r="E7077" s="103">
        <v>204.45</v>
      </c>
    </row>
    <row r="7078" spans="2:5" ht="50.1" customHeight="1">
      <c r="B7078" s="100">
        <v>785</v>
      </c>
      <c r="C7078" s="105" t="s">
        <v>17197</v>
      </c>
      <c r="D7078" s="87" t="s">
        <v>16560</v>
      </c>
      <c r="E7078" s="103">
        <v>216.02</v>
      </c>
    </row>
    <row r="7079" spans="2:5" ht="50.1" customHeight="1">
      <c r="B7079" s="100">
        <v>784</v>
      </c>
      <c r="C7079" s="105" t="s">
        <v>17198</v>
      </c>
      <c r="D7079" s="87" t="s">
        <v>16560</v>
      </c>
      <c r="E7079" s="103">
        <v>231.74</v>
      </c>
    </row>
    <row r="7080" spans="2:5" ht="50.1" customHeight="1">
      <c r="B7080" s="100">
        <v>831</v>
      </c>
      <c r="C7080" s="105" t="s">
        <v>17199</v>
      </c>
      <c r="D7080" s="87" t="s">
        <v>16560</v>
      </c>
      <c r="E7080" s="103">
        <v>47.62</v>
      </c>
    </row>
    <row r="7081" spans="2:5" ht="50.1" customHeight="1">
      <c r="B7081" s="100">
        <v>828</v>
      </c>
      <c r="C7081" s="105" t="s">
        <v>17200</v>
      </c>
      <c r="D7081" s="87" t="s">
        <v>16560</v>
      </c>
      <c r="E7081" s="103">
        <v>0.27</v>
      </c>
    </row>
    <row r="7082" spans="2:5" ht="50.1" customHeight="1">
      <c r="B7082" s="100">
        <v>829</v>
      </c>
      <c r="C7082" s="105" t="s">
        <v>17201</v>
      </c>
      <c r="D7082" s="87" t="s">
        <v>16560</v>
      </c>
      <c r="E7082" s="103">
        <v>0.56999999999999995</v>
      </c>
    </row>
    <row r="7083" spans="2:5" ht="50.1" customHeight="1">
      <c r="B7083" s="100">
        <v>812</v>
      </c>
      <c r="C7083" s="105" t="s">
        <v>17202</v>
      </c>
      <c r="D7083" s="87" t="s">
        <v>16560</v>
      </c>
      <c r="E7083" s="103">
        <v>1.25</v>
      </c>
    </row>
    <row r="7084" spans="2:5" ht="50.1" customHeight="1">
      <c r="B7084" s="87">
        <v>819</v>
      </c>
      <c r="C7084" s="105" t="s">
        <v>17203</v>
      </c>
      <c r="D7084" s="87" t="s">
        <v>16560</v>
      </c>
      <c r="E7084" s="104">
        <v>2.0499999999999998</v>
      </c>
    </row>
    <row r="7085" spans="2:5" ht="50.1" customHeight="1">
      <c r="B7085" s="87">
        <v>818</v>
      </c>
      <c r="C7085" s="105" t="s">
        <v>17204</v>
      </c>
      <c r="D7085" s="87" t="s">
        <v>16560</v>
      </c>
      <c r="E7085" s="103">
        <v>3.46</v>
      </c>
    </row>
    <row r="7086" spans="2:5" ht="50.1" customHeight="1">
      <c r="B7086" s="87">
        <v>823</v>
      </c>
      <c r="C7086" s="105" t="s">
        <v>17205</v>
      </c>
      <c r="D7086" s="87" t="s">
        <v>16560</v>
      </c>
      <c r="E7086" s="103">
        <v>10.42</v>
      </c>
    </row>
    <row r="7087" spans="2:5" ht="50.1" customHeight="1">
      <c r="B7087" s="100">
        <v>830</v>
      </c>
      <c r="C7087" s="105" t="s">
        <v>17206</v>
      </c>
      <c r="D7087" s="87" t="s">
        <v>16560</v>
      </c>
      <c r="E7087" s="103">
        <v>8.58</v>
      </c>
    </row>
    <row r="7088" spans="2:5" ht="50.1" customHeight="1">
      <c r="B7088" s="100">
        <v>826</v>
      </c>
      <c r="C7088" s="105" t="s">
        <v>17207</v>
      </c>
      <c r="D7088" s="87" t="s">
        <v>16560</v>
      </c>
      <c r="E7088" s="103">
        <v>26.71</v>
      </c>
    </row>
    <row r="7089" spans="2:5" ht="50.1" customHeight="1">
      <c r="B7089" s="100">
        <v>827</v>
      </c>
      <c r="C7089" s="105" t="s">
        <v>17208</v>
      </c>
      <c r="D7089" s="87" t="s">
        <v>16560</v>
      </c>
      <c r="E7089" s="103">
        <v>22.56</v>
      </c>
    </row>
    <row r="7090" spans="2:5" ht="50.1" customHeight="1">
      <c r="B7090" s="100">
        <v>832</v>
      </c>
      <c r="C7090" s="105" t="s">
        <v>17209</v>
      </c>
      <c r="D7090" s="87" t="s">
        <v>16560</v>
      </c>
      <c r="E7090" s="103">
        <v>1.56</v>
      </c>
    </row>
    <row r="7091" spans="2:5" ht="50.1" customHeight="1">
      <c r="B7091" s="100">
        <v>833</v>
      </c>
      <c r="C7091" s="105" t="s">
        <v>17210</v>
      </c>
      <c r="D7091" s="87" t="s">
        <v>16560</v>
      </c>
      <c r="E7091" s="103">
        <v>2.21</v>
      </c>
    </row>
    <row r="7092" spans="2:5" ht="50.1" customHeight="1">
      <c r="B7092" s="100">
        <v>834</v>
      </c>
      <c r="C7092" s="105" t="s">
        <v>17211</v>
      </c>
      <c r="D7092" s="87" t="s">
        <v>16560</v>
      </c>
      <c r="E7092" s="103">
        <v>2.42</v>
      </c>
    </row>
    <row r="7093" spans="2:5" ht="50.1" customHeight="1">
      <c r="B7093" s="100">
        <v>825</v>
      </c>
      <c r="C7093" s="105" t="s">
        <v>17212</v>
      </c>
      <c r="D7093" s="87" t="s">
        <v>16560</v>
      </c>
      <c r="E7093" s="103">
        <v>2.71</v>
      </c>
    </row>
    <row r="7094" spans="2:5" ht="50.1" customHeight="1">
      <c r="B7094" s="87">
        <v>813</v>
      </c>
      <c r="C7094" s="105" t="s">
        <v>17213</v>
      </c>
      <c r="D7094" s="87" t="s">
        <v>16560</v>
      </c>
      <c r="E7094" s="103">
        <v>2.66</v>
      </c>
    </row>
    <row r="7095" spans="2:5" ht="50.1" customHeight="1">
      <c r="B7095" s="87">
        <v>820</v>
      </c>
      <c r="C7095" s="105" t="s">
        <v>17214</v>
      </c>
      <c r="D7095" s="87" t="s">
        <v>16560</v>
      </c>
      <c r="E7095" s="103">
        <v>3.37</v>
      </c>
    </row>
    <row r="7096" spans="2:5" ht="50.1" customHeight="1">
      <c r="B7096" s="100">
        <v>816</v>
      </c>
      <c r="C7096" s="105" t="s">
        <v>17215</v>
      </c>
      <c r="D7096" s="87" t="s">
        <v>16560</v>
      </c>
      <c r="E7096" s="103">
        <v>5.75</v>
      </c>
    </row>
    <row r="7097" spans="2:5" ht="50.1" customHeight="1">
      <c r="B7097" s="100">
        <v>814</v>
      </c>
      <c r="C7097" s="105" t="s">
        <v>17216</v>
      </c>
      <c r="D7097" s="87" t="s">
        <v>16560</v>
      </c>
      <c r="E7097" s="104">
        <v>6.94</v>
      </c>
    </row>
    <row r="7098" spans="2:5" ht="50.1" customHeight="1">
      <c r="B7098" s="100">
        <v>815</v>
      </c>
      <c r="C7098" s="105" t="s">
        <v>17217</v>
      </c>
      <c r="D7098" s="87" t="s">
        <v>16560</v>
      </c>
      <c r="E7098" s="103">
        <v>7.5</v>
      </c>
    </row>
    <row r="7099" spans="2:5" ht="50.1" customHeight="1">
      <c r="B7099" s="100">
        <v>822</v>
      </c>
      <c r="C7099" s="105" t="s">
        <v>17218</v>
      </c>
      <c r="D7099" s="87" t="s">
        <v>16560</v>
      </c>
      <c r="E7099" s="103">
        <v>9.14</v>
      </c>
    </row>
    <row r="7100" spans="2:5" ht="50.1" customHeight="1">
      <c r="B7100" s="100">
        <v>821</v>
      </c>
      <c r="C7100" s="105" t="s">
        <v>17219</v>
      </c>
      <c r="D7100" s="87" t="s">
        <v>16560</v>
      </c>
      <c r="E7100" s="103">
        <v>10.69</v>
      </c>
    </row>
    <row r="7101" spans="2:5" ht="50.1" customHeight="1">
      <c r="B7101" s="100">
        <v>817</v>
      </c>
      <c r="C7101" s="105" t="s">
        <v>17220</v>
      </c>
      <c r="D7101" s="87" t="s">
        <v>16560</v>
      </c>
      <c r="E7101" s="103">
        <v>12.7</v>
      </c>
    </row>
    <row r="7102" spans="2:5" ht="50.1" customHeight="1">
      <c r="B7102" s="100">
        <v>20086</v>
      </c>
      <c r="C7102" s="105" t="s">
        <v>17221</v>
      </c>
      <c r="D7102" s="87" t="s">
        <v>16560</v>
      </c>
      <c r="E7102" s="103">
        <v>1.3</v>
      </c>
    </row>
    <row r="7103" spans="2:5" ht="50.1" customHeight="1">
      <c r="B7103" s="100">
        <v>39191</v>
      </c>
      <c r="C7103" s="105" t="s">
        <v>17222</v>
      </c>
      <c r="D7103" s="87" t="s">
        <v>16560</v>
      </c>
      <c r="E7103" s="103">
        <v>11.99</v>
      </c>
    </row>
    <row r="7104" spans="2:5" ht="50.1" customHeight="1">
      <c r="B7104" s="100">
        <v>39190</v>
      </c>
      <c r="C7104" s="105" t="s">
        <v>17223</v>
      </c>
      <c r="D7104" s="87" t="s">
        <v>16560</v>
      </c>
      <c r="E7104" s="103">
        <v>12.52</v>
      </c>
    </row>
    <row r="7105" spans="2:5" ht="50.1" customHeight="1">
      <c r="B7105" s="100">
        <v>39189</v>
      </c>
      <c r="C7105" s="105" t="s">
        <v>17224</v>
      </c>
      <c r="D7105" s="87" t="s">
        <v>16560</v>
      </c>
      <c r="E7105" s="103">
        <v>13.25</v>
      </c>
    </row>
    <row r="7106" spans="2:5" ht="50.1" customHeight="1">
      <c r="B7106" s="100">
        <v>39186</v>
      </c>
      <c r="C7106" s="105" t="s">
        <v>17225</v>
      </c>
      <c r="D7106" s="87" t="s">
        <v>16560</v>
      </c>
      <c r="E7106" s="103">
        <v>11.86</v>
      </c>
    </row>
    <row r="7107" spans="2:5" ht="50.1" customHeight="1">
      <c r="B7107" s="100">
        <v>39188</v>
      </c>
      <c r="C7107" s="105" t="s">
        <v>17226</v>
      </c>
      <c r="D7107" s="87" t="s">
        <v>16560</v>
      </c>
      <c r="E7107" s="103">
        <v>9.76</v>
      </c>
    </row>
    <row r="7108" spans="2:5" ht="50.1" customHeight="1">
      <c r="B7108" s="100">
        <v>39187</v>
      </c>
      <c r="C7108" s="105" t="s">
        <v>17227</v>
      </c>
      <c r="D7108" s="87" t="s">
        <v>16560</v>
      </c>
      <c r="E7108" s="103">
        <v>10.23</v>
      </c>
    </row>
    <row r="7109" spans="2:5" ht="50.1" customHeight="1">
      <c r="B7109" s="100">
        <v>39184</v>
      </c>
      <c r="C7109" s="105" t="s">
        <v>17228</v>
      </c>
      <c r="D7109" s="87" t="s">
        <v>16560</v>
      </c>
      <c r="E7109" s="103">
        <v>3.84</v>
      </c>
    </row>
    <row r="7110" spans="2:5" ht="50.1" customHeight="1">
      <c r="B7110" s="100">
        <v>39185</v>
      </c>
      <c r="C7110" s="105" t="s">
        <v>17229</v>
      </c>
      <c r="D7110" s="87" t="s">
        <v>16560</v>
      </c>
      <c r="E7110" s="103">
        <v>3.51</v>
      </c>
    </row>
    <row r="7111" spans="2:5" ht="50.1" customHeight="1">
      <c r="B7111" s="100">
        <v>39198</v>
      </c>
      <c r="C7111" s="105" t="s">
        <v>17230</v>
      </c>
      <c r="D7111" s="87" t="s">
        <v>16560</v>
      </c>
      <c r="E7111" s="103">
        <v>39.33</v>
      </c>
    </row>
    <row r="7112" spans="2:5" ht="50.1" customHeight="1">
      <c r="B7112" s="100">
        <v>39197</v>
      </c>
      <c r="C7112" s="105" t="s">
        <v>17231</v>
      </c>
      <c r="D7112" s="87" t="s">
        <v>16560</v>
      </c>
      <c r="E7112" s="103">
        <v>41.09</v>
      </c>
    </row>
    <row r="7113" spans="2:5" ht="50.1" customHeight="1">
      <c r="B7113" s="100">
        <v>39196</v>
      </c>
      <c r="C7113" s="105" t="s">
        <v>17232</v>
      </c>
      <c r="D7113" s="87" t="s">
        <v>16560</v>
      </c>
      <c r="E7113" s="103">
        <v>42.37</v>
      </c>
    </row>
    <row r="7114" spans="2:5" ht="50.1" customHeight="1">
      <c r="B7114" s="100">
        <v>39199</v>
      </c>
      <c r="C7114" s="105" t="s">
        <v>17233</v>
      </c>
      <c r="D7114" s="87" t="s">
        <v>16560</v>
      </c>
      <c r="E7114" s="103">
        <v>37.85</v>
      </c>
    </row>
    <row r="7115" spans="2:5" ht="50.1" customHeight="1">
      <c r="B7115" s="87">
        <v>39195</v>
      </c>
      <c r="C7115" s="105" t="s">
        <v>17234</v>
      </c>
      <c r="D7115" s="87" t="s">
        <v>16560</v>
      </c>
      <c r="E7115" s="103">
        <v>21.85</v>
      </c>
    </row>
    <row r="7116" spans="2:5" ht="50.1" customHeight="1">
      <c r="B7116" s="87">
        <v>39194</v>
      </c>
      <c r="C7116" s="105" t="s">
        <v>17235</v>
      </c>
      <c r="D7116" s="87" t="s">
        <v>16560</v>
      </c>
      <c r="E7116" s="103">
        <v>23.38</v>
      </c>
    </row>
    <row r="7117" spans="2:5" ht="50.1" customHeight="1">
      <c r="B7117" s="100">
        <v>39193</v>
      </c>
      <c r="C7117" s="105" t="s">
        <v>17236</v>
      </c>
      <c r="D7117" s="87" t="s">
        <v>16560</v>
      </c>
      <c r="E7117" s="103">
        <v>25.62</v>
      </c>
    </row>
    <row r="7118" spans="2:5" ht="50.1" customHeight="1">
      <c r="B7118" s="100">
        <v>39192</v>
      </c>
      <c r="C7118" s="105" t="s">
        <v>17237</v>
      </c>
      <c r="D7118" s="87" t="s">
        <v>16560</v>
      </c>
      <c r="E7118" s="103">
        <v>26.65</v>
      </c>
    </row>
    <row r="7119" spans="2:5" ht="50.1" customHeight="1">
      <c r="B7119" s="100">
        <v>39920</v>
      </c>
      <c r="C7119" s="105" t="s">
        <v>17238</v>
      </c>
      <c r="D7119" s="87" t="s">
        <v>16560</v>
      </c>
      <c r="E7119" s="103">
        <v>3.22</v>
      </c>
    </row>
    <row r="7120" spans="2:5" ht="50.1" customHeight="1">
      <c r="B7120" s="100">
        <v>39201</v>
      </c>
      <c r="C7120" s="105" t="s">
        <v>17239</v>
      </c>
      <c r="D7120" s="87" t="s">
        <v>16560</v>
      </c>
      <c r="E7120" s="103">
        <v>47.02</v>
      </c>
    </row>
    <row r="7121" spans="2:5" ht="50.1" customHeight="1">
      <c r="B7121" s="100">
        <v>39200</v>
      </c>
      <c r="C7121" s="105" t="s">
        <v>17240</v>
      </c>
      <c r="D7121" s="87" t="s">
        <v>16560</v>
      </c>
      <c r="E7121" s="103">
        <v>47.4</v>
      </c>
    </row>
    <row r="7122" spans="2:5" ht="50.1" customHeight="1">
      <c r="B7122" s="100">
        <v>39203</v>
      </c>
      <c r="C7122" s="105" t="s">
        <v>17241</v>
      </c>
      <c r="D7122" s="87" t="s">
        <v>16560</v>
      </c>
      <c r="E7122" s="103">
        <v>38.270000000000003</v>
      </c>
    </row>
    <row r="7123" spans="2:5" ht="50.1" customHeight="1">
      <c r="B7123" s="100">
        <v>39202</v>
      </c>
      <c r="C7123" s="105" t="s">
        <v>17242</v>
      </c>
      <c r="D7123" s="87" t="s">
        <v>16560</v>
      </c>
      <c r="E7123" s="103">
        <v>44.96</v>
      </c>
    </row>
    <row r="7124" spans="2:5" ht="50.1" customHeight="1">
      <c r="B7124" s="100">
        <v>39205</v>
      </c>
      <c r="C7124" s="105" t="s">
        <v>17243</v>
      </c>
      <c r="D7124" s="87" t="s">
        <v>16560</v>
      </c>
      <c r="E7124" s="103">
        <v>75.010000000000005</v>
      </c>
    </row>
    <row r="7125" spans="2:5" ht="50.1" customHeight="1">
      <c r="B7125" s="100">
        <v>39204</v>
      </c>
      <c r="C7125" s="105" t="s">
        <v>17244</v>
      </c>
      <c r="D7125" s="87" t="s">
        <v>16560</v>
      </c>
      <c r="E7125" s="103">
        <v>76.83</v>
      </c>
    </row>
    <row r="7126" spans="2:5" ht="50.1" customHeight="1">
      <c r="B7126" s="100">
        <v>39206</v>
      </c>
      <c r="C7126" s="105" t="s">
        <v>17245</v>
      </c>
      <c r="D7126" s="87" t="s">
        <v>16560</v>
      </c>
      <c r="E7126" s="103">
        <v>72.89</v>
      </c>
    </row>
    <row r="7127" spans="2:5" ht="50.1" customHeight="1">
      <c r="B7127" s="100">
        <v>797</v>
      </c>
      <c r="C7127" s="105" t="s">
        <v>17246</v>
      </c>
      <c r="D7127" s="87" t="s">
        <v>16560</v>
      </c>
      <c r="E7127" s="103">
        <v>4.97</v>
      </c>
    </row>
    <row r="7128" spans="2:5" ht="50.1" customHeight="1">
      <c r="B7128" s="100">
        <v>798</v>
      </c>
      <c r="C7128" s="105" t="s">
        <v>17247</v>
      </c>
      <c r="D7128" s="87" t="s">
        <v>16560</v>
      </c>
      <c r="E7128" s="103">
        <v>0.68</v>
      </c>
    </row>
    <row r="7129" spans="2:5" ht="50.1" customHeight="1">
      <c r="B7129" s="100">
        <v>796</v>
      </c>
      <c r="C7129" s="105" t="s">
        <v>17248</v>
      </c>
      <c r="D7129" s="87" t="s">
        <v>16560</v>
      </c>
      <c r="E7129" s="103">
        <v>4.76</v>
      </c>
    </row>
    <row r="7130" spans="2:5" ht="50.1" customHeight="1">
      <c r="B7130" s="100">
        <v>799</v>
      </c>
      <c r="C7130" s="105" t="s">
        <v>17249</v>
      </c>
      <c r="D7130" s="87" t="s">
        <v>16560</v>
      </c>
      <c r="E7130" s="103">
        <v>2.2400000000000002</v>
      </c>
    </row>
    <row r="7131" spans="2:5" ht="50.1" customHeight="1">
      <c r="B7131" s="100">
        <v>792</v>
      </c>
      <c r="C7131" s="105" t="s">
        <v>17250</v>
      </c>
      <c r="D7131" s="87" t="s">
        <v>16560</v>
      </c>
      <c r="E7131" s="103">
        <v>2.27</v>
      </c>
    </row>
    <row r="7132" spans="2:5" ht="50.1" customHeight="1">
      <c r="B7132" s="100">
        <v>804</v>
      </c>
      <c r="C7132" s="105" t="s">
        <v>17251</v>
      </c>
      <c r="D7132" s="87" t="s">
        <v>16560</v>
      </c>
      <c r="E7132" s="103">
        <v>11.28</v>
      </c>
    </row>
    <row r="7133" spans="2:5" ht="50.1" customHeight="1">
      <c r="B7133" s="100">
        <v>793</v>
      </c>
      <c r="C7133" s="105" t="s">
        <v>17252</v>
      </c>
      <c r="D7133" s="87" t="s">
        <v>16560</v>
      </c>
      <c r="E7133" s="103">
        <v>4.84</v>
      </c>
    </row>
    <row r="7134" spans="2:5" ht="50.1" customHeight="1">
      <c r="B7134" s="100">
        <v>801</v>
      </c>
      <c r="C7134" s="105" t="s">
        <v>17253</v>
      </c>
      <c r="D7134" s="87" t="s">
        <v>16560</v>
      </c>
      <c r="E7134" s="103">
        <v>3.45</v>
      </c>
    </row>
    <row r="7135" spans="2:5" ht="50.1" customHeight="1">
      <c r="B7135" s="100">
        <v>794</v>
      </c>
      <c r="C7135" s="105" t="s">
        <v>17254</v>
      </c>
      <c r="D7135" s="87" t="s">
        <v>16560</v>
      </c>
      <c r="E7135" s="103">
        <v>3.57</v>
      </c>
    </row>
    <row r="7136" spans="2:5" ht="50.1" customHeight="1">
      <c r="B7136" s="100">
        <v>802</v>
      </c>
      <c r="C7136" s="105" t="s">
        <v>17255</v>
      </c>
      <c r="D7136" s="87" t="s">
        <v>16560</v>
      </c>
      <c r="E7136" s="103">
        <v>9.9499999999999993</v>
      </c>
    </row>
    <row r="7137" spans="2:5" ht="50.1" customHeight="1">
      <c r="B7137" s="100">
        <v>803</v>
      </c>
      <c r="C7137" s="105" t="s">
        <v>17256</v>
      </c>
      <c r="D7137" s="87" t="s">
        <v>16560</v>
      </c>
      <c r="E7137" s="103">
        <v>8.68</v>
      </c>
    </row>
    <row r="7138" spans="2:5" ht="50.1" customHeight="1">
      <c r="B7138" s="100">
        <v>38001</v>
      </c>
      <c r="C7138" s="105" t="s">
        <v>17257</v>
      </c>
      <c r="D7138" s="87" t="s">
        <v>16560</v>
      </c>
      <c r="E7138" s="103">
        <v>0.65</v>
      </c>
    </row>
    <row r="7139" spans="2:5" ht="50.1" customHeight="1">
      <c r="B7139" s="100">
        <v>38002</v>
      </c>
      <c r="C7139" s="105" t="s">
        <v>17258</v>
      </c>
      <c r="D7139" s="87" t="s">
        <v>16560</v>
      </c>
      <c r="E7139" s="103">
        <v>1.21</v>
      </c>
    </row>
    <row r="7140" spans="2:5" ht="50.1" customHeight="1">
      <c r="B7140" s="100">
        <v>38003</v>
      </c>
      <c r="C7140" s="105" t="s">
        <v>17259</v>
      </c>
      <c r="D7140" s="87" t="s">
        <v>16560</v>
      </c>
      <c r="E7140" s="103">
        <v>14.6</v>
      </c>
    </row>
    <row r="7141" spans="2:5" ht="50.1" customHeight="1">
      <c r="B7141" s="100">
        <v>38004</v>
      </c>
      <c r="C7141" s="105" t="s">
        <v>17260</v>
      </c>
      <c r="D7141" s="87" t="s">
        <v>16560</v>
      </c>
      <c r="E7141" s="103">
        <v>19.53</v>
      </c>
    </row>
    <row r="7142" spans="2:5" ht="50.1" customHeight="1">
      <c r="B7142" s="100">
        <v>36327</v>
      </c>
      <c r="C7142" s="105" t="s">
        <v>17261</v>
      </c>
      <c r="D7142" s="87" t="s">
        <v>16560</v>
      </c>
      <c r="E7142" s="103">
        <v>1.38</v>
      </c>
    </row>
    <row r="7143" spans="2:5" ht="50.1" customHeight="1">
      <c r="B7143" s="100">
        <v>38992</v>
      </c>
      <c r="C7143" s="105" t="s">
        <v>17262</v>
      </c>
      <c r="D7143" s="87" t="s">
        <v>16560</v>
      </c>
      <c r="E7143" s="103">
        <v>2.2000000000000002</v>
      </c>
    </row>
    <row r="7144" spans="2:5" ht="50.1" customHeight="1">
      <c r="B7144" s="100">
        <v>38993</v>
      </c>
      <c r="C7144" s="105" t="s">
        <v>17263</v>
      </c>
      <c r="D7144" s="87" t="s">
        <v>16560</v>
      </c>
      <c r="E7144" s="103">
        <v>6.28</v>
      </c>
    </row>
    <row r="7145" spans="2:5" ht="50.1" customHeight="1">
      <c r="B7145" s="100">
        <v>38418</v>
      </c>
      <c r="C7145" s="105" t="s">
        <v>17264</v>
      </c>
      <c r="D7145" s="87" t="s">
        <v>16560</v>
      </c>
      <c r="E7145" s="103">
        <v>3.77</v>
      </c>
    </row>
    <row r="7146" spans="2:5" ht="50.1" customHeight="1">
      <c r="B7146" s="100">
        <v>39178</v>
      </c>
      <c r="C7146" s="105" t="s">
        <v>17265</v>
      </c>
      <c r="D7146" s="87" t="s">
        <v>16560</v>
      </c>
      <c r="E7146" s="103">
        <v>1.29</v>
      </c>
    </row>
    <row r="7147" spans="2:5" ht="50.1" customHeight="1">
      <c r="B7147" s="100">
        <v>39177</v>
      </c>
      <c r="C7147" s="105" t="s">
        <v>17266</v>
      </c>
      <c r="D7147" s="87" t="s">
        <v>16560</v>
      </c>
      <c r="E7147" s="103">
        <v>1.17</v>
      </c>
    </row>
    <row r="7148" spans="2:5" ht="50.1" customHeight="1">
      <c r="B7148" s="100">
        <v>39174</v>
      </c>
      <c r="C7148" s="105" t="s">
        <v>17267</v>
      </c>
      <c r="D7148" s="87" t="s">
        <v>16560</v>
      </c>
      <c r="E7148" s="103">
        <v>0.57999999999999996</v>
      </c>
    </row>
    <row r="7149" spans="2:5" ht="50.1" customHeight="1">
      <c r="B7149" s="100">
        <v>39176</v>
      </c>
      <c r="C7149" s="105" t="s">
        <v>17268</v>
      </c>
      <c r="D7149" s="87" t="s">
        <v>16560</v>
      </c>
      <c r="E7149" s="103">
        <v>0.76</v>
      </c>
    </row>
    <row r="7150" spans="2:5" ht="50.1" customHeight="1">
      <c r="B7150" s="100">
        <v>39180</v>
      </c>
      <c r="C7150" s="105" t="s">
        <v>17269</v>
      </c>
      <c r="D7150" s="87" t="s">
        <v>16560</v>
      </c>
      <c r="E7150" s="103">
        <v>3.52</v>
      </c>
    </row>
    <row r="7151" spans="2:5" ht="50.1" customHeight="1">
      <c r="B7151" s="100">
        <v>39179</v>
      </c>
      <c r="C7151" s="105" t="s">
        <v>17270</v>
      </c>
      <c r="D7151" s="87" t="s">
        <v>16560</v>
      </c>
      <c r="E7151" s="103">
        <v>3.11</v>
      </c>
    </row>
    <row r="7152" spans="2:5" ht="50.1" customHeight="1">
      <c r="B7152" s="100">
        <v>39175</v>
      </c>
      <c r="C7152" s="105" t="s">
        <v>17271</v>
      </c>
      <c r="D7152" s="87" t="s">
        <v>16560</v>
      </c>
      <c r="E7152" s="103">
        <v>0.71</v>
      </c>
    </row>
    <row r="7153" spans="2:5" ht="50.1" customHeight="1">
      <c r="B7153" s="100">
        <v>39217</v>
      </c>
      <c r="C7153" s="105" t="s">
        <v>17272</v>
      </c>
      <c r="D7153" s="87" t="s">
        <v>16560</v>
      </c>
      <c r="E7153" s="103">
        <v>0.55000000000000004</v>
      </c>
    </row>
    <row r="7154" spans="2:5" ht="50.1" customHeight="1">
      <c r="B7154" s="100">
        <v>39181</v>
      </c>
      <c r="C7154" s="105" t="s">
        <v>17273</v>
      </c>
      <c r="D7154" s="87" t="s">
        <v>16560</v>
      </c>
      <c r="E7154" s="103">
        <v>4.72</v>
      </c>
    </row>
    <row r="7155" spans="2:5" ht="50.1" customHeight="1">
      <c r="B7155" s="100">
        <v>39182</v>
      </c>
      <c r="C7155" s="105" t="s">
        <v>17274</v>
      </c>
      <c r="D7155" s="87" t="s">
        <v>16560</v>
      </c>
      <c r="E7155" s="103">
        <v>6.64</v>
      </c>
    </row>
    <row r="7156" spans="2:5" ht="50.1" customHeight="1">
      <c r="B7156" s="100">
        <v>12616</v>
      </c>
      <c r="C7156" s="105" t="s">
        <v>17275</v>
      </c>
      <c r="D7156" s="87" t="s">
        <v>16560</v>
      </c>
      <c r="E7156" s="103">
        <v>5.0999999999999996</v>
      </c>
    </row>
    <row r="7157" spans="2:5" ht="50.1" customHeight="1">
      <c r="B7157" s="100">
        <v>1049</v>
      </c>
      <c r="C7157" s="105" t="s">
        <v>17276</v>
      </c>
      <c r="D7157" s="87" t="s">
        <v>16560</v>
      </c>
      <c r="E7157" s="103">
        <v>5.55</v>
      </c>
    </row>
    <row r="7158" spans="2:5" ht="50.1" customHeight="1">
      <c r="B7158" s="100">
        <v>1099</v>
      </c>
      <c r="C7158" s="105" t="s">
        <v>17277</v>
      </c>
      <c r="D7158" s="87" t="s">
        <v>16560</v>
      </c>
      <c r="E7158" s="103">
        <v>4.25</v>
      </c>
    </row>
    <row r="7159" spans="2:5" ht="50.1" customHeight="1">
      <c r="B7159" s="100">
        <v>39678</v>
      </c>
      <c r="C7159" s="105" t="s">
        <v>17278</v>
      </c>
      <c r="D7159" s="87" t="s">
        <v>16560</v>
      </c>
      <c r="E7159" s="103">
        <v>1.71</v>
      </c>
    </row>
    <row r="7160" spans="2:5" ht="50.1" customHeight="1">
      <c r="B7160" s="100">
        <v>1050</v>
      </c>
      <c r="C7160" s="105" t="s">
        <v>17279</v>
      </c>
      <c r="D7160" s="87" t="s">
        <v>16560</v>
      </c>
      <c r="E7160" s="103">
        <v>2.9</v>
      </c>
    </row>
    <row r="7161" spans="2:5" ht="50.1" customHeight="1">
      <c r="B7161" s="100">
        <v>1101</v>
      </c>
      <c r="C7161" s="105" t="s">
        <v>17280</v>
      </c>
      <c r="D7161" s="87" t="s">
        <v>16560</v>
      </c>
      <c r="E7161" s="103">
        <v>18.329999999999998</v>
      </c>
    </row>
    <row r="7162" spans="2:5" ht="50.1" customHeight="1">
      <c r="B7162" s="100">
        <v>1100</v>
      </c>
      <c r="C7162" s="105" t="s">
        <v>17281</v>
      </c>
      <c r="D7162" s="87" t="s">
        <v>16560</v>
      </c>
      <c r="E7162" s="103">
        <v>9.4600000000000009</v>
      </c>
    </row>
    <row r="7163" spans="2:5" ht="50.1" customHeight="1">
      <c r="B7163" s="100">
        <v>39679</v>
      </c>
      <c r="C7163" s="105" t="s">
        <v>17282</v>
      </c>
      <c r="D7163" s="87" t="s">
        <v>16560</v>
      </c>
      <c r="E7163" s="103">
        <v>36.53</v>
      </c>
    </row>
    <row r="7164" spans="2:5" ht="50.1" customHeight="1">
      <c r="B7164" s="100">
        <v>1098</v>
      </c>
      <c r="C7164" s="105" t="s">
        <v>17283</v>
      </c>
      <c r="D7164" s="87" t="s">
        <v>16560</v>
      </c>
      <c r="E7164" s="103">
        <v>2.27</v>
      </c>
    </row>
    <row r="7165" spans="2:5" ht="50.1" customHeight="1">
      <c r="B7165" s="100">
        <v>1102</v>
      </c>
      <c r="C7165" s="105" t="s">
        <v>17284</v>
      </c>
      <c r="D7165" s="87" t="s">
        <v>16560</v>
      </c>
      <c r="E7165" s="103">
        <v>27.33</v>
      </c>
    </row>
    <row r="7166" spans="2:5" ht="50.1" customHeight="1">
      <c r="B7166" s="100">
        <v>1051</v>
      </c>
      <c r="C7166" s="105" t="s">
        <v>17285</v>
      </c>
      <c r="D7166" s="87" t="s">
        <v>16560</v>
      </c>
      <c r="E7166" s="103">
        <v>39.729999999999997</v>
      </c>
    </row>
    <row r="7167" spans="2:5" ht="50.1" customHeight="1">
      <c r="B7167" s="100">
        <v>37399</v>
      </c>
      <c r="C7167" s="105" t="s">
        <v>17286</v>
      </c>
      <c r="D7167" s="87" t="s">
        <v>16560</v>
      </c>
      <c r="E7167" s="103">
        <v>15.63</v>
      </c>
    </row>
    <row r="7168" spans="2:5" ht="50.1" customHeight="1">
      <c r="B7168" s="100">
        <v>42655</v>
      </c>
      <c r="C7168" s="105" t="s">
        <v>17287</v>
      </c>
      <c r="D7168" s="87" t="s">
        <v>16617</v>
      </c>
      <c r="E7168" s="103">
        <v>9.41</v>
      </c>
    </row>
    <row r="7169" spans="2:5" ht="50.1" customHeight="1">
      <c r="B7169" s="100">
        <v>25004</v>
      </c>
      <c r="C7169" s="105" t="s">
        <v>17288</v>
      </c>
      <c r="D7169" s="87" t="s">
        <v>16617</v>
      </c>
      <c r="E7169" s="103">
        <v>27.07</v>
      </c>
    </row>
    <row r="7170" spans="2:5" ht="50.1" customHeight="1">
      <c r="B7170" s="100">
        <v>25002</v>
      </c>
      <c r="C7170" s="105" t="s">
        <v>17289</v>
      </c>
      <c r="D7170" s="87" t="s">
        <v>16617</v>
      </c>
      <c r="E7170" s="103">
        <v>27.29</v>
      </c>
    </row>
    <row r="7171" spans="2:5" ht="50.1" customHeight="1">
      <c r="B7171" s="100">
        <v>37409</v>
      </c>
      <c r="C7171" s="105" t="s">
        <v>17290</v>
      </c>
      <c r="D7171" s="87" t="s">
        <v>16617</v>
      </c>
      <c r="E7171" s="103">
        <v>26.84</v>
      </c>
    </row>
    <row r="7172" spans="2:5" ht="50.1" customHeight="1">
      <c r="B7172" s="100">
        <v>841</v>
      </c>
      <c r="C7172" s="105" t="s">
        <v>17291</v>
      </c>
      <c r="D7172" s="87" t="s">
        <v>16617</v>
      </c>
      <c r="E7172" s="103">
        <v>27.73</v>
      </c>
    </row>
    <row r="7173" spans="2:5" ht="50.1" customHeight="1">
      <c r="B7173" s="100">
        <v>25005</v>
      </c>
      <c r="C7173" s="105" t="s">
        <v>17292</v>
      </c>
      <c r="D7173" s="87" t="s">
        <v>16617</v>
      </c>
      <c r="E7173" s="103">
        <v>30.4</v>
      </c>
    </row>
    <row r="7174" spans="2:5" ht="50.1" customHeight="1">
      <c r="B7174" s="100">
        <v>25003</v>
      </c>
      <c r="C7174" s="105" t="s">
        <v>17293</v>
      </c>
      <c r="D7174" s="87" t="s">
        <v>16617</v>
      </c>
      <c r="E7174" s="103">
        <v>32.479999999999997</v>
      </c>
    </row>
    <row r="7175" spans="2:5" ht="50.1" customHeight="1">
      <c r="B7175" s="100">
        <v>37410</v>
      </c>
      <c r="C7175" s="105" t="s">
        <v>17294</v>
      </c>
      <c r="D7175" s="87" t="s">
        <v>16617</v>
      </c>
      <c r="E7175" s="103">
        <v>30.4</v>
      </c>
    </row>
    <row r="7176" spans="2:5" ht="50.1" customHeight="1">
      <c r="B7176" s="100">
        <v>842</v>
      </c>
      <c r="C7176" s="105" t="s">
        <v>17295</v>
      </c>
      <c r="D7176" s="87" t="s">
        <v>16617</v>
      </c>
      <c r="E7176" s="103">
        <v>34.200000000000003</v>
      </c>
    </row>
    <row r="7177" spans="2:5" ht="50.1" customHeight="1">
      <c r="B7177" s="100">
        <v>862</v>
      </c>
      <c r="C7177" s="105" t="s">
        <v>17296</v>
      </c>
      <c r="D7177" s="87" t="s">
        <v>16566</v>
      </c>
      <c r="E7177" s="103">
        <v>4.1900000000000004</v>
      </c>
    </row>
    <row r="7178" spans="2:5" ht="50.1" customHeight="1">
      <c r="B7178" s="100">
        <v>866</v>
      </c>
      <c r="C7178" s="105" t="s">
        <v>17297</v>
      </c>
      <c r="D7178" s="87" t="s">
        <v>16566</v>
      </c>
      <c r="E7178" s="103">
        <v>51.6</v>
      </c>
    </row>
    <row r="7179" spans="2:5" ht="50.1" customHeight="1">
      <c r="B7179" s="100">
        <v>892</v>
      </c>
      <c r="C7179" s="105" t="s">
        <v>17298</v>
      </c>
      <c r="D7179" s="87" t="s">
        <v>16566</v>
      </c>
      <c r="E7179" s="103">
        <v>65.62</v>
      </c>
    </row>
    <row r="7180" spans="2:5" ht="50.1" customHeight="1">
      <c r="B7180" s="100">
        <v>857</v>
      </c>
      <c r="C7180" s="105" t="s">
        <v>17299</v>
      </c>
      <c r="D7180" s="87" t="s">
        <v>16566</v>
      </c>
      <c r="E7180" s="103">
        <v>6.68</v>
      </c>
    </row>
    <row r="7181" spans="2:5" ht="50.1" customHeight="1">
      <c r="B7181" s="100">
        <v>37404</v>
      </c>
      <c r="C7181" s="105" t="s">
        <v>17300</v>
      </c>
      <c r="D7181" s="87" t="s">
        <v>16566</v>
      </c>
      <c r="E7181" s="103">
        <v>78.900000000000006</v>
      </c>
    </row>
    <row r="7182" spans="2:5" ht="50.1" customHeight="1">
      <c r="B7182" s="100">
        <v>868</v>
      </c>
      <c r="C7182" s="105" t="s">
        <v>17301</v>
      </c>
      <c r="D7182" s="87" t="s">
        <v>16566</v>
      </c>
      <c r="E7182" s="103">
        <v>10.31</v>
      </c>
    </row>
    <row r="7183" spans="2:5" ht="50.1" customHeight="1">
      <c r="B7183" s="100">
        <v>870</v>
      </c>
      <c r="C7183" s="105" t="s">
        <v>17302</v>
      </c>
      <c r="D7183" s="87" t="s">
        <v>16566</v>
      </c>
      <c r="E7183" s="103">
        <v>135.96</v>
      </c>
    </row>
    <row r="7184" spans="2:5" ht="50.1" customHeight="1">
      <c r="B7184" s="100">
        <v>863</v>
      </c>
      <c r="C7184" s="105" t="s">
        <v>17303</v>
      </c>
      <c r="D7184" s="87" t="s">
        <v>16566</v>
      </c>
      <c r="E7184" s="103">
        <v>14.25</v>
      </c>
    </row>
    <row r="7185" spans="2:5" ht="50.1" customHeight="1">
      <c r="B7185" s="100">
        <v>867</v>
      </c>
      <c r="C7185" s="105" t="s">
        <v>17304</v>
      </c>
      <c r="D7185" s="87" t="s">
        <v>16566</v>
      </c>
      <c r="E7185" s="103">
        <v>19.850000000000001</v>
      </c>
    </row>
    <row r="7186" spans="2:5" ht="50.1" customHeight="1">
      <c r="B7186" s="100">
        <v>891</v>
      </c>
      <c r="C7186" s="105" t="s">
        <v>17305</v>
      </c>
      <c r="D7186" s="87" t="s">
        <v>16566</v>
      </c>
      <c r="E7186" s="103">
        <v>228.34</v>
      </c>
    </row>
    <row r="7187" spans="2:5" ht="50.1" customHeight="1">
      <c r="B7187" s="100">
        <v>864</v>
      </c>
      <c r="C7187" s="105" t="s">
        <v>17306</v>
      </c>
      <c r="D7187" s="87" t="s">
        <v>16566</v>
      </c>
      <c r="E7187" s="103">
        <v>27.96</v>
      </c>
    </row>
    <row r="7188" spans="2:5" ht="50.1" customHeight="1">
      <c r="B7188" s="100">
        <v>865</v>
      </c>
      <c r="C7188" s="105" t="s">
        <v>17307</v>
      </c>
      <c r="D7188" s="87" t="s">
        <v>16566</v>
      </c>
      <c r="E7188" s="103">
        <v>39.39</v>
      </c>
    </row>
    <row r="7189" spans="2:5" ht="50.1" customHeight="1">
      <c r="B7189" s="100">
        <v>1006</v>
      </c>
      <c r="C7189" s="105" t="s">
        <v>17308</v>
      </c>
      <c r="D7189" s="87" t="s">
        <v>16566</v>
      </c>
      <c r="E7189" s="103">
        <v>52.9</v>
      </c>
    </row>
    <row r="7190" spans="2:5" ht="50.1" customHeight="1">
      <c r="B7190" s="100">
        <v>948</v>
      </c>
      <c r="C7190" s="105" t="s">
        <v>17309</v>
      </c>
      <c r="D7190" s="87" t="s">
        <v>16566</v>
      </c>
      <c r="E7190" s="103">
        <v>23.11</v>
      </c>
    </row>
    <row r="7191" spans="2:5" ht="50.1" customHeight="1">
      <c r="B7191" s="100">
        <v>947</v>
      </c>
      <c r="C7191" s="105" t="s">
        <v>17310</v>
      </c>
      <c r="D7191" s="87" t="s">
        <v>16566</v>
      </c>
      <c r="E7191" s="103">
        <v>23.51</v>
      </c>
    </row>
    <row r="7192" spans="2:5" ht="50.1" customHeight="1">
      <c r="B7192" s="100">
        <v>911</v>
      </c>
      <c r="C7192" s="105" t="s">
        <v>17311</v>
      </c>
      <c r="D7192" s="87" t="s">
        <v>16566</v>
      </c>
      <c r="E7192" s="103">
        <v>34.19</v>
      </c>
    </row>
    <row r="7193" spans="2:5" ht="50.1" customHeight="1">
      <c r="B7193" s="100">
        <v>925</v>
      </c>
      <c r="C7193" s="105" t="s">
        <v>17312</v>
      </c>
      <c r="D7193" s="87" t="s">
        <v>16566</v>
      </c>
      <c r="E7193" s="103">
        <v>31.6</v>
      </c>
    </row>
    <row r="7194" spans="2:5" ht="50.1" customHeight="1">
      <c r="B7194" s="100">
        <v>954</v>
      </c>
      <c r="C7194" s="105" t="s">
        <v>17313</v>
      </c>
      <c r="D7194" s="87" t="s">
        <v>16566</v>
      </c>
      <c r="E7194" s="103">
        <v>34.909999999999997</v>
      </c>
    </row>
    <row r="7195" spans="2:5" ht="50.1" customHeight="1">
      <c r="B7195" s="100">
        <v>901</v>
      </c>
      <c r="C7195" s="105" t="s">
        <v>17314</v>
      </c>
      <c r="D7195" s="87" t="s">
        <v>16566</v>
      </c>
      <c r="E7195" s="103">
        <v>37.369999999999997</v>
      </c>
    </row>
    <row r="7196" spans="2:5" ht="50.1" customHeight="1">
      <c r="B7196" s="100">
        <v>926</v>
      </c>
      <c r="C7196" s="105" t="s">
        <v>17315</v>
      </c>
      <c r="D7196" s="87" t="s">
        <v>16566</v>
      </c>
      <c r="E7196" s="103">
        <v>39.49</v>
      </c>
    </row>
    <row r="7197" spans="2:5" ht="50.1" customHeight="1">
      <c r="B7197" s="100">
        <v>912</v>
      </c>
      <c r="C7197" s="105" t="s">
        <v>17316</v>
      </c>
      <c r="D7197" s="87" t="s">
        <v>16566</v>
      </c>
      <c r="E7197" s="103">
        <v>39.729999999999997</v>
      </c>
    </row>
    <row r="7198" spans="2:5" ht="50.1" customHeight="1">
      <c r="B7198" s="100">
        <v>955</v>
      </c>
      <c r="C7198" s="105" t="s">
        <v>17317</v>
      </c>
      <c r="D7198" s="87" t="s">
        <v>16566</v>
      </c>
      <c r="E7198" s="103">
        <v>47.43</v>
      </c>
    </row>
    <row r="7199" spans="2:5" ht="50.1" customHeight="1">
      <c r="B7199" s="100">
        <v>946</v>
      </c>
      <c r="C7199" s="105" t="s">
        <v>17318</v>
      </c>
      <c r="D7199" s="87" t="s">
        <v>16566</v>
      </c>
      <c r="E7199" s="103">
        <v>53.32</v>
      </c>
    </row>
    <row r="7200" spans="2:5" ht="50.1" customHeight="1">
      <c r="B7200" s="100">
        <v>953</v>
      </c>
      <c r="C7200" s="105" t="s">
        <v>17319</v>
      </c>
      <c r="D7200" s="87" t="s">
        <v>16566</v>
      </c>
      <c r="E7200" s="103">
        <v>48.52</v>
      </c>
    </row>
    <row r="7201" spans="2:5" ht="50.1" customHeight="1">
      <c r="B7201" s="100">
        <v>902</v>
      </c>
      <c r="C7201" s="105" t="s">
        <v>17320</v>
      </c>
      <c r="D7201" s="87" t="s">
        <v>16566</v>
      </c>
      <c r="E7201" s="103">
        <v>58.99</v>
      </c>
    </row>
    <row r="7202" spans="2:5" ht="50.1" customHeight="1">
      <c r="B7202" s="100">
        <v>927</v>
      </c>
      <c r="C7202" s="105" t="s">
        <v>17321</v>
      </c>
      <c r="D7202" s="87" t="s">
        <v>16566</v>
      </c>
      <c r="E7202" s="103">
        <v>57.17</v>
      </c>
    </row>
    <row r="7203" spans="2:5" ht="50.1" customHeight="1">
      <c r="B7203" s="100">
        <v>913</v>
      </c>
      <c r="C7203" s="105" t="s">
        <v>17322</v>
      </c>
      <c r="D7203" s="87" t="s">
        <v>16566</v>
      </c>
      <c r="E7203" s="103">
        <v>63.81</v>
      </c>
    </row>
    <row r="7204" spans="2:5" ht="50.1" customHeight="1">
      <c r="B7204" s="100">
        <v>903</v>
      </c>
      <c r="C7204" s="105" t="s">
        <v>17323</v>
      </c>
      <c r="D7204" s="87" t="s">
        <v>16566</v>
      </c>
      <c r="E7204" s="103">
        <v>72.22</v>
      </c>
    </row>
    <row r="7205" spans="2:5" ht="50.1" customHeight="1">
      <c r="B7205" s="100">
        <v>945</v>
      </c>
      <c r="C7205" s="105" t="s">
        <v>17324</v>
      </c>
      <c r="D7205" s="87" t="s">
        <v>16566</v>
      </c>
      <c r="E7205" s="103">
        <v>76.400000000000006</v>
      </c>
    </row>
    <row r="7206" spans="2:5" ht="50.1" customHeight="1">
      <c r="B7206" s="100">
        <v>914</v>
      </c>
      <c r="C7206" s="105" t="s">
        <v>17325</v>
      </c>
      <c r="D7206" s="87" t="s">
        <v>16566</v>
      </c>
      <c r="E7206" s="103">
        <v>78.260000000000005</v>
      </c>
    </row>
    <row r="7207" spans="2:5" ht="50.1" customHeight="1">
      <c r="B7207" s="100">
        <v>993</v>
      </c>
      <c r="C7207" s="105" t="s">
        <v>17326</v>
      </c>
      <c r="D7207" s="87" t="s">
        <v>16566</v>
      </c>
      <c r="E7207" s="103">
        <v>1.1399999999999999</v>
      </c>
    </row>
    <row r="7208" spans="2:5" ht="50.1" customHeight="1">
      <c r="B7208" s="100">
        <v>1020</v>
      </c>
      <c r="C7208" s="105" t="s">
        <v>17327</v>
      </c>
      <c r="D7208" s="87" t="s">
        <v>16566</v>
      </c>
      <c r="E7208" s="103">
        <v>4.96</v>
      </c>
    </row>
    <row r="7209" spans="2:5" ht="50.1" customHeight="1">
      <c r="B7209" s="100">
        <v>1017</v>
      </c>
      <c r="C7209" s="105" t="s">
        <v>17328</v>
      </c>
      <c r="D7209" s="87" t="s">
        <v>16566</v>
      </c>
      <c r="E7209" s="103">
        <v>54.5</v>
      </c>
    </row>
    <row r="7210" spans="2:5" ht="50.1" customHeight="1">
      <c r="B7210" s="100">
        <v>999</v>
      </c>
      <c r="C7210" s="105" t="s">
        <v>17329</v>
      </c>
      <c r="D7210" s="87" t="s">
        <v>16566</v>
      </c>
      <c r="E7210" s="103">
        <v>67.53</v>
      </c>
    </row>
    <row r="7211" spans="2:5" ht="50.1" customHeight="1">
      <c r="B7211" s="100">
        <v>995</v>
      </c>
      <c r="C7211" s="105" t="s">
        <v>17330</v>
      </c>
      <c r="D7211" s="87" t="s">
        <v>16566</v>
      </c>
      <c r="E7211" s="103">
        <v>7.61</v>
      </c>
    </row>
    <row r="7212" spans="2:5" ht="50.1" customHeight="1">
      <c r="B7212" s="100">
        <v>1000</v>
      </c>
      <c r="C7212" s="105" t="s">
        <v>17331</v>
      </c>
      <c r="D7212" s="87" t="s">
        <v>16566</v>
      </c>
      <c r="E7212" s="103">
        <v>82.78</v>
      </c>
    </row>
    <row r="7213" spans="2:5" ht="50.1" customHeight="1">
      <c r="B7213" s="100">
        <v>1022</v>
      </c>
      <c r="C7213" s="105" t="s">
        <v>17332</v>
      </c>
      <c r="D7213" s="87" t="s">
        <v>16566</v>
      </c>
      <c r="E7213" s="103">
        <v>1.58</v>
      </c>
    </row>
    <row r="7214" spans="2:5" ht="50.1" customHeight="1">
      <c r="B7214" s="100">
        <v>1015</v>
      </c>
      <c r="C7214" s="105" t="s">
        <v>17333</v>
      </c>
      <c r="D7214" s="87" t="s">
        <v>16566</v>
      </c>
      <c r="E7214" s="103">
        <v>109</v>
      </c>
    </row>
    <row r="7215" spans="2:5" ht="50.1" customHeight="1">
      <c r="B7215" s="100">
        <v>996</v>
      </c>
      <c r="C7215" s="105" t="s">
        <v>17334</v>
      </c>
      <c r="D7215" s="87" t="s">
        <v>16566</v>
      </c>
      <c r="E7215" s="103">
        <v>11.58</v>
      </c>
    </row>
    <row r="7216" spans="2:5" ht="50.1" customHeight="1">
      <c r="B7216" s="100">
        <v>1001</v>
      </c>
      <c r="C7216" s="105" t="s">
        <v>17335</v>
      </c>
      <c r="D7216" s="87" t="s">
        <v>16566</v>
      </c>
      <c r="E7216" s="103">
        <v>136.41</v>
      </c>
    </row>
    <row r="7217" spans="2:5" ht="50.1" customHeight="1">
      <c r="B7217" s="100">
        <v>1019</v>
      </c>
      <c r="C7217" s="105" t="s">
        <v>17336</v>
      </c>
      <c r="D7217" s="87" t="s">
        <v>16566</v>
      </c>
      <c r="E7217" s="103">
        <v>15.96</v>
      </c>
    </row>
    <row r="7218" spans="2:5" ht="50.1" customHeight="1">
      <c r="B7218" s="100">
        <v>1021</v>
      </c>
      <c r="C7218" s="105" t="s">
        <v>17337</v>
      </c>
      <c r="D7218" s="87" t="s">
        <v>16566</v>
      </c>
      <c r="E7218" s="103">
        <v>2.2599999999999998</v>
      </c>
    </row>
    <row r="7219" spans="2:5" ht="50.1" customHeight="1">
      <c r="B7219" s="100">
        <v>39249</v>
      </c>
      <c r="C7219" s="105" t="s">
        <v>17338</v>
      </c>
      <c r="D7219" s="87" t="s">
        <v>16566</v>
      </c>
      <c r="E7219" s="103">
        <v>177.95</v>
      </c>
    </row>
    <row r="7220" spans="2:5" ht="50.1" customHeight="1">
      <c r="B7220" s="100">
        <v>1018</v>
      </c>
      <c r="C7220" s="105" t="s">
        <v>17339</v>
      </c>
      <c r="D7220" s="87" t="s">
        <v>16566</v>
      </c>
      <c r="E7220" s="103">
        <v>22.75</v>
      </c>
    </row>
    <row r="7221" spans="2:5" ht="50.1" customHeight="1">
      <c r="B7221" s="100">
        <v>39250</v>
      </c>
      <c r="C7221" s="105" t="s">
        <v>17340</v>
      </c>
      <c r="D7221" s="87" t="s">
        <v>16566</v>
      </c>
      <c r="E7221" s="103">
        <v>228.6</v>
      </c>
    </row>
    <row r="7222" spans="2:5" ht="50.1" customHeight="1">
      <c r="B7222" s="100">
        <v>994</v>
      </c>
      <c r="C7222" s="105" t="s">
        <v>17341</v>
      </c>
      <c r="D7222" s="87" t="s">
        <v>16566</v>
      </c>
      <c r="E7222" s="103">
        <v>3.09</v>
      </c>
    </row>
    <row r="7223" spans="2:5" ht="50.1" customHeight="1">
      <c r="B7223" s="100">
        <v>977</v>
      </c>
      <c r="C7223" s="105" t="s">
        <v>17342</v>
      </c>
      <c r="D7223" s="87" t="s">
        <v>16566</v>
      </c>
      <c r="E7223" s="103">
        <v>31.52</v>
      </c>
    </row>
    <row r="7224" spans="2:5" ht="50.1" customHeight="1">
      <c r="B7224" s="100">
        <v>998</v>
      </c>
      <c r="C7224" s="105" t="s">
        <v>17343</v>
      </c>
      <c r="D7224" s="87" t="s">
        <v>16566</v>
      </c>
      <c r="E7224" s="103">
        <v>41.87</v>
      </c>
    </row>
    <row r="7225" spans="2:5" ht="50.1" customHeight="1">
      <c r="B7225" s="100">
        <v>39251</v>
      </c>
      <c r="C7225" s="105" t="s">
        <v>17344</v>
      </c>
      <c r="D7225" s="87" t="s">
        <v>16566</v>
      </c>
      <c r="E7225" s="103">
        <v>0.3</v>
      </c>
    </row>
    <row r="7226" spans="2:5" ht="50.1" customHeight="1">
      <c r="B7226" s="100">
        <v>1011</v>
      </c>
      <c r="C7226" s="105" t="s">
        <v>17345</v>
      </c>
      <c r="D7226" s="87" t="s">
        <v>16566</v>
      </c>
      <c r="E7226" s="103">
        <v>0.42</v>
      </c>
    </row>
    <row r="7227" spans="2:5" ht="50.1" customHeight="1">
      <c r="B7227" s="100">
        <v>39252</v>
      </c>
      <c r="C7227" s="105" t="s">
        <v>17346</v>
      </c>
      <c r="D7227" s="87" t="s">
        <v>16566</v>
      </c>
      <c r="E7227" s="103">
        <v>0.5</v>
      </c>
    </row>
    <row r="7228" spans="2:5" ht="50.1" customHeight="1">
      <c r="B7228" s="100">
        <v>1013</v>
      </c>
      <c r="C7228" s="105" t="s">
        <v>17347</v>
      </c>
      <c r="D7228" s="87" t="s">
        <v>16566</v>
      </c>
      <c r="E7228" s="103">
        <v>0.66</v>
      </c>
    </row>
    <row r="7229" spans="2:5" ht="50.1" customHeight="1">
      <c r="B7229" s="100">
        <v>980</v>
      </c>
      <c r="C7229" s="105" t="s">
        <v>17348</v>
      </c>
      <c r="D7229" s="87" t="s">
        <v>16566</v>
      </c>
      <c r="E7229" s="103">
        <v>4.55</v>
      </c>
    </row>
    <row r="7230" spans="2:5" ht="50.1" customHeight="1">
      <c r="B7230" s="100">
        <v>39237</v>
      </c>
      <c r="C7230" s="105" t="s">
        <v>17349</v>
      </c>
      <c r="D7230" s="87" t="s">
        <v>16566</v>
      </c>
      <c r="E7230" s="103">
        <v>53.93</v>
      </c>
    </row>
    <row r="7231" spans="2:5" ht="50.1" customHeight="1">
      <c r="B7231" s="100">
        <v>39238</v>
      </c>
      <c r="C7231" s="105" t="s">
        <v>17350</v>
      </c>
      <c r="D7231" s="87" t="s">
        <v>16566</v>
      </c>
      <c r="E7231" s="103">
        <v>67.33</v>
      </c>
    </row>
    <row r="7232" spans="2:5" ht="50.1" customHeight="1">
      <c r="B7232" s="100">
        <v>979</v>
      </c>
      <c r="C7232" s="105" t="s">
        <v>17351</v>
      </c>
      <c r="D7232" s="87" t="s">
        <v>16566</v>
      </c>
      <c r="E7232" s="103">
        <v>7.01</v>
      </c>
    </row>
    <row r="7233" spans="2:5" ht="50.1" customHeight="1">
      <c r="B7233" s="100">
        <v>39239</v>
      </c>
      <c r="C7233" s="105" t="s">
        <v>17352</v>
      </c>
      <c r="D7233" s="87" t="s">
        <v>16566</v>
      </c>
      <c r="E7233" s="103">
        <v>81.94</v>
      </c>
    </row>
    <row r="7234" spans="2:5" ht="50.1" customHeight="1">
      <c r="B7234" s="100">
        <v>1014</v>
      </c>
      <c r="C7234" s="105" t="s">
        <v>17353</v>
      </c>
      <c r="D7234" s="87" t="s">
        <v>16566</v>
      </c>
      <c r="E7234" s="103">
        <v>1.06</v>
      </c>
    </row>
    <row r="7235" spans="2:5" ht="50.1" customHeight="1">
      <c r="B7235" s="100">
        <v>39240</v>
      </c>
      <c r="C7235" s="105" t="s">
        <v>17354</v>
      </c>
      <c r="D7235" s="87" t="s">
        <v>16566</v>
      </c>
      <c r="E7235" s="103">
        <v>108.3</v>
      </c>
    </row>
    <row r="7236" spans="2:5" ht="50.1" customHeight="1">
      <c r="B7236" s="100">
        <v>39232</v>
      </c>
      <c r="C7236" s="105" t="s">
        <v>17355</v>
      </c>
      <c r="D7236" s="87" t="s">
        <v>16566</v>
      </c>
      <c r="E7236" s="103">
        <v>11.24</v>
      </c>
    </row>
    <row r="7237" spans="2:5" ht="50.1" customHeight="1">
      <c r="B7237" s="100">
        <v>39233</v>
      </c>
      <c r="C7237" s="105" t="s">
        <v>17356</v>
      </c>
      <c r="D7237" s="87" t="s">
        <v>16566</v>
      </c>
      <c r="E7237" s="103">
        <v>15.46</v>
      </c>
    </row>
    <row r="7238" spans="2:5" ht="50.1" customHeight="1">
      <c r="B7238" s="100">
        <v>981</v>
      </c>
      <c r="C7238" s="105" t="s">
        <v>17357</v>
      </c>
      <c r="D7238" s="87" t="s">
        <v>16566</v>
      </c>
      <c r="E7238" s="103">
        <v>1.9</v>
      </c>
    </row>
    <row r="7239" spans="2:5" ht="50.1" customHeight="1">
      <c r="B7239" s="100">
        <v>39234</v>
      </c>
      <c r="C7239" s="105" t="s">
        <v>17358</v>
      </c>
      <c r="D7239" s="87" t="s">
        <v>16566</v>
      </c>
      <c r="E7239" s="103">
        <v>22.69</v>
      </c>
    </row>
    <row r="7240" spans="2:5" ht="50.1" customHeight="1">
      <c r="B7240" s="100">
        <v>982</v>
      </c>
      <c r="C7240" s="105" t="s">
        <v>17359</v>
      </c>
      <c r="D7240" s="87" t="s">
        <v>16566</v>
      </c>
      <c r="E7240" s="103">
        <v>2.66</v>
      </c>
    </row>
    <row r="7241" spans="2:5" ht="50.1" customHeight="1">
      <c r="B7241" s="100">
        <v>39235</v>
      </c>
      <c r="C7241" s="105" t="s">
        <v>17360</v>
      </c>
      <c r="D7241" s="87" t="s">
        <v>16566</v>
      </c>
      <c r="E7241" s="103">
        <v>31.91</v>
      </c>
    </row>
    <row r="7242" spans="2:5" ht="50.1" customHeight="1">
      <c r="B7242" s="100">
        <v>39236</v>
      </c>
      <c r="C7242" s="105" t="s">
        <v>17361</v>
      </c>
      <c r="D7242" s="87" t="s">
        <v>16566</v>
      </c>
      <c r="E7242" s="103">
        <v>41.84</v>
      </c>
    </row>
    <row r="7243" spans="2:5" ht="50.1" customHeight="1">
      <c r="B7243" s="100">
        <v>876</v>
      </c>
      <c r="C7243" s="105" t="s">
        <v>17362</v>
      </c>
      <c r="D7243" s="87" t="s">
        <v>16566</v>
      </c>
      <c r="E7243" s="103">
        <v>108</v>
      </c>
    </row>
    <row r="7244" spans="2:5" ht="50.1" customHeight="1">
      <c r="B7244" s="100">
        <v>877</v>
      </c>
      <c r="C7244" s="105" t="s">
        <v>17363</v>
      </c>
      <c r="D7244" s="87" t="s">
        <v>16566</v>
      </c>
      <c r="E7244" s="103">
        <v>126.96</v>
      </c>
    </row>
    <row r="7245" spans="2:5" ht="50.1" customHeight="1">
      <c r="B7245" s="100">
        <v>882</v>
      </c>
      <c r="C7245" s="105" t="s">
        <v>17364</v>
      </c>
      <c r="D7245" s="87" t="s">
        <v>16566</v>
      </c>
      <c r="E7245" s="103">
        <v>138.35</v>
      </c>
    </row>
    <row r="7246" spans="2:5" ht="50.1" customHeight="1">
      <c r="B7246" s="100">
        <v>878</v>
      </c>
      <c r="C7246" s="105" t="s">
        <v>17365</v>
      </c>
      <c r="D7246" s="87" t="s">
        <v>16566</v>
      </c>
      <c r="E7246" s="103">
        <v>172</v>
      </c>
    </row>
    <row r="7247" spans="2:5" ht="50.1" customHeight="1">
      <c r="B7247" s="100">
        <v>879</v>
      </c>
      <c r="C7247" s="105" t="s">
        <v>17366</v>
      </c>
      <c r="D7247" s="87" t="s">
        <v>16566</v>
      </c>
      <c r="E7247" s="103">
        <v>202.73</v>
      </c>
    </row>
    <row r="7248" spans="2:5" ht="50.1" customHeight="1">
      <c r="B7248" s="100">
        <v>880</v>
      </c>
      <c r="C7248" s="105" t="s">
        <v>17367</v>
      </c>
      <c r="D7248" s="87" t="s">
        <v>16566</v>
      </c>
      <c r="E7248" s="103">
        <v>238.54</v>
      </c>
    </row>
    <row r="7249" spans="2:5" ht="50.1" customHeight="1">
      <c r="B7249" s="100">
        <v>873</v>
      </c>
      <c r="C7249" s="105" t="s">
        <v>17368</v>
      </c>
      <c r="D7249" s="87" t="s">
        <v>16566</v>
      </c>
      <c r="E7249" s="103">
        <v>72.53</v>
      </c>
    </row>
    <row r="7250" spans="2:5" ht="50.1" customHeight="1">
      <c r="B7250" s="100">
        <v>881</v>
      </c>
      <c r="C7250" s="105" t="s">
        <v>17369</v>
      </c>
      <c r="D7250" s="87" t="s">
        <v>16566</v>
      </c>
      <c r="E7250" s="103">
        <v>326.04000000000002</v>
      </c>
    </row>
    <row r="7251" spans="2:5" ht="50.1" customHeight="1">
      <c r="B7251" s="100">
        <v>874</v>
      </c>
      <c r="C7251" s="105" t="s">
        <v>17370</v>
      </c>
      <c r="D7251" s="87" t="s">
        <v>16566</v>
      </c>
      <c r="E7251" s="103">
        <v>86.07</v>
      </c>
    </row>
    <row r="7252" spans="2:5" ht="50.1" customHeight="1">
      <c r="B7252" s="100">
        <v>875</v>
      </c>
      <c r="C7252" s="105" t="s">
        <v>17371</v>
      </c>
      <c r="D7252" s="87" t="s">
        <v>16566</v>
      </c>
      <c r="E7252" s="103">
        <v>102.69</v>
      </c>
    </row>
    <row r="7253" spans="2:5" ht="50.1" customHeight="1">
      <c r="B7253" s="100">
        <v>983</v>
      </c>
      <c r="C7253" s="105" t="s">
        <v>17372</v>
      </c>
      <c r="D7253" s="87" t="s">
        <v>16566</v>
      </c>
      <c r="E7253" s="103">
        <v>0.64</v>
      </c>
    </row>
    <row r="7254" spans="2:5" ht="50.1" customHeight="1">
      <c r="B7254" s="100">
        <v>985</v>
      </c>
      <c r="C7254" s="105" t="s">
        <v>17373</v>
      </c>
      <c r="D7254" s="87" t="s">
        <v>16566</v>
      </c>
      <c r="E7254" s="103">
        <v>4.82</v>
      </c>
    </row>
    <row r="7255" spans="2:5" ht="50.1" customHeight="1">
      <c r="B7255" s="100">
        <v>990</v>
      </c>
      <c r="C7255" s="105" t="s">
        <v>17374</v>
      </c>
      <c r="D7255" s="87" t="s">
        <v>16566</v>
      </c>
      <c r="E7255" s="103">
        <v>66.02</v>
      </c>
    </row>
    <row r="7256" spans="2:5" ht="50.1" customHeight="1">
      <c r="B7256" s="100">
        <v>39241</v>
      </c>
      <c r="C7256" s="105" t="s">
        <v>17375</v>
      </c>
      <c r="D7256" s="87" t="s">
        <v>16566</v>
      </c>
      <c r="E7256" s="103">
        <v>7.54</v>
      </c>
    </row>
    <row r="7257" spans="2:5" ht="50.1" customHeight="1">
      <c r="B7257" s="100">
        <v>1005</v>
      </c>
      <c r="C7257" s="105" t="s">
        <v>17376</v>
      </c>
      <c r="D7257" s="87" t="s">
        <v>16566</v>
      </c>
      <c r="E7257" s="103">
        <v>81.03</v>
      </c>
    </row>
    <row r="7258" spans="2:5" ht="50.1" customHeight="1">
      <c r="B7258" s="100">
        <v>984</v>
      </c>
      <c r="C7258" s="105" t="s">
        <v>17377</v>
      </c>
      <c r="D7258" s="87" t="s">
        <v>16566</v>
      </c>
      <c r="E7258" s="103">
        <v>1.66</v>
      </c>
    </row>
    <row r="7259" spans="2:5" ht="50.1" customHeight="1">
      <c r="B7259" s="100">
        <v>991</v>
      </c>
      <c r="C7259" s="105" t="s">
        <v>17378</v>
      </c>
      <c r="D7259" s="87" t="s">
        <v>16566</v>
      </c>
      <c r="E7259" s="103">
        <v>107.07</v>
      </c>
    </row>
    <row r="7260" spans="2:5" ht="50.1" customHeight="1">
      <c r="B7260" s="100">
        <v>986</v>
      </c>
      <c r="C7260" s="105" t="s">
        <v>17379</v>
      </c>
      <c r="D7260" s="87" t="s">
        <v>16566</v>
      </c>
      <c r="E7260" s="103">
        <v>11.53</v>
      </c>
    </row>
    <row r="7261" spans="2:5" ht="50.1" customHeight="1">
      <c r="B7261" s="100">
        <v>1024</v>
      </c>
      <c r="C7261" s="105" t="s">
        <v>17380</v>
      </c>
      <c r="D7261" s="87" t="s">
        <v>16566</v>
      </c>
      <c r="E7261" s="103">
        <v>132.52000000000001</v>
      </c>
    </row>
    <row r="7262" spans="2:5" ht="50.1" customHeight="1">
      <c r="B7262" s="100">
        <v>987</v>
      </c>
      <c r="C7262" s="105" t="s">
        <v>17381</v>
      </c>
      <c r="D7262" s="87" t="s">
        <v>16566</v>
      </c>
      <c r="E7262" s="103">
        <v>15.67</v>
      </c>
    </row>
    <row r="7263" spans="2:5" ht="50.1" customHeight="1">
      <c r="B7263" s="100">
        <v>1003</v>
      </c>
      <c r="C7263" s="105" t="s">
        <v>17382</v>
      </c>
      <c r="D7263" s="87" t="s">
        <v>16566</v>
      </c>
      <c r="E7263" s="103">
        <v>2.44</v>
      </c>
    </row>
    <row r="7264" spans="2:5" ht="50.1" customHeight="1">
      <c r="B7264" s="100">
        <v>992</v>
      </c>
      <c r="C7264" s="105" t="s">
        <v>17383</v>
      </c>
      <c r="D7264" s="87" t="s">
        <v>16566</v>
      </c>
      <c r="E7264" s="103">
        <v>171.45</v>
      </c>
    </row>
    <row r="7265" spans="2:5" ht="50.1" customHeight="1">
      <c r="B7265" s="100">
        <v>1007</v>
      </c>
      <c r="C7265" s="105" t="s">
        <v>17384</v>
      </c>
      <c r="D7265" s="87" t="s">
        <v>16566</v>
      </c>
      <c r="E7265" s="103">
        <v>22.23</v>
      </c>
    </row>
    <row r="7266" spans="2:5" ht="50.1" customHeight="1">
      <c r="B7266" s="100">
        <v>39242</v>
      </c>
      <c r="C7266" s="105" t="s">
        <v>17385</v>
      </c>
      <c r="D7266" s="87" t="s">
        <v>16566</v>
      </c>
      <c r="E7266" s="103">
        <v>212.43</v>
      </c>
    </row>
    <row r="7267" spans="2:5" ht="50.1" customHeight="1">
      <c r="B7267" s="100">
        <v>1008</v>
      </c>
      <c r="C7267" s="105" t="s">
        <v>17386</v>
      </c>
      <c r="D7267" s="87" t="s">
        <v>16566</v>
      </c>
      <c r="E7267" s="103">
        <v>2.77</v>
      </c>
    </row>
    <row r="7268" spans="2:5" ht="50.1" customHeight="1">
      <c r="B7268" s="100">
        <v>988</v>
      </c>
      <c r="C7268" s="105" t="s">
        <v>17387</v>
      </c>
      <c r="D7268" s="87" t="s">
        <v>16566</v>
      </c>
      <c r="E7268" s="103">
        <v>30.71</v>
      </c>
    </row>
    <row r="7269" spans="2:5" ht="50.1" customHeight="1">
      <c r="B7269" s="100">
        <v>989</v>
      </c>
      <c r="C7269" s="105" t="s">
        <v>17388</v>
      </c>
      <c r="D7269" s="87" t="s">
        <v>16566</v>
      </c>
      <c r="E7269" s="103">
        <v>41.6</v>
      </c>
    </row>
    <row r="7270" spans="2:5" ht="50.1" customHeight="1">
      <c r="B7270" s="100">
        <v>39598</v>
      </c>
      <c r="C7270" s="105" t="s">
        <v>17389</v>
      </c>
      <c r="D7270" s="87" t="s">
        <v>16566</v>
      </c>
      <c r="E7270" s="103">
        <v>1.05</v>
      </c>
    </row>
    <row r="7271" spans="2:5" ht="50.1" customHeight="1">
      <c r="B7271" s="100">
        <v>39599</v>
      </c>
      <c r="C7271" s="105" t="s">
        <v>17390</v>
      </c>
      <c r="D7271" s="87" t="s">
        <v>16566</v>
      </c>
      <c r="E7271" s="103">
        <v>1.59</v>
      </c>
    </row>
    <row r="7272" spans="2:5" ht="50.1" customHeight="1">
      <c r="B7272" s="100">
        <v>34602</v>
      </c>
      <c r="C7272" s="105" t="s">
        <v>17391</v>
      </c>
      <c r="D7272" s="87" t="s">
        <v>16566</v>
      </c>
      <c r="E7272" s="103">
        <v>2.17</v>
      </c>
    </row>
    <row r="7273" spans="2:5" ht="50.1" customHeight="1">
      <c r="B7273" s="100">
        <v>34603</v>
      </c>
      <c r="C7273" s="105" t="s">
        <v>17392</v>
      </c>
      <c r="D7273" s="87" t="s">
        <v>16566</v>
      </c>
      <c r="E7273" s="103">
        <v>10.47</v>
      </c>
    </row>
    <row r="7274" spans="2:5" ht="50.1" customHeight="1">
      <c r="B7274" s="100">
        <v>34607</v>
      </c>
      <c r="C7274" s="105" t="s">
        <v>17393</v>
      </c>
      <c r="D7274" s="87" t="s">
        <v>16566</v>
      </c>
      <c r="E7274" s="103">
        <v>4.67</v>
      </c>
    </row>
    <row r="7275" spans="2:5" ht="50.1" customHeight="1">
      <c r="B7275" s="100">
        <v>34609</v>
      </c>
      <c r="C7275" s="105" t="s">
        <v>17394</v>
      </c>
      <c r="D7275" s="87" t="s">
        <v>16566</v>
      </c>
      <c r="E7275" s="103">
        <v>7</v>
      </c>
    </row>
    <row r="7276" spans="2:5" ht="50.1" customHeight="1">
      <c r="B7276" s="100">
        <v>34618</v>
      </c>
      <c r="C7276" s="105" t="s">
        <v>17395</v>
      </c>
      <c r="D7276" s="87" t="s">
        <v>16566</v>
      </c>
      <c r="E7276" s="103">
        <v>2.88</v>
      </c>
    </row>
    <row r="7277" spans="2:5" ht="50.1" customHeight="1">
      <c r="B7277" s="100">
        <v>34620</v>
      </c>
      <c r="C7277" s="105" t="s">
        <v>17396</v>
      </c>
      <c r="D7277" s="87" t="s">
        <v>16566</v>
      </c>
      <c r="E7277" s="103">
        <v>14.45</v>
      </c>
    </row>
    <row r="7278" spans="2:5" ht="50.1" customHeight="1">
      <c r="B7278" s="100">
        <v>34621</v>
      </c>
      <c r="C7278" s="105" t="s">
        <v>17397</v>
      </c>
      <c r="D7278" s="87" t="s">
        <v>16566</v>
      </c>
      <c r="E7278" s="103">
        <v>6.7</v>
      </c>
    </row>
    <row r="7279" spans="2:5" ht="50.1" customHeight="1">
      <c r="B7279" s="100">
        <v>34622</v>
      </c>
      <c r="C7279" s="105" t="s">
        <v>17398</v>
      </c>
      <c r="D7279" s="87" t="s">
        <v>16566</v>
      </c>
      <c r="E7279" s="103">
        <v>9.5</v>
      </c>
    </row>
    <row r="7280" spans="2:5" ht="50.1" customHeight="1">
      <c r="B7280" s="100">
        <v>34624</v>
      </c>
      <c r="C7280" s="105" t="s">
        <v>17399</v>
      </c>
      <c r="D7280" s="87" t="s">
        <v>16566</v>
      </c>
      <c r="E7280" s="103">
        <v>3.69</v>
      </c>
    </row>
    <row r="7281" spans="2:5" ht="50.1" customHeight="1">
      <c r="B7281" s="100">
        <v>34626</v>
      </c>
      <c r="C7281" s="105" t="s">
        <v>17400</v>
      </c>
      <c r="D7281" s="87" t="s">
        <v>16566</v>
      </c>
      <c r="E7281" s="103">
        <v>19.86</v>
      </c>
    </row>
    <row r="7282" spans="2:5" ht="50.1" customHeight="1">
      <c r="B7282" s="100">
        <v>34627</v>
      </c>
      <c r="C7282" s="105" t="s">
        <v>17401</v>
      </c>
      <c r="D7282" s="87" t="s">
        <v>16566</v>
      </c>
      <c r="E7282" s="103">
        <v>8.56</v>
      </c>
    </row>
    <row r="7283" spans="2:5" ht="50.1" customHeight="1">
      <c r="B7283" s="100">
        <v>34629</v>
      </c>
      <c r="C7283" s="105" t="s">
        <v>17402</v>
      </c>
      <c r="D7283" s="87" t="s">
        <v>16566</v>
      </c>
      <c r="E7283" s="103">
        <v>12.53</v>
      </c>
    </row>
    <row r="7284" spans="2:5" ht="50.1" customHeight="1">
      <c r="B7284" s="100">
        <v>39257</v>
      </c>
      <c r="C7284" s="105" t="s">
        <v>17403</v>
      </c>
      <c r="D7284" s="87" t="s">
        <v>16566</v>
      </c>
      <c r="E7284" s="103">
        <v>2.9</v>
      </c>
    </row>
    <row r="7285" spans="2:5" ht="50.1" customHeight="1">
      <c r="B7285" s="100">
        <v>39261</v>
      </c>
      <c r="C7285" s="105" t="s">
        <v>17404</v>
      </c>
      <c r="D7285" s="87" t="s">
        <v>16566</v>
      </c>
      <c r="E7285" s="103">
        <v>15.47</v>
      </c>
    </row>
    <row r="7286" spans="2:5" ht="50.1" customHeight="1">
      <c r="B7286" s="100">
        <v>39268</v>
      </c>
      <c r="C7286" s="105" t="s">
        <v>17405</v>
      </c>
      <c r="D7286" s="87" t="s">
        <v>16566</v>
      </c>
      <c r="E7286" s="103">
        <v>178.56</v>
      </c>
    </row>
    <row r="7287" spans="2:5" ht="50.1" customHeight="1">
      <c r="B7287" s="100">
        <v>39262</v>
      </c>
      <c r="C7287" s="105" t="s">
        <v>17406</v>
      </c>
      <c r="D7287" s="87" t="s">
        <v>16566</v>
      </c>
      <c r="E7287" s="103">
        <v>24.2</v>
      </c>
    </row>
    <row r="7288" spans="2:5" ht="50.1" customHeight="1">
      <c r="B7288" s="100">
        <v>39258</v>
      </c>
      <c r="C7288" s="105" t="s">
        <v>17407</v>
      </c>
      <c r="D7288" s="87" t="s">
        <v>16566</v>
      </c>
      <c r="E7288" s="103">
        <v>4.3</v>
      </c>
    </row>
    <row r="7289" spans="2:5" ht="50.1" customHeight="1">
      <c r="B7289" s="100">
        <v>39263</v>
      </c>
      <c r="C7289" s="105" t="s">
        <v>17408</v>
      </c>
      <c r="D7289" s="87" t="s">
        <v>16566</v>
      </c>
      <c r="E7289" s="103">
        <v>37.44</v>
      </c>
    </row>
    <row r="7290" spans="2:5" ht="50.1" customHeight="1">
      <c r="B7290" s="100">
        <v>39264</v>
      </c>
      <c r="C7290" s="105" t="s">
        <v>17409</v>
      </c>
      <c r="D7290" s="87" t="s">
        <v>16566</v>
      </c>
      <c r="E7290" s="103">
        <v>50.69</v>
      </c>
    </row>
    <row r="7291" spans="2:5" ht="50.1" customHeight="1">
      <c r="B7291" s="100">
        <v>39259</v>
      </c>
      <c r="C7291" s="105" t="s">
        <v>17410</v>
      </c>
      <c r="D7291" s="87" t="s">
        <v>16566</v>
      </c>
      <c r="E7291" s="103">
        <v>6.56</v>
      </c>
    </row>
    <row r="7292" spans="2:5" ht="50.1" customHeight="1">
      <c r="B7292" s="100">
        <v>39265</v>
      </c>
      <c r="C7292" s="105" t="s">
        <v>17411</v>
      </c>
      <c r="D7292" s="87" t="s">
        <v>16566</v>
      </c>
      <c r="E7292" s="103">
        <v>74.680000000000007</v>
      </c>
    </row>
    <row r="7293" spans="2:5" ht="50.1" customHeight="1">
      <c r="B7293" s="100">
        <v>39260</v>
      </c>
      <c r="C7293" s="105" t="s">
        <v>17412</v>
      </c>
      <c r="D7293" s="87" t="s">
        <v>16566</v>
      </c>
      <c r="E7293" s="103">
        <v>9.33</v>
      </c>
    </row>
    <row r="7294" spans="2:5" ht="50.1" customHeight="1">
      <c r="B7294" s="100">
        <v>39266</v>
      </c>
      <c r="C7294" s="105" t="s">
        <v>17413</v>
      </c>
      <c r="D7294" s="87" t="s">
        <v>16566</v>
      </c>
      <c r="E7294" s="103">
        <v>104.79</v>
      </c>
    </row>
    <row r="7295" spans="2:5" ht="50.1" customHeight="1">
      <c r="B7295" s="100">
        <v>39267</v>
      </c>
      <c r="C7295" s="105" t="s">
        <v>17414</v>
      </c>
      <c r="D7295" s="87" t="s">
        <v>16566</v>
      </c>
      <c r="E7295" s="103">
        <v>137.36000000000001</v>
      </c>
    </row>
    <row r="7296" spans="2:5" ht="50.1" customHeight="1">
      <c r="B7296" s="100">
        <v>11901</v>
      </c>
      <c r="C7296" s="105" t="s">
        <v>17415</v>
      </c>
      <c r="D7296" s="87" t="s">
        <v>16566</v>
      </c>
      <c r="E7296" s="103">
        <v>0.37</v>
      </c>
    </row>
    <row r="7297" spans="2:5" ht="50.1" customHeight="1">
      <c r="B7297" s="100">
        <v>11902</v>
      </c>
      <c r="C7297" s="105" t="s">
        <v>17416</v>
      </c>
      <c r="D7297" s="87" t="s">
        <v>16566</v>
      </c>
      <c r="E7297" s="103">
        <v>0.64</v>
      </c>
    </row>
    <row r="7298" spans="2:5" ht="50.1" customHeight="1">
      <c r="B7298" s="100">
        <v>11903</v>
      </c>
      <c r="C7298" s="105" t="s">
        <v>17417</v>
      </c>
      <c r="D7298" s="87" t="s">
        <v>16566</v>
      </c>
      <c r="E7298" s="103">
        <v>0.99</v>
      </c>
    </row>
    <row r="7299" spans="2:5" ht="50.1" customHeight="1">
      <c r="B7299" s="100">
        <v>11904</v>
      </c>
      <c r="C7299" s="105" t="s">
        <v>17418</v>
      </c>
      <c r="D7299" s="87" t="s">
        <v>16566</v>
      </c>
      <c r="E7299" s="103">
        <v>1.26</v>
      </c>
    </row>
    <row r="7300" spans="2:5" ht="50.1" customHeight="1">
      <c r="B7300" s="100">
        <v>11905</v>
      </c>
      <c r="C7300" s="105" t="s">
        <v>17419</v>
      </c>
      <c r="D7300" s="87" t="s">
        <v>16566</v>
      </c>
      <c r="E7300" s="103">
        <v>1.7</v>
      </c>
    </row>
    <row r="7301" spans="2:5" ht="50.1" customHeight="1">
      <c r="B7301" s="100">
        <v>11906</v>
      </c>
      <c r="C7301" s="105" t="s">
        <v>17420</v>
      </c>
      <c r="D7301" s="87" t="s">
        <v>16566</v>
      </c>
      <c r="E7301" s="103">
        <v>1.96</v>
      </c>
    </row>
    <row r="7302" spans="2:5" ht="50.1" customHeight="1">
      <c r="B7302" s="100">
        <v>11919</v>
      </c>
      <c r="C7302" s="105" t="s">
        <v>17421</v>
      </c>
      <c r="D7302" s="87" t="s">
        <v>16566</v>
      </c>
      <c r="E7302" s="103">
        <v>3.85</v>
      </c>
    </row>
    <row r="7303" spans="2:5" ht="50.1" customHeight="1">
      <c r="B7303" s="100">
        <v>11920</v>
      </c>
      <c r="C7303" s="105" t="s">
        <v>17422</v>
      </c>
      <c r="D7303" s="87" t="s">
        <v>16566</v>
      </c>
      <c r="E7303" s="103">
        <v>7.46</v>
      </c>
    </row>
    <row r="7304" spans="2:5" ht="50.1" customHeight="1">
      <c r="B7304" s="100">
        <v>11924</v>
      </c>
      <c r="C7304" s="105" t="s">
        <v>17423</v>
      </c>
      <c r="D7304" s="87" t="s">
        <v>16566</v>
      </c>
      <c r="E7304" s="103">
        <v>72.61</v>
      </c>
    </row>
    <row r="7305" spans="2:5" ht="50.1" customHeight="1">
      <c r="B7305" s="100">
        <v>11921</v>
      </c>
      <c r="C7305" s="105" t="s">
        <v>17424</v>
      </c>
      <c r="D7305" s="87" t="s">
        <v>16566</v>
      </c>
      <c r="E7305" s="103">
        <v>10.16</v>
      </c>
    </row>
    <row r="7306" spans="2:5" ht="50.1" customHeight="1">
      <c r="B7306" s="100">
        <v>11922</v>
      </c>
      <c r="C7306" s="105" t="s">
        <v>17425</v>
      </c>
      <c r="D7306" s="87" t="s">
        <v>16566</v>
      </c>
      <c r="E7306" s="103">
        <v>18.04</v>
      </c>
    </row>
    <row r="7307" spans="2:5" ht="50.1" customHeight="1">
      <c r="B7307" s="100">
        <v>11923</v>
      </c>
      <c r="C7307" s="105" t="s">
        <v>17426</v>
      </c>
      <c r="D7307" s="87" t="s">
        <v>16566</v>
      </c>
      <c r="E7307" s="103">
        <v>29.47</v>
      </c>
    </row>
    <row r="7308" spans="2:5" ht="50.1" customHeight="1">
      <c r="B7308" s="100">
        <v>11916</v>
      </c>
      <c r="C7308" s="105" t="s">
        <v>17427</v>
      </c>
      <c r="D7308" s="87" t="s">
        <v>16566</v>
      </c>
      <c r="E7308" s="103">
        <v>5</v>
      </c>
    </row>
    <row r="7309" spans="2:5" ht="50.1" customHeight="1">
      <c r="B7309" s="100">
        <v>11914</v>
      </c>
      <c r="C7309" s="105" t="s">
        <v>17428</v>
      </c>
      <c r="D7309" s="87" t="s">
        <v>16566</v>
      </c>
      <c r="E7309" s="103">
        <v>36.31</v>
      </c>
    </row>
    <row r="7310" spans="2:5" ht="50.1" customHeight="1">
      <c r="B7310" s="100">
        <v>11917</v>
      </c>
      <c r="C7310" s="105" t="s">
        <v>17429</v>
      </c>
      <c r="D7310" s="87" t="s">
        <v>16566</v>
      </c>
      <c r="E7310" s="103">
        <v>8.6999999999999993</v>
      </c>
    </row>
    <row r="7311" spans="2:5" ht="50.1" customHeight="1">
      <c r="B7311" s="100">
        <v>11918</v>
      </c>
      <c r="C7311" s="105" t="s">
        <v>17430</v>
      </c>
      <c r="D7311" s="87" t="s">
        <v>16566</v>
      </c>
      <c r="E7311" s="103">
        <v>11.81</v>
      </c>
    </row>
    <row r="7312" spans="2:5" ht="50.1" customHeight="1">
      <c r="B7312" s="100">
        <v>37734</v>
      </c>
      <c r="C7312" s="105" t="s">
        <v>17431</v>
      </c>
      <c r="D7312" s="87" t="s">
        <v>16560</v>
      </c>
      <c r="E7312" s="103">
        <v>36810</v>
      </c>
    </row>
    <row r="7313" spans="2:5" ht="50.1" customHeight="1">
      <c r="B7313" s="100">
        <v>42251</v>
      </c>
      <c r="C7313" s="105" t="s">
        <v>17432</v>
      </c>
      <c r="D7313" s="87" t="s">
        <v>16560</v>
      </c>
      <c r="E7313" s="103">
        <v>41800</v>
      </c>
    </row>
    <row r="7314" spans="2:5" ht="50.1" customHeight="1">
      <c r="B7314" s="100">
        <v>37733</v>
      </c>
      <c r="C7314" s="105" t="s">
        <v>17433</v>
      </c>
      <c r="D7314" s="87" t="s">
        <v>16560</v>
      </c>
      <c r="E7314" s="103">
        <v>27599.99</v>
      </c>
    </row>
    <row r="7315" spans="2:5" ht="50.1" customHeight="1">
      <c r="B7315" s="100">
        <v>37735</v>
      </c>
      <c r="C7315" s="105" t="s">
        <v>17434</v>
      </c>
      <c r="D7315" s="87" t="s">
        <v>16560</v>
      </c>
      <c r="E7315" s="103">
        <v>33258</v>
      </c>
    </row>
    <row r="7316" spans="2:5" ht="50.1" customHeight="1">
      <c r="B7316" s="100">
        <v>41758</v>
      </c>
      <c r="C7316" s="105" t="s">
        <v>17435</v>
      </c>
      <c r="D7316" s="87" t="s">
        <v>16560</v>
      </c>
      <c r="E7316" s="103">
        <v>122.21</v>
      </c>
    </row>
    <row r="7317" spans="2:5" ht="50.1" customHeight="1">
      <c r="B7317" s="100">
        <v>5090</v>
      </c>
      <c r="C7317" s="105" t="s">
        <v>17436</v>
      </c>
      <c r="D7317" s="87" t="s">
        <v>16560</v>
      </c>
      <c r="E7317" s="103">
        <v>14</v>
      </c>
    </row>
    <row r="7318" spans="2:5" ht="50.1" customHeight="1">
      <c r="B7318" s="100">
        <v>5085</v>
      </c>
      <c r="C7318" s="105" t="s">
        <v>17437</v>
      </c>
      <c r="D7318" s="87" t="s">
        <v>16560</v>
      </c>
      <c r="E7318" s="103">
        <v>15.61</v>
      </c>
    </row>
    <row r="7319" spans="2:5" ht="50.1" customHeight="1">
      <c r="B7319" s="100">
        <v>38374</v>
      </c>
      <c r="C7319" s="105" t="s">
        <v>17438</v>
      </c>
      <c r="D7319" s="87" t="s">
        <v>16560</v>
      </c>
      <c r="E7319" s="103">
        <v>819.41</v>
      </c>
    </row>
    <row r="7320" spans="2:5" ht="50.1" customHeight="1">
      <c r="B7320" s="100">
        <v>20212</v>
      </c>
      <c r="C7320" s="105" t="s">
        <v>17439</v>
      </c>
      <c r="D7320" s="87" t="s">
        <v>16566</v>
      </c>
      <c r="E7320" s="103">
        <v>15.76</v>
      </c>
    </row>
    <row r="7321" spans="2:5" ht="50.1" customHeight="1">
      <c r="B7321" s="100">
        <v>4430</v>
      </c>
      <c r="C7321" s="105" t="s">
        <v>17440</v>
      </c>
      <c r="D7321" s="87" t="s">
        <v>16566</v>
      </c>
      <c r="E7321" s="103">
        <v>10</v>
      </c>
    </row>
    <row r="7322" spans="2:5" ht="50.1" customHeight="1">
      <c r="B7322" s="100">
        <v>4400</v>
      </c>
      <c r="C7322" s="105" t="s">
        <v>17441</v>
      </c>
      <c r="D7322" s="87" t="s">
        <v>16566</v>
      </c>
      <c r="E7322" s="103">
        <v>12.63</v>
      </c>
    </row>
    <row r="7323" spans="2:5" ht="50.1" customHeight="1">
      <c r="B7323" s="100">
        <v>4500</v>
      </c>
      <c r="C7323" s="105" t="s">
        <v>17442</v>
      </c>
      <c r="D7323" s="87" t="s">
        <v>16566</v>
      </c>
      <c r="E7323" s="103">
        <v>10.130000000000001</v>
      </c>
    </row>
    <row r="7324" spans="2:5" ht="50.1" customHeight="1">
      <c r="B7324" s="100">
        <v>4513</v>
      </c>
      <c r="C7324" s="105" t="s">
        <v>17443</v>
      </c>
      <c r="D7324" s="87" t="s">
        <v>16566</v>
      </c>
      <c r="E7324" s="103">
        <v>2.71</v>
      </c>
    </row>
    <row r="7325" spans="2:5" ht="50.1" customHeight="1">
      <c r="B7325" s="100">
        <v>4496</v>
      </c>
      <c r="C7325" s="105" t="s">
        <v>17444</v>
      </c>
      <c r="D7325" s="87" t="s">
        <v>16566</v>
      </c>
      <c r="E7325" s="103">
        <v>6.77</v>
      </c>
    </row>
    <row r="7326" spans="2:5" ht="50.1" customHeight="1">
      <c r="B7326" s="100">
        <v>11871</v>
      </c>
      <c r="C7326" s="105" t="s">
        <v>17445</v>
      </c>
      <c r="D7326" s="87" t="s">
        <v>16560</v>
      </c>
      <c r="E7326" s="103">
        <v>261</v>
      </c>
    </row>
    <row r="7327" spans="2:5" ht="50.1" customHeight="1">
      <c r="B7327" s="100">
        <v>34636</v>
      </c>
      <c r="C7327" s="105" t="s">
        <v>17446</v>
      </c>
      <c r="D7327" s="87" t="s">
        <v>16560</v>
      </c>
      <c r="E7327" s="103">
        <v>336.5</v>
      </c>
    </row>
    <row r="7328" spans="2:5" ht="50.1" customHeight="1">
      <c r="B7328" s="100">
        <v>34639</v>
      </c>
      <c r="C7328" s="105" t="s">
        <v>17447</v>
      </c>
      <c r="D7328" s="87" t="s">
        <v>16560</v>
      </c>
      <c r="E7328" s="103">
        <v>683.43</v>
      </c>
    </row>
    <row r="7329" spans="2:5" ht="50.1" customHeight="1">
      <c r="B7329" s="100">
        <v>34640</v>
      </c>
      <c r="C7329" s="105" t="s">
        <v>17448</v>
      </c>
      <c r="D7329" s="87" t="s">
        <v>16560</v>
      </c>
      <c r="E7329" s="103">
        <v>767.66</v>
      </c>
    </row>
    <row r="7330" spans="2:5" ht="50.1" customHeight="1">
      <c r="B7330" s="100">
        <v>34637</v>
      </c>
      <c r="C7330" s="105" t="s">
        <v>17449</v>
      </c>
      <c r="D7330" s="87" t="s">
        <v>16560</v>
      </c>
      <c r="E7330" s="103">
        <v>193.2</v>
      </c>
    </row>
    <row r="7331" spans="2:5" ht="50.1" customHeight="1">
      <c r="B7331" s="100">
        <v>34638</v>
      </c>
      <c r="C7331" s="105" t="s">
        <v>17450</v>
      </c>
      <c r="D7331" s="87" t="s">
        <v>16560</v>
      </c>
      <c r="E7331" s="103">
        <v>331.31</v>
      </c>
    </row>
    <row r="7332" spans="2:5" ht="50.1" customHeight="1">
      <c r="B7332" s="100">
        <v>11868</v>
      </c>
      <c r="C7332" s="105" t="s">
        <v>17451</v>
      </c>
      <c r="D7332" s="87" t="s">
        <v>16560</v>
      </c>
      <c r="E7332" s="103">
        <v>358.71</v>
      </c>
    </row>
    <row r="7333" spans="2:5" ht="50.1" customHeight="1">
      <c r="B7333" s="100">
        <v>37106</v>
      </c>
      <c r="C7333" s="105" t="s">
        <v>17452</v>
      </c>
      <c r="D7333" s="87" t="s">
        <v>16560</v>
      </c>
      <c r="E7333" s="103">
        <v>3464.72</v>
      </c>
    </row>
    <row r="7334" spans="2:5" ht="50.1" customHeight="1">
      <c r="B7334" s="100">
        <v>11869</v>
      </c>
      <c r="C7334" s="105" t="s">
        <v>17453</v>
      </c>
      <c r="D7334" s="87" t="s">
        <v>16560</v>
      </c>
      <c r="E7334" s="103">
        <v>582</v>
      </c>
    </row>
    <row r="7335" spans="2:5" ht="50.1" customHeight="1">
      <c r="B7335" s="100">
        <v>37104</v>
      </c>
      <c r="C7335" s="105" t="s">
        <v>17454</v>
      </c>
      <c r="D7335" s="87" t="s">
        <v>16560</v>
      </c>
      <c r="E7335" s="103">
        <v>750.23</v>
      </c>
    </row>
    <row r="7336" spans="2:5" ht="50.1" customHeight="1">
      <c r="B7336" s="100">
        <v>37105</v>
      </c>
      <c r="C7336" s="105" t="s">
        <v>17455</v>
      </c>
      <c r="D7336" s="87" t="s">
        <v>16560</v>
      </c>
      <c r="E7336" s="103">
        <v>1670.88</v>
      </c>
    </row>
    <row r="7337" spans="2:5" ht="50.1" customHeight="1">
      <c r="B7337" s="100">
        <v>11638</v>
      </c>
      <c r="C7337" s="105" t="s">
        <v>17456</v>
      </c>
      <c r="D7337" s="87" t="s">
        <v>16560</v>
      </c>
      <c r="E7337" s="103">
        <v>105.51</v>
      </c>
    </row>
    <row r="7338" spans="2:5" ht="50.1" customHeight="1">
      <c r="B7338" s="100">
        <v>1030</v>
      </c>
      <c r="C7338" s="105" t="s">
        <v>17457</v>
      </c>
      <c r="D7338" s="87" t="s">
        <v>16560</v>
      </c>
      <c r="E7338" s="103">
        <v>29.6</v>
      </c>
    </row>
    <row r="7339" spans="2:5" ht="50.1" customHeight="1">
      <c r="B7339" s="100">
        <v>11694</v>
      </c>
      <c r="C7339" s="105" t="s">
        <v>17458</v>
      </c>
      <c r="D7339" s="87" t="s">
        <v>16560</v>
      </c>
      <c r="E7339" s="103">
        <v>654.30999999999995</v>
      </c>
    </row>
    <row r="7340" spans="2:5" ht="50.1" customHeight="1">
      <c r="B7340" s="100">
        <v>35277</v>
      </c>
      <c r="C7340" s="105" t="s">
        <v>17459</v>
      </c>
      <c r="D7340" s="87" t="s">
        <v>16560</v>
      </c>
      <c r="E7340" s="103">
        <v>328.23</v>
      </c>
    </row>
    <row r="7341" spans="2:5" ht="50.1" customHeight="1">
      <c r="B7341" s="100">
        <v>10521</v>
      </c>
      <c r="C7341" s="105" t="s">
        <v>17460</v>
      </c>
      <c r="D7341" s="87" t="s">
        <v>16560</v>
      </c>
      <c r="E7341" s="103">
        <v>159.88</v>
      </c>
    </row>
    <row r="7342" spans="2:5" ht="50.1" customHeight="1">
      <c r="B7342" s="100">
        <v>10885</v>
      </c>
      <c r="C7342" s="105" t="s">
        <v>17461</v>
      </c>
      <c r="D7342" s="87" t="s">
        <v>16560</v>
      </c>
      <c r="E7342" s="103">
        <v>202.23</v>
      </c>
    </row>
    <row r="7343" spans="2:5" ht="50.1" customHeight="1">
      <c r="B7343" s="100">
        <v>20962</v>
      </c>
      <c r="C7343" s="105" t="s">
        <v>17462</v>
      </c>
      <c r="D7343" s="87" t="s">
        <v>16560</v>
      </c>
      <c r="E7343" s="103">
        <v>167.5</v>
      </c>
    </row>
    <row r="7344" spans="2:5" ht="50.1" customHeight="1">
      <c r="B7344" s="100">
        <v>20963</v>
      </c>
      <c r="C7344" s="105" t="s">
        <v>17463</v>
      </c>
      <c r="D7344" s="87" t="s">
        <v>16560</v>
      </c>
      <c r="E7344" s="103">
        <v>204.61</v>
      </c>
    </row>
    <row r="7345" spans="2:5" ht="50.1" customHeight="1">
      <c r="B7345" s="100">
        <v>2555</v>
      </c>
      <c r="C7345" s="105" t="s">
        <v>17464</v>
      </c>
      <c r="D7345" s="87" t="s">
        <v>16560</v>
      </c>
      <c r="E7345" s="103">
        <v>0.96</v>
      </c>
    </row>
    <row r="7346" spans="2:5" ht="50.1" customHeight="1">
      <c r="B7346" s="100">
        <v>2556</v>
      </c>
      <c r="C7346" s="105" t="s">
        <v>17465</v>
      </c>
      <c r="D7346" s="87" t="s">
        <v>16560</v>
      </c>
      <c r="E7346" s="103">
        <v>0.89</v>
      </c>
    </row>
    <row r="7347" spans="2:5" ht="50.1" customHeight="1">
      <c r="B7347" s="100">
        <v>2557</v>
      </c>
      <c r="C7347" s="105" t="s">
        <v>17466</v>
      </c>
      <c r="D7347" s="87" t="s">
        <v>16560</v>
      </c>
      <c r="E7347" s="103">
        <v>1.87</v>
      </c>
    </row>
    <row r="7348" spans="2:5" ht="50.1" customHeight="1">
      <c r="B7348" s="100">
        <v>39810</v>
      </c>
      <c r="C7348" s="105" t="s">
        <v>17467</v>
      </c>
      <c r="D7348" s="87" t="s">
        <v>16560</v>
      </c>
      <c r="E7348" s="103">
        <v>15.16</v>
      </c>
    </row>
    <row r="7349" spans="2:5" ht="50.1" customHeight="1">
      <c r="B7349" s="100">
        <v>39811</v>
      </c>
      <c r="C7349" s="105" t="s">
        <v>17468</v>
      </c>
      <c r="D7349" s="87" t="s">
        <v>16560</v>
      </c>
      <c r="E7349" s="103">
        <v>19.2</v>
      </c>
    </row>
    <row r="7350" spans="2:5" ht="50.1" customHeight="1">
      <c r="B7350" s="100">
        <v>39812</v>
      </c>
      <c r="C7350" s="105" t="s">
        <v>17469</v>
      </c>
      <c r="D7350" s="87" t="s">
        <v>16560</v>
      </c>
      <c r="E7350" s="103">
        <v>29.29</v>
      </c>
    </row>
    <row r="7351" spans="2:5" ht="50.1" customHeight="1">
      <c r="B7351" s="100">
        <v>20254</v>
      </c>
      <c r="C7351" s="105" t="s">
        <v>17470</v>
      </c>
      <c r="D7351" s="87" t="s">
        <v>16560</v>
      </c>
      <c r="E7351" s="103">
        <v>10.33</v>
      </c>
    </row>
    <row r="7352" spans="2:5" ht="50.1" customHeight="1">
      <c r="B7352" s="100">
        <v>39771</v>
      </c>
      <c r="C7352" s="105" t="s">
        <v>17471</v>
      </c>
      <c r="D7352" s="87" t="s">
        <v>16560</v>
      </c>
      <c r="E7352" s="103">
        <v>17.11</v>
      </c>
    </row>
    <row r="7353" spans="2:5" ht="50.1" customHeight="1">
      <c r="B7353" s="100">
        <v>20255</v>
      </c>
      <c r="C7353" s="105" t="s">
        <v>17472</v>
      </c>
      <c r="D7353" s="87" t="s">
        <v>16560</v>
      </c>
      <c r="E7353" s="103">
        <v>28.28</v>
      </c>
    </row>
    <row r="7354" spans="2:5" ht="50.1" customHeight="1">
      <c r="B7354" s="100">
        <v>39772</v>
      </c>
      <c r="C7354" s="105" t="s">
        <v>17473</v>
      </c>
      <c r="D7354" s="87" t="s">
        <v>16560</v>
      </c>
      <c r="E7354" s="103">
        <v>33.9</v>
      </c>
    </row>
    <row r="7355" spans="2:5" ht="50.1" customHeight="1">
      <c r="B7355" s="100">
        <v>20253</v>
      </c>
      <c r="C7355" s="105" t="s">
        <v>17474</v>
      </c>
      <c r="D7355" s="87" t="s">
        <v>16560</v>
      </c>
      <c r="E7355" s="103">
        <v>59.1</v>
      </c>
    </row>
    <row r="7356" spans="2:5" ht="50.1" customHeight="1">
      <c r="B7356" s="100">
        <v>39773</v>
      </c>
      <c r="C7356" s="105" t="s">
        <v>17475</v>
      </c>
      <c r="D7356" s="87" t="s">
        <v>16560</v>
      </c>
      <c r="E7356" s="103">
        <v>61.39</v>
      </c>
    </row>
    <row r="7357" spans="2:5" ht="50.1" customHeight="1">
      <c r="B7357" s="100">
        <v>39774</v>
      </c>
      <c r="C7357" s="105" t="s">
        <v>17476</v>
      </c>
      <c r="D7357" s="87" t="s">
        <v>16560</v>
      </c>
      <c r="E7357" s="103">
        <v>79.77</v>
      </c>
    </row>
    <row r="7358" spans="2:5" ht="50.1" customHeight="1">
      <c r="B7358" s="100">
        <v>39775</v>
      </c>
      <c r="C7358" s="105" t="s">
        <v>17477</v>
      </c>
      <c r="D7358" s="87" t="s">
        <v>16560</v>
      </c>
      <c r="E7358" s="103">
        <v>139.69999999999999</v>
      </c>
    </row>
    <row r="7359" spans="2:5" ht="50.1" customHeight="1">
      <c r="B7359" s="100">
        <v>39776</v>
      </c>
      <c r="C7359" s="105" t="s">
        <v>17478</v>
      </c>
      <c r="D7359" s="87" t="s">
        <v>16560</v>
      </c>
      <c r="E7359" s="103">
        <v>171.94</v>
      </c>
    </row>
    <row r="7360" spans="2:5" ht="50.1" customHeight="1">
      <c r="B7360" s="100">
        <v>39777</v>
      </c>
      <c r="C7360" s="105" t="s">
        <v>17479</v>
      </c>
      <c r="D7360" s="87" t="s">
        <v>16560</v>
      </c>
      <c r="E7360" s="103">
        <v>206.33</v>
      </c>
    </row>
    <row r="7361" spans="2:5" ht="50.1" customHeight="1">
      <c r="B7361" s="100">
        <v>11250</v>
      </c>
      <c r="C7361" s="105" t="s">
        <v>17480</v>
      </c>
      <c r="D7361" s="87" t="s">
        <v>16560</v>
      </c>
      <c r="E7361" s="103">
        <v>30.64</v>
      </c>
    </row>
    <row r="7362" spans="2:5" ht="50.1" customHeight="1">
      <c r="B7362" s="100">
        <v>39766</v>
      </c>
      <c r="C7362" s="105" t="s">
        <v>17481</v>
      </c>
      <c r="D7362" s="87" t="s">
        <v>16560</v>
      </c>
      <c r="E7362" s="103">
        <v>37.39</v>
      </c>
    </row>
    <row r="7363" spans="2:5" ht="50.1" customHeight="1">
      <c r="B7363" s="100">
        <v>11251</v>
      </c>
      <c r="C7363" s="105" t="s">
        <v>17482</v>
      </c>
      <c r="D7363" s="87" t="s">
        <v>16560</v>
      </c>
      <c r="E7363" s="103">
        <v>64.48</v>
      </c>
    </row>
    <row r="7364" spans="2:5" ht="50.1" customHeight="1">
      <c r="B7364" s="100">
        <v>39767</v>
      </c>
      <c r="C7364" s="105" t="s">
        <v>17483</v>
      </c>
      <c r="D7364" s="87" t="s">
        <v>16560</v>
      </c>
      <c r="E7364" s="103">
        <v>84.89</v>
      </c>
    </row>
    <row r="7365" spans="2:5" ht="50.1" customHeight="1">
      <c r="B7365" s="100">
        <v>11253</v>
      </c>
      <c r="C7365" s="105" t="s">
        <v>17484</v>
      </c>
      <c r="D7365" s="87" t="s">
        <v>16560</v>
      </c>
      <c r="E7365" s="103">
        <v>126.81</v>
      </c>
    </row>
    <row r="7366" spans="2:5" ht="50.1" customHeight="1">
      <c r="B7366" s="100">
        <v>11254</v>
      </c>
      <c r="C7366" s="105" t="s">
        <v>17485</v>
      </c>
      <c r="D7366" s="87" t="s">
        <v>16560</v>
      </c>
      <c r="E7366" s="103">
        <v>136.24</v>
      </c>
    </row>
    <row r="7367" spans="2:5" ht="50.1" customHeight="1">
      <c r="B7367" s="100">
        <v>11255</v>
      </c>
      <c r="C7367" s="105" t="s">
        <v>17486</v>
      </c>
      <c r="D7367" s="87" t="s">
        <v>16560</v>
      </c>
      <c r="E7367" s="103">
        <v>206.33</v>
      </c>
    </row>
    <row r="7368" spans="2:5" ht="50.1" customHeight="1">
      <c r="B7368" s="100">
        <v>11256</v>
      </c>
      <c r="C7368" s="105" t="s">
        <v>17487</v>
      </c>
      <c r="D7368" s="87" t="s">
        <v>16560</v>
      </c>
      <c r="E7368" s="103">
        <v>236.11</v>
      </c>
    </row>
    <row r="7369" spans="2:5" ht="50.1" customHeight="1">
      <c r="B7369" s="100">
        <v>14055</v>
      </c>
      <c r="C7369" s="105" t="s">
        <v>17488</v>
      </c>
      <c r="D7369" s="87" t="s">
        <v>16560</v>
      </c>
      <c r="E7369" s="103">
        <v>418.86</v>
      </c>
    </row>
    <row r="7370" spans="2:5" ht="50.1" customHeight="1">
      <c r="B7370" s="100">
        <v>39768</v>
      </c>
      <c r="C7370" s="105" t="s">
        <v>17489</v>
      </c>
      <c r="D7370" s="87" t="s">
        <v>16560</v>
      </c>
      <c r="E7370" s="103">
        <v>446.93</v>
      </c>
    </row>
    <row r="7371" spans="2:5" ht="50.1" customHeight="1">
      <c r="B7371" s="100">
        <v>11247</v>
      </c>
      <c r="C7371" s="105" t="s">
        <v>17490</v>
      </c>
      <c r="D7371" s="87" t="s">
        <v>16560</v>
      </c>
      <c r="E7371" s="103">
        <v>600.05999999999995</v>
      </c>
    </row>
    <row r="7372" spans="2:5" ht="50.1" customHeight="1">
      <c r="B7372" s="100">
        <v>39769</v>
      </c>
      <c r="C7372" s="105" t="s">
        <v>17491</v>
      </c>
      <c r="D7372" s="87" t="s">
        <v>16560</v>
      </c>
      <c r="E7372" s="103">
        <v>727.46</v>
      </c>
    </row>
    <row r="7373" spans="2:5" ht="50.1" customHeight="1">
      <c r="B7373" s="100">
        <v>11249</v>
      </c>
      <c r="C7373" s="105" t="s">
        <v>17492</v>
      </c>
      <c r="D7373" s="87" t="s">
        <v>16560</v>
      </c>
      <c r="E7373" s="103">
        <v>1961.39</v>
      </c>
    </row>
    <row r="7374" spans="2:5" ht="50.1" customHeight="1">
      <c r="B7374" s="100">
        <v>39770</v>
      </c>
      <c r="C7374" s="105" t="s">
        <v>17493</v>
      </c>
      <c r="D7374" s="87" t="s">
        <v>16560</v>
      </c>
      <c r="E7374" s="103">
        <v>2550.39</v>
      </c>
    </row>
    <row r="7375" spans="2:5" ht="50.1" customHeight="1">
      <c r="B7375" s="100">
        <v>10569</v>
      </c>
      <c r="C7375" s="105" t="s">
        <v>17494</v>
      </c>
      <c r="D7375" s="87" t="s">
        <v>16560</v>
      </c>
      <c r="E7375" s="103">
        <v>1.86</v>
      </c>
    </row>
    <row r="7376" spans="2:5" ht="50.1" customHeight="1">
      <c r="B7376" s="100">
        <v>1872</v>
      </c>
      <c r="C7376" s="105" t="s">
        <v>17495</v>
      </c>
      <c r="D7376" s="87" t="s">
        <v>16560</v>
      </c>
      <c r="E7376" s="103">
        <v>1.7</v>
      </c>
    </row>
    <row r="7377" spans="2:5" ht="50.1" customHeight="1">
      <c r="B7377" s="100">
        <v>1873</v>
      </c>
      <c r="C7377" s="105" t="s">
        <v>17496</v>
      </c>
      <c r="D7377" s="87" t="s">
        <v>16560</v>
      </c>
      <c r="E7377" s="103">
        <v>3.39</v>
      </c>
    </row>
    <row r="7378" spans="2:5" ht="50.1" customHeight="1">
      <c r="B7378" s="100">
        <v>39693</v>
      </c>
      <c r="C7378" s="105" t="s">
        <v>17497</v>
      </c>
      <c r="D7378" s="87" t="s">
        <v>16560</v>
      </c>
      <c r="E7378" s="103">
        <v>1119.28</v>
      </c>
    </row>
    <row r="7379" spans="2:5" ht="50.1" customHeight="1">
      <c r="B7379" s="100">
        <v>39692</v>
      </c>
      <c r="C7379" s="105" t="s">
        <v>17498</v>
      </c>
      <c r="D7379" s="87" t="s">
        <v>16560</v>
      </c>
      <c r="E7379" s="103">
        <v>188.41</v>
      </c>
    </row>
    <row r="7380" spans="2:5" ht="50.1" customHeight="1">
      <c r="B7380" s="100">
        <v>39681</v>
      </c>
      <c r="C7380" s="105" t="s">
        <v>17499</v>
      </c>
      <c r="D7380" s="87" t="s">
        <v>16560</v>
      </c>
      <c r="E7380" s="103">
        <v>106.39</v>
      </c>
    </row>
    <row r="7381" spans="2:5" ht="50.1" customHeight="1">
      <c r="B7381" s="100">
        <v>39680</v>
      </c>
      <c r="C7381" s="105" t="s">
        <v>17500</v>
      </c>
      <c r="D7381" s="87" t="s">
        <v>16560</v>
      </c>
      <c r="E7381" s="103">
        <v>54.8</v>
      </c>
    </row>
    <row r="7382" spans="2:5" ht="50.1" customHeight="1">
      <c r="B7382" s="100">
        <v>39682</v>
      </c>
      <c r="C7382" s="105" t="s">
        <v>17501</v>
      </c>
      <c r="D7382" s="87" t="s">
        <v>16560</v>
      </c>
      <c r="E7382" s="103">
        <v>107.46</v>
      </c>
    </row>
    <row r="7383" spans="2:5" ht="50.1" customHeight="1">
      <c r="B7383" s="100">
        <v>39685</v>
      </c>
      <c r="C7383" s="105" t="s">
        <v>17502</v>
      </c>
      <c r="D7383" s="87" t="s">
        <v>16560</v>
      </c>
      <c r="E7383" s="103">
        <v>91.16</v>
      </c>
    </row>
    <row r="7384" spans="2:5" ht="50.1" customHeight="1">
      <c r="B7384" s="100">
        <v>39687</v>
      </c>
      <c r="C7384" s="105" t="s">
        <v>17503</v>
      </c>
      <c r="D7384" s="87" t="s">
        <v>16560</v>
      </c>
      <c r="E7384" s="103">
        <v>171.86</v>
      </c>
    </row>
    <row r="7385" spans="2:5" ht="50.1" customHeight="1">
      <c r="B7385" s="100">
        <v>3280</v>
      </c>
      <c r="C7385" s="105" t="s">
        <v>17504</v>
      </c>
      <c r="D7385" s="87" t="s">
        <v>16560</v>
      </c>
      <c r="E7385" s="103">
        <v>121.25</v>
      </c>
    </row>
    <row r="7386" spans="2:5" ht="50.1" customHeight="1">
      <c r="B7386" s="100">
        <v>11881</v>
      </c>
      <c r="C7386" s="105" t="s">
        <v>17505</v>
      </c>
      <c r="D7386" s="87" t="s">
        <v>16560</v>
      </c>
      <c r="E7386" s="103">
        <v>56.31</v>
      </c>
    </row>
    <row r="7387" spans="2:5" ht="50.1" customHeight="1">
      <c r="B7387" s="100">
        <v>34641</v>
      </c>
      <c r="C7387" s="105" t="s">
        <v>17506</v>
      </c>
      <c r="D7387" s="87" t="s">
        <v>16560</v>
      </c>
      <c r="E7387" s="103">
        <v>45.41</v>
      </c>
    </row>
    <row r="7388" spans="2:5" ht="50.1" customHeight="1">
      <c r="B7388" s="100">
        <v>34643</v>
      </c>
      <c r="C7388" s="105" t="s">
        <v>17507</v>
      </c>
      <c r="D7388" s="87" t="s">
        <v>16560</v>
      </c>
      <c r="E7388" s="103">
        <v>10.62</v>
      </c>
    </row>
    <row r="7389" spans="2:5" ht="50.1" customHeight="1">
      <c r="B7389" s="100">
        <v>3278</v>
      </c>
      <c r="C7389" s="105" t="s">
        <v>17508</v>
      </c>
      <c r="D7389" s="87" t="s">
        <v>16560</v>
      </c>
      <c r="E7389" s="103">
        <v>63.57</v>
      </c>
    </row>
    <row r="7390" spans="2:5" ht="50.1" customHeight="1">
      <c r="B7390" s="100">
        <v>3279</v>
      </c>
      <c r="C7390" s="105" t="s">
        <v>17509</v>
      </c>
      <c r="D7390" s="87" t="s">
        <v>16560</v>
      </c>
      <c r="E7390" s="103">
        <v>104.9</v>
      </c>
    </row>
    <row r="7391" spans="2:5" ht="50.1" customHeight="1">
      <c r="B7391" s="100">
        <v>1062</v>
      </c>
      <c r="C7391" s="105" t="s">
        <v>17510</v>
      </c>
      <c r="D7391" s="87" t="s">
        <v>16560</v>
      </c>
      <c r="E7391" s="103">
        <v>96.72</v>
      </c>
    </row>
    <row r="7392" spans="2:5" ht="50.1" customHeight="1">
      <c r="B7392" s="100">
        <v>39686</v>
      </c>
      <c r="C7392" s="105" t="s">
        <v>17511</v>
      </c>
      <c r="D7392" s="87" t="s">
        <v>16560</v>
      </c>
      <c r="E7392" s="103">
        <v>164.98</v>
      </c>
    </row>
    <row r="7393" spans="2:5" ht="50.1" customHeight="1">
      <c r="B7393" s="100">
        <v>39683</v>
      </c>
      <c r="C7393" s="105" t="s">
        <v>17512</v>
      </c>
      <c r="D7393" s="87" t="s">
        <v>16560</v>
      </c>
      <c r="E7393" s="103">
        <v>33.549999999999997</v>
      </c>
    </row>
    <row r="7394" spans="2:5" ht="50.1" customHeight="1">
      <c r="B7394" s="100">
        <v>1871</v>
      </c>
      <c r="C7394" s="105" t="s">
        <v>17513</v>
      </c>
      <c r="D7394" s="87" t="s">
        <v>16560</v>
      </c>
      <c r="E7394" s="103">
        <v>3.05</v>
      </c>
    </row>
    <row r="7395" spans="2:5" ht="50.1" customHeight="1">
      <c r="B7395" s="100">
        <v>12001</v>
      </c>
      <c r="C7395" s="105" t="s">
        <v>17514</v>
      </c>
      <c r="D7395" s="87" t="s">
        <v>16560</v>
      </c>
      <c r="E7395" s="103">
        <v>4.4000000000000004</v>
      </c>
    </row>
    <row r="7396" spans="2:5" ht="50.1" customHeight="1">
      <c r="B7396" s="100">
        <v>11882</v>
      </c>
      <c r="C7396" s="105" t="s">
        <v>17515</v>
      </c>
      <c r="D7396" s="87" t="s">
        <v>16560</v>
      </c>
      <c r="E7396" s="103">
        <v>63.57</v>
      </c>
    </row>
    <row r="7397" spans="2:5" ht="50.1" customHeight="1">
      <c r="B7397" s="100">
        <v>39689</v>
      </c>
      <c r="C7397" s="105" t="s">
        <v>17516</v>
      </c>
      <c r="D7397" s="87" t="s">
        <v>16560</v>
      </c>
      <c r="E7397" s="103">
        <v>2149.33</v>
      </c>
    </row>
    <row r="7398" spans="2:5" ht="50.1" customHeight="1">
      <c r="B7398" s="100">
        <v>39688</v>
      </c>
      <c r="C7398" s="105" t="s">
        <v>17517</v>
      </c>
      <c r="D7398" s="87" t="s">
        <v>16560</v>
      </c>
      <c r="E7398" s="103">
        <v>310.57</v>
      </c>
    </row>
    <row r="7399" spans="2:5" ht="50.1" customHeight="1">
      <c r="B7399" s="100">
        <v>1068</v>
      </c>
      <c r="C7399" s="105" t="s">
        <v>17518</v>
      </c>
      <c r="D7399" s="87" t="s">
        <v>16560</v>
      </c>
      <c r="E7399" s="103">
        <v>1297.1199999999999</v>
      </c>
    </row>
    <row r="7400" spans="2:5" ht="50.1" customHeight="1">
      <c r="B7400" s="100">
        <v>39690</v>
      </c>
      <c r="C7400" s="105" t="s">
        <v>17519</v>
      </c>
      <c r="D7400" s="87" t="s">
        <v>16560</v>
      </c>
      <c r="E7400" s="103">
        <v>2917.72</v>
      </c>
    </row>
    <row r="7401" spans="2:5" ht="50.1" customHeight="1">
      <c r="B7401" s="100">
        <v>39691</v>
      </c>
      <c r="C7401" s="105" t="s">
        <v>17520</v>
      </c>
      <c r="D7401" s="87" t="s">
        <v>16560</v>
      </c>
      <c r="E7401" s="103">
        <v>3261.61</v>
      </c>
    </row>
    <row r="7402" spans="2:5" ht="50.1" customHeight="1">
      <c r="B7402" s="100">
        <v>39808</v>
      </c>
      <c r="C7402" s="105" t="s">
        <v>17521</v>
      </c>
      <c r="D7402" s="87" t="s">
        <v>16560</v>
      </c>
      <c r="E7402" s="103">
        <v>55.96</v>
      </c>
    </row>
    <row r="7403" spans="2:5" ht="50.1" customHeight="1">
      <c r="B7403" s="100">
        <v>39809</v>
      </c>
      <c r="C7403" s="105" t="s">
        <v>17522</v>
      </c>
      <c r="D7403" s="87" t="s">
        <v>16560</v>
      </c>
      <c r="E7403" s="103">
        <v>154.49</v>
      </c>
    </row>
    <row r="7404" spans="2:5" ht="50.1" customHeight="1">
      <c r="B7404" s="100">
        <v>11713</v>
      </c>
      <c r="C7404" s="105" t="s">
        <v>17523</v>
      </c>
      <c r="D7404" s="87" t="s">
        <v>16560</v>
      </c>
      <c r="E7404" s="103">
        <v>23.06</v>
      </c>
    </row>
    <row r="7405" spans="2:5" ht="50.1" customHeight="1">
      <c r="B7405" s="100">
        <v>11716</v>
      </c>
      <c r="C7405" s="105" t="s">
        <v>17524</v>
      </c>
      <c r="D7405" s="87" t="s">
        <v>16560</v>
      </c>
      <c r="E7405" s="103">
        <v>9.84</v>
      </c>
    </row>
    <row r="7406" spans="2:5" ht="50.1" customHeight="1">
      <c r="B7406" s="100">
        <v>5103</v>
      </c>
      <c r="C7406" s="105" t="s">
        <v>17525</v>
      </c>
      <c r="D7406" s="87" t="s">
        <v>16560</v>
      </c>
      <c r="E7406" s="103">
        <v>9.98</v>
      </c>
    </row>
    <row r="7407" spans="2:5" ht="50.1" customHeight="1">
      <c r="B7407" s="100">
        <v>11712</v>
      </c>
      <c r="C7407" s="105" t="s">
        <v>17526</v>
      </c>
      <c r="D7407" s="87" t="s">
        <v>16560</v>
      </c>
      <c r="E7407" s="103">
        <v>23.25</v>
      </c>
    </row>
    <row r="7408" spans="2:5" ht="50.1" customHeight="1">
      <c r="B7408" s="100">
        <v>11717</v>
      </c>
      <c r="C7408" s="105" t="s">
        <v>17527</v>
      </c>
      <c r="D7408" s="87" t="s">
        <v>16560</v>
      </c>
      <c r="E7408" s="103">
        <v>25.26</v>
      </c>
    </row>
    <row r="7409" spans="2:5" ht="50.1" customHeight="1">
      <c r="B7409" s="100">
        <v>11714</v>
      </c>
      <c r="C7409" s="105" t="s">
        <v>17528</v>
      </c>
      <c r="D7409" s="87" t="s">
        <v>16560</v>
      </c>
      <c r="E7409" s="103">
        <v>31.43</v>
      </c>
    </row>
    <row r="7410" spans="2:5" ht="50.1" customHeight="1">
      <c r="B7410" s="100">
        <v>11715</v>
      </c>
      <c r="C7410" s="105" t="s">
        <v>17529</v>
      </c>
      <c r="D7410" s="87" t="s">
        <v>16560</v>
      </c>
      <c r="E7410" s="103">
        <v>36.17</v>
      </c>
    </row>
    <row r="7411" spans="2:5" ht="50.1" customHeight="1">
      <c r="B7411" s="100">
        <v>11880</v>
      </c>
      <c r="C7411" s="105" t="s">
        <v>17530</v>
      </c>
      <c r="D7411" s="87" t="s">
        <v>16560</v>
      </c>
      <c r="E7411" s="103">
        <v>65.010000000000005</v>
      </c>
    </row>
    <row r="7412" spans="2:5" ht="50.1" customHeight="1">
      <c r="B7412" s="100">
        <v>1106</v>
      </c>
      <c r="C7412" s="105" t="s">
        <v>17531</v>
      </c>
      <c r="D7412" s="87" t="s">
        <v>16617</v>
      </c>
      <c r="E7412" s="103">
        <v>0.64</v>
      </c>
    </row>
    <row r="7413" spans="2:5" ht="50.1" customHeight="1">
      <c r="B7413" s="100">
        <v>11161</v>
      </c>
      <c r="C7413" s="105" t="s">
        <v>17532</v>
      </c>
      <c r="D7413" s="87" t="s">
        <v>16617</v>
      </c>
      <c r="E7413" s="103">
        <v>1.06</v>
      </c>
    </row>
    <row r="7414" spans="2:5" ht="50.1" customHeight="1">
      <c r="B7414" s="100">
        <v>1107</v>
      </c>
      <c r="C7414" s="105" t="s">
        <v>17533</v>
      </c>
      <c r="D7414" s="87" t="s">
        <v>16617</v>
      </c>
      <c r="E7414" s="103">
        <v>0.73</v>
      </c>
    </row>
    <row r="7415" spans="2:5" ht="50.1" customHeight="1">
      <c r="B7415" s="100">
        <v>4758</v>
      </c>
      <c r="C7415" s="105" t="s">
        <v>17534</v>
      </c>
      <c r="D7415" s="87" t="s">
        <v>16557</v>
      </c>
      <c r="E7415" s="103">
        <v>17.670000000000002</v>
      </c>
    </row>
    <row r="7416" spans="2:5" ht="50.1" customHeight="1">
      <c r="B7416" s="100">
        <v>41080</v>
      </c>
      <c r="C7416" s="105" t="s">
        <v>17535</v>
      </c>
      <c r="D7416" s="87" t="s">
        <v>16746</v>
      </c>
      <c r="E7416" s="103">
        <v>3129.08</v>
      </c>
    </row>
    <row r="7417" spans="2:5" ht="50.1" customHeight="1">
      <c r="B7417" s="100">
        <v>25963</v>
      </c>
      <c r="C7417" s="105" t="s">
        <v>17536</v>
      </c>
      <c r="D7417" s="87" t="s">
        <v>16617</v>
      </c>
      <c r="E7417" s="103">
        <v>0.09</v>
      </c>
    </row>
    <row r="7418" spans="2:5" ht="50.1" customHeight="1">
      <c r="B7418" s="100">
        <v>4759</v>
      </c>
      <c r="C7418" s="105" t="s">
        <v>17537</v>
      </c>
      <c r="D7418" s="87" t="s">
        <v>16557</v>
      </c>
      <c r="E7418" s="103">
        <v>10.15</v>
      </c>
    </row>
    <row r="7419" spans="2:5" ht="50.1" customHeight="1">
      <c r="B7419" s="100">
        <v>41068</v>
      </c>
      <c r="C7419" s="105" t="s">
        <v>17538</v>
      </c>
      <c r="D7419" s="87" t="s">
        <v>16746</v>
      </c>
      <c r="E7419" s="103">
        <v>1798.66</v>
      </c>
    </row>
    <row r="7420" spans="2:5" ht="50.1" customHeight="1">
      <c r="B7420" s="100">
        <v>1108</v>
      </c>
      <c r="C7420" s="105" t="s">
        <v>17539</v>
      </c>
      <c r="D7420" s="87" t="s">
        <v>16566</v>
      </c>
      <c r="E7420" s="103">
        <v>21.65</v>
      </c>
    </row>
    <row r="7421" spans="2:5" ht="50.1" customHeight="1">
      <c r="B7421" s="100">
        <v>1117</v>
      </c>
      <c r="C7421" s="105" t="s">
        <v>17540</v>
      </c>
      <c r="D7421" s="87" t="s">
        <v>16566</v>
      </c>
      <c r="E7421" s="103">
        <v>25.13</v>
      </c>
    </row>
    <row r="7422" spans="2:5" ht="50.1" customHeight="1">
      <c r="B7422" s="100">
        <v>1118</v>
      </c>
      <c r="C7422" s="105" t="s">
        <v>17541</v>
      </c>
      <c r="D7422" s="87" t="s">
        <v>16566</v>
      </c>
      <c r="E7422" s="103">
        <v>32.32</v>
      </c>
    </row>
    <row r="7423" spans="2:5" ht="50.1" customHeight="1">
      <c r="B7423" s="100">
        <v>1110</v>
      </c>
      <c r="C7423" s="105" t="s">
        <v>17542</v>
      </c>
      <c r="D7423" s="87" t="s">
        <v>16566</v>
      </c>
      <c r="E7423" s="103">
        <v>32.32</v>
      </c>
    </row>
    <row r="7424" spans="2:5" ht="50.1" customHeight="1">
      <c r="B7424" s="100">
        <v>12618</v>
      </c>
      <c r="C7424" s="105" t="s">
        <v>17543</v>
      </c>
      <c r="D7424" s="87" t="s">
        <v>16560</v>
      </c>
      <c r="E7424" s="103">
        <v>41.03</v>
      </c>
    </row>
    <row r="7425" spans="2:5" ht="50.1" customHeight="1">
      <c r="B7425" s="100">
        <v>40871</v>
      </c>
      <c r="C7425" s="105" t="s">
        <v>17544</v>
      </c>
      <c r="D7425" s="87" t="s">
        <v>16566</v>
      </c>
      <c r="E7425" s="103">
        <v>73.260000000000005</v>
      </c>
    </row>
    <row r="7426" spans="2:5" ht="50.1" customHeight="1">
      <c r="B7426" s="100">
        <v>40869</v>
      </c>
      <c r="C7426" s="105" t="s">
        <v>17545</v>
      </c>
      <c r="D7426" s="87" t="s">
        <v>16566</v>
      </c>
      <c r="E7426" s="103">
        <v>24.06</v>
      </c>
    </row>
    <row r="7427" spans="2:5" ht="50.1" customHeight="1">
      <c r="B7427" s="100">
        <v>40870</v>
      </c>
      <c r="C7427" s="105" t="s">
        <v>17546</v>
      </c>
      <c r="D7427" s="87" t="s">
        <v>16566</v>
      </c>
      <c r="E7427" s="103">
        <v>36.76</v>
      </c>
    </row>
    <row r="7428" spans="2:5" ht="50.1" customHeight="1">
      <c r="B7428" s="100">
        <v>1109</v>
      </c>
      <c r="C7428" s="105" t="s">
        <v>17547</v>
      </c>
      <c r="D7428" s="87" t="s">
        <v>16566</v>
      </c>
      <c r="E7428" s="103">
        <v>21.54</v>
      </c>
    </row>
    <row r="7429" spans="2:5" ht="50.1" customHeight="1">
      <c r="B7429" s="100">
        <v>1119</v>
      </c>
      <c r="C7429" s="105" t="s">
        <v>17548</v>
      </c>
      <c r="D7429" s="87" t="s">
        <v>16566</v>
      </c>
      <c r="E7429" s="103">
        <v>16.16</v>
      </c>
    </row>
    <row r="7430" spans="2:5" ht="50.1" customHeight="1">
      <c r="B7430" s="100">
        <v>13115</v>
      </c>
      <c r="C7430" s="105" t="s">
        <v>17549</v>
      </c>
      <c r="D7430" s="87" t="s">
        <v>16566</v>
      </c>
      <c r="E7430" s="103">
        <v>24.69</v>
      </c>
    </row>
    <row r="7431" spans="2:5" ht="50.1" customHeight="1">
      <c r="B7431" s="100">
        <v>10541</v>
      </c>
      <c r="C7431" s="105" t="s">
        <v>17550</v>
      </c>
      <c r="D7431" s="87" t="s">
        <v>16566</v>
      </c>
      <c r="E7431" s="103">
        <v>28.67</v>
      </c>
    </row>
    <row r="7432" spans="2:5" ht="50.1" customHeight="1">
      <c r="B7432" s="100">
        <v>10543</v>
      </c>
      <c r="C7432" s="105" t="s">
        <v>17551</v>
      </c>
      <c r="D7432" s="87" t="s">
        <v>16566</v>
      </c>
      <c r="E7432" s="103">
        <v>55.64</v>
      </c>
    </row>
    <row r="7433" spans="2:5" ht="50.1" customHeight="1">
      <c r="B7433" s="100">
        <v>10544</v>
      </c>
      <c r="C7433" s="105" t="s">
        <v>17552</v>
      </c>
      <c r="D7433" s="87" t="s">
        <v>16566</v>
      </c>
      <c r="E7433" s="103">
        <v>66.91</v>
      </c>
    </row>
    <row r="7434" spans="2:5" ht="50.1" customHeight="1">
      <c r="B7434" s="87">
        <v>10545</v>
      </c>
      <c r="C7434" s="105" t="s">
        <v>17553</v>
      </c>
      <c r="D7434" s="87" t="s">
        <v>16566</v>
      </c>
      <c r="E7434" s="103">
        <v>102.63</v>
      </c>
    </row>
    <row r="7435" spans="2:5" ht="50.1" customHeight="1">
      <c r="B7435" s="87">
        <v>10542</v>
      </c>
      <c r="C7435" s="105" t="s">
        <v>17554</v>
      </c>
      <c r="D7435" s="87" t="s">
        <v>16566</v>
      </c>
      <c r="E7435" s="103">
        <v>39.51</v>
      </c>
    </row>
    <row r="7436" spans="2:5" ht="50.1" customHeight="1">
      <c r="B7436" s="100">
        <v>38365</v>
      </c>
      <c r="C7436" s="105" t="s">
        <v>17555</v>
      </c>
      <c r="D7436" s="87" t="s">
        <v>16555</v>
      </c>
      <c r="E7436" s="103">
        <v>1.4</v>
      </c>
    </row>
    <row r="7437" spans="2:5" ht="50.1" customHeight="1">
      <c r="B7437" s="100">
        <v>37745</v>
      </c>
      <c r="C7437" s="105" t="s">
        <v>17556</v>
      </c>
      <c r="D7437" s="87" t="s">
        <v>16560</v>
      </c>
      <c r="E7437" s="103">
        <v>223639</v>
      </c>
    </row>
    <row r="7438" spans="2:5" ht="50.1" customHeight="1">
      <c r="B7438" s="100">
        <v>37754</v>
      </c>
      <c r="C7438" s="105" t="s">
        <v>17557</v>
      </c>
      <c r="D7438" s="87" t="s">
        <v>16560</v>
      </c>
      <c r="E7438" s="103">
        <v>233547.05</v>
      </c>
    </row>
    <row r="7439" spans="2:5" ht="50.1" customHeight="1">
      <c r="B7439" s="100">
        <v>37748</v>
      </c>
      <c r="C7439" s="105" t="s">
        <v>17558</v>
      </c>
      <c r="D7439" s="87" t="s">
        <v>16560</v>
      </c>
      <c r="E7439" s="103">
        <v>237757.97</v>
      </c>
    </row>
    <row r="7440" spans="2:5" ht="50.1" customHeight="1">
      <c r="B7440" s="100">
        <v>37761</v>
      </c>
      <c r="C7440" s="105" t="s">
        <v>17559</v>
      </c>
      <c r="D7440" s="87" t="s">
        <v>16560</v>
      </c>
      <c r="E7440" s="103">
        <v>196745.69</v>
      </c>
    </row>
    <row r="7441" spans="2:5" ht="50.1" customHeight="1">
      <c r="B7441" s="100">
        <v>37757</v>
      </c>
      <c r="C7441" s="105" t="s">
        <v>17560</v>
      </c>
      <c r="D7441" s="87" t="s">
        <v>16560</v>
      </c>
      <c r="E7441" s="103">
        <v>273886.99</v>
      </c>
    </row>
    <row r="7442" spans="2:5" ht="50.1" customHeight="1">
      <c r="B7442" s="100">
        <v>37759</v>
      </c>
      <c r="C7442" s="105" t="s">
        <v>17561</v>
      </c>
      <c r="D7442" s="87" t="s">
        <v>16560</v>
      </c>
      <c r="E7442" s="103">
        <v>274948.58</v>
      </c>
    </row>
    <row r="7443" spans="2:5" ht="50.1" customHeight="1">
      <c r="B7443" s="100">
        <v>37766</v>
      </c>
      <c r="C7443" s="105" t="s">
        <v>17562</v>
      </c>
      <c r="D7443" s="87" t="s">
        <v>16560</v>
      </c>
      <c r="E7443" s="103">
        <v>274948.56</v>
      </c>
    </row>
    <row r="7444" spans="2:5" ht="50.1" customHeight="1">
      <c r="B7444" s="100">
        <v>37752</v>
      </c>
      <c r="C7444" s="105" t="s">
        <v>17563</v>
      </c>
      <c r="D7444" s="87" t="s">
        <v>16560</v>
      </c>
      <c r="E7444" s="103">
        <v>249329.17</v>
      </c>
    </row>
    <row r="7445" spans="2:5" ht="50.1" customHeight="1">
      <c r="B7445" s="100">
        <v>37760</v>
      </c>
      <c r="C7445" s="105" t="s">
        <v>17564</v>
      </c>
      <c r="D7445" s="87" t="s">
        <v>16560</v>
      </c>
      <c r="E7445" s="103">
        <v>262563.5</v>
      </c>
    </row>
    <row r="7446" spans="2:5" ht="50.1" customHeight="1">
      <c r="B7446" s="100">
        <v>37765</v>
      </c>
      <c r="C7446" s="105" t="s">
        <v>17565</v>
      </c>
      <c r="D7446" s="87" t="s">
        <v>16560</v>
      </c>
      <c r="E7446" s="103">
        <v>183299.06</v>
      </c>
    </row>
    <row r="7447" spans="2:5" ht="50.1" customHeight="1">
      <c r="B7447" s="100">
        <v>37746</v>
      </c>
      <c r="C7447" s="105" t="s">
        <v>17566</v>
      </c>
      <c r="D7447" s="87" t="s">
        <v>16560</v>
      </c>
      <c r="E7447" s="103">
        <v>200956.61</v>
      </c>
    </row>
    <row r="7448" spans="2:5" ht="50.1" customHeight="1">
      <c r="B7448" s="100">
        <v>37750</v>
      </c>
      <c r="C7448" s="105" t="s">
        <v>17567</v>
      </c>
      <c r="D7448" s="87" t="s">
        <v>16560</v>
      </c>
      <c r="E7448" s="103">
        <v>200248.91</v>
      </c>
    </row>
    <row r="7449" spans="2:5" ht="50.1" customHeight="1">
      <c r="B7449" s="100">
        <v>37753</v>
      </c>
      <c r="C7449" s="105" t="s">
        <v>17568</v>
      </c>
      <c r="D7449" s="87" t="s">
        <v>16560</v>
      </c>
      <c r="E7449" s="103">
        <v>199541.18</v>
      </c>
    </row>
    <row r="7450" spans="2:5" ht="50.1" customHeight="1">
      <c r="B7450" s="100">
        <v>37756</v>
      </c>
      <c r="C7450" s="105" t="s">
        <v>17569</v>
      </c>
      <c r="D7450" s="87" t="s">
        <v>16560</v>
      </c>
      <c r="E7450" s="103">
        <v>196745.69</v>
      </c>
    </row>
    <row r="7451" spans="2:5" ht="50.1" customHeight="1">
      <c r="B7451" s="100">
        <v>37755</v>
      </c>
      <c r="C7451" s="105" t="s">
        <v>17570</v>
      </c>
      <c r="D7451" s="87" t="s">
        <v>16560</v>
      </c>
      <c r="E7451" s="103">
        <v>285918.21000000002</v>
      </c>
    </row>
    <row r="7452" spans="2:5" ht="50.1" customHeight="1">
      <c r="B7452" s="100">
        <v>37758</v>
      </c>
      <c r="C7452" s="105" t="s">
        <v>17571</v>
      </c>
      <c r="D7452" s="87" t="s">
        <v>16560</v>
      </c>
      <c r="E7452" s="103">
        <v>322719.57</v>
      </c>
    </row>
    <row r="7453" spans="2:5" ht="50.1" customHeight="1">
      <c r="B7453" s="100">
        <v>37747</v>
      </c>
      <c r="C7453" s="105" t="s">
        <v>17572</v>
      </c>
      <c r="D7453" s="87" t="s">
        <v>16560</v>
      </c>
      <c r="E7453" s="103">
        <v>290376.83</v>
      </c>
    </row>
    <row r="7454" spans="2:5" ht="50.1" customHeight="1">
      <c r="B7454" s="100">
        <v>37767</v>
      </c>
      <c r="C7454" s="105" t="s">
        <v>17573</v>
      </c>
      <c r="D7454" s="87" t="s">
        <v>16560</v>
      </c>
      <c r="E7454" s="103">
        <v>306442.05</v>
      </c>
    </row>
    <row r="7455" spans="2:5" ht="50.1" customHeight="1">
      <c r="B7455" s="100">
        <v>37751</v>
      </c>
      <c r="C7455" s="105" t="s">
        <v>17574</v>
      </c>
      <c r="D7455" s="87" t="s">
        <v>16560</v>
      </c>
      <c r="E7455" s="103">
        <v>306442.05</v>
      </c>
    </row>
    <row r="7456" spans="2:5" ht="50.1" customHeight="1">
      <c r="B7456" s="100">
        <v>37749</v>
      </c>
      <c r="C7456" s="105" t="s">
        <v>17575</v>
      </c>
      <c r="D7456" s="87" t="s">
        <v>16560</v>
      </c>
      <c r="E7456" s="103">
        <v>302903.46000000002</v>
      </c>
    </row>
    <row r="7457" spans="2:5" ht="50.1" customHeight="1">
      <c r="B7457" s="100">
        <v>1159</v>
      </c>
      <c r="C7457" s="105" t="s">
        <v>21908</v>
      </c>
      <c r="D7457" s="87" t="s">
        <v>16560</v>
      </c>
      <c r="E7457" s="103">
        <v>151472.44</v>
      </c>
    </row>
    <row r="7458" spans="2:5" ht="50.1" customHeight="1">
      <c r="B7458" s="100">
        <v>12114</v>
      </c>
      <c r="C7458" s="105" t="s">
        <v>17576</v>
      </c>
      <c r="D7458" s="87" t="s">
        <v>16560</v>
      </c>
      <c r="E7458" s="103">
        <v>92.75</v>
      </c>
    </row>
    <row r="7459" spans="2:5" ht="50.1" customHeight="1">
      <c r="B7459" s="100">
        <v>38106</v>
      </c>
      <c r="C7459" s="105" t="s">
        <v>17577</v>
      </c>
      <c r="D7459" s="87" t="s">
        <v>16560</v>
      </c>
      <c r="E7459" s="103">
        <v>12.6</v>
      </c>
    </row>
    <row r="7460" spans="2:5" ht="50.1" customHeight="1">
      <c r="B7460" s="100">
        <v>38085</v>
      </c>
      <c r="C7460" s="105" t="s">
        <v>17578</v>
      </c>
      <c r="D7460" s="87" t="s">
        <v>16560</v>
      </c>
      <c r="E7460" s="103">
        <v>14.89</v>
      </c>
    </row>
    <row r="7461" spans="2:5" ht="50.1" customHeight="1">
      <c r="B7461" s="100">
        <v>38599</v>
      </c>
      <c r="C7461" s="105" t="s">
        <v>17579</v>
      </c>
      <c r="D7461" s="87" t="s">
        <v>16560</v>
      </c>
      <c r="E7461" s="103">
        <v>2.5</v>
      </c>
    </row>
    <row r="7462" spans="2:5" ht="50.1" customHeight="1">
      <c r="B7462" s="100">
        <v>38596</v>
      </c>
      <c r="C7462" s="105" t="s">
        <v>17580</v>
      </c>
      <c r="D7462" s="87" t="s">
        <v>16560</v>
      </c>
      <c r="E7462" s="103">
        <v>1.71</v>
      </c>
    </row>
    <row r="7463" spans="2:5" ht="50.1" customHeight="1">
      <c r="B7463" s="100">
        <v>38600</v>
      </c>
      <c r="C7463" s="105" t="s">
        <v>17581</v>
      </c>
      <c r="D7463" s="87" t="s">
        <v>16560</v>
      </c>
      <c r="E7463" s="103">
        <v>2.94</v>
      </c>
    </row>
    <row r="7464" spans="2:5" ht="50.1" customHeight="1">
      <c r="B7464" s="100">
        <v>38597</v>
      </c>
      <c r="C7464" s="105" t="s">
        <v>17582</v>
      </c>
      <c r="D7464" s="87" t="s">
        <v>16560</v>
      </c>
      <c r="E7464" s="103">
        <v>2.09</v>
      </c>
    </row>
    <row r="7465" spans="2:5" ht="50.1" customHeight="1">
      <c r="B7465" s="100">
        <v>659</v>
      </c>
      <c r="C7465" s="105" t="s">
        <v>17583</v>
      </c>
      <c r="D7465" s="87" t="s">
        <v>16560</v>
      </c>
      <c r="E7465" s="103">
        <v>1.01</v>
      </c>
    </row>
    <row r="7466" spans="2:5" ht="50.1" customHeight="1">
      <c r="B7466" s="100">
        <v>660</v>
      </c>
      <c r="C7466" s="105" t="s">
        <v>17584</v>
      </c>
      <c r="D7466" s="87" t="s">
        <v>16560</v>
      </c>
      <c r="E7466" s="103">
        <v>1.49</v>
      </c>
    </row>
    <row r="7467" spans="2:5" ht="50.1" customHeight="1">
      <c r="B7467" s="100">
        <v>658</v>
      </c>
      <c r="C7467" s="105" t="s">
        <v>17585</v>
      </c>
      <c r="D7467" s="87" t="s">
        <v>16560</v>
      </c>
      <c r="E7467" s="103">
        <v>0.82</v>
      </c>
    </row>
    <row r="7468" spans="2:5" ht="50.1" customHeight="1">
      <c r="B7468" s="100">
        <v>38548</v>
      </c>
      <c r="C7468" s="105" t="s">
        <v>17586</v>
      </c>
      <c r="D7468" s="87" t="s">
        <v>16560</v>
      </c>
      <c r="E7468" s="103">
        <v>0.96</v>
      </c>
    </row>
    <row r="7469" spans="2:5" ht="50.1" customHeight="1">
      <c r="B7469" s="100">
        <v>34647</v>
      </c>
      <c r="C7469" s="105" t="s">
        <v>17587</v>
      </c>
      <c r="D7469" s="87" t="s">
        <v>16560</v>
      </c>
      <c r="E7469" s="103">
        <v>1.66</v>
      </c>
    </row>
    <row r="7470" spans="2:5" ht="50.1" customHeight="1">
      <c r="B7470" s="100">
        <v>34649</v>
      </c>
      <c r="C7470" s="105" t="s">
        <v>17588</v>
      </c>
      <c r="D7470" s="87" t="s">
        <v>16560</v>
      </c>
      <c r="E7470" s="103">
        <v>1.71</v>
      </c>
    </row>
    <row r="7471" spans="2:5" ht="50.1" customHeight="1">
      <c r="B7471" s="100">
        <v>34652</v>
      </c>
      <c r="C7471" s="105" t="s">
        <v>17589</v>
      </c>
      <c r="D7471" s="87" t="s">
        <v>16560</v>
      </c>
      <c r="E7471" s="103">
        <v>2.34</v>
      </c>
    </row>
    <row r="7472" spans="2:5" ht="50.1" customHeight="1">
      <c r="B7472" s="100">
        <v>34655</v>
      </c>
      <c r="C7472" s="105" t="s">
        <v>17590</v>
      </c>
      <c r="D7472" s="87" t="s">
        <v>16560</v>
      </c>
      <c r="E7472" s="103">
        <v>2.2599999999999998</v>
      </c>
    </row>
    <row r="7473" spans="2:5" ht="50.1" customHeight="1">
      <c r="B7473" s="100">
        <v>40607</v>
      </c>
      <c r="C7473" s="105" t="s">
        <v>17591</v>
      </c>
      <c r="D7473" s="87" t="s">
        <v>16560</v>
      </c>
      <c r="E7473" s="103">
        <v>3.26</v>
      </c>
    </row>
    <row r="7474" spans="2:5" ht="50.1" customHeight="1">
      <c r="B7474" s="100">
        <v>585</v>
      </c>
      <c r="C7474" s="105" t="s">
        <v>17592</v>
      </c>
      <c r="D7474" s="87" t="s">
        <v>16617</v>
      </c>
      <c r="E7474" s="103">
        <v>28.56</v>
      </c>
    </row>
    <row r="7475" spans="2:5" ht="50.1" customHeight="1">
      <c r="B7475" s="100">
        <v>4777</v>
      </c>
      <c r="C7475" s="105" t="s">
        <v>17593</v>
      </c>
      <c r="D7475" s="87" t="s">
        <v>16617</v>
      </c>
      <c r="E7475" s="103">
        <v>4.3499999999999996</v>
      </c>
    </row>
    <row r="7476" spans="2:5" ht="50.1" customHeight="1">
      <c r="B7476" s="100">
        <v>587</v>
      </c>
      <c r="C7476" s="105" t="s">
        <v>17594</v>
      </c>
      <c r="D7476" s="87" t="s">
        <v>16617</v>
      </c>
      <c r="E7476" s="103">
        <v>30.61</v>
      </c>
    </row>
    <row r="7477" spans="2:5" ht="50.1" customHeight="1">
      <c r="B7477" s="100">
        <v>590</v>
      </c>
      <c r="C7477" s="105" t="s">
        <v>17595</v>
      </c>
      <c r="D7477" s="87" t="s">
        <v>16617</v>
      </c>
      <c r="E7477" s="103">
        <v>29.58</v>
      </c>
    </row>
    <row r="7478" spans="2:5" ht="50.1" customHeight="1">
      <c r="B7478" s="100">
        <v>592</v>
      </c>
      <c r="C7478" s="105" t="s">
        <v>17596</v>
      </c>
      <c r="D7478" s="87" t="s">
        <v>16617</v>
      </c>
      <c r="E7478" s="103">
        <v>30.61</v>
      </c>
    </row>
    <row r="7479" spans="2:5" ht="50.1" customHeight="1">
      <c r="B7479" s="100">
        <v>586</v>
      </c>
      <c r="C7479" s="105" t="s">
        <v>17597</v>
      </c>
      <c r="D7479" s="87" t="s">
        <v>16566</v>
      </c>
      <c r="E7479" s="103">
        <v>17.989999999999998</v>
      </c>
    </row>
    <row r="7480" spans="2:5" ht="50.1" customHeight="1">
      <c r="B7480" s="100">
        <v>591</v>
      </c>
      <c r="C7480" s="105" t="s">
        <v>17598</v>
      </c>
      <c r="D7480" s="87" t="s">
        <v>16617</v>
      </c>
      <c r="E7480" s="103">
        <v>28.56</v>
      </c>
    </row>
    <row r="7481" spans="2:5" ht="50.1" customHeight="1">
      <c r="B7481" s="100">
        <v>588</v>
      </c>
      <c r="C7481" s="105" t="s">
        <v>17599</v>
      </c>
      <c r="D7481" s="87" t="s">
        <v>16566</v>
      </c>
      <c r="E7481" s="103">
        <v>28.46</v>
      </c>
    </row>
    <row r="7482" spans="2:5" ht="50.1" customHeight="1">
      <c r="B7482" s="100">
        <v>589</v>
      </c>
      <c r="C7482" s="105" t="s">
        <v>17600</v>
      </c>
      <c r="D7482" s="87" t="s">
        <v>16566</v>
      </c>
      <c r="E7482" s="103">
        <v>48.11</v>
      </c>
    </row>
    <row r="7483" spans="2:5" ht="50.1" customHeight="1">
      <c r="B7483" s="100">
        <v>584</v>
      </c>
      <c r="C7483" s="105" t="s">
        <v>17601</v>
      </c>
      <c r="D7483" s="87" t="s">
        <v>16566</v>
      </c>
      <c r="E7483" s="103">
        <v>30.4</v>
      </c>
    </row>
    <row r="7484" spans="2:5" ht="50.1" customHeight="1">
      <c r="B7484" s="100">
        <v>4912</v>
      </c>
      <c r="C7484" s="105" t="s">
        <v>17602</v>
      </c>
      <c r="D7484" s="87" t="s">
        <v>16617</v>
      </c>
      <c r="E7484" s="103">
        <v>5.05</v>
      </c>
    </row>
    <row r="7485" spans="2:5" ht="50.1" customHeight="1">
      <c r="B7485" s="100">
        <v>574</v>
      </c>
      <c r="C7485" s="105" t="s">
        <v>17603</v>
      </c>
      <c r="D7485" s="87" t="s">
        <v>16566</v>
      </c>
      <c r="E7485" s="103">
        <v>15.43</v>
      </c>
    </row>
    <row r="7486" spans="2:5" ht="50.1" customHeight="1">
      <c r="B7486" s="100">
        <v>567</v>
      </c>
      <c r="C7486" s="105" t="s">
        <v>17604</v>
      </c>
      <c r="D7486" s="87" t="s">
        <v>16566</v>
      </c>
      <c r="E7486" s="103">
        <v>5.72</v>
      </c>
    </row>
    <row r="7487" spans="2:5" ht="50.1" customHeight="1">
      <c r="B7487" s="100">
        <v>568</v>
      </c>
      <c r="C7487" s="105" t="s">
        <v>17605</v>
      </c>
      <c r="D7487" s="87" t="s">
        <v>16566</v>
      </c>
      <c r="E7487" s="103">
        <v>34.619999999999997</v>
      </c>
    </row>
    <row r="7488" spans="2:5" ht="50.1" customHeight="1">
      <c r="B7488" s="100">
        <v>569</v>
      </c>
      <c r="C7488" s="105" t="s">
        <v>17606</v>
      </c>
      <c r="D7488" s="87" t="s">
        <v>16617</v>
      </c>
      <c r="E7488" s="103">
        <v>4.8099999999999996</v>
      </c>
    </row>
    <row r="7489" spans="2:5" ht="50.1" customHeight="1">
      <c r="B7489" s="100">
        <v>1165</v>
      </c>
      <c r="C7489" s="105" t="s">
        <v>17607</v>
      </c>
      <c r="D7489" s="87" t="s">
        <v>16560</v>
      </c>
      <c r="E7489" s="103">
        <v>11.77</v>
      </c>
    </row>
    <row r="7490" spans="2:5" ht="50.1" customHeight="1">
      <c r="B7490" s="100">
        <v>1164</v>
      </c>
      <c r="C7490" s="105" t="s">
        <v>17608</v>
      </c>
      <c r="D7490" s="87" t="s">
        <v>16560</v>
      </c>
      <c r="E7490" s="103">
        <v>9.5299999999999994</v>
      </c>
    </row>
    <row r="7491" spans="2:5" ht="50.1" customHeight="1">
      <c r="B7491" s="100">
        <v>1162</v>
      </c>
      <c r="C7491" s="105" t="s">
        <v>17609</v>
      </c>
      <c r="D7491" s="87" t="s">
        <v>16560</v>
      </c>
      <c r="E7491" s="103">
        <v>3.31</v>
      </c>
    </row>
    <row r="7492" spans="2:5" ht="50.1" customHeight="1">
      <c r="B7492" s="100">
        <v>12395</v>
      </c>
      <c r="C7492" s="105" t="s">
        <v>17610</v>
      </c>
      <c r="D7492" s="87" t="s">
        <v>16560</v>
      </c>
      <c r="E7492" s="103">
        <v>3.22</v>
      </c>
    </row>
    <row r="7493" spans="2:5" ht="50.1" customHeight="1">
      <c r="B7493" s="100">
        <v>1170</v>
      </c>
      <c r="C7493" s="105" t="s">
        <v>17611</v>
      </c>
      <c r="D7493" s="87" t="s">
        <v>16560</v>
      </c>
      <c r="E7493" s="103">
        <v>6.25</v>
      </c>
    </row>
    <row r="7494" spans="2:5" ht="50.1" customHeight="1">
      <c r="B7494" s="100">
        <v>1169</v>
      </c>
      <c r="C7494" s="105" t="s">
        <v>17612</v>
      </c>
      <c r="D7494" s="87" t="s">
        <v>16560</v>
      </c>
      <c r="E7494" s="103">
        <v>30.67</v>
      </c>
    </row>
    <row r="7495" spans="2:5" ht="50.1" customHeight="1">
      <c r="B7495" s="100">
        <v>1166</v>
      </c>
      <c r="C7495" s="105" t="s">
        <v>17613</v>
      </c>
      <c r="D7495" s="87" t="s">
        <v>16560</v>
      </c>
      <c r="E7495" s="103">
        <v>17</v>
      </c>
    </row>
    <row r="7496" spans="2:5" ht="50.1" customHeight="1">
      <c r="B7496" s="100">
        <v>1163</v>
      </c>
      <c r="C7496" s="105" t="s">
        <v>17614</v>
      </c>
      <c r="D7496" s="87" t="s">
        <v>16560</v>
      </c>
      <c r="E7496" s="103">
        <v>4.28</v>
      </c>
    </row>
    <row r="7497" spans="2:5" ht="50.1" customHeight="1">
      <c r="B7497" s="100">
        <v>12396</v>
      </c>
      <c r="C7497" s="105" t="s">
        <v>17615</v>
      </c>
      <c r="D7497" s="87" t="s">
        <v>16560</v>
      </c>
      <c r="E7497" s="103">
        <v>3.22</v>
      </c>
    </row>
    <row r="7498" spans="2:5" ht="50.1" customHeight="1">
      <c r="B7498" s="100">
        <v>1168</v>
      </c>
      <c r="C7498" s="105" t="s">
        <v>17616</v>
      </c>
      <c r="D7498" s="87" t="s">
        <v>16560</v>
      </c>
      <c r="E7498" s="103">
        <v>43.72</v>
      </c>
    </row>
    <row r="7499" spans="2:5" ht="50.1" customHeight="1">
      <c r="B7499" s="100">
        <v>1167</v>
      </c>
      <c r="C7499" s="105" t="s">
        <v>17617</v>
      </c>
      <c r="D7499" s="87" t="s">
        <v>16560</v>
      </c>
      <c r="E7499" s="103">
        <v>73.14</v>
      </c>
    </row>
    <row r="7500" spans="2:5" ht="50.1" customHeight="1">
      <c r="B7500" s="100">
        <v>36331</v>
      </c>
      <c r="C7500" s="105" t="s">
        <v>17618</v>
      </c>
      <c r="D7500" s="87" t="s">
        <v>16560</v>
      </c>
      <c r="E7500" s="103">
        <v>1.06</v>
      </c>
    </row>
    <row r="7501" spans="2:5" ht="50.1" customHeight="1">
      <c r="B7501" s="100">
        <v>36346</v>
      </c>
      <c r="C7501" s="105" t="s">
        <v>17619</v>
      </c>
      <c r="D7501" s="87" t="s">
        <v>16560</v>
      </c>
      <c r="E7501" s="103">
        <v>1.83</v>
      </c>
    </row>
    <row r="7502" spans="2:5" ht="50.1" customHeight="1">
      <c r="B7502" s="100">
        <v>1210</v>
      </c>
      <c r="C7502" s="105" t="s">
        <v>17620</v>
      </c>
      <c r="D7502" s="87" t="s">
        <v>16560</v>
      </c>
      <c r="E7502" s="103">
        <v>7.69</v>
      </c>
    </row>
    <row r="7503" spans="2:5" ht="50.1" customHeight="1">
      <c r="B7503" s="100">
        <v>1203</v>
      </c>
      <c r="C7503" s="105" t="s">
        <v>17621</v>
      </c>
      <c r="D7503" s="87" t="s">
        <v>16560</v>
      </c>
      <c r="E7503" s="103">
        <v>7.45</v>
      </c>
    </row>
    <row r="7504" spans="2:5" ht="50.1" customHeight="1">
      <c r="B7504" s="100">
        <v>1197</v>
      </c>
      <c r="C7504" s="105" t="s">
        <v>17622</v>
      </c>
      <c r="D7504" s="87" t="s">
        <v>16560</v>
      </c>
      <c r="E7504" s="103">
        <v>0.95</v>
      </c>
    </row>
    <row r="7505" spans="2:5" ht="50.1" customHeight="1">
      <c r="B7505" s="100">
        <v>1202</v>
      </c>
      <c r="C7505" s="105" t="s">
        <v>17623</v>
      </c>
      <c r="D7505" s="87" t="s">
        <v>16560</v>
      </c>
      <c r="E7505" s="103">
        <v>2.56</v>
      </c>
    </row>
    <row r="7506" spans="2:5" ht="50.1" customHeight="1">
      <c r="B7506" s="100">
        <v>1188</v>
      </c>
      <c r="C7506" s="105" t="s">
        <v>17624</v>
      </c>
      <c r="D7506" s="87" t="s">
        <v>16560</v>
      </c>
      <c r="E7506" s="103">
        <v>15.15</v>
      </c>
    </row>
    <row r="7507" spans="2:5" ht="50.1" customHeight="1">
      <c r="B7507" s="100">
        <v>1211</v>
      </c>
      <c r="C7507" s="105" t="s">
        <v>17625</v>
      </c>
      <c r="D7507" s="87" t="s">
        <v>16560</v>
      </c>
      <c r="E7507" s="103">
        <v>7.82</v>
      </c>
    </row>
    <row r="7508" spans="2:5" ht="50.1" customHeight="1">
      <c r="B7508" s="100">
        <v>1198</v>
      </c>
      <c r="C7508" s="105" t="s">
        <v>17626</v>
      </c>
      <c r="D7508" s="87" t="s">
        <v>16560</v>
      </c>
      <c r="E7508" s="103">
        <v>1.41</v>
      </c>
    </row>
    <row r="7509" spans="2:5" ht="50.1" customHeight="1">
      <c r="B7509" s="100">
        <v>1199</v>
      </c>
      <c r="C7509" s="105" t="s">
        <v>17627</v>
      </c>
      <c r="D7509" s="87" t="s">
        <v>16560</v>
      </c>
      <c r="E7509" s="103">
        <v>19.8</v>
      </c>
    </row>
    <row r="7510" spans="2:5" ht="50.1" customHeight="1">
      <c r="B7510" s="100">
        <v>20088</v>
      </c>
      <c r="C7510" s="105" t="s">
        <v>17628</v>
      </c>
      <c r="D7510" s="87" t="s">
        <v>16560</v>
      </c>
      <c r="E7510" s="103">
        <v>8.69</v>
      </c>
    </row>
    <row r="7511" spans="2:5" ht="50.1" customHeight="1">
      <c r="B7511" s="100">
        <v>20089</v>
      </c>
      <c r="C7511" s="105" t="s">
        <v>17629</v>
      </c>
      <c r="D7511" s="87" t="s">
        <v>16560</v>
      </c>
      <c r="E7511" s="103">
        <v>41.46</v>
      </c>
    </row>
    <row r="7512" spans="2:5" ht="50.1" customHeight="1">
      <c r="B7512" s="100">
        <v>20087</v>
      </c>
      <c r="C7512" s="105" t="s">
        <v>17630</v>
      </c>
      <c r="D7512" s="87" t="s">
        <v>16560</v>
      </c>
      <c r="E7512" s="103">
        <v>6.26</v>
      </c>
    </row>
    <row r="7513" spans="2:5" ht="50.1" customHeight="1">
      <c r="B7513" s="100">
        <v>1200</v>
      </c>
      <c r="C7513" s="105" t="s">
        <v>17631</v>
      </c>
      <c r="D7513" s="87" t="s">
        <v>16560</v>
      </c>
      <c r="E7513" s="103">
        <v>5.08</v>
      </c>
    </row>
    <row r="7514" spans="2:5" ht="50.1" customHeight="1">
      <c r="B7514" s="100">
        <v>12909</v>
      </c>
      <c r="C7514" s="105" t="s">
        <v>17632</v>
      </c>
      <c r="D7514" s="87" t="s">
        <v>16560</v>
      </c>
      <c r="E7514" s="103">
        <v>2.2999999999999998</v>
      </c>
    </row>
    <row r="7515" spans="2:5" ht="50.1" customHeight="1">
      <c r="B7515" s="100">
        <v>12910</v>
      </c>
      <c r="C7515" s="105" t="s">
        <v>17633</v>
      </c>
      <c r="D7515" s="87" t="s">
        <v>16560</v>
      </c>
      <c r="E7515" s="103">
        <v>3.85</v>
      </c>
    </row>
    <row r="7516" spans="2:5" ht="50.1" customHeight="1">
      <c r="B7516" s="100">
        <v>1184</v>
      </c>
      <c r="C7516" s="105" t="s">
        <v>17634</v>
      </c>
      <c r="D7516" s="87" t="s">
        <v>16560</v>
      </c>
      <c r="E7516" s="103">
        <v>48.67</v>
      </c>
    </row>
    <row r="7517" spans="2:5" ht="50.1" customHeight="1">
      <c r="B7517" s="100">
        <v>1191</v>
      </c>
      <c r="C7517" s="105" t="s">
        <v>17635</v>
      </c>
      <c r="D7517" s="87" t="s">
        <v>16560</v>
      </c>
      <c r="E7517" s="103">
        <v>0.69</v>
      </c>
    </row>
    <row r="7518" spans="2:5" ht="50.1" customHeight="1">
      <c r="B7518" s="100">
        <v>1185</v>
      </c>
      <c r="C7518" s="105" t="s">
        <v>17636</v>
      </c>
      <c r="D7518" s="87" t="s">
        <v>16560</v>
      </c>
      <c r="E7518" s="103">
        <v>0.79</v>
      </c>
    </row>
    <row r="7519" spans="2:5" ht="50.1" customHeight="1">
      <c r="B7519" s="100">
        <v>1189</v>
      </c>
      <c r="C7519" s="105" t="s">
        <v>17637</v>
      </c>
      <c r="D7519" s="87" t="s">
        <v>16560</v>
      </c>
      <c r="E7519" s="103">
        <v>1.37</v>
      </c>
    </row>
    <row r="7520" spans="2:5" ht="50.1" customHeight="1">
      <c r="B7520" s="100">
        <v>1193</v>
      </c>
      <c r="C7520" s="105" t="s">
        <v>17638</v>
      </c>
      <c r="D7520" s="87" t="s">
        <v>16560</v>
      </c>
      <c r="E7520" s="103">
        <v>2.63</v>
      </c>
    </row>
    <row r="7521" spans="2:5" ht="50.1" customHeight="1">
      <c r="B7521" s="100">
        <v>1194</v>
      </c>
      <c r="C7521" s="105" t="s">
        <v>17639</v>
      </c>
      <c r="D7521" s="87" t="s">
        <v>16560</v>
      </c>
      <c r="E7521" s="103">
        <v>4.99</v>
      </c>
    </row>
    <row r="7522" spans="2:5" ht="50.1" customHeight="1">
      <c r="B7522" s="100">
        <v>1195</v>
      </c>
      <c r="C7522" s="105" t="s">
        <v>17640</v>
      </c>
      <c r="D7522" s="87" t="s">
        <v>16560</v>
      </c>
      <c r="E7522" s="103">
        <v>7.5</v>
      </c>
    </row>
    <row r="7523" spans="2:5" ht="50.1" customHeight="1">
      <c r="B7523" s="100">
        <v>1204</v>
      </c>
      <c r="C7523" s="105" t="s">
        <v>17641</v>
      </c>
      <c r="D7523" s="87" t="s">
        <v>16560</v>
      </c>
      <c r="E7523" s="103">
        <v>13.65</v>
      </c>
    </row>
    <row r="7524" spans="2:5" ht="50.1" customHeight="1">
      <c r="B7524" s="100">
        <v>1205</v>
      </c>
      <c r="C7524" s="105" t="s">
        <v>17642</v>
      </c>
      <c r="D7524" s="87" t="s">
        <v>16560</v>
      </c>
      <c r="E7524" s="103">
        <v>32.380000000000003</v>
      </c>
    </row>
    <row r="7525" spans="2:5" ht="50.1" customHeight="1">
      <c r="B7525" s="100">
        <v>1207</v>
      </c>
      <c r="C7525" s="105" t="s">
        <v>17643</v>
      </c>
      <c r="D7525" s="87" t="s">
        <v>16560</v>
      </c>
      <c r="E7525" s="103">
        <v>24.13</v>
      </c>
    </row>
    <row r="7526" spans="2:5" ht="50.1" customHeight="1">
      <c r="B7526" s="100">
        <v>1206</v>
      </c>
      <c r="C7526" s="105" t="s">
        <v>17644</v>
      </c>
      <c r="D7526" s="87" t="s">
        <v>16560</v>
      </c>
      <c r="E7526" s="103">
        <v>6.05</v>
      </c>
    </row>
    <row r="7527" spans="2:5" ht="50.1" customHeight="1">
      <c r="B7527" s="100">
        <v>1183</v>
      </c>
      <c r="C7527" s="105" t="s">
        <v>17645</v>
      </c>
      <c r="D7527" s="87" t="s">
        <v>16560</v>
      </c>
      <c r="E7527" s="103">
        <v>15.76</v>
      </c>
    </row>
    <row r="7528" spans="2:5" ht="50.1" customHeight="1">
      <c r="B7528" s="100">
        <v>42685</v>
      </c>
      <c r="C7528" s="105" t="s">
        <v>17646</v>
      </c>
      <c r="D7528" s="87" t="s">
        <v>16560</v>
      </c>
      <c r="E7528" s="103">
        <v>34.57</v>
      </c>
    </row>
    <row r="7529" spans="2:5" ht="50.1" customHeight="1">
      <c r="B7529" s="100">
        <v>42686</v>
      </c>
      <c r="C7529" s="105" t="s">
        <v>17647</v>
      </c>
      <c r="D7529" s="87" t="s">
        <v>16560</v>
      </c>
      <c r="E7529" s="103">
        <v>53.82</v>
      </c>
    </row>
    <row r="7530" spans="2:5" ht="50.1" customHeight="1">
      <c r="B7530" s="100">
        <v>12894</v>
      </c>
      <c r="C7530" s="105" t="s">
        <v>17648</v>
      </c>
      <c r="D7530" s="87" t="s">
        <v>16560</v>
      </c>
      <c r="E7530" s="103">
        <v>14.75</v>
      </c>
    </row>
    <row r="7531" spans="2:5" ht="50.1" customHeight="1">
      <c r="B7531" s="100">
        <v>12895</v>
      </c>
      <c r="C7531" s="105" t="s">
        <v>17649</v>
      </c>
      <c r="D7531" s="87" t="s">
        <v>16560</v>
      </c>
      <c r="E7531" s="103">
        <v>11.35</v>
      </c>
    </row>
    <row r="7532" spans="2:5" ht="50.1" customHeight="1">
      <c r="B7532" s="100">
        <v>1631</v>
      </c>
      <c r="C7532" s="105" t="s">
        <v>17650</v>
      </c>
      <c r="D7532" s="87" t="s">
        <v>16560</v>
      </c>
      <c r="E7532" s="103">
        <v>176.56</v>
      </c>
    </row>
    <row r="7533" spans="2:5" ht="50.1" customHeight="1">
      <c r="B7533" s="100">
        <v>1633</v>
      </c>
      <c r="C7533" s="105" t="s">
        <v>17651</v>
      </c>
      <c r="D7533" s="87" t="s">
        <v>16560</v>
      </c>
      <c r="E7533" s="103">
        <v>299.98</v>
      </c>
    </row>
    <row r="7534" spans="2:5" ht="50.1" customHeight="1">
      <c r="B7534" s="100">
        <v>10818</v>
      </c>
      <c r="C7534" s="105" t="s">
        <v>17652</v>
      </c>
      <c r="D7534" s="87" t="s">
        <v>16617</v>
      </c>
      <c r="E7534" s="103">
        <v>22.83</v>
      </c>
    </row>
    <row r="7535" spans="2:5" ht="50.1" customHeight="1">
      <c r="B7535" s="100">
        <v>39359</v>
      </c>
      <c r="C7535" s="105" t="s">
        <v>17653</v>
      </c>
      <c r="D7535" s="87" t="s">
        <v>16560</v>
      </c>
      <c r="E7535" s="103">
        <v>23.98</v>
      </c>
    </row>
    <row r="7536" spans="2:5" ht="50.1" customHeight="1">
      <c r="B7536" s="100">
        <v>39360</v>
      </c>
      <c r="C7536" s="105" t="s">
        <v>17654</v>
      </c>
      <c r="D7536" s="87" t="s">
        <v>16560</v>
      </c>
      <c r="E7536" s="103">
        <v>21.8</v>
      </c>
    </row>
    <row r="7537" spans="2:5" ht="50.1" customHeight="1">
      <c r="B7537" s="100">
        <v>10710</v>
      </c>
      <c r="C7537" s="105" t="s">
        <v>17655</v>
      </c>
      <c r="D7537" s="87" t="s">
        <v>16555</v>
      </c>
      <c r="E7537" s="103">
        <v>91.75</v>
      </c>
    </row>
    <row r="7538" spans="2:5" ht="50.1" customHeight="1">
      <c r="B7538" s="100">
        <v>10709</v>
      </c>
      <c r="C7538" s="105" t="s">
        <v>17656</v>
      </c>
      <c r="D7538" s="87" t="s">
        <v>16555</v>
      </c>
      <c r="E7538" s="103">
        <v>112.72</v>
      </c>
    </row>
    <row r="7539" spans="2:5" ht="50.1" customHeight="1">
      <c r="B7539" s="100">
        <v>39636</v>
      </c>
      <c r="C7539" s="105" t="s">
        <v>17657</v>
      </c>
      <c r="D7539" s="87" t="s">
        <v>16555</v>
      </c>
      <c r="E7539" s="103">
        <v>115.1</v>
      </c>
    </row>
    <row r="7540" spans="2:5" ht="50.1" customHeight="1">
      <c r="B7540" s="100">
        <v>10708</v>
      </c>
      <c r="C7540" s="105" t="s">
        <v>17658</v>
      </c>
      <c r="D7540" s="87" t="s">
        <v>16555</v>
      </c>
      <c r="E7540" s="103">
        <v>35.520000000000003</v>
      </c>
    </row>
    <row r="7541" spans="2:5" ht="50.1" customHeight="1">
      <c r="B7541" s="100">
        <v>39635</v>
      </c>
      <c r="C7541" s="105" t="s">
        <v>17659</v>
      </c>
      <c r="D7541" s="87" t="s">
        <v>16555</v>
      </c>
      <c r="E7541" s="103">
        <v>60.47</v>
      </c>
    </row>
    <row r="7542" spans="2:5" ht="50.1" customHeight="1">
      <c r="B7542" s="100">
        <v>6117</v>
      </c>
      <c r="C7542" s="105" t="s">
        <v>17660</v>
      </c>
      <c r="D7542" s="87" t="s">
        <v>16557</v>
      </c>
      <c r="E7542" s="103">
        <v>11.43</v>
      </c>
    </row>
    <row r="7543" spans="2:5" ht="50.1" customHeight="1">
      <c r="B7543" s="100">
        <v>40913</v>
      </c>
      <c r="C7543" s="105" t="s">
        <v>17661</v>
      </c>
      <c r="D7543" s="87" t="s">
        <v>16746</v>
      </c>
      <c r="E7543" s="103">
        <v>2023.59</v>
      </c>
    </row>
    <row r="7544" spans="2:5" ht="50.1" customHeight="1">
      <c r="B7544" s="100">
        <v>1214</v>
      </c>
      <c r="C7544" s="105" t="s">
        <v>17662</v>
      </c>
      <c r="D7544" s="87" t="s">
        <v>16557</v>
      </c>
      <c r="E7544" s="103">
        <v>12.75</v>
      </c>
    </row>
    <row r="7545" spans="2:5" ht="50.1" customHeight="1">
      <c r="B7545" s="100">
        <v>40915</v>
      </c>
      <c r="C7545" s="105" t="s">
        <v>17663</v>
      </c>
      <c r="D7545" s="87" t="s">
        <v>16746</v>
      </c>
      <c r="E7545" s="103">
        <v>2258.89</v>
      </c>
    </row>
    <row r="7546" spans="2:5" ht="50.1" customHeight="1">
      <c r="B7546" s="100">
        <v>1213</v>
      </c>
      <c r="C7546" s="105" t="s">
        <v>17664</v>
      </c>
      <c r="D7546" s="87" t="s">
        <v>16557</v>
      </c>
      <c r="E7546" s="103">
        <v>14.51</v>
      </c>
    </row>
    <row r="7547" spans="2:5" ht="50.1" customHeight="1">
      <c r="B7547" s="100">
        <v>40914</v>
      </c>
      <c r="C7547" s="105" t="s">
        <v>17665</v>
      </c>
      <c r="D7547" s="87" t="s">
        <v>16746</v>
      </c>
      <c r="E7547" s="103">
        <v>2568.4899999999998</v>
      </c>
    </row>
    <row r="7548" spans="2:5" ht="50.1" customHeight="1">
      <c r="B7548" s="100">
        <v>5091</v>
      </c>
      <c r="C7548" s="105" t="s">
        <v>17666</v>
      </c>
      <c r="D7548" s="87" t="s">
        <v>16560</v>
      </c>
      <c r="E7548" s="103">
        <v>13.67</v>
      </c>
    </row>
    <row r="7549" spans="2:5" ht="50.1" customHeight="1">
      <c r="B7549" s="100">
        <v>14615</v>
      </c>
      <c r="C7549" s="105" t="s">
        <v>17667</v>
      </c>
      <c r="D7549" s="87" t="s">
        <v>16560</v>
      </c>
      <c r="E7549" s="103">
        <v>3898.01</v>
      </c>
    </row>
    <row r="7550" spans="2:5" ht="50.1" customHeight="1">
      <c r="B7550" s="100">
        <v>2711</v>
      </c>
      <c r="C7550" s="105" t="s">
        <v>17668</v>
      </c>
      <c r="D7550" s="87" t="s">
        <v>16560</v>
      </c>
      <c r="E7550" s="103">
        <v>122.87</v>
      </c>
    </row>
    <row r="7551" spans="2:5" ht="50.1" customHeight="1">
      <c r="B7551" s="100">
        <v>37727</v>
      </c>
      <c r="C7551" s="105" t="s">
        <v>17669</v>
      </c>
      <c r="D7551" s="87" t="s">
        <v>16560</v>
      </c>
      <c r="E7551" s="103">
        <v>8580</v>
      </c>
    </row>
    <row r="7552" spans="2:5" ht="50.1" customHeight="1">
      <c r="B7552" s="100">
        <v>37728</v>
      </c>
      <c r="C7552" s="105" t="s">
        <v>17670</v>
      </c>
      <c r="D7552" s="87" t="s">
        <v>16560</v>
      </c>
      <c r="E7552" s="103">
        <v>11640</v>
      </c>
    </row>
    <row r="7553" spans="2:5" ht="50.1" customHeight="1">
      <c r="B7553" s="100">
        <v>37729</v>
      </c>
      <c r="C7553" s="105" t="s">
        <v>17671</v>
      </c>
      <c r="D7553" s="87" t="s">
        <v>16560</v>
      </c>
      <c r="E7553" s="103">
        <v>12600</v>
      </c>
    </row>
    <row r="7554" spans="2:5" ht="50.1" customHeight="1">
      <c r="B7554" s="100">
        <v>37730</v>
      </c>
      <c r="C7554" s="105" t="s">
        <v>17672</v>
      </c>
      <c r="D7554" s="87" t="s">
        <v>16560</v>
      </c>
      <c r="E7554" s="103">
        <v>13560</v>
      </c>
    </row>
    <row r="7555" spans="2:5" ht="50.1" customHeight="1">
      <c r="B7555" s="87">
        <v>37731</v>
      </c>
      <c r="C7555" s="105" t="s">
        <v>17673</v>
      </c>
      <c r="D7555" s="87" t="s">
        <v>16560</v>
      </c>
      <c r="E7555" s="103">
        <v>14520</v>
      </c>
    </row>
    <row r="7556" spans="2:5" ht="50.1" customHeight="1">
      <c r="B7556" s="100">
        <v>37732</v>
      </c>
      <c r="C7556" s="105" t="s">
        <v>17674</v>
      </c>
      <c r="D7556" s="87" t="s">
        <v>16560</v>
      </c>
      <c r="E7556" s="103">
        <v>16559.990000000002</v>
      </c>
    </row>
    <row r="7557" spans="2:5" ht="50.1" customHeight="1">
      <c r="B7557" s="100">
        <v>42250</v>
      </c>
      <c r="C7557" s="105" t="s">
        <v>17675</v>
      </c>
      <c r="D7557" s="87" t="s">
        <v>17676</v>
      </c>
      <c r="E7557" s="103">
        <v>1871.96</v>
      </c>
    </row>
    <row r="7558" spans="2:5" ht="50.1" customHeight="1">
      <c r="B7558" s="100">
        <v>42256</v>
      </c>
      <c r="C7558" s="105" t="s">
        <v>17677</v>
      </c>
      <c r="D7558" s="87" t="s">
        <v>16617</v>
      </c>
      <c r="E7558" s="103">
        <v>3.92</v>
      </c>
    </row>
    <row r="7559" spans="2:5" ht="50.1" customHeight="1">
      <c r="B7559" s="100">
        <v>4743</v>
      </c>
      <c r="C7559" s="105" t="s">
        <v>17678</v>
      </c>
      <c r="D7559" s="87" t="s">
        <v>16742</v>
      </c>
      <c r="E7559" s="103">
        <v>32.46</v>
      </c>
    </row>
    <row r="7560" spans="2:5" ht="50.1" customHeight="1">
      <c r="B7560" s="100">
        <v>4744</v>
      </c>
      <c r="C7560" s="105" t="s">
        <v>17679</v>
      </c>
      <c r="D7560" s="87" t="s">
        <v>16742</v>
      </c>
      <c r="E7560" s="103">
        <v>42.44</v>
      </c>
    </row>
    <row r="7561" spans="2:5" ht="50.1" customHeight="1">
      <c r="B7561" s="100">
        <v>4745</v>
      </c>
      <c r="C7561" s="105" t="s">
        <v>17680</v>
      </c>
      <c r="D7561" s="87" t="s">
        <v>16742</v>
      </c>
      <c r="E7561" s="103">
        <v>56.85</v>
      </c>
    </row>
    <row r="7562" spans="2:5" ht="50.1" customHeight="1">
      <c r="B7562" s="100">
        <v>36496</v>
      </c>
      <c r="C7562" s="105" t="s">
        <v>17681</v>
      </c>
      <c r="D7562" s="87" t="s">
        <v>16560</v>
      </c>
      <c r="E7562" s="103">
        <v>9896.9699999999993</v>
      </c>
    </row>
    <row r="7563" spans="2:5" ht="50.1" customHeight="1">
      <c r="B7563" s="100">
        <v>10630</v>
      </c>
      <c r="C7563" s="105" t="s">
        <v>17682</v>
      </c>
      <c r="D7563" s="87" t="s">
        <v>16560</v>
      </c>
      <c r="E7563" s="103">
        <v>417508.72</v>
      </c>
    </row>
    <row r="7564" spans="2:5" ht="50.1" customHeight="1">
      <c r="B7564" s="100">
        <v>37762</v>
      </c>
      <c r="C7564" s="105" t="s">
        <v>17683</v>
      </c>
      <c r="D7564" s="87" t="s">
        <v>16560</v>
      </c>
      <c r="E7564" s="103">
        <v>358071.79</v>
      </c>
    </row>
    <row r="7565" spans="2:5" ht="50.1" customHeight="1">
      <c r="B7565" s="100">
        <v>37763</v>
      </c>
      <c r="C7565" s="105" t="s">
        <v>17684</v>
      </c>
      <c r="D7565" s="87" t="s">
        <v>16560</v>
      </c>
      <c r="E7565" s="103">
        <v>362420.78</v>
      </c>
    </row>
    <row r="7566" spans="2:5" ht="50.1" customHeight="1">
      <c r="B7566" s="100">
        <v>41992</v>
      </c>
      <c r="C7566" s="105" t="s">
        <v>17685</v>
      </c>
      <c r="D7566" s="87" t="s">
        <v>16560</v>
      </c>
      <c r="E7566" s="103">
        <v>412000</v>
      </c>
    </row>
    <row r="7567" spans="2:5" ht="50.1" customHeight="1">
      <c r="B7567" s="100">
        <v>13215</v>
      </c>
      <c r="C7567" s="105" t="s">
        <v>17686</v>
      </c>
      <c r="D7567" s="87" t="s">
        <v>16560</v>
      </c>
      <c r="E7567" s="103">
        <v>505214.58</v>
      </c>
    </row>
    <row r="7568" spans="2:5" ht="50.1" customHeight="1">
      <c r="B7568" s="100">
        <v>4235</v>
      </c>
      <c r="C7568" s="105" t="s">
        <v>17687</v>
      </c>
      <c r="D7568" s="87" t="s">
        <v>16557</v>
      </c>
      <c r="E7568" s="103">
        <v>11.03</v>
      </c>
    </row>
    <row r="7569" spans="2:5" ht="50.1" customHeight="1">
      <c r="B7569" s="100">
        <v>40976</v>
      </c>
      <c r="C7569" s="105" t="s">
        <v>17688</v>
      </c>
      <c r="D7569" s="87" t="s">
        <v>16746</v>
      </c>
      <c r="E7569" s="103">
        <v>1953.48</v>
      </c>
    </row>
    <row r="7570" spans="2:5" ht="50.1" customHeight="1">
      <c r="B7570" s="100">
        <v>39013</v>
      </c>
      <c r="C7570" s="105" t="s">
        <v>17689</v>
      </c>
      <c r="D7570" s="87" t="s">
        <v>16560</v>
      </c>
      <c r="E7570" s="103">
        <v>0.96</v>
      </c>
    </row>
    <row r="7571" spans="2:5" ht="50.1" customHeight="1">
      <c r="B7571" s="100">
        <v>41967</v>
      </c>
      <c r="C7571" s="105" t="s">
        <v>17690</v>
      </c>
      <c r="D7571" s="87" t="s">
        <v>6333</v>
      </c>
      <c r="E7571" s="103">
        <v>8.51</v>
      </c>
    </row>
    <row r="7572" spans="2:5" ht="50.1" customHeight="1">
      <c r="B7572" s="100">
        <v>12760</v>
      </c>
      <c r="C7572" s="105" t="s">
        <v>17691</v>
      </c>
      <c r="D7572" s="87" t="s">
        <v>16555</v>
      </c>
      <c r="E7572" s="103">
        <v>929.81</v>
      </c>
    </row>
    <row r="7573" spans="2:5" ht="50.1" customHeight="1">
      <c r="B7573" s="100">
        <v>12759</v>
      </c>
      <c r="C7573" s="105" t="s">
        <v>17692</v>
      </c>
      <c r="D7573" s="87" t="s">
        <v>16555</v>
      </c>
      <c r="E7573" s="103">
        <v>619.87</v>
      </c>
    </row>
    <row r="7574" spans="2:5" ht="50.1" customHeight="1">
      <c r="B7574" s="100">
        <v>40424</v>
      </c>
      <c r="C7574" s="105" t="s">
        <v>17693</v>
      </c>
      <c r="D7574" s="87" t="s">
        <v>16617</v>
      </c>
      <c r="E7574" s="103">
        <v>5.19</v>
      </c>
    </row>
    <row r="7575" spans="2:5" ht="50.1" customHeight="1">
      <c r="B7575" s="100">
        <v>1325</v>
      </c>
      <c r="C7575" s="105" t="s">
        <v>17694</v>
      </c>
      <c r="D7575" s="87" t="s">
        <v>16617</v>
      </c>
      <c r="E7575" s="103">
        <v>6.33</v>
      </c>
    </row>
    <row r="7576" spans="2:5" ht="50.1" customHeight="1">
      <c r="B7576" s="100">
        <v>1327</v>
      </c>
      <c r="C7576" s="105" t="s">
        <v>17695</v>
      </c>
      <c r="D7576" s="87" t="s">
        <v>16617</v>
      </c>
      <c r="E7576" s="103">
        <v>5.67</v>
      </c>
    </row>
    <row r="7577" spans="2:5" ht="50.1" customHeight="1">
      <c r="B7577" s="100">
        <v>1328</v>
      </c>
      <c r="C7577" s="105" t="s">
        <v>17696</v>
      </c>
      <c r="D7577" s="87" t="s">
        <v>16617</v>
      </c>
      <c r="E7577" s="103">
        <v>5.93</v>
      </c>
    </row>
    <row r="7578" spans="2:5" ht="50.1" customHeight="1">
      <c r="B7578" s="100">
        <v>1321</v>
      </c>
      <c r="C7578" s="105" t="s">
        <v>17697</v>
      </c>
      <c r="D7578" s="87" t="s">
        <v>16617</v>
      </c>
      <c r="E7578" s="103">
        <v>6.35</v>
      </c>
    </row>
    <row r="7579" spans="2:5" ht="50.1" customHeight="1">
      <c r="B7579" s="100">
        <v>1318</v>
      </c>
      <c r="C7579" s="105" t="s">
        <v>17698</v>
      </c>
      <c r="D7579" s="87" t="s">
        <v>16617</v>
      </c>
      <c r="E7579" s="103">
        <v>6.11</v>
      </c>
    </row>
    <row r="7580" spans="2:5" ht="50.1" customHeight="1">
      <c r="B7580" s="100">
        <v>1322</v>
      </c>
      <c r="C7580" s="105" t="s">
        <v>17699</v>
      </c>
      <c r="D7580" s="87" t="s">
        <v>16617</v>
      </c>
      <c r="E7580" s="103">
        <v>6.74</v>
      </c>
    </row>
    <row r="7581" spans="2:5" ht="50.1" customHeight="1">
      <c r="B7581" s="100">
        <v>1323</v>
      </c>
      <c r="C7581" s="105" t="s">
        <v>17700</v>
      </c>
      <c r="D7581" s="87" t="s">
        <v>16617</v>
      </c>
      <c r="E7581" s="103">
        <v>6.59</v>
      </c>
    </row>
    <row r="7582" spans="2:5" ht="50.1" customHeight="1">
      <c r="B7582" s="100">
        <v>1319</v>
      </c>
      <c r="C7582" s="105" t="s">
        <v>17701</v>
      </c>
      <c r="D7582" s="87" t="s">
        <v>16617</v>
      </c>
      <c r="E7582" s="103">
        <v>5.83</v>
      </c>
    </row>
    <row r="7583" spans="2:5" ht="50.1" customHeight="1">
      <c r="B7583" s="100">
        <v>11026</v>
      </c>
      <c r="C7583" s="105" t="s">
        <v>17702</v>
      </c>
      <c r="D7583" s="87" t="s">
        <v>16617</v>
      </c>
      <c r="E7583" s="103">
        <v>7.81</v>
      </c>
    </row>
    <row r="7584" spans="2:5" ht="50.1" customHeight="1">
      <c r="B7584" s="100">
        <v>11027</v>
      </c>
      <c r="C7584" s="105" t="s">
        <v>17703</v>
      </c>
      <c r="D7584" s="87" t="s">
        <v>16617</v>
      </c>
      <c r="E7584" s="103">
        <v>8.2899999999999991</v>
      </c>
    </row>
    <row r="7585" spans="2:5" ht="50.1" customHeight="1">
      <c r="B7585" s="100">
        <v>11046</v>
      </c>
      <c r="C7585" s="105" t="s">
        <v>17704</v>
      </c>
      <c r="D7585" s="87" t="s">
        <v>16617</v>
      </c>
      <c r="E7585" s="103">
        <v>8.0500000000000007</v>
      </c>
    </row>
    <row r="7586" spans="2:5" ht="50.1" customHeight="1">
      <c r="B7586" s="100">
        <v>11047</v>
      </c>
      <c r="C7586" s="105" t="s">
        <v>17705</v>
      </c>
      <c r="D7586" s="87" t="s">
        <v>16617</v>
      </c>
      <c r="E7586" s="103">
        <v>6.08</v>
      </c>
    </row>
    <row r="7587" spans="2:5" ht="50.1" customHeight="1">
      <c r="B7587" s="100">
        <v>39630</v>
      </c>
      <c r="C7587" s="105" t="s">
        <v>17706</v>
      </c>
      <c r="D7587" s="87" t="s">
        <v>16555</v>
      </c>
      <c r="E7587" s="103">
        <v>56.53</v>
      </c>
    </row>
    <row r="7588" spans="2:5" ht="50.1" customHeight="1">
      <c r="B7588" s="100">
        <v>11049</v>
      </c>
      <c r="C7588" s="105" t="s">
        <v>17707</v>
      </c>
      <c r="D7588" s="87" t="s">
        <v>16617</v>
      </c>
      <c r="E7588" s="103">
        <v>7.5</v>
      </c>
    </row>
    <row r="7589" spans="2:5" ht="50.1" customHeight="1">
      <c r="B7589" s="100">
        <v>39632</v>
      </c>
      <c r="C7589" s="105" t="s">
        <v>17708</v>
      </c>
      <c r="D7589" s="87" t="s">
        <v>16555</v>
      </c>
      <c r="E7589" s="103">
        <v>39.450000000000003</v>
      </c>
    </row>
    <row r="7590" spans="2:5" ht="50.1" customHeight="1">
      <c r="B7590" s="100">
        <v>11051</v>
      </c>
      <c r="C7590" s="105" t="s">
        <v>17709</v>
      </c>
      <c r="D7590" s="87" t="s">
        <v>16617</v>
      </c>
      <c r="E7590" s="103">
        <v>8.06</v>
      </c>
    </row>
    <row r="7591" spans="2:5" ht="50.1" customHeight="1">
      <c r="B7591" s="100">
        <v>11061</v>
      </c>
      <c r="C7591" s="105" t="s">
        <v>17710</v>
      </c>
      <c r="D7591" s="87" t="s">
        <v>16617</v>
      </c>
      <c r="E7591" s="103">
        <v>5.63</v>
      </c>
    </row>
    <row r="7592" spans="2:5" ht="50.1" customHeight="1">
      <c r="B7592" s="100">
        <v>1336</v>
      </c>
      <c r="C7592" s="105" t="s">
        <v>17711</v>
      </c>
      <c r="D7592" s="87" t="s">
        <v>16555</v>
      </c>
      <c r="E7592" s="103">
        <v>1508.37</v>
      </c>
    </row>
    <row r="7593" spans="2:5" ht="50.1" customHeight="1">
      <c r="B7593" s="100">
        <v>1333</v>
      </c>
      <c r="C7593" s="105" t="s">
        <v>17712</v>
      </c>
      <c r="D7593" s="87" t="s">
        <v>16617</v>
      </c>
      <c r="E7593" s="103">
        <v>5.86</v>
      </c>
    </row>
    <row r="7594" spans="2:5" ht="50.1" customHeight="1">
      <c r="B7594" s="100">
        <v>1330</v>
      </c>
      <c r="C7594" s="105" t="s">
        <v>17713</v>
      </c>
      <c r="D7594" s="87" t="s">
        <v>16617</v>
      </c>
      <c r="E7594" s="103">
        <v>6.01</v>
      </c>
    </row>
    <row r="7595" spans="2:5" ht="50.1" customHeight="1">
      <c r="B7595" s="100">
        <v>10957</v>
      </c>
      <c r="C7595" s="105" t="s">
        <v>17714</v>
      </c>
      <c r="D7595" s="87" t="s">
        <v>16617</v>
      </c>
      <c r="E7595" s="103">
        <v>7.5</v>
      </c>
    </row>
    <row r="7596" spans="2:5" ht="50.1" customHeight="1">
      <c r="B7596" s="100">
        <v>1332</v>
      </c>
      <c r="C7596" s="105" t="s">
        <v>17715</v>
      </c>
      <c r="D7596" s="87" t="s">
        <v>16617</v>
      </c>
      <c r="E7596" s="103">
        <v>6.25</v>
      </c>
    </row>
    <row r="7597" spans="2:5" ht="50.1" customHeight="1">
      <c r="B7597" s="100">
        <v>1334</v>
      </c>
      <c r="C7597" s="105" t="s">
        <v>17716</v>
      </c>
      <c r="D7597" s="87" t="s">
        <v>16617</v>
      </c>
      <c r="E7597" s="103">
        <v>6.92</v>
      </c>
    </row>
    <row r="7598" spans="2:5" ht="50.1" customHeight="1">
      <c r="B7598" s="100">
        <v>1335</v>
      </c>
      <c r="C7598" s="105" t="s">
        <v>17717</v>
      </c>
      <c r="D7598" s="87" t="s">
        <v>16617</v>
      </c>
      <c r="E7598" s="103">
        <v>7.02</v>
      </c>
    </row>
    <row r="7599" spans="2:5" ht="50.1" customHeight="1">
      <c r="B7599" s="100">
        <v>40425</v>
      </c>
      <c r="C7599" s="105" t="s">
        <v>17718</v>
      </c>
      <c r="D7599" s="87" t="s">
        <v>16617</v>
      </c>
      <c r="E7599" s="103">
        <v>5.22</v>
      </c>
    </row>
    <row r="7600" spans="2:5" ht="50.1" customHeight="1">
      <c r="B7600" s="100">
        <v>1337</v>
      </c>
      <c r="C7600" s="105" t="s">
        <v>17719</v>
      </c>
      <c r="D7600" s="87" t="s">
        <v>16617</v>
      </c>
      <c r="E7600" s="103">
        <v>7.39</v>
      </c>
    </row>
    <row r="7601" spans="2:5" ht="50.1" customHeight="1">
      <c r="B7601" s="100">
        <v>11122</v>
      </c>
      <c r="C7601" s="105" t="s">
        <v>17720</v>
      </c>
      <c r="D7601" s="87" t="s">
        <v>16617</v>
      </c>
      <c r="E7601" s="103">
        <v>23.69</v>
      </c>
    </row>
    <row r="7602" spans="2:5" ht="50.1" customHeight="1">
      <c r="B7602" s="100">
        <v>11123</v>
      </c>
      <c r="C7602" s="105" t="s">
        <v>17721</v>
      </c>
      <c r="D7602" s="87" t="s">
        <v>16617</v>
      </c>
      <c r="E7602" s="103">
        <v>23.69</v>
      </c>
    </row>
    <row r="7603" spans="2:5" ht="50.1" customHeight="1">
      <c r="B7603" s="100">
        <v>11125</v>
      </c>
      <c r="C7603" s="105" t="s">
        <v>17722</v>
      </c>
      <c r="D7603" s="87" t="s">
        <v>16617</v>
      </c>
      <c r="E7603" s="103">
        <v>23.69</v>
      </c>
    </row>
    <row r="7604" spans="2:5" ht="50.1" customHeight="1">
      <c r="B7604" s="100">
        <v>39416</v>
      </c>
      <c r="C7604" s="105" t="s">
        <v>17723</v>
      </c>
      <c r="D7604" s="87" t="s">
        <v>16555</v>
      </c>
      <c r="E7604" s="103">
        <v>28.45</v>
      </c>
    </row>
    <row r="7605" spans="2:5" ht="50.1" customHeight="1">
      <c r="B7605" s="100">
        <v>39417</v>
      </c>
      <c r="C7605" s="105" t="s">
        <v>17724</v>
      </c>
      <c r="D7605" s="87" t="s">
        <v>16555</v>
      </c>
      <c r="E7605" s="103">
        <v>29.83</v>
      </c>
    </row>
    <row r="7606" spans="2:5" ht="50.1" customHeight="1">
      <c r="B7606" s="100">
        <v>39414</v>
      </c>
      <c r="C7606" s="105" t="s">
        <v>17725</v>
      </c>
      <c r="D7606" s="87" t="s">
        <v>16555</v>
      </c>
      <c r="E7606" s="103">
        <v>26.72</v>
      </c>
    </row>
    <row r="7607" spans="2:5" ht="50.1" customHeight="1">
      <c r="B7607" s="100">
        <v>39415</v>
      </c>
      <c r="C7607" s="105" t="s">
        <v>17726</v>
      </c>
      <c r="D7607" s="87" t="s">
        <v>16555</v>
      </c>
      <c r="E7607" s="103">
        <v>28.32</v>
      </c>
    </row>
    <row r="7608" spans="2:5" ht="50.1" customHeight="1">
      <c r="B7608" s="100">
        <v>39412</v>
      </c>
      <c r="C7608" s="105" t="s">
        <v>17727</v>
      </c>
      <c r="D7608" s="87" t="s">
        <v>16555</v>
      </c>
      <c r="E7608" s="103">
        <v>20.12</v>
      </c>
    </row>
    <row r="7609" spans="2:5" ht="50.1" customHeight="1">
      <c r="B7609" s="100">
        <v>39413</v>
      </c>
      <c r="C7609" s="105" t="s">
        <v>17728</v>
      </c>
      <c r="D7609" s="87" t="s">
        <v>16555</v>
      </c>
      <c r="E7609" s="103">
        <v>19.920000000000002</v>
      </c>
    </row>
    <row r="7610" spans="2:5" ht="50.1" customHeight="1">
      <c r="B7610" s="100">
        <v>1338</v>
      </c>
      <c r="C7610" s="105" t="s">
        <v>17729</v>
      </c>
      <c r="D7610" s="87" t="s">
        <v>16555</v>
      </c>
      <c r="E7610" s="103">
        <v>29.3</v>
      </c>
    </row>
    <row r="7611" spans="2:5" ht="50.1" customHeight="1">
      <c r="B7611" s="100">
        <v>1340</v>
      </c>
      <c r="C7611" s="105" t="s">
        <v>17730</v>
      </c>
      <c r="D7611" s="87" t="s">
        <v>16555</v>
      </c>
      <c r="E7611" s="103">
        <v>33.869999999999997</v>
      </c>
    </row>
    <row r="7612" spans="2:5" ht="50.1" customHeight="1">
      <c r="B7612" s="100">
        <v>1341</v>
      </c>
      <c r="C7612" s="105" t="s">
        <v>17731</v>
      </c>
      <c r="D7612" s="87" t="s">
        <v>16555</v>
      </c>
      <c r="E7612" s="103">
        <v>32.619999999999997</v>
      </c>
    </row>
    <row r="7613" spans="2:5" ht="50.1" customHeight="1">
      <c r="B7613" s="100">
        <v>1364</v>
      </c>
      <c r="C7613" s="105" t="s">
        <v>17732</v>
      </c>
      <c r="D7613" s="87" t="s">
        <v>16555</v>
      </c>
      <c r="E7613" s="103">
        <v>24.07</v>
      </c>
    </row>
    <row r="7614" spans="2:5" ht="50.1" customHeight="1">
      <c r="B7614" s="100">
        <v>1361</v>
      </c>
      <c r="C7614" s="105" t="s">
        <v>17733</v>
      </c>
      <c r="D7614" s="87" t="s">
        <v>16560</v>
      </c>
      <c r="E7614" s="103">
        <v>100.39</v>
      </c>
    </row>
    <row r="7615" spans="2:5" ht="50.1" customHeight="1">
      <c r="B7615" s="100">
        <v>1362</v>
      </c>
      <c r="C7615" s="105" t="s">
        <v>17734</v>
      </c>
      <c r="D7615" s="87" t="s">
        <v>16555</v>
      </c>
      <c r="E7615" s="103">
        <v>33.51</v>
      </c>
    </row>
    <row r="7616" spans="2:5" ht="50.1" customHeight="1">
      <c r="B7616" s="100">
        <v>11131</v>
      </c>
      <c r="C7616" s="105" t="s">
        <v>17735</v>
      </c>
      <c r="D7616" s="87" t="s">
        <v>16555</v>
      </c>
      <c r="E7616" s="103">
        <v>42.88</v>
      </c>
    </row>
    <row r="7617" spans="2:5" ht="50.1" customHeight="1">
      <c r="B7617" s="100">
        <v>11132</v>
      </c>
      <c r="C7617" s="105" t="s">
        <v>17736</v>
      </c>
      <c r="D7617" s="87" t="s">
        <v>16555</v>
      </c>
      <c r="E7617" s="103">
        <v>50.7</v>
      </c>
    </row>
    <row r="7618" spans="2:5" ht="50.1" customHeight="1">
      <c r="B7618" s="100">
        <v>1363</v>
      </c>
      <c r="C7618" s="105" t="s">
        <v>17737</v>
      </c>
      <c r="D7618" s="87" t="s">
        <v>16555</v>
      </c>
      <c r="E7618" s="103">
        <v>17.05</v>
      </c>
    </row>
    <row r="7619" spans="2:5" ht="50.1" customHeight="1">
      <c r="B7619" s="100">
        <v>11130</v>
      </c>
      <c r="C7619" s="105" t="s">
        <v>17738</v>
      </c>
      <c r="D7619" s="87" t="s">
        <v>16555</v>
      </c>
      <c r="E7619" s="103">
        <v>21.6</v>
      </c>
    </row>
    <row r="7620" spans="2:5" ht="50.1" customHeight="1">
      <c r="B7620" s="100">
        <v>11134</v>
      </c>
      <c r="C7620" s="105" t="s">
        <v>17739</v>
      </c>
      <c r="D7620" s="87" t="s">
        <v>16555</v>
      </c>
      <c r="E7620" s="103">
        <v>34.090000000000003</v>
      </c>
    </row>
    <row r="7621" spans="2:5" ht="50.1" customHeight="1">
      <c r="B7621" s="100">
        <v>11135</v>
      </c>
      <c r="C7621" s="105" t="s">
        <v>17740</v>
      </c>
      <c r="D7621" s="87" t="s">
        <v>16555</v>
      </c>
      <c r="E7621" s="103">
        <v>41.55</v>
      </c>
    </row>
    <row r="7622" spans="2:5" ht="50.1" customHeight="1">
      <c r="B7622" s="100">
        <v>11136</v>
      </c>
      <c r="C7622" s="105" t="s">
        <v>17741</v>
      </c>
      <c r="D7622" s="87" t="s">
        <v>16555</v>
      </c>
      <c r="E7622" s="103">
        <v>44.95</v>
      </c>
    </row>
    <row r="7623" spans="2:5" ht="50.1" customHeight="1">
      <c r="B7623" s="100">
        <v>34743</v>
      </c>
      <c r="C7623" s="105" t="s">
        <v>17742</v>
      </c>
      <c r="D7623" s="87" t="s">
        <v>16555</v>
      </c>
      <c r="E7623" s="103">
        <v>57.22</v>
      </c>
    </row>
    <row r="7624" spans="2:5" ht="50.1" customHeight="1">
      <c r="B7624" s="100">
        <v>11137</v>
      </c>
      <c r="C7624" s="105" t="s">
        <v>17743</v>
      </c>
      <c r="D7624" s="87" t="s">
        <v>16555</v>
      </c>
      <c r="E7624" s="103">
        <v>63.81</v>
      </c>
    </row>
    <row r="7625" spans="2:5" ht="50.1" customHeight="1">
      <c r="B7625" s="100">
        <v>34745</v>
      </c>
      <c r="C7625" s="105" t="s">
        <v>17744</v>
      </c>
      <c r="D7625" s="87" t="s">
        <v>16555</v>
      </c>
      <c r="E7625" s="103">
        <v>72.72</v>
      </c>
    </row>
    <row r="7626" spans="2:5" ht="50.1" customHeight="1">
      <c r="B7626" s="100">
        <v>34746</v>
      </c>
      <c r="C7626" s="105" t="s">
        <v>17745</v>
      </c>
      <c r="D7626" s="87" t="s">
        <v>16555</v>
      </c>
      <c r="E7626" s="103">
        <v>18.73</v>
      </c>
    </row>
    <row r="7627" spans="2:5" ht="50.1" customHeight="1">
      <c r="B7627" s="100">
        <v>1360</v>
      </c>
      <c r="C7627" s="105" t="s">
        <v>17746</v>
      </c>
      <c r="D7627" s="87" t="s">
        <v>16555</v>
      </c>
      <c r="E7627" s="103">
        <v>23.13</v>
      </c>
    </row>
    <row r="7628" spans="2:5" ht="50.1" customHeight="1">
      <c r="B7628" s="100">
        <v>1346</v>
      </c>
      <c r="C7628" s="105" t="s">
        <v>17747</v>
      </c>
      <c r="D7628" s="87" t="s">
        <v>16555</v>
      </c>
      <c r="E7628" s="103">
        <v>18.41</v>
      </c>
    </row>
    <row r="7629" spans="2:5" ht="50.1" customHeight="1">
      <c r="B7629" s="100">
        <v>1345</v>
      </c>
      <c r="C7629" s="105" t="s">
        <v>17748</v>
      </c>
      <c r="D7629" s="87" t="s">
        <v>16555</v>
      </c>
      <c r="E7629" s="103">
        <v>29.83</v>
      </c>
    </row>
    <row r="7630" spans="2:5" ht="50.1" customHeight="1">
      <c r="B7630" s="87">
        <v>1344</v>
      </c>
      <c r="C7630" s="105" t="s">
        <v>17749</v>
      </c>
      <c r="D7630" s="87" t="s">
        <v>16560</v>
      </c>
      <c r="E7630" s="103">
        <v>32.08</v>
      </c>
    </row>
    <row r="7631" spans="2:5" ht="50.1" customHeight="1">
      <c r="B7631" s="87">
        <v>1342</v>
      </c>
      <c r="C7631" s="105" t="s">
        <v>17750</v>
      </c>
      <c r="D7631" s="87" t="s">
        <v>16560</v>
      </c>
      <c r="E7631" s="103">
        <v>56.71</v>
      </c>
    </row>
    <row r="7632" spans="2:5" ht="50.1" customHeight="1">
      <c r="B7632" s="87">
        <v>1347</v>
      </c>
      <c r="C7632" s="105" t="s">
        <v>17751</v>
      </c>
      <c r="D7632" s="87" t="s">
        <v>16555</v>
      </c>
      <c r="E7632" s="103">
        <v>22</v>
      </c>
    </row>
    <row r="7633" spans="2:5" ht="50.1" customHeight="1">
      <c r="B7633" s="87">
        <v>1349</v>
      </c>
      <c r="C7633" s="105" t="s">
        <v>17752</v>
      </c>
      <c r="D7633" s="87" t="s">
        <v>16560</v>
      </c>
      <c r="E7633" s="103">
        <v>80.87</v>
      </c>
    </row>
    <row r="7634" spans="2:5" ht="50.1" customHeight="1">
      <c r="B7634" s="87">
        <v>1350</v>
      </c>
      <c r="C7634" s="105" t="s">
        <v>17753</v>
      </c>
      <c r="D7634" s="87" t="s">
        <v>16560</v>
      </c>
      <c r="E7634" s="103">
        <v>33.159999999999997</v>
      </c>
    </row>
    <row r="7635" spans="2:5" ht="50.1" customHeight="1">
      <c r="B7635" s="87">
        <v>1357</v>
      </c>
      <c r="C7635" s="105" t="s">
        <v>17754</v>
      </c>
      <c r="D7635" s="87" t="s">
        <v>16560</v>
      </c>
      <c r="E7635" s="103">
        <v>42.24</v>
      </c>
    </row>
    <row r="7636" spans="2:5" ht="50.1" customHeight="1">
      <c r="B7636" s="87">
        <v>1355</v>
      </c>
      <c r="C7636" s="105" t="s">
        <v>17755</v>
      </c>
      <c r="D7636" s="87" t="s">
        <v>16555</v>
      </c>
      <c r="E7636" s="103">
        <v>19.440000000000001</v>
      </c>
    </row>
    <row r="7637" spans="2:5" ht="50.1" customHeight="1">
      <c r="B7637" s="87">
        <v>1358</v>
      </c>
      <c r="C7637" s="105" t="s">
        <v>17756</v>
      </c>
      <c r="D7637" s="87" t="s">
        <v>16555</v>
      </c>
      <c r="E7637" s="103">
        <v>22.52</v>
      </c>
    </row>
    <row r="7638" spans="2:5" ht="50.1" customHeight="1">
      <c r="B7638" s="87">
        <v>1359</v>
      </c>
      <c r="C7638" s="105" t="s">
        <v>17757</v>
      </c>
      <c r="D7638" s="87" t="s">
        <v>16560</v>
      </c>
      <c r="E7638" s="103">
        <v>65.260000000000005</v>
      </c>
    </row>
    <row r="7639" spans="2:5" ht="50.1" customHeight="1">
      <c r="B7639" s="100">
        <v>1351</v>
      </c>
      <c r="C7639" s="105" t="s">
        <v>17758</v>
      </c>
      <c r="D7639" s="87" t="s">
        <v>16560</v>
      </c>
      <c r="E7639" s="103">
        <v>21.03</v>
      </c>
    </row>
    <row r="7640" spans="2:5" ht="50.1" customHeight="1">
      <c r="B7640" s="100">
        <v>34659</v>
      </c>
      <c r="C7640" s="105" t="s">
        <v>17759</v>
      </c>
      <c r="D7640" s="87" t="s">
        <v>16555</v>
      </c>
      <c r="E7640" s="103">
        <v>26.95</v>
      </c>
    </row>
    <row r="7641" spans="2:5" ht="50.1" customHeight="1">
      <c r="B7641" s="100">
        <v>34514</v>
      </c>
      <c r="C7641" s="105" t="s">
        <v>17760</v>
      </c>
      <c r="D7641" s="87" t="s">
        <v>16555</v>
      </c>
      <c r="E7641" s="103">
        <v>29.85</v>
      </c>
    </row>
    <row r="7642" spans="2:5" ht="50.1" customHeight="1">
      <c r="B7642" s="87">
        <v>34660</v>
      </c>
      <c r="C7642" s="105" t="s">
        <v>17761</v>
      </c>
      <c r="D7642" s="87" t="s">
        <v>16555</v>
      </c>
      <c r="E7642" s="103">
        <v>37.880000000000003</v>
      </c>
    </row>
    <row r="7643" spans="2:5" ht="50.1" customHeight="1">
      <c r="B7643" s="100">
        <v>34661</v>
      </c>
      <c r="C7643" s="105" t="s">
        <v>17762</v>
      </c>
      <c r="D7643" s="87" t="s">
        <v>16555</v>
      </c>
      <c r="E7643" s="103">
        <v>54.41</v>
      </c>
    </row>
    <row r="7644" spans="2:5" ht="50.1" customHeight="1">
      <c r="B7644" s="100">
        <v>34667</v>
      </c>
      <c r="C7644" s="105" t="s">
        <v>17763</v>
      </c>
      <c r="D7644" s="87" t="s">
        <v>16555</v>
      </c>
      <c r="E7644" s="103">
        <v>19.7</v>
      </c>
    </row>
    <row r="7645" spans="2:5" ht="50.1" customHeight="1">
      <c r="B7645" s="100">
        <v>34668</v>
      </c>
      <c r="C7645" s="105" t="s">
        <v>17764</v>
      </c>
      <c r="D7645" s="87" t="s">
        <v>16555</v>
      </c>
      <c r="E7645" s="103">
        <v>25.75</v>
      </c>
    </row>
    <row r="7646" spans="2:5" ht="50.1" customHeight="1">
      <c r="B7646" s="100">
        <v>34741</v>
      </c>
      <c r="C7646" s="105" t="s">
        <v>17765</v>
      </c>
      <c r="D7646" s="87" t="s">
        <v>16555</v>
      </c>
      <c r="E7646" s="103">
        <v>28.33</v>
      </c>
    </row>
    <row r="7647" spans="2:5" ht="50.1" customHeight="1">
      <c r="B7647" s="100">
        <v>34664</v>
      </c>
      <c r="C7647" s="105" t="s">
        <v>17766</v>
      </c>
      <c r="D7647" s="87" t="s">
        <v>16555</v>
      </c>
      <c r="E7647" s="103">
        <v>30.91</v>
      </c>
    </row>
    <row r="7648" spans="2:5" ht="50.1" customHeight="1">
      <c r="B7648" s="100">
        <v>34665</v>
      </c>
      <c r="C7648" s="105" t="s">
        <v>17767</v>
      </c>
      <c r="D7648" s="87" t="s">
        <v>16555</v>
      </c>
      <c r="E7648" s="103">
        <v>38.380000000000003</v>
      </c>
    </row>
    <row r="7649" spans="2:5" ht="50.1" customHeight="1">
      <c r="B7649" s="100">
        <v>34666</v>
      </c>
      <c r="C7649" s="105" t="s">
        <v>17768</v>
      </c>
      <c r="D7649" s="87" t="s">
        <v>16555</v>
      </c>
      <c r="E7649" s="103">
        <v>57.97</v>
      </c>
    </row>
    <row r="7650" spans="2:5" ht="50.1" customHeight="1">
      <c r="B7650" s="100">
        <v>34669</v>
      </c>
      <c r="C7650" s="105" t="s">
        <v>17769</v>
      </c>
      <c r="D7650" s="87" t="s">
        <v>16555</v>
      </c>
      <c r="E7650" s="103">
        <v>21.25</v>
      </c>
    </row>
    <row r="7651" spans="2:5" ht="50.1" customHeight="1">
      <c r="B7651" s="100">
        <v>34670</v>
      </c>
      <c r="C7651" s="105" t="s">
        <v>17770</v>
      </c>
      <c r="D7651" s="87" t="s">
        <v>16555</v>
      </c>
      <c r="E7651" s="103">
        <v>25.99</v>
      </c>
    </row>
    <row r="7652" spans="2:5" ht="50.1" customHeight="1">
      <c r="B7652" s="100">
        <v>34671</v>
      </c>
      <c r="C7652" s="105" t="s">
        <v>17771</v>
      </c>
      <c r="D7652" s="87" t="s">
        <v>16555</v>
      </c>
      <c r="E7652" s="103">
        <v>21.7</v>
      </c>
    </row>
    <row r="7653" spans="2:5" ht="50.1" customHeight="1">
      <c r="B7653" s="100">
        <v>34672</v>
      </c>
      <c r="C7653" s="105" t="s">
        <v>17772</v>
      </c>
      <c r="D7653" s="87" t="s">
        <v>16555</v>
      </c>
      <c r="E7653" s="103">
        <v>22.88</v>
      </c>
    </row>
    <row r="7654" spans="2:5" ht="50.1" customHeight="1">
      <c r="B7654" s="100">
        <v>34673</v>
      </c>
      <c r="C7654" s="105" t="s">
        <v>17773</v>
      </c>
      <c r="D7654" s="87" t="s">
        <v>16555</v>
      </c>
      <c r="E7654" s="103">
        <v>27.92</v>
      </c>
    </row>
    <row r="7655" spans="2:5" ht="50.1" customHeight="1">
      <c r="B7655" s="100">
        <v>34674</v>
      </c>
      <c r="C7655" s="105" t="s">
        <v>17774</v>
      </c>
      <c r="D7655" s="87" t="s">
        <v>16555</v>
      </c>
      <c r="E7655" s="103">
        <v>37.119999999999997</v>
      </c>
    </row>
    <row r="7656" spans="2:5" ht="50.1" customHeight="1">
      <c r="B7656" s="100">
        <v>34675</v>
      </c>
      <c r="C7656" s="105" t="s">
        <v>17775</v>
      </c>
      <c r="D7656" s="87" t="s">
        <v>16555</v>
      </c>
      <c r="E7656" s="103">
        <v>45.25</v>
      </c>
    </row>
    <row r="7657" spans="2:5" ht="50.1" customHeight="1">
      <c r="B7657" s="100">
        <v>34676</v>
      </c>
      <c r="C7657" s="105" t="s">
        <v>17776</v>
      </c>
      <c r="D7657" s="87" t="s">
        <v>16555</v>
      </c>
      <c r="E7657" s="103">
        <v>13.03</v>
      </c>
    </row>
    <row r="7658" spans="2:5" ht="50.1" customHeight="1">
      <c r="B7658" s="100">
        <v>34677</v>
      </c>
      <c r="C7658" s="105" t="s">
        <v>17777</v>
      </c>
      <c r="D7658" s="87" t="s">
        <v>16555</v>
      </c>
      <c r="E7658" s="103">
        <v>17.510000000000002</v>
      </c>
    </row>
    <row r="7659" spans="2:5" ht="50.1" customHeight="1">
      <c r="B7659" s="100">
        <v>40623</v>
      </c>
      <c r="C7659" s="105" t="s">
        <v>17778</v>
      </c>
      <c r="D7659" s="87" t="s">
        <v>6335</v>
      </c>
      <c r="E7659" s="103">
        <v>32.96</v>
      </c>
    </row>
    <row r="7660" spans="2:5" ht="50.1" customHeight="1">
      <c r="B7660" s="100">
        <v>11112</v>
      </c>
      <c r="C7660" s="105" t="s">
        <v>17779</v>
      </c>
      <c r="D7660" s="87" t="s">
        <v>16617</v>
      </c>
      <c r="E7660" s="103">
        <v>23.69</v>
      </c>
    </row>
    <row r="7661" spans="2:5" ht="50.1" customHeight="1">
      <c r="B7661" s="100">
        <v>11115</v>
      </c>
      <c r="C7661" s="105" t="s">
        <v>17780</v>
      </c>
      <c r="D7661" s="87" t="s">
        <v>16566</v>
      </c>
      <c r="E7661" s="103">
        <v>10.96</v>
      </c>
    </row>
    <row r="7662" spans="2:5" ht="50.1" customHeight="1">
      <c r="B7662" s="100">
        <v>11113</v>
      </c>
      <c r="C7662" s="105" t="s">
        <v>17781</v>
      </c>
      <c r="D7662" s="87" t="s">
        <v>16617</v>
      </c>
      <c r="E7662" s="103">
        <v>23.69</v>
      </c>
    </row>
    <row r="7663" spans="2:5" ht="50.1" customHeight="1">
      <c r="B7663" s="100">
        <v>11114</v>
      </c>
      <c r="C7663" s="105" t="s">
        <v>17782</v>
      </c>
      <c r="D7663" s="87" t="s">
        <v>16566</v>
      </c>
      <c r="E7663" s="103">
        <v>18.22</v>
      </c>
    </row>
    <row r="7664" spans="2:5" ht="50.1" customHeight="1">
      <c r="B7664" s="100">
        <v>12083</v>
      </c>
      <c r="C7664" s="105" t="s">
        <v>17783</v>
      </c>
      <c r="D7664" s="87" t="s">
        <v>16560</v>
      </c>
      <c r="E7664" s="103">
        <v>635.51</v>
      </c>
    </row>
    <row r="7665" spans="2:5" ht="50.1" customHeight="1">
      <c r="B7665" s="100">
        <v>12081</v>
      </c>
      <c r="C7665" s="105" t="s">
        <v>17784</v>
      </c>
      <c r="D7665" s="87" t="s">
        <v>16560</v>
      </c>
      <c r="E7665" s="103">
        <v>214.91</v>
      </c>
    </row>
    <row r="7666" spans="2:5" ht="50.1" customHeight="1">
      <c r="B7666" s="100">
        <v>12082</v>
      </c>
      <c r="C7666" s="105" t="s">
        <v>17785</v>
      </c>
      <c r="D7666" s="87" t="s">
        <v>16560</v>
      </c>
      <c r="E7666" s="103">
        <v>337.76</v>
      </c>
    </row>
    <row r="7667" spans="2:5" ht="50.1" customHeight="1">
      <c r="B7667" s="100">
        <v>13354</v>
      </c>
      <c r="C7667" s="105" t="s">
        <v>17786</v>
      </c>
      <c r="D7667" s="87" t="s">
        <v>16560</v>
      </c>
      <c r="E7667" s="103">
        <v>504.44</v>
      </c>
    </row>
    <row r="7668" spans="2:5" ht="50.1" customHeight="1">
      <c r="B7668" s="100">
        <v>14057</v>
      </c>
      <c r="C7668" s="105" t="s">
        <v>17787</v>
      </c>
      <c r="D7668" s="87" t="s">
        <v>16560</v>
      </c>
      <c r="E7668" s="103">
        <v>281.64</v>
      </c>
    </row>
    <row r="7669" spans="2:5" ht="50.1" customHeight="1">
      <c r="B7669" s="100">
        <v>14058</v>
      </c>
      <c r="C7669" s="105" t="s">
        <v>17788</v>
      </c>
      <c r="D7669" s="87" t="s">
        <v>16560</v>
      </c>
      <c r="E7669" s="103">
        <v>444.28</v>
      </c>
    </row>
    <row r="7670" spans="2:5" ht="50.1" customHeight="1">
      <c r="B7670" s="87">
        <v>20971</v>
      </c>
      <c r="C7670" s="105" t="s">
        <v>17789</v>
      </c>
      <c r="D7670" s="87" t="s">
        <v>16560</v>
      </c>
      <c r="E7670" s="103">
        <v>9.52</v>
      </c>
    </row>
    <row r="7671" spans="2:5" ht="50.1" customHeight="1">
      <c r="B7671" s="100">
        <v>5047</v>
      </c>
      <c r="C7671" s="105" t="s">
        <v>17790</v>
      </c>
      <c r="D7671" s="87" t="s">
        <v>16560</v>
      </c>
      <c r="E7671" s="103">
        <v>302.69</v>
      </c>
    </row>
    <row r="7672" spans="2:5" ht="50.1" customHeight="1">
      <c r="B7672" s="100">
        <v>13369</v>
      </c>
      <c r="C7672" s="105" t="s">
        <v>17791</v>
      </c>
      <c r="D7672" s="87" t="s">
        <v>16560</v>
      </c>
      <c r="E7672" s="103">
        <v>328.34</v>
      </c>
    </row>
    <row r="7673" spans="2:5" ht="50.1" customHeight="1">
      <c r="B7673" s="100">
        <v>13370</v>
      </c>
      <c r="C7673" s="105" t="s">
        <v>17792</v>
      </c>
      <c r="D7673" s="87" t="s">
        <v>16560</v>
      </c>
      <c r="E7673" s="103">
        <v>455.16</v>
      </c>
    </row>
    <row r="7674" spans="2:5" ht="50.1" customHeight="1">
      <c r="B7674" s="100">
        <v>13279</v>
      </c>
      <c r="C7674" s="105" t="s">
        <v>17793</v>
      </c>
      <c r="D7674" s="87" t="s">
        <v>16617</v>
      </c>
      <c r="E7674" s="103">
        <v>12.43</v>
      </c>
    </row>
    <row r="7675" spans="2:5" ht="50.1" customHeight="1">
      <c r="B7675" s="100">
        <v>11977</v>
      </c>
      <c r="C7675" s="105" t="s">
        <v>17794</v>
      </c>
      <c r="D7675" s="87" t="s">
        <v>16560</v>
      </c>
      <c r="E7675" s="104">
        <v>6.44</v>
      </c>
    </row>
    <row r="7676" spans="2:5" ht="50.1" customHeight="1">
      <c r="B7676" s="100">
        <v>11975</v>
      </c>
      <c r="C7676" s="105" t="s">
        <v>17795</v>
      </c>
      <c r="D7676" s="87" t="s">
        <v>16560</v>
      </c>
      <c r="E7676" s="104">
        <v>14.11</v>
      </c>
    </row>
    <row r="7677" spans="2:5" ht="50.1" customHeight="1">
      <c r="B7677" s="100">
        <v>39746</v>
      </c>
      <c r="C7677" s="105" t="s">
        <v>17796</v>
      </c>
      <c r="D7677" s="87" t="s">
        <v>16560</v>
      </c>
      <c r="E7677" s="104">
        <v>157.1</v>
      </c>
    </row>
    <row r="7678" spans="2:5" ht="50.1" customHeight="1">
      <c r="B7678" s="100">
        <v>11976</v>
      </c>
      <c r="C7678" s="105" t="s">
        <v>17797</v>
      </c>
      <c r="D7678" s="87" t="s">
        <v>16560</v>
      </c>
      <c r="E7678" s="104">
        <v>0.72</v>
      </c>
    </row>
    <row r="7679" spans="2:5" ht="50.1" customHeight="1">
      <c r="B7679" s="100">
        <v>1368</v>
      </c>
      <c r="C7679" s="105" t="s">
        <v>17798</v>
      </c>
      <c r="D7679" s="87" t="s">
        <v>16560</v>
      </c>
      <c r="E7679" s="104">
        <v>55.4</v>
      </c>
    </row>
    <row r="7680" spans="2:5" ht="50.1" customHeight="1">
      <c r="B7680" s="100">
        <v>1367</v>
      </c>
      <c r="C7680" s="105" t="s">
        <v>17799</v>
      </c>
      <c r="D7680" s="87" t="s">
        <v>16560</v>
      </c>
      <c r="E7680" s="104">
        <v>179.2</v>
      </c>
    </row>
    <row r="7681" spans="2:5" ht="50.1" customHeight="1">
      <c r="B7681" s="100">
        <v>7608</v>
      </c>
      <c r="C7681" s="105" t="s">
        <v>17800</v>
      </c>
      <c r="D7681" s="87" t="s">
        <v>16560</v>
      </c>
      <c r="E7681" s="104">
        <v>3.99</v>
      </c>
    </row>
    <row r="7682" spans="2:5" ht="50.1" customHeight="1">
      <c r="B7682" s="100">
        <v>41900</v>
      </c>
      <c r="C7682" s="105" t="s">
        <v>17801</v>
      </c>
      <c r="D7682" s="87" t="s">
        <v>16617</v>
      </c>
      <c r="E7682" s="104">
        <v>3.25</v>
      </c>
    </row>
    <row r="7683" spans="2:5" ht="50.1" customHeight="1">
      <c r="B7683" s="100">
        <v>41899</v>
      </c>
      <c r="C7683" s="105" t="s">
        <v>17802</v>
      </c>
      <c r="D7683" s="87" t="s">
        <v>17676</v>
      </c>
      <c r="E7683" s="104">
        <v>3280.74</v>
      </c>
    </row>
    <row r="7684" spans="2:5" ht="50.1" customHeight="1">
      <c r="B7684" s="100">
        <v>1380</v>
      </c>
      <c r="C7684" s="105" t="s">
        <v>17803</v>
      </c>
      <c r="D7684" s="87" t="s">
        <v>16617</v>
      </c>
      <c r="E7684" s="104">
        <v>2.1800000000000002</v>
      </c>
    </row>
    <row r="7685" spans="2:5" ht="50.1" customHeight="1">
      <c r="B7685" s="100">
        <v>1375</v>
      </c>
      <c r="C7685" s="105" t="s">
        <v>17804</v>
      </c>
      <c r="D7685" s="87" t="s">
        <v>16617</v>
      </c>
      <c r="E7685" s="104">
        <v>8.82</v>
      </c>
    </row>
    <row r="7686" spans="2:5" ht="50.1" customHeight="1">
      <c r="B7686" s="100">
        <v>1379</v>
      </c>
      <c r="C7686" s="105" t="s">
        <v>17805</v>
      </c>
      <c r="D7686" s="87" t="s">
        <v>16617</v>
      </c>
      <c r="E7686" s="103">
        <v>0.37</v>
      </c>
    </row>
    <row r="7687" spans="2:5" ht="50.1" customHeight="1">
      <c r="B7687" s="100">
        <v>10511</v>
      </c>
      <c r="C7687" s="105" t="s">
        <v>17806</v>
      </c>
      <c r="D7687" s="87" t="s">
        <v>17807</v>
      </c>
      <c r="E7687" s="104">
        <v>18.649999999999999</v>
      </c>
    </row>
    <row r="7688" spans="2:5" ht="50.1" customHeight="1">
      <c r="B7688" s="100">
        <v>13284</v>
      </c>
      <c r="C7688" s="105" t="s">
        <v>17808</v>
      </c>
      <c r="D7688" s="87" t="s">
        <v>16617</v>
      </c>
      <c r="E7688" s="104">
        <v>0.31</v>
      </c>
    </row>
    <row r="7689" spans="2:5" ht="50.1" customHeight="1">
      <c r="B7689" s="100">
        <v>25974</v>
      </c>
      <c r="C7689" s="105" t="s">
        <v>17809</v>
      </c>
      <c r="D7689" s="87" t="s">
        <v>16617</v>
      </c>
      <c r="E7689" s="104">
        <v>1.25</v>
      </c>
    </row>
    <row r="7690" spans="2:5" ht="50.1" customHeight="1">
      <c r="B7690" s="100">
        <v>1382</v>
      </c>
      <c r="C7690" s="105" t="s">
        <v>17810</v>
      </c>
      <c r="D7690" s="87" t="s">
        <v>17807</v>
      </c>
      <c r="E7690" s="104">
        <v>17.97</v>
      </c>
    </row>
    <row r="7691" spans="2:5" ht="50.1" customHeight="1">
      <c r="B7691" s="100">
        <v>34753</v>
      </c>
      <c r="C7691" s="105" t="s">
        <v>17811</v>
      </c>
      <c r="D7691" s="87" t="s">
        <v>16617</v>
      </c>
      <c r="E7691" s="103">
        <v>0.35</v>
      </c>
    </row>
    <row r="7692" spans="2:5" ht="50.1" customHeight="1">
      <c r="B7692" s="100">
        <v>420</v>
      </c>
      <c r="C7692" s="105" t="s">
        <v>17812</v>
      </c>
      <c r="D7692" s="87" t="s">
        <v>16560</v>
      </c>
      <c r="E7692" s="103">
        <v>20.309999999999999</v>
      </c>
    </row>
    <row r="7693" spans="2:5" ht="50.1" customHeight="1">
      <c r="B7693" s="100">
        <v>12327</v>
      </c>
      <c r="C7693" s="105" t="s">
        <v>17813</v>
      </c>
      <c r="D7693" s="87" t="s">
        <v>16560</v>
      </c>
      <c r="E7693" s="103">
        <v>24.19</v>
      </c>
    </row>
    <row r="7694" spans="2:5" ht="50.1" customHeight="1">
      <c r="B7694" s="100">
        <v>36148</v>
      </c>
      <c r="C7694" s="105" t="s">
        <v>17814</v>
      </c>
      <c r="D7694" s="87" t="s">
        <v>16560</v>
      </c>
      <c r="E7694" s="103">
        <v>54.48</v>
      </c>
    </row>
    <row r="7695" spans="2:5" ht="50.1" customHeight="1">
      <c r="B7695" s="100">
        <v>12329</v>
      </c>
      <c r="C7695" s="105" t="s">
        <v>17815</v>
      </c>
      <c r="D7695" s="87" t="s">
        <v>16617</v>
      </c>
      <c r="E7695" s="103">
        <v>61.27</v>
      </c>
    </row>
    <row r="7696" spans="2:5" ht="50.1" customHeight="1">
      <c r="B7696" s="100">
        <v>1339</v>
      </c>
      <c r="C7696" s="105" t="s">
        <v>17816</v>
      </c>
      <c r="D7696" s="87" t="s">
        <v>16617</v>
      </c>
      <c r="E7696" s="103">
        <v>29.37</v>
      </c>
    </row>
    <row r="7697" spans="2:5" ht="50.1" customHeight="1">
      <c r="B7697" s="100">
        <v>11849</v>
      </c>
      <c r="C7697" s="105" t="s">
        <v>17817</v>
      </c>
      <c r="D7697" s="87" t="s">
        <v>6333</v>
      </c>
      <c r="E7697" s="103">
        <v>16.600000000000001</v>
      </c>
    </row>
    <row r="7698" spans="2:5" ht="50.1" customHeight="1">
      <c r="B7698" s="100">
        <v>37418</v>
      </c>
      <c r="C7698" s="105" t="s">
        <v>17818</v>
      </c>
      <c r="D7698" s="87" t="s">
        <v>16560</v>
      </c>
      <c r="E7698" s="103">
        <v>12.93</v>
      </c>
    </row>
    <row r="7699" spans="2:5" ht="50.1" customHeight="1">
      <c r="B7699" s="100">
        <v>37419</v>
      </c>
      <c r="C7699" s="105" t="s">
        <v>17819</v>
      </c>
      <c r="D7699" s="87" t="s">
        <v>16560</v>
      </c>
      <c r="E7699" s="103">
        <v>13.28</v>
      </c>
    </row>
    <row r="7700" spans="2:5" ht="50.1" customHeight="1">
      <c r="B7700" s="100">
        <v>1427</v>
      </c>
      <c r="C7700" s="105" t="s">
        <v>17820</v>
      </c>
      <c r="D7700" s="87" t="s">
        <v>16560</v>
      </c>
      <c r="E7700" s="103">
        <v>14.19</v>
      </c>
    </row>
    <row r="7701" spans="2:5" ht="50.1" customHeight="1">
      <c r="B7701" s="100">
        <v>1402</v>
      </c>
      <c r="C7701" s="105" t="s">
        <v>17821</v>
      </c>
      <c r="D7701" s="87" t="s">
        <v>16560</v>
      </c>
      <c r="E7701" s="103">
        <v>4.91</v>
      </c>
    </row>
    <row r="7702" spans="2:5" ht="50.1" customHeight="1">
      <c r="B7702" s="100">
        <v>1420</v>
      </c>
      <c r="C7702" s="105" t="s">
        <v>17822</v>
      </c>
      <c r="D7702" s="87" t="s">
        <v>16560</v>
      </c>
      <c r="E7702" s="103">
        <v>6.31</v>
      </c>
    </row>
    <row r="7703" spans="2:5" ht="50.1" customHeight="1">
      <c r="B7703" s="100">
        <v>1419</v>
      </c>
      <c r="C7703" s="105" t="s">
        <v>17823</v>
      </c>
      <c r="D7703" s="87" t="s">
        <v>16560</v>
      </c>
      <c r="E7703" s="103">
        <v>7.63</v>
      </c>
    </row>
    <row r="7704" spans="2:5" ht="50.1" customHeight="1">
      <c r="B7704" s="100">
        <v>1414</v>
      </c>
      <c r="C7704" s="105" t="s">
        <v>17824</v>
      </c>
      <c r="D7704" s="87" t="s">
        <v>16560</v>
      </c>
      <c r="E7704" s="103">
        <v>7.46</v>
      </c>
    </row>
    <row r="7705" spans="2:5" ht="50.1" customHeight="1">
      <c r="B7705" s="100">
        <v>1413</v>
      </c>
      <c r="C7705" s="105" t="s">
        <v>17825</v>
      </c>
      <c r="D7705" s="87" t="s">
        <v>16560</v>
      </c>
      <c r="E7705" s="103">
        <v>11.02</v>
      </c>
    </row>
    <row r="7706" spans="2:5" ht="50.1" customHeight="1">
      <c r="B7706" s="100">
        <v>1412</v>
      </c>
      <c r="C7706" s="105" t="s">
        <v>17826</v>
      </c>
      <c r="D7706" s="87" t="s">
        <v>16560</v>
      </c>
      <c r="E7706" s="103">
        <v>9.34</v>
      </c>
    </row>
    <row r="7707" spans="2:5" ht="50.1" customHeight="1">
      <c r="B7707" s="100">
        <v>1411</v>
      </c>
      <c r="C7707" s="105" t="s">
        <v>17827</v>
      </c>
      <c r="D7707" s="87" t="s">
        <v>16560</v>
      </c>
      <c r="E7707" s="103">
        <v>16.989999999999998</v>
      </c>
    </row>
    <row r="7708" spans="2:5" ht="50.1" customHeight="1">
      <c r="B7708" s="100">
        <v>1406</v>
      </c>
      <c r="C7708" s="105" t="s">
        <v>17828</v>
      </c>
      <c r="D7708" s="87" t="s">
        <v>16560</v>
      </c>
      <c r="E7708" s="103">
        <v>11.27</v>
      </c>
    </row>
    <row r="7709" spans="2:5" ht="50.1" customHeight="1">
      <c r="B7709" s="100">
        <v>1407</v>
      </c>
      <c r="C7709" s="105" t="s">
        <v>17829</v>
      </c>
      <c r="D7709" s="87" t="s">
        <v>16560</v>
      </c>
      <c r="E7709" s="103">
        <v>14.05</v>
      </c>
    </row>
    <row r="7710" spans="2:5" ht="50.1" customHeight="1">
      <c r="B7710" s="100">
        <v>1404</v>
      </c>
      <c r="C7710" s="105" t="s">
        <v>17830</v>
      </c>
      <c r="D7710" s="87" t="s">
        <v>16560</v>
      </c>
      <c r="E7710" s="103">
        <v>14.94</v>
      </c>
    </row>
    <row r="7711" spans="2:5" ht="50.1" customHeight="1">
      <c r="B7711" s="100">
        <v>11281</v>
      </c>
      <c r="C7711" s="105" t="s">
        <v>17831</v>
      </c>
      <c r="D7711" s="87" t="s">
        <v>16560</v>
      </c>
      <c r="E7711" s="103">
        <v>10577.49</v>
      </c>
    </row>
    <row r="7712" spans="2:5" ht="50.1" customHeight="1">
      <c r="B7712" s="100">
        <v>1442</v>
      </c>
      <c r="C7712" s="105" t="s">
        <v>22386</v>
      </c>
      <c r="D7712" s="87" t="s">
        <v>16560</v>
      </c>
      <c r="E7712" s="103">
        <v>8879.7199999999993</v>
      </c>
    </row>
    <row r="7713" spans="2:5" ht="50.1" customHeight="1">
      <c r="B7713" s="100">
        <v>13457</v>
      </c>
      <c r="C7713" s="105" t="s">
        <v>22387</v>
      </c>
      <c r="D7713" s="87" t="s">
        <v>16560</v>
      </c>
      <c r="E7713" s="103">
        <v>7664.84</v>
      </c>
    </row>
    <row r="7714" spans="2:5" ht="50.1" customHeight="1">
      <c r="B7714" s="100">
        <v>40699</v>
      </c>
      <c r="C7714" s="105" t="s">
        <v>17832</v>
      </c>
      <c r="D7714" s="87" t="s">
        <v>16560</v>
      </c>
      <c r="E7714" s="103">
        <v>5925.22</v>
      </c>
    </row>
    <row r="7715" spans="2:5" ht="50.1" customHeight="1">
      <c r="B7715" s="100">
        <v>40701</v>
      </c>
      <c r="C7715" s="105" t="s">
        <v>17833</v>
      </c>
      <c r="D7715" s="87" t="s">
        <v>16560</v>
      </c>
      <c r="E7715" s="103">
        <v>104765.97</v>
      </c>
    </row>
    <row r="7716" spans="2:5" ht="50.1" customHeight="1">
      <c r="B7716" s="100">
        <v>40700</v>
      </c>
      <c r="C7716" s="105" t="s">
        <v>17834</v>
      </c>
      <c r="D7716" s="87" t="s">
        <v>16560</v>
      </c>
      <c r="E7716" s="103">
        <v>13793.13</v>
      </c>
    </row>
    <row r="7717" spans="2:5" ht="50.1" customHeight="1">
      <c r="B7717" s="100">
        <v>13458</v>
      </c>
      <c r="C7717" s="105" t="s">
        <v>17835</v>
      </c>
      <c r="D7717" s="87" t="s">
        <v>16560</v>
      </c>
      <c r="E7717" s="103">
        <v>13106.88</v>
      </c>
    </row>
    <row r="7718" spans="2:5" ht="50.1" customHeight="1">
      <c r="B7718" s="100">
        <v>36524</v>
      </c>
      <c r="C7718" s="105" t="s">
        <v>17836</v>
      </c>
      <c r="D7718" s="87" t="s">
        <v>16560</v>
      </c>
      <c r="E7718" s="103">
        <v>86280.46</v>
      </c>
    </row>
    <row r="7719" spans="2:5" ht="50.1" customHeight="1">
      <c r="B7719" s="100">
        <v>36526</v>
      </c>
      <c r="C7719" s="105" t="s">
        <v>17837</v>
      </c>
      <c r="D7719" s="87" t="s">
        <v>16560</v>
      </c>
      <c r="E7719" s="103">
        <v>69528.3</v>
      </c>
    </row>
    <row r="7720" spans="2:5" ht="50.1" customHeight="1">
      <c r="B7720" s="100">
        <v>36523</v>
      </c>
      <c r="C7720" s="105" t="s">
        <v>17838</v>
      </c>
      <c r="D7720" s="87" t="s">
        <v>16560</v>
      </c>
      <c r="E7720" s="103">
        <v>148850.72</v>
      </c>
    </row>
    <row r="7721" spans="2:5" ht="50.1" customHeight="1">
      <c r="B7721" s="100">
        <v>36527</v>
      </c>
      <c r="C7721" s="105" t="s">
        <v>17839</v>
      </c>
      <c r="D7721" s="87" t="s">
        <v>16560</v>
      </c>
      <c r="E7721" s="103">
        <v>161682.54</v>
      </c>
    </row>
    <row r="7722" spans="2:5" ht="50.1" customHeight="1">
      <c r="B7722" s="100">
        <v>13803</v>
      </c>
      <c r="C7722" s="105" t="s">
        <v>17840</v>
      </c>
      <c r="D7722" s="87" t="s">
        <v>16560</v>
      </c>
      <c r="E7722" s="103">
        <v>58463</v>
      </c>
    </row>
    <row r="7723" spans="2:5" ht="50.1" customHeight="1">
      <c r="B7723" s="87">
        <v>38642</v>
      </c>
      <c r="C7723" s="105" t="s">
        <v>17841</v>
      </c>
      <c r="D7723" s="87" t="s">
        <v>16560</v>
      </c>
      <c r="E7723" s="103">
        <v>37643.839999999997</v>
      </c>
    </row>
    <row r="7724" spans="2:5" ht="50.1" customHeight="1">
      <c r="B7724" s="100">
        <v>36522</v>
      </c>
      <c r="C7724" s="105" t="s">
        <v>17842</v>
      </c>
      <c r="D7724" s="87" t="s">
        <v>16560</v>
      </c>
      <c r="E7724" s="103">
        <v>43779.34</v>
      </c>
    </row>
    <row r="7725" spans="2:5" ht="50.1" customHeight="1">
      <c r="B7725" s="100">
        <v>36525</v>
      </c>
      <c r="C7725" s="105" t="s">
        <v>17843</v>
      </c>
      <c r="D7725" s="87" t="s">
        <v>16560</v>
      </c>
      <c r="E7725" s="103">
        <v>58630.76</v>
      </c>
    </row>
    <row r="7726" spans="2:5" ht="50.1" customHeight="1">
      <c r="B7726" s="87">
        <v>41991</v>
      </c>
      <c r="C7726" s="105" t="s">
        <v>17844</v>
      </c>
      <c r="D7726" s="87" t="s">
        <v>16560</v>
      </c>
      <c r="E7726" s="103">
        <v>2166.4899999999998</v>
      </c>
    </row>
    <row r="7727" spans="2:5" ht="50.1" customHeight="1">
      <c r="B7727" s="87">
        <v>34348</v>
      </c>
      <c r="C7727" s="105" t="s">
        <v>17845</v>
      </c>
      <c r="D7727" s="87" t="s">
        <v>16566</v>
      </c>
      <c r="E7727" s="103">
        <v>28.37</v>
      </c>
    </row>
    <row r="7728" spans="2:5" ht="50.1" customHeight="1">
      <c r="B7728" s="87">
        <v>34347</v>
      </c>
      <c r="C7728" s="105" t="s">
        <v>17846</v>
      </c>
      <c r="D7728" s="87" t="s">
        <v>16566</v>
      </c>
      <c r="E7728" s="103">
        <v>14.66</v>
      </c>
    </row>
    <row r="7729" spans="2:5" ht="50.1" customHeight="1">
      <c r="B7729" s="100">
        <v>11146</v>
      </c>
      <c r="C7729" s="105" t="s">
        <v>17847</v>
      </c>
      <c r="D7729" s="87" t="s">
        <v>16742</v>
      </c>
      <c r="E7729" s="103">
        <v>265.26</v>
      </c>
    </row>
    <row r="7730" spans="2:5" ht="50.1" customHeight="1">
      <c r="B7730" s="87">
        <v>11147</v>
      </c>
      <c r="C7730" s="105" t="s">
        <v>17848</v>
      </c>
      <c r="D7730" s="87" t="s">
        <v>16742</v>
      </c>
      <c r="E7730" s="103">
        <v>275.08</v>
      </c>
    </row>
    <row r="7731" spans="2:5" ht="50.1" customHeight="1">
      <c r="B7731" s="87">
        <v>34872</v>
      </c>
      <c r="C7731" s="105" t="s">
        <v>17849</v>
      </c>
      <c r="D7731" s="87" t="s">
        <v>16742</v>
      </c>
      <c r="E7731" s="103">
        <v>284.91000000000003</v>
      </c>
    </row>
    <row r="7732" spans="2:5" ht="50.1" customHeight="1">
      <c r="B7732" s="100">
        <v>34491</v>
      </c>
      <c r="C7732" s="105" t="s">
        <v>17850</v>
      </c>
      <c r="D7732" s="87" t="s">
        <v>16742</v>
      </c>
      <c r="E7732" s="103">
        <v>290.67</v>
      </c>
    </row>
    <row r="7733" spans="2:5" ht="50.1" customHeight="1">
      <c r="B7733" s="87">
        <v>34770</v>
      </c>
      <c r="C7733" s="105" t="s">
        <v>17851</v>
      </c>
      <c r="D7733" s="87" t="s">
        <v>17676</v>
      </c>
      <c r="E7733" s="103">
        <v>327.55</v>
      </c>
    </row>
    <row r="7734" spans="2:5" ht="50.1" customHeight="1">
      <c r="B7734" s="87">
        <v>1518</v>
      </c>
      <c r="C7734" s="105" t="s">
        <v>17852</v>
      </c>
      <c r="D7734" s="87" t="s">
        <v>17676</v>
      </c>
      <c r="E7734" s="103">
        <v>353.5</v>
      </c>
    </row>
    <row r="7735" spans="2:5" ht="50.1" customHeight="1">
      <c r="B7735" s="100">
        <v>41965</v>
      </c>
      <c r="C7735" s="105" t="s">
        <v>17853</v>
      </c>
      <c r="D7735" s="87" t="s">
        <v>17676</v>
      </c>
      <c r="E7735" s="103">
        <v>342.47</v>
      </c>
    </row>
    <row r="7736" spans="2:5" ht="50.1" customHeight="1">
      <c r="B7736" s="100">
        <v>34492</v>
      </c>
      <c r="C7736" s="105" t="s">
        <v>17854</v>
      </c>
      <c r="D7736" s="87" t="s">
        <v>16742</v>
      </c>
      <c r="E7736" s="103">
        <v>240.7</v>
      </c>
    </row>
    <row r="7737" spans="2:5" ht="50.1" customHeight="1">
      <c r="B7737" s="100">
        <v>1524</v>
      </c>
      <c r="C7737" s="105" t="s">
        <v>17855</v>
      </c>
      <c r="D7737" s="87" t="s">
        <v>16742</v>
      </c>
      <c r="E7737" s="103">
        <v>280</v>
      </c>
    </row>
    <row r="7738" spans="2:5" ht="50.1" customHeight="1">
      <c r="B7738" s="100">
        <v>38404</v>
      </c>
      <c r="C7738" s="105" t="s">
        <v>17856</v>
      </c>
      <c r="D7738" s="87" t="s">
        <v>16742</v>
      </c>
      <c r="E7738" s="103">
        <v>295.52999999999997</v>
      </c>
    </row>
    <row r="7739" spans="2:5" ht="50.1" customHeight="1">
      <c r="B7739" s="100">
        <v>39849</v>
      </c>
      <c r="C7739" s="105" t="s">
        <v>17857</v>
      </c>
      <c r="D7739" s="87" t="s">
        <v>16742</v>
      </c>
      <c r="E7739" s="103">
        <v>294.89</v>
      </c>
    </row>
    <row r="7740" spans="2:5" ht="50.1" customHeight="1">
      <c r="B7740" s="100">
        <v>38464</v>
      </c>
      <c r="C7740" s="105" t="s">
        <v>17858</v>
      </c>
      <c r="D7740" s="87" t="s">
        <v>16742</v>
      </c>
      <c r="E7740" s="103">
        <v>357</v>
      </c>
    </row>
    <row r="7741" spans="2:5" ht="50.1" customHeight="1">
      <c r="B7741" s="100">
        <v>34493</v>
      </c>
      <c r="C7741" s="105" t="s">
        <v>17859</v>
      </c>
      <c r="D7741" s="87" t="s">
        <v>16742</v>
      </c>
      <c r="E7741" s="103">
        <v>250.03</v>
      </c>
    </row>
    <row r="7742" spans="2:5" ht="50.1" customHeight="1">
      <c r="B7742" s="100">
        <v>1527</v>
      </c>
      <c r="C7742" s="105" t="s">
        <v>17860</v>
      </c>
      <c r="D7742" s="87" t="s">
        <v>16742</v>
      </c>
      <c r="E7742" s="103">
        <v>291.77999999999997</v>
      </c>
    </row>
    <row r="7743" spans="2:5" ht="50.1" customHeight="1">
      <c r="B7743" s="100">
        <v>38405</v>
      </c>
      <c r="C7743" s="105" t="s">
        <v>17861</v>
      </c>
      <c r="D7743" s="87" t="s">
        <v>16742</v>
      </c>
      <c r="E7743" s="103">
        <v>313.26</v>
      </c>
    </row>
    <row r="7744" spans="2:5" ht="50.1" customHeight="1">
      <c r="B7744" s="100">
        <v>38408</v>
      </c>
      <c r="C7744" s="105" t="s">
        <v>17862</v>
      </c>
      <c r="D7744" s="87" t="s">
        <v>16742</v>
      </c>
      <c r="E7744" s="103">
        <v>325.74</v>
      </c>
    </row>
    <row r="7745" spans="2:5" ht="50.1" customHeight="1">
      <c r="B7745" s="100">
        <v>34494</v>
      </c>
      <c r="C7745" s="105" t="s">
        <v>17863</v>
      </c>
      <c r="D7745" s="87" t="s">
        <v>16742</v>
      </c>
      <c r="E7745" s="103">
        <v>261.13</v>
      </c>
    </row>
    <row r="7746" spans="2:5" ht="50.1" customHeight="1">
      <c r="B7746" s="87">
        <v>1525</v>
      </c>
      <c r="C7746" s="105" t="s">
        <v>17864</v>
      </c>
      <c r="D7746" s="87" t="s">
        <v>16742</v>
      </c>
      <c r="E7746" s="103">
        <v>301.61</v>
      </c>
    </row>
    <row r="7747" spans="2:5" ht="50.1" customHeight="1">
      <c r="B7747" s="87">
        <v>38406</v>
      </c>
      <c r="C7747" s="105" t="s">
        <v>17865</v>
      </c>
      <c r="D7747" s="87" t="s">
        <v>16742</v>
      </c>
      <c r="E7747" s="103">
        <v>329.14</v>
      </c>
    </row>
    <row r="7748" spans="2:5" ht="50.1" customHeight="1">
      <c r="B7748" s="100">
        <v>38409</v>
      </c>
      <c r="C7748" s="105" t="s">
        <v>17866</v>
      </c>
      <c r="D7748" s="87" t="s">
        <v>16742</v>
      </c>
      <c r="E7748" s="103">
        <v>351.12</v>
      </c>
    </row>
    <row r="7749" spans="2:5" ht="50.1" customHeight="1">
      <c r="B7749" s="100">
        <v>34495</v>
      </c>
      <c r="C7749" s="105" t="s">
        <v>17867</v>
      </c>
      <c r="D7749" s="87" t="s">
        <v>16742</v>
      </c>
      <c r="E7749" s="103">
        <v>272.27999999999997</v>
      </c>
    </row>
    <row r="7750" spans="2:5" ht="50.1" customHeight="1">
      <c r="B7750" s="100">
        <v>11145</v>
      </c>
      <c r="C7750" s="105" t="s">
        <v>17868</v>
      </c>
      <c r="D7750" s="87" t="s">
        <v>16742</v>
      </c>
      <c r="E7750" s="103">
        <v>312.42</v>
      </c>
    </row>
    <row r="7751" spans="2:5" ht="50.1" customHeight="1">
      <c r="B7751" s="100">
        <v>34496</v>
      </c>
      <c r="C7751" s="105" t="s">
        <v>17869</v>
      </c>
      <c r="D7751" s="87" t="s">
        <v>16742</v>
      </c>
      <c r="E7751" s="103">
        <v>284.42</v>
      </c>
    </row>
    <row r="7752" spans="2:5" ht="50.1" customHeight="1">
      <c r="B7752" s="100">
        <v>34479</v>
      </c>
      <c r="C7752" s="105" t="s">
        <v>17870</v>
      </c>
      <c r="D7752" s="87" t="s">
        <v>16742</v>
      </c>
      <c r="E7752" s="103">
        <v>324.20999999999998</v>
      </c>
    </row>
    <row r="7753" spans="2:5" ht="50.1" customHeight="1">
      <c r="B7753" s="100">
        <v>34481</v>
      </c>
      <c r="C7753" s="105" t="s">
        <v>17871</v>
      </c>
      <c r="D7753" s="87" t="s">
        <v>16742</v>
      </c>
      <c r="E7753" s="103">
        <v>364.49</v>
      </c>
    </row>
    <row r="7754" spans="2:5" ht="50.1" customHeight="1">
      <c r="B7754" s="100">
        <v>34483</v>
      </c>
      <c r="C7754" s="105" t="s">
        <v>17872</v>
      </c>
      <c r="D7754" s="87" t="s">
        <v>16742</v>
      </c>
      <c r="E7754" s="103">
        <v>432.28</v>
      </c>
    </row>
    <row r="7755" spans="2:5" ht="50.1" customHeight="1">
      <c r="B7755" s="100">
        <v>34485</v>
      </c>
      <c r="C7755" s="105" t="s">
        <v>17873</v>
      </c>
      <c r="D7755" s="87" t="s">
        <v>16742</v>
      </c>
      <c r="E7755" s="103">
        <v>555.08000000000004</v>
      </c>
    </row>
    <row r="7756" spans="2:5" ht="50.1" customHeight="1">
      <c r="B7756" s="100">
        <v>34497</v>
      </c>
      <c r="C7756" s="105" t="s">
        <v>17874</v>
      </c>
      <c r="D7756" s="87" t="s">
        <v>16742</v>
      </c>
      <c r="E7756" s="103">
        <v>766.31</v>
      </c>
    </row>
    <row r="7757" spans="2:5" ht="50.1" customHeight="1">
      <c r="B7757" s="100">
        <v>14041</v>
      </c>
      <c r="C7757" s="105" t="s">
        <v>17875</v>
      </c>
      <c r="D7757" s="87" t="s">
        <v>16742</v>
      </c>
      <c r="E7757" s="103">
        <v>240.17</v>
      </c>
    </row>
    <row r="7758" spans="2:5" ht="50.1" customHeight="1">
      <c r="B7758" s="100">
        <v>1523</v>
      </c>
      <c r="C7758" s="105" t="s">
        <v>17876</v>
      </c>
      <c r="D7758" s="87" t="s">
        <v>16742</v>
      </c>
      <c r="E7758" s="103">
        <v>242.46</v>
      </c>
    </row>
    <row r="7759" spans="2:5" ht="50.1" customHeight="1">
      <c r="B7759" s="100">
        <v>14052</v>
      </c>
      <c r="C7759" s="105" t="s">
        <v>17877</v>
      </c>
      <c r="D7759" s="87" t="s">
        <v>16560</v>
      </c>
      <c r="E7759" s="103">
        <v>7.67</v>
      </c>
    </row>
    <row r="7760" spans="2:5" ht="50.1" customHeight="1">
      <c r="B7760" s="100">
        <v>14054</v>
      </c>
      <c r="C7760" s="105" t="s">
        <v>17878</v>
      </c>
      <c r="D7760" s="87" t="s">
        <v>16560</v>
      </c>
      <c r="E7760" s="103">
        <v>9.98</v>
      </c>
    </row>
    <row r="7761" spans="2:5" ht="50.1" customHeight="1">
      <c r="B7761" s="100">
        <v>14053</v>
      </c>
      <c r="C7761" s="105" t="s">
        <v>17879</v>
      </c>
      <c r="D7761" s="87" t="s">
        <v>16560</v>
      </c>
      <c r="E7761" s="103">
        <v>7.79</v>
      </c>
    </row>
    <row r="7762" spans="2:5" ht="50.1" customHeight="1">
      <c r="B7762" s="100">
        <v>2558</v>
      </c>
      <c r="C7762" s="105" t="s">
        <v>17880</v>
      </c>
      <c r="D7762" s="87" t="s">
        <v>16560</v>
      </c>
      <c r="E7762" s="103">
        <v>5.87</v>
      </c>
    </row>
    <row r="7763" spans="2:5" ht="50.1" customHeight="1">
      <c r="B7763" s="100">
        <v>2560</v>
      </c>
      <c r="C7763" s="105" t="s">
        <v>17881</v>
      </c>
      <c r="D7763" s="87" t="s">
        <v>16560</v>
      </c>
      <c r="E7763" s="103">
        <v>10.33</v>
      </c>
    </row>
    <row r="7764" spans="2:5" ht="50.1" customHeight="1">
      <c r="B7764" s="100">
        <v>2559</v>
      </c>
      <c r="C7764" s="105" t="s">
        <v>17882</v>
      </c>
      <c r="D7764" s="87" t="s">
        <v>16560</v>
      </c>
      <c r="E7764" s="103">
        <v>8.26</v>
      </c>
    </row>
    <row r="7765" spans="2:5" ht="50.1" customHeight="1">
      <c r="B7765" s="100">
        <v>2592</v>
      </c>
      <c r="C7765" s="105" t="s">
        <v>17883</v>
      </c>
      <c r="D7765" s="87" t="s">
        <v>16560</v>
      </c>
      <c r="E7765" s="103">
        <v>136.93</v>
      </c>
    </row>
    <row r="7766" spans="2:5" ht="50.1" customHeight="1">
      <c r="B7766" s="100">
        <v>2566</v>
      </c>
      <c r="C7766" s="105" t="s">
        <v>17884</v>
      </c>
      <c r="D7766" s="87" t="s">
        <v>16560</v>
      </c>
      <c r="E7766" s="103">
        <v>13.78</v>
      </c>
    </row>
    <row r="7767" spans="2:5" ht="50.1" customHeight="1">
      <c r="B7767" s="100">
        <v>2589</v>
      </c>
      <c r="C7767" s="105" t="s">
        <v>17885</v>
      </c>
      <c r="D7767" s="87" t="s">
        <v>16560</v>
      </c>
      <c r="E7767" s="103">
        <v>18.309999999999999</v>
      </c>
    </row>
    <row r="7768" spans="2:5" ht="50.1" customHeight="1">
      <c r="B7768" s="100">
        <v>2591</v>
      </c>
      <c r="C7768" s="105" t="s">
        <v>17886</v>
      </c>
      <c r="D7768" s="87" t="s">
        <v>16560</v>
      </c>
      <c r="E7768" s="103">
        <v>6.68</v>
      </c>
    </row>
    <row r="7769" spans="2:5" ht="50.1" customHeight="1">
      <c r="B7769" s="100">
        <v>2590</v>
      </c>
      <c r="C7769" s="105" t="s">
        <v>17887</v>
      </c>
      <c r="D7769" s="87" t="s">
        <v>16560</v>
      </c>
      <c r="E7769" s="103">
        <v>11.24</v>
      </c>
    </row>
    <row r="7770" spans="2:5" ht="50.1" customHeight="1">
      <c r="B7770" s="100">
        <v>2567</v>
      </c>
      <c r="C7770" s="105" t="s">
        <v>17888</v>
      </c>
      <c r="D7770" s="87" t="s">
        <v>16560</v>
      </c>
      <c r="E7770" s="103">
        <v>26.86</v>
      </c>
    </row>
    <row r="7771" spans="2:5" ht="50.1" customHeight="1">
      <c r="B7771" s="100">
        <v>2565</v>
      </c>
      <c r="C7771" s="105" t="s">
        <v>17889</v>
      </c>
      <c r="D7771" s="87" t="s">
        <v>16560</v>
      </c>
      <c r="E7771" s="103">
        <v>6.69</v>
      </c>
    </row>
    <row r="7772" spans="2:5" ht="50.1" customHeight="1">
      <c r="B7772" s="100">
        <v>2568</v>
      </c>
      <c r="C7772" s="105" t="s">
        <v>17890</v>
      </c>
      <c r="D7772" s="87" t="s">
        <v>16560</v>
      </c>
      <c r="E7772" s="103">
        <v>74.599999999999994</v>
      </c>
    </row>
    <row r="7773" spans="2:5" ht="50.1" customHeight="1">
      <c r="B7773" s="100">
        <v>2594</v>
      </c>
      <c r="C7773" s="105" t="s">
        <v>17891</v>
      </c>
      <c r="D7773" s="87" t="s">
        <v>16560</v>
      </c>
      <c r="E7773" s="103">
        <v>124.28</v>
      </c>
    </row>
    <row r="7774" spans="2:5" ht="50.1" customHeight="1">
      <c r="B7774" s="100">
        <v>2587</v>
      </c>
      <c r="C7774" s="105" t="s">
        <v>17892</v>
      </c>
      <c r="D7774" s="87" t="s">
        <v>16560</v>
      </c>
      <c r="E7774" s="103">
        <v>21.18</v>
      </c>
    </row>
    <row r="7775" spans="2:5" ht="50.1" customHeight="1">
      <c r="B7775" s="100">
        <v>2588</v>
      </c>
      <c r="C7775" s="105" t="s">
        <v>17893</v>
      </c>
      <c r="D7775" s="87" t="s">
        <v>16560</v>
      </c>
      <c r="E7775" s="103">
        <v>16.82</v>
      </c>
    </row>
    <row r="7776" spans="2:5" ht="50.1" customHeight="1">
      <c r="B7776" s="100">
        <v>2569</v>
      </c>
      <c r="C7776" s="105" t="s">
        <v>17894</v>
      </c>
      <c r="D7776" s="87" t="s">
        <v>16560</v>
      </c>
      <c r="E7776" s="103">
        <v>6.48</v>
      </c>
    </row>
    <row r="7777" spans="2:5" ht="50.1" customHeight="1">
      <c r="B7777" s="100">
        <v>2570</v>
      </c>
      <c r="C7777" s="105" t="s">
        <v>17895</v>
      </c>
      <c r="D7777" s="87" t="s">
        <v>16560</v>
      </c>
      <c r="E7777" s="103">
        <v>10.87</v>
      </c>
    </row>
    <row r="7778" spans="2:5" ht="50.1" customHeight="1">
      <c r="B7778" s="100">
        <v>2571</v>
      </c>
      <c r="C7778" s="105" t="s">
        <v>17896</v>
      </c>
      <c r="D7778" s="87" t="s">
        <v>16560</v>
      </c>
      <c r="E7778" s="103">
        <v>32.26</v>
      </c>
    </row>
    <row r="7779" spans="2:5" ht="50.1" customHeight="1">
      <c r="B7779" s="100">
        <v>2593</v>
      </c>
      <c r="C7779" s="105" t="s">
        <v>17897</v>
      </c>
      <c r="D7779" s="87" t="s">
        <v>16560</v>
      </c>
      <c r="E7779" s="103">
        <v>6.91</v>
      </c>
    </row>
    <row r="7780" spans="2:5" ht="50.1" customHeight="1">
      <c r="B7780" s="100">
        <v>2572</v>
      </c>
      <c r="C7780" s="105" t="s">
        <v>17898</v>
      </c>
      <c r="D7780" s="87" t="s">
        <v>16560</v>
      </c>
      <c r="E7780" s="103">
        <v>95.4</v>
      </c>
    </row>
    <row r="7781" spans="2:5" ht="50.1" customHeight="1">
      <c r="B7781" s="100">
        <v>2595</v>
      </c>
      <c r="C7781" s="105" t="s">
        <v>17899</v>
      </c>
      <c r="D7781" s="87" t="s">
        <v>16560</v>
      </c>
      <c r="E7781" s="103">
        <v>148.85</v>
      </c>
    </row>
    <row r="7782" spans="2:5" ht="50.1" customHeight="1">
      <c r="B7782" s="100">
        <v>2576</v>
      </c>
      <c r="C7782" s="105" t="s">
        <v>17900</v>
      </c>
      <c r="D7782" s="87" t="s">
        <v>16560</v>
      </c>
      <c r="E7782" s="103">
        <v>25.37</v>
      </c>
    </row>
    <row r="7783" spans="2:5" ht="50.1" customHeight="1">
      <c r="B7783" s="100">
        <v>2575</v>
      </c>
      <c r="C7783" s="105" t="s">
        <v>17901</v>
      </c>
      <c r="D7783" s="87" t="s">
        <v>16560</v>
      </c>
      <c r="E7783" s="103">
        <v>19.07</v>
      </c>
    </row>
    <row r="7784" spans="2:5" ht="50.1" customHeight="1">
      <c r="B7784" s="100">
        <v>2573</v>
      </c>
      <c r="C7784" s="105" t="s">
        <v>17902</v>
      </c>
      <c r="D7784" s="87" t="s">
        <v>16560</v>
      </c>
      <c r="E7784" s="103">
        <v>7.92</v>
      </c>
    </row>
    <row r="7785" spans="2:5" ht="50.1" customHeight="1">
      <c r="B7785" s="100">
        <v>2586</v>
      </c>
      <c r="C7785" s="105" t="s">
        <v>17903</v>
      </c>
      <c r="D7785" s="87" t="s">
        <v>16560</v>
      </c>
      <c r="E7785" s="103">
        <v>12.84</v>
      </c>
    </row>
    <row r="7786" spans="2:5" ht="50.1" customHeight="1">
      <c r="B7786" s="100">
        <v>2577</v>
      </c>
      <c r="C7786" s="105" t="s">
        <v>17904</v>
      </c>
      <c r="D7786" s="87" t="s">
        <v>16560</v>
      </c>
      <c r="E7786" s="103">
        <v>34.380000000000003</v>
      </c>
    </row>
    <row r="7787" spans="2:5" ht="50.1" customHeight="1">
      <c r="B7787" s="100">
        <v>2574</v>
      </c>
      <c r="C7787" s="105" t="s">
        <v>17905</v>
      </c>
      <c r="D7787" s="87" t="s">
        <v>16560</v>
      </c>
      <c r="E7787" s="103">
        <v>7.97</v>
      </c>
    </row>
    <row r="7788" spans="2:5" ht="50.1" customHeight="1">
      <c r="B7788" s="100">
        <v>2578</v>
      </c>
      <c r="C7788" s="105" t="s">
        <v>17906</v>
      </c>
      <c r="D7788" s="87" t="s">
        <v>16560</v>
      </c>
      <c r="E7788" s="103">
        <v>107.35</v>
      </c>
    </row>
    <row r="7789" spans="2:5" ht="50.1" customHeight="1">
      <c r="B7789" s="100">
        <v>2585</v>
      </c>
      <c r="C7789" s="105" t="s">
        <v>17907</v>
      </c>
      <c r="D7789" s="87" t="s">
        <v>16560</v>
      </c>
      <c r="E7789" s="103">
        <v>147.31</v>
      </c>
    </row>
    <row r="7790" spans="2:5" ht="50.1" customHeight="1">
      <c r="B7790" s="100">
        <v>12008</v>
      </c>
      <c r="C7790" s="105" t="s">
        <v>17908</v>
      </c>
      <c r="D7790" s="87" t="s">
        <v>16560</v>
      </c>
      <c r="E7790" s="103">
        <v>79.03</v>
      </c>
    </row>
    <row r="7791" spans="2:5" ht="50.1" customHeight="1">
      <c r="B7791" s="100">
        <v>2582</v>
      </c>
      <c r="C7791" s="105" t="s">
        <v>17909</v>
      </c>
      <c r="D7791" s="87" t="s">
        <v>16560</v>
      </c>
      <c r="E7791" s="103">
        <v>23.53</v>
      </c>
    </row>
    <row r="7792" spans="2:5" ht="50.1" customHeight="1">
      <c r="B7792" s="100">
        <v>2597</v>
      </c>
      <c r="C7792" s="105" t="s">
        <v>17910</v>
      </c>
      <c r="D7792" s="87" t="s">
        <v>16560</v>
      </c>
      <c r="E7792" s="103">
        <v>20.170000000000002</v>
      </c>
    </row>
    <row r="7793" spans="2:5" ht="50.1" customHeight="1">
      <c r="B7793" s="100">
        <v>2579</v>
      </c>
      <c r="C7793" s="105" t="s">
        <v>17911</v>
      </c>
      <c r="D7793" s="87" t="s">
        <v>16560</v>
      </c>
      <c r="E7793" s="103">
        <v>9.6</v>
      </c>
    </row>
    <row r="7794" spans="2:5" ht="50.1" customHeight="1">
      <c r="B7794" s="100">
        <v>2581</v>
      </c>
      <c r="C7794" s="105" t="s">
        <v>17912</v>
      </c>
      <c r="D7794" s="87" t="s">
        <v>16560</v>
      </c>
      <c r="E7794" s="103">
        <v>12.29</v>
      </c>
    </row>
    <row r="7795" spans="2:5" ht="50.1" customHeight="1">
      <c r="B7795" s="100">
        <v>2596</v>
      </c>
      <c r="C7795" s="105" t="s">
        <v>17913</v>
      </c>
      <c r="D7795" s="87" t="s">
        <v>16560</v>
      </c>
      <c r="E7795" s="103">
        <v>36.340000000000003</v>
      </c>
    </row>
    <row r="7796" spans="2:5" ht="50.1" customHeight="1">
      <c r="B7796" s="100">
        <v>2580</v>
      </c>
      <c r="C7796" s="105" t="s">
        <v>17914</v>
      </c>
      <c r="D7796" s="87" t="s">
        <v>16560</v>
      </c>
      <c r="E7796" s="103">
        <v>10.52</v>
      </c>
    </row>
    <row r="7797" spans="2:5" ht="50.1" customHeight="1">
      <c r="B7797" s="100">
        <v>2583</v>
      </c>
      <c r="C7797" s="105" t="s">
        <v>17915</v>
      </c>
      <c r="D7797" s="87" t="s">
        <v>16560</v>
      </c>
      <c r="E7797" s="103">
        <v>88.4</v>
      </c>
    </row>
    <row r="7798" spans="2:5" ht="50.1" customHeight="1">
      <c r="B7798" s="100">
        <v>2584</v>
      </c>
      <c r="C7798" s="105" t="s">
        <v>17916</v>
      </c>
      <c r="D7798" s="87" t="s">
        <v>16560</v>
      </c>
      <c r="E7798" s="103">
        <v>147.16</v>
      </c>
    </row>
    <row r="7799" spans="2:5" ht="50.1" customHeight="1">
      <c r="B7799" s="100">
        <v>12010</v>
      </c>
      <c r="C7799" s="105" t="s">
        <v>17917</v>
      </c>
      <c r="D7799" s="87" t="s">
        <v>16560</v>
      </c>
      <c r="E7799" s="103">
        <v>7.16</v>
      </c>
    </row>
    <row r="7800" spans="2:5" ht="50.1" customHeight="1">
      <c r="B7800" s="100">
        <v>39329</v>
      </c>
      <c r="C7800" s="105" t="s">
        <v>17918</v>
      </c>
      <c r="D7800" s="87" t="s">
        <v>16560</v>
      </c>
      <c r="E7800" s="103">
        <v>7.49</v>
      </c>
    </row>
    <row r="7801" spans="2:5" ht="50.1" customHeight="1">
      <c r="B7801" s="100">
        <v>39330</v>
      </c>
      <c r="C7801" s="105" t="s">
        <v>17919</v>
      </c>
      <c r="D7801" s="87" t="s">
        <v>16560</v>
      </c>
      <c r="E7801" s="103">
        <v>7.88</v>
      </c>
    </row>
    <row r="7802" spans="2:5" ht="50.1" customHeight="1">
      <c r="B7802" s="100">
        <v>39332</v>
      </c>
      <c r="C7802" s="105" t="s">
        <v>17920</v>
      </c>
      <c r="D7802" s="87" t="s">
        <v>16560</v>
      </c>
      <c r="E7802" s="103">
        <v>8.81</v>
      </c>
    </row>
    <row r="7803" spans="2:5" ht="50.1" customHeight="1">
      <c r="B7803" s="100">
        <v>39331</v>
      </c>
      <c r="C7803" s="105" t="s">
        <v>17921</v>
      </c>
      <c r="D7803" s="87" t="s">
        <v>16560</v>
      </c>
      <c r="E7803" s="103">
        <v>7.01</v>
      </c>
    </row>
    <row r="7804" spans="2:5" ht="50.1" customHeight="1">
      <c r="B7804" s="100">
        <v>39333</v>
      </c>
      <c r="C7804" s="105" t="s">
        <v>17922</v>
      </c>
      <c r="D7804" s="87" t="s">
        <v>16560</v>
      </c>
      <c r="E7804" s="103">
        <v>6.83</v>
      </c>
    </row>
    <row r="7805" spans="2:5" ht="50.1" customHeight="1">
      <c r="B7805" s="100">
        <v>39335</v>
      </c>
      <c r="C7805" s="105" t="s">
        <v>17923</v>
      </c>
      <c r="D7805" s="87" t="s">
        <v>16560</v>
      </c>
      <c r="E7805" s="103">
        <v>7.91</v>
      </c>
    </row>
    <row r="7806" spans="2:5" ht="50.1" customHeight="1">
      <c r="B7806" s="100">
        <v>39334</v>
      </c>
      <c r="C7806" s="105" t="s">
        <v>17924</v>
      </c>
      <c r="D7806" s="87" t="s">
        <v>16560</v>
      </c>
      <c r="E7806" s="103">
        <v>6.29</v>
      </c>
    </row>
    <row r="7807" spans="2:5" ht="50.1" customHeight="1">
      <c r="B7807" s="100">
        <v>12016</v>
      </c>
      <c r="C7807" s="105" t="s">
        <v>17925</v>
      </c>
      <c r="D7807" s="87" t="s">
        <v>16560</v>
      </c>
      <c r="E7807" s="103">
        <v>7.89</v>
      </c>
    </row>
    <row r="7808" spans="2:5" ht="50.1" customHeight="1">
      <c r="B7808" s="100">
        <v>12015</v>
      </c>
      <c r="C7808" s="105" t="s">
        <v>17926</v>
      </c>
      <c r="D7808" s="87" t="s">
        <v>16560</v>
      </c>
      <c r="E7808" s="103">
        <v>9.19</v>
      </c>
    </row>
    <row r="7809" spans="2:5" ht="50.1" customHeight="1">
      <c r="B7809" s="100">
        <v>12020</v>
      </c>
      <c r="C7809" s="105" t="s">
        <v>17927</v>
      </c>
      <c r="D7809" s="87" t="s">
        <v>16560</v>
      </c>
      <c r="E7809" s="103">
        <v>7.89</v>
      </c>
    </row>
    <row r="7810" spans="2:5" ht="50.1" customHeight="1">
      <c r="B7810" s="100">
        <v>12019</v>
      </c>
      <c r="C7810" s="105" t="s">
        <v>17928</v>
      </c>
      <c r="D7810" s="87" t="s">
        <v>16560</v>
      </c>
      <c r="E7810" s="103">
        <v>9.19</v>
      </c>
    </row>
    <row r="7811" spans="2:5" ht="50.1" customHeight="1">
      <c r="B7811" s="100">
        <v>39336</v>
      </c>
      <c r="C7811" s="105" t="s">
        <v>17929</v>
      </c>
      <c r="D7811" s="87" t="s">
        <v>16560</v>
      </c>
      <c r="E7811" s="103">
        <v>7.88</v>
      </c>
    </row>
    <row r="7812" spans="2:5" ht="50.1" customHeight="1">
      <c r="B7812" s="100">
        <v>39338</v>
      </c>
      <c r="C7812" s="105" t="s">
        <v>17930</v>
      </c>
      <c r="D7812" s="87" t="s">
        <v>16560</v>
      </c>
      <c r="E7812" s="103">
        <v>8.81</v>
      </c>
    </row>
    <row r="7813" spans="2:5" ht="50.1" customHeight="1">
      <c r="B7813" s="100">
        <v>39337</v>
      </c>
      <c r="C7813" s="105" t="s">
        <v>17931</v>
      </c>
      <c r="D7813" s="87" t="s">
        <v>16560</v>
      </c>
      <c r="E7813" s="103">
        <v>7.01</v>
      </c>
    </row>
    <row r="7814" spans="2:5" ht="50.1" customHeight="1">
      <c r="B7814" s="87">
        <v>39341</v>
      </c>
      <c r="C7814" s="105" t="s">
        <v>17932</v>
      </c>
      <c r="D7814" s="87" t="s">
        <v>16560</v>
      </c>
      <c r="E7814" s="103">
        <v>11.48</v>
      </c>
    </row>
    <row r="7815" spans="2:5" ht="50.1" customHeight="1">
      <c r="B7815" s="87">
        <v>39340</v>
      </c>
      <c r="C7815" s="105" t="s">
        <v>17933</v>
      </c>
      <c r="D7815" s="87" t="s">
        <v>16560</v>
      </c>
      <c r="E7815" s="103">
        <v>8.43</v>
      </c>
    </row>
    <row r="7816" spans="2:5" ht="50.1" customHeight="1">
      <c r="B7816" s="87">
        <v>12025</v>
      </c>
      <c r="C7816" s="105" t="s">
        <v>17934</v>
      </c>
      <c r="D7816" s="87" t="s">
        <v>16560</v>
      </c>
      <c r="E7816" s="103">
        <v>8.7100000000000009</v>
      </c>
    </row>
    <row r="7817" spans="2:5" ht="50.1" customHeight="1">
      <c r="B7817" s="87">
        <v>39342</v>
      </c>
      <c r="C7817" s="105" t="s">
        <v>17935</v>
      </c>
      <c r="D7817" s="87" t="s">
        <v>16560</v>
      </c>
      <c r="E7817" s="103">
        <v>11.48</v>
      </c>
    </row>
    <row r="7818" spans="2:5" ht="50.1" customHeight="1">
      <c r="B7818" s="100">
        <v>39343</v>
      </c>
      <c r="C7818" s="105" t="s">
        <v>17936</v>
      </c>
      <c r="D7818" s="87" t="s">
        <v>16560</v>
      </c>
      <c r="E7818" s="103">
        <v>9.69</v>
      </c>
    </row>
    <row r="7819" spans="2:5" ht="50.1" customHeight="1">
      <c r="B7819" s="100">
        <v>39345</v>
      </c>
      <c r="C7819" s="105" t="s">
        <v>17937</v>
      </c>
      <c r="D7819" s="87" t="s">
        <v>16560</v>
      </c>
      <c r="E7819" s="103">
        <v>13.12</v>
      </c>
    </row>
    <row r="7820" spans="2:5" ht="50.1" customHeight="1">
      <c r="B7820" s="100">
        <v>39344</v>
      </c>
      <c r="C7820" s="105" t="s">
        <v>17938</v>
      </c>
      <c r="D7820" s="87" t="s">
        <v>16560</v>
      </c>
      <c r="E7820" s="103">
        <v>9.3699999999999992</v>
      </c>
    </row>
    <row r="7821" spans="2:5" ht="50.1" customHeight="1">
      <c r="B7821" s="100">
        <v>12623</v>
      </c>
      <c r="C7821" s="105" t="s">
        <v>17939</v>
      </c>
      <c r="D7821" s="87" t="s">
        <v>16566</v>
      </c>
      <c r="E7821" s="103">
        <v>10.69</v>
      </c>
    </row>
    <row r="7822" spans="2:5" ht="50.1" customHeight="1">
      <c r="B7822" s="100">
        <v>34498</v>
      </c>
      <c r="C7822" s="105" t="s">
        <v>17940</v>
      </c>
      <c r="D7822" s="87" t="s">
        <v>16560</v>
      </c>
      <c r="E7822" s="103">
        <v>89.44</v>
      </c>
    </row>
    <row r="7823" spans="2:5" ht="50.1" customHeight="1">
      <c r="B7823" s="100">
        <v>13244</v>
      </c>
      <c r="C7823" s="105" t="s">
        <v>17941</v>
      </c>
      <c r="D7823" s="87" t="s">
        <v>16560</v>
      </c>
      <c r="E7823" s="103">
        <v>37.65</v>
      </c>
    </row>
    <row r="7824" spans="2:5" ht="50.1" customHeight="1">
      <c r="B7824" s="100">
        <v>38998</v>
      </c>
      <c r="C7824" s="105" t="s">
        <v>17942</v>
      </c>
      <c r="D7824" s="87" t="s">
        <v>16560</v>
      </c>
      <c r="E7824" s="103">
        <v>7.72</v>
      </c>
    </row>
    <row r="7825" spans="2:5" ht="50.1" customHeight="1">
      <c r="B7825" s="100">
        <v>38999</v>
      </c>
      <c r="C7825" s="105" t="s">
        <v>17943</v>
      </c>
      <c r="D7825" s="87" t="s">
        <v>16560</v>
      </c>
      <c r="E7825" s="103">
        <v>12.78</v>
      </c>
    </row>
    <row r="7826" spans="2:5" ht="50.1" customHeight="1">
      <c r="B7826" s="100">
        <v>38996</v>
      </c>
      <c r="C7826" s="105" t="s">
        <v>17944</v>
      </c>
      <c r="D7826" s="87" t="s">
        <v>16560</v>
      </c>
      <c r="E7826" s="103">
        <v>11.16</v>
      </c>
    </row>
    <row r="7827" spans="2:5" ht="50.1" customHeight="1">
      <c r="B7827" s="100">
        <v>38997</v>
      </c>
      <c r="C7827" s="105" t="s">
        <v>17945</v>
      </c>
      <c r="D7827" s="87" t="s">
        <v>16560</v>
      </c>
      <c r="E7827" s="103">
        <v>18.059999999999999</v>
      </c>
    </row>
    <row r="7828" spans="2:5" ht="50.1" customHeight="1">
      <c r="B7828" s="100">
        <v>39862</v>
      </c>
      <c r="C7828" s="105" t="s">
        <v>17946</v>
      </c>
      <c r="D7828" s="87" t="s">
        <v>16560</v>
      </c>
      <c r="E7828" s="103">
        <v>7.98</v>
      </c>
    </row>
    <row r="7829" spans="2:5" ht="50.1" customHeight="1">
      <c r="B7829" s="100">
        <v>39863</v>
      </c>
      <c r="C7829" s="105" t="s">
        <v>17947</v>
      </c>
      <c r="D7829" s="87" t="s">
        <v>16560</v>
      </c>
      <c r="E7829" s="103">
        <v>8.09</v>
      </c>
    </row>
    <row r="7830" spans="2:5" ht="50.1" customHeight="1">
      <c r="B7830" s="100">
        <v>39864</v>
      </c>
      <c r="C7830" s="105" t="s">
        <v>17948</v>
      </c>
      <c r="D7830" s="87" t="s">
        <v>16560</v>
      </c>
      <c r="E7830" s="103">
        <v>10.039999999999999</v>
      </c>
    </row>
    <row r="7831" spans="2:5" ht="50.1" customHeight="1">
      <c r="B7831" s="100">
        <v>39865</v>
      </c>
      <c r="C7831" s="105" t="s">
        <v>17949</v>
      </c>
      <c r="D7831" s="87" t="s">
        <v>16560</v>
      </c>
      <c r="E7831" s="103">
        <v>14.15</v>
      </c>
    </row>
    <row r="7832" spans="2:5" ht="50.1" customHeight="1">
      <c r="B7832" s="100">
        <v>2517</v>
      </c>
      <c r="C7832" s="105" t="s">
        <v>17950</v>
      </c>
      <c r="D7832" s="87" t="s">
        <v>16560</v>
      </c>
      <c r="E7832" s="103">
        <v>14.66</v>
      </c>
    </row>
    <row r="7833" spans="2:5" ht="50.1" customHeight="1">
      <c r="B7833" s="100">
        <v>2522</v>
      </c>
      <c r="C7833" s="105" t="s">
        <v>17951</v>
      </c>
      <c r="D7833" s="87" t="s">
        <v>16560</v>
      </c>
      <c r="E7833" s="103">
        <v>9.4700000000000006</v>
      </c>
    </row>
    <row r="7834" spans="2:5" ht="50.1" customHeight="1">
      <c r="B7834" s="100">
        <v>2548</v>
      </c>
      <c r="C7834" s="105" t="s">
        <v>17952</v>
      </c>
      <c r="D7834" s="87" t="s">
        <v>16560</v>
      </c>
      <c r="E7834" s="103">
        <v>5.82</v>
      </c>
    </row>
    <row r="7835" spans="2:5" ht="50.1" customHeight="1">
      <c r="B7835" s="100">
        <v>2516</v>
      </c>
      <c r="C7835" s="105" t="s">
        <v>17953</v>
      </c>
      <c r="D7835" s="87" t="s">
        <v>16560</v>
      </c>
      <c r="E7835" s="103">
        <v>7.61</v>
      </c>
    </row>
    <row r="7836" spans="2:5" ht="50.1" customHeight="1">
      <c r="B7836" s="100">
        <v>2518</v>
      </c>
      <c r="C7836" s="105" t="s">
        <v>17954</v>
      </c>
      <c r="D7836" s="87" t="s">
        <v>16560</v>
      </c>
      <c r="E7836" s="103">
        <v>69.790000000000006</v>
      </c>
    </row>
    <row r="7837" spans="2:5" ht="50.1" customHeight="1">
      <c r="B7837" s="100">
        <v>2521</v>
      </c>
      <c r="C7837" s="105" t="s">
        <v>17955</v>
      </c>
      <c r="D7837" s="87" t="s">
        <v>16560</v>
      </c>
      <c r="E7837" s="103">
        <v>29.71</v>
      </c>
    </row>
    <row r="7838" spans="2:5" ht="50.1" customHeight="1">
      <c r="B7838" s="100">
        <v>2515</v>
      </c>
      <c r="C7838" s="105" t="s">
        <v>17956</v>
      </c>
      <c r="D7838" s="87" t="s">
        <v>16560</v>
      </c>
      <c r="E7838" s="103">
        <v>6.33</v>
      </c>
    </row>
    <row r="7839" spans="2:5" ht="50.1" customHeight="1">
      <c r="B7839" s="100">
        <v>2519</v>
      </c>
      <c r="C7839" s="105" t="s">
        <v>17957</v>
      </c>
      <c r="D7839" s="87" t="s">
        <v>16560</v>
      </c>
      <c r="E7839" s="103">
        <v>84.15</v>
      </c>
    </row>
    <row r="7840" spans="2:5" ht="50.1" customHeight="1">
      <c r="B7840" s="100">
        <v>2520</v>
      </c>
      <c r="C7840" s="105" t="s">
        <v>17958</v>
      </c>
      <c r="D7840" s="87" t="s">
        <v>16560</v>
      </c>
      <c r="E7840" s="103">
        <v>154.88</v>
      </c>
    </row>
    <row r="7841" spans="2:5" ht="50.1" customHeight="1">
      <c r="B7841" s="100">
        <v>1602</v>
      </c>
      <c r="C7841" s="105" t="s">
        <v>17959</v>
      </c>
      <c r="D7841" s="87" t="s">
        <v>16560</v>
      </c>
      <c r="E7841" s="103">
        <v>30.05</v>
      </c>
    </row>
    <row r="7842" spans="2:5" ht="50.1" customHeight="1">
      <c r="B7842" s="100">
        <v>1601</v>
      </c>
      <c r="C7842" s="105" t="s">
        <v>17960</v>
      </c>
      <c r="D7842" s="87" t="s">
        <v>16560</v>
      </c>
      <c r="E7842" s="103">
        <v>26.78</v>
      </c>
    </row>
    <row r="7843" spans="2:5" ht="50.1" customHeight="1">
      <c r="B7843" s="100">
        <v>1598</v>
      </c>
      <c r="C7843" s="105" t="s">
        <v>17961</v>
      </c>
      <c r="D7843" s="87" t="s">
        <v>16560</v>
      </c>
      <c r="E7843" s="103">
        <v>7.92</v>
      </c>
    </row>
    <row r="7844" spans="2:5" ht="50.1" customHeight="1">
      <c r="B7844" s="100">
        <v>1600</v>
      </c>
      <c r="C7844" s="105" t="s">
        <v>17962</v>
      </c>
      <c r="D7844" s="87" t="s">
        <v>16560</v>
      </c>
      <c r="E7844" s="103">
        <v>11.7</v>
      </c>
    </row>
    <row r="7845" spans="2:5" ht="50.1" customHeight="1">
      <c r="B7845" s="100">
        <v>1603</v>
      </c>
      <c r="C7845" s="105" t="s">
        <v>17963</v>
      </c>
      <c r="D7845" s="87" t="s">
        <v>16560</v>
      </c>
      <c r="E7845" s="103">
        <v>45.37</v>
      </c>
    </row>
    <row r="7846" spans="2:5" ht="50.1" customHeight="1">
      <c r="B7846" s="100">
        <v>1599</v>
      </c>
      <c r="C7846" s="105" t="s">
        <v>17964</v>
      </c>
      <c r="D7846" s="87" t="s">
        <v>16560</v>
      </c>
      <c r="E7846" s="103">
        <v>9.19</v>
      </c>
    </row>
    <row r="7847" spans="2:5" ht="50.1" customHeight="1">
      <c r="B7847" s="100">
        <v>1597</v>
      </c>
      <c r="C7847" s="105" t="s">
        <v>17965</v>
      </c>
      <c r="D7847" s="87" t="s">
        <v>16560</v>
      </c>
      <c r="E7847" s="103">
        <v>7.45</v>
      </c>
    </row>
    <row r="7848" spans="2:5" ht="50.1" customHeight="1">
      <c r="B7848" s="100">
        <v>39600</v>
      </c>
      <c r="C7848" s="105" t="s">
        <v>17966</v>
      </c>
      <c r="D7848" s="87" t="s">
        <v>16560</v>
      </c>
      <c r="E7848" s="103">
        <v>8.98</v>
      </c>
    </row>
    <row r="7849" spans="2:5" ht="50.1" customHeight="1">
      <c r="B7849" s="100">
        <v>39601</v>
      </c>
      <c r="C7849" s="105" t="s">
        <v>17967</v>
      </c>
      <c r="D7849" s="87" t="s">
        <v>16560</v>
      </c>
      <c r="E7849" s="103">
        <v>15.62</v>
      </c>
    </row>
    <row r="7850" spans="2:5" ht="50.1" customHeight="1">
      <c r="B7850" s="100">
        <v>39602</v>
      </c>
      <c r="C7850" s="105" t="s">
        <v>17968</v>
      </c>
      <c r="D7850" s="87" t="s">
        <v>16560</v>
      </c>
      <c r="E7850" s="103">
        <v>1.02</v>
      </c>
    </row>
    <row r="7851" spans="2:5" ht="50.1" customHeight="1">
      <c r="B7851" s="100">
        <v>39603</v>
      </c>
      <c r="C7851" s="105" t="s">
        <v>17969</v>
      </c>
      <c r="D7851" s="87" t="s">
        <v>16560</v>
      </c>
      <c r="E7851" s="103">
        <v>1.76</v>
      </c>
    </row>
    <row r="7852" spans="2:5" ht="50.1" customHeight="1">
      <c r="B7852" s="100">
        <v>11821</v>
      </c>
      <c r="C7852" s="105" t="s">
        <v>17970</v>
      </c>
      <c r="D7852" s="87" t="s">
        <v>16560</v>
      </c>
      <c r="E7852" s="103">
        <v>6.12</v>
      </c>
    </row>
    <row r="7853" spans="2:5" ht="50.1" customHeight="1">
      <c r="B7853" s="100">
        <v>1562</v>
      </c>
      <c r="C7853" s="105" t="s">
        <v>17971</v>
      </c>
      <c r="D7853" s="87" t="s">
        <v>16560</v>
      </c>
      <c r="E7853" s="103">
        <v>10.02</v>
      </c>
    </row>
    <row r="7854" spans="2:5" ht="50.1" customHeight="1">
      <c r="B7854" s="100">
        <v>1563</v>
      </c>
      <c r="C7854" s="105" t="s">
        <v>17972</v>
      </c>
      <c r="D7854" s="87" t="s">
        <v>16560</v>
      </c>
      <c r="E7854" s="103">
        <v>13.45</v>
      </c>
    </row>
    <row r="7855" spans="2:5" ht="50.1" customHeight="1">
      <c r="B7855" s="100">
        <v>11856</v>
      </c>
      <c r="C7855" s="105" t="s">
        <v>17973</v>
      </c>
      <c r="D7855" s="87" t="s">
        <v>16560</v>
      </c>
      <c r="E7855" s="103">
        <v>4.01</v>
      </c>
    </row>
    <row r="7856" spans="2:5" ht="50.1" customHeight="1">
      <c r="B7856" s="100">
        <v>11857</v>
      </c>
      <c r="C7856" s="105" t="s">
        <v>17974</v>
      </c>
      <c r="D7856" s="87" t="s">
        <v>16560</v>
      </c>
      <c r="E7856" s="103">
        <v>21.1</v>
      </c>
    </row>
    <row r="7857" spans="2:5" ht="50.1" customHeight="1">
      <c r="B7857" s="100">
        <v>11858</v>
      </c>
      <c r="C7857" s="105" t="s">
        <v>17975</v>
      </c>
      <c r="D7857" s="87" t="s">
        <v>16560</v>
      </c>
      <c r="E7857" s="103">
        <v>26.19</v>
      </c>
    </row>
    <row r="7858" spans="2:5" ht="50.1" customHeight="1">
      <c r="B7858" s="100">
        <v>1539</v>
      </c>
      <c r="C7858" s="105" t="s">
        <v>17976</v>
      </c>
      <c r="D7858" s="87" t="s">
        <v>16560</v>
      </c>
      <c r="E7858" s="103">
        <v>4.71</v>
      </c>
    </row>
    <row r="7859" spans="2:5" ht="50.1" customHeight="1">
      <c r="B7859" s="100">
        <v>11859</v>
      </c>
      <c r="C7859" s="105" t="s">
        <v>17977</v>
      </c>
      <c r="D7859" s="87" t="s">
        <v>16560</v>
      </c>
      <c r="E7859" s="103">
        <v>35.630000000000003</v>
      </c>
    </row>
    <row r="7860" spans="2:5" ht="50.1" customHeight="1">
      <c r="B7860" s="100">
        <v>1550</v>
      </c>
      <c r="C7860" s="105" t="s">
        <v>17978</v>
      </c>
      <c r="D7860" s="87" t="s">
        <v>16560</v>
      </c>
      <c r="E7860" s="103">
        <v>4.97</v>
      </c>
    </row>
    <row r="7861" spans="2:5" ht="50.1" customHeight="1">
      <c r="B7861" s="100">
        <v>11854</v>
      </c>
      <c r="C7861" s="105" t="s">
        <v>17979</v>
      </c>
      <c r="D7861" s="87" t="s">
        <v>16560</v>
      </c>
      <c r="E7861" s="103">
        <v>6.21</v>
      </c>
    </row>
    <row r="7862" spans="2:5" ht="50.1" customHeight="1">
      <c r="B7862" s="100">
        <v>11862</v>
      </c>
      <c r="C7862" s="105" t="s">
        <v>17980</v>
      </c>
      <c r="D7862" s="87" t="s">
        <v>16560</v>
      </c>
      <c r="E7862" s="103">
        <v>8.7100000000000009</v>
      </c>
    </row>
    <row r="7863" spans="2:5" ht="50.1" customHeight="1">
      <c r="B7863" s="100">
        <v>11863</v>
      </c>
      <c r="C7863" s="105" t="s">
        <v>17981</v>
      </c>
      <c r="D7863" s="87" t="s">
        <v>16560</v>
      </c>
      <c r="E7863" s="103">
        <v>3.52</v>
      </c>
    </row>
    <row r="7864" spans="2:5" ht="50.1" customHeight="1">
      <c r="B7864" s="100">
        <v>11855</v>
      </c>
      <c r="C7864" s="105" t="s">
        <v>17982</v>
      </c>
      <c r="D7864" s="87" t="s">
        <v>16560</v>
      </c>
      <c r="E7864" s="103">
        <v>13</v>
      </c>
    </row>
    <row r="7865" spans="2:5" ht="50.1" customHeight="1">
      <c r="B7865" s="100">
        <v>11864</v>
      </c>
      <c r="C7865" s="105" t="s">
        <v>17983</v>
      </c>
      <c r="D7865" s="87" t="s">
        <v>16560</v>
      </c>
      <c r="E7865" s="103">
        <v>19.66</v>
      </c>
    </row>
    <row r="7866" spans="2:5" ht="50.1" customHeight="1">
      <c r="B7866" s="100">
        <v>2527</v>
      </c>
      <c r="C7866" s="105" t="s">
        <v>17984</v>
      </c>
      <c r="D7866" s="87" t="s">
        <v>16560</v>
      </c>
      <c r="E7866" s="103">
        <v>5.24</v>
      </c>
    </row>
    <row r="7867" spans="2:5" ht="50.1" customHeight="1">
      <c r="B7867" s="100">
        <v>2526</v>
      </c>
      <c r="C7867" s="105" t="s">
        <v>17985</v>
      </c>
      <c r="D7867" s="87" t="s">
        <v>16560</v>
      </c>
      <c r="E7867" s="103">
        <v>3.36</v>
      </c>
    </row>
    <row r="7868" spans="2:5" ht="50.1" customHeight="1">
      <c r="B7868" s="100">
        <v>2487</v>
      </c>
      <c r="C7868" s="105" t="s">
        <v>17986</v>
      </c>
      <c r="D7868" s="87" t="s">
        <v>16560</v>
      </c>
      <c r="E7868" s="103">
        <v>1.1399999999999999</v>
      </c>
    </row>
    <row r="7869" spans="2:5" ht="50.1" customHeight="1">
      <c r="B7869" s="100">
        <v>2483</v>
      </c>
      <c r="C7869" s="105" t="s">
        <v>17987</v>
      </c>
      <c r="D7869" s="87" t="s">
        <v>16560</v>
      </c>
      <c r="E7869" s="103">
        <v>2.39</v>
      </c>
    </row>
    <row r="7870" spans="2:5" ht="50.1" customHeight="1">
      <c r="B7870" s="100">
        <v>2528</v>
      </c>
      <c r="C7870" s="105" t="s">
        <v>17988</v>
      </c>
      <c r="D7870" s="87" t="s">
        <v>16560</v>
      </c>
      <c r="E7870" s="103">
        <v>13.2</v>
      </c>
    </row>
    <row r="7871" spans="2:5" ht="50.1" customHeight="1">
      <c r="B7871" s="100">
        <v>2489</v>
      </c>
      <c r="C7871" s="105" t="s">
        <v>17989</v>
      </c>
      <c r="D7871" s="87" t="s">
        <v>16560</v>
      </c>
      <c r="E7871" s="103">
        <v>5.81</v>
      </c>
    </row>
    <row r="7872" spans="2:5" ht="50.1" customHeight="1">
      <c r="B7872" s="100">
        <v>2488</v>
      </c>
      <c r="C7872" s="105" t="s">
        <v>17990</v>
      </c>
      <c r="D7872" s="87" t="s">
        <v>16560</v>
      </c>
      <c r="E7872" s="103">
        <v>1.34</v>
      </c>
    </row>
    <row r="7873" spans="2:5" ht="50.1" customHeight="1">
      <c r="B7873" s="100">
        <v>2484</v>
      </c>
      <c r="C7873" s="105" t="s">
        <v>17991</v>
      </c>
      <c r="D7873" s="87" t="s">
        <v>16560</v>
      </c>
      <c r="E7873" s="103">
        <v>19.18</v>
      </c>
    </row>
    <row r="7874" spans="2:5" ht="50.1" customHeight="1">
      <c r="B7874" s="100">
        <v>2485</v>
      </c>
      <c r="C7874" s="105" t="s">
        <v>17992</v>
      </c>
      <c r="D7874" s="87" t="s">
        <v>16560</v>
      </c>
      <c r="E7874" s="103">
        <v>30.06</v>
      </c>
    </row>
    <row r="7875" spans="2:5" ht="50.1" customHeight="1">
      <c r="B7875" s="100">
        <v>38005</v>
      </c>
      <c r="C7875" s="105" t="s">
        <v>17993</v>
      </c>
      <c r="D7875" s="87" t="s">
        <v>16560</v>
      </c>
      <c r="E7875" s="103">
        <v>11.99</v>
      </c>
    </row>
    <row r="7876" spans="2:5" ht="50.1" customHeight="1">
      <c r="B7876" s="100">
        <v>38006</v>
      </c>
      <c r="C7876" s="105" t="s">
        <v>17994</v>
      </c>
      <c r="D7876" s="87" t="s">
        <v>16560</v>
      </c>
      <c r="E7876" s="103">
        <v>14.72</v>
      </c>
    </row>
    <row r="7877" spans="2:5" ht="50.1" customHeight="1">
      <c r="B7877" s="100">
        <v>38428</v>
      </c>
      <c r="C7877" s="105" t="s">
        <v>17995</v>
      </c>
      <c r="D7877" s="87" t="s">
        <v>16560</v>
      </c>
      <c r="E7877" s="103">
        <v>13.79</v>
      </c>
    </row>
    <row r="7878" spans="2:5" ht="50.1" customHeight="1">
      <c r="B7878" s="100">
        <v>38007</v>
      </c>
      <c r="C7878" s="105" t="s">
        <v>17996</v>
      </c>
      <c r="D7878" s="87" t="s">
        <v>16560</v>
      </c>
      <c r="E7878" s="103">
        <v>22.53</v>
      </c>
    </row>
    <row r="7879" spans="2:5" ht="50.1" customHeight="1">
      <c r="B7879" s="100">
        <v>38008</v>
      </c>
      <c r="C7879" s="105" t="s">
        <v>17997</v>
      </c>
      <c r="D7879" s="87" t="s">
        <v>16560</v>
      </c>
      <c r="E7879" s="103">
        <v>90.73</v>
      </c>
    </row>
    <row r="7880" spans="2:5" ht="50.1" customHeight="1">
      <c r="B7880" s="100">
        <v>38009</v>
      </c>
      <c r="C7880" s="105" t="s">
        <v>17998</v>
      </c>
      <c r="D7880" s="87" t="s">
        <v>16560</v>
      </c>
      <c r="E7880" s="103">
        <v>110.88</v>
      </c>
    </row>
    <row r="7881" spans="2:5" ht="50.1" customHeight="1">
      <c r="B7881" s="100">
        <v>39279</v>
      </c>
      <c r="C7881" s="105" t="s">
        <v>17999</v>
      </c>
      <c r="D7881" s="87" t="s">
        <v>16560</v>
      </c>
      <c r="E7881" s="103">
        <v>10.66</v>
      </c>
    </row>
    <row r="7882" spans="2:5" ht="50.1" customHeight="1">
      <c r="B7882" s="100">
        <v>38845</v>
      </c>
      <c r="C7882" s="105" t="s">
        <v>18000</v>
      </c>
      <c r="D7882" s="87" t="s">
        <v>16560</v>
      </c>
      <c r="E7882" s="103">
        <v>15.43</v>
      </c>
    </row>
    <row r="7883" spans="2:5" ht="50.1" customHeight="1">
      <c r="B7883" s="100">
        <v>39280</v>
      </c>
      <c r="C7883" s="105" t="s">
        <v>18001</v>
      </c>
      <c r="D7883" s="87" t="s">
        <v>16560</v>
      </c>
      <c r="E7883" s="103">
        <v>13.82</v>
      </c>
    </row>
    <row r="7884" spans="2:5" ht="50.1" customHeight="1">
      <c r="B7884" s="100">
        <v>39281</v>
      </c>
      <c r="C7884" s="105" t="s">
        <v>18002</v>
      </c>
      <c r="D7884" s="87" t="s">
        <v>16560</v>
      </c>
      <c r="E7884" s="103">
        <v>18.2</v>
      </c>
    </row>
    <row r="7885" spans="2:5" ht="50.1" customHeight="1">
      <c r="B7885" s="100">
        <v>38849</v>
      </c>
      <c r="C7885" s="105" t="s">
        <v>18003</v>
      </c>
      <c r="D7885" s="87" t="s">
        <v>16560</v>
      </c>
      <c r="E7885" s="103">
        <v>15.59</v>
      </c>
    </row>
    <row r="7886" spans="2:5" ht="50.1" customHeight="1">
      <c r="B7886" s="100">
        <v>39282</v>
      </c>
      <c r="C7886" s="105" t="s">
        <v>18004</v>
      </c>
      <c r="D7886" s="87" t="s">
        <v>16560</v>
      </c>
      <c r="E7886" s="103">
        <v>18.63</v>
      </c>
    </row>
    <row r="7887" spans="2:5" ht="50.1" customHeight="1">
      <c r="B7887" s="100">
        <v>38852</v>
      </c>
      <c r="C7887" s="105" t="s">
        <v>18005</v>
      </c>
      <c r="D7887" s="87" t="s">
        <v>16560</v>
      </c>
      <c r="E7887" s="103">
        <v>25.35</v>
      </c>
    </row>
    <row r="7888" spans="2:5" ht="50.1" customHeight="1">
      <c r="B7888" s="100">
        <v>38844</v>
      </c>
      <c r="C7888" s="105" t="s">
        <v>18006</v>
      </c>
      <c r="D7888" s="87" t="s">
        <v>16560</v>
      </c>
      <c r="E7888" s="103">
        <v>7.79</v>
      </c>
    </row>
    <row r="7889" spans="2:5" ht="50.1" customHeight="1">
      <c r="B7889" s="100">
        <v>38846</v>
      </c>
      <c r="C7889" s="105" t="s">
        <v>18007</v>
      </c>
      <c r="D7889" s="87" t="s">
        <v>16560</v>
      </c>
      <c r="E7889" s="103">
        <v>8.52</v>
      </c>
    </row>
    <row r="7890" spans="2:5" ht="50.1" customHeight="1">
      <c r="B7890" s="100">
        <v>38847</v>
      </c>
      <c r="C7890" s="105" t="s">
        <v>18008</v>
      </c>
      <c r="D7890" s="87" t="s">
        <v>16560</v>
      </c>
      <c r="E7890" s="103">
        <v>10.48</v>
      </c>
    </row>
    <row r="7891" spans="2:5" ht="50.1" customHeight="1">
      <c r="B7891" s="100">
        <v>38850</v>
      </c>
      <c r="C7891" s="105" t="s">
        <v>18009</v>
      </c>
      <c r="D7891" s="87" t="s">
        <v>16560</v>
      </c>
      <c r="E7891" s="103">
        <v>14.57</v>
      </c>
    </row>
    <row r="7892" spans="2:5" ht="50.1" customHeight="1">
      <c r="B7892" s="100">
        <v>38848</v>
      </c>
      <c r="C7892" s="105" t="s">
        <v>18010</v>
      </c>
      <c r="D7892" s="87" t="s">
        <v>16560</v>
      </c>
      <c r="E7892" s="103">
        <v>12.19</v>
      </c>
    </row>
    <row r="7893" spans="2:5" ht="50.1" customHeight="1">
      <c r="B7893" s="100">
        <v>38851</v>
      </c>
      <c r="C7893" s="105" t="s">
        <v>18011</v>
      </c>
      <c r="D7893" s="87" t="s">
        <v>16560</v>
      </c>
      <c r="E7893" s="103">
        <v>22.15</v>
      </c>
    </row>
    <row r="7894" spans="2:5" ht="50.1" customHeight="1">
      <c r="B7894" s="100">
        <v>38860</v>
      </c>
      <c r="C7894" s="105" t="s">
        <v>18012</v>
      </c>
      <c r="D7894" s="87" t="s">
        <v>16560</v>
      </c>
      <c r="E7894" s="103">
        <v>6.26</v>
      </c>
    </row>
    <row r="7895" spans="2:5" ht="50.1" customHeight="1">
      <c r="B7895" s="100">
        <v>38861</v>
      </c>
      <c r="C7895" s="105" t="s">
        <v>18013</v>
      </c>
      <c r="D7895" s="87" t="s">
        <v>16560</v>
      </c>
      <c r="E7895" s="103">
        <v>8.42</v>
      </c>
    </row>
    <row r="7896" spans="2:5" ht="50.1" customHeight="1">
      <c r="B7896" s="100">
        <v>38862</v>
      </c>
      <c r="C7896" s="105" t="s">
        <v>18014</v>
      </c>
      <c r="D7896" s="87" t="s">
        <v>16560</v>
      </c>
      <c r="E7896" s="103">
        <v>7.1</v>
      </c>
    </row>
    <row r="7897" spans="2:5" ht="50.1" customHeight="1">
      <c r="B7897" s="100">
        <v>38863</v>
      </c>
      <c r="C7897" s="105" t="s">
        <v>18015</v>
      </c>
      <c r="D7897" s="87" t="s">
        <v>16560</v>
      </c>
      <c r="E7897" s="103">
        <v>8.16</v>
      </c>
    </row>
    <row r="7898" spans="2:5" ht="50.1" customHeight="1">
      <c r="B7898" s="100">
        <v>38865</v>
      </c>
      <c r="C7898" s="105" t="s">
        <v>18016</v>
      </c>
      <c r="D7898" s="87" t="s">
        <v>16560</v>
      </c>
      <c r="E7898" s="103">
        <v>11.08</v>
      </c>
    </row>
    <row r="7899" spans="2:5" ht="50.1" customHeight="1">
      <c r="B7899" s="100">
        <v>38864</v>
      </c>
      <c r="C7899" s="105" t="s">
        <v>18017</v>
      </c>
      <c r="D7899" s="87" t="s">
        <v>16560</v>
      </c>
      <c r="E7899" s="103">
        <v>16.93</v>
      </c>
    </row>
    <row r="7900" spans="2:5" ht="50.1" customHeight="1">
      <c r="B7900" s="100">
        <v>38866</v>
      </c>
      <c r="C7900" s="105" t="s">
        <v>18018</v>
      </c>
      <c r="D7900" s="87" t="s">
        <v>16560</v>
      </c>
      <c r="E7900" s="103">
        <v>11.92</v>
      </c>
    </row>
    <row r="7901" spans="2:5" ht="50.1" customHeight="1">
      <c r="B7901" s="100">
        <v>38868</v>
      </c>
      <c r="C7901" s="105" t="s">
        <v>18019</v>
      </c>
      <c r="D7901" s="87" t="s">
        <v>16560</v>
      </c>
      <c r="E7901" s="103">
        <v>19.87</v>
      </c>
    </row>
    <row r="7902" spans="2:5" ht="50.1" customHeight="1">
      <c r="B7902" s="100">
        <v>38853</v>
      </c>
      <c r="C7902" s="105" t="s">
        <v>18020</v>
      </c>
      <c r="D7902" s="87" t="s">
        <v>16560</v>
      </c>
      <c r="E7902" s="103">
        <v>6.42</v>
      </c>
    </row>
    <row r="7903" spans="2:5" ht="50.1" customHeight="1">
      <c r="B7903" s="100">
        <v>38854</v>
      </c>
      <c r="C7903" s="105" t="s">
        <v>18021</v>
      </c>
      <c r="D7903" s="87" t="s">
        <v>16560</v>
      </c>
      <c r="E7903" s="103">
        <v>8.7799999999999994</v>
      </c>
    </row>
    <row r="7904" spans="2:5" ht="50.1" customHeight="1">
      <c r="B7904" s="100">
        <v>38855</v>
      </c>
      <c r="C7904" s="105" t="s">
        <v>18022</v>
      </c>
      <c r="D7904" s="87" t="s">
        <v>16560</v>
      </c>
      <c r="E7904" s="103">
        <v>6.51</v>
      </c>
    </row>
    <row r="7905" spans="2:5" ht="50.1" customHeight="1">
      <c r="B7905" s="100">
        <v>38856</v>
      </c>
      <c r="C7905" s="105" t="s">
        <v>18023</v>
      </c>
      <c r="D7905" s="87" t="s">
        <v>16560</v>
      </c>
      <c r="E7905" s="103">
        <v>10.45</v>
      </c>
    </row>
    <row r="7906" spans="2:5" ht="50.1" customHeight="1">
      <c r="B7906" s="100">
        <v>38857</v>
      </c>
      <c r="C7906" s="105" t="s">
        <v>18024</v>
      </c>
      <c r="D7906" s="87" t="s">
        <v>16560</v>
      </c>
      <c r="E7906" s="103">
        <v>13.83</v>
      </c>
    </row>
    <row r="7907" spans="2:5" ht="50.1" customHeight="1">
      <c r="B7907" s="100">
        <v>38858</v>
      </c>
      <c r="C7907" s="105" t="s">
        <v>18025</v>
      </c>
      <c r="D7907" s="87" t="s">
        <v>16560</v>
      </c>
      <c r="E7907" s="103">
        <v>12.57</v>
      </c>
    </row>
    <row r="7908" spans="2:5" ht="50.1" customHeight="1">
      <c r="B7908" s="100">
        <v>38859</v>
      </c>
      <c r="C7908" s="105" t="s">
        <v>18026</v>
      </c>
      <c r="D7908" s="87" t="s">
        <v>16560</v>
      </c>
      <c r="E7908" s="103">
        <v>20.36</v>
      </c>
    </row>
    <row r="7909" spans="2:5" ht="50.1" customHeight="1">
      <c r="B7909" s="100">
        <v>1607</v>
      </c>
      <c r="C7909" s="105" t="s">
        <v>18027</v>
      </c>
      <c r="D7909" s="87" t="s">
        <v>6337</v>
      </c>
      <c r="E7909" s="103">
        <v>0.14000000000000001</v>
      </c>
    </row>
    <row r="7910" spans="2:5" ht="50.1" customHeight="1">
      <c r="B7910" s="100">
        <v>11467</v>
      </c>
      <c r="C7910" s="105" t="s">
        <v>18028</v>
      </c>
      <c r="D7910" s="87" t="s">
        <v>16560</v>
      </c>
      <c r="E7910" s="103">
        <v>12.03</v>
      </c>
    </row>
    <row r="7911" spans="2:5" ht="50.1" customHeight="1">
      <c r="B7911" s="100">
        <v>38169</v>
      </c>
      <c r="C7911" s="105" t="s">
        <v>18029</v>
      </c>
      <c r="D7911" s="87" t="s">
        <v>6337</v>
      </c>
      <c r="E7911" s="103">
        <v>55.33</v>
      </c>
    </row>
    <row r="7912" spans="2:5" ht="50.1" customHeight="1">
      <c r="B7912" s="100">
        <v>6142</v>
      </c>
      <c r="C7912" s="105" t="s">
        <v>18030</v>
      </c>
      <c r="D7912" s="87" t="s">
        <v>16560</v>
      </c>
      <c r="E7912" s="103">
        <v>5.6</v>
      </c>
    </row>
    <row r="7913" spans="2:5" ht="50.1" customHeight="1">
      <c r="B7913" s="100">
        <v>11686</v>
      </c>
      <c r="C7913" s="105" t="s">
        <v>18031</v>
      </c>
      <c r="D7913" s="87" t="s">
        <v>16560</v>
      </c>
      <c r="E7913" s="103">
        <v>7.77</v>
      </c>
    </row>
    <row r="7914" spans="2:5" ht="50.1" customHeight="1">
      <c r="B7914" s="100">
        <v>37598</v>
      </c>
      <c r="C7914" s="105" t="s">
        <v>18032</v>
      </c>
      <c r="D7914" s="87" t="s">
        <v>16560</v>
      </c>
      <c r="E7914" s="103">
        <v>18.899999999999999</v>
      </c>
    </row>
    <row r="7915" spans="2:5" ht="50.1" customHeight="1">
      <c r="B7915" s="100">
        <v>25398</v>
      </c>
      <c r="C7915" s="105" t="s">
        <v>18033</v>
      </c>
      <c r="D7915" s="87" t="s">
        <v>16560</v>
      </c>
      <c r="E7915" s="103">
        <v>2386.66</v>
      </c>
    </row>
    <row r="7916" spans="2:5" ht="50.1" customHeight="1">
      <c r="B7916" s="100">
        <v>25399</v>
      </c>
      <c r="C7916" s="105" t="s">
        <v>18034</v>
      </c>
      <c r="D7916" s="87" t="s">
        <v>16560</v>
      </c>
      <c r="E7916" s="103">
        <v>1448.91</v>
      </c>
    </row>
    <row r="7917" spans="2:5" ht="50.1" customHeight="1">
      <c r="B7917" s="100">
        <v>10667</v>
      </c>
      <c r="C7917" s="105" t="s">
        <v>18035</v>
      </c>
      <c r="D7917" s="87" t="s">
        <v>16560</v>
      </c>
      <c r="E7917" s="103">
        <v>10343.5</v>
      </c>
    </row>
    <row r="7918" spans="2:5" ht="50.1" customHeight="1">
      <c r="B7918" s="100">
        <v>1613</v>
      </c>
      <c r="C7918" s="105" t="s">
        <v>18036</v>
      </c>
      <c r="D7918" s="87" t="s">
        <v>16560</v>
      </c>
      <c r="E7918" s="103">
        <v>1772.04</v>
      </c>
    </row>
    <row r="7919" spans="2:5" ht="50.1" customHeight="1">
      <c r="B7919" s="100">
        <v>1626</v>
      </c>
      <c r="C7919" s="105" t="s">
        <v>18037</v>
      </c>
      <c r="D7919" s="87" t="s">
        <v>16560</v>
      </c>
      <c r="E7919" s="103">
        <v>2650.31</v>
      </c>
    </row>
    <row r="7920" spans="2:5" ht="50.1" customHeight="1">
      <c r="B7920" s="100">
        <v>1625</v>
      </c>
      <c r="C7920" s="105" t="s">
        <v>18038</v>
      </c>
      <c r="D7920" s="87" t="s">
        <v>16560</v>
      </c>
      <c r="E7920" s="103">
        <v>185.11</v>
      </c>
    </row>
    <row r="7921" spans="2:5" ht="50.1" customHeight="1">
      <c r="B7921" s="100">
        <v>1622</v>
      </c>
      <c r="C7921" s="105" t="s">
        <v>18039</v>
      </c>
      <c r="D7921" s="87" t="s">
        <v>16560</v>
      </c>
      <c r="E7921" s="103">
        <v>5980.66</v>
      </c>
    </row>
    <row r="7922" spans="2:5" ht="50.1" customHeight="1">
      <c r="B7922" s="100">
        <v>1620</v>
      </c>
      <c r="C7922" s="105" t="s">
        <v>18040</v>
      </c>
      <c r="D7922" s="87" t="s">
        <v>16560</v>
      </c>
      <c r="E7922" s="103">
        <v>389.95</v>
      </c>
    </row>
    <row r="7923" spans="2:5" ht="50.1" customHeight="1">
      <c r="B7923" s="100">
        <v>1629</v>
      </c>
      <c r="C7923" s="105" t="s">
        <v>18041</v>
      </c>
      <c r="D7923" s="87" t="s">
        <v>16560</v>
      </c>
      <c r="E7923" s="103">
        <v>14555.49</v>
      </c>
    </row>
    <row r="7924" spans="2:5" ht="50.1" customHeight="1">
      <c r="B7924" s="100">
        <v>1627</v>
      </c>
      <c r="C7924" s="105" t="s">
        <v>18042</v>
      </c>
      <c r="D7924" s="87" t="s">
        <v>16560</v>
      </c>
      <c r="E7924" s="103">
        <v>745.37</v>
      </c>
    </row>
    <row r="7925" spans="2:5" ht="50.1" customHeight="1">
      <c r="B7925" s="100">
        <v>1623</v>
      </c>
      <c r="C7925" s="105" t="s">
        <v>18043</v>
      </c>
      <c r="D7925" s="87" t="s">
        <v>16560</v>
      </c>
      <c r="E7925" s="103">
        <v>150.97</v>
      </c>
    </row>
    <row r="7926" spans="2:5" ht="50.1" customHeight="1">
      <c r="B7926" s="100">
        <v>1619</v>
      </c>
      <c r="C7926" s="105" t="s">
        <v>18044</v>
      </c>
      <c r="D7926" s="87" t="s">
        <v>16560</v>
      </c>
      <c r="E7926" s="103">
        <v>207.66</v>
      </c>
    </row>
    <row r="7927" spans="2:5" ht="50.1" customHeight="1">
      <c r="B7927" s="100">
        <v>1630</v>
      </c>
      <c r="C7927" s="105" t="s">
        <v>18045</v>
      </c>
      <c r="D7927" s="87" t="s">
        <v>16560</v>
      </c>
      <c r="E7927" s="103">
        <v>4572.33</v>
      </c>
    </row>
    <row r="7928" spans="2:5" ht="50.1" customHeight="1">
      <c r="B7928" s="100">
        <v>1616</v>
      </c>
      <c r="C7928" s="105" t="s">
        <v>18046</v>
      </c>
      <c r="D7928" s="87" t="s">
        <v>16560</v>
      </c>
      <c r="E7928" s="103">
        <v>7032.33</v>
      </c>
    </row>
    <row r="7929" spans="2:5" ht="50.1" customHeight="1">
      <c r="B7929" s="100">
        <v>1614</v>
      </c>
      <c r="C7929" s="105" t="s">
        <v>18047</v>
      </c>
      <c r="D7929" s="87" t="s">
        <v>16560</v>
      </c>
      <c r="E7929" s="103">
        <v>321.39999999999998</v>
      </c>
    </row>
    <row r="7930" spans="2:5" ht="50.1" customHeight="1">
      <c r="B7930" s="100">
        <v>1617</v>
      </c>
      <c r="C7930" s="105" t="s">
        <v>18048</v>
      </c>
      <c r="D7930" s="87" t="s">
        <v>16560</v>
      </c>
      <c r="E7930" s="103">
        <v>8395.08</v>
      </c>
    </row>
    <row r="7931" spans="2:5" ht="50.1" customHeight="1">
      <c r="B7931" s="100">
        <v>1621</v>
      </c>
      <c r="C7931" s="105" t="s">
        <v>18049</v>
      </c>
      <c r="D7931" s="87" t="s">
        <v>16560</v>
      </c>
      <c r="E7931" s="103">
        <v>574.82000000000005</v>
      </c>
    </row>
    <row r="7932" spans="2:5" ht="50.1" customHeight="1">
      <c r="B7932" s="100">
        <v>1624</v>
      </c>
      <c r="C7932" s="105" t="s">
        <v>18050</v>
      </c>
      <c r="D7932" s="87" t="s">
        <v>16560</v>
      </c>
      <c r="E7932" s="103">
        <v>20635.52</v>
      </c>
    </row>
    <row r="7933" spans="2:5" ht="50.1" customHeight="1">
      <c r="B7933" s="100">
        <v>1615</v>
      </c>
      <c r="C7933" s="105" t="s">
        <v>18051</v>
      </c>
      <c r="D7933" s="87" t="s">
        <v>16560</v>
      </c>
      <c r="E7933" s="103">
        <v>1079.42</v>
      </c>
    </row>
    <row r="7934" spans="2:5" ht="50.1" customHeight="1">
      <c r="B7934" s="100">
        <v>1612</v>
      </c>
      <c r="C7934" s="105" t="s">
        <v>18052</v>
      </c>
      <c r="D7934" s="87" t="s">
        <v>16560</v>
      </c>
      <c r="E7934" s="103">
        <v>142.16999999999999</v>
      </c>
    </row>
    <row r="7935" spans="2:5" ht="50.1" customHeight="1">
      <c r="B7935" s="100">
        <v>1618</v>
      </c>
      <c r="C7935" s="105" t="s">
        <v>18053</v>
      </c>
      <c r="D7935" s="87" t="s">
        <v>16560</v>
      </c>
      <c r="E7935" s="103">
        <v>1483.29</v>
      </c>
    </row>
    <row r="7936" spans="2:5" ht="50.1" customHeight="1">
      <c r="B7936" s="100">
        <v>14211</v>
      </c>
      <c r="C7936" s="105" t="s">
        <v>18054</v>
      </c>
      <c r="D7936" s="87" t="s">
        <v>16560</v>
      </c>
      <c r="E7936" s="103">
        <v>26.9</v>
      </c>
    </row>
    <row r="7937" spans="2:5" ht="50.1" customHeight="1">
      <c r="B7937" s="100">
        <v>34500</v>
      </c>
      <c r="C7937" s="105" t="s">
        <v>18055</v>
      </c>
      <c r="D7937" s="87" t="s">
        <v>16557</v>
      </c>
      <c r="E7937" s="103">
        <v>106.29</v>
      </c>
    </row>
    <row r="7938" spans="2:5" ht="50.1" customHeight="1">
      <c r="B7938" s="100">
        <v>40934</v>
      </c>
      <c r="C7938" s="105" t="s">
        <v>18056</v>
      </c>
      <c r="D7938" s="87" t="s">
        <v>16746</v>
      </c>
      <c r="E7938" s="103">
        <v>18806.349999999999</v>
      </c>
    </row>
    <row r="7939" spans="2:5" ht="50.1" customHeight="1">
      <c r="B7939" s="100">
        <v>5328</v>
      </c>
      <c r="C7939" s="105" t="s">
        <v>18057</v>
      </c>
      <c r="D7939" s="87" t="s">
        <v>16560</v>
      </c>
      <c r="E7939" s="103">
        <v>5.07</v>
      </c>
    </row>
    <row r="7940" spans="2:5" ht="50.1" customHeight="1">
      <c r="B7940" s="100">
        <v>38200</v>
      </c>
      <c r="C7940" s="105" t="s">
        <v>18058</v>
      </c>
      <c r="D7940" s="87" t="s">
        <v>18059</v>
      </c>
      <c r="E7940" s="103">
        <v>484.45</v>
      </c>
    </row>
    <row r="7941" spans="2:5" ht="50.1" customHeight="1">
      <c r="B7941" s="100">
        <v>39269</v>
      </c>
      <c r="C7941" s="105" t="s">
        <v>18060</v>
      </c>
      <c r="D7941" s="87" t="s">
        <v>16566</v>
      </c>
      <c r="E7941" s="103">
        <v>0.64</v>
      </c>
    </row>
    <row r="7942" spans="2:5" ht="50.1" customHeight="1">
      <c r="B7942" s="100">
        <v>11889</v>
      </c>
      <c r="C7942" s="105" t="s">
        <v>18061</v>
      </c>
      <c r="D7942" s="87" t="s">
        <v>16566</v>
      </c>
      <c r="E7942" s="103">
        <v>0.89</v>
      </c>
    </row>
    <row r="7943" spans="2:5" ht="50.1" customHeight="1">
      <c r="B7943" s="100">
        <v>39270</v>
      </c>
      <c r="C7943" s="105" t="s">
        <v>18062</v>
      </c>
      <c r="D7943" s="87" t="s">
        <v>16566</v>
      </c>
      <c r="E7943" s="103">
        <v>1.06</v>
      </c>
    </row>
    <row r="7944" spans="2:5" ht="50.1" customHeight="1">
      <c r="B7944" s="100">
        <v>11890</v>
      </c>
      <c r="C7944" s="105" t="s">
        <v>18063</v>
      </c>
      <c r="D7944" s="87" t="s">
        <v>16566</v>
      </c>
      <c r="E7944" s="103">
        <v>1.38</v>
      </c>
    </row>
    <row r="7945" spans="2:5" ht="50.1" customHeight="1">
      <c r="B7945" s="100">
        <v>11891</v>
      </c>
      <c r="C7945" s="105" t="s">
        <v>18064</v>
      </c>
      <c r="D7945" s="87" t="s">
        <v>16566</v>
      </c>
      <c r="E7945" s="103">
        <v>2.2799999999999998</v>
      </c>
    </row>
    <row r="7946" spans="2:5" ht="50.1" customHeight="1">
      <c r="B7946" s="100">
        <v>11892</v>
      </c>
      <c r="C7946" s="105" t="s">
        <v>18065</v>
      </c>
      <c r="D7946" s="87" t="s">
        <v>16566</v>
      </c>
      <c r="E7946" s="103">
        <v>3.51</v>
      </c>
    </row>
    <row r="7947" spans="2:5" ht="50.1" customHeight="1">
      <c r="B7947" s="100">
        <v>37601</v>
      </c>
      <c r="C7947" s="105" t="s">
        <v>18066</v>
      </c>
      <c r="D7947" s="87" t="s">
        <v>16566</v>
      </c>
      <c r="E7947" s="103">
        <v>4.2</v>
      </c>
    </row>
    <row r="7948" spans="2:5" ht="50.1" customHeight="1">
      <c r="B7948" s="100">
        <v>1634</v>
      </c>
      <c r="C7948" s="105" t="s">
        <v>18067</v>
      </c>
      <c r="D7948" s="87" t="s">
        <v>16566</v>
      </c>
      <c r="E7948" s="103">
        <v>4.33</v>
      </c>
    </row>
    <row r="7949" spans="2:5" ht="50.1" customHeight="1">
      <c r="B7949" s="100">
        <v>5086</v>
      </c>
      <c r="C7949" s="105" t="s">
        <v>18068</v>
      </c>
      <c r="D7949" s="87" t="s">
        <v>16617</v>
      </c>
      <c r="E7949" s="103">
        <v>22.9</v>
      </c>
    </row>
    <row r="7950" spans="2:5" ht="50.1" customHeight="1">
      <c r="B7950" s="100">
        <v>11280</v>
      </c>
      <c r="C7950" s="105" t="s">
        <v>18069</v>
      </c>
      <c r="D7950" s="87" t="s">
        <v>16560</v>
      </c>
      <c r="E7950" s="103">
        <v>7805.79</v>
      </c>
    </row>
    <row r="7951" spans="2:5" ht="50.1" customHeight="1">
      <c r="B7951" s="100">
        <v>40519</v>
      </c>
      <c r="C7951" s="105" t="s">
        <v>18070</v>
      </c>
      <c r="D7951" s="87" t="s">
        <v>16560</v>
      </c>
      <c r="E7951" s="103">
        <v>64348.27</v>
      </c>
    </row>
    <row r="7952" spans="2:5" ht="50.1" customHeight="1">
      <c r="B7952" s="100">
        <v>39869</v>
      </c>
      <c r="C7952" s="105" t="s">
        <v>18071</v>
      </c>
      <c r="D7952" s="87" t="s">
        <v>16560</v>
      </c>
      <c r="E7952" s="103">
        <v>7.92</v>
      </c>
    </row>
    <row r="7953" spans="2:5" ht="50.1" customHeight="1">
      <c r="B7953" s="100">
        <v>39870</v>
      </c>
      <c r="C7953" s="105" t="s">
        <v>18072</v>
      </c>
      <c r="D7953" s="87" t="s">
        <v>16560</v>
      </c>
      <c r="E7953" s="103">
        <v>12.12</v>
      </c>
    </row>
    <row r="7954" spans="2:5" ht="50.1" customHeight="1">
      <c r="B7954" s="100">
        <v>39871</v>
      </c>
      <c r="C7954" s="105" t="s">
        <v>18073</v>
      </c>
      <c r="D7954" s="87" t="s">
        <v>16560</v>
      </c>
      <c r="E7954" s="103">
        <v>13.58</v>
      </c>
    </row>
    <row r="7955" spans="2:5" ht="50.1" customHeight="1">
      <c r="B7955" s="100">
        <v>12722</v>
      </c>
      <c r="C7955" s="105" t="s">
        <v>18074</v>
      </c>
      <c r="D7955" s="87" t="s">
        <v>16560</v>
      </c>
      <c r="E7955" s="103">
        <v>454.62</v>
      </c>
    </row>
    <row r="7956" spans="2:5" ht="50.1" customHeight="1">
      <c r="B7956" s="100">
        <v>12714</v>
      </c>
      <c r="C7956" s="105" t="s">
        <v>18075</v>
      </c>
      <c r="D7956" s="87" t="s">
        <v>16560</v>
      </c>
      <c r="E7956" s="103">
        <v>2.97</v>
      </c>
    </row>
    <row r="7957" spans="2:5" ht="50.1" customHeight="1">
      <c r="B7957" s="100">
        <v>12715</v>
      </c>
      <c r="C7957" s="105" t="s">
        <v>18076</v>
      </c>
      <c r="D7957" s="87" t="s">
        <v>16560</v>
      </c>
      <c r="E7957" s="103">
        <v>6.7</v>
      </c>
    </row>
    <row r="7958" spans="2:5" ht="50.1" customHeight="1">
      <c r="B7958" s="100">
        <v>12716</v>
      </c>
      <c r="C7958" s="105" t="s">
        <v>18077</v>
      </c>
      <c r="D7958" s="87" t="s">
        <v>16560</v>
      </c>
      <c r="E7958" s="103">
        <v>11.5</v>
      </c>
    </row>
    <row r="7959" spans="2:5" ht="50.1" customHeight="1">
      <c r="B7959" s="100">
        <v>12717</v>
      </c>
      <c r="C7959" s="105" t="s">
        <v>18078</v>
      </c>
      <c r="D7959" s="87" t="s">
        <v>16560</v>
      </c>
      <c r="E7959" s="103">
        <v>22.61</v>
      </c>
    </row>
    <row r="7960" spans="2:5" ht="50.1" customHeight="1">
      <c r="B7960" s="100">
        <v>12718</v>
      </c>
      <c r="C7960" s="105" t="s">
        <v>18079</v>
      </c>
      <c r="D7960" s="87" t="s">
        <v>16560</v>
      </c>
      <c r="E7960" s="103">
        <v>34.71</v>
      </c>
    </row>
    <row r="7961" spans="2:5" ht="50.1" customHeight="1">
      <c r="B7961" s="100">
        <v>12719</v>
      </c>
      <c r="C7961" s="105" t="s">
        <v>18080</v>
      </c>
      <c r="D7961" s="87" t="s">
        <v>16560</v>
      </c>
      <c r="E7961" s="103">
        <v>55.1</v>
      </c>
    </row>
    <row r="7962" spans="2:5" ht="50.1" customHeight="1">
      <c r="B7962" s="100">
        <v>12720</v>
      </c>
      <c r="C7962" s="105" t="s">
        <v>18081</v>
      </c>
      <c r="D7962" s="87" t="s">
        <v>16560</v>
      </c>
      <c r="E7962" s="103">
        <v>191.86</v>
      </c>
    </row>
    <row r="7963" spans="2:5" ht="50.1" customHeight="1">
      <c r="B7963" s="100">
        <v>12721</v>
      </c>
      <c r="C7963" s="105" t="s">
        <v>18082</v>
      </c>
      <c r="D7963" s="87" t="s">
        <v>16560</v>
      </c>
      <c r="E7963" s="103">
        <v>183.98</v>
      </c>
    </row>
    <row r="7964" spans="2:5" ht="50.1" customHeight="1">
      <c r="B7964" s="100">
        <v>3468</v>
      </c>
      <c r="C7964" s="105" t="s">
        <v>18083</v>
      </c>
      <c r="D7964" s="87" t="s">
        <v>16560</v>
      </c>
      <c r="E7964" s="103">
        <v>26.04</v>
      </c>
    </row>
    <row r="7965" spans="2:5" ht="50.1" customHeight="1">
      <c r="B7965" s="100">
        <v>3465</v>
      </c>
      <c r="C7965" s="105" t="s">
        <v>18084</v>
      </c>
      <c r="D7965" s="87" t="s">
        <v>16560</v>
      </c>
      <c r="E7965" s="103">
        <v>26.04</v>
      </c>
    </row>
    <row r="7966" spans="2:5" ht="50.1" customHeight="1">
      <c r="B7966" s="100">
        <v>12403</v>
      </c>
      <c r="C7966" s="105" t="s">
        <v>18085</v>
      </c>
      <c r="D7966" s="87" t="s">
        <v>16560</v>
      </c>
      <c r="E7966" s="103">
        <v>18.559999999999999</v>
      </c>
    </row>
    <row r="7967" spans="2:5" ht="50.1" customHeight="1">
      <c r="B7967" s="100">
        <v>3463</v>
      </c>
      <c r="C7967" s="105" t="s">
        <v>18086</v>
      </c>
      <c r="D7967" s="87" t="s">
        <v>16560</v>
      </c>
      <c r="E7967" s="103">
        <v>10.84</v>
      </c>
    </row>
    <row r="7968" spans="2:5" ht="50.1" customHeight="1">
      <c r="B7968" s="100">
        <v>3464</v>
      </c>
      <c r="C7968" s="105" t="s">
        <v>18087</v>
      </c>
      <c r="D7968" s="87" t="s">
        <v>16560</v>
      </c>
      <c r="E7968" s="103">
        <v>10.84</v>
      </c>
    </row>
    <row r="7969" spans="2:5" ht="50.1" customHeight="1">
      <c r="B7969" s="100">
        <v>3466</v>
      </c>
      <c r="C7969" s="105" t="s">
        <v>18088</v>
      </c>
      <c r="D7969" s="87" t="s">
        <v>16560</v>
      </c>
      <c r="E7969" s="103">
        <v>66.13</v>
      </c>
    </row>
    <row r="7970" spans="2:5" ht="50.1" customHeight="1">
      <c r="B7970" s="100">
        <v>3467</v>
      </c>
      <c r="C7970" s="105" t="s">
        <v>18089</v>
      </c>
      <c r="D7970" s="87" t="s">
        <v>16560</v>
      </c>
      <c r="E7970" s="103">
        <v>37.35</v>
      </c>
    </row>
    <row r="7971" spans="2:5" ht="50.1" customHeight="1">
      <c r="B7971" s="100">
        <v>3462</v>
      </c>
      <c r="C7971" s="105" t="s">
        <v>18090</v>
      </c>
      <c r="D7971" s="87" t="s">
        <v>16560</v>
      </c>
      <c r="E7971" s="103">
        <v>7.15</v>
      </c>
    </row>
    <row r="7972" spans="2:5" ht="50.1" customHeight="1">
      <c r="B7972" s="100">
        <v>3446</v>
      </c>
      <c r="C7972" s="105" t="s">
        <v>18091</v>
      </c>
      <c r="D7972" s="87" t="s">
        <v>16560</v>
      </c>
      <c r="E7972" s="103">
        <v>22.02</v>
      </c>
    </row>
    <row r="7973" spans="2:5" ht="50.1" customHeight="1">
      <c r="B7973" s="100">
        <v>3445</v>
      </c>
      <c r="C7973" s="105" t="s">
        <v>18092</v>
      </c>
      <c r="D7973" s="87" t="s">
        <v>16560</v>
      </c>
      <c r="E7973" s="103">
        <v>17.97</v>
      </c>
    </row>
    <row r="7974" spans="2:5" ht="50.1" customHeight="1">
      <c r="B7974" s="100">
        <v>3441</v>
      </c>
      <c r="C7974" s="105" t="s">
        <v>18093</v>
      </c>
      <c r="D7974" s="87" t="s">
        <v>16560</v>
      </c>
      <c r="E7974" s="103">
        <v>5.07</v>
      </c>
    </row>
    <row r="7975" spans="2:5" ht="50.1" customHeight="1">
      <c r="B7975" s="100">
        <v>3444</v>
      </c>
      <c r="C7975" s="105" t="s">
        <v>18094</v>
      </c>
      <c r="D7975" s="87" t="s">
        <v>16560</v>
      </c>
      <c r="E7975" s="104">
        <v>11.06</v>
      </c>
    </row>
    <row r="7976" spans="2:5" ht="50.1" customHeight="1">
      <c r="B7976" s="100">
        <v>12402</v>
      </c>
      <c r="C7976" s="105" t="s">
        <v>18095</v>
      </c>
      <c r="D7976" s="87" t="s">
        <v>16560</v>
      </c>
      <c r="E7976" s="103">
        <v>61.89</v>
      </c>
    </row>
    <row r="7977" spans="2:5" ht="50.1" customHeight="1">
      <c r="B7977" s="100">
        <v>3447</v>
      </c>
      <c r="C7977" s="105" t="s">
        <v>18096</v>
      </c>
      <c r="D7977" s="87" t="s">
        <v>16560</v>
      </c>
      <c r="E7977" s="103">
        <v>32.020000000000003</v>
      </c>
    </row>
    <row r="7978" spans="2:5" ht="50.1" customHeight="1">
      <c r="B7978" s="100">
        <v>3442</v>
      </c>
      <c r="C7978" s="105" t="s">
        <v>18097</v>
      </c>
      <c r="D7978" s="87" t="s">
        <v>16560</v>
      </c>
      <c r="E7978" s="103">
        <v>7.59</v>
      </c>
    </row>
    <row r="7979" spans="2:5" ht="50.1" customHeight="1">
      <c r="B7979" s="100">
        <v>3448</v>
      </c>
      <c r="C7979" s="105" t="s">
        <v>18098</v>
      </c>
      <c r="D7979" s="87" t="s">
        <v>16560</v>
      </c>
      <c r="E7979" s="104">
        <v>90.49</v>
      </c>
    </row>
    <row r="7980" spans="2:5" ht="50.1" customHeight="1">
      <c r="B7980" s="87">
        <v>3449</v>
      </c>
      <c r="C7980" s="105" t="s">
        <v>18099</v>
      </c>
      <c r="D7980" s="87" t="s">
        <v>16560</v>
      </c>
      <c r="E7980" s="103">
        <v>158.56</v>
      </c>
    </row>
    <row r="7981" spans="2:5" ht="50.1" customHeight="1">
      <c r="B7981" s="87">
        <v>37438</v>
      </c>
      <c r="C7981" s="105" t="s">
        <v>18100</v>
      </c>
      <c r="D7981" s="87" t="s">
        <v>16560</v>
      </c>
      <c r="E7981" s="103">
        <v>146.93</v>
      </c>
    </row>
    <row r="7982" spans="2:5" ht="50.1" customHeight="1">
      <c r="B7982" s="87">
        <v>37439</v>
      </c>
      <c r="C7982" s="105" t="s">
        <v>18101</v>
      </c>
      <c r="D7982" s="87" t="s">
        <v>16560</v>
      </c>
      <c r="E7982" s="103">
        <v>960.63</v>
      </c>
    </row>
    <row r="7983" spans="2:5" ht="50.1" customHeight="1">
      <c r="B7983" s="87">
        <v>37435</v>
      </c>
      <c r="C7983" s="105" t="s">
        <v>18102</v>
      </c>
      <c r="D7983" s="87" t="s">
        <v>16560</v>
      </c>
      <c r="E7983" s="103">
        <v>17.260000000000002</v>
      </c>
    </row>
    <row r="7984" spans="2:5" ht="50.1" customHeight="1">
      <c r="B7984" s="87">
        <v>37436</v>
      </c>
      <c r="C7984" s="105" t="s">
        <v>18103</v>
      </c>
      <c r="D7984" s="87" t="s">
        <v>16560</v>
      </c>
      <c r="E7984" s="103">
        <v>20.38</v>
      </c>
    </row>
    <row r="7985" spans="2:5" ht="50.1" customHeight="1">
      <c r="B7985" s="87">
        <v>37437</v>
      </c>
      <c r="C7985" s="105" t="s">
        <v>18104</v>
      </c>
      <c r="D7985" s="87" t="s">
        <v>16560</v>
      </c>
      <c r="E7985" s="103">
        <v>29.47</v>
      </c>
    </row>
    <row r="7986" spans="2:5" ht="50.1" customHeight="1">
      <c r="B7986" s="87">
        <v>3473</v>
      </c>
      <c r="C7986" s="105" t="s">
        <v>18105</v>
      </c>
      <c r="D7986" s="87" t="s">
        <v>16560</v>
      </c>
      <c r="E7986" s="103">
        <v>24.89</v>
      </c>
    </row>
    <row r="7987" spans="2:5" ht="50.1" customHeight="1">
      <c r="B7987" s="87">
        <v>3474</v>
      </c>
      <c r="C7987" s="105" t="s">
        <v>18106</v>
      </c>
      <c r="D7987" s="87" t="s">
        <v>16560</v>
      </c>
      <c r="E7987" s="104">
        <v>20.52</v>
      </c>
    </row>
    <row r="7988" spans="2:5" ht="50.1" customHeight="1">
      <c r="B7988" s="87">
        <v>3450</v>
      </c>
      <c r="C7988" s="105" t="s">
        <v>18107</v>
      </c>
      <c r="D7988" s="87" t="s">
        <v>16560</v>
      </c>
      <c r="E7988" s="104">
        <v>5.95</v>
      </c>
    </row>
    <row r="7989" spans="2:5" ht="50.1" customHeight="1">
      <c r="B7989" s="87">
        <v>3443</v>
      </c>
      <c r="C7989" s="105" t="s">
        <v>18108</v>
      </c>
      <c r="D7989" s="87" t="s">
        <v>16560</v>
      </c>
      <c r="E7989" s="103">
        <v>12.76</v>
      </c>
    </row>
    <row r="7990" spans="2:5" ht="50.1" customHeight="1">
      <c r="B7990" s="87">
        <v>3453</v>
      </c>
      <c r="C7990" s="105" t="s">
        <v>18109</v>
      </c>
      <c r="D7990" s="87" t="s">
        <v>16560</v>
      </c>
      <c r="E7990" s="103">
        <v>72.67</v>
      </c>
    </row>
    <row r="7991" spans="2:5" ht="50.1" customHeight="1">
      <c r="B7991" s="87">
        <v>3452</v>
      </c>
      <c r="C7991" s="105" t="s">
        <v>18110</v>
      </c>
      <c r="D7991" s="87" t="s">
        <v>16560</v>
      </c>
      <c r="E7991" s="103">
        <v>35.869999999999997</v>
      </c>
    </row>
    <row r="7992" spans="2:5" ht="50.1" customHeight="1">
      <c r="B7992" s="87">
        <v>3451</v>
      </c>
      <c r="C7992" s="105" t="s">
        <v>18111</v>
      </c>
      <c r="D7992" s="87" t="s">
        <v>16560</v>
      </c>
      <c r="E7992" s="103">
        <v>7.11</v>
      </c>
    </row>
    <row r="7993" spans="2:5" ht="50.1" customHeight="1">
      <c r="B7993" s="87">
        <v>3454</v>
      </c>
      <c r="C7993" s="105" t="s">
        <v>18112</v>
      </c>
      <c r="D7993" s="87" t="s">
        <v>16560</v>
      </c>
      <c r="E7993" s="103">
        <v>110.52</v>
      </c>
    </row>
    <row r="7994" spans="2:5" ht="50.1" customHeight="1">
      <c r="B7994" s="87">
        <v>3458</v>
      </c>
      <c r="C7994" s="105" t="s">
        <v>18113</v>
      </c>
      <c r="D7994" s="87" t="s">
        <v>16560</v>
      </c>
      <c r="E7994" s="103">
        <v>19.95</v>
      </c>
    </row>
    <row r="7995" spans="2:5" ht="50.1" customHeight="1">
      <c r="B7995" s="87">
        <v>3457</v>
      </c>
      <c r="C7995" s="105" t="s">
        <v>18114</v>
      </c>
      <c r="D7995" s="87" t="s">
        <v>16560</v>
      </c>
      <c r="E7995" s="103">
        <v>14.98</v>
      </c>
    </row>
    <row r="7996" spans="2:5" ht="50.1" customHeight="1">
      <c r="B7996" s="100">
        <v>3455</v>
      </c>
      <c r="C7996" s="105" t="s">
        <v>18115</v>
      </c>
      <c r="D7996" s="87" t="s">
        <v>16560</v>
      </c>
      <c r="E7996" s="103">
        <v>4.25</v>
      </c>
    </row>
    <row r="7997" spans="2:5" ht="50.1" customHeight="1">
      <c r="B7997" s="100">
        <v>3472</v>
      </c>
      <c r="C7997" s="105" t="s">
        <v>18116</v>
      </c>
      <c r="D7997" s="87" t="s">
        <v>16560</v>
      </c>
      <c r="E7997" s="103">
        <v>9.56</v>
      </c>
    </row>
    <row r="7998" spans="2:5" ht="50.1" customHeight="1">
      <c r="B7998" s="100">
        <v>3470</v>
      </c>
      <c r="C7998" s="105" t="s">
        <v>18117</v>
      </c>
      <c r="D7998" s="87" t="s">
        <v>16560</v>
      </c>
      <c r="E7998" s="103">
        <v>55.72</v>
      </c>
    </row>
    <row r="7999" spans="2:5" ht="50.1" customHeight="1">
      <c r="B7999" s="100">
        <v>3471</v>
      </c>
      <c r="C7999" s="105" t="s">
        <v>18118</v>
      </c>
      <c r="D7999" s="87" t="s">
        <v>16560</v>
      </c>
      <c r="E7999" s="103">
        <v>30.62</v>
      </c>
    </row>
    <row r="8000" spans="2:5" ht="50.1" customHeight="1">
      <c r="B8000" s="100">
        <v>3456</v>
      </c>
      <c r="C8000" s="105" t="s">
        <v>18119</v>
      </c>
      <c r="D8000" s="87" t="s">
        <v>16560</v>
      </c>
      <c r="E8000" s="103">
        <v>6.36</v>
      </c>
    </row>
    <row r="8001" spans="2:5" ht="50.1" customHeight="1">
      <c r="B8001" s="100">
        <v>3459</v>
      </c>
      <c r="C8001" s="105" t="s">
        <v>18120</v>
      </c>
      <c r="D8001" s="87" t="s">
        <v>16560</v>
      </c>
      <c r="E8001" s="103">
        <v>78.59</v>
      </c>
    </row>
    <row r="8002" spans="2:5" ht="50.1" customHeight="1">
      <c r="B8002" s="100">
        <v>3469</v>
      </c>
      <c r="C8002" s="105" t="s">
        <v>18121</v>
      </c>
      <c r="D8002" s="87" t="s">
        <v>16560</v>
      </c>
      <c r="E8002" s="103">
        <v>149.47</v>
      </c>
    </row>
    <row r="8003" spans="2:5" ht="50.1" customHeight="1">
      <c r="B8003" s="100">
        <v>3460</v>
      </c>
      <c r="C8003" s="105" t="s">
        <v>18122</v>
      </c>
      <c r="D8003" s="87" t="s">
        <v>16560</v>
      </c>
      <c r="E8003" s="103">
        <v>218.1</v>
      </c>
    </row>
    <row r="8004" spans="2:5" ht="50.1" customHeight="1">
      <c r="B8004" s="100">
        <v>3461</v>
      </c>
      <c r="C8004" s="105" t="s">
        <v>18123</v>
      </c>
      <c r="D8004" s="87" t="s">
        <v>16560</v>
      </c>
      <c r="E8004" s="103">
        <v>557.44000000000005</v>
      </c>
    </row>
    <row r="8005" spans="2:5" ht="50.1" customHeight="1">
      <c r="B8005" s="100">
        <v>37433</v>
      </c>
      <c r="C8005" s="105" t="s">
        <v>18124</v>
      </c>
      <c r="D8005" s="87" t="s">
        <v>16560</v>
      </c>
      <c r="E8005" s="103">
        <v>146.93</v>
      </c>
    </row>
    <row r="8006" spans="2:5" ht="50.1" customHeight="1">
      <c r="B8006" s="100">
        <v>37430</v>
      </c>
      <c r="C8006" s="105" t="s">
        <v>18125</v>
      </c>
      <c r="D8006" s="87" t="s">
        <v>16560</v>
      </c>
      <c r="E8006" s="103">
        <v>18.41</v>
      </c>
    </row>
    <row r="8007" spans="2:5" ht="50.1" customHeight="1">
      <c r="B8007" s="100">
        <v>37434</v>
      </c>
      <c r="C8007" s="105" t="s">
        <v>18126</v>
      </c>
      <c r="D8007" s="87" t="s">
        <v>16560</v>
      </c>
      <c r="E8007" s="103">
        <v>1369.99</v>
      </c>
    </row>
    <row r="8008" spans="2:5" ht="50.1" customHeight="1">
      <c r="B8008" s="100">
        <v>37431</v>
      </c>
      <c r="C8008" s="105" t="s">
        <v>18127</v>
      </c>
      <c r="D8008" s="87" t="s">
        <v>16560</v>
      </c>
      <c r="E8008" s="103">
        <v>24.98</v>
      </c>
    </row>
    <row r="8009" spans="2:5" ht="50.1" customHeight="1">
      <c r="B8009" s="100">
        <v>37432</v>
      </c>
      <c r="C8009" s="105" t="s">
        <v>18128</v>
      </c>
      <c r="D8009" s="87" t="s">
        <v>16560</v>
      </c>
      <c r="E8009" s="103">
        <v>46.07</v>
      </c>
    </row>
    <row r="8010" spans="2:5" ht="50.1" customHeight="1">
      <c r="B8010" s="100">
        <v>37413</v>
      </c>
      <c r="C8010" s="105" t="s">
        <v>18129</v>
      </c>
      <c r="D8010" s="87" t="s">
        <v>16560</v>
      </c>
      <c r="E8010" s="103">
        <v>2.96</v>
      </c>
    </row>
    <row r="8011" spans="2:5" ht="50.1" customHeight="1">
      <c r="B8011" s="100">
        <v>37414</v>
      </c>
      <c r="C8011" s="105" t="s">
        <v>18130</v>
      </c>
      <c r="D8011" s="87" t="s">
        <v>16560</v>
      </c>
      <c r="E8011" s="103">
        <v>3.36</v>
      </c>
    </row>
    <row r="8012" spans="2:5" ht="50.1" customHeight="1">
      <c r="B8012" s="100">
        <v>37415</v>
      </c>
      <c r="C8012" s="105" t="s">
        <v>18131</v>
      </c>
      <c r="D8012" s="87" t="s">
        <v>16560</v>
      </c>
      <c r="E8012" s="103">
        <v>6.11</v>
      </c>
    </row>
    <row r="8013" spans="2:5" ht="50.1" customHeight="1">
      <c r="B8013" s="100">
        <v>37416</v>
      </c>
      <c r="C8013" s="105" t="s">
        <v>18132</v>
      </c>
      <c r="D8013" s="87" t="s">
        <v>16560</v>
      </c>
      <c r="E8013" s="103">
        <v>2.77</v>
      </c>
    </row>
    <row r="8014" spans="2:5" ht="50.1" customHeight="1">
      <c r="B8014" s="100">
        <v>37417</v>
      </c>
      <c r="C8014" s="105" t="s">
        <v>18133</v>
      </c>
      <c r="D8014" s="87" t="s">
        <v>16560</v>
      </c>
      <c r="E8014" s="103">
        <v>3.98</v>
      </c>
    </row>
    <row r="8015" spans="2:5" ht="50.1" customHeight="1">
      <c r="B8015" s="100">
        <v>3112</v>
      </c>
      <c r="C8015" s="105" t="s">
        <v>18134</v>
      </c>
      <c r="D8015" s="87" t="s">
        <v>6337</v>
      </c>
      <c r="E8015" s="103">
        <v>46.28</v>
      </c>
    </row>
    <row r="8016" spans="2:5" ht="50.1" customHeight="1">
      <c r="B8016" s="100">
        <v>3113</v>
      </c>
      <c r="C8016" s="105" t="s">
        <v>18135</v>
      </c>
      <c r="D8016" s="87" t="s">
        <v>6337</v>
      </c>
      <c r="E8016" s="103">
        <v>53.32</v>
      </c>
    </row>
    <row r="8017" spans="2:5" ht="50.1" customHeight="1">
      <c r="B8017" s="100">
        <v>3114</v>
      </c>
      <c r="C8017" s="105" t="s">
        <v>18136</v>
      </c>
      <c r="D8017" s="87" t="s">
        <v>16560</v>
      </c>
      <c r="E8017" s="103">
        <v>24.08</v>
      </c>
    </row>
    <row r="8018" spans="2:5" ht="50.1" customHeight="1">
      <c r="B8018" s="100">
        <v>34519</v>
      </c>
      <c r="C8018" s="105" t="s">
        <v>18137</v>
      </c>
      <c r="D8018" s="87" t="s">
        <v>16560</v>
      </c>
      <c r="E8018" s="103">
        <v>73.16</v>
      </c>
    </row>
    <row r="8019" spans="2:5" ht="50.1" customHeight="1">
      <c r="B8019" s="100">
        <v>10510</v>
      </c>
      <c r="C8019" s="105" t="s">
        <v>18138</v>
      </c>
      <c r="D8019" s="87" t="s">
        <v>16560</v>
      </c>
      <c r="E8019" s="103">
        <v>54.78</v>
      </c>
    </row>
    <row r="8020" spans="2:5" ht="50.1" customHeight="1">
      <c r="B8020" s="100">
        <v>1649</v>
      </c>
      <c r="C8020" s="105" t="s">
        <v>18139</v>
      </c>
      <c r="D8020" s="87" t="s">
        <v>16560</v>
      </c>
      <c r="E8020" s="103">
        <v>47.06</v>
      </c>
    </row>
    <row r="8021" spans="2:5" ht="50.1" customHeight="1">
      <c r="B8021" s="100">
        <v>1653</v>
      </c>
      <c r="C8021" s="105" t="s">
        <v>18140</v>
      </c>
      <c r="D8021" s="87" t="s">
        <v>16560</v>
      </c>
      <c r="E8021" s="103">
        <v>36.86</v>
      </c>
    </row>
    <row r="8022" spans="2:5" ht="50.1" customHeight="1">
      <c r="B8022" s="100">
        <v>1647</v>
      </c>
      <c r="C8022" s="105" t="s">
        <v>18141</v>
      </c>
      <c r="D8022" s="87" t="s">
        <v>16560</v>
      </c>
      <c r="E8022" s="103">
        <v>13.2</v>
      </c>
    </row>
    <row r="8023" spans="2:5" ht="50.1" customHeight="1">
      <c r="B8023" s="100">
        <v>1648</v>
      </c>
      <c r="C8023" s="105" t="s">
        <v>18142</v>
      </c>
      <c r="D8023" s="87" t="s">
        <v>16560</v>
      </c>
      <c r="E8023" s="103">
        <v>25.34</v>
      </c>
    </row>
    <row r="8024" spans="2:5" ht="50.1" customHeight="1">
      <c r="B8024" s="100">
        <v>1651</v>
      </c>
      <c r="C8024" s="105" t="s">
        <v>18143</v>
      </c>
      <c r="D8024" s="87" t="s">
        <v>16560</v>
      </c>
      <c r="E8024" s="103">
        <v>117.58</v>
      </c>
    </row>
    <row r="8025" spans="2:5" ht="50.1" customHeight="1">
      <c r="B8025" s="100">
        <v>1650</v>
      </c>
      <c r="C8025" s="105" t="s">
        <v>18144</v>
      </c>
      <c r="D8025" s="87" t="s">
        <v>16560</v>
      </c>
      <c r="E8025" s="103">
        <v>64.989999999999995</v>
      </c>
    </row>
    <row r="8026" spans="2:5" ht="50.1" customHeight="1">
      <c r="B8026" s="100">
        <v>1654</v>
      </c>
      <c r="C8026" s="105" t="s">
        <v>18145</v>
      </c>
      <c r="D8026" s="87" t="s">
        <v>16560</v>
      </c>
      <c r="E8026" s="103">
        <v>18.12</v>
      </c>
    </row>
    <row r="8027" spans="2:5" ht="50.1" customHeight="1">
      <c r="B8027" s="100">
        <v>1652</v>
      </c>
      <c r="C8027" s="105" t="s">
        <v>18146</v>
      </c>
      <c r="D8027" s="87" t="s">
        <v>16560</v>
      </c>
      <c r="E8027" s="103">
        <v>168.75</v>
      </c>
    </row>
    <row r="8028" spans="2:5" ht="50.1" customHeight="1">
      <c r="B8028" s="100">
        <v>1747</v>
      </c>
      <c r="C8028" s="105" t="s">
        <v>18147</v>
      </c>
      <c r="D8028" s="87" t="s">
        <v>16560</v>
      </c>
      <c r="E8028" s="103">
        <v>127.55</v>
      </c>
    </row>
    <row r="8029" spans="2:5" ht="50.1" customHeight="1">
      <c r="B8029" s="100">
        <v>1744</v>
      </c>
      <c r="C8029" s="105" t="s">
        <v>18148</v>
      </c>
      <c r="D8029" s="87" t="s">
        <v>16560</v>
      </c>
      <c r="E8029" s="103">
        <v>88.34</v>
      </c>
    </row>
    <row r="8030" spans="2:5" ht="50.1" customHeight="1">
      <c r="B8030" s="100">
        <v>1743</v>
      </c>
      <c r="C8030" s="105" t="s">
        <v>18149</v>
      </c>
      <c r="D8030" s="87" t="s">
        <v>16560</v>
      </c>
      <c r="E8030" s="103">
        <v>116.01</v>
      </c>
    </row>
    <row r="8031" spans="2:5" ht="50.1" customHeight="1">
      <c r="B8031" s="100">
        <v>7241</v>
      </c>
      <c r="C8031" s="105" t="s">
        <v>18150</v>
      </c>
      <c r="D8031" s="87" t="s">
        <v>16555</v>
      </c>
      <c r="E8031" s="103">
        <v>55.13</v>
      </c>
    </row>
    <row r="8032" spans="2:5" ht="50.1" customHeight="1">
      <c r="B8032" s="100">
        <v>39640</v>
      </c>
      <c r="C8032" s="105" t="s">
        <v>18151</v>
      </c>
      <c r="D8032" s="87" t="s">
        <v>16560</v>
      </c>
      <c r="E8032" s="103">
        <v>4.9800000000000004</v>
      </c>
    </row>
    <row r="8033" spans="2:5" ht="50.1" customHeight="1">
      <c r="B8033" s="100">
        <v>11013</v>
      </c>
      <c r="C8033" s="105" t="s">
        <v>18152</v>
      </c>
      <c r="D8033" s="87" t="s">
        <v>16560</v>
      </c>
      <c r="E8033" s="103">
        <v>10.25</v>
      </c>
    </row>
    <row r="8034" spans="2:5" ht="50.1" customHeight="1">
      <c r="B8034" s="100">
        <v>11017</v>
      </c>
      <c r="C8034" s="105" t="s">
        <v>18153</v>
      </c>
      <c r="D8034" s="87" t="s">
        <v>16560</v>
      </c>
      <c r="E8034" s="103">
        <v>4.37</v>
      </c>
    </row>
    <row r="8035" spans="2:5" ht="50.1" customHeight="1">
      <c r="B8035" s="100">
        <v>20236</v>
      </c>
      <c r="C8035" s="105" t="s">
        <v>18154</v>
      </c>
      <c r="D8035" s="87" t="s">
        <v>16560</v>
      </c>
      <c r="E8035" s="103">
        <v>19.260000000000002</v>
      </c>
    </row>
    <row r="8036" spans="2:5" ht="50.1" customHeight="1">
      <c r="B8036" s="100">
        <v>7215</v>
      </c>
      <c r="C8036" s="105" t="s">
        <v>18155</v>
      </c>
      <c r="D8036" s="87" t="s">
        <v>16560</v>
      </c>
      <c r="E8036" s="103">
        <v>16.489999999999998</v>
      </c>
    </row>
    <row r="8037" spans="2:5" ht="50.1" customHeight="1">
      <c r="B8037" s="100">
        <v>7216</v>
      </c>
      <c r="C8037" s="105" t="s">
        <v>18156</v>
      </c>
      <c r="D8037" s="87" t="s">
        <v>16560</v>
      </c>
      <c r="E8037" s="103">
        <v>68.930000000000007</v>
      </c>
    </row>
    <row r="8038" spans="2:5" ht="50.1" customHeight="1">
      <c r="B8038" s="100">
        <v>20235</v>
      </c>
      <c r="C8038" s="105" t="s">
        <v>18157</v>
      </c>
      <c r="D8038" s="87" t="s">
        <v>16560</v>
      </c>
      <c r="E8038" s="103">
        <v>34.85</v>
      </c>
    </row>
    <row r="8039" spans="2:5" ht="50.1" customHeight="1">
      <c r="B8039" s="100">
        <v>7181</v>
      </c>
      <c r="C8039" s="105" t="s">
        <v>18158</v>
      </c>
      <c r="D8039" s="87" t="s">
        <v>16560</v>
      </c>
      <c r="E8039" s="103">
        <v>2.39</v>
      </c>
    </row>
    <row r="8040" spans="2:5" ht="50.1" customHeight="1">
      <c r="B8040" s="100">
        <v>40866</v>
      </c>
      <c r="C8040" s="105" t="s">
        <v>18159</v>
      </c>
      <c r="D8040" s="87" t="s">
        <v>16560</v>
      </c>
      <c r="E8040" s="103">
        <v>5.22</v>
      </c>
    </row>
    <row r="8041" spans="2:5" ht="50.1" customHeight="1">
      <c r="B8041" s="100">
        <v>7214</v>
      </c>
      <c r="C8041" s="105" t="s">
        <v>18160</v>
      </c>
      <c r="D8041" s="87" t="s">
        <v>16560</v>
      </c>
      <c r="E8041" s="103">
        <v>23.61</v>
      </c>
    </row>
    <row r="8042" spans="2:5" ht="50.1" customHeight="1">
      <c r="B8042" s="100">
        <v>7219</v>
      </c>
      <c r="C8042" s="105" t="s">
        <v>18161</v>
      </c>
      <c r="D8042" s="87" t="s">
        <v>16560</v>
      </c>
      <c r="E8042" s="103">
        <v>24.44</v>
      </c>
    </row>
    <row r="8043" spans="2:5" ht="50.1" customHeight="1">
      <c r="B8043" s="100">
        <v>37972</v>
      </c>
      <c r="C8043" s="105" t="s">
        <v>18162</v>
      </c>
      <c r="D8043" s="87" t="s">
        <v>16560</v>
      </c>
      <c r="E8043" s="103">
        <v>4.29</v>
      </c>
    </row>
    <row r="8044" spans="2:5" ht="50.1" customHeight="1">
      <c r="B8044" s="100">
        <v>37973</v>
      </c>
      <c r="C8044" s="105" t="s">
        <v>18163</v>
      </c>
      <c r="D8044" s="87" t="s">
        <v>16560</v>
      </c>
      <c r="E8044" s="103">
        <v>6.87</v>
      </c>
    </row>
    <row r="8045" spans="2:5" ht="50.1" customHeight="1">
      <c r="B8045" s="100">
        <v>37971</v>
      </c>
      <c r="C8045" s="105" t="s">
        <v>18164</v>
      </c>
      <c r="D8045" s="87" t="s">
        <v>16560</v>
      </c>
      <c r="E8045" s="103">
        <v>2.58</v>
      </c>
    </row>
    <row r="8046" spans="2:5" ht="50.1" customHeight="1">
      <c r="B8046" s="100">
        <v>20094</v>
      </c>
      <c r="C8046" s="105" t="s">
        <v>18165</v>
      </c>
      <c r="D8046" s="87" t="s">
        <v>16560</v>
      </c>
      <c r="E8046" s="103">
        <v>11.17</v>
      </c>
    </row>
    <row r="8047" spans="2:5" ht="50.1" customHeight="1">
      <c r="B8047" s="100">
        <v>20095</v>
      </c>
      <c r="C8047" s="105" t="s">
        <v>18166</v>
      </c>
      <c r="D8047" s="87" t="s">
        <v>16560</v>
      </c>
      <c r="E8047" s="103">
        <v>14.22</v>
      </c>
    </row>
    <row r="8048" spans="2:5" ht="50.1" customHeight="1">
      <c r="B8048" s="100">
        <v>1954</v>
      </c>
      <c r="C8048" s="105" t="s">
        <v>18167</v>
      </c>
      <c r="D8048" s="87" t="s">
        <v>16560</v>
      </c>
      <c r="E8048" s="103">
        <v>86.81</v>
      </c>
    </row>
    <row r="8049" spans="2:5" ht="50.1" customHeight="1">
      <c r="B8049" s="100">
        <v>1926</v>
      </c>
      <c r="C8049" s="105" t="s">
        <v>18168</v>
      </c>
      <c r="D8049" s="87" t="s">
        <v>16560</v>
      </c>
      <c r="E8049" s="103">
        <v>1.1399999999999999</v>
      </c>
    </row>
    <row r="8050" spans="2:5" ht="50.1" customHeight="1">
      <c r="B8050" s="100">
        <v>1927</v>
      </c>
      <c r="C8050" s="105" t="s">
        <v>18169</v>
      </c>
      <c r="D8050" s="87" t="s">
        <v>16560</v>
      </c>
      <c r="E8050" s="103">
        <v>1.51</v>
      </c>
    </row>
    <row r="8051" spans="2:5" ht="50.1" customHeight="1">
      <c r="B8051" s="100">
        <v>1923</v>
      </c>
      <c r="C8051" s="105" t="s">
        <v>18170</v>
      </c>
      <c r="D8051" s="87" t="s">
        <v>16560</v>
      </c>
      <c r="E8051" s="103">
        <v>2.4700000000000002</v>
      </c>
    </row>
    <row r="8052" spans="2:5" ht="50.1" customHeight="1">
      <c r="B8052" s="100">
        <v>1929</v>
      </c>
      <c r="C8052" s="105" t="s">
        <v>18171</v>
      </c>
      <c r="D8052" s="87" t="s">
        <v>16560</v>
      </c>
      <c r="E8052" s="103">
        <v>4.05</v>
      </c>
    </row>
    <row r="8053" spans="2:5" ht="50.1" customHeight="1">
      <c r="B8053" s="100">
        <v>1930</v>
      </c>
      <c r="C8053" s="105" t="s">
        <v>18172</v>
      </c>
      <c r="D8053" s="87" t="s">
        <v>16560</v>
      </c>
      <c r="E8053" s="103">
        <v>7.86</v>
      </c>
    </row>
    <row r="8054" spans="2:5" ht="50.1" customHeight="1">
      <c r="B8054" s="100">
        <v>1924</v>
      </c>
      <c r="C8054" s="105" t="s">
        <v>18173</v>
      </c>
      <c r="D8054" s="87" t="s">
        <v>16560</v>
      </c>
      <c r="E8054" s="103">
        <v>13.55</v>
      </c>
    </row>
    <row r="8055" spans="2:5" ht="50.1" customHeight="1">
      <c r="B8055" s="100">
        <v>1922</v>
      </c>
      <c r="C8055" s="105" t="s">
        <v>18174</v>
      </c>
      <c r="D8055" s="87" t="s">
        <v>16560</v>
      </c>
      <c r="E8055" s="103">
        <v>20.13</v>
      </c>
    </row>
    <row r="8056" spans="2:5" ht="50.1" customHeight="1">
      <c r="B8056" s="100">
        <v>1953</v>
      </c>
      <c r="C8056" s="105" t="s">
        <v>18175</v>
      </c>
      <c r="D8056" s="87" t="s">
        <v>16560</v>
      </c>
      <c r="E8056" s="103">
        <v>35.17</v>
      </c>
    </row>
    <row r="8057" spans="2:5" ht="50.1" customHeight="1">
      <c r="B8057" s="100">
        <v>1962</v>
      </c>
      <c r="C8057" s="105" t="s">
        <v>18176</v>
      </c>
      <c r="D8057" s="87" t="s">
        <v>16560</v>
      </c>
      <c r="E8057" s="103">
        <v>115.08</v>
      </c>
    </row>
    <row r="8058" spans="2:5" ht="50.1" customHeight="1">
      <c r="B8058" s="100">
        <v>1955</v>
      </c>
      <c r="C8058" s="105" t="s">
        <v>18177</v>
      </c>
      <c r="D8058" s="87" t="s">
        <v>16560</v>
      </c>
      <c r="E8058" s="103">
        <v>1.52</v>
      </c>
    </row>
    <row r="8059" spans="2:5" ht="50.1" customHeight="1">
      <c r="B8059" s="100">
        <v>1956</v>
      </c>
      <c r="C8059" s="105" t="s">
        <v>18178</v>
      </c>
      <c r="D8059" s="87" t="s">
        <v>16560</v>
      </c>
      <c r="E8059" s="103">
        <v>1.96</v>
      </c>
    </row>
    <row r="8060" spans="2:5" ht="50.1" customHeight="1">
      <c r="B8060" s="100">
        <v>1957</v>
      </c>
      <c r="C8060" s="105" t="s">
        <v>18179</v>
      </c>
      <c r="D8060" s="87" t="s">
        <v>16560</v>
      </c>
      <c r="E8060" s="103">
        <v>4.46</v>
      </c>
    </row>
    <row r="8061" spans="2:5" ht="50.1" customHeight="1">
      <c r="B8061" s="100">
        <v>1958</v>
      </c>
      <c r="C8061" s="105" t="s">
        <v>18180</v>
      </c>
      <c r="D8061" s="87" t="s">
        <v>16560</v>
      </c>
      <c r="E8061" s="103">
        <v>7.92</v>
      </c>
    </row>
    <row r="8062" spans="2:5" ht="50.1" customHeight="1">
      <c r="B8062" s="100">
        <v>1959</v>
      </c>
      <c r="C8062" s="105" t="s">
        <v>18181</v>
      </c>
      <c r="D8062" s="87" t="s">
        <v>16560</v>
      </c>
      <c r="E8062" s="103">
        <v>9.65</v>
      </c>
    </row>
    <row r="8063" spans="2:5" ht="50.1" customHeight="1">
      <c r="B8063" s="100">
        <v>1925</v>
      </c>
      <c r="C8063" s="105" t="s">
        <v>18182</v>
      </c>
      <c r="D8063" s="87" t="s">
        <v>16560</v>
      </c>
      <c r="E8063" s="103">
        <v>23.86</v>
      </c>
    </row>
    <row r="8064" spans="2:5" ht="50.1" customHeight="1">
      <c r="B8064" s="100">
        <v>1960</v>
      </c>
      <c r="C8064" s="105" t="s">
        <v>18183</v>
      </c>
      <c r="D8064" s="87" t="s">
        <v>16560</v>
      </c>
      <c r="E8064" s="103">
        <v>33.92</v>
      </c>
    </row>
    <row r="8065" spans="2:5" ht="50.1" customHeight="1">
      <c r="B8065" s="100">
        <v>1961</v>
      </c>
      <c r="C8065" s="105" t="s">
        <v>18184</v>
      </c>
      <c r="D8065" s="87" t="s">
        <v>16560</v>
      </c>
      <c r="E8065" s="103">
        <v>48.75</v>
      </c>
    </row>
    <row r="8066" spans="2:5" ht="50.1" customHeight="1">
      <c r="B8066" s="100">
        <v>38426</v>
      </c>
      <c r="C8066" s="105" t="s">
        <v>18185</v>
      </c>
      <c r="D8066" s="87" t="s">
        <v>16560</v>
      </c>
      <c r="E8066" s="103">
        <v>14.24</v>
      </c>
    </row>
    <row r="8067" spans="2:5" ht="50.1" customHeight="1">
      <c r="B8067" s="100">
        <v>38423</v>
      </c>
      <c r="C8067" s="105" t="s">
        <v>18186</v>
      </c>
      <c r="D8067" s="87" t="s">
        <v>16560</v>
      </c>
      <c r="E8067" s="103">
        <v>32.31</v>
      </c>
    </row>
    <row r="8068" spans="2:5" ht="50.1" customHeight="1">
      <c r="B8068" s="100">
        <v>38421</v>
      </c>
      <c r="C8068" s="105" t="s">
        <v>18187</v>
      </c>
      <c r="D8068" s="87" t="s">
        <v>16560</v>
      </c>
      <c r="E8068" s="103">
        <v>15.25</v>
      </c>
    </row>
    <row r="8069" spans="2:5" ht="50.1" customHeight="1">
      <c r="B8069" s="100">
        <v>38422</v>
      </c>
      <c r="C8069" s="105" t="s">
        <v>18188</v>
      </c>
      <c r="D8069" s="87" t="s">
        <v>16560</v>
      </c>
      <c r="E8069" s="103">
        <v>22.29</v>
      </c>
    </row>
    <row r="8070" spans="2:5" ht="50.1" customHeight="1">
      <c r="B8070" s="100">
        <v>39866</v>
      </c>
      <c r="C8070" s="105" t="s">
        <v>18189</v>
      </c>
      <c r="D8070" s="87" t="s">
        <v>16560</v>
      </c>
      <c r="E8070" s="103">
        <v>10.49</v>
      </c>
    </row>
    <row r="8071" spans="2:5" ht="50.1" customHeight="1">
      <c r="B8071" s="100">
        <v>39867</v>
      </c>
      <c r="C8071" s="105" t="s">
        <v>18190</v>
      </c>
      <c r="D8071" s="87" t="s">
        <v>16560</v>
      </c>
      <c r="E8071" s="103">
        <v>23.33</v>
      </c>
    </row>
    <row r="8072" spans="2:5" ht="50.1" customHeight="1">
      <c r="B8072" s="100">
        <v>39868</v>
      </c>
      <c r="C8072" s="105" t="s">
        <v>18191</v>
      </c>
      <c r="D8072" s="87" t="s">
        <v>16560</v>
      </c>
      <c r="E8072" s="103">
        <v>42.03</v>
      </c>
    </row>
    <row r="8073" spans="2:5" ht="50.1" customHeight="1">
      <c r="B8073" s="100">
        <v>37999</v>
      </c>
      <c r="C8073" s="105" t="s">
        <v>18192</v>
      </c>
      <c r="D8073" s="87" t="s">
        <v>16560</v>
      </c>
      <c r="E8073" s="103">
        <v>4.12</v>
      </c>
    </row>
    <row r="8074" spans="2:5" ht="50.1" customHeight="1">
      <c r="B8074" s="100">
        <v>38000</v>
      </c>
      <c r="C8074" s="105" t="s">
        <v>18193</v>
      </c>
      <c r="D8074" s="87" t="s">
        <v>16560</v>
      </c>
      <c r="E8074" s="103">
        <v>5.45</v>
      </c>
    </row>
    <row r="8075" spans="2:5" ht="50.1" customHeight="1">
      <c r="B8075" s="100">
        <v>38129</v>
      </c>
      <c r="C8075" s="105" t="s">
        <v>18194</v>
      </c>
      <c r="D8075" s="87" t="s">
        <v>16560</v>
      </c>
      <c r="E8075" s="103">
        <v>2.63</v>
      </c>
    </row>
    <row r="8076" spans="2:5" ht="50.1" customHeight="1">
      <c r="B8076" s="100">
        <v>38025</v>
      </c>
      <c r="C8076" s="105" t="s">
        <v>18195</v>
      </c>
      <c r="D8076" s="87" t="s">
        <v>16560</v>
      </c>
      <c r="E8076" s="103">
        <v>4.4000000000000004</v>
      </c>
    </row>
    <row r="8077" spans="2:5" ht="50.1" customHeight="1">
      <c r="B8077" s="100">
        <v>38026</v>
      </c>
      <c r="C8077" s="105" t="s">
        <v>18196</v>
      </c>
      <c r="D8077" s="87" t="s">
        <v>16560</v>
      </c>
      <c r="E8077" s="103">
        <v>11.8</v>
      </c>
    </row>
    <row r="8078" spans="2:5" ht="50.1" customHeight="1">
      <c r="B8078" s="100">
        <v>1858</v>
      </c>
      <c r="C8078" s="105" t="s">
        <v>18197</v>
      </c>
      <c r="D8078" s="87" t="s">
        <v>16560</v>
      </c>
      <c r="E8078" s="103">
        <v>15.64</v>
      </c>
    </row>
    <row r="8079" spans="2:5" ht="50.1" customHeight="1">
      <c r="B8079" s="100">
        <v>1844</v>
      </c>
      <c r="C8079" s="105" t="s">
        <v>18198</v>
      </c>
      <c r="D8079" s="87" t="s">
        <v>16560</v>
      </c>
      <c r="E8079" s="103">
        <v>57.67</v>
      </c>
    </row>
    <row r="8080" spans="2:5" ht="50.1" customHeight="1">
      <c r="B8080" s="100">
        <v>1863</v>
      </c>
      <c r="C8080" s="105" t="s">
        <v>18199</v>
      </c>
      <c r="D8080" s="87" t="s">
        <v>16560</v>
      </c>
      <c r="E8080" s="103">
        <v>22.7</v>
      </c>
    </row>
    <row r="8081" spans="2:5" ht="50.1" customHeight="1">
      <c r="B8081" s="100">
        <v>1865</v>
      </c>
      <c r="C8081" s="105" t="s">
        <v>18200</v>
      </c>
      <c r="D8081" s="87" t="s">
        <v>16560</v>
      </c>
      <c r="E8081" s="103">
        <v>82.82</v>
      </c>
    </row>
    <row r="8082" spans="2:5" ht="50.1" customHeight="1">
      <c r="B8082" s="100">
        <v>36355</v>
      </c>
      <c r="C8082" s="105" t="s">
        <v>18201</v>
      </c>
      <c r="D8082" s="87" t="s">
        <v>16560</v>
      </c>
      <c r="E8082" s="103">
        <v>4.2699999999999996</v>
      </c>
    </row>
    <row r="8083" spans="2:5" ht="50.1" customHeight="1">
      <c r="B8083" s="100">
        <v>36356</v>
      </c>
      <c r="C8083" s="105" t="s">
        <v>18202</v>
      </c>
      <c r="D8083" s="87" t="s">
        <v>16560</v>
      </c>
      <c r="E8083" s="103">
        <v>7.18</v>
      </c>
    </row>
    <row r="8084" spans="2:5" ht="50.1" customHeight="1">
      <c r="B8084" s="100">
        <v>1932</v>
      </c>
      <c r="C8084" s="105" t="s">
        <v>18203</v>
      </c>
      <c r="D8084" s="87" t="s">
        <v>16560</v>
      </c>
      <c r="E8084" s="103">
        <v>5.5</v>
      </c>
    </row>
    <row r="8085" spans="2:5" ht="50.1" customHeight="1">
      <c r="B8085" s="100">
        <v>1933</v>
      </c>
      <c r="C8085" s="105" t="s">
        <v>18204</v>
      </c>
      <c r="D8085" s="87" t="s">
        <v>16560</v>
      </c>
      <c r="E8085" s="103">
        <v>2.42</v>
      </c>
    </row>
    <row r="8086" spans="2:5" ht="50.1" customHeight="1">
      <c r="B8086" s="100">
        <v>1951</v>
      </c>
      <c r="C8086" s="105" t="s">
        <v>18205</v>
      </c>
      <c r="D8086" s="87" t="s">
        <v>16560</v>
      </c>
      <c r="E8086" s="103">
        <v>10.76</v>
      </c>
    </row>
    <row r="8087" spans="2:5" ht="50.1" customHeight="1">
      <c r="B8087" s="100">
        <v>1966</v>
      </c>
      <c r="C8087" s="105" t="s">
        <v>18206</v>
      </c>
      <c r="D8087" s="87" t="s">
        <v>16560</v>
      </c>
      <c r="E8087" s="103">
        <v>12.38</v>
      </c>
    </row>
    <row r="8088" spans="2:5" ht="50.1" customHeight="1">
      <c r="B8088" s="100">
        <v>1952</v>
      </c>
      <c r="C8088" s="105" t="s">
        <v>18207</v>
      </c>
      <c r="D8088" s="87" t="s">
        <v>16560</v>
      </c>
      <c r="E8088" s="103">
        <v>46.52</v>
      </c>
    </row>
    <row r="8089" spans="2:5" ht="50.1" customHeight="1">
      <c r="B8089" s="100">
        <v>20104</v>
      </c>
      <c r="C8089" s="105" t="s">
        <v>18208</v>
      </c>
      <c r="D8089" s="87" t="s">
        <v>16560</v>
      </c>
      <c r="E8089" s="103">
        <v>343.72</v>
      </c>
    </row>
    <row r="8090" spans="2:5" ht="50.1" customHeight="1">
      <c r="B8090" s="100">
        <v>20105</v>
      </c>
      <c r="C8090" s="105" t="s">
        <v>18209</v>
      </c>
      <c r="D8090" s="87" t="s">
        <v>16560</v>
      </c>
      <c r="E8090" s="103">
        <v>535.37</v>
      </c>
    </row>
    <row r="8091" spans="2:5" ht="50.1" customHeight="1">
      <c r="B8091" s="100">
        <v>1965</v>
      </c>
      <c r="C8091" s="105" t="s">
        <v>18210</v>
      </c>
      <c r="D8091" s="87" t="s">
        <v>16560</v>
      </c>
      <c r="E8091" s="103">
        <v>25.11</v>
      </c>
    </row>
    <row r="8092" spans="2:5" ht="50.1" customHeight="1">
      <c r="B8092" s="100">
        <v>10765</v>
      </c>
      <c r="C8092" s="105" t="s">
        <v>18211</v>
      </c>
      <c r="D8092" s="87" t="s">
        <v>16560</v>
      </c>
      <c r="E8092" s="103">
        <v>6.34</v>
      </c>
    </row>
    <row r="8093" spans="2:5" ht="50.1" customHeight="1">
      <c r="B8093" s="100">
        <v>10767</v>
      </c>
      <c r="C8093" s="105" t="s">
        <v>18212</v>
      </c>
      <c r="D8093" s="87" t="s">
        <v>16560</v>
      </c>
      <c r="E8093" s="103">
        <v>20.79</v>
      </c>
    </row>
    <row r="8094" spans="2:5" ht="50.1" customHeight="1">
      <c r="B8094" s="100">
        <v>1970</v>
      </c>
      <c r="C8094" s="105" t="s">
        <v>18213</v>
      </c>
      <c r="D8094" s="87" t="s">
        <v>16560</v>
      </c>
      <c r="E8094" s="103">
        <v>26.06</v>
      </c>
    </row>
    <row r="8095" spans="2:5" ht="50.1" customHeight="1">
      <c r="B8095" s="100">
        <v>1967</v>
      </c>
      <c r="C8095" s="105" t="s">
        <v>18214</v>
      </c>
      <c r="D8095" s="87" t="s">
        <v>16560</v>
      </c>
      <c r="E8095" s="103">
        <v>2.9</v>
      </c>
    </row>
    <row r="8096" spans="2:5" ht="50.1" customHeight="1">
      <c r="B8096" s="100">
        <v>1968</v>
      </c>
      <c r="C8096" s="105" t="s">
        <v>18215</v>
      </c>
      <c r="D8096" s="87" t="s">
        <v>16560</v>
      </c>
      <c r="E8096" s="103">
        <v>6.07</v>
      </c>
    </row>
    <row r="8097" spans="2:5" ht="50.1" customHeight="1">
      <c r="B8097" s="100">
        <v>1969</v>
      </c>
      <c r="C8097" s="105" t="s">
        <v>18216</v>
      </c>
      <c r="D8097" s="87" t="s">
        <v>16560</v>
      </c>
      <c r="E8097" s="103">
        <v>17.87</v>
      </c>
    </row>
    <row r="8098" spans="2:5" ht="50.1" customHeight="1">
      <c r="B8098" s="100">
        <v>1839</v>
      </c>
      <c r="C8098" s="105" t="s">
        <v>18217</v>
      </c>
      <c r="D8098" s="87" t="s">
        <v>16560</v>
      </c>
      <c r="E8098" s="103">
        <v>101.72</v>
      </c>
    </row>
    <row r="8099" spans="2:5" ht="50.1" customHeight="1">
      <c r="B8099" s="100">
        <v>1835</v>
      </c>
      <c r="C8099" s="105" t="s">
        <v>18218</v>
      </c>
      <c r="D8099" s="87" t="s">
        <v>16560</v>
      </c>
      <c r="E8099" s="103">
        <v>21.62</v>
      </c>
    </row>
    <row r="8100" spans="2:5" ht="50.1" customHeight="1">
      <c r="B8100" s="100">
        <v>1823</v>
      </c>
      <c r="C8100" s="105" t="s">
        <v>18219</v>
      </c>
      <c r="D8100" s="87" t="s">
        <v>16560</v>
      </c>
      <c r="E8100" s="103">
        <v>41.81</v>
      </c>
    </row>
    <row r="8101" spans="2:5" ht="50.1" customHeight="1">
      <c r="B8101" s="100">
        <v>1827</v>
      </c>
      <c r="C8101" s="105" t="s">
        <v>18220</v>
      </c>
      <c r="D8101" s="87" t="s">
        <v>16560</v>
      </c>
      <c r="E8101" s="103">
        <v>100.73</v>
      </c>
    </row>
    <row r="8102" spans="2:5" ht="50.1" customHeight="1">
      <c r="B8102" s="100">
        <v>1831</v>
      </c>
      <c r="C8102" s="105" t="s">
        <v>18221</v>
      </c>
      <c r="D8102" s="87" t="s">
        <v>16560</v>
      </c>
      <c r="E8102" s="103">
        <v>21.99</v>
      </c>
    </row>
    <row r="8103" spans="2:5" ht="50.1" customHeight="1">
      <c r="B8103" s="100">
        <v>1825</v>
      </c>
      <c r="C8103" s="105" t="s">
        <v>18222</v>
      </c>
      <c r="D8103" s="87" t="s">
        <v>16560</v>
      </c>
      <c r="E8103" s="103">
        <v>54.27</v>
      </c>
    </row>
    <row r="8104" spans="2:5" ht="50.1" customHeight="1">
      <c r="B8104" s="100">
        <v>1828</v>
      </c>
      <c r="C8104" s="105" t="s">
        <v>18223</v>
      </c>
      <c r="D8104" s="87" t="s">
        <v>16560</v>
      </c>
      <c r="E8104" s="103">
        <v>122.92</v>
      </c>
    </row>
    <row r="8105" spans="2:5" ht="50.1" customHeight="1">
      <c r="B8105" s="100">
        <v>1845</v>
      </c>
      <c r="C8105" s="105" t="s">
        <v>18224</v>
      </c>
      <c r="D8105" s="87" t="s">
        <v>16560</v>
      </c>
      <c r="E8105" s="103">
        <v>27.55</v>
      </c>
    </row>
    <row r="8106" spans="2:5" ht="50.1" customHeight="1">
      <c r="B8106" s="100">
        <v>1824</v>
      </c>
      <c r="C8106" s="105" t="s">
        <v>18225</v>
      </c>
      <c r="D8106" s="87" t="s">
        <v>16560</v>
      </c>
      <c r="E8106" s="103">
        <v>65.06</v>
      </c>
    </row>
    <row r="8107" spans="2:5" ht="50.1" customHeight="1">
      <c r="B8107" s="100">
        <v>1941</v>
      </c>
      <c r="C8107" s="105" t="s">
        <v>18226</v>
      </c>
      <c r="D8107" s="87" t="s">
        <v>16560</v>
      </c>
      <c r="E8107" s="103">
        <v>17.010000000000002</v>
      </c>
    </row>
    <row r="8108" spans="2:5" ht="50.1" customHeight="1">
      <c r="B8108" s="100">
        <v>1940</v>
      </c>
      <c r="C8108" s="105" t="s">
        <v>18227</v>
      </c>
      <c r="D8108" s="87" t="s">
        <v>16560</v>
      </c>
      <c r="E8108" s="103">
        <v>12.85</v>
      </c>
    </row>
    <row r="8109" spans="2:5" ht="50.1" customHeight="1">
      <c r="B8109" s="100">
        <v>1937</v>
      </c>
      <c r="C8109" s="105" t="s">
        <v>18228</v>
      </c>
      <c r="D8109" s="87" t="s">
        <v>16560</v>
      </c>
      <c r="E8109" s="103">
        <v>2.67</v>
      </c>
    </row>
    <row r="8110" spans="2:5" ht="50.1" customHeight="1">
      <c r="B8110" s="100">
        <v>1939</v>
      </c>
      <c r="C8110" s="105" t="s">
        <v>18229</v>
      </c>
      <c r="D8110" s="87" t="s">
        <v>16560</v>
      </c>
      <c r="E8110" s="103">
        <v>5.28</v>
      </c>
    </row>
    <row r="8111" spans="2:5" ht="50.1" customHeight="1">
      <c r="B8111" s="100">
        <v>1942</v>
      </c>
      <c r="C8111" s="105" t="s">
        <v>18230</v>
      </c>
      <c r="D8111" s="87" t="s">
        <v>16560</v>
      </c>
      <c r="E8111" s="103">
        <v>24.27</v>
      </c>
    </row>
    <row r="8112" spans="2:5" ht="50.1" customHeight="1">
      <c r="B8112" s="100">
        <v>1938</v>
      </c>
      <c r="C8112" s="105" t="s">
        <v>18231</v>
      </c>
      <c r="D8112" s="87" t="s">
        <v>16560</v>
      </c>
      <c r="E8112" s="103">
        <v>3.38</v>
      </c>
    </row>
    <row r="8113" spans="2:5" ht="50.1" customHeight="1">
      <c r="B8113" s="100">
        <v>42692</v>
      </c>
      <c r="C8113" s="105" t="s">
        <v>18232</v>
      </c>
      <c r="D8113" s="87" t="s">
        <v>16560</v>
      </c>
      <c r="E8113" s="103">
        <v>183.75</v>
      </c>
    </row>
    <row r="8114" spans="2:5" ht="50.1" customHeight="1">
      <c r="B8114" s="87">
        <v>42693</v>
      </c>
      <c r="C8114" s="105" t="s">
        <v>18233</v>
      </c>
      <c r="D8114" s="87" t="s">
        <v>16560</v>
      </c>
      <c r="E8114" s="103">
        <v>302.26</v>
      </c>
    </row>
    <row r="8115" spans="2:5" ht="50.1" customHeight="1">
      <c r="B8115" s="87">
        <v>42695</v>
      </c>
      <c r="C8115" s="105" t="s">
        <v>18234</v>
      </c>
      <c r="D8115" s="87" t="s">
        <v>16560</v>
      </c>
      <c r="E8115" s="103">
        <v>229.82</v>
      </c>
    </row>
    <row r="8116" spans="2:5" ht="50.1" customHeight="1">
      <c r="B8116" s="87">
        <v>42694</v>
      </c>
      <c r="C8116" s="105" t="s">
        <v>18235</v>
      </c>
      <c r="D8116" s="87" t="s">
        <v>16560</v>
      </c>
      <c r="E8116" s="103">
        <v>339.76</v>
      </c>
    </row>
    <row r="8117" spans="2:5" ht="50.1" customHeight="1">
      <c r="B8117" s="100">
        <v>20097</v>
      </c>
      <c r="C8117" s="105" t="s">
        <v>18236</v>
      </c>
      <c r="D8117" s="87" t="s">
        <v>16560</v>
      </c>
      <c r="E8117" s="103">
        <v>24.62</v>
      </c>
    </row>
    <row r="8118" spans="2:5" ht="50.1" customHeight="1">
      <c r="B8118" s="100">
        <v>20098</v>
      </c>
      <c r="C8118" s="105" t="s">
        <v>18237</v>
      </c>
      <c r="D8118" s="87" t="s">
        <v>16560</v>
      </c>
      <c r="E8118" s="103">
        <v>83.02</v>
      </c>
    </row>
    <row r="8119" spans="2:5" ht="50.1" customHeight="1">
      <c r="B8119" s="100">
        <v>20096</v>
      </c>
      <c r="C8119" s="105" t="s">
        <v>18238</v>
      </c>
      <c r="D8119" s="87" t="s">
        <v>16560</v>
      </c>
      <c r="E8119" s="103">
        <v>16.11</v>
      </c>
    </row>
    <row r="8120" spans="2:5" ht="50.1" customHeight="1">
      <c r="B8120" s="100">
        <v>1964</v>
      </c>
      <c r="C8120" s="105" t="s">
        <v>18239</v>
      </c>
      <c r="D8120" s="87" t="s">
        <v>16560</v>
      </c>
      <c r="E8120" s="103">
        <v>14.89</v>
      </c>
    </row>
    <row r="8121" spans="2:5" ht="50.1" customHeight="1">
      <c r="B8121" s="100">
        <v>1880</v>
      </c>
      <c r="C8121" s="105" t="s">
        <v>18240</v>
      </c>
      <c r="D8121" s="87" t="s">
        <v>16560</v>
      </c>
      <c r="E8121" s="103">
        <v>2.34</v>
      </c>
    </row>
    <row r="8122" spans="2:5" ht="50.1" customHeight="1">
      <c r="B8122" s="100">
        <v>39274</v>
      </c>
      <c r="C8122" s="105" t="s">
        <v>18241</v>
      </c>
      <c r="D8122" s="87" t="s">
        <v>16560</v>
      </c>
      <c r="E8122" s="103">
        <v>1.81</v>
      </c>
    </row>
    <row r="8123" spans="2:5" ht="50.1" customHeight="1">
      <c r="B8123" s="100">
        <v>2628</v>
      </c>
      <c r="C8123" s="105" t="s">
        <v>18242</v>
      </c>
      <c r="D8123" s="87" t="s">
        <v>16560</v>
      </c>
      <c r="E8123" s="103">
        <v>195.52</v>
      </c>
    </row>
    <row r="8124" spans="2:5" ht="50.1" customHeight="1">
      <c r="B8124" s="100">
        <v>2622</v>
      </c>
      <c r="C8124" s="105" t="s">
        <v>18243</v>
      </c>
      <c r="D8124" s="87" t="s">
        <v>16560</v>
      </c>
      <c r="E8124" s="103">
        <v>4.6399999999999997</v>
      </c>
    </row>
    <row r="8125" spans="2:5" ht="50.1" customHeight="1">
      <c r="B8125" s="100">
        <v>2623</v>
      </c>
      <c r="C8125" s="105" t="s">
        <v>18244</v>
      </c>
      <c r="D8125" s="87" t="s">
        <v>16560</v>
      </c>
      <c r="E8125" s="103">
        <v>5.59</v>
      </c>
    </row>
    <row r="8126" spans="2:5" ht="50.1" customHeight="1">
      <c r="B8126" s="100">
        <v>2624</v>
      </c>
      <c r="C8126" s="105" t="s">
        <v>18245</v>
      </c>
      <c r="D8126" s="87" t="s">
        <v>16560</v>
      </c>
      <c r="E8126" s="103">
        <v>8.8800000000000008</v>
      </c>
    </row>
    <row r="8127" spans="2:5" ht="50.1" customHeight="1">
      <c r="B8127" s="100">
        <v>2625</v>
      </c>
      <c r="C8127" s="105" t="s">
        <v>18246</v>
      </c>
      <c r="D8127" s="87" t="s">
        <v>16560</v>
      </c>
      <c r="E8127" s="103">
        <v>18.760000000000002</v>
      </c>
    </row>
    <row r="8128" spans="2:5" ht="50.1" customHeight="1">
      <c r="B8128" s="100">
        <v>2626</v>
      </c>
      <c r="C8128" s="105" t="s">
        <v>18247</v>
      </c>
      <c r="D8128" s="87" t="s">
        <v>16560</v>
      </c>
      <c r="E8128" s="103">
        <v>27.49</v>
      </c>
    </row>
    <row r="8129" spans="2:5" ht="50.1" customHeight="1">
      <c r="B8129" s="100">
        <v>2630</v>
      </c>
      <c r="C8129" s="105" t="s">
        <v>18248</v>
      </c>
      <c r="D8129" s="87" t="s">
        <v>16560</v>
      </c>
      <c r="E8129" s="103">
        <v>41.81</v>
      </c>
    </row>
    <row r="8130" spans="2:5" ht="50.1" customHeight="1">
      <c r="B8130" s="100">
        <v>2627</v>
      </c>
      <c r="C8130" s="105" t="s">
        <v>18249</v>
      </c>
      <c r="D8130" s="87" t="s">
        <v>16560</v>
      </c>
      <c r="E8130" s="103">
        <v>73.64</v>
      </c>
    </row>
    <row r="8131" spans="2:5" ht="50.1" customHeight="1">
      <c r="B8131" s="100">
        <v>2629</v>
      </c>
      <c r="C8131" s="105" t="s">
        <v>18250</v>
      </c>
      <c r="D8131" s="87" t="s">
        <v>16560</v>
      </c>
      <c r="E8131" s="103">
        <v>99.61</v>
      </c>
    </row>
    <row r="8132" spans="2:5" ht="50.1" customHeight="1">
      <c r="B8132" s="100">
        <v>12033</v>
      </c>
      <c r="C8132" s="105" t="s">
        <v>18251</v>
      </c>
      <c r="D8132" s="87" t="s">
        <v>16560</v>
      </c>
      <c r="E8132" s="103">
        <v>7.48</v>
      </c>
    </row>
    <row r="8133" spans="2:5" ht="50.1" customHeight="1">
      <c r="B8133" s="100">
        <v>40408</v>
      </c>
      <c r="C8133" s="105" t="s">
        <v>18252</v>
      </c>
      <c r="D8133" s="87" t="s">
        <v>16560</v>
      </c>
      <c r="E8133" s="103">
        <v>4.91</v>
      </c>
    </row>
    <row r="8134" spans="2:5" ht="50.1" customHeight="1">
      <c r="B8134" s="100">
        <v>40409</v>
      </c>
      <c r="C8134" s="105" t="s">
        <v>18253</v>
      </c>
      <c r="D8134" s="87" t="s">
        <v>16560</v>
      </c>
      <c r="E8134" s="103">
        <v>1.74</v>
      </c>
    </row>
    <row r="8135" spans="2:5" ht="50.1" customHeight="1">
      <c r="B8135" s="100">
        <v>39276</v>
      </c>
      <c r="C8135" s="105" t="s">
        <v>18254</v>
      </c>
      <c r="D8135" s="87" t="s">
        <v>16560</v>
      </c>
      <c r="E8135" s="103">
        <v>4.43</v>
      </c>
    </row>
    <row r="8136" spans="2:5" ht="50.1" customHeight="1">
      <c r="B8136" s="100">
        <v>39277</v>
      </c>
      <c r="C8136" s="105" t="s">
        <v>18255</v>
      </c>
      <c r="D8136" s="87" t="s">
        <v>16560</v>
      </c>
      <c r="E8136" s="103">
        <v>11.95</v>
      </c>
    </row>
    <row r="8137" spans="2:5" ht="50.1" customHeight="1">
      <c r="B8137" s="100">
        <v>12034</v>
      </c>
      <c r="C8137" s="105" t="s">
        <v>18256</v>
      </c>
      <c r="D8137" s="87" t="s">
        <v>16560</v>
      </c>
      <c r="E8137" s="103">
        <v>3.39</v>
      </c>
    </row>
    <row r="8138" spans="2:5" ht="50.1" customHeight="1">
      <c r="B8138" s="100">
        <v>39879</v>
      </c>
      <c r="C8138" s="105" t="s">
        <v>18257</v>
      </c>
      <c r="D8138" s="87" t="s">
        <v>16560</v>
      </c>
      <c r="E8138" s="103">
        <v>2.95</v>
      </c>
    </row>
    <row r="8139" spans="2:5" ht="50.1" customHeight="1">
      <c r="B8139" s="100">
        <v>39880</v>
      </c>
      <c r="C8139" s="105" t="s">
        <v>18258</v>
      </c>
      <c r="D8139" s="87" t="s">
        <v>16560</v>
      </c>
      <c r="E8139" s="103">
        <v>6.53</v>
      </c>
    </row>
    <row r="8140" spans="2:5" ht="50.1" customHeight="1">
      <c r="B8140" s="100">
        <v>39881</v>
      </c>
      <c r="C8140" s="105" t="s">
        <v>18259</v>
      </c>
      <c r="D8140" s="87" t="s">
        <v>16560</v>
      </c>
      <c r="E8140" s="103">
        <v>10.48</v>
      </c>
    </row>
    <row r="8141" spans="2:5" ht="50.1" customHeight="1">
      <c r="B8141" s="100">
        <v>39882</v>
      </c>
      <c r="C8141" s="105" t="s">
        <v>18260</v>
      </c>
      <c r="D8141" s="87" t="s">
        <v>16560</v>
      </c>
      <c r="E8141" s="103">
        <v>27.62</v>
      </c>
    </row>
    <row r="8142" spans="2:5" ht="50.1" customHeight="1">
      <c r="B8142" s="100">
        <v>39883</v>
      </c>
      <c r="C8142" s="105" t="s">
        <v>18261</v>
      </c>
      <c r="D8142" s="87" t="s">
        <v>16560</v>
      </c>
      <c r="E8142" s="103">
        <v>44.1</v>
      </c>
    </row>
    <row r="8143" spans="2:5" ht="50.1" customHeight="1">
      <c r="B8143" s="100">
        <v>39884</v>
      </c>
      <c r="C8143" s="105" t="s">
        <v>18262</v>
      </c>
      <c r="D8143" s="87" t="s">
        <v>16560</v>
      </c>
      <c r="E8143" s="103">
        <v>65.5</v>
      </c>
    </row>
    <row r="8144" spans="2:5" ht="50.1" customHeight="1">
      <c r="B8144" s="100">
        <v>39885</v>
      </c>
      <c r="C8144" s="105" t="s">
        <v>18263</v>
      </c>
      <c r="D8144" s="87" t="s">
        <v>16560</v>
      </c>
      <c r="E8144" s="103">
        <v>155.68</v>
      </c>
    </row>
    <row r="8145" spans="2:5" ht="50.1" customHeight="1">
      <c r="B8145" s="100">
        <v>1777</v>
      </c>
      <c r="C8145" s="105" t="s">
        <v>18264</v>
      </c>
      <c r="D8145" s="87" t="s">
        <v>16560</v>
      </c>
      <c r="E8145" s="103">
        <v>50.74</v>
      </c>
    </row>
    <row r="8146" spans="2:5" ht="50.1" customHeight="1">
      <c r="B8146" s="100">
        <v>1819</v>
      </c>
      <c r="C8146" s="105" t="s">
        <v>18265</v>
      </c>
      <c r="D8146" s="87" t="s">
        <v>16560</v>
      </c>
      <c r="E8146" s="103">
        <v>36.909999999999997</v>
      </c>
    </row>
    <row r="8147" spans="2:5" ht="50.1" customHeight="1">
      <c r="B8147" s="100">
        <v>1775</v>
      </c>
      <c r="C8147" s="105" t="s">
        <v>18266</v>
      </c>
      <c r="D8147" s="87" t="s">
        <v>16560</v>
      </c>
      <c r="E8147" s="103">
        <v>11.04</v>
      </c>
    </row>
    <row r="8148" spans="2:5" ht="50.1" customHeight="1">
      <c r="B8148" s="100">
        <v>1776</v>
      </c>
      <c r="C8148" s="105" t="s">
        <v>18267</v>
      </c>
      <c r="D8148" s="87" t="s">
        <v>16560</v>
      </c>
      <c r="E8148" s="103">
        <v>30.03</v>
      </c>
    </row>
    <row r="8149" spans="2:5" ht="50.1" customHeight="1">
      <c r="B8149" s="100">
        <v>1778</v>
      </c>
      <c r="C8149" s="105" t="s">
        <v>18268</v>
      </c>
      <c r="D8149" s="87" t="s">
        <v>16560</v>
      </c>
      <c r="E8149" s="103">
        <v>122.82</v>
      </c>
    </row>
    <row r="8150" spans="2:5" ht="50.1" customHeight="1">
      <c r="B8150" s="100">
        <v>1818</v>
      </c>
      <c r="C8150" s="105" t="s">
        <v>18269</v>
      </c>
      <c r="D8150" s="87" t="s">
        <v>16560</v>
      </c>
      <c r="E8150" s="103">
        <v>81.53</v>
      </c>
    </row>
    <row r="8151" spans="2:5" ht="50.1" customHeight="1">
      <c r="B8151" s="100">
        <v>1820</v>
      </c>
      <c r="C8151" s="105" t="s">
        <v>18270</v>
      </c>
      <c r="D8151" s="87" t="s">
        <v>16560</v>
      </c>
      <c r="E8151" s="103">
        <v>15.94</v>
      </c>
    </row>
    <row r="8152" spans="2:5" ht="50.1" customHeight="1">
      <c r="B8152" s="100">
        <v>1779</v>
      </c>
      <c r="C8152" s="105" t="s">
        <v>18271</v>
      </c>
      <c r="D8152" s="87" t="s">
        <v>16560</v>
      </c>
      <c r="E8152" s="103">
        <v>178.62</v>
      </c>
    </row>
    <row r="8153" spans="2:5" ht="50.1" customHeight="1">
      <c r="B8153" s="100">
        <v>1780</v>
      </c>
      <c r="C8153" s="105" t="s">
        <v>18272</v>
      </c>
      <c r="D8153" s="87" t="s">
        <v>16560</v>
      </c>
      <c r="E8153" s="104">
        <v>368.24</v>
      </c>
    </row>
    <row r="8154" spans="2:5" ht="50.1" customHeight="1">
      <c r="B8154" s="100">
        <v>1783</v>
      </c>
      <c r="C8154" s="105" t="s">
        <v>18273</v>
      </c>
      <c r="D8154" s="87" t="s">
        <v>16560</v>
      </c>
      <c r="E8154" s="103">
        <v>38.93</v>
      </c>
    </row>
    <row r="8155" spans="2:5" ht="50.1" customHeight="1">
      <c r="B8155" s="100">
        <v>1782</v>
      </c>
      <c r="C8155" s="105" t="s">
        <v>18274</v>
      </c>
      <c r="D8155" s="87" t="s">
        <v>16560</v>
      </c>
      <c r="E8155" s="103">
        <v>30.78</v>
      </c>
    </row>
    <row r="8156" spans="2:5" ht="50.1" customHeight="1">
      <c r="B8156" s="87">
        <v>1817</v>
      </c>
      <c r="C8156" s="105" t="s">
        <v>18275</v>
      </c>
      <c r="D8156" s="87" t="s">
        <v>16560</v>
      </c>
      <c r="E8156" s="103">
        <v>9.17</v>
      </c>
    </row>
    <row r="8157" spans="2:5" ht="50.1" customHeight="1">
      <c r="B8157" s="87">
        <v>1781</v>
      </c>
      <c r="C8157" s="105" t="s">
        <v>18276</v>
      </c>
      <c r="D8157" s="87" t="s">
        <v>16560</v>
      </c>
      <c r="E8157" s="103">
        <v>20.05</v>
      </c>
    </row>
    <row r="8158" spans="2:5" ht="50.1" customHeight="1">
      <c r="B8158" s="87">
        <v>1784</v>
      </c>
      <c r="C8158" s="105" t="s">
        <v>18277</v>
      </c>
      <c r="D8158" s="87" t="s">
        <v>16560</v>
      </c>
      <c r="E8158" s="103">
        <v>109.94</v>
      </c>
    </row>
    <row r="8159" spans="2:5" ht="50.1" customHeight="1">
      <c r="B8159" s="87">
        <v>1810</v>
      </c>
      <c r="C8159" s="105" t="s">
        <v>18278</v>
      </c>
      <c r="D8159" s="87" t="s">
        <v>16560</v>
      </c>
      <c r="E8159" s="103">
        <v>60.98</v>
      </c>
    </row>
    <row r="8160" spans="2:5" ht="50.1" customHeight="1">
      <c r="B8160" s="87">
        <v>1811</v>
      </c>
      <c r="C8160" s="105" t="s">
        <v>18279</v>
      </c>
      <c r="D8160" s="87" t="s">
        <v>16560</v>
      </c>
      <c r="E8160" s="103">
        <v>13.19</v>
      </c>
    </row>
    <row r="8161" spans="2:5" ht="50.1" customHeight="1">
      <c r="B8161" s="87">
        <v>1812</v>
      </c>
      <c r="C8161" s="105" t="s">
        <v>18280</v>
      </c>
      <c r="D8161" s="87" t="s">
        <v>16560</v>
      </c>
      <c r="E8161" s="103">
        <v>153.94</v>
      </c>
    </row>
    <row r="8162" spans="2:5" ht="50.1" customHeight="1">
      <c r="B8162" s="87">
        <v>40386</v>
      </c>
      <c r="C8162" s="105" t="s">
        <v>18281</v>
      </c>
      <c r="D8162" s="87" t="s">
        <v>16560</v>
      </c>
      <c r="E8162" s="103">
        <v>41.15</v>
      </c>
    </row>
    <row r="8163" spans="2:5" ht="50.1" customHeight="1">
      <c r="B8163" s="87">
        <v>40384</v>
      </c>
      <c r="C8163" s="105" t="s">
        <v>18282</v>
      </c>
      <c r="D8163" s="87" t="s">
        <v>16560</v>
      </c>
      <c r="E8163" s="103">
        <v>28.17</v>
      </c>
    </row>
    <row r="8164" spans="2:5" ht="50.1" customHeight="1">
      <c r="B8164" s="100">
        <v>40379</v>
      </c>
      <c r="C8164" s="105" t="s">
        <v>18283</v>
      </c>
      <c r="D8164" s="87" t="s">
        <v>16560</v>
      </c>
      <c r="E8164" s="103">
        <v>9.74</v>
      </c>
    </row>
    <row r="8165" spans="2:5" ht="50.1" customHeight="1">
      <c r="B8165" s="100">
        <v>40423</v>
      </c>
      <c r="C8165" s="105" t="s">
        <v>18284</v>
      </c>
      <c r="D8165" s="87" t="s">
        <v>16560</v>
      </c>
      <c r="E8165" s="103">
        <v>18.43</v>
      </c>
    </row>
    <row r="8166" spans="2:5" ht="50.1" customHeight="1">
      <c r="B8166" s="100">
        <v>40389</v>
      </c>
      <c r="C8166" s="105" t="s">
        <v>18285</v>
      </c>
      <c r="D8166" s="87" t="s">
        <v>16560</v>
      </c>
      <c r="E8166" s="103">
        <v>116.89</v>
      </c>
    </row>
    <row r="8167" spans="2:5" ht="50.1" customHeight="1">
      <c r="B8167" s="100">
        <v>40388</v>
      </c>
      <c r="C8167" s="105" t="s">
        <v>18286</v>
      </c>
      <c r="D8167" s="87" t="s">
        <v>16560</v>
      </c>
      <c r="E8167" s="104">
        <v>58.51</v>
      </c>
    </row>
    <row r="8168" spans="2:5" ht="50.1" customHeight="1">
      <c r="B8168" s="87">
        <v>40381</v>
      </c>
      <c r="C8168" s="105" t="s">
        <v>18287</v>
      </c>
      <c r="D8168" s="87" t="s">
        <v>16560</v>
      </c>
      <c r="E8168" s="104">
        <v>12.98</v>
      </c>
    </row>
    <row r="8169" spans="2:5" ht="50.1" customHeight="1">
      <c r="B8169" s="87">
        <v>40391</v>
      </c>
      <c r="C8169" s="105" t="s">
        <v>18288</v>
      </c>
      <c r="D8169" s="87" t="s">
        <v>16560</v>
      </c>
      <c r="E8169" s="104">
        <v>303.39</v>
      </c>
    </row>
    <row r="8170" spans="2:5" ht="50.1" customHeight="1">
      <c r="B8170" s="87">
        <v>40414</v>
      </c>
      <c r="C8170" s="105" t="s">
        <v>18289</v>
      </c>
      <c r="D8170" s="87" t="s">
        <v>16560</v>
      </c>
      <c r="E8170" s="104">
        <v>11.89</v>
      </c>
    </row>
    <row r="8171" spans="2:5" ht="50.1" customHeight="1">
      <c r="B8171" s="87">
        <v>40416</v>
      </c>
      <c r="C8171" s="105" t="s">
        <v>18290</v>
      </c>
      <c r="D8171" s="87" t="s">
        <v>16560</v>
      </c>
      <c r="E8171" s="104">
        <v>16.43</v>
      </c>
    </row>
    <row r="8172" spans="2:5" ht="50.1" customHeight="1">
      <c r="B8172" s="87">
        <v>40418</v>
      </c>
      <c r="C8172" s="105" t="s">
        <v>18291</v>
      </c>
      <c r="D8172" s="87" t="s">
        <v>16560</v>
      </c>
      <c r="E8172" s="103">
        <v>19.600000000000001</v>
      </c>
    </row>
    <row r="8173" spans="2:5" ht="50.1" customHeight="1">
      <c r="B8173" s="100">
        <v>2615</v>
      </c>
      <c r="C8173" s="105" t="s">
        <v>18292</v>
      </c>
      <c r="D8173" s="87" t="s">
        <v>16560</v>
      </c>
      <c r="E8173" s="103">
        <v>129.87</v>
      </c>
    </row>
    <row r="8174" spans="2:5" ht="50.1" customHeight="1">
      <c r="B8174" s="100">
        <v>2635</v>
      </c>
      <c r="C8174" s="105" t="s">
        <v>18293</v>
      </c>
      <c r="D8174" s="87" t="s">
        <v>16560</v>
      </c>
      <c r="E8174" s="103">
        <v>3.88</v>
      </c>
    </row>
    <row r="8175" spans="2:5" ht="50.1" customHeight="1">
      <c r="B8175" s="87">
        <v>2609</v>
      </c>
      <c r="C8175" s="105" t="s">
        <v>18294</v>
      </c>
      <c r="D8175" s="87" t="s">
        <v>16560</v>
      </c>
      <c r="E8175" s="103">
        <v>4.3600000000000003</v>
      </c>
    </row>
    <row r="8176" spans="2:5" ht="50.1" customHeight="1">
      <c r="B8176" s="87">
        <v>2634</v>
      </c>
      <c r="C8176" s="105" t="s">
        <v>18295</v>
      </c>
      <c r="D8176" s="87" t="s">
        <v>16560</v>
      </c>
      <c r="E8176" s="103">
        <v>5.73</v>
      </c>
    </row>
    <row r="8177" spans="2:5" ht="50.1" customHeight="1">
      <c r="B8177" s="87">
        <v>2611</v>
      </c>
      <c r="C8177" s="105" t="s">
        <v>18296</v>
      </c>
      <c r="D8177" s="87" t="s">
        <v>16560</v>
      </c>
      <c r="E8177" s="103">
        <v>16.14</v>
      </c>
    </row>
    <row r="8178" spans="2:5" ht="50.1" customHeight="1">
      <c r="B8178" s="87">
        <v>2612</v>
      </c>
      <c r="C8178" s="105" t="s">
        <v>18297</v>
      </c>
      <c r="D8178" s="87" t="s">
        <v>16560</v>
      </c>
      <c r="E8178" s="103">
        <v>23.49</v>
      </c>
    </row>
    <row r="8179" spans="2:5" ht="50.1" customHeight="1">
      <c r="B8179" s="87">
        <v>2613</v>
      </c>
      <c r="C8179" s="105" t="s">
        <v>18298</v>
      </c>
      <c r="D8179" s="87" t="s">
        <v>16560</v>
      </c>
      <c r="E8179" s="103">
        <v>56.69</v>
      </c>
    </row>
    <row r="8180" spans="2:5" ht="50.1" customHeight="1">
      <c r="B8180" s="87">
        <v>2614</v>
      </c>
      <c r="C8180" s="105" t="s">
        <v>18299</v>
      </c>
      <c r="D8180" s="87" t="s">
        <v>16560</v>
      </c>
      <c r="E8180" s="103">
        <v>78.83</v>
      </c>
    </row>
    <row r="8181" spans="2:5" ht="50.1" customHeight="1">
      <c r="B8181" s="87">
        <v>34359</v>
      </c>
      <c r="C8181" s="105" t="s">
        <v>18300</v>
      </c>
      <c r="D8181" s="87" t="s">
        <v>16560</v>
      </c>
      <c r="E8181" s="103">
        <v>9.08</v>
      </c>
    </row>
    <row r="8182" spans="2:5" ht="50.1" customHeight="1">
      <c r="B8182" s="87">
        <v>1789</v>
      </c>
      <c r="C8182" s="105" t="s">
        <v>18301</v>
      </c>
      <c r="D8182" s="87" t="s">
        <v>16560</v>
      </c>
      <c r="E8182" s="103">
        <v>48.7</v>
      </c>
    </row>
    <row r="8183" spans="2:5" ht="50.1" customHeight="1">
      <c r="B8183" s="87">
        <v>1788</v>
      </c>
      <c r="C8183" s="105" t="s">
        <v>18302</v>
      </c>
      <c r="D8183" s="87" t="s">
        <v>16560</v>
      </c>
      <c r="E8183" s="103">
        <v>39.03</v>
      </c>
    </row>
    <row r="8184" spans="2:5" ht="50.1" customHeight="1">
      <c r="B8184" s="87">
        <v>1786</v>
      </c>
      <c r="C8184" s="105" t="s">
        <v>18303</v>
      </c>
      <c r="D8184" s="87" t="s">
        <v>16560</v>
      </c>
      <c r="E8184" s="103">
        <v>9.69</v>
      </c>
    </row>
    <row r="8185" spans="2:5" ht="50.1" customHeight="1">
      <c r="B8185" s="100">
        <v>1787</v>
      </c>
      <c r="C8185" s="105" t="s">
        <v>18304</v>
      </c>
      <c r="D8185" s="87" t="s">
        <v>16560</v>
      </c>
      <c r="E8185" s="103">
        <v>23.21</v>
      </c>
    </row>
    <row r="8186" spans="2:5" ht="50.1" customHeight="1">
      <c r="B8186" s="100">
        <v>1791</v>
      </c>
      <c r="C8186" s="105" t="s">
        <v>18305</v>
      </c>
      <c r="D8186" s="87" t="s">
        <v>16560</v>
      </c>
      <c r="E8186" s="103">
        <v>140.74</v>
      </c>
    </row>
    <row r="8187" spans="2:5" ht="50.1" customHeight="1">
      <c r="B8187" s="100">
        <v>1790</v>
      </c>
      <c r="C8187" s="105" t="s">
        <v>18306</v>
      </c>
      <c r="D8187" s="87" t="s">
        <v>16560</v>
      </c>
      <c r="E8187" s="103">
        <v>81.099999999999994</v>
      </c>
    </row>
    <row r="8188" spans="2:5" ht="50.1" customHeight="1">
      <c r="B8188" s="100">
        <v>1813</v>
      </c>
      <c r="C8188" s="105" t="s">
        <v>18307</v>
      </c>
      <c r="D8188" s="87" t="s">
        <v>16560</v>
      </c>
      <c r="E8188" s="103">
        <v>15.38</v>
      </c>
    </row>
    <row r="8189" spans="2:5" ht="50.1" customHeight="1">
      <c r="B8189" s="100">
        <v>1792</v>
      </c>
      <c r="C8189" s="105" t="s">
        <v>18308</v>
      </c>
      <c r="D8189" s="87" t="s">
        <v>16560</v>
      </c>
      <c r="E8189" s="103">
        <v>189.98</v>
      </c>
    </row>
    <row r="8190" spans="2:5" ht="50.1" customHeight="1">
      <c r="B8190" s="100">
        <v>1793</v>
      </c>
      <c r="C8190" s="105" t="s">
        <v>18309</v>
      </c>
      <c r="D8190" s="87" t="s">
        <v>16560</v>
      </c>
      <c r="E8190" s="103">
        <v>383.89</v>
      </c>
    </row>
    <row r="8191" spans="2:5" ht="50.1" customHeight="1">
      <c r="B8191" s="100">
        <v>1809</v>
      </c>
      <c r="C8191" s="105" t="s">
        <v>18310</v>
      </c>
      <c r="D8191" s="87" t="s">
        <v>16560</v>
      </c>
      <c r="E8191" s="103">
        <v>45.65</v>
      </c>
    </row>
    <row r="8192" spans="2:5" ht="50.1" customHeight="1">
      <c r="B8192" s="100">
        <v>1814</v>
      </c>
      <c r="C8192" s="105" t="s">
        <v>18311</v>
      </c>
      <c r="D8192" s="87" t="s">
        <v>16560</v>
      </c>
      <c r="E8192" s="103">
        <v>37.5</v>
      </c>
    </row>
    <row r="8193" spans="2:5" ht="50.1" customHeight="1">
      <c r="B8193" s="100">
        <v>1803</v>
      </c>
      <c r="C8193" s="105" t="s">
        <v>18312</v>
      </c>
      <c r="D8193" s="87" t="s">
        <v>16560</v>
      </c>
      <c r="E8193" s="103">
        <v>9.48</v>
      </c>
    </row>
    <row r="8194" spans="2:5" ht="50.1" customHeight="1">
      <c r="B8194" s="100">
        <v>1805</v>
      </c>
      <c r="C8194" s="105" t="s">
        <v>18313</v>
      </c>
      <c r="D8194" s="87" t="s">
        <v>16560</v>
      </c>
      <c r="E8194" s="103">
        <v>21.76</v>
      </c>
    </row>
    <row r="8195" spans="2:5" ht="50.1" customHeight="1">
      <c r="B8195" s="100">
        <v>1821</v>
      </c>
      <c r="C8195" s="105" t="s">
        <v>18314</v>
      </c>
      <c r="D8195" s="87" t="s">
        <v>16560</v>
      </c>
      <c r="E8195" s="103">
        <v>128.59</v>
      </c>
    </row>
    <row r="8196" spans="2:5" ht="50.1" customHeight="1">
      <c r="B8196" s="100">
        <v>1806</v>
      </c>
      <c r="C8196" s="105" t="s">
        <v>18315</v>
      </c>
      <c r="D8196" s="87" t="s">
        <v>16560</v>
      </c>
      <c r="E8196" s="103">
        <v>76.540000000000006</v>
      </c>
    </row>
    <row r="8197" spans="2:5" ht="50.1" customHeight="1">
      <c r="B8197" s="100">
        <v>1804</v>
      </c>
      <c r="C8197" s="105" t="s">
        <v>18316</v>
      </c>
      <c r="D8197" s="87" t="s">
        <v>16560</v>
      </c>
      <c r="E8197" s="103">
        <v>13.49</v>
      </c>
    </row>
    <row r="8198" spans="2:5" ht="50.1" customHeight="1">
      <c r="B8198" s="100">
        <v>1807</v>
      </c>
      <c r="C8198" s="105" t="s">
        <v>18317</v>
      </c>
      <c r="D8198" s="87" t="s">
        <v>16560</v>
      </c>
      <c r="E8198" s="103">
        <v>183.9</v>
      </c>
    </row>
    <row r="8199" spans="2:5" ht="50.1" customHeight="1">
      <c r="B8199" s="100">
        <v>1808</v>
      </c>
      <c r="C8199" s="105" t="s">
        <v>18318</v>
      </c>
      <c r="D8199" s="87" t="s">
        <v>16560</v>
      </c>
      <c r="E8199" s="103">
        <v>368.69</v>
      </c>
    </row>
    <row r="8200" spans="2:5" ht="50.1" customHeight="1">
      <c r="B8200" s="87">
        <v>1797</v>
      </c>
      <c r="C8200" s="105" t="s">
        <v>18319</v>
      </c>
      <c r="D8200" s="87" t="s">
        <v>16560</v>
      </c>
      <c r="E8200" s="104">
        <v>55.29</v>
      </c>
    </row>
    <row r="8201" spans="2:5" ht="50.1" customHeight="1">
      <c r="B8201" s="87">
        <v>1796</v>
      </c>
      <c r="C8201" s="105" t="s">
        <v>18320</v>
      </c>
      <c r="D8201" s="87" t="s">
        <v>16560</v>
      </c>
      <c r="E8201" s="104">
        <v>42.42</v>
      </c>
    </row>
    <row r="8202" spans="2:5" ht="50.1" customHeight="1">
      <c r="B8202" s="87">
        <v>1794</v>
      </c>
      <c r="C8202" s="105" t="s">
        <v>18321</v>
      </c>
      <c r="D8202" s="87" t="s">
        <v>16560</v>
      </c>
      <c r="E8202" s="104">
        <v>10.119999999999999</v>
      </c>
    </row>
    <row r="8203" spans="2:5" ht="50.1" customHeight="1">
      <c r="B8203" s="87">
        <v>1816</v>
      </c>
      <c r="C8203" s="105" t="s">
        <v>18322</v>
      </c>
      <c r="D8203" s="87" t="s">
        <v>16560</v>
      </c>
      <c r="E8203" s="104">
        <v>22.83</v>
      </c>
    </row>
    <row r="8204" spans="2:5" ht="50.1" customHeight="1">
      <c r="B8204" s="87">
        <v>1815</v>
      </c>
      <c r="C8204" s="105" t="s">
        <v>18323</v>
      </c>
      <c r="D8204" s="87" t="s">
        <v>16560</v>
      </c>
      <c r="E8204" s="104">
        <v>175.33</v>
      </c>
    </row>
    <row r="8205" spans="2:5" ht="50.1" customHeight="1">
      <c r="B8205" s="87">
        <v>1798</v>
      </c>
      <c r="C8205" s="105" t="s">
        <v>18324</v>
      </c>
      <c r="D8205" s="87" t="s">
        <v>16560</v>
      </c>
      <c r="E8205" s="104">
        <v>78.45</v>
      </c>
    </row>
    <row r="8206" spans="2:5" ht="50.1" customHeight="1">
      <c r="B8206" s="87">
        <v>1795</v>
      </c>
      <c r="C8206" s="105" t="s">
        <v>18325</v>
      </c>
      <c r="D8206" s="87" t="s">
        <v>16560</v>
      </c>
      <c r="E8206" s="104">
        <v>14.02</v>
      </c>
    </row>
    <row r="8207" spans="2:5" ht="50.1" customHeight="1">
      <c r="B8207" s="87">
        <v>1799</v>
      </c>
      <c r="C8207" s="105" t="s">
        <v>18326</v>
      </c>
      <c r="D8207" s="87" t="s">
        <v>16560</v>
      </c>
      <c r="E8207" s="104">
        <v>228.35</v>
      </c>
    </row>
    <row r="8208" spans="2:5" ht="50.1" customHeight="1">
      <c r="B8208" s="87">
        <v>1800</v>
      </c>
      <c r="C8208" s="105" t="s">
        <v>18327</v>
      </c>
      <c r="D8208" s="87" t="s">
        <v>16560</v>
      </c>
      <c r="E8208" s="104">
        <v>435.96</v>
      </c>
    </row>
    <row r="8209" spans="2:5" ht="50.1" customHeight="1">
      <c r="B8209" s="87">
        <v>1802</v>
      </c>
      <c r="C8209" s="105" t="s">
        <v>18328</v>
      </c>
      <c r="D8209" s="87" t="s">
        <v>16560</v>
      </c>
      <c r="E8209" s="104">
        <v>1090.51</v>
      </c>
    </row>
    <row r="8210" spans="2:5" ht="50.1" customHeight="1">
      <c r="B8210" s="100">
        <v>40385</v>
      </c>
      <c r="C8210" s="105" t="s">
        <v>18329</v>
      </c>
      <c r="D8210" s="87" t="s">
        <v>16560</v>
      </c>
      <c r="E8210" s="103">
        <v>41.15</v>
      </c>
    </row>
    <row r="8211" spans="2:5" ht="50.1" customHeight="1">
      <c r="B8211" s="100">
        <v>40383</v>
      </c>
      <c r="C8211" s="105" t="s">
        <v>18330</v>
      </c>
      <c r="D8211" s="87" t="s">
        <v>16560</v>
      </c>
      <c r="E8211" s="103">
        <v>28.17</v>
      </c>
    </row>
    <row r="8212" spans="2:5" ht="50.1" customHeight="1">
      <c r="B8212" s="100">
        <v>40378</v>
      </c>
      <c r="C8212" s="105" t="s">
        <v>18331</v>
      </c>
      <c r="D8212" s="87" t="s">
        <v>16560</v>
      </c>
      <c r="E8212" s="103">
        <v>9.74</v>
      </c>
    </row>
    <row r="8213" spans="2:5" ht="50.1" customHeight="1">
      <c r="B8213" s="100">
        <v>40382</v>
      </c>
      <c r="C8213" s="105" t="s">
        <v>18332</v>
      </c>
      <c r="D8213" s="87" t="s">
        <v>16560</v>
      </c>
      <c r="E8213" s="103">
        <v>18.43</v>
      </c>
    </row>
    <row r="8214" spans="2:5" ht="50.1" customHeight="1">
      <c r="B8214" s="100">
        <v>40422</v>
      </c>
      <c r="C8214" s="105" t="s">
        <v>18333</v>
      </c>
      <c r="D8214" s="87" t="s">
        <v>16560</v>
      </c>
      <c r="E8214" s="103">
        <v>125.57</v>
      </c>
    </row>
    <row r="8215" spans="2:5" ht="50.1" customHeight="1">
      <c r="B8215" s="100">
        <v>40387</v>
      </c>
      <c r="C8215" s="105" t="s">
        <v>18334</v>
      </c>
      <c r="D8215" s="87" t="s">
        <v>16560</v>
      </c>
      <c r="E8215" s="103">
        <v>63.93</v>
      </c>
    </row>
    <row r="8216" spans="2:5" ht="50.1" customHeight="1">
      <c r="B8216" s="100">
        <v>40380</v>
      </c>
      <c r="C8216" s="105" t="s">
        <v>18335</v>
      </c>
      <c r="D8216" s="87" t="s">
        <v>16560</v>
      </c>
      <c r="E8216" s="103">
        <v>12.98</v>
      </c>
    </row>
    <row r="8217" spans="2:5" ht="50.1" customHeight="1">
      <c r="B8217" s="100">
        <v>40390</v>
      </c>
      <c r="C8217" s="105" t="s">
        <v>18336</v>
      </c>
      <c r="D8217" s="87" t="s">
        <v>16560</v>
      </c>
      <c r="E8217" s="103">
        <v>264.45999999999998</v>
      </c>
    </row>
    <row r="8218" spans="2:5" ht="50.1" customHeight="1">
      <c r="B8218" s="100">
        <v>40413</v>
      </c>
      <c r="C8218" s="105" t="s">
        <v>18337</v>
      </c>
      <c r="D8218" s="87" t="s">
        <v>16560</v>
      </c>
      <c r="E8218" s="103">
        <v>12.91</v>
      </c>
    </row>
    <row r="8219" spans="2:5" ht="50.1" customHeight="1">
      <c r="B8219" s="100">
        <v>40415</v>
      </c>
      <c r="C8219" s="105" t="s">
        <v>18338</v>
      </c>
      <c r="D8219" s="87" t="s">
        <v>16560</v>
      </c>
      <c r="E8219" s="103">
        <v>18.399999999999999</v>
      </c>
    </row>
    <row r="8220" spans="2:5" ht="50.1" customHeight="1">
      <c r="B8220" s="100">
        <v>40417</v>
      </c>
      <c r="C8220" s="105" t="s">
        <v>18339</v>
      </c>
      <c r="D8220" s="87" t="s">
        <v>16560</v>
      </c>
      <c r="E8220" s="103">
        <v>21.71</v>
      </c>
    </row>
    <row r="8221" spans="2:5" ht="50.1" customHeight="1">
      <c r="B8221" s="100">
        <v>39271</v>
      </c>
      <c r="C8221" s="105" t="s">
        <v>18340</v>
      </c>
      <c r="D8221" s="87" t="s">
        <v>16560</v>
      </c>
      <c r="E8221" s="103">
        <v>1.5</v>
      </c>
    </row>
    <row r="8222" spans="2:5" ht="50.1" customHeight="1">
      <c r="B8222" s="100">
        <v>39273</v>
      </c>
      <c r="C8222" s="105" t="s">
        <v>18341</v>
      </c>
      <c r="D8222" s="87" t="s">
        <v>16560</v>
      </c>
      <c r="E8222" s="104">
        <v>2.56</v>
      </c>
    </row>
    <row r="8223" spans="2:5" ht="50.1" customHeight="1">
      <c r="B8223" s="100">
        <v>39272</v>
      </c>
      <c r="C8223" s="105" t="s">
        <v>18342</v>
      </c>
      <c r="D8223" s="87" t="s">
        <v>16560</v>
      </c>
      <c r="E8223" s="103">
        <v>1.85</v>
      </c>
    </row>
    <row r="8224" spans="2:5" ht="50.1" customHeight="1">
      <c r="B8224" s="100">
        <v>1875</v>
      </c>
      <c r="C8224" s="105" t="s">
        <v>18343</v>
      </c>
      <c r="D8224" s="87" t="s">
        <v>16560</v>
      </c>
      <c r="E8224" s="103">
        <v>4.09</v>
      </c>
    </row>
    <row r="8225" spans="2:5" ht="50.1" customHeight="1">
      <c r="B8225" s="100">
        <v>1874</v>
      </c>
      <c r="C8225" s="105" t="s">
        <v>18344</v>
      </c>
      <c r="D8225" s="87" t="s">
        <v>16560</v>
      </c>
      <c r="E8225" s="103">
        <v>3.37</v>
      </c>
    </row>
    <row r="8226" spans="2:5" ht="50.1" customHeight="1">
      <c r="B8226" s="100">
        <v>1870</v>
      </c>
      <c r="C8226" s="105" t="s">
        <v>18345</v>
      </c>
      <c r="D8226" s="87" t="s">
        <v>16560</v>
      </c>
      <c r="E8226" s="103">
        <v>1.95</v>
      </c>
    </row>
    <row r="8227" spans="2:5" ht="50.1" customHeight="1">
      <c r="B8227" s="100">
        <v>1884</v>
      </c>
      <c r="C8227" s="105" t="s">
        <v>18346</v>
      </c>
      <c r="D8227" s="87" t="s">
        <v>16560</v>
      </c>
      <c r="E8227" s="103">
        <v>2.99</v>
      </c>
    </row>
    <row r="8228" spans="2:5" ht="50.1" customHeight="1">
      <c r="B8228" s="100">
        <v>1887</v>
      </c>
      <c r="C8228" s="105" t="s">
        <v>18347</v>
      </c>
      <c r="D8228" s="87" t="s">
        <v>16560</v>
      </c>
      <c r="E8228" s="103">
        <v>16.95</v>
      </c>
    </row>
    <row r="8229" spans="2:5" ht="50.1" customHeight="1">
      <c r="B8229" s="100">
        <v>1876</v>
      </c>
      <c r="C8229" s="105" t="s">
        <v>18348</v>
      </c>
      <c r="D8229" s="87" t="s">
        <v>16560</v>
      </c>
      <c r="E8229" s="103">
        <v>6.64</v>
      </c>
    </row>
    <row r="8230" spans="2:5" ht="50.1" customHeight="1">
      <c r="B8230" s="100">
        <v>1879</v>
      </c>
      <c r="C8230" s="105" t="s">
        <v>18349</v>
      </c>
      <c r="D8230" s="87" t="s">
        <v>16560</v>
      </c>
      <c r="E8230" s="103">
        <v>1.97</v>
      </c>
    </row>
    <row r="8231" spans="2:5" ht="50.1" customHeight="1">
      <c r="B8231" s="100">
        <v>1877</v>
      </c>
      <c r="C8231" s="105" t="s">
        <v>18350</v>
      </c>
      <c r="D8231" s="87" t="s">
        <v>16560</v>
      </c>
      <c r="E8231" s="103">
        <v>16.97</v>
      </c>
    </row>
    <row r="8232" spans="2:5" ht="50.1" customHeight="1">
      <c r="B8232" s="100">
        <v>1878</v>
      </c>
      <c r="C8232" s="105" t="s">
        <v>18351</v>
      </c>
      <c r="D8232" s="87" t="s">
        <v>16560</v>
      </c>
      <c r="E8232" s="103">
        <v>34.11</v>
      </c>
    </row>
    <row r="8233" spans="2:5" ht="50.1" customHeight="1">
      <c r="B8233" s="100">
        <v>2621</v>
      </c>
      <c r="C8233" s="105" t="s">
        <v>18352</v>
      </c>
      <c r="D8233" s="87" t="s">
        <v>16560</v>
      </c>
      <c r="E8233" s="103">
        <v>138.13999999999999</v>
      </c>
    </row>
    <row r="8234" spans="2:5" ht="50.1" customHeight="1">
      <c r="B8234" s="100">
        <v>2616</v>
      </c>
      <c r="C8234" s="105" t="s">
        <v>18353</v>
      </c>
      <c r="D8234" s="87" t="s">
        <v>16560</v>
      </c>
      <c r="E8234" s="103">
        <v>3.91</v>
      </c>
    </row>
    <row r="8235" spans="2:5" ht="50.1" customHeight="1">
      <c r="B8235" s="100">
        <v>2633</v>
      </c>
      <c r="C8235" s="105" t="s">
        <v>18354</v>
      </c>
      <c r="D8235" s="87" t="s">
        <v>16560</v>
      </c>
      <c r="E8235" s="103">
        <v>4.42</v>
      </c>
    </row>
    <row r="8236" spans="2:5" ht="50.1" customHeight="1">
      <c r="B8236" s="100">
        <v>2617</v>
      </c>
      <c r="C8236" s="105" t="s">
        <v>18355</v>
      </c>
      <c r="D8236" s="87" t="s">
        <v>16560</v>
      </c>
      <c r="E8236" s="103">
        <v>6.01</v>
      </c>
    </row>
    <row r="8237" spans="2:5" ht="50.1" customHeight="1">
      <c r="B8237" s="100">
        <v>2618</v>
      </c>
      <c r="C8237" s="105" t="s">
        <v>18356</v>
      </c>
      <c r="D8237" s="87" t="s">
        <v>16560</v>
      </c>
      <c r="E8237" s="103">
        <v>13.68</v>
      </c>
    </row>
    <row r="8238" spans="2:5" ht="50.1" customHeight="1">
      <c r="B8238" s="100">
        <v>2632</v>
      </c>
      <c r="C8238" s="105" t="s">
        <v>18357</v>
      </c>
      <c r="D8238" s="87" t="s">
        <v>16560</v>
      </c>
      <c r="E8238" s="103">
        <v>16.690000000000001</v>
      </c>
    </row>
    <row r="8239" spans="2:5" ht="50.1" customHeight="1">
      <c r="B8239" s="100">
        <v>2631</v>
      </c>
      <c r="C8239" s="105" t="s">
        <v>18358</v>
      </c>
      <c r="D8239" s="87" t="s">
        <v>16560</v>
      </c>
      <c r="E8239" s="103">
        <v>24.5</v>
      </c>
    </row>
    <row r="8240" spans="2:5" ht="50.1" customHeight="1">
      <c r="B8240" s="100">
        <v>2619</v>
      </c>
      <c r="C8240" s="105" t="s">
        <v>18359</v>
      </c>
      <c r="D8240" s="87" t="s">
        <v>16560</v>
      </c>
      <c r="E8240" s="103">
        <v>62.04</v>
      </c>
    </row>
    <row r="8241" spans="2:5" ht="50.1" customHeight="1">
      <c r="B8241" s="100">
        <v>2620</v>
      </c>
      <c r="C8241" s="105" t="s">
        <v>18360</v>
      </c>
      <c r="D8241" s="87" t="s">
        <v>16560</v>
      </c>
      <c r="E8241" s="103">
        <v>81.45</v>
      </c>
    </row>
    <row r="8242" spans="2:5" ht="50.1" customHeight="1">
      <c r="B8242" s="100">
        <v>25968</v>
      </c>
      <c r="C8242" s="105" t="s">
        <v>18361</v>
      </c>
      <c r="D8242" s="87" t="s">
        <v>16560</v>
      </c>
      <c r="E8242" s="103">
        <v>37.57</v>
      </c>
    </row>
    <row r="8243" spans="2:5" ht="50.1" customHeight="1">
      <c r="B8243" s="100">
        <v>38369</v>
      </c>
      <c r="C8243" s="105" t="s">
        <v>18362</v>
      </c>
      <c r="D8243" s="87" t="s">
        <v>16560</v>
      </c>
      <c r="E8243" s="103">
        <v>12.29</v>
      </c>
    </row>
    <row r="8244" spans="2:5" ht="50.1" customHeight="1">
      <c r="B8244" s="87">
        <v>38370</v>
      </c>
      <c r="C8244" s="105" t="s">
        <v>18363</v>
      </c>
      <c r="D8244" s="87" t="s">
        <v>16560</v>
      </c>
      <c r="E8244" s="103">
        <v>12.29</v>
      </c>
    </row>
    <row r="8245" spans="2:5" ht="50.1" customHeight="1">
      <c r="B8245" s="87">
        <v>38372</v>
      </c>
      <c r="C8245" s="105" t="s">
        <v>18364</v>
      </c>
      <c r="D8245" s="87" t="s">
        <v>16560</v>
      </c>
      <c r="E8245" s="103">
        <v>15.01</v>
      </c>
    </row>
    <row r="8246" spans="2:5" ht="50.1" customHeight="1">
      <c r="B8246" s="87">
        <v>2357</v>
      </c>
      <c r="C8246" s="105" t="s">
        <v>18365</v>
      </c>
      <c r="D8246" s="87" t="s">
        <v>16557</v>
      </c>
      <c r="E8246" s="103">
        <v>35.840000000000003</v>
      </c>
    </row>
    <row r="8247" spans="2:5" ht="50.1" customHeight="1">
      <c r="B8247" s="100">
        <v>40806</v>
      </c>
      <c r="C8247" s="105" t="s">
        <v>18366</v>
      </c>
      <c r="D8247" s="87" t="s">
        <v>16746</v>
      </c>
      <c r="E8247" s="103">
        <v>4186.01</v>
      </c>
    </row>
    <row r="8248" spans="2:5" ht="50.1" customHeight="1">
      <c r="B8248" s="100">
        <v>2355</v>
      </c>
      <c r="C8248" s="105" t="s">
        <v>18367</v>
      </c>
      <c r="D8248" s="87" t="s">
        <v>16557</v>
      </c>
      <c r="E8248" s="103">
        <v>49.59</v>
      </c>
    </row>
    <row r="8249" spans="2:5" ht="50.1" customHeight="1">
      <c r="B8249" s="100">
        <v>40805</v>
      </c>
      <c r="C8249" s="105" t="s">
        <v>18368</v>
      </c>
      <c r="D8249" s="87" t="s">
        <v>16746</v>
      </c>
      <c r="E8249" s="103">
        <v>5789.79</v>
      </c>
    </row>
    <row r="8250" spans="2:5" ht="50.1" customHeight="1">
      <c r="B8250" s="100">
        <v>2358</v>
      </c>
      <c r="C8250" s="105" t="s">
        <v>18369</v>
      </c>
      <c r="D8250" s="87" t="s">
        <v>16557</v>
      </c>
      <c r="E8250" s="103">
        <v>49.08</v>
      </c>
    </row>
    <row r="8251" spans="2:5" ht="50.1" customHeight="1">
      <c r="B8251" s="100">
        <v>40807</v>
      </c>
      <c r="C8251" s="105" t="s">
        <v>18370</v>
      </c>
      <c r="D8251" s="87" t="s">
        <v>16746</v>
      </c>
      <c r="E8251" s="103">
        <v>5730.24</v>
      </c>
    </row>
    <row r="8252" spans="2:5" ht="50.1" customHeight="1">
      <c r="B8252" s="100">
        <v>2359</v>
      </c>
      <c r="C8252" s="105" t="s">
        <v>18371</v>
      </c>
      <c r="D8252" s="87" t="s">
        <v>16557</v>
      </c>
      <c r="E8252" s="103">
        <v>43.64</v>
      </c>
    </row>
    <row r="8253" spans="2:5" ht="50.1" customHeight="1">
      <c r="B8253" s="100">
        <v>40808</v>
      </c>
      <c r="C8253" s="105" t="s">
        <v>18372</v>
      </c>
      <c r="D8253" s="87" t="s">
        <v>16746</v>
      </c>
      <c r="E8253" s="103">
        <v>5095.0200000000004</v>
      </c>
    </row>
    <row r="8254" spans="2:5" ht="50.1" customHeight="1">
      <c r="B8254" s="100">
        <v>39397</v>
      </c>
      <c r="C8254" s="105" t="s">
        <v>18373</v>
      </c>
      <c r="D8254" s="87" t="s">
        <v>6333</v>
      </c>
      <c r="E8254" s="103">
        <v>11</v>
      </c>
    </row>
    <row r="8255" spans="2:5" ht="50.1" customHeight="1">
      <c r="B8255" s="100">
        <v>2692</v>
      </c>
      <c r="C8255" s="105" t="s">
        <v>18374</v>
      </c>
      <c r="D8255" s="87" t="s">
        <v>6333</v>
      </c>
      <c r="E8255" s="103">
        <v>5.21</v>
      </c>
    </row>
    <row r="8256" spans="2:5" ht="50.1" customHeight="1">
      <c r="B8256" s="100">
        <v>6</v>
      </c>
      <c r="C8256" s="105" t="s">
        <v>18375</v>
      </c>
      <c r="D8256" s="87" t="s">
        <v>6333</v>
      </c>
      <c r="E8256" s="103">
        <v>4.0999999999999996</v>
      </c>
    </row>
    <row r="8257" spans="2:5" ht="50.1" customHeight="1">
      <c r="B8257" s="100">
        <v>5330</v>
      </c>
      <c r="C8257" s="105" t="s">
        <v>18376</v>
      </c>
      <c r="D8257" s="87" t="s">
        <v>6333</v>
      </c>
      <c r="E8257" s="103">
        <v>42.97</v>
      </c>
    </row>
    <row r="8258" spans="2:5" ht="50.1" customHeight="1">
      <c r="B8258" s="100">
        <v>26017</v>
      </c>
      <c r="C8258" s="105" t="s">
        <v>18377</v>
      </c>
      <c r="D8258" s="87" t="s">
        <v>16560</v>
      </c>
      <c r="E8258" s="103">
        <v>36.880000000000003</v>
      </c>
    </row>
    <row r="8259" spans="2:5" ht="50.1" customHeight="1">
      <c r="B8259" s="100">
        <v>25931</v>
      </c>
      <c r="C8259" s="105" t="s">
        <v>18378</v>
      </c>
      <c r="D8259" s="87" t="s">
        <v>16560</v>
      </c>
      <c r="E8259" s="103">
        <v>117.23</v>
      </c>
    </row>
    <row r="8260" spans="2:5" ht="50.1" customHeight="1">
      <c r="B8260" s="87">
        <v>38140</v>
      </c>
      <c r="C8260" s="105" t="s">
        <v>18379</v>
      </c>
      <c r="D8260" s="87" t="s">
        <v>16560</v>
      </c>
      <c r="E8260" s="103">
        <v>28.43</v>
      </c>
    </row>
    <row r="8261" spans="2:5" ht="50.1" customHeight="1">
      <c r="B8261" s="87">
        <v>13887</v>
      </c>
      <c r="C8261" s="105" t="s">
        <v>18380</v>
      </c>
      <c r="D8261" s="87" t="s">
        <v>16560</v>
      </c>
      <c r="E8261" s="103">
        <v>673.1</v>
      </c>
    </row>
    <row r="8262" spans="2:5" ht="50.1" customHeight="1">
      <c r="B8262" s="100">
        <v>26018</v>
      </c>
      <c r="C8262" s="105" t="s">
        <v>18381</v>
      </c>
      <c r="D8262" s="87" t="s">
        <v>16560</v>
      </c>
      <c r="E8262" s="104">
        <v>29.96</v>
      </c>
    </row>
    <row r="8263" spans="2:5" ht="50.1" customHeight="1">
      <c r="B8263" s="100">
        <v>26019</v>
      </c>
      <c r="C8263" s="105" t="s">
        <v>18382</v>
      </c>
      <c r="D8263" s="87" t="s">
        <v>16560</v>
      </c>
      <c r="E8263" s="103">
        <v>28.29</v>
      </c>
    </row>
    <row r="8264" spans="2:5" ht="50.1" customHeight="1">
      <c r="B8264" s="100">
        <v>26020</v>
      </c>
      <c r="C8264" s="105" t="s">
        <v>18383</v>
      </c>
      <c r="D8264" s="87" t="s">
        <v>16560</v>
      </c>
      <c r="E8264" s="103">
        <v>7.37</v>
      </c>
    </row>
    <row r="8265" spans="2:5" ht="50.1" customHeight="1">
      <c r="B8265" s="100">
        <v>34544</v>
      </c>
      <c r="C8265" s="105" t="s">
        <v>18384</v>
      </c>
      <c r="D8265" s="87" t="s">
        <v>16560</v>
      </c>
      <c r="E8265" s="103">
        <v>1509.28</v>
      </c>
    </row>
    <row r="8266" spans="2:5" ht="50.1" customHeight="1">
      <c r="B8266" s="100">
        <v>34729</v>
      </c>
      <c r="C8266" s="105" t="s">
        <v>18385</v>
      </c>
      <c r="D8266" s="87" t="s">
        <v>16560</v>
      </c>
      <c r="E8266" s="103">
        <v>1187.29</v>
      </c>
    </row>
    <row r="8267" spans="2:5" ht="50.1" customHeight="1">
      <c r="B8267" s="87">
        <v>34734</v>
      </c>
      <c r="C8267" s="105" t="s">
        <v>18386</v>
      </c>
      <c r="D8267" s="87" t="s">
        <v>16560</v>
      </c>
      <c r="E8267" s="103">
        <v>1838.3</v>
      </c>
    </row>
    <row r="8268" spans="2:5" ht="50.1" customHeight="1">
      <c r="B8268" s="87">
        <v>34738</v>
      </c>
      <c r="C8268" s="105" t="s">
        <v>18387</v>
      </c>
      <c r="D8268" s="87" t="s">
        <v>16560</v>
      </c>
      <c r="E8268" s="103">
        <v>4294.84</v>
      </c>
    </row>
    <row r="8269" spans="2:5" ht="50.1" customHeight="1">
      <c r="B8269" s="87">
        <v>2391</v>
      </c>
      <c r="C8269" s="105" t="s">
        <v>18388</v>
      </c>
      <c r="D8269" s="87" t="s">
        <v>16560</v>
      </c>
      <c r="E8269" s="103">
        <v>349.31</v>
      </c>
    </row>
    <row r="8270" spans="2:5" ht="50.1" customHeight="1">
      <c r="B8270" s="87">
        <v>2374</v>
      </c>
      <c r="C8270" s="105" t="s">
        <v>18389</v>
      </c>
      <c r="D8270" s="87" t="s">
        <v>16560</v>
      </c>
      <c r="E8270" s="103">
        <v>396.28</v>
      </c>
    </row>
    <row r="8271" spans="2:5" ht="50.1" customHeight="1">
      <c r="B8271" s="100">
        <v>2377</v>
      </c>
      <c r="C8271" s="105" t="s">
        <v>18390</v>
      </c>
      <c r="D8271" s="87" t="s">
        <v>16560</v>
      </c>
      <c r="E8271" s="103">
        <v>556.14</v>
      </c>
    </row>
    <row r="8272" spans="2:5" ht="50.1" customHeight="1">
      <c r="B8272" s="100">
        <v>2393</v>
      </c>
      <c r="C8272" s="105" t="s">
        <v>18391</v>
      </c>
      <c r="D8272" s="87" t="s">
        <v>16560</v>
      </c>
      <c r="E8272" s="103">
        <v>931.33</v>
      </c>
    </row>
    <row r="8273" spans="2:5" ht="50.1" customHeight="1">
      <c r="B8273" s="100">
        <v>34705</v>
      </c>
      <c r="C8273" s="105" t="s">
        <v>18392</v>
      </c>
      <c r="D8273" s="87" t="s">
        <v>16560</v>
      </c>
      <c r="E8273" s="103">
        <v>814.59</v>
      </c>
    </row>
    <row r="8274" spans="2:5" ht="50.1" customHeight="1">
      <c r="B8274" s="100">
        <v>34707</v>
      </c>
      <c r="C8274" s="105" t="s">
        <v>18393</v>
      </c>
      <c r="D8274" s="87" t="s">
        <v>16560</v>
      </c>
      <c r="E8274" s="103">
        <v>1509.44</v>
      </c>
    </row>
    <row r="8275" spans="2:5" ht="50.1" customHeight="1">
      <c r="B8275" s="100">
        <v>2378</v>
      </c>
      <c r="C8275" s="105" t="s">
        <v>18394</v>
      </c>
      <c r="D8275" s="87" t="s">
        <v>16560</v>
      </c>
      <c r="E8275" s="103">
        <v>1279.31</v>
      </c>
    </row>
    <row r="8276" spans="2:5" ht="50.1" customHeight="1">
      <c r="B8276" s="100">
        <v>2379</v>
      </c>
      <c r="C8276" s="105" t="s">
        <v>18395</v>
      </c>
      <c r="D8276" s="87" t="s">
        <v>16560</v>
      </c>
      <c r="E8276" s="103">
        <v>1279.31</v>
      </c>
    </row>
    <row r="8277" spans="2:5" ht="50.1" customHeight="1">
      <c r="B8277" s="100">
        <v>2376</v>
      </c>
      <c r="C8277" s="105" t="s">
        <v>18396</v>
      </c>
      <c r="D8277" s="87" t="s">
        <v>16560</v>
      </c>
      <c r="E8277" s="103">
        <v>2107.02</v>
      </c>
    </row>
    <row r="8278" spans="2:5" ht="50.1" customHeight="1">
      <c r="B8278" s="100">
        <v>2394</v>
      </c>
      <c r="C8278" s="105" t="s">
        <v>18397</v>
      </c>
      <c r="D8278" s="87" t="s">
        <v>16560</v>
      </c>
      <c r="E8278" s="103">
        <v>4504.42</v>
      </c>
    </row>
    <row r="8279" spans="2:5" ht="50.1" customHeight="1">
      <c r="B8279" s="100">
        <v>34686</v>
      </c>
      <c r="C8279" s="105" t="s">
        <v>18398</v>
      </c>
      <c r="D8279" s="87" t="s">
        <v>16560</v>
      </c>
      <c r="E8279" s="103">
        <v>13.52</v>
      </c>
    </row>
    <row r="8280" spans="2:5" ht="50.1" customHeight="1">
      <c r="B8280" s="100">
        <v>34616</v>
      </c>
      <c r="C8280" s="105" t="s">
        <v>18399</v>
      </c>
      <c r="D8280" s="87" t="s">
        <v>16560</v>
      </c>
      <c r="E8280" s="103">
        <v>52.27</v>
      </c>
    </row>
    <row r="8281" spans="2:5" ht="50.1" customHeight="1">
      <c r="B8281" s="100">
        <v>34623</v>
      </c>
      <c r="C8281" s="105" t="s">
        <v>18400</v>
      </c>
      <c r="D8281" s="87" t="s">
        <v>16560</v>
      </c>
      <c r="E8281" s="103">
        <v>51.47</v>
      </c>
    </row>
    <row r="8282" spans="2:5" ht="50.1" customHeight="1">
      <c r="B8282" s="100">
        <v>34628</v>
      </c>
      <c r="C8282" s="105" t="s">
        <v>18401</v>
      </c>
      <c r="D8282" s="87" t="s">
        <v>16560</v>
      </c>
      <c r="E8282" s="103">
        <v>73.72</v>
      </c>
    </row>
    <row r="8283" spans="2:5" ht="50.1" customHeight="1">
      <c r="B8283" s="100">
        <v>34653</v>
      </c>
      <c r="C8283" s="105" t="s">
        <v>18402</v>
      </c>
      <c r="D8283" s="87" t="s">
        <v>16560</v>
      </c>
      <c r="E8283" s="103">
        <v>9.1199999999999992</v>
      </c>
    </row>
    <row r="8284" spans="2:5" ht="50.1" customHeight="1">
      <c r="B8284" s="100">
        <v>34688</v>
      </c>
      <c r="C8284" s="105" t="s">
        <v>18403</v>
      </c>
      <c r="D8284" s="87" t="s">
        <v>16560</v>
      </c>
      <c r="E8284" s="103">
        <v>16.52</v>
      </c>
    </row>
    <row r="8285" spans="2:5" ht="50.1" customHeight="1">
      <c r="B8285" s="100">
        <v>34709</v>
      </c>
      <c r="C8285" s="105" t="s">
        <v>18404</v>
      </c>
      <c r="D8285" s="87" t="s">
        <v>16560</v>
      </c>
      <c r="E8285" s="103">
        <v>64.040000000000006</v>
      </c>
    </row>
    <row r="8286" spans="2:5" ht="50.1" customHeight="1">
      <c r="B8286" s="100">
        <v>34714</v>
      </c>
      <c r="C8286" s="105" t="s">
        <v>18405</v>
      </c>
      <c r="D8286" s="87" t="s">
        <v>16560</v>
      </c>
      <c r="E8286" s="103">
        <v>76.48</v>
      </c>
    </row>
    <row r="8287" spans="2:5" ht="50.1" customHeight="1">
      <c r="B8287" s="100">
        <v>2388</v>
      </c>
      <c r="C8287" s="105" t="s">
        <v>18406</v>
      </c>
      <c r="D8287" s="87" t="s">
        <v>16560</v>
      </c>
      <c r="E8287" s="103">
        <v>63.56</v>
      </c>
    </row>
    <row r="8288" spans="2:5" ht="50.1" customHeight="1">
      <c r="B8288" s="100">
        <v>34606</v>
      </c>
      <c r="C8288" s="105" t="s">
        <v>18407</v>
      </c>
      <c r="D8288" s="87" t="s">
        <v>16560</v>
      </c>
      <c r="E8288" s="103">
        <v>97.49</v>
      </c>
    </row>
    <row r="8289" spans="2:5" ht="50.1" customHeight="1">
      <c r="B8289" s="100">
        <v>34689</v>
      </c>
      <c r="C8289" s="105" t="s">
        <v>18408</v>
      </c>
      <c r="D8289" s="87" t="s">
        <v>16560</v>
      </c>
      <c r="E8289" s="103">
        <v>31.04</v>
      </c>
    </row>
    <row r="8290" spans="2:5" ht="50.1" customHeight="1">
      <c r="B8290" s="100">
        <v>2370</v>
      </c>
      <c r="C8290" s="105" t="s">
        <v>18409</v>
      </c>
      <c r="D8290" s="87" t="s">
        <v>16560</v>
      </c>
      <c r="E8290" s="103">
        <v>11.81</v>
      </c>
    </row>
    <row r="8291" spans="2:5" ht="50.1" customHeight="1">
      <c r="B8291" s="100">
        <v>2386</v>
      </c>
      <c r="C8291" s="105" t="s">
        <v>18410</v>
      </c>
      <c r="D8291" s="87" t="s">
        <v>16560</v>
      </c>
      <c r="E8291" s="103">
        <v>19.809999999999999</v>
      </c>
    </row>
    <row r="8292" spans="2:5" ht="50.1" customHeight="1">
      <c r="B8292" s="100">
        <v>2392</v>
      </c>
      <c r="C8292" s="105" t="s">
        <v>18411</v>
      </c>
      <c r="D8292" s="87" t="s">
        <v>16560</v>
      </c>
      <c r="E8292" s="103">
        <v>79.28</v>
      </c>
    </row>
    <row r="8293" spans="2:5" ht="50.1" customHeight="1">
      <c r="B8293" s="100">
        <v>2373</v>
      </c>
      <c r="C8293" s="105" t="s">
        <v>18412</v>
      </c>
      <c r="D8293" s="87" t="s">
        <v>16560</v>
      </c>
      <c r="E8293" s="103">
        <v>111.69</v>
      </c>
    </row>
    <row r="8294" spans="2:5" ht="50.1" customHeight="1">
      <c r="B8294" s="100">
        <v>39465</v>
      </c>
      <c r="C8294" s="105" t="s">
        <v>18413</v>
      </c>
      <c r="D8294" s="87" t="s">
        <v>16560</v>
      </c>
      <c r="E8294" s="103">
        <v>68.23</v>
      </c>
    </row>
    <row r="8295" spans="2:5" ht="50.1" customHeight="1">
      <c r="B8295" s="100">
        <v>39466</v>
      </c>
      <c r="C8295" s="105" t="s">
        <v>18414</v>
      </c>
      <c r="D8295" s="87" t="s">
        <v>16560</v>
      </c>
      <c r="E8295" s="103">
        <v>76.760000000000005</v>
      </c>
    </row>
    <row r="8296" spans="2:5" ht="50.1" customHeight="1">
      <c r="B8296" s="100">
        <v>39467</v>
      </c>
      <c r="C8296" s="105" t="s">
        <v>18415</v>
      </c>
      <c r="D8296" s="87" t="s">
        <v>16560</v>
      </c>
      <c r="E8296" s="103">
        <v>98.19</v>
      </c>
    </row>
    <row r="8297" spans="2:5" ht="50.1" customHeight="1">
      <c r="B8297" s="100">
        <v>39468</v>
      </c>
      <c r="C8297" s="105" t="s">
        <v>18416</v>
      </c>
      <c r="D8297" s="87" t="s">
        <v>16560</v>
      </c>
      <c r="E8297" s="103">
        <v>174.53</v>
      </c>
    </row>
    <row r="8298" spans="2:5" ht="50.1" customHeight="1">
      <c r="B8298" s="100">
        <v>39469</v>
      </c>
      <c r="C8298" s="105" t="s">
        <v>18417</v>
      </c>
      <c r="D8298" s="87" t="s">
        <v>16560</v>
      </c>
      <c r="E8298" s="103">
        <v>71.09</v>
      </c>
    </row>
    <row r="8299" spans="2:5" ht="50.1" customHeight="1">
      <c r="B8299" s="100">
        <v>39470</v>
      </c>
      <c r="C8299" s="105" t="s">
        <v>18418</v>
      </c>
      <c r="D8299" s="87" t="s">
        <v>16560</v>
      </c>
      <c r="E8299" s="103">
        <v>87.35</v>
      </c>
    </row>
    <row r="8300" spans="2:5" ht="50.1" customHeight="1">
      <c r="B8300" s="100">
        <v>39471</v>
      </c>
      <c r="C8300" s="105" t="s">
        <v>18419</v>
      </c>
      <c r="D8300" s="87" t="s">
        <v>16560</v>
      </c>
      <c r="E8300" s="103">
        <v>104.97</v>
      </c>
    </row>
    <row r="8301" spans="2:5" ht="50.1" customHeight="1">
      <c r="B8301" s="100">
        <v>39472</v>
      </c>
      <c r="C8301" s="105" t="s">
        <v>18420</v>
      </c>
      <c r="D8301" s="87" t="s">
        <v>16560</v>
      </c>
      <c r="E8301" s="103">
        <v>182.39</v>
      </c>
    </row>
    <row r="8302" spans="2:5" ht="50.1" customHeight="1">
      <c r="B8302" s="100">
        <v>39473</v>
      </c>
      <c r="C8302" s="105" t="s">
        <v>18421</v>
      </c>
      <c r="D8302" s="87" t="s">
        <v>16560</v>
      </c>
      <c r="E8302" s="103">
        <v>117.83</v>
      </c>
    </row>
    <row r="8303" spans="2:5" ht="50.1" customHeight="1">
      <c r="B8303" s="100">
        <v>39474</v>
      </c>
      <c r="C8303" s="105" t="s">
        <v>18422</v>
      </c>
      <c r="D8303" s="87" t="s">
        <v>16560</v>
      </c>
      <c r="E8303" s="103">
        <v>125.61</v>
      </c>
    </row>
    <row r="8304" spans="2:5" ht="50.1" customHeight="1">
      <c r="B8304" s="100">
        <v>39475</v>
      </c>
      <c r="C8304" s="105" t="s">
        <v>18423</v>
      </c>
      <c r="D8304" s="87" t="s">
        <v>16560</v>
      </c>
      <c r="E8304" s="103">
        <v>142.52000000000001</v>
      </c>
    </row>
    <row r="8305" spans="2:5" ht="50.1" customHeight="1">
      <c r="B8305" s="100">
        <v>39476</v>
      </c>
      <c r="C8305" s="105" t="s">
        <v>18424</v>
      </c>
      <c r="D8305" s="87" t="s">
        <v>16560</v>
      </c>
      <c r="E8305" s="103">
        <v>268.27999999999997</v>
      </c>
    </row>
    <row r="8306" spans="2:5" ht="50.1" customHeight="1">
      <c r="B8306" s="100">
        <v>39477</v>
      </c>
      <c r="C8306" s="105" t="s">
        <v>18425</v>
      </c>
      <c r="D8306" s="87" t="s">
        <v>16560</v>
      </c>
      <c r="E8306" s="103">
        <v>131.44999999999999</v>
      </c>
    </row>
    <row r="8307" spans="2:5" ht="50.1" customHeight="1">
      <c r="B8307" s="100">
        <v>39478</v>
      </c>
      <c r="C8307" s="105" t="s">
        <v>18426</v>
      </c>
      <c r="D8307" s="87" t="s">
        <v>16560</v>
      </c>
      <c r="E8307" s="103">
        <v>135.51</v>
      </c>
    </row>
    <row r="8308" spans="2:5" ht="50.1" customHeight="1">
      <c r="B8308" s="100">
        <v>39479</v>
      </c>
      <c r="C8308" s="105" t="s">
        <v>18427</v>
      </c>
      <c r="D8308" s="87" t="s">
        <v>16560</v>
      </c>
      <c r="E8308" s="103">
        <v>159.66999999999999</v>
      </c>
    </row>
    <row r="8309" spans="2:5" ht="50.1" customHeight="1">
      <c r="B8309" s="100">
        <v>39480</v>
      </c>
      <c r="C8309" s="105" t="s">
        <v>18428</v>
      </c>
      <c r="D8309" s="87" t="s">
        <v>16560</v>
      </c>
      <c r="E8309" s="103">
        <v>329.47</v>
      </c>
    </row>
    <row r="8310" spans="2:5" ht="50.1" customHeight="1">
      <c r="B8310" s="100">
        <v>39459</v>
      </c>
      <c r="C8310" s="105" t="s">
        <v>18429</v>
      </c>
      <c r="D8310" s="87" t="s">
        <v>16560</v>
      </c>
      <c r="E8310" s="103">
        <v>279.64</v>
      </c>
    </row>
    <row r="8311" spans="2:5" ht="50.1" customHeight="1">
      <c r="B8311" s="100">
        <v>39445</v>
      </c>
      <c r="C8311" s="105" t="s">
        <v>18430</v>
      </c>
      <c r="D8311" s="87" t="s">
        <v>16560</v>
      </c>
      <c r="E8311" s="103">
        <v>140.4</v>
      </c>
    </row>
    <row r="8312" spans="2:5" ht="50.1" customHeight="1">
      <c r="B8312" s="100">
        <v>39446</v>
      </c>
      <c r="C8312" s="105" t="s">
        <v>18431</v>
      </c>
      <c r="D8312" s="87" t="s">
        <v>16560</v>
      </c>
      <c r="E8312" s="103">
        <v>142.9</v>
      </c>
    </row>
    <row r="8313" spans="2:5" ht="50.1" customHeight="1">
      <c r="B8313" s="100">
        <v>39447</v>
      </c>
      <c r="C8313" s="105" t="s">
        <v>18432</v>
      </c>
      <c r="D8313" s="87" t="s">
        <v>16560</v>
      </c>
      <c r="E8313" s="103">
        <v>152.82</v>
      </c>
    </row>
    <row r="8314" spans="2:5" ht="50.1" customHeight="1">
      <c r="B8314" s="100">
        <v>39448</v>
      </c>
      <c r="C8314" s="105" t="s">
        <v>18433</v>
      </c>
      <c r="D8314" s="87" t="s">
        <v>16560</v>
      </c>
      <c r="E8314" s="103">
        <v>260.58</v>
      </c>
    </row>
    <row r="8315" spans="2:5" ht="50.1" customHeight="1">
      <c r="B8315" s="100">
        <v>39450</v>
      </c>
      <c r="C8315" s="105" t="s">
        <v>18434</v>
      </c>
      <c r="D8315" s="87" t="s">
        <v>16560</v>
      </c>
      <c r="E8315" s="103">
        <v>158.97999999999999</v>
      </c>
    </row>
    <row r="8316" spans="2:5" ht="50.1" customHeight="1">
      <c r="B8316" s="100">
        <v>39451</v>
      </c>
      <c r="C8316" s="105" t="s">
        <v>18435</v>
      </c>
      <c r="D8316" s="87" t="s">
        <v>16560</v>
      </c>
      <c r="E8316" s="103">
        <v>173.41</v>
      </c>
    </row>
    <row r="8317" spans="2:5" ht="50.1" customHeight="1">
      <c r="B8317" s="100">
        <v>39452</v>
      </c>
      <c r="C8317" s="105" t="s">
        <v>18436</v>
      </c>
      <c r="D8317" s="87" t="s">
        <v>16560</v>
      </c>
      <c r="E8317" s="103">
        <v>174.44</v>
      </c>
    </row>
    <row r="8318" spans="2:5" ht="50.1" customHeight="1">
      <c r="B8318" s="87">
        <v>39523</v>
      </c>
      <c r="C8318" s="105" t="s">
        <v>18437</v>
      </c>
      <c r="D8318" s="87" t="s">
        <v>16560</v>
      </c>
      <c r="E8318" s="104">
        <v>291.93</v>
      </c>
    </row>
    <row r="8319" spans="2:5" ht="50.1" customHeight="1">
      <c r="B8319" s="100">
        <v>39449</v>
      </c>
      <c r="C8319" s="105" t="s">
        <v>18438</v>
      </c>
      <c r="D8319" s="87" t="s">
        <v>16560</v>
      </c>
      <c r="E8319" s="103">
        <v>323.29000000000002</v>
      </c>
    </row>
    <row r="8320" spans="2:5" ht="50.1" customHeight="1">
      <c r="B8320" s="100">
        <v>39455</v>
      </c>
      <c r="C8320" s="105" t="s">
        <v>18439</v>
      </c>
      <c r="D8320" s="87" t="s">
        <v>16560</v>
      </c>
      <c r="E8320" s="104">
        <v>159.97</v>
      </c>
    </row>
    <row r="8321" spans="2:5" ht="50.1" customHeight="1">
      <c r="B8321" s="100">
        <v>39456</v>
      </c>
      <c r="C8321" s="105" t="s">
        <v>18440</v>
      </c>
      <c r="D8321" s="87" t="s">
        <v>16560</v>
      </c>
      <c r="E8321" s="104">
        <v>160.09</v>
      </c>
    </row>
    <row r="8322" spans="2:5" ht="50.1" customHeight="1">
      <c r="B8322" s="100">
        <v>39457</v>
      </c>
      <c r="C8322" s="105" t="s">
        <v>18441</v>
      </c>
      <c r="D8322" s="87" t="s">
        <v>16560</v>
      </c>
      <c r="E8322" s="104">
        <v>174.52</v>
      </c>
    </row>
    <row r="8323" spans="2:5" ht="50.1" customHeight="1">
      <c r="B8323" s="100">
        <v>39458</v>
      </c>
      <c r="C8323" s="105" t="s">
        <v>18442</v>
      </c>
      <c r="D8323" s="87" t="s">
        <v>16560</v>
      </c>
      <c r="E8323" s="104">
        <v>325.67</v>
      </c>
    </row>
    <row r="8324" spans="2:5" ht="50.1" customHeight="1">
      <c r="B8324" s="100">
        <v>39464</v>
      </c>
      <c r="C8324" s="105" t="s">
        <v>18443</v>
      </c>
      <c r="D8324" s="87" t="s">
        <v>16560</v>
      </c>
      <c r="E8324" s="104">
        <v>523.70000000000005</v>
      </c>
    </row>
    <row r="8325" spans="2:5" ht="50.1" customHeight="1">
      <c r="B8325" s="100">
        <v>39460</v>
      </c>
      <c r="C8325" s="105" t="s">
        <v>18444</v>
      </c>
      <c r="D8325" s="87" t="s">
        <v>16560</v>
      </c>
      <c r="E8325" s="104">
        <v>198.63</v>
      </c>
    </row>
    <row r="8326" spans="2:5" ht="50.1" customHeight="1">
      <c r="B8326" s="100">
        <v>39461</v>
      </c>
      <c r="C8326" s="105" t="s">
        <v>18445</v>
      </c>
      <c r="D8326" s="87" t="s">
        <v>16560</v>
      </c>
      <c r="E8326" s="103">
        <v>232.74</v>
      </c>
    </row>
    <row r="8327" spans="2:5" ht="50.1" customHeight="1">
      <c r="B8327" s="100">
        <v>39462</v>
      </c>
      <c r="C8327" s="105" t="s">
        <v>18446</v>
      </c>
      <c r="D8327" s="87" t="s">
        <v>16560</v>
      </c>
      <c r="E8327" s="104">
        <v>224.31</v>
      </c>
    </row>
    <row r="8328" spans="2:5" ht="50.1" customHeight="1">
      <c r="B8328" s="100">
        <v>39463</v>
      </c>
      <c r="C8328" s="105" t="s">
        <v>18447</v>
      </c>
      <c r="D8328" s="87" t="s">
        <v>16560</v>
      </c>
      <c r="E8328" s="104">
        <v>519.64</v>
      </c>
    </row>
    <row r="8329" spans="2:5" ht="50.1" customHeight="1">
      <c r="B8329" s="100">
        <v>26039</v>
      </c>
      <c r="C8329" s="105" t="s">
        <v>18448</v>
      </c>
      <c r="D8329" s="87" t="s">
        <v>16560</v>
      </c>
      <c r="E8329" s="103">
        <v>249588.52</v>
      </c>
    </row>
    <row r="8330" spans="2:5" ht="50.1" customHeight="1">
      <c r="B8330" s="100">
        <v>2401</v>
      </c>
      <c r="C8330" s="105" t="s">
        <v>18449</v>
      </c>
      <c r="D8330" s="87" t="s">
        <v>16560</v>
      </c>
      <c r="E8330" s="103">
        <v>57408.12</v>
      </c>
    </row>
    <row r="8331" spans="2:5" ht="50.1" customHeight="1">
      <c r="B8331" s="100">
        <v>38870</v>
      </c>
      <c r="C8331" s="105" t="s">
        <v>18450</v>
      </c>
      <c r="D8331" s="87" t="s">
        <v>16560</v>
      </c>
      <c r="E8331" s="103">
        <v>36.450000000000003</v>
      </c>
    </row>
    <row r="8332" spans="2:5" ht="50.1" customHeight="1">
      <c r="B8332" s="100">
        <v>38869</v>
      </c>
      <c r="C8332" s="105" t="s">
        <v>18451</v>
      </c>
      <c r="D8332" s="87" t="s">
        <v>16560</v>
      </c>
      <c r="E8332" s="103">
        <v>32.15</v>
      </c>
    </row>
    <row r="8333" spans="2:5" ht="50.1" customHeight="1">
      <c r="B8333" s="100">
        <v>38872</v>
      </c>
      <c r="C8333" s="105" t="s">
        <v>18452</v>
      </c>
      <c r="D8333" s="87" t="s">
        <v>16560</v>
      </c>
      <c r="E8333" s="103">
        <v>49.79</v>
      </c>
    </row>
    <row r="8334" spans="2:5" ht="50.1" customHeight="1">
      <c r="B8334" s="100">
        <v>38871</v>
      </c>
      <c r="C8334" s="105" t="s">
        <v>18453</v>
      </c>
      <c r="D8334" s="87" t="s">
        <v>16560</v>
      </c>
      <c r="E8334" s="103">
        <v>40.049999999999997</v>
      </c>
    </row>
    <row r="8335" spans="2:5" ht="50.1" customHeight="1">
      <c r="B8335" s="100">
        <v>39283</v>
      </c>
      <c r="C8335" s="105" t="s">
        <v>18454</v>
      </c>
      <c r="D8335" s="87" t="s">
        <v>16560</v>
      </c>
      <c r="E8335" s="103">
        <v>124.76</v>
      </c>
    </row>
    <row r="8336" spans="2:5" ht="50.1" customHeight="1">
      <c r="B8336" s="100">
        <v>39284</v>
      </c>
      <c r="C8336" s="105" t="s">
        <v>18455</v>
      </c>
      <c r="D8336" s="87" t="s">
        <v>16560</v>
      </c>
      <c r="E8336" s="103">
        <v>135.19999999999999</v>
      </c>
    </row>
    <row r="8337" spans="2:5" ht="50.1" customHeight="1">
      <c r="B8337" s="100">
        <v>39285</v>
      </c>
      <c r="C8337" s="105" t="s">
        <v>18456</v>
      </c>
      <c r="D8337" s="87" t="s">
        <v>16560</v>
      </c>
      <c r="E8337" s="103">
        <v>137.15</v>
      </c>
    </row>
    <row r="8338" spans="2:5" ht="50.1" customHeight="1">
      <c r="B8338" s="100">
        <v>39286</v>
      </c>
      <c r="C8338" s="105" t="s">
        <v>18457</v>
      </c>
      <c r="D8338" s="87" t="s">
        <v>16560</v>
      </c>
      <c r="E8338" s="103">
        <v>134.16</v>
      </c>
    </row>
    <row r="8339" spans="2:5" ht="50.1" customHeight="1">
      <c r="B8339" s="100">
        <v>39287</v>
      </c>
      <c r="C8339" s="105" t="s">
        <v>18458</v>
      </c>
      <c r="D8339" s="87" t="s">
        <v>16560</v>
      </c>
      <c r="E8339" s="103">
        <v>157.53</v>
      </c>
    </row>
    <row r="8340" spans="2:5" ht="50.1" customHeight="1">
      <c r="B8340" s="100">
        <v>39288</v>
      </c>
      <c r="C8340" s="105" t="s">
        <v>18459</v>
      </c>
      <c r="D8340" s="87" t="s">
        <v>16560</v>
      </c>
      <c r="E8340" s="103">
        <v>168.12</v>
      </c>
    </row>
    <row r="8341" spans="2:5" ht="50.1" customHeight="1">
      <c r="B8341" s="100">
        <v>2414</v>
      </c>
      <c r="C8341" s="105" t="s">
        <v>18460</v>
      </c>
      <c r="D8341" s="87" t="s">
        <v>16555</v>
      </c>
      <c r="E8341" s="103">
        <v>95.49</v>
      </c>
    </row>
    <row r="8342" spans="2:5" ht="50.1" customHeight="1">
      <c r="B8342" s="100">
        <v>2413</v>
      </c>
      <c r="C8342" s="105" t="s">
        <v>18461</v>
      </c>
      <c r="D8342" s="87" t="s">
        <v>16555</v>
      </c>
      <c r="E8342" s="103">
        <v>91.87</v>
      </c>
    </row>
    <row r="8343" spans="2:5" ht="50.1" customHeight="1">
      <c r="B8343" s="100">
        <v>2405</v>
      </c>
      <c r="C8343" s="105" t="s">
        <v>18462</v>
      </c>
      <c r="D8343" s="87" t="s">
        <v>16555</v>
      </c>
      <c r="E8343" s="103">
        <v>106.93</v>
      </c>
    </row>
    <row r="8344" spans="2:5" ht="50.1" customHeight="1">
      <c r="B8344" s="100">
        <v>13361</v>
      </c>
      <c r="C8344" s="105" t="s">
        <v>18463</v>
      </c>
      <c r="D8344" s="87" t="s">
        <v>16555</v>
      </c>
      <c r="E8344" s="103">
        <v>89.45</v>
      </c>
    </row>
    <row r="8345" spans="2:5" ht="50.1" customHeight="1">
      <c r="B8345" s="100">
        <v>11987</v>
      </c>
      <c r="C8345" s="105" t="s">
        <v>18464</v>
      </c>
      <c r="D8345" s="87" t="s">
        <v>16555</v>
      </c>
      <c r="E8345" s="103">
        <v>239.35</v>
      </c>
    </row>
    <row r="8346" spans="2:5" ht="50.1" customHeight="1">
      <c r="B8346" s="100">
        <v>2416</v>
      </c>
      <c r="C8346" s="105" t="s">
        <v>18465</v>
      </c>
      <c r="D8346" s="87" t="s">
        <v>16555</v>
      </c>
      <c r="E8346" s="103">
        <v>105.89</v>
      </c>
    </row>
    <row r="8347" spans="2:5" ht="50.1" customHeight="1">
      <c r="B8347" s="100">
        <v>2412</v>
      </c>
      <c r="C8347" s="105" t="s">
        <v>18466</v>
      </c>
      <c r="D8347" s="87" t="s">
        <v>16555</v>
      </c>
      <c r="E8347" s="103">
        <v>102.26</v>
      </c>
    </row>
    <row r="8348" spans="2:5" ht="50.1" customHeight="1">
      <c r="B8348" s="100">
        <v>2411</v>
      </c>
      <c r="C8348" s="105" t="s">
        <v>18467</v>
      </c>
      <c r="D8348" s="87" t="s">
        <v>16555</v>
      </c>
      <c r="E8348" s="103">
        <v>89.45</v>
      </c>
    </row>
    <row r="8349" spans="2:5" ht="50.1" customHeight="1">
      <c r="B8349" s="100">
        <v>2406</v>
      </c>
      <c r="C8349" s="105" t="s">
        <v>18468</v>
      </c>
      <c r="D8349" s="87" t="s">
        <v>16555</v>
      </c>
      <c r="E8349" s="103">
        <v>87.03</v>
      </c>
    </row>
    <row r="8350" spans="2:5" ht="50.1" customHeight="1">
      <c r="B8350" s="100">
        <v>10571</v>
      </c>
      <c r="C8350" s="105" t="s">
        <v>18469</v>
      </c>
      <c r="D8350" s="87" t="s">
        <v>16555</v>
      </c>
      <c r="E8350" s="103">
        <v>212.75</v>
      </c>
    </row>
    <row r="8351" spans="2:5" ht="50.1" customHeight="1">
      <c r="B8351" s="100">
        <v>11985</v>
      </c>
      <c r="C8351" s="105" t="s">
        <v>18470</v>
      </c>
      <c r="D8351" s="87" t="s">
        <v>16555</v>
      </c>
      <c r="E8351" s="103">
        <v>205.5</v>
      </c>
    </row>
    <row r="8352" spans="2:5" ht="50.1" customHeight="1">
      <c r="B8352" s="100">
        <v>2410</v>
      </c>
      <c r="C8352" s="105" t="s">
        <v>18471</v>
      </c>
      <c r="D8352" s="87" t="s">
        <v>16555</v>
      </c>
      <c r="E8352" s="103">
        <v>90.66</v>
      </c>
    </row>
    <row r="8353" spans="2:5" ht="50.1" customHeight="1">
      <c r="B8353" s="100">
        <v>2417</v>
      </c>
      <c r="C8353" s="105" t="s">
        <v>18472</v>
      </c>
      <c r="D8353" s="87" t="s">
        <v>16555</v>
      </c>
      <c r="E8353" s="103">
        <v>96.7</v>
      </c>
    </row>
    <row r="8354" spans="2:5" ht="50.1" customHeight="1">
      <c r="B8354" s="100">
        <v>2415</v>
      </c>
      <c r="C8354" s="105" t="s">
        <v>18473</v>
      </c>
      <c r="D8354" s="87" t="s">
        <v>16555</v>
      </c>
      <c r="E8354" s="103">
        <v>77.36</v>
      </c>
    </row>
    <row r="8355" spans="2:5" ht="50.1" customHeight="1">
      <c r="B8355" s="100">
        <v>13360</v>
      </c>
      <c r="C8355" s="105" t="s">
        <v>18474</v>
      </c>
      <c r="D8355" s="87" t="s">
        <v>16555</v>
      </c>
      <c r="E8355" s="103">
        <v>77.36</v>
      </c>
    </row>
    <row r="8356" spans="2:5" ht="50.1" customHeight="1">
      <c r="B8356" s="100">
        <v>11983</v>
      </c>
      <c r="C8356" s="105" t="s">
        <v>18475</v>
      </c>
      <c r="D8356" s="87" t="s">
        <v>16555</v>
      </c>
      <c r="E8356" s="103">
        <v>188.58</v>
      </c>
    </row>
    <row r="8357" spans="2:5" ht="50.1" customHeight="1">
      <c r="B8357" s="100">
        <v>11986</v>
      </c>
      <c r="C8357" s="105" t="s">
        <v>18476</v>
      </c>
      <c r="D8357" s="87" t="s">
        <v>16555</v>
      </c>
      <c r="E8357" s="103">
        <v>229.68</v>
      </c>
    </row>
    <row r="8358" spans="2:5" ht="50.1" customHeight="1">
      <c r="B8358" s="100">
        <v>25976</v>
      </c>
      <c r="C8358" s="105" t="s">
        <v>18477</v>
      </c>
      <c r="D8358" s="87" t="s">
        <v>16555</v>
      </c>
      <c r="E8358" s="103">
        <v>493.52</v>
      </c>
    </row>
    <row r="8359" spans="2:5" ht="50.1" customHeight="1">
      <c r="B8359" s="100">
        <v>10629</v>
      </c>
      <c r="C8359" s="105" t="s">
        <v>18478</v>
      </c>
      <c r="D8359" s="87" t="s">
        <v>16555</v>
      </c>
      <c r="E8359" s="103">
        <v>403.93</v>
      </c>
    </row>
    <row r="8360" spans="2:5" ht="50.1" customHeight="1">
      <c r="B8360" s="100">
        <v>10698</v>
      </c>
      <c r="C8360" s="105" t="s">
        <v>18479</v>
      </c>
      <c r="D8360" s="87" t="s">
        <v>16555</v>
      </c>
      <c r="E8360" s="103">
        <v>97.56</v>
      </c>
    </row>
    <row r="8361" spans="2:5" ht="50.1" customHeight="1">
      <c r="B8361" s="100">
        <v>40521</v>
      </c>
      <c r="C8361" s="105" t="s">
        <v>18480</v>
      </c>
      <c r="D8361" s="87" t="s">
        <v>16560</v>
      </c>
      <c r="E8361" s="103">
        <v>68198.820000000007</v>
      </c>
    </row>
    <row r="8362" spans="2:5" ht="50.1" customHeight="1">
      <c r="B8362" s="100">
        <v>2432</v>
      </c>
      <c r="C8362" s="105" t="s">
        <v>18481</v>
      </c>
      <c r="D8362" s="87" t="s">
        <v>16560</v>
      </c>
      <c r="E8362" s="103">
        <v>38.57</v>
      </c>
    </row>
    <row r="8363" spans="2:5" ht="50.1" customHeight="1">
      <c r="B8363" s="100">
        <v>2418</v>
      </c>
      <c r="C8363" s="105" t="s">
        <v>18482</v>
      </c>
      <c r="D8363" s="87" t="s">
        <v>16560</v>
      </c>
      <c r="E8363" s="103">
        <v>17.89</v>
      </c>
    </row>
    <row r="8364" spans="2:5" ht="50.1" customHeight="1">
      <c r="B8364" s="100">
        <v>2433</v>
      </c>
      <c r="C8364" s="105" t="s">
        <v>18483</v>
      </c>
      <c r="D8364" s="87" t="s">
        <v>16560</v>
      </c>
      <c r="E8364" s="103">
        <v>13.06</v>
      </c>
    </row>
    <row r="8365" spans="2:5" ht="50.1" customHeight="1">
      <c r="B8365" s="100">
        <v>2420</v>
      </c>
      <c r="C8365" s="105" t="s">
        <v>18484</v>
      </c>
      <c r="D8365" s="87" t="s">
        <v>16560</v>
      </c>
      <c r="E8365" s="103">
        <v>22.44</v>
      </c>
    </row>
    <row r="8366" spans="2:5" ht="50.1" customHeight="1">
      <c r="B8366" s="100">
        <v>2421</v>
      </c>
      <c r="C8366" s="105" t="s">
        <v>18485</v>
      </c>
      <c r="D8366" s="87" t="s">
        <v>16560</v>
      </c>
      <c r="E8366" s="103">
        <v>48.96</v>
      </c>
    </row>
    <row r="8367" spans="2:5" ht="50.1" customHeight="1">
      <c r="B8367" s="100">
        <v>11447</v>
      </c>
      <c r="C8367" s="105" t="s">
        <v>18486</v>
      </c>
      <c r="D8367" s="87" t="s">
        <v>16560</v>
      </c>
      <c r="E8367" s="103">
        <v>44.34</v>
      </c>
    </row>
    <row r="8368" spans="2:5" ht="50.1" customHeight="1">
      <c r="B8368" s="100">
        <v>2429</v>
      </c>
      <c r="C8368" s="105" t="s">
        <v>18487</v>
      </c>
      <c r="D8368" s="87" t="s">
        <v>16560</v>
      </c>
      <c r="E8368" s="103">
        <v>112.23</v>
      </c>
    </row>
    <row r="8369" spans="2:5" ht="50.1" customHeight="1">
      <c r="B8369" s="100">
        <v>11449</v>
      </c>
      <c r="C8369" s="105" t="s">
        <v>18488</v>
      </c>
      <c r="D8369" s="87" t="s">
        <v>16560</v>
      </c>
      <c r="E8369" s="103">
        <v>120.9</v>
      </c>
    </row>
    <row r="8370" spans="2:5" ht="50.1" customHeight="1">
      <c r="B8370" s="100">
        <v>11451</v>
      </c>
      <c r="C8370" s="105" t="s">
        <v>18489</v>
      </c>
      <c r="D8370" s="87" t="s">
        <v>16560</v>
      </c>
      <c r="E8370" s="103">
        <v>118.88</v>
      </c>
    </row>
    <row r="8371" spans="2:5" ht="50.1" customHeight="1">
      <c r="B8371" s="100">
        <v>11116</v>
      </c>
      <c r="C8371" s="105" t="s">
        <v>18490</v>
      </c>
      <c r="D8371" s="87" t="s">
        <v>16560</v>
      </c>
      <c r="E8371" s="103">
        <v>444.59</v>
      </c>
    </row>
    <row r="8372" spans="2:5" ht="50.1" customHeight="1">
      <c r="B8372" s="100">
        <v>38411</v>
      </c>
      <c r="C8372" s="105" t="s">
        <v>18491</v>
      </c>
      <c r="D8372" s="87" t="s">
        <v>16560</v>
      </c>
      <c r="E8372" s="103">
        <v>977.36</v>
      </c>
    </row>
    <row r="8373" spans="2:5" ht="50.1" customHeight="1">
      <c r="B8373" s="100">
        <v>1370</v>
      </c>
      <c r="C8373" s="105" t="s">
        <v>18492</v>
      </c>
      <c r="D8373" s="87" t="s">
        <v>16560</v>
      </c>
      <c r="E8373" s="103">
        <v>75.44</v>
      </c>
    </row>
    <row r="8374" spans="2:5" ht="50.1" customHeight="1">
      <c r="B8374" s="100">
        <v>38189</v>
      </c>
      <c r="C8374" s="105" t="s">
        <v>18493</v>
      </c>
      <c r="D8374" s="87" t="s">
        <v>16560</v>
      </c>
      <c r="E8374" s="103">
        <v>135.83000000000001</v>
      </c>
    </row>
    <row r="8375" spans="2:5" ht="50.1" customHeight="1">
      <c r="B8375" s="100">
        <v>38190</v>
      </c>
      <c r="C8375" s="105" t="s">
        <v>18494</v>
      </c>
      <c r="D8375" s="87" t="s">
        <v>16560</v>
      </c>
      <c r="E8375" s="103">
        <v>305.45</v>
      </c>
    </row>
    <row r="8376" spans="2:5" ht="50.1" customHeight="1">
      <c r="B8376" s="100">
        <v>36516</v>
      </c>
      <c r="C8376" s="105" t="s">
        <v>18495</v>
      </c>
      <c r="D8376" s="87" t="s">
        <v>16560</v>
      </c>
      <c r="E8376" s="103">
        <v>74717.27</v>
      </c>
    </row>
    <row r="8377" spans="2:5" ht="50.1" customHeight="1">
      <c r="B8377" s="100">
        <v>34777</v>
      </c>
      <c r="C8377" s="105" t="s">
        <v>18496</v>
      </c>
      <c r="D8377" s="87" t="s">
        <v>16560</v>
      </c>
      <c r="E8377" s="103">
        <v>1.35</v>
      </c>
    </row>
    <row r="8378" spans="2:5" ht="50.1" customHeight="1">
      <c r="B8378" s="100">
        <v>7273</v>
      </c>
      <c r="C8378" s="105" t="s">
        <v>18497</v>
      </c>
      <c r="D8378" s="87" t="s">
        <v>16560</v>
      </c>
      <c r="E8378" s="103">
        <v>2.2200000000000002</v>
      </c>
    </row>
    <row r="8379" spans="2:5" ht="50.1" customHeight="1">
      <c r="B8379" s="100">
        <v>7272</v>
      </c>
      <c r="C8379" s="105" t="s">
        <v>18498</v>
      </c>
      <c r="D8379" s="87" t="s">
        <v>16560</v>
      </c>
      <c r="E8379" s="103">
        <v>3.1</v>
      </c>
    </row>
    <row r="8380" spans="2:5" ht="50.1" customHeight="1">
      <c r="B8380" s="100">
        <v>10605</v>
      </c>
      <c r="C8380" s="105" t="s">
        <v>18499</v>
      </c>
      <c r="D8380" s="87" t="s">
        <v>16560</v>
      </c>
      <c r="E8380" s="103">
        <v>1.44</v>
      </c>
    </row>
    <row r="8381" spans="2:5" ht="50.1" customHeight="1">
      <c r="B8381" s="100">
        <v>10604</v>
      </c>
      <c r="C8381" s="105" t="s">
        <v>18500</v>
      </c>
      <c r="D8381" s="87" t="s">
        <v>16560</v>
      </c>
      <c r="E8381" s="103">
        <v>2.88</v>
      </c>
    </row>
    <row r="8382" spans="2:5" ht="50.1" customHeight="1">
      <c r="B8382" s="100">
        <v>672</v>
      </c>
      <c r="C8382" s="105" t="s">
        <v>18501</v>
      </c>
      <c r="D8382" s="87" t="s">
        <v>16560</v>
      </c>
      <c r="E8382" s="103">
        <v>2.91</v>
      </c>
    </row>
    <row r="8383" spans="2:5" ht="50.1" customHeight="1">
      <c r="B8383" s="100">
        <v>668</v>
      </c>
      <c r="C8383" s="105" t="s">
        <v>18502</v>
      </c>
      <c r="D8383" s="87" t="s">
        <v>16560</v>
      </c>
      <c r="E8383" s="103">
        <v>4.59</v>
      </c>
    </row>
    <row r="8384" spans="2:5" ht="50.1" customHeight="1">
      <c r="B8384" s="100">
        <v>10578</v>
      </c>
      <c r="C8384" s="105" t="s">
        <v>18503</v>
      </c>
      <c r="D8384" s="87" t="s">
        <v>16560</v>
      </c>
      <c r="E8384" s="103">
        <v>8</v>
      </c>
    </row>
    <row r="8385" spans="2:5" ht="50.1" customHeight="1">
      <c r="B8385" s="100">
        <v>666</v>
      </c>
      <c r="C8385" s="105" t="s">
        <v>18504</v>
      </c>
      <c r="D8385" s="87" t="s">
        <v>16560</v>
      </c>
      <c r="E8385" s="103">
        <v>7.94</v>
      </c>
    </row>
    <row r="8386" spans="2:5" ht="50.1" customHeight="1">
      <c r="B8386" s="100">
        <v>665</v>
      </c>
      <c r="C8386" s="105" t="s">
        <v>18505</v>
      </c>
      <c r="D8386" s="87" t="s">
        <v>16560</v>
      </c>
      <c r="E8386" s="103">
        <v>14.88</v>
      </c>
    </row>
    <row r="8387" spans="2:5" ht="50.1" customHeight="1">
      <c r="B8387" s="100">
        <v>10577</v>
      </c>
      <c r="C8387" s="105" t="s">
        <v>18506</v>
      </c>
      <c r="D8387" s="87" t="s">
        <v>16560</v>
      </c>
      <c r="E8387" s="103">
        <v>11.65</v>
      </c>
    </row>
    <row r="8388" spans="2:5" ht="50.1" customHeight="1">
      <c r="B8388" s="100">
        <v>10583</v>
      </c>
      <c r="C8388" s="105" t="s">
        <v>18507</v>
      </c>
      <c r="D8388" s="87" t="s">
        <v>16560</v>
      </c>
      <c r="E8388" s="103">
        <v>6.53</v>
      </c>
    </row>
    <row r="8389" spans="2:5" ht="50.1" customHeight="1">
      <c r="B8389" s="100">
        <v>10579</v>
      </c>
      <c r="C8389" s="105" t="s">
        <v>18508</v>
      </c>
      <c r="D8389" s="87" t="s">
        <v>16560</v>
      </c>
      <c r="E8389" s="103">
        <v>10.65</v>
      </c>
    </row>
    <row r="8390" spans="2:5" ht="50.1" customHeight="1">
      <c r="B8390" s="100">
        <v>10582</v>
      </c>
      <c r="C8390" s="105" t="s">
        <v>18509</v>
      </c>
      <c r="D8390" s="87" t="s">
        <v>16560</v>
      </c>
      <c r="E8390" s="103">
        <v>3.73</v>
      </c>
    </row>
    <row r="8391" spans="2:5" ht="50.1" customHeight="1">
      <c r="B8391" s="100">
        <v>2436</v>
      </c>
      <c r="C8391" s="105" t="s">
        <v>18510</v>
      </c>
      <c r="D8391" s="87" t="s">
        <v>16557</v>
      </c>
      <c r="E8391" s="103">
        <v>14.51</v>
      </c>
    </row>
    <row r="8392" spans="2:5" ht="50.1" customHeight="1">
      <c r="B8392" s="100">
        <v>40918</v>
      </c>
      <c r="C8392" s="105" t="s">
        <v>18511</v>
      </c>
      <c r="D8392" s="87" t="s">
        <v>16746</v>
      </c>
      <c r="E8392" s="103">
        <v>2568.4899999999998</v>
      </c>
    </row>
    <row r="8393" spans="2:5" ht="50.1" customHeight="1">
      <c r="B8393" s="100">
        <v>2439</v>
      </c>
      <c r="C8393" s="105" t="s">
        <v>18512</v>
      </c>
      <c r="D8393" s="87" t="s">
        <v>16557</v>
      </c>
      <c r="E8393" s="103">
        <v>14.61</v>
      </c>
    </row>
    <row r="8394" spans="2:5" ht="50.1" customHeight="1">
      <c r="B8394" s="100">
        <v>40923</v>
      </c>
      <c r="C8394" s="105" t="s">
        <v>18513</v>
      </c>
      <c r="D8394" s="87" t="s">
        <v>16746</v>
      </c>
      <c r="E8394" s="103">
        <v>2585.91</v>
      </c>
    </row>
    <row r="8395" spans="2:5" ht="50.1" customHeight="1">
      <c r="B8395" s="100">
        <v>10998</v>
      </c>
      <c r="C8395" s="105" t="s">
        <v>18514</v>
      </c>
      <c r="D8395" s="87" t="s">
        <v>16617</v>
      </c>
      <c r="E8395" s="103">
        <v>27.19</v>
      </c>
    </row>
    <row r="8396" spans="2:5" ht="50.1" customHeight="1">
      <c r="B8396" s="100">
        <v>11002</v>
      </c>
      <c r="C8396" s="105" t="s">
        <v>18515</v>
      </c>
      <c r="D8396" s="87" t="s">
        <v>16617</v>
      </c>
      <c r="E8396" s="103">
        <v>24.91</v>
      </c>
    </row>
    <row r="8397" spans="2:5" ht="50.1" customHeight="1">
      <c r="B8397" s="100">
        <v>10999</v>
      </c>
      <c r="C8397" s="105" t="s">
        <v>18516</v>
      </c>
      <c r="D8397" s="87" t="s">
        <v>16617</v>
      </c>
      <c r="E8397" s="103">
        <v>23.93</v>
      </c>
    </row>
    <row r="8398" spans="2:5" ht="50.1" customHeight="1">
      <c r="B8398" s="100">
        <v>10997</v>
      </c>
      <c r="C8398" s="105" t="s">
        <v>18517</v>
      </c>
      <c r="D8398" s="87" t="s">
        <v>16617</v>
      </c>
      <c r="E8398" s="103">
        <v>25.94</v>
      </c>
    </row>
    <row r="8399" spans="2:5" ht="50.1" customHeight="1">
      <c r="B8399" s="100">
        <v>2685</v>
      </c>
      <c r="C8399" s="105" t="s">
        <v>18518</v>
      </c>
      <c r="D8399" s="87" t="s">
        <v>16566</v>
      </c>
      <c r="E8399" s="103">
        <v>4.1399999999999997</v>
      </c>
    </row>
    <row r="8400" spans="2:5" ht="50.1" customHeight="1">
      <c r="B8400" s="100">
        <v>2680</v>
      </c>
      <c r="C8400" s="105" t="s">
        <v>18519</v>
      </c>
      <c r="D8400" s="87" t="s">
        <v>16566</v>
      </c>
      <c r="E8400" s="103">
        <v>6.06</v>
      </c>
    </row>
    <row r="8401" spans="2:5" ht="50.1" customHeight="1">
      <c r="B8401" s="100">
        <v>2684</v>
      </c>
      <c r="C8401" s="105" t="s">
        <v>18520</v>
      </c>
      <c r="D8401" s="87" t="s">
        <v>16566</v>
      </c>
      <c r="E8401" s="103">
        <v>5.51</v>
      </c>
    </row>
    <row r="8402" spans="2:5" ht="50.1" customHeight="1">
      <c r="B8402" s="100">
        <v>2673</v>
      </c>
      <c r="C8402" s="105" t="s">
        <v>18521</v>
      </c>
      <c r="D8402" s="87" t="s">
        <v>16566</v>
      </c>
      <c r="E8402" s="103">
        <v>2.13</v>
      </c>
    </row>
    <row r="8403" spans="2:5" ht="50.1" customHeight="1">
      <c r="B8403" s="100">
        <v>2681</v>
      </c>
      <c r="C8403" s="105" t="s">
        <v>18522</v>
      </c>
      <c r="D8403" s="87" t="s">
        <v>16566</v>
      </c>
      <c r="E8403" s="103">
        <v>9.91</v>
      </c>
    </row>
    <row r="8404" spans="2:5" ht="50.1" customHeight="1">
      <c r="B8404" s="100">
        <v>2682</v>
      </c>
      <c r="C8404" s="105" t="s">
        <v>18523</v>
      </c>
      <c r="D8404" s="87" t="s">
        <v>16566</v>
      </c>
      <c r="E8404" s="103">
        <v>14.46</v>
      </c>
    </row>
    <row r="8405" spans="2:5" ht="50.1" customHeight="1">
      <c r="B8405" s="100">
        <v>2686</v>
      </c>
      <c r="C8405" s="105" t="s">
        <v>18524</v>
      </c>
      <c r="D8405" s="87" t="s">
        <v>16566</v>
      </c>
      <c r="E8405" s="103">
        <v>18.13</v>
      </c>
    </row>
    <row r="8406" spans="2:5" ht="50.1" customHeight="1">
      <c r="B8406" s="100">
        <v>2674</v>
      </c>
      <c r="C8406" s="105" t="s">
        <v>18525</v>
      </c>
      <c r="D8406" s="87" t="s">
        <v>16566</v>
      </c>
      <c r="E8406" s="103">
        <v>2.65</v>
      </c>
    </row>
    <row r="8407" spans="2:5" ht="50.1" customHeight="1">
      <c r="B8407" s="100">
        <v>2683</v>
      </c>
      <c r="C8407" s="105" t="s">
        <v>18526</v>
      </c>
      <c r="D8407" s="87" t="s">
        <v>16566</v>
      </c>
      <c r="E8407" s="103">
        <v>28.57</v>
      </c>
    </row>
    <row r="8408" spans="2:5" ht="50.1" customHeight="1">
      <c r="B8408" s="100">
        <v>2676</v>
      </c>
      <c r="C8408" s="105" t="s">
        <v>18527</v>
      </c>
      <c r="D8408" s="87" t="s">
        <v>16566</v>
      </c>
      <c r="E8408" s="103">
        <v>1.24</v>
      </c>
    </row>
    <row r="8409" spans="2:5" ht="50.1" customHeight="1">
      <c r="B8409" s="100">
        <v>2678</v>
      </c>
      <c r="C8409" s="105" t="s">
        <v>18528</v>
      </c>
      <c r="D8409" s="87" t="s">
        <v>16566</v>
      </c>
      <c r="E8409" s="103">
        <v>1.55</v>
      </c>
    </row>
    <row r="8410" spans="2:5" ht="50.1" customHeight="1">
      <c r="B8410" s="100">
        <v>2679</v>
      </c>
      <c r="C8410" s="105" t="s">
        <v>18529</v>
      </c>
      <c r="D8410" s="87" t="s">
        <v>16566</v>
      </c>
      <c r="E8410" s="103">
        <v>2.39</v>
      </c>
    </row>
    <row r="8411" spans="2:5" ht="50.1" customHeight="1">
      <c r="B8411" s="100">
        <v>12070</v>
      </c>
      <c r="C8411" s="105" t="s">
        <v>18530</v>
      </c>
      <c r="D8411" s="87" t="s">
        <v>16566</v>
      </c>
      <c r="E8411" s="103">
        <v>3.33</v>
      </c>
    </row>
    <row r="8412" spans="2:5" ht="50.1" customHeight="1">
      <c r="B8412" s="100">
        <v>2675</v>
      </c>
      <c r="C8412" s="105" t="s">
        <v>18531</v>
      </c>
      <c r="D8412" s="87" t="s">
        <v>16566</v>
      </c>
      <c r="E8412" s="103">
        <v>4.32</v>
      </c>
    </row>
    <row r="8413" spans="2:5" ht="50.1" customHeight="1">
      <c r="B8413" s="100">
        <v>12067</v>
      </c>
      <c r="C8413" s="105" t="s">
        <v>18532</v>
      </c>
      <c r="D8413" s="87" t="s">
        <v>16566</v>
      </c>
      <c r="E8413" s="103">
        <v>5.87</v>
      </c>
    </row>
    <row r="8414" spans="2:5" ht="50.1" customHeight="1">
      <c r="B8414" s="100">
        <v>40401</v>
      </c>
      <c r="C8414" s="105" t="s">
        <v>18533</v>
      </c>
      <c r="D8414" s="87" t="s">
        <v>16566</v>
      </c>
      <c r="E8414" s="103">
        <v>2.15</v>
      </c>
    </row>
    <row r="8415" spans="2:5" ht="50.1" customHeight="1">
      <c r="B8415" s="100">
        <v>40402</v>
      </c>
      <c r="C8415" s="105" t="s">
        <v>18534</v>
      </c>
      <c r="D8415" s="87" t="s">
        <v>16566</v>
      </c>
      <c r="E8415" s="103">
        <v>2.76</v>
      </c>
    </row>
    <row r="8416" spans="2:5" ht="50.1" customHeight="1">
      <c r="B8416" s="100">
        <v>40400</v>
      </c>
      <c r="C8416" s="105" t="s">
        <v>18535</v>
      </c>
      <c r="D8416" s="87" t="s">
        <v>16566</v>
      </c>
      <c r="E8416" s="103">
        <v>1.46</v>
      </c>
    </row>
    <row r="8417" spans="2:5" ht="50.1" customHeight="1">
      <c r="B8417" s="100">
        <v>2504</v>
      </c>
      <c r="C8417" s="105" t="s">
        <v>18536</v>
      </c>
      <c r="D8417" s="87" t="s">
        <v>16566</v>
      </c>
      <c r="E8417" s="103">
        <v>10.039999999999999</v>
      </c>
    </row>
    <row r="8418" spans="2:5" ht="50.1" customHeight="1">
      <c r="B8418" s="100">
        <v>2501</v>
      </c>
      <c r="C8418" s="105" t="s">
        <v>18537</v>
      </c>
      <c r="D8418" s="87" t="s">
        <v>16566</v>
      </c>
      <c r="E8418" s="103">
        <v>13.17</v>
      </c>
    </row>
    <row r="8419" spans="2:5" ht="50.1" customHeight="1">
      <c r="B8419" s="100">
        <v>2502</v>
      </c>
      <c r="C8419" s="105" t="s">
        <v>18538</v>
      </c>
      <c r="D8419" s="87" t="s">
        <v>16566</v>
      </c>
      <c r="E8419" s="103">
        <v>19.87</v>
      </c>
    </row>
    <row r="8420" spans="2:5" ht="50.1" customHeight="1">
      <c r="B8420" s="100">
        <v>2503</v>
      </c>
      <c r="C8420" s="105" t="s">
        <v>18539</v>
      </c>
      <c r="D8420" s="87" t="s">
        <v>16566</v>
      </c>
      <c r="E8420" s="103">
        <v>25.57</v>
      </c>
    </row>
    <row r="8421" spans="2:5" ht="50.1" customHeight="1">
      <c r="B8421" s="100">
        <v>2500</v>
      </c>
      <c r="C8421" s="105" t="s">
        <v>18540</v>
      </c>
      <c r="D8421" s="87" t="s">
        <v>16566</v>
      </c>
      <c r="E8421" s="103">
        <v>34.06</v>
      </c>
    </row>
    <row r="8422" spans="2:5" ht="50.1" customHeight="1">
      <c r="B8422" s="100">
        <v>2505</v>
      </c>
      <c r="C8422" s="105" t="s">
        <v>18541</v>
      </c>
      <c r="D8422" s="87" t="s">
        <v>16566</v>
      </c>
      <c r="E8422" s="103">
        <v>53.08</v>
      </c>
    </row>
    <row r="8423" spans="2:5" ht="50.1" customHeight="1">
      <c r="B8423" s="100">
        <v>12056</v>
      </c>
      <c r="C8423" s="105" t="s">
        <v>18542</v>
      </c>
      <c r="D8423" s="87" t="s">
        <v>16566</v>
      </c>
      <c r="E8423" s="103">
        <v>21.45</v>
      </c>
    </row>
    <row r="8424" spans="2:5" ht="50.1" customHeight="1">
      <c r="B8424" s="100">
        <v>12057</v>
      </c>
      <c r="C8424" s="105" t="s">
        <v>18543</v>
      </c>
      <c r="D8424" s="87" t="s">
        <v>16566</v>
      </c>
      <c r="E8424" s="103">
        <v>18.22</v>
      </c>
    </row>
    <row r="8425" spans="2:5" ht="50.1" customHeight="1">
      <c r="B8425" s="100">
        <v>12059</v>
      </c>
      <c r="C8425" s="105" t="s">
        <v>18544</v>
      </c>
      <c r="D8425" s="87" t="s">
        <v>16566</v>
      </c>
      <c r="E8425" s="103">
        <v>6.39</v>
      </c>
    </row>
    <row r="8426" spans="2:5" ht="50.1" customHeight="1">
      <c r="B8426" s="100">
        <v>12058</v>
      </c>
      <c r="C8426" s="105" t="s">
        <v>18545</v>
      </c>
      <c r="D8426" s="87" t="s">
        <v>16566</v>
      </c>
      <c r="E8426" s="103">
        <v>11.35</v>
      </c>
    </row>
    <row r="8427" spans="2:5" ht="50.1" customHeight="1">
      <c r="B8427" s="100">
        <v>12060</v>
      </c>
      <c r="C8427" s="105" t="s">
        <v>18546</v>
      </c>
      <c r="D8427" s="87" t="s">
        <v>16566</v>
      </c>
      <c r="E8427" s="103">
        <v>47.33</v>
      </c>
    </row>
    <row r="8428" spans="2:5" ht="50.1" customHeight="1">
      <c r="B8428" s="100">
        <v>12061</v>
      </c>
      <c r="C8428" s="105" t="s">
        <v>18547</v>
      </c>
      <c r="D8428" s="87" t="s">
        <v>16566</v>
      </c>
      <c r="E8428" s="103">
        <v>28.9</v>
      </c>
    </row>
    <row r="8429" spans="2:5" ht="50.1" customHeight="1">
      <c r="B8429" s="100">
        <v>12062</v>
      </c>
      <c r="C8429" s="105" t="s">
        <v>18548</v>
      </c>
      <c r="D8429" s="87" t="s">
        <v>16566</v>
      </c>
      <c r="E8429" s="103">
        <v>53.3</v>
      </c>
    </row>
    <row r="8430" spans="2:5" ht="50.1" customHeight="1">
      <c r="B8430" s="100">
        <v>21137</v>
      </c>
      <c r="C8430" s="105" t="s">
        <v>18549</v>
      </c>
      <c r="D8430" s="87" t="s">
        <v>16566</v>
      </c>
      <c r="E8430" s="103">
        <v>9.26</v>
      </c>
    </row>
    <row r="8431" spans="2:5" ht="50.1" customHeight="1">
      <c r="B8431" s="100">
        <v>2687</v>
      </c>
      <c r="C8431" s="105" t="s">
        <v>18550</v>
      </c>
      <c r="D8431" s="87" t="s">
        <v>16566</v>
      </c>
      <c r="E8431" s="103">
        <v>1.08</v>
      </c>
    </row>
    <row r="8432" spans="2:5" ht="50.1" customHeight="1">
      <c r="B8432" s="100">
        <v>2689</v>
      </c>
      <c r="C8432" s="105" t="s">
        <v>18551</v>
      </c>
      <c r="D8432" s="87" t="s">
        <v>16566</v>
      </c>
      <c r="E8432" s="103">
        <v>1.28</v>
      </c>
    </row>
    <row r="8433" spans="2:5" ht="50.1" customHeight="1">
      <c r="B8433" s="100">
        <v>2688</v>
      </c>
      <c r="C8433" s="105" t="s">
        <v>18552</v>
      </c>
      <c r="D8433" s="87" t="s">
        <v>16566</v>
      </c>
      <c r="E8433" s="103">
        <v>1.39</v>
      </c>
    </row>
    <row r="8434" spans="2:5" ht="50.1" customHeight="1">
      <c r="B8434" s="100">
        <v>2690</v>
      </c>
      <c r="C8434" s="105" t="s">
        <v>18553</v>
      </c>
      <c r="D8434" s="87" t="s">
        <v>16566</v>
      </c>
      <c r="E8434" s="103">
        <v>2.38</v>
      </c>
    </row>
    <row r="8435" spans="2:5" ht="50.1" customHeight="1">
      <c r="B8435" s="100">
        <v>39243</v>
      </c>
      <c r="C8435" s="105" t="s">
        <v>18554</v>
      </c>
      <c r="D8435" s="87" t="s">
        <v>16566</v>
      </c>
      <c r="E8435" s="103">
        <v>1.57</v>
      </c>
    </row>
    <row r="8436" spans="2:5" ht="50.1" customHeight="1">
      <c r="B8436" s="100">
        <v>39244</v>
      </c>
      <c r="C8436" s="105" t="s">
        <v>18555</v>
      </c>
      <c r="D8436" s="87" t="s">
        <v>16566</v>
      </c>
      <c r="E8436" s="103">
        <v>2.12</v>
      </c>
    </row>
    <row r="8437" spans="2:5" ht="50.1" customHeight="1">
      <c r="B8437" s="100">
        <v>39245</v>
      </c>
      <c r="C8437" s="105" t="s">
        <v>18556</v>
      </c>
      <c r="D8437" s="87" t="s">
        <v>16566</v>
      </c>
      <c r="E8437" s="103">
        <v>4.09</v>
      </c>
    </row>
    <row r="8438" spans="2:5" ht="50.1" customHeight="1">
      <c r="B8438" s="100">
        <v>39254</v>
      </c>
      <c r="C8438" s="105" t="s">
        <v>18557</v>
      </c>
      <c r="D8438" s="87" t="s">
        <v>16566</v>
      </c>
      <c r="E8438" s="103">
        <v>6.11</v>
      </c>
    </row>
    <row r="8439" spans="2:5" ht="50.1" customHeight="1">
      <c r="B8439" s="100">
        <v>39255</v>
      </c>
      <c r="C8439" s="105" t="s">
        <v>18558</v>
      </c>
      <c r="D8439" s="87" t="s">
        <v>16566</v>
      </c>
      <c r="E8439" s="103">
        <v>11.32</v>
      </c>
    </row>
    <row r="8440" spans="2:5" ht="50.1" customHeight="1">
      <c r="B8440" s="100">
        <v>39253</v>
      </c>
      <c r="C8440" s="105" t="s">
        <v>18559</v>
      </c>
      <c r="D8440" s="87" t="s">
        <v>16566</v>
      </c>
      <c r="E8440" s="103">
        <v>7.79</v>
      </c>
    </row>
    <row r="8441" spans="2:5" ht="50.1" customHeight="1">
      <c r="B8441" s="100">
        <v>2446</v>
      </c>
      <c r="C8441" s="105" t="s">
        <v>18560</v>
      </c>
      <c r="D8441" s="87" t="s">
        <v>16566</v>
      </c>
      <c r="E8441" s="103">
        <v>5.37</v>
      </c>
    </row>
    <row r="8442" spans="2:5" ht="50.1" customHeight="1">
      <c r="B8442" s="100">
        <v>2442</v>
      </c>
      <c r="C8442" s="105" t="s">
        <v>18561</v>
      </c>
      <c r="D8442" s="87" t="s">
        <v>16566</v>
      </c>
      <c r="E8442" s="103">
        <v>7.52</v>
      </c>
    </row>
    <row r="8443" spans="2:5" ht="50.1" customHeight="1">
      <c r="B8443" s="100">
        <v>39246</v>
      </c>
      <c r="C8443" s="105" t="s">
        <v>18562</v>
      </c>
      <c r="D8443" s="87" t="s">
        <v>16566</v>
      </c>
      <c r="E8443" s="103">
        <v>3.74</v>
      </c>
    </row>
    <row r="8444" spans="2:5" ht="50.1" customHeight="1">
      <c r="B8444" s="100">
        <v>39247</v>
      </c>
      <c r="C8444" s="105" t="s">
        <v>18563</v>
      </c>
      <c r="D8444" s="87" t="s">
        <v>16566</v>
      </c>
      <c r="E8444" s="103">
        <v>3.26</v>
      </c>
    </row>
    <row r="8445" spans="2:5" ht="50.1" customHeight="1">
      <c r="B8445" s="100">
        <v>39248</v>
      </c>
      <c r="C8445" s="105" t="s">
        <v>18564</v>
      </c>
      <c r="D8445" s="87" t="s">
        <v>16566</v>
      </c>
      <c r="E8445" s="103">
        <v>10.48</v>
      </c>
    </row>
    <row r="8446" spans="2:5" ht="50.1" customHeight="1">
      <c r="B8446" s="100">
        <v>2438</v>
      </c>
      <c r="C8446" s="105" t="s">
        <v>18565</v>
      </c>
      <c r="D8446" s="87" t="s">
        <v>16557</v>
      </c>
      <c r="E8446" s="103">
        <v>16.62</v>
      </c>
    </row>
    <row r="8447" spans="2:5" ht="50.1" customHeight="1">
      <c r="B8447" s="100">
        <v>40922</v>
      </c>
      <c r="C8447" s="105" t="s">
        <v>18566</v>
      </c>
      <c r="D8447" s="87" t="s">
        <v>16746</v>
      </c>
      <c r="E8447" s="103">
        <v>2943.05</v>
      </c>
    </row>
    <row r="8448" spans="2:5" ht="50.1" customHeight="1">
      <c r="B8448" s="100">
        <v>36486</v>
      </c>
      <c r="C8448" s="105" t="s">
        <v>18567</v>
      </c>
      <c r="D8448" s="87" t="s">
        <v>16560</v>
      </c>
      <c r="E8448" s="103">
        <v>35157.769999999997</v>
      </c>
    </row>
    <row r="8449" spans="2:5" ht="50.1" customHeight="1">
      <c r="B8449" s="100">
        <v>37777</v>
      </c>
      <c r="C8449" s="105" t="s">
        <v>18568</v>
      </c>
      <c r="D8449" s="87" t="s">
        <v>16560</v>
      </c>
      <c r="E8449" s="103">
        <v>165522.10999999999</v>
      </c>
    </row>
    <row r="8450" spans="2:5" ht="50.1" customHeight="1">
      <c r="B8450" s="100">
        <v>12624</v>
      </c>
      <c r="C8450" s="105" t="s">
        <v>18569</v>
      </c>
      <c r="D8450" s="87" t="s">
        <v>16560</v>
      </c>
      <c r="E8450" s="103">
        <v>10.26</v>
      </c>
    </row>
    <row r="8451" spans="2:5" ht="50.1" customHeight="1">
      <c r="B8451" s="100">
        <v>10638</v>
      </c>
      <c r="C8451" s="105" t="s">
        <v>18570</v>
      </c>
      <c r="D8451" s="87" t="s">
        <v>16560</v>
      </c>
      <c r="E8451" s="103">
        <v>402049.99</v>
      </c>
    </row>
    <row r="8452" spans="2:5" ht="50.1" customHeight="1">
      <c r="B8452" s="100">
        <v>10635</v>
      </c>
      <c r="C8452" s="105" t="s">
        <v>18571</v>
      </c>
      <c r="D8452" s="87" t="s">
        <v>16560</v>
      </c>
      <c r="E8452" s="103">
        <v>138968.92000000001</v>
      </c>
    </row>
    <row r="8453" spans="2:5" ht="50.1" customHeight="1">
      <c r="B8453" s="100">
        <v>10634</v>
      </c>
      <c r="C8453" s="105" t="s">
        <v>18572</v>
      </c>
      <c r="D8453" s="87" t="s">
        <v>16560</v>
      </c>
      <c r="E8453" s="103">
        <v>119000</v>
      </c>
    </row>
    <row r="8454" spans="2:5" ht="50.1" customHeight="1">
      <c r="B8454" s="100">
        <v>10636</v>
      </c>
      <c r="C8454" s="105" t="s">
        <v>18573</v>
      </c>
      <c r="D8454" s="87" t="s">
        <v>16560</v>
      </c>
      <c r="E8454" s="103">
        <v>262067.14</v>
      </c>
    </row>
    <row r="8455" spans="2:5" ht="50.1" customHeight="1">
      <c r="B8455" s="100">
        <v>10637</v>
      </c>
      <c r="C8455" s="105" t="s">
        <v>18574</v>
      </c>
      <c r="D8455" s="87" t="s">
        <v>16560</v>
      </c>
      <c r="E8455" s="103">
        <v>274124.99</v>
      </c>
    </row>
    <row r="8456" spans="2:5" ht="50.1" customHeight="1">
      <c r="B8456" s="100">
        <v>517</v>
      </c>
      <c r="C8456" s="105" t="s">
        <v>18575</v>
      </c>
      <c r="D8456" s="87" t="s">
        <v>6333</v>
      </c>
      <c r="E8456" s="103">
        <v>7.13</v>
      </c>
    </row>
    <row r="8457" spans="2:5" ht="50.1" customHeight="1">
      <c r="B8457" s="100">
        <v>41904</v>
      </c>
      <c r="C8457" s="105" t="s">
        <v>18576</v>
      </c>
      <c r="D8457" s="87" t="s">
        <v>17676</v>
      </c>
      <c r="E8457" s="103">
        <v>2495.83</v>
      </c>
    </row>
    <row r="8458" spans="2:5" ht="50.1" customHeight="1">
      <c r="B8458" s="100">
        <v>41905</v>
      </c>
      <c r="C8458" s="105" t="s">
        <v>18577</v>
      </c>
      <c r="D8458" s="87" t="s">
        <v>16617</v>
      </c>
      <c r="E8458" s="103">
        <v>2.25</v>
      </c>
    </row>
    <row r="8459" spans="2:5" ht="50.1" customHeight="1">
      <c r="B8459" s="100">
        <v>41903</v>
      </c>
      <c r="C8459" s="105" t="s">
        <v>18578</v>
      </c>
      <c r="D8459" s="87" t="s">
        <v>16617</v>
      </c>
      <c r="E8459" s="103">
        <v>2.5</v>
      </c>
    </row>
    <row r="8460" spans="2:5" ht="50.1" customHeight="1">
      <c r="B8460" s="100">
        <v>37534</v>
      </c>
      <c r="C8460" s="105" t="s">
        <v>18579</v>
      </c>
      <c r="D8460" s="87" t="s">
        <v>16617</v>
      </c>
      <c r="E8460" s="103">
        <v>16.170000000000002</v>
      </c>
    </row>
    <row r="8461" spans="2:5" ht="50.1" customHeight="1">
      <c r="B8461" s="100">
        <v>37535</v>
      </c>
      <c r="C8461" s="105" t="s">
        <v>18580</v>
      </c>
      <c r="D8461" s="87" t="s">
        <v>16617</v>
      </c>
      <c r="E8461" s="103">
        <v>16.170000000000002</v>
      </c>
    </row>
    <row r="8462" spans="2:5" ht="50.1" customHeight="1">
      <c r="B8462" s="100">
        <v>37533</v>
      </c>
      <c r="C8462" s="105" t="s">
        <v>18581</v>
      </c>
      <c r="D8462" s="87" t="s">
        <v>16617</v>
      </c>
      <c r="E8462" s="103">
        <v>16.170000000000002</v>
      </c>
    </row>
    <row r="8463" spans="2:5" ht="50.1" customHeight="1">
      <c r="B8463" s="100">
        <v>37537</v>
      </c>
      <c r="C8463" s="105" t="s">
        <v>18582</v>
      </c>
      <c r="D8463" s="87" t="s">
        <v>16617</v>
      </c>
      <c r="E8463" s="103">
        <v>12.24</v>
      </c>
    </row>
    <row r="8464" spans="2:5" ht="50.1" customHeight="1">
      <c r="B8464" s="100">
        <v>37536</v>
      </c>
      <c r="C8464" s="105" t="s">
        <v>18583</v>
      </c>
      <c r="D8464" s="87" t="s">
        <v>16617</v>
      </c>
      <c r="E8464" s="103">
        <v>12.24</v>
      </c>
    </row>
    <row r="8465" spans="2:5" ht="50.1" customHeight="1">
      <c r="B8465" s="100">
        <v>37532</v>
      </c>
      <c r="C8465" s="105" t="s">
        <v>18584</v>
      </c>
      <c r="D8465" s="87" t="s">
        <v>16617</v>
      </c>
      <c r="E8465" s="103">
        <v>12.24</v>
      </c>
    </row>
    <row r="8466" spans="2:5" ht="50.1" customHeight="1">
      <c r="B8466" s="100">
        <v>2696</v>
      </c>
      <c r="C8466" s="105" t="s">
        <v>18585</v>
      </c>
      <c r="D8466" s="87" t="s">
        <v>16557</v>
      </c>
      <c r="E8466" s="103">
        <v>14.51</v>
      </c>
    </row>
    <row r="8467" spans="2:5" ht="50.1" customHeight="1">
      <c r="B8467" s="100">
        <v>40928</v>
      </c>
      <c r="C8467" s="105" t="s">
        <v>18586</v>
      </c>
      <c r="D8467" s="87" t="s">
        <v>16746</v>
      </c>
      <c r="E8467" s="103">
        <v>2568.4899999999998</v>
      </c>
    </row>
    <row r="8468" spans="2:5" ht="50.1" customHeight="1">
      <c r="B8468" s="100">
        <v>4083</v>
      </c>
      <c r="C8468" s="105" t="s">
        <v>18587</v>
      </c>
      <c r="D8468" s="87" t="s">
        <v>16557</v>
      </c>
      <c r="E8468" s="103">
        <v>28.02</v>
      </c>
    </row>
    <row r="8469" spans="2:5" ht="50.1" customHeight="1">
      <c r="B8469" s="100">
        <v>40818</v>
      </c>
      <c r="C8469" s="105" t="s">
        <v>18588</v>
      </c>
      <c r="D8469" s="87" t="s">
        <v>16746</v>
      </c>
      <c r="E8469" s="103">
        <v>4957.3100000000004</v>
      </c>
    </row>
    <row r="8470" spans="2:5" ht="50.1" customHeight="1">
      <c r="B8470" s="100">
        <v>2705</v>
      </c>
      <c r="C8470" s="105" t="s">
        <v>18589</v>
      </c>
      <c r="D8470" s="87" t="s">
        <v>18590</v>
      </c>
      <c r="E8470" s="103">
        <v>0.61</v>
      </c>
    </row>
    <row r="8471" spans="2:5" ht="50.1" customHeight="1">
      <c r="B8471" s="100">
        <v>14250</v>
      </c>
      <c r="C8471" s="105" t="s">
        <v>18591</v>
      </c>
      <c r="D8471" s="87" t="s">
        <v>18590</v>
      </c>
      <c r="E8471" s="103">
        <v>0.62</v>
      </c>
    </row>
    <row r="8472" spans="2:5" ht="50.1" customHeight="1">
      <c r="B8472" s="100">
        <v>11683</v>
      </c>
      <c r="C8472" s="105" t="s">
        <v>18592</v>
      </c>
      <c r="D8472" s="87" t="s">
        <v>16560</v>
      </c>
      <c r="E8472" s="103">
        <v>23.88</v>
      </c>
    </row>
    <row r="8473" spans="2:5" ht="50.1" customHeight="1">
      <c r="B8473" s="100">
        <v>11684</v>
      </c>
      <c r="C8473" s="105" t="s">
        <v>18593</v>
      </c>
      <c r="D8473" s="87" t="s">
        <v>16560</v>
      </c>
      <c r="E8473" s="103">
        <v>26.13</v>
      </c>
    </row>
    <row r="8474" spans="2:5" ht="50.1" customHeight="1">
      <c r="B8474" s="100">
        <v>6141</v>
      </c>
      <c r="C8474" s="105" t="s">
        <v>18594</v>
      </c>
      <c r="D8474" s="87" t="s">
        <v>16560</v>
      </c>
      <c r="E8474" s="103">
        <v>3.39</v>
      </c>
    </row>
    <row r="8475" spans="2:5" ht="50.1" customHeight="1">
      <c r="B8475" s="100">
        <v>11681</v>
      </c>
      <c r="C8475" s="105" t="s">
        <v>18595</v>
      </c>
      <c r="D8475" s="87" t="s">
        <v>16560</v>
      </c>
      <c r="E8475" s="103">
        <v>6.05</v>
      </c>
    </row>
    <row r="8476" spans="2:5" ht="50.1" customHeight="1">
      <c r="B8476" s="100">
        <v>2706</v>
      </c>
      <c r="C8476" s="105" t="s">
        <v>18596</v>
      </c>
      <c r="D8476" s="87" t="s">
        <v>16557</v>
      </c>
      <c r="E8476" s="103">
        <v>72.510000000000005</v>
      </c>
    </row>
    <row r="8477" spans="2:5" ht="50.1" customHeight="1">
      <c r="B8477" s="100">
        <v>40811</v>
      </c>
      <c r="C8477" s="105" t="s">
        <v>18597</v>
      </c>
      <c r="D8477" s="87" t="s">
        <v>16746</v>
      </c>
      <c r="E8477" s="103">
        <v>12829.14</v>
      </c>
    </row>
    <row r="8478" spans="2:5" ht="50.1" customHeight="1">
      <c r="B8478" s="100">
        <v>2707</v>
      </c>
      <c r="C8478" s="105" t="s">
        <v>18598</v>
      </c>
      <c r="D8478" s="87" t="s">
        <v>16557</v>
      </c>
      <c r="E8478" s="103">
        <v>82.52</v>
      </c>
    </row>
    <row r="8479" spans="2:5" ht="50.1" customHeight="1">
      <c r="B8479" s="100">
        <v>40813</v>
      </c>
      <c r="C8479" s="105" t="s">
        <v>18599</v>
      </c>
      <c r="D8479" s="87" t="s">
        <v>16746</v>
      </c>
      <c r="E8479" s="103">
        <v>14602.2</v>
      </c>
    </row>
    <row r="8480" spans="2:5" ht="50.1" customHeight="1">
      <c r="B8480" s="100">
        <v>2708</v>
      </c>
      <c r="C8480" s="105" t="s">
        <v>18600</v>
      </c>
      <c r="D8480" s="87" t="s">
        <v>16557</v>
      </c>
      <c r="E8480" s="103">
        <v>112.81</v>
      </c>
    </row>
    <row r="8481" spans="2:5" ht="50.1" customHeight="1">
      <c r="B8481" s="100">
        <v>40814</v>
      </c>
      <c r="C8481" s="105" t="s">
        <v>18601</v>
      </c>
      <c r="D8481" s="87" t="s">
        <v>16746</v>
      </c>
      <c r="E8481" s="103">
        <v>19960.810000000001</v>
      </c>
    </row>
    <row r="8482" spans="2:5" ht="50.1" customHeight="1">
      <c r="B8482" s="100">
        <v>34779</v>
      </c>
      <c r="C8482" s="105" t="s">
        <v>18602</v>
      </c>
      <c r="D8482" s="87" t="s">
        <v>16557</v>
      </c>
      <c r="E8482" s="103">
        <v>73.56</v>
      </c>
    </row>
    <row r="8483" spans="2:5" ht="50.1" customHeight="1">
      <c r="B8483" s="100">
        <v>40936</v>
      </c>
      <c r="C8483" s="105" t="s">
        <v>18603</v>
      </c>
      <c r="D8483" s="87" t="s">
        <v>16746</v>
      </c>
      <c r="E8483" s="103">
        <v>13016.29</v>
      </c>
    </row>
    <row r="8484" spans="2:5" ht="50.1" customHeight="1">
      <c r="B8484" s="100">
        <v>34780</v>
      </c>
      <c r="C8484" s="105" t="s">
        <v>18604</v>
      </c>
      <c r="D8484" s="87" t="s">
        <v>16557</v>
      </c>
      <c r="E8484" s="103">
        <v>82.99</v>
      </c>
    </row>
    <row r="8485" spans="2:5" ht="50.1" customHeight="1">
      <c r="B8485" s="100">
        <v>40937</v>
      </c>
      <c r="C8485" s="105" t="s">
        <v>18605</v>
      </c>
      <c r="D8485" s="87" t="s">
        <v>16746</v>
      </c>
      <c r="E8485" s="103">
        <v>14684.94</v>
      </c>
    </row>
    <row r="8486" spans="2:5" ht="50.1" customHeight="1">
      <c r="B8486" s="100">
        <v>34782</v>
      </c>
      <c r="C8486" s="105" t="s">
        <v>18606</v>
      </c>
      <c r="D8486" s="87" t="s">
        <v>16557</v>
      </c>
      <c r="E8486" s="103">
        <v>113.73</v>
      </c>
    </row>
    <row r="8487" spans="2:5" ht="50.1" customHeight="1">
      <c r="B8487" s="100">
        <v>40938</v>
      </c>
      <c r="C8487" s="105" t="s">
        <v>18607</v>
      </c>
      <c r="D8487" s="87" t="s">
        <v>16746</v>
      </c>
      <c r="E8487" s="103">
        <v>20124.32</v>
      </c>
    </row>
    <row r="8488" spans="2:5" ht="50.1" customHeight="1">
      <c r="B8488" s="100">
        <v>34783</v>
      </c>
      <c r="C8488" s="105" t="s">
        <v>18608</v>
      </c>
      <c r="D8488" s="87" t="s">
        <v>16557</v>
      </c>
      <c r="E8488" s="103">
        <v>72.599999999999994</v>
      </c>
    </row>
    <row r="8489" spans="2:5" ht="50.1" customHeight="1">
      <c r="B8489" s="100">
        <v>40939</v>
      </c>
      <c r="C8489" s="105" t="s">
        <v>18609</v>
      </c>
      <c r="D8489" s="87" t="s">
        <v>16746</v>
      </c>
      <c r="E8489" s="103">
        <v>12846.29</v>
      </c>
    </row>
    <row r="8490" spans="2:5" ht="50.1" customHeight="1">
      <c r="B8490" s="100">
        <v>34785</v>
      </c>
      <c r="C8490" s="105" t="s">
        <v>18610</v>
      </c>
      <c r="D8490" s="87" t="s">
        <v>16557</v>
      </c>
      <c r="E8490" s="103">
        <v>56.79</v>
      </c>
    </row>
    <row r="8491" spans="2:5" ht="50.1" customHeight="1">
      <c r="B8491" s="100">
        <v>40940</v>
      </c>
      <c r="C8491" s="105" t="s">
        <v>18611</v>
      </c>
      <c r="D8491" s="87" t="s">
        <v>16746</v>
      </c>
      <c r="E8491" s="103">
        <v>10050.620000000001</v>
      </c>
    </row>
    <row r="8492" spans="2:5" ht="50.1" customHeight="1">
      <c r="B8492" s="100">
        <v>38403</v>
      </c>
      <c r="C8492" s="105" t="s">
        <v>18612</v>
      </c>
      <c r="D8492" s="87" t="s">
        <v>16560</v>
      </c>
      <c r="E8492" s="103">
        <v>30.44</v>
      </c>
    </row>
    <row r="8493" spans="2:5" ht="50.1" customHeight="1">
      <c r="B8493" s="100">
        <v>43494</v>
      </c>
      <c r="C8493" s="105" t="s">
        <v>22388</v>
      </c>
      <c r="D8493" s="87" t="s">
        <v>16746</v>
      </c>
      <c r="E8493" s="103">
        <v>112.27</v>
      </c>
    </row>
    <row r="8494" spans="2:5" ht="50.1" customHeight="1">
      <c r="B8494" s="100">
        <v>43482</v>
      </c>
      <c r="C8494" s="105" t="s">
        <v>22388</v>
      </c>
      <c r="D8494" s="87" t="s">
        <v>16557</v>
      </c>
      <c r="E8494" s="103">
        <v>0.6</v>
      </c>
    </row>
    <row r="8495" spans="2:5" ht="50.1" customHeight="1">
      <c r="B8495" s="100">
        <v>43483</v>
      </c>
      <c r="C8495" s="105" t="s">
        <v>22389</v>
      </c>
      <c r="D8495" s="87" t="s">
        <v>16557</v>
      </c>
      <c r="E8495" s="103">
        <v>1.07</v>
      </c>
    </row>
    <row r="8496" spans="2:5" ht="50.1" customHeight="1">
      <c r="B8496" s="100">
        <v>43495</v>
      </c>
      <c r="C8496" s="105" t="s">
        <v>22390</v>
      </c>
      <c r="D8496" s="87" t="s">
        <v>16746</v>
      </c>
      <c r="E8496" s="103">
        <v>201.17</v>
      </c>
    </row>
    <row r="8497" spans="2:5" ht="50.1" customHeight="1">
      <c r="B8497" s="100">
        <v>43484</v>
      </c>
      <c r="C8497" s="105" t="s">
        <v>22391</v>
      </c>
      <c r="D8497" s="87" t="s">
        <v>16557</v>
      </c>
      <c r="E8497" s="103">
        <v>0.94</v>
      </c>
    </row>
    <row r="8498" spans="2:5" ht="50.1" customHeight="1">
      <c r="B8498" s="100">
        <v>43496</v>
      </c>
      <c r="C8498" s="105" t="s">
        <v>22392</v>
      </c>
      <c r="D8498" s="87" t="s">
        <v>16746</v>
      </c>
      <c r="E8498" s="103">
        <v>176.6</v>
      </c>
    </row>
    <row r="8499" spans="2:5" ht="50.1" customHeight="1">
      <c r="B8499" s="100">
        <v>43485</v>
      </c>
      <c r="C8499" s="105" t="s">
        <v>22393</v>
      </c>
      <c r="D8499" s="87" t="s">
        <v>16557</v>
      </c>
      <c r="E8499" s="103">
        <v>0.84</v>
      </c>
    </row>
    <row r="8500" spans="2:5" ht="50.1" customHeight="1">
      <c r="B8500" s="100">
        <v>43497</v>
      </c>
      <c r="C8500" s="105" t="s">
        <v>22394</v>
      </c>
      <c r="D8500" s="87" t="s">
        <v>16746</v>
      </c>
      <c r="E8500" s="103">
        <v>158.03</v>
      </c>
    </row>
    <row r="8501" spans="2:5" ht="50.1" customHeight="1">
      <c r="B8501" s="100">
        <v>43499</v>
      </c>
      <c r="C8501" s="105" t="s">
        <v>22395</v>
      </c>
      <c r="D8501" s="87" t="s">
        <v>16746</v>
      </c>
      <c r="E8501" s="103">
        <v>177.3</v>
      </c>
    </row>
    <row r="8502" spans="2:5" ht="50.1" customHeight="1">
      <c r="B8502" s="100">
        <v>43487</v>
      </c>
      <c r="C8502" s="105" t="s">
        <v>22395</v>
      </c>
      <c r="D8502" s="87" t="s">
        <v>16557</v>
      </c>
      <c r="E8502" s="103">
        <v>0.94</v>
      </c>
    </row>
    <row r="8503" spans="2:5" ht="50.1" customHeight="1">
      <c r="B8503" s="100">
        <v>43486</v>
      </c>
      <c r="C8503" s="105" t="s">
        <v>22396</v>
      </c>
      <c r="D8503" s="87" t="s">
        <v>16557</v>
      </c>
      <c r="E8503" s="103">
        <v>0.56000000000000005</v>
      </c>
    </row>
    <row r="8504" spans="2:5" ht="50.1" customHeight="1">
      <c r="B8504" s="100">
        <v>43498</v>
      </c>
      <c r="C8504" s="105" t="s">
        <v>22397</v>
      </c>
      <c r="D8504" s="87" t="s">
        <v>16746</v>
      </c>
      <c r="E8504" s="103">
        <v>106.47</v>
      </c>
    </row>
    <row r="8505" spans="2:5" ht="50.1" customHeight="1">
      <c r="B8505" s="100">
        <v>43488</v>
      </c>
      <c r="C8505" s="105" t="s">
        <v>22398</v>
      </c>
      <c r="D8505" s="87" t="s">
        <v>16557</v>
      </c>
      <c r="E8505" s="103">
        <v>0.65</v>
      </c>
    </row>
    <row r="8506" spans="2:5" ht="50.1" customHeight="1">
      <c r="B8506" s="100">
        <v>43500</v>
      </c>
      <c r="C8506" s="105" t="s">
        <v>22399</v>
      </c>
      <c r="D8506" s="87" t="s">
        <v>16746</v>
      </c>
      <c r="E8506" s="103">
        <v>123.35</v>
      </c>
    </row>
    <row r="8507" spans="2:5" ht="50.1" customHeight="1">
      <c r="B8507" s="100">
        <v>43489</v>
      </c>
      <c r="C8507" s="105" t="s">
        <v>22400</v>
      </c>
      <c r="D8507" s="87" t="s">
        <v>16557</v>
      </c>
      <c r="E8507" s="103">
        <v>0.97</v>
      </c>
    </row>
    <row r="8508" spans="2:5" ht="50.1" customHeight="1">
      <c r="B8508" s="100">
        <v>43501</v>
      </c>
      <c r="C8508" s="105" t="s">
        <v>22401</v>
      </c>
      <c r="D8508" s="87" t="s">
        <v>16746</v>
      </c>
      <c r="E8508" s="103">
        <v>183.18</v>
      </c>
    </row>
    <row r="8509" spans="2:5" ht="50.1" customHeight="1">
      <c r="B8509" s="100">
        <v>43490</v>
      </c>
      <c r="C8509" s="105" t="s">
        <v>22402</v>
      </c>
      <c r="D8509" s="87" t="s">
        <v>16557</v>
      </c>
      <c r="E8509" s="103">
        <v>1.48</v>
      </c>
    </row>
    <row r="8510" spans="2:5" ht="50.1" customHeight="1">
      <c r="B8510" s="100">
        <v>43502</v>
      </c>
      <c r="C8510" s="105" t="s">
        <v>22403</v>
      </c>
      <c r="D8510" s="87" t="s">
        <v>16746</v>
      </c>
      <c r="E8510" s="103">
        <v>279.94</v>
      </c>
    </row>
    <row r="8511" spans="2:5" ht="50.1" customHeight="1">
      <c r="B8511" s="100">
        <v>43491</v>
      </c>
      <c r="C8511" s="105" t="s">
        <v>22404</v>
      </c>
      <c r="D8511" s="87" t="s">
        <v>16557</v>
      </c>
      <c r="E8511" s="103">
        <v>1.02</v>
      </c>
    </row>
    <row r="8512" spans="2:5" ht="50.1" customHeight="1">
      <c r="B8512" s="100">
        <v>43503</v>
      </c>
      <c r="C8512" s="105" t="s">
        <v>22405</v>
      </c>
      <c r="D8512" s="87" t="s">
        <v>16746</v>
      </c>
      <c r="E8512" s="103">
        <v>192.92</v>
      </c>
    </row>
    <row r="8513" spans="2:5" ht="50.1" customHeight="1">
      <c r="B8513" s="100">
        <v>43492</v>
      </c>
      <c r="C8513" s="105" t="s">
        <v>22406</v>
      </c>
      <c r="D8513" s="87" t="s">
        <v>16557</v>
      </c>
      <c r="E8513" s="103">
        <v>1.4</v>
      </c>
    </row>
    <row r="8514" spans="2:5" ht="50.1" customHeight="1">
      <c r="B8514" s="100">
        <v>43504</v>
      </c>
      <c r="C8514" s="105" t="s">
        <v>22407</v>
      </c>
      <c r="D8514" s="87" t="s">
        <v>16746</v>
      </c>
      <c r="E8514" s="103">
        <v>264.54000000000002</v>
      </c>
    </row>
    <row r="8515" spans="2:5" ht="50.1" customHeight="1">
      <c r="B8515" s="100">
        <v>43493</v>
      </c>
      <c r="C8515" s="105" t="s">
        <v>22408</v>
      </c>
      <c r="D8515" s="87" t="s">
        <v>16557</v>
      </c>
      <c r="E8515" s="103">
        <v>0.54</v>
      </c>
    </row>
    <row r="8516" spans="2:5" ht="50.1" customHeight="1">
      <c r="B8516" s="100">
        <v>43505</v>
      </c>
      <c r="C8516" s="105" t="s">
        <v>22409</v>
      </c>
      <c r="D8516" s="87" t="s">
        <v>16746</v>
      </c>
      <c r="E8516" s="103">
        <v>101.06</v>
      </c>
    </row>
    <row r="8517" spans="2:5" ht="50.1" customHeight="1">
      <c r="B8517" s="100">
        <v>37774</v>
      </c>
      <c r="C8517" s="105" t="s">
        <v>18613</v>
      </c>
      <c r="D8517" s="87" t="s">
        <v>16560</v>
      </c>
      <c r="E8517" s="103">
        <v>188694.18</v>
      </c>
    </row>
    <row r="8518" spans="2:5" ht="50.1" customHeight="1">
      <c r="B8518" s="100">
        <v>38630</v>
      </c>
      <c r="C8518" s="105" t="s">
        <v>18614</v>
      </c>
      <c r="D8518" s="87" t="s">
        <v>16560</v>
      </c>
      <c r="E8518" s="103">
        <v>878109.37</v>
      </c>
    </row>
    <row r="8519" spans="2:5" ht="50.1" customHeight="1">
      <c r="B8519" s="100">
        <v>38629</v>
      </c>
      <c r="C8519" s="105" t="s">
        <v>18615</v>
      </c>
      <c r="D8519" s="87" t="s">
        <v>16560</v>
      </c>
      <c r="E8519" s="103">
        <v>1307109.3700000001</v>
      </c>
    </row>
    <row r="8520" spans="2:5" ht="50.1" customHeight="1">
      <c r="B8520" s="100">
        <v>38476</v>
      </c>
      <c r="C8520" s="105" t="s">
        <v>18616</v>
      </c>
      <c r="D8520" s="87" t="s">
        <v>16560</v>
      </c>
      <c r="E8520" s="103">
        <v>228.76</v>
      </c>
    </row>
    <row r="8521" spans="2:5" ht="50.1" customHeight="1">
      <c r="B8521" s="100">
        <v>38477</v>
      </c>
      <c r="C8521" s="105" t="s">
        <v>18617</v>
      </c>
      <c r="D8521" s="87" t="s">
        <v>16560</v>
      </c>
      <c r="E8521" s="103">
        <v>647.86</v>
      </c>
    </row>
    <row r="8522" spans="2:5" ht="50.1" customHeight="1">
      <c r="B8522" s="100">
        <v>40635</v>
      </c>
      <c r="C8522" s="105" t="s">
        <v>18618</v>
      </c>
      <c r="D8522" s="87" t="s">
        <v>16560</v>
      </c>
      <c r="E8522" s="103">
        <v>463149.35</v>
      </c>
    </row>
    <row r="8523" spans="2:5" ht="50.1" customHeight="1">
      <c r="B8523" s="100">
        <v>36483</v>
      </c>
      <c r="C8523" s="105" t="s">
        <v>18619</v>
      </c>
      <c r="D8523" s="87" t="s">
        <v>16560</v>
      </c>
      <c r="E8523" s="103">
        <v>419687.5</v>
      </c>
    </row>
    <row r="8524" spans="2:5" ht="50.1" customHeight="1">
      <c r="B8524" s="100">
        <v>14525</v>
      </c>
      <c r="C8524" s="105" t="s">
        <v>18620</v>
      </c>
      <c r="D8524" s="87" t="s">
        <v>16560</v>
      </c>
      <c r="E8524" s="103">
        <v>439437.5</v>
      </c>
    </row>
    <row r="8525" spans="2:5" ht="50.1" customHeight="1">
      <c r="B8525" s="100">
        <v>36482</v>
      </c>
      <c r="C8525" s="105" t="s">
        <v>18621</v>
      </c>
      <c r="D8525" s="87" t="s">
        <v>16560</v>
      </c>
      <c r="E8525" s="103">
        <v>376878.86</v>
      </c>
    </row>
    <row r="8526" spans="2:5" ht="50.1" customHeight="1">
      <c r="B8526" s="100">
        <v>36408</v>
      </c>
      <c r="C8526" s="105" t="s">
        <v>18622</v>
      </c>
      <c r="D8526" s="87" t="s">
        <v>16560</v>
      </c>
      <c r="E8526" s="103">
        <v>450300</v>
      </c>
    </row>
    <row r="8527" spans="2:5" ht="50.1" customHeight="1">
      <c r="B8527" s="100">
        <v>2723</v>
      </c>
      <c r="C8527" s="105" t="s">
        <v>18623</v>
      </c>
      <c r="D8527" s="87" t="s">
        <v>16560</v>
      </c>
      <c r="E8527" s="103">
        <v>345625</v>
      </c>
    </row>
    <row r="8528" spans="2:5" ht="50.1" customHeight="1">
      <c r="B8528" s="100">
        <v>36481</v>
      </c>
      <c r="C8528" s="105" t="s">
        <v>18624</v>
      </c>
      <c r="D8528" s="87" t="s">
        <v>16560</v>
      </c>
      <c r="E8528" s="103">
        <v>412281.25</v>
      </c>
    </row>
    <row r="8529" spans="2:5" ht="50.1" customHeight="1">
      <c r="B8529" s="100">
        <v>10685</v>
      </c>
      <c r="C8529" s="105" t="s">
        <v>18625</v>
      </c>
      <c r="D8529" s="87" t="s">
        <v>16560</v>
      </c>
      <c r="E8529" s="103">
        <v>395000</v>
      </c>
    </row>
    <row r="8530" spans="2:5" ht="50.1" customHeight="1">
      <c r="B8530" s="100">
        <v>40636</v>
      </c>
      <c r="C8530" s="105" t="s">
        <v>18626</v>
      </c>
      <c r="D8530" s="87" t="s">
        <v>16560</v>
      </c>
      <c r="E8530" s="103">
        <v>445868.1</v>
      </c>
    </row>
    <row r="8531" spans="2:5" ht="50.1" customHeight="1">
      <c r="B8531" s="100">
        <v>4111</v>
      </c>
      <c r="C8531" s="105" t="s">
        <v>18627</v>
      </c>
      <c r="D8531" s="87" t="s">
        <v>16560</v>
      </c>
      <c r="E8531" s="103">
        <v>28.73</v>
      </c>
    </row>
    <row r="8532" spans="2:5" ht="50.1" customHeight="1">
      <c r="B8532" s="100">
        <v>26021</v>
      </c>
      <c r="C8532" s="105" t="s">
        <v>18628</v>
      </c>
      <c r="D8532" s="87" t="s">
        <v>16560</v>
      </c>
      <c r="E8532" s="103">
        <v>68.11</v>
      </c>
    </row>
    <row r="8533" spans="2:5" ht="50.1" customHeight="1">
      <c r="B8533" s="100">
        <v>12</v>
      </c>
      <c r="C8533" s="105" t="s">
        <v>18629</v>
      </c>
      <c r="D8533" s="87" t="s">
        <v>16560</v>
      </c>
      <c r="E8533" s="103">
        <v>7.75</v>
      </c>
    </row>
    <row r="8534" spans="2:5" ht="50.1" customHeight="1">
      <c r="B8534" s="100">
        <v>37554</v>
      </c>
      <c r="C8534" s="105" t="s">
        <v>18630</v>
      </c>
      <c r="D8534" s="87" t="s">
        <v>16560</v>
      </c>
      <c r="E8534" s="103">
        <v>117.43</v>
      </c>
    </row>
    <row r="8535" spans="2:5" ht="50.1" customHeight="1">
      <c r="B8535" s="100">
        <v>37555</v>
      </c>
      <c r="C8535" s="105" t="s">
        <v>18631</v>
      </c>
      <c r="D8535" s="87" t="s">
        <v>16560</v>
      </c>
      <c r="E8535" s="103">
        <v>142.85</v>
      </c>
    </row>
    <row r="8536" spans="2:5" ht="50.1" customHeight="1">
      <c r="B8536" s="100">
        <v>10902</v>
      </c>
      <c r="C8536" s="105" t="s">
        <v>18632</v>
      </c>
      <c r="D8536" s="87" t="s">
        <v>16560</v>
      </c>
      <c r="E8536" s="103">
        <v>35.840000000000003</v>
      </c>
    </row>
    <row r="8537" spans="2:5" ht="50.1" customHeight="1">
      <c r="B8537" s="100">
        <v>20965</v>
      </c>
      <c r="C8537" s="105" t="s">
        <v>18633</v>
      </c>
      <c r="D8537" s="87" t="s">
        <v>16560</v>
      </c>
      <c r="E8537" s="103">
        <v>36.18</v>
      </c>
    </row>
    <row r="8538" spans="2:5" ht="50.1" customHeight="1">
      <c r="B8538" s="100">
        <v>20966</v>
      </c>
      <c r="C8538" s="105" t="s">
        <v>18634</v>
      </c>
      <c r="D8538" s="87" t="s">
        <v>16560</v>
      </c>
      <c r="E8538" s="103">
        <v>38.950000000000003</v>
      </c>
    </row>
    <row r="8539" spans="2:5" ht="50.1" customHeight="1">
      <c r="B8539" s="100">
        <v>10903</v>
      </c>
      <c r="C8539" s="105" t="s">
        <v>18635</v>
      </c>
      <c r="D8539" s="87" t="s">
        <v>16560</v>
      </c>
      <c r="E8539" s="103">
        <v>59.04</v>
      </c>
    </row>
    <row r="8540" spans="2:5" ht="50.1" customHeight="1">
      <c r="B8540" s="100">
        <v>20967</v>
      </c>
      <c r="C8540" s="105" t="s">
        <v>18636</v>
      </c>
      <c r="D8540" s="87" t="s">
        <v>16560</v>
      </c>
      <c r="E8540" s="103">
        <v>59.04</v>
      </c>
    </row>
    <row r="8541" spans="2:5" ht="50.1" customHeight="1">
      <c r="B8541" s="100">
        <v>20968</v>
      </c>
      <c r="C8541" s="105" t="s">
        <v>18637</v>
      </c>
      <c r="D8541" s="87" t="s">
        <v>16560</v>
      </c>
      <c r="E8541" s="103">
        <v>64.760000000000005</v>
      </c>
    </row>
    <row r="8542" spans="2:5" ht="50.1" customHeight="1">
      <c r="B8542" s="100">
        <v>11359</v>
      </c>
      <c r="C8542" s="105" t="s">
        <v>18638</v>
      </c>
      <c r="D8542" s="87" t="s">
        <v>16560</v>
      </c>
      <c r="E8542" s="103">
        <v>565</v>
      </c>
    </row>
    <row r="8543" spans="2:5" ht="50.1" customHeight="1">
      <c r="B8543" s="100">
        <v>39017</v>
      </c>
      <c r="C8543" s="105" t="s">
        <v>18639</v>
      </c>
      <c r="D8543" s="87" t="s">
        <v>16560</v>
      </c>
      <c r="E8543" s="103">
        <v>0.14000000000000001</v>
      </c>
    </row>
    <row r="8544" spans="2:5" ht="50.1" customHeight="1">
      <c r="B8544" s="100">
        <v>39315</v>
      </c>
      <c r="C8544" s="105" t="s">
        <v>18640</v>
      </c>
      <c r="D8544" s="87" t="s">
        <v>16560</v>
      </c>
      <c r="E8544" s="103">
        <v>0.23</v>
      </c>
    </row>
    <row r="8545" spans="2:5" ht="50.1" customHeight="1">
      <c r="B8545" s="100">
        <v>39016</v>
      </c>
      <c r="C8545" s="105" t="s">
        <v>18641</v>
      </c>
      <c r="D8545" s="87" t="s">
        <v>16560</v>
      </c>
      <c r="E8545" s="103">
        <v>0.23</v>
      </c>
    </row>
    <row r="8546" spans="2:5" ht="50.1" customHeight="1">
      <c r="B8546" s="100">
        <v>40432</v>
      </c>
      <c r="C8546" s="105" t="s">
        <v>18642</v>
      </c>
      <c r="D8546" s="87" t="s">
        <v>16560</v>
      </c>
      <c r="E8546" s="103">
        <v>1.8</v>
      </c>
    </row>
    <row r="8547" spans="2:5" ht="50.1" customHeight="1">
      <c r="B8547" s="100">
        <v>39481</v>
      </c>
      <c r="C8547" s="105" t="s">
        <v>18643</v>
      </c>
      <c r="D8547" s="87" t="s">
        <v>16560</v>
      </c>
      <c r="E8547" s="103">
        <v>1.1299999999999999</v>
      </c>
    </row>
    <row r="8548" spans="2:5" ht="50.1" customHeight="1">
      <c r="B8548" s="100">
        <v>40433</v>
      </c>
      <c r="C8548" s="105" t="s">
        <v>18644</v>
      </c>
      <c r="D8548" s="87" t="s">
        <v>16560</v>
      </c>
      <c r="E8548" s="103">
        <v>1</v>
      </c>
    </row>
    <row r="8549" spans="2:5" ht="50.1" customHeight="1">
      <c r="B8549" s="100">
        <v>20219</v>
      </c>
      <c r="C8549" s="105" t="s">
        <v>18645</v>
      </c>
      <c r="D8549" s="87" t="s">
        <v>16560</v>
      </c>
      <c r="E8549" s="103">
        <v>74000</v>
      </c>
    </row>
    <row r="8550" spans="2:5" ht="50.1" customHeight="1">
      <c r="B8550" s="100">
        <v>36484</v>
      </c>
      <c r="C8550" s="105" t="s">
        <v>18646</v>
      </c>
      <c r="D8550" s="87" t="s">
        <v>16560</v>
      </c>
      <c r="E8550" s="103">
        <v>157088.51999999999</v>
      </c>
    </row>
    <row r="8551" spans="2:5" ht="50.1" customHeight="1">
      <c r="B8551" s="100">
        <v>38367</v>
      </c>
      <c r="C8551" s="105" t="s">
        <v>18647</v>
      </c>
      <c r="D8551" s="87" t="s">
        <v>16560</v>
      </c>
      <c r="E8551" s="103">
        <v>12.29</v>
      </c>
    </row>
    <row r="8552" spans="2:5" ht="50.1" customHeight="1">
      <c r="B8552" s="100">
        <v>38368</v>
      </c>
      <c r="C8552" s="105" t="s">
        <v>18648</v>
      </c>
      <c r="D8552" s="87" t="s">
        <v>16560</v>
      </c>
      <c r="E8552" s="103">
        <v>5.83</v>
      </c>
    </row>
    <row r="8553" spans="2:5" ht="50.1" customHeight="1">
      <c r="B8553" s="100">
        <v>38091</v>
      </c>
      <c r="C8553" s="105" t="s">
        <v>18649</v>
      </c>
      <c r="D8553" s="87" t="s">
        <v>16560</v>
      </c>
      <c r="E8553" s="103">
        <v>1.66</v>
      </c>
    </row>
    <row r="8554" spans="2:5" ht="50.1" customHeight="1">
      <c r="B8554" s="100">
        <v>38095</v>
      </c>
      <c r="C8554" s="105" t="s">
        <v>18650</v>
      </c>
      <c r="D8554" s="87" t="s">
        <v>16560</v>
      </c>
      <c r="E8554" s="103">
        <v>3.51</v>
      </c>
    </row>
    <row r="8555" spans="2:5" ht="50.1" customHeight="1">
      <c r="B8555" s="100">
        <v>38092</v>
      </c>
      <c r="C8555" s="105" t="s">
        <v>18651</v>
      </c>
      <c r="D8555" s="87" t="s">
        <v>16560</v>
      </c>
      <c r="E8555" s="103">
        <v>1.57</v>
      </c>
    </row>
    <row r="8556" spans="2:5" ht="50.1" customHeight="1">
      <c r="B8556" s="100">
        <v>38093</v>
      </c>
      <c r="C8556" s="105" t="s">
        <v>18652</v>
      </c>
      <c r="D8556" s="87" t="s">
        <v>16560</v>
      </c>
      <c r="E8556" s="103">
        <v>1.62</v>
      </c>
    </row>
    <row r="8557" spans="2:5" ht="50.1" customHeight="1">
      <c r="B8557" s="100">
        <v>38096</v>
      </c>
      <c r="C8557" s="105" t="s">
        <v>18653</v>
      </c>
      <c r="D8557" s="87" t="s">
        <v>16560</v>
      </c>
      <c r="E8557" s="103">
        <v>3.77</v>
      </c>
    </row>
    <row r="8558" spans="2:5" ht="50.1" customHeight="1">
      <c r="B8558" s="100">
        <v>38094</v>
      </c>
      <c r="C8558" s="105" t="s">
        <v>18654</v>
      </c>
      <c r="D8558" s="87" t="s">
        <v>16560</v>
      </c>
      <c r="E8558" s="103">
        <v>1.99</v>
      </c>
    </row>
    <row r="8559" spans="2:5" ht="50.1" customHeight="1">
      <c r="B8559" s="100">
        <v>38097</v>
      </c>
      <c r="C8559" s="105" t="s">
        <v>18655</v>
      </c>
      <c r="D8559" s="87" t="s">
        <v>16560</v>
      </c>
      <c r="E8559" s="103">
        <v>4.05</v>
      </c>
    </row>
    <row r="8560" spans="2:5" ht="50.1" customHeight="1">
      <c r="B8560" s="100">
        <v>38098</v>
      </c>
      <c r="C8560" s="105" t="s">
        <v>18656</v>
      </c>
      <c r="D8560" s="87" t="s">
        <v>16560</v>
      </c>
      <c r="E8560" s="103">
        <v>4.05</v>
      </c>
    </row>
    <row r="8561" spans="2:5" ht="50.1" customHeight="1">
      <c r="B8561" s="100">
        <v>11186</v>
      </c>
      <c r="C8561" s="105" t="s">
        <v>18657</v>
      </c>
      <c r="D8561" s="87" t="s">
        <v>16555</v>
      </c>
      <c r="E8561" s="103">
        <v>236.97</v>
      </c>
    </row>
    <row r="8562" spans="2:5" ht="50.1" customHeight="1">
      <c r="B8562" s="100">
        <v>11558</v>
      </c>
      <c r="C8562" s="105" t="s">
        <v>18658</v>
      </c>
      <c r="D8562" s="87" t="s">
        <v>6335</v>
      </c>
      <c r="E8562" s="103">
        <v>10.029999999999999</v>
      </c>
    </row>
    <row r="8563" spans="2:5" ht="50.1" customHeight="1">
      <c r="B8563" s="100">
        <v>11557</v>
      </c>
      <c r="C8563" s="105" t="s">
        <v>18659</v>
      </c>
      <c r="D8563" s="87" t="s">
        <v>6335</v>
      </c>
      <c r="E8563" s="103">
        <v>25.4</v>
      </c>
    </row>
    <row r="8564" spans="2:5" ht="50.1" customHeight="1">
      <c r="B8564" s="100">
        <v>2759</v>
      </c>
      <c r="C8564" s="105" t="s">
        <v>18660</v>
      </c>
      <c r="D8564" s="87" t="s">
        <v>16560</v>
      </c>
      <c r="E8564" s="103">
        <v>4.8</v>
      </c>
    </row>
    <row r="8565" spans="2:5" ht="50.1" customHeight="1">
      <c r="B8565" s="100">
        <v>38124</v>
      </c>
      <c r="C8565" s="105" t="s">
        <v>18661</v>
      </c>
      <c r="D8565" s="87" t="s">
        <v>16560</v>
      </c>
      <c r="E8565" s="103">
        <v>22.29</v>
      </c>
    </row>
    <row r="8566" spans="2:5" ht="50.1" customHeight="1">
      <c r="B8566" s="100">
        <v>38380</v>
      </c>
      <c r="C8566" s="105" t="s">
        <v>18662</v>
      </c>
      <c r="D8566" s="87" t="s">
        <v>16560</v>
      </c>
      <c r="E8566" s="103">
        <v>19.53</v>
      </c>
    </row>
    <row r="8567" spans="2:5" ht="50.1" customHeight="1">
      <c r="B8567" s="100">
        <v>20059</v>
      </c>
      <c r="C8567" s="105" t="s">
        <v>18663</v>
      </c>
      <c r="D8567" s="87" t="s">
        <v>16560</v>
      </c>
      <c r="E8567" s="103">
        <v>14.56</v>
      </c>
    </row>
    <row r="8568" spans="2:5" ht="50.1" customHeight="1">
      <c r="B8568" s="100">
        <v>42429</v>
      </c>
      <c r="C8568" s="105" t="s">
        <v>18664</v>
      </c>
      <c r="D8568" s="87" t="s">
        <v>16560</v>
      </c>
      <c r="E8568" s="103">
        <v>3422.44</v>
      </c>
    </row>
    <row r="8569" spans="2:5" ht="50.1" customHeight="1">
      <c r="B8569" s="100">
        <v>38538</v>
      </c>
      <c r="C8569" s="105" t="s">
        <v>18665</v>
      </c>
      <c r="D8569" s="87" t="s">
        <v>16566</v>
      </c>
      <c r="E8569" s="103">
        <v>40</v>
      </c>
    </row>
    <row r="8570" spans="2:5" ht="50.1" customHeight="1">
      <c r="B8570" s="100">
        <v>38539</v>
      </c>
      <c r="C8570" s="105" t="s">
        <v>18666</v>
      </c>
      <c r="D8570" s="87" t="s">
        <v>16566</v>
      </c>
      <c r="E8570" s="103">
        <v>54.39</v>
      </c>
    </row>
    <row r="8571" spans="2:5" ht="50.1" customHeight="1">
      <c r="B8571" s="100">
        <v>38540</v>
      </c>
      <c r="C8571" s="105" t="s">
        <v>18667</v>
      </c>
      <c r="D8571" s="87" t="s">
        <v>16566</v>
      </c>
      <c r="E8571" s="103">
        <v>139.4</v>
      </c>
    </row>
    <row r="8572" spans="2:5" ht="50.1" customHeight="1">
      <c r="B8572" s="100">
        <v>38384</v>
      </c>
      <c r="C8572" s="105" t="s">
        <v>18668</v>
      </c>
      <c r="D8572" s="87" t="s">
        <v>16560</v>
      </c>
      <c r="E8572" s="103">
        <v>15.12</v>
      </c>
    </row>
    <row r="8573" spans="2:5" ht="50.1" customHeight="1">
      <c r="B8573" s="100">
        <v>13</v>
      </c>
      <c r="C8573" s="105" t="s">
        <v>18669</v>
      </c>
      <c r="D8573" s="87" t="s">
        <v>16617</v>
      </c>
      <c r="E8573" s="103">
        <v>11.93</v>
      </c>
    </row>
    <row r="8574" spans="2:5" ht="50.1" customHeight="1">
      <c r="B8574" s="100">
        <v>2762</v>
      </c>
      <c r="C8574" s="105" t="s">
        <v>18670</v>
      </c>
      <c r="D8574" s="87" t="s">
        <v>16566</v>
      </c>
      <c r="E8574" s="103">
        <v>6</v>
      </c>
    </row>
    <row r="8575" spans="2:5" ht="50.1" customHeight="1">
      <c r="B8575" s="100">
        <v>21142</v>
      </c>
      <c r="C8575" s="105" t="s">
        <v>18671</v>
      </c>
      <c r="D8575" s="87" t="s">
        <v>16560</v>
      </c>
      <c r="E8575" s="103">
        <v>17.670000000000002</v>
      </c>
    </row>
    <row r="8576" spans="2:5" ht="50.1" customHeight="1">
      <c r="B8576" s="100">
        <v>12865</v>
      </c>
      <c r="C8576" s="105" t="s">
        <v>18672</v>
      </c>
      <c r="D8576" s="87" t="s">
        <v>16557</v>
      </c>
      <c r="E8576" s="103">
        <v>15.21</v>
      </c>
    </row>
    <row r="8577" spans="2:5" ht="50.1" customHeight="1">
      <c r="B8577" s="100">
        <v>41074</v>
      </c>
      <c r="C8577" s="105" t="s">
        <v>18673</v>
      </c>
      <c r="D8577" s="87" t="s">
        <v>16746</v>
      </c>
      <c r="E8577" s="103">
        <v>2694.88</v>
      </c>
    </row>
    <row r="8578" spans="2:5" ht="50.1" customHeight="1">
      <c r="B8578" s="100">
        <v>4223</v>
      </c>
      <c r="C8578" s="105" t="s">
        <v>18674</v>
      </c>
      <c r="D8578" s="87" t="s">
        <v>6333</v>
      </c>
      <c r="E8578" s="103">
        <v>2.86</v>
      </c>
    </row>
    <row r="8579" spans="2:5" ht="50.1" customHeight="1">
      <c r="B8579" s="100">
        <v>37372</v>
      </c>
      <c r="C8579" s="105" t="s">
        <v>18675</v>
      </c>
      <c r="D8579" s="87" t="s">
        <v>16557</v>
      </c>
      <c r="E8579" s="103">
        <v>0.34</v>
      </c>
    </row>
    <row r="8580" spans="2:5" ht="50.1" customHeight="1">
      <c r="B8580" s="100">
        <v>40863</v>
      </c>
      <c r="C8580" s="105" t="s">
        <v>18676</v>
      </c>
      <c r="D8580" s="87" t="s">
        <v>16746</v>
      </c>
      <c r="E8580" s="103">
        <v>63.58</v>
      </c>
    </row>
    <row r="8581" spans="2:5" ht="50.1" customHeight="1">
      <c r="B8581" s="100">
        <v>38475</v>
      </c>
      <c r="C8581" s="105" t="s">
        <v>18677</v>
      </c>
      <c r="D8581" s="87" t="s">
        <v>16560</v>
      </c>
      <c r="E8581" s="103">
        <v>15.83</v>
      </c>
    </row>
    <row r="8582" spans="2:5" ht="50.1" customHeight="1">
      <c r="B8582" s="100">
        <v>38474</v>
      </c>
      <c r="C8582" s="105" t="s">
        <v>18678</v>
      </c>
      <c r="D8582" s="87" t="s">
        <v>16560</v>
      </c>
      <c r="E8582" s="103">
        <v>19.57</v>
      </c>
    </row>
    <row r="8583" spans="2:5" ht="50.1" customHeight="1">
      <c r="B8583" s="100">
        <v>10886</v>
      </c>
      <c r="C8583" s="105" t="s">
        <v>18679</v>
      </c>
      <c r="D8583" s="87" t="s">
        <v>16560</v>
      </c>
      <c r="E8583" s="103">
        <v>131.25</v>
      </c>
    </row>
    <row r="8584" spans="2:5" ht="50.1" customHeight="1">
      <c r="B8584" s="100">
        <v>10888</v>
      </c>
      <c r="C8584" s="105" t="s">
        <v>18680</v>
      </c>
      <c r="D8584" s="87" t="s">
        <v>16560</v>
      </c>
      <c r="E8584" s="103">
        <v>415.38</v>
      </c>
    </row>
    <row r="8585" spans="2:5" ht="50.1" customHeight="1">
      <c r="B8585" s="100">
        <v>10889</v>
      </c>
      <c r="C8585" s="105" t="s">
        <v>18681</v>
      </c>
      <c r="D8585" s="87" t="s">
        <v>16560</v>
      </c>
      <c r="E8585" s="103">
        <v>450</v>
      </c>
    </row>
    <row r="8586" spans="2:5" ht="50.1" customHeight="1">
      <c r="B8586" s="100">
        <v>10890</v>
      </c>
      <c r="C8586" s="105" t="s">
        <v>18682</v>
      </c>
      <c r="D8586" s="87" t="s">
        <v>16560</v>
      </c>
      <c r="E8586" s="103">
        <v>207.69</v>
      </c>
    </row>
    <row r="8587" spans="2:5" ht="50.1" customHeight="1">
      <c r="B8587" s="100">
        <v>10891</v>
      </c>
      <c r="C8587" s="105" t="s">
        <v>18683</v>
      </c>
      <c r="D8587" s="87" t="s">
        <v>16560</v>
      </c>
      <c r="E8587" s="103">
        <v>126.92</v>
      </c>
    </row>
    <row r="8588" spans="2:5" ht="50.1" customHeight="1">
      <c r="B8588" s="100">
        <v>10892</v>
      </c>
      <c r="C8588" s="105" t="s">
        <v>18684</v>
      </c>
      <c r="D8588" s="87" t="s">
        <v>16560</v>
      </c>
      <c r="E8588" s="103">
        <v>150</v>
      </c>
    </row>
    <row r="8589" spans="2:5" ht="50.1" customHeight="1">
      <c r="B8589" s="100">
        <v>20977</v>
      </c>
      <c r="C8589" s="105" t="s">
        <v>18685</v>
      </c>
      <c r="D8589" s="87" t="s">
        <v>16560</v>
      </c>
      <c r="E8589" s="103">
        <v>178.84</v>
      </c>
    </row>
    <row r="8590" spans="2:5" ht="50.1" customHeight="1">
      <c r="B8590" s="100">
        <v>3073</v>
      </c>
      <c r="C8590" s="105" t="s">
        <v>18686</v>
      </c>
      <c r="D8590" s="87" t="s">
        <v>16560</v>
      </c>
      <c r="E8590" s="103">
        <v>148.15</v>
      </c>
    </row>
    <row r="8591" spans="2:5" ht="50.1" customHeight="1">
      <c r="B8591" s="100">
        <v>3068</v>
      </c>
      <c r="C8591" s="105" t="s">
        <v>18687</v>
      </c>
      <c r="D8591" s="87" t="s">
        <v>16560</v>
      </c>
      <c r="E8591" s="103">
        <v>29.62</v>
      </c>
    </row>
    <row r="8592" spans="2:5" ht="50.1" customHeight="1">
      <c r="B8592" s="100">
        <v>3074</v>
      </c>
      <c r="C8592" s="105" t="s">
        <v>18688</v>
      </c>
      <c r="D8592" s="87" t="s">
        <v>16560</v>
      </c>
      <c r="E8592" s="103">
        <v>93.53</v>
      </c>
    </row>
    <row r="8593" spans="2:5" ht="50.1" customHeight="1">
      <c r="B8593" s="100">
        <v>3076</v>
      </c>
      <c r="C8593" s="105" t="s">
        <v>18689</v>
      </c>
      <c r="D8593" s="87" t="s">
        <v>16560</v>
      </c>
      <c r="E8593" s="103">
        <v>121.8</v>
      </c>
    </row>
    <row r="8594" spans="2:5" ht="50.1" customHeight="1">
      <c r="B8594" s="100">
        <v>3072</v>
      </c>
      <c r="C8594" s="105" t="s">
        <v>18690</v>
      </c>
      <c r="D8594" s="87" t="s">
        <v>16560</v>
      </c>
      <c r="E8594" s="103">
        <v>30.68</v>
      </c>
    </row>
    <row r="8595" spans="2:5" ht="50.1" customHeight="1">
      <c r="B8595" s="100">
        <v>3075</v>
      </c>
      <c r="C8595" s="105" t="s">
        <v>18691</v>
      </c>
      <c r="D8595" s="87" t="s">
        <v>16560</v>
      </c>
      <c r="E8595" s="103">
        <v>76.97</v>
      </c>
    </row>
    <row r="8596" spans="2:5" ht="50.1" customHeight="1">
      <c r="B8596" s="100">
        <v>10780</v>
      </c>
      <c r="C8596" s="105" t="s">
        <v>18692</v>
      </c>
      <c r="D8596" s="87" t="s">
        <v>16560</v>
      </c>
      <c r="E8596" s="103">
        <v>6.5</v>
      </c>
    </row>
    <row r="8597" spans="2:5" ht="50.1" customHeight="1">
      <c r="B8597" s="100">
        <v>10781</v>
      </c>
      <c r="C8597" s="105" t="s">
        <v>18693</v>
      </c>
      <c r="D8597" s="87" t="s">
        <v>16560</v>
      </c>
      <c r="E8597" s="103">
        <v>10.43</v>
      </c>
    </row>
    <row r="8598" spans="2:5" ht="50.1" customHeight="1">
      <c r="B8598" s="100">
        <v>20106</v>
      </c>
      <c r="C8598" s="105" t="s">
        <v>18694</v>
      </c>
      <c r="D8598" s="87" t="s">
        <v>16560</v>
      </c>
      <c r="E8598" s="103">
        <v>3.44</v>
      </c>
    </row>
    <row r="8599" spans="2:5" ht="50.1" customHeight="1">
      <c r="B8599" s="100">
        <v>20107</v>
      </c>
      <c r="C8599" s="105" t="s">
        <v>18695</v>
      </c>
      <c r="D8599" s="87" t="s">
        <v>16560</v>
      </c>
      <c r="E8599" s="103">
        <v>3.94</v>
      </c>
    </row>
    <row r="8600" spans="2:5" ht="50.1" customHeight="1">
      <c r="B8600" s="100">
        <v>20108</v>
      </c>
      <c r="C8600" s="105" t="s">
        <v>18696</v>
      </c>
      <c r="D8600" s="87" t="s">
        <v>16560</v>
      </c>
      <c r="E8600" s="103">
        <v>5.2</v>
      </c>
    </row>
    <row r="8601" spans="2:5" ht="50.1" customHeight="1">
      <c r="B8601" s="100">
        <v>20109</v>
      </c>
      <c r="C8601" s="105" t="s">
        <v>18697</v>
      </c>
      <c r="D8601" s="87" t="s">
        <v>16560</v>
      </c>
      <c r="E8601" s="103">
        <v>6.5</v>
      </c>
    </row>
    <row r="8602" spans="2:5" ht="50.1" customHeight="1">
      <c r="B8602" s="100">
        <v>34795</v>
      </c>
      <c r="C8602" s="105" t="s">
        <v>18698</v>
      </c>
      <c r="D8602" s="87" t="s">
        <v>16555</v>
      </c>
      <c r="E8602" s="103">
        <v>255.4</v>
      </c>
    </row>
    <row r="8603" spans="2:5" ht="50.1" customHeight="1">
      <c r="B8603" s="100">
        <v>34796</v>
      </c>
      <c r="C8603" s="105" t="s">
        <v>8956</v>
      </c>
      <c r="D8603" s="87" t="s">
        <v>16566</v>
      </c>
      <c r="E8603" s="103">
        <v>11.21</v>
      </c>
    </row>
    <row r="8604" spans="2:5" ht="50.1" customHeight="1">
      <c r="B8604" s="100">
        <v>11474</v>
      </c>
      <c r="C8604" s="105" t="s">
        <v>18699</v>
      </c>
      <c r="D8604" s="87" t="s">
        <v>16560</v>
      </c>
      <c r="E8604" s="103">
        <v>26.1</v>
      </c>
    </row>
    <row r="8605" spans="2:5" ht="50.1" customHeight="1">
      <c r="B8605" s="100">
        <v>11470</v>
      </c>
      <c r="C8605" s="105" t="s">
        <v>18700</v>
      </c>
      <c r="D8605" s="87" t="s">
        <v>16560</v>
      </c>
      <c r="E8605" s="103">
        <v>17.09</v>
      </c>
    </row>
    <row r="8606" spans="2:5" ht="50.1" customHeight="1">
      <c r="B8606" s="100">
        <v>11480</v>
      </c>
      <c r="C8606" s="105" t="s">
        <v>18701</v>
      </c>
      <c r="D8606" s="87" t="s">
        <v>6337</v>
      </c>
      <c r="E8606" s="103">
        <v>42.68</v>
      </c>
    </row>
    <row r="8607" spans="2:5" ht="50.1" customHeight="1">
      <c r="B8607" s="100">
        <v>38154</v>
      </c>
      <c r="C8607" s="105" t="s">
        <v>18702</v>
      </c>
      <c r="D8607" s="87" t="s">
        <v>6337</v>
      </c>
      <c r="E8607" s="103">
        <v>26.72</v>
      </c>
    </row>
    <row r="8608" spans="2:5" ht="50.1" customHeight="1">
      <c r="B8608" s="100">
        <v>11482</v>
      </c>
      <c r="C8608" s="105" t="s">
        <v>18703</v>
      </c>
      <c r="D8608" s="87" t="s">
        <v>6337</v>
      </c>
      <c r="E8608" s="103">
        <v>38.770000000000003</v>
      </c>
    </row>
    <row r="8609" spans="2:5" ht="50.1" customHeight="1">
      <c r="B8609" s="100">
        <v>3084</v>
      </c>
      <c r="C8609" s="105" t="s">
        <v>18704</v>
      </c>
      <c r="D8609" s="87" t="s">
        <v>6337</v>
      </c>
      <c r="E8609" s="103">
        <v>49.84</v>
      </c>
    </row>
    <row r="8610" spans="2:5" ht="50.1" customHeight="1">
      <c r="B8610" s="100">
        <v>3103</v>
      </c>
      <c r="C8610" s="105" t="s">
        <v>18705</v>
      </c>
      <c r="D8610" s="87" t="s">
        <v>16560</v>
      </c>
      <c r="E8610" s="103">
        <v>44.55</v>
      </c>
    </row>
    <row r="8611" spans="2:5" ht="50.1" customHeight="1">
      <c r="B8611" s="100">
        <v>11481</v>
      </c>
      <c r="C8611" s="105" t="s">
        <v>18706</v>
      </c>
      <c r="D8611" s="87" t="s">
        <v>16560</v>
      </c>
      <c r="E8611" s="103">
        <v>13.44</v>
      </c>
    </row>
    <row r="8612" spans="2:5" ht="50.1" customHeight="1">
      <c r="B8612" s="100">
        <v>3097</v>
      </c>
      <c r="C8612" s="105" t="s">
        <v>18707</v>
      </c>
      <c r="D8612" s="87" t="s">
        <v>6337</v>
      </c>
      <c r="E8612" s="103">
        <v>27.61</v>
      </c>
    </row>
    <row r="8613" spans="2:5" ht="50.1" customHeight="1">
      <c r="B8613" s="100">
        <v>38153</v>
      </c>
      <c r="C8613" s="105" t="s">
        <v>18708</v>
      </c>
      <c r="D8613" s="87" t="s">
        <v>6337</v>
      </c>
      <c r="E8613" s="103">
        <v>25.32</v>
      </c>
    </row>
    <row r="8614" spans="2:5" ht="50.1" customHeight="1">
      <c r="B8614" s="100">
        <v>3099</v>
      </c>
      <c r="C8614" s="105" t="s">
        <v>18709</v>
      </c>
      <c r="D8614" s="87" t="s">
        <v>6337</v>
      </c>
      <c r="E8614" s="103">
        <v>44.16</v>
      </c>
    </row>
    <row r="8615" spans="2:5" ht="50.1" customHeight="1">
      <c r="B8615" s="100">
        <v>3080</v>
      </c>
      <c r="C8615" s="105" t="s">
        <v>18710</v>
      </c>
      <c r="D8615" s="87" t="s">
        <v>6337</v>
      </c>
      <c r="E8615" s="103">
        <v>36.9</v>
      </c>
    </row>
    <row r="8616" spans="2:5" ht="50.1" customHeight="1">
      <c r="B8616" s="100">
        <v>3081</v>
      </c>
      <c r="C8616" s="105" t="s">
        <v>18711</v>
      </c>
      <c r="D8616" s="87" t="s">
        <v>6337</v>
      </c>
      <c r="E8616" s="103">
        <v>55.84</v>
      </c>
    </row>
    <row r="8617" spans="2:5" ht="50.1" customHeight="1">
      <c r="B8617" s="100">
        <v>38151</v>
      </c>
      <c r="C8617" s="105" t="s">
        <v>18712</v>
      </c>
      <c r="D8617" s="87" t="s">
        <v>6337</v>
      </c>
      <c r="E8617" s="103">
        <v>34.96</v>
      </c>
    </row>
    <row r="8618" spans="2:5" ht="50.1" customHeight="1">
      <c r="B8618" s="100">
        <v>11479</v>
      </c>
      <c r="C8618" s="105" t="s">
        <v>18713</v>
      </c>
      <c r="D8618" s="87" t="s">
        <v>16560</v>
      </c>
      <c r="E8618" s="103">
        <v>20.329999999999998</v>
      </c>
    </row>
    <row r="8619" spans="2:5" ht="50.1" customHeight="1">
      <c r="B8619" s="100">
        <v>38152</v>
      </c>
      <c r="C8619" s="105" t="s">
        <v>18714</v>
      </c>
      <c r="D8619" s="87" t="s">
        <v>6337</v>
      </c>
      <c r="E8619" s="103">
        <v>50.6</v>
      </c>
    </row>
    <row r="8620" spans="2:5" ht="50.1" customHeight="1">
      <c r="B8620" s="100">
        <v>11478</v>
      </c>
      <c r="C8620" s="105" t="s">
        <v>18715</v>
      </c>
      <c r="D8620" s="87" t="s">
        <v>16560</v>
      </c>
      <c r="E8620" s="103">
        <v>35.659999999999997</v>
      </c>
    </row>
    <row r="8621" spans="2:5" ht="50.1" customHeight="1">
      <c r="B8621" s="100">
        <v>3090</v>
      </c>
      <c r="C8621" s="105" t="s">
        <v>18716</v>
      </c>
      <c r="D8621" s="87" t="s">
        <v>6337</v>
      </c>
      <c r="E8621" s="103">
        <v>29.83</v>
      </c>
    </row>
    <row r="8622" spans="2:5" ht="50.1" customHeight="1">
      <c r="B8622" s="100">
        <v>3093</v>
      </c>
      <c r="C8622" s="105" t="s">
        <v>18717</v>
      </c>
      <c r="D8622" s="87" t="s">
        <v>6337</v>
      </c>
      <c r="E8622" s="103">
        <v>49.58</v>
      </c>
    </row>
    <row r="8623" spans="2:5" ht="50.1" customHeight="1">
      <c r="B8623" s="100">
        <v>11476</v>
      </c>
      <c r="C8623" s="105" t="s">
        <v>18718</v>
      </c>
      <c r="D8623" s="87" t="s">
        <v>16560</v>
      </c>
      <c r="E8623" s="103">
        <v>21.37</v>
      </c>
    </row>
    <row r="8624" spans="2:5" ht="50.1" customHeight="1">
      <c r="B8624" s="100">
        <v>3082</v>
      </c>
      <c r="C8624" s="105" t="s">
        <v>18719</v>
      </c>
      <c r="D8624" s="87" t="s">
        <v>6337</v>
      </c>
      <c r="E8624" s="103">
        <v>34.51</v>
      </c>
    </row>
    <row r="8625" spans="2:5" ht="50.1" customHeight="1">
      <c r="B8625" s="100">
        <v>11484</v>
      </c>
      <c r="C8625" s="105" t="s">
        <v>18720</v>
      </c>
      <c r="D8625" s="87" t="s">
        <v>16560</v>
      </c>
      <c r="E8625" s="103">
        <v>24.62</v>
      </c>
    </row>
    <row r="8626" spans="2:5" ht="50.1" customHeight="1">
      <c r="B8626" s="100">
        <v>38155</v>
      </c>
      <c r="C8626" s="105" t="s">
        <v>18721</v>
      </c>
      <c r="D8626" s="87" t="s">
        <v>16560</v>
      </c>
      <c r="E8626" s="103">
        <v>33.57</v>
      </c>
    </row>
    <row r="8627" spans="2:5" ht="50.1" customHeight="1">
      <c r="B8627" s="100">
        <v>11468</v>
      </c>
      <c r="C8627" s="105" t="s">
        <v>18722</v>
      </c>
      <c r="D8627" s="87" t="s">
        <v>16560</v>
      </c>
      <c r="E8627" s="103">
        <v>7.53</v>
      </c>
    </row>
    <row r="8628" spans="2:5" ht="50.1" customHeight="1">
      <c r="B8628" s="100">
        <v>11469</v>
      </c>
      <c r="C8628" s="105" t="s">
        <v>18723</v>
      </c>
      <c r="D8628" s="87" t="s">
        <v>16560</v>
      </c>
      <c r="E8628" s="103">
        <v>8.99</v>
      </c>
    </row>
    <row r="8629" spans="2:5" ht="50.1" customHeight="1">
      <c r="B8629" s="100">
        <v>11477</v>
      </c>
      <c r="C8629" s="105" t="s">
        <v>18724</v>
      </c>
      <c r="D8629" s="87" t="s">
        <v>6337</v>
      </c>
      <c r="E8629" s="103">
        <v>40.89</v>
      </c>
    </row>
    <row r="8630" spans="2:5" ht="50.1" customHeight="1">
      <c r="B8630" s="100">
        <v>40311</v>
      </c>
      <c r="C8630" s="105" t="s">
        <v>18725</v>
      </c>
      <c r="D8630" s="87" t="s">
        <v>6337</v>
      </c>
      <c r="E8630" s="103">
        <v>39.49</v>
      </c>
    </row>
    <row r="8631" spans="2:5" ht="50.1" customHeight="1">
      <c r="B8631" s="100">
        <v>38165</v>
      </c>
      <c r="C8631" s="105" t="s">
        <v>18726</v>
      </c>
      <c r="D8631" s="87" t="s">
        <v>6337</v>
      </c>
      <c r="E8631" s="103">
        <v>48.28</v>
      </c>
    </row>
    <row r="8632" spans="2:5" ht="50.1" customHeight="1">
      <c r="B8632" s="100">
        <v>3096</v>
      </c>
      <c r="C8632" s="105" t="s">
        <v>18727</v>
      </c>
      <c r="D8632" s="87" t="s">
        <v>6337</v>
      </c>
      <c r="E8632" s="103">
        <v>22.7</v>
      </c>
    </row>
    <row r="8633" spans="2:5" ht="50.1" customHeight="1">
      <c r="B8633" s="100">
        <v>11456</v>
      </c>
      <c r="C8633" s="105" t="s">
        <v>18728</v>
      </c>
      <c r="D8633" s="87" t="s">
        <v>16560</v>
      </c>
      <c r="E8633" s="103">
        <v>10.7</v>
      </c>
    </row>
    <row r="8634" spans="2:5" ht="50.1" customHeight="1">
      <c r="B8634" s="100">
        <v>3119</v>
      </c>
      <c r="C8634" s="105" t="s">
        <v>18729</v>
      </c>
      <c r="D8634" s="87" t="s">
        <v>16560</v>
      </c>
      <c r="E8634" s="103">
        <v>1.59</v>
      </c>
    </row>
    <row r="8635" spans="2:5" ht="50.1" customHeight="1">
      <c r="B8635" s="100">
        <v>3122</v>
      </c>
      <c r="C8635" s="105" t="s">
        <v>18730</v>
      </c>
      <c r="D8635" s="87" t="s">
        <v>16560</v>
      </c>
      <c r="E8635" s="103">
        <v>2.23</v>
      </c>
    </row>
    <row r="8636" spans="2:5" ht="50.1" customHeight="1">
      <c r="B8636" s="100">
        <v>3121</v>
      </c>
      <c r="C8636" s="105" t="s">
        <v>18731</v>
      </c>
      <c r="D8636" s="87" t="s">
        <v>16560</v>
      </c>
      <c r="E8636" s="103">
        <v>3.46</v>
      </c>
    </row>
    <row r="8637" spans="2:5" ht="50.1" customHeight="1">
      <c r="B8637" s="100">
        <v>3120</v>
      </c>
      <c r="C8637" s="105" t="s">
        <v>18732</v>
      </c>
      <c r="D8637" s="87" t="s">
        <v>16560</v>
      </c>
      <c r="E8637" s="103">
        <v>5.47</v>
      </c>
    </row>
    <row r="8638" spans="2:5" ht="50.1" customHeight="1">
      <c r="B8638" s="100">
        <v>11455</v>
      </c>
      <c r="C8638" s="105" t="s">
        <v>18733</v>
      </c>
      <c r="D8638" s="87" t="s">
        <v>16560</v>
      </c>
      <c r="E8638" s="103">
        <v>7.66</v>
      </c>
    </row>
    <row r="8639" spans="2:5" ht="50.1" customHeight="1">
      <c r="B8639" s="100">
        <v>3111</v>
      </c>
      <c r="C8639" s="105" t="s">
        <v>18734</v>
      </c>
      <c r="D8639" s="87" t="s">
        <v>16560</v>
      </c>
      <c r="E8639" s="103">
        <v>18.350000000000001</v>
      </c>
    </row>
    <row r="8640" spans="2:5" ht="50.1" customHeight="1">
      <c r="B8640" s="100">
        <v>3108</v>
      </c>
      <c r="C8640" s="105" t="s">
        <v>18735</v>
      </c>
      <c r="D8640" s="87" t="s">
        <v>16560</v>
      </c>
      <c r="E8640" s="103">
        <v>19.25</v>
      </c>
    </row>
    <row r="8641" spans="2:5" ht="50.1" customHeight="1">
      <c r="B8641" s="100">
        <v>3105</v>
      </c>
      <c r="C8641" s="105" t="s">
        <v>18736</v>
      </c>
      <c r="D8641" s="87" t="s">
        <v>16560</v>
      </c>
      <c r="E8641" s="103">
        <v>29.91</v>
      </c>
    </row>
    <row r="8642" spans="2:5" ht="50.1" customHeight="1">
      <c r="B8642" s="100">
        <v>38178</v>
      </c>
      <c r="C8642" s="105" t="s">
        <v>18737</v>
      </c>
      <c r="D8642" s="87" t="s">
        <v>16560</v>
      </c>
      <c r="E8642" s="103">
        <v>19.55</v>
      </c>
    </row>
    <row r="8643" spans="2:5" ht="50.1" customHeight="1">
      <c r="B8643" s="100">
        <v>11458</v>
      </c>
      <c r="C8643" s="105" t="s">
        <v>18738</v>
      </c>
      <c r="D8643" s="87" t="s">
        <v>16560</v>
      </c>
      <c r="E8643" s="103">
        <v>17.13</v>
      </c>
    </row>
    <row r="8644" spans="2:5" ht="50.1" customHeight="1">
      <c r="B8644" s="100">
        <v>42481</v>
      </c>
      <c r="C8644" s="105" t="s">
        <v>18739</v>
      </c>
      <c r="D8644" s="87" t="s">
        <v>16555</v>
      </c>
      <c r="E8644" s="103">
        <v>14.04</v>
      </c>
    </row>
    <row r="8645" spans="2:5" ht="50.1" customHeight="1">
      <c r="B8645" s="100">
        <v>43458</v>
      </c>
      <c r="C8645" s="105" t="s">
        <v>22410</v>
      </c>
      <c r="D8645" s="87" t="s">
        <v>16557</v>
      </c>
      <c r="E8645" s="103">
        <v>0.04</v>
      </c>
    </row>
    <row r="8646" spans="2:5" ht="50.1" customHeight="1">
      <c r="B8646" s="100">
        <v>43470</v>
      </c>
      <c r="C8646" s="105" t="s">
        <v>22411</v>
      </c>
      <c r="D8646" s="87" t="s">
        <v>16746</v>
      </c>
      <c r="E8646" s="103">
        <v>7.37</v>
      </c>
    </row>
    <row r="8647" spans="2:5" ht="50.1" customHeight="1">
      <c r="B8647" s="100">
        <v>43459</v>
      </c>
      <c r="C8647" s="105" t="s">
        <v>22412</v>
      </c>
      <c r="D8647" s="87" t="s">
        <v>16557</v>
      </c>
      <c r="E8647" s="103">
        <v>0.34</v>
      </c>
    </row>
    <row r="8648" spans="2:5" ht="50.1" customHeight="1">
      <c r="B8648" s="100">
        <v>43471</v>
      </c>
      <c r="C8648" s="105" t="s">
        <v>22413</v>
      </c>
      <c r="D8648" s="87" t="s">
        <v>16746</v>
      </c>
      <c r="E8648" s="103">
        <v>64.61</v>
      </c>
    </row>
    <row r="8649" spans="2:5" ht="50.1" customHeight="1">
      <c r="B8649" s="100">
        <v>43460</v>
      </c>
      <c r="C8649" s="105" t="s">
        <v>22414</v>
      </c>
      <c r="D8649" s="87" t="s">
        <v>16557</v>
      </c>
      <c r="E8649" s="103">
        <v>0.55000000000000004</v>
      </c>
    </row>
    <row r="8650" spans="2:5" ht="50.1" customHeight="1">
      <c r="B8650" s="100">
        <v>43472</v>
      </c>
      <c r="C8650" s="105" t="s">
        <v>22415</v>
      </c>
      <c r="D8650" s="87" t="s">
        <v>16746</v>
      </c>
      <c r="E8650" s="103">
        <v>103.26</v>
      </c>
    </row>
    <row r="8651" spans="2:5" ht="50.1" customHeight="1">
      <c r="B8651" s="100">
        <v>43461</v>
      </c>
      <c r="C8651" s="105" t="s">
        <v>22416</v>
      </c>
      <c r="D8651" s="87" t="s">
        <v>16557</v>
      </c>
      <c r="E8651" s="103">
        <v>0.24</v>
      </c>
    </row>
    <row r="8652" spans="2:5" ht="50.1" customHeight="1">
      <c r="B8652" s="100">
        <v>43473</v>
      </c>
      <c r="C8652" s="105" t="s">
        <v>22417</v>
      </c>
      <c r="D8652" s="87" t="s">
        <v>16746</v>
      </c>
      <c r="E8652" s="103">
        <v>45.84</v>
      </c>
    </row>
    <row r="8653" spans="2:5" ht="50.1" customHeight="1">
      <c r="B8653" s="100">
        <v>43475</v>
      </c>
      <c r="C8653" s="105" t="s">
        <v>22418</v>
      </c>
      <c r="D8653" s="87" t="s">
        <v>16746</v>
      </c>
      <c r="E8653" s="103">
        <v>14.2</v>
      </c>
    </row>
    <row r="8654" spans="2:5" ht="50.1" customHeight="1">
      <c r="B8654" s="100">
        <v>43463</v>
      </c>
      <c r="C8654" s="105" t="s">
        <v>22418</v>
      </c>
      <c r="D8654" s="87" t="s">
        <v>16557</v>
      </c>
      <c r="E8654" s="103">
        <v>0.08</v>
      </c>
    </row>
    <row r="8655" spans="2:5" ht="50.1" customHeight="1">
      <c r="B8655" s="100">
        <v>43462</v>
      </c>
      <c r="C8655" s="105" t="s">
        <v>22419</v>
      </c>
      <c r="D8655" s="87" t="s">
        <v>16557</v>
      </c>
      <c r="E8655" s="103">
        <v>0.01</v>
      </c>
    </row>
    <row r="8656" spans="2:5" ht="50.1" customHeight="1">
      <c r="B8656" s="100">
        <v>43474</v>
      </c>
      <c r="C8656" s="105" t="s">
        <v>22420</v>
      </c>
      <c r="D8656" s="87" t="s">
        <v>16746</v>
      </c>
      <c r="E8656" s="103">
        <v>1.46</v>
      </c>
    </row>
    <row r="8657" spans="2:5" ht="50.1" customHeight="1">
      <c r="B8657" s="100">
        <v>43464</v>
      </c>
      <c r="C8657" s="105" t="s">
        <v>22421</v>
      </c>
      <c r="D8657" s="87" t="s">
        <v>16557</v>
      </c>
      <c r="E8657" s="103">
        <v>0.01</v>
      </c>
    </row>
    <row r="8658" spans="2:5" ht="50.1" customHeight="1">
      <c r="B8658" s="100">
        <v>43476</v>
      </c>
      <c r="C8658" s="105" t="s">
        <v>22422</v>
      </c>
      <c r="D8658" s="87" t="s">
        <v>16746</v>
      </c>
      <c r="E8658" s="103">
        <v>0.01</v>
      </c>
    </row>
    <row r="8659" spans="2:5" ht="50.1" customHeight="1">
      <c r="B8659" s="100">
        <v>43465</v>
      </c>
      <c r="C8659" s="105" t="s">
        <v>22423</v>
      </c>
      <c r="D8659" s="87" t="s">
        <v>16557</v>
      </c>
      <c r="E8659" s="103">
        <v>0.48</v>
      </c>
    </row>
    <row r="8660" spans="2:5" ht="50.1" customHeight="1">
      <c r="B8660" s="100">
        <v>43477</v>
      </c>
      <c r="C8660" s="105" t="s">
        <v>22424</v>
      </c>
      <c r="D8660" s="87" t="s">
        <v>16746</v>
      </c>
      <c r="E8660" s="103">
        <v>91.21</v>
      </c>
    </row>
    <row r="8661" spans="2:5" ht="50.1" customHeight="1">
      <c r="B8661" s="100">
        <v>43466</v>
      </c>
      <c r="C8661" s="105" t="s">
        <v>22425</v>
      </c>
      <c r="D8661" s="87" t="s">
        <v>16557</v>
      </c>
      <c r="E8661" s="103">
        <v>1.1599999999999999</v>
      </c>
    </row>
    <row r="8662" spans="2:5" ht="50.1" customHeight="1">
      <c r="B8662" s="100">
        <v>43478</v>
      </c>
      <c r="C8662" s="105" t="s">
        <v>22426</v>
      </c>
      <c r="D8662" s="87" t="s">
        <v>16746</v>
      </c>
      <c r="E8662" s="103">
        <v>219.5</v>
      </c>
    </row>
    <row r="8663" spans="2:5" ht="50.1" customHeight="1">
      <c r="B8663" s="100">
        <v>43467</v>
      </c>
      <c r="C8663" s="105" t="s">
        <v>22427</v>
      </c>
      <c r="D8663" s="87" t="s">
        <v>16557</v>
      </c>
      <c r="E8663" s="103">
        <v>0.34</v>
      </c>
    </row>
    <row r="8664" spans="2:5" ht="50.1" customHeight="1">
      <c r="B8664" s="100">
        <v>43479</v>
      </c>
      <c r="C8664" s="105" t="s">
        <v>22428</v>
      </c>
      <c r="D8664" s="87" t="s">
        <v>16746</v>
      </c>
      <c r="E8664" s="103">
        <v>64.08</v>
      </c>
    </row>
    <row r="8665" spans="2:5" ht="50.1" customHeight="1">
      <c r="B8665" s="100">
        <v>43468</v>
      </c>
      <c r="C8665" s="105" t="s">
        <v>22429</v>
      </c>
      <c r="D8665" s="87" t="s">
        <v>16557</v>
      </c>
      <c r="E8665" s="103">
        <v>0.82</v>
      </c>
    </row>
    <row r="8666" spans="2:5" ht="50.1" customHeight="1">
      <c r="B8666" s="100">
        <v>43480</v>
      </c>
      <c r="C8666" s="105" t="s">
        <v>22430</v>
      </c>
      <c r="D8666" s="87" t="s">
        <v>16746</v>
      </c>
      <c r="E8666" s="103">
        <v>155.5</v>
      </c>
    </row>
    <row r="8667" spans="2:5" ht="50.1" customHeight="1">
      <c r="B8667" s="100">
        <v>43469</v>
      </c>
      <c r="C8667" s="105" t="s">
        <v>22431</v>
      </c>
      <c r="D8667" s="87" t="s">
        <v>16557</v>
      </c>
      <c r="E8667" s="103">
        <v>0.05</v>
      </c>
    </row>
    <row r="8668" spans="2:5" ht="50.1" customHeight="1">
      <c r="B8668" s="100">
        <v>43481</v>
      </c>
      <c r="C8668" s="105" t="s">
        <v>22432</v>
      </c>
      <c r="D8668" s="87" t="s">
        <v>16746</v>
      </c>
      <c r="E8668" s="103">
        <v>10.25</v>
      </c>
    </row>
    <row r="8669" spans="2:5" ht="50.1" customHeight="1">
      <c r="B8669" s="100">
        <v>11461</v>
      </c>
      <c r="C8669" s="105" t="s">
        <v>18740</v>
      </c>
      <c r="D8669" s="87" t="s">
        <v>16560</v>
      </c>
      <c r="E8669" s="103">
        <v>4.34</v>
      </c>
    </row>
    <row r="8670" spans="2:5" ht="50.1" customHeight="1">
      <c r="B8670" s="100">
        <v>3106</v>
      </c>
      <c r="C8670" s="105" t="s">
        <v>18741</v>
      </c>
      <c r="D8670" s="87" t="s">
        <v>16560</v>
      </c>
      <c r="E8670" s="103">
        <v>3.3</v>
      </c>
    </row>
    <row r="8671" spans="2:5" ht="50.1" customHeight="1">
      <c r="B8671" s="100">
        <v>3107</v>
      </c>
      <c r="C8671" s="105" t="s">
        <v>18742</v>
      </c>
      <c r="D8671" s="87" t="s">
        <v>16560</v>
      </c>
      <c r="E8671" s="103">
        <v>2.78</v>
      </c>
    </row>
    <row r="8672" spans="2:5" ht="50.1" customHeight="1">
      <c r="B8672" s="100">
        <v>25951</v>
      </c>
      <c r="C8672" s="105" t="s">
        <v>18743</v>
      </c>
      <c r="D8672" s="87" t="s">
        <v>16617</v>
      </c>
      <c r="E8672" s="103">
        <v>1.7</v>
      </c>
    </row>
    <row r="8673" spans="2:5" ht="50.1" customHeight="1">
      <c r="B8673" s="100">
        <v>3123</v>
      </c>
      <c r="C8673" s="105" t="s">
        <v>18744</v>
      </c>
      <c r="D8673" s="87" t="s">
        <v>16617</v>
      </c>
      <c r="E8673" s="103">
        <v>1.59</v>
      </c>
    </row>
    <row r="8674" spans="2:5" ht="50.1" customHeight="1">
      <c r="B8674" s="100">
        <v>38125</v>
      </c>
      <c r="C8674" s="105" t="s">
        <v>18745</v>
      </c>
      <c r="D8674" s="87" t="s">
        <v>16617</v>
      </c>
      <c r="E8674" s="103">
        <v>0.68</v>
      </c>
    </row>
    <row r="8675" spans="2:5" ht="50.1" customHeight="1">
      <c r="B8675" s="100">
        <v>39014</v>
      </c>
      <c r="C8675" s="105" t="s">
        <v>18746</v>
      </c>
      <c r="D8675" s="87" t="s">
        <v>16617</v>
      </c>
      <c r="E8675" s="103">
        <v>12.5</v>
      </c>
    </row>
    <row r="8676" spans="2:5" ht="50.1" customHeight="1">
      <c r="B8676" s="100">
        <v>11894</v>
      </c>
      <c r="C8676" s="105" t="s">
        <v>18747</v>
      </c>
      <c r="D8676" s="87" t="s">
        <v>16560</v>
      </c>
      <c r="E8676" s="103">
        <v>549.49</v>
      </c>
    </row>
    <row r="8677" spans="2:5" ht="50.1" customHeight="1">
      <c r="B8677" s="100">
        <v>39365</v>
      </c>
      <c r="C8677" s="105" t="s">
        <v>18748</v>
      </c>
      <c r="D8677" s="87" t="s">
        <v>16560</v>
      </c>
      <c r="E8677" s="103">
        <v>904.64</v>
      </c>
    </row>
    <row r="8678" spans="2:5" ht="50.1" customHeight="1">
      <c r="B8678" s="100">
        <v>39366</v>
      </c>
      <c r="C8678" s="105" t="s">
        <v>18749</v>
      </c>
      <c r="D8678" s="87" t="s">
        <v>16560</v>
      </c>
      <c r="E8678" s="103">
        <v>2316.2600000000002</v>
      </c>
    </row>
    <row r="8679" spans="2:5" ht="50.1" customHeight="1">
      <c r="B8679" s="100">
        <v>39367</v>
      </c>
      <c r="C8679" s="105" t="s">
        <v>18750</v>
      </c>
      <c r="D8679" s="87" t="s">
        <v>16560</v>
      </c>
      <c r="E8679" s="103">
        <v>3165.9</v>
      </c>
    </row>
    <row r="8680" spans="2:5" ht="50.1" customHeight="1">
      <c r="B8680" s="100">
        <v>37394</v>
      </c>
      <c r="C8680" s="105" t="s">
        <v>18751</v>
      </c>
      <c r="D8680" s="87" t="s">
        <v>18752</v>
      </c>
      <c r="E8680" s="103">
        <v>46.64</v>
      </c>
    </row>
    <row r="8681" spans="2:5" ht="50.1" customHeight="1">
      <c r="B8681" s="100">
        <v>14146</v>
      </c>
      <c r="C8681" s="105" t="s">
        <v>18753</v>
      </c>
      <c r="D8681" s="87" t="s">
        <v>18752</v>
      </c>
      <c r="E8681" s="103">
        <v>75</v>
      </c>
    </row>
    <row r="8682" spans="2:5" ht="50.1" customHeight="1">
      <c r="B8682" s="100">
        <v>38134</v>
      </c>
      <c r="C8682" s="105" t="s">
        <v>18754</v>
      </c>
      <c r="D8682" s="87" t="s">
        <v>16617</v>
      </c>
      <c r="E8682" s="103">
        <v>43.41</v>
      </c>
    </row>
    <row r="8683" spans="2:5" ht="50.1" customHeight="1">
      <c r="B8683" s="100">
        <v>38132</v>
      </c>
      <c r="C8683" s="105" t="s">
        <v>18755</v>
      </c>
      <c r="D8683" s="87" t="s">
        <v>16617</v>
      </c>
      <c r="E8683" s="103">
        <v>44.27</v>
      </c>
    </row>
    <row r="8684" spans="2:5" ht="50.1" customHeight="1">
      <c r="B8684" s="100">
        <v>38133</v>
      </c>
      <c r="C8684" s="105" t="s">
        <v>18756</v>
      </c>
      <c r="D8684" s="87" t="s">
        <v>16617</v>
      </c>
      <c r="E8684" s="103">
        <v>42.82</v>
      </c>
    </row>
    <row r="8685" spans="2:5" ht="50.1" customHeight="1">
      <c r="B8685" s="100">
        <v>938</v>
      </c>
      <c r="C8685" s="105" t="s">
        <v>18757</v>
      </c>
      <c r="D8685" s="87" t="s">
        <v>16566</v>
      </c>
      <c r="E8685" s="103">
        <v>0.68</v>
      </c>
    </row>
    <row r="8686" spans="2:5" ht="50.1" customHeight="1">
      <c r="B8686" s="100">
        <v>937</v>
      </c>
      <c r="C8686" s="105" t="s">
        <v>18758</v>
      </c>
      <c r="D8686" s="87" t="s">
        <v>16566</v>
      </c>
      <c r="E8686" s="103">
        <v>4.2300000000000004</v>
      </c>
    </row>
    <row r="8687" spans="2:5" ht="50.1" customHeight="1">
      <c r="B8687" s="100">
        <v>939</v>
      </c>
      <c r="C8687" s="105" t="s">
        <v>18759</v>
      </c>
      <c r="D8687" s="87" t="s">
        <v>16566</v>
      </c>
      <c r="E8687" s="103">
        <v>1.0900000000000001</v>
      </c>
    </row>
    <row r="8688" spans="2:5" ht="50.1" customHeight="1">
      <c r="B8688" s="100">
        <v>944</v>
      </c>
      <c r="C8688" s="105" t="s">
        <v>18760</v>
      </c>
      <c r="D8688" s="87" t="s">
        <v>16566</v>
      </c>
      <c r="E8688" s="103">
        <v>1.87</v>
      </c>
    </row>
    <row r="8689" spans="2:5" ht="50.1" customHeight="1">
      <c r="B8689" s="100">
        <v>940</v>
      </c>
      <c r="C8689" s="105" t="s">
        <v>18761</v>
      </c>
      <c r="D8689" s="87" t="s">
        <v>16566</v>
      </c>
      <c r="E8689" s="103">
        <v>2.58</v>
      </c>
    </row>
    <row r="8690" spans="2:5" ht="50.1" customHeight="1">
      <c r="B8690" s="100">
        <v>936</v>
      </c>
      <c r="C8690" s="105" t="s">
        <v>18762</v>
      </c>
      <c r="D8690" s="87" t="s">
        <v>16566</v>
      </c>
      <c r="E8690" s="103">
        <v>0.79</v>
      </c>
    </row>
    <row r="8691" spans="2:5" ht="50.1" customHeight="1">
      <c r="B8691" s="100">
        <v>935</v>
      </c>
      <c r="C8691" s="105" t="s">
        <v>18763</v>
      </c>
      <c r="D8691" s="87" t="s">
        <v>16566</v>
      </c>
      <c r="E8691" s="103">
        <v>0.6</v>
      </c>
    </row>
    <row r="8692" spans="2:5" ht="50.1" customHeight="1">
      <c r="B8692" s="100">
        <v>406</v>
      </c>
      <c r="C8692" s="105" t="s">
        <v>18764</v>
      </c>
      <c r="D8692" s="87" t="s">
        <v>16560</v>
      </c>
      <c r="E8692" s="103">
        <v>55.11</v>
      </c>
    </row>
    <row r="8693" spans="2:5" ht="50.1" customHeight="1">
      <c r="B8693" s="100">
        <v>42529</v>
      </c>
      <c r="C8693" s="105" t="s">
        <v>18765</v>
      </c>
      <c r="D8693" s="87" t="s">
        <v>16566</v>
      </c>
      <c r="E8693" s="103">
        <v>0.88</v>
      </c>
    </row>
    <row r="8694" spans="2:5" ht="50.1" customHeight="1">
      <c r="B8694" s="100">
        <v>39634</v>
      </c>
      <c r="C8694" s="105" t="s">
        <v>18766</v>
      </c>
      <c r="D8694" s="87" t="s">
        <v>16566</v>
      </c>
      <c r="E8694" s="103">
        <v>5.82</v>
      </c>
    </row>
    <row r="8695" spans="2:5" ht="50.1" customHeight="1">
      <c r="B8695" s="100">
        <v>39701</v>
      </c>
      <c r="C8695" s="105" t="s">
        <v>18767</v>
      </c>
      <c r="D8695" s="87" t="s">
        <v>16560</v>
      </c>
      <c r="E8695" s="103">
        <v>64.77</v>
      </c>
    </row>
    <row r="8696" spans="2:5" ht="50.1" customHeight="1">
      <c r="B8696" s="100">
        <v>12815</v>
      </c>
      <c r="C8696" s="105" t="s">
        <v>18768</v>
      </c>
      <c r="D8696" s="87" t="s">
        <v>16560</v>
      </c>
      <c r="E8696" s="103">
        <v>6.66</v>
      </c>
    </row>
    <row r="8697" spans="2:5" ht="50.1" customHeight="1">
      <c r="B8697" s="100">
        <v>407</v>
      </c>
      <c r="C8697" s="105" t="s">
        <v>18769</v>
      </c>
      <c r="D8697" s="87" t="s">
        <v>16617</v>
      </c>
      <c r="E8697" s="103">
        <v>48.97</v>
      </c>
    </row>
    <row r="8698" spans="2:5" ht="50.1" customHeight="1">
      <c r="B8698" s="100">
        <v>39431</v>
      </c>
      <c r="C8698" s="105" t="s">
        <v>18770</v>
      </c>
      <c r="D8698" s="87" t="s">
        <v>16566</v>
      </c>
      <c r="E8698" s="103">
        <v>0.23</v>
      </c>
    </row>
    <row r="8699" spans="2:5" ht="50.1" customHeight="1">
      <c r="B8699" s="100">
        <v>39432</v>
      </c>
      <c r="C8699" s="105" t="s">
        <v>18771</v>
      </c>
      <c r="D8699" s="87" t="s">
        <v>16566</v>
      </c>
      <c r="E8699" s="103">
        <v>2.95</v>
      </c>
    </row>
    <row r="8700" spans="2:5" ht="50.1" customHeight="1">
      <c r="B8700" s="100">
        <v>20111</v>
      </c>
      <c r="C8700" s="105" t="s">
        <v>18772</v>
      </c>
      <c r="D8700" s="87" t="s">
        <v>16560</v>
      </c>
      <c r="E8700" s="103">
        <v>8.68</v>
      </c>
    </row>
    <row r="8701" spans="2:5" ht="50.1" customHeight="1">
      <c r="B8701" s="100">
        <v>21127</v>
      </c>
      <c r="C8701" s="105" t="s">
        <v>18773</v>
      </c>
      <c r="D8701" s="87" t="s">
        <v>16560</v>
      </c>
      <c r="E8701" s="103">
        <v>3.28</v>
      </c>
    </row>
    <row r="8702" spans="2:5" ht="50.1" customHeight="1">
      <c r="B8702" s="100">
        <v>404</v>
      </c>
      <c r="C8702" s="105" t="s">
        <v>18774</v>
      </c>
      <c r="D8702" s="87" t="s">
        <v>16566</v>
      </c>
      <c r="E8702" s="103">
        <v>1.18</v>
      </c>
    </row>
    <row r="8703" spans="2:5" ht="50.1" customHeight="1">
      <c r="B8703" s="100">
        <v>14151</v>
      </c>
      <c r="C8703" s="105" t="s">
        <v>18775</v>
      </c>
      <c r="D8703" s="87" t="s">
        <v>16560</v>
      </c>
      <c r="E8703" s="103">
        <v>53.9</v>
      </c>
    </row>
    <row r="8704" spans="2:5" ht="50.1" customHeight="1">
      <c r="B8704" s="100">
        <v>14153</v>
      </c>
      <c r="C8704" s="105" t="s">
        <v>18776</v>
      </c>
      <c r="D8704" s="87" t="s">
        <v>16560</v>
      </c>
      <c r="E8704" s="103">
        <v>60.93</v>
      </c>
    </row>
    <row r="8705" spans="2:5" ht="50.1" customHeight="1">
      <c r="B8705" s="100">
        <v>14152</v>
      </c>
      <c r="C8705" s="105" t="s">
        <v>18777</v>
      </c>
      <c r="D8705" s="87" t="s">
        <v>16560</v>
      </c>
      <c r="E8705" s="103">
        <v>46.78</v>
      </c>
    </row>
    <row r="8706" spans="2:5" ht="50.1" customHeight="1">
      <c r="B8706" s="100">
        <v>14154</v>
      </c>
      <c r="C8706" s="105" t="s">
        <v>18778</v>
      </c>
      <c r="D8706" s="87" t="s">
        <v>16560</v>
      </c>
      <c r="E8706" s="103">
        <v>163.72999999999999</v>
      </c>
    </row>
    <row r="8707" spans="2:5" ht="50.1" customHeight="1">
      <c r="B8707" s="100">
        <v>42015</v>
      </c>
      <c r="C8707" s="105" t="s">
        <v>18779</v>
      </c>
      <c r="D8707" s="87" t="s">
        <v>16566</v>
      </c>
      <c r="E8707" s="103">
        <v>7.0000000000000007E-2</v>
      </c>
    </row>
    <row r="8708" spans="2:5" ht="50.1" customHeight="1">
      <c r="B8708" s="100">
        <v>3146</v>
      </c>
      <c r="C8708" s="105" t="s">
        <v>18780</v>
      </c>
      <c r="D8708" s="87" t="s">
        <v>16560</v>
      </c>
      <c r="E8708" s="103">
        <v>2.99</v>
      </c>
    </row>
    <row r="8709" spans="2:5" ht="50.1" customHeight="1">
      <c r="B8709" s="100">
        <v>3143</v>
      </c>
      <c r="C8709" s="105" t="s">
        <v>18781</v>
      </c>
      <c r="D8709" s="87" t="s">
        <v>16560</v>
      </c>
      <c r="E8709" s="103">
        <v>6.8</v>
      </c>
    </row>
    <row r="8710" spans="2:5" ht="50.1" customHeight="1">
      <c r="B8710" s="100">
        <v>3148</v>
      </c>
      <c r="C8710" s="105" t="s">
        <v>18782</v>
      </c>
      <c r="D8710" s="87" t="s">
        <v>16560</v>
      </c>
      <c r="E8710" s="103">
        <v>11.02</v>
      </c>
    </row>
    <row r="8711" spans="2:5" ht="50.1" customHeight="1">
      <c r="B8711" s="100">
        <v>4310</v>
      </c>
      <c r="C8711" s="105" t="s">
        <v>18783</v>
      </c>
      <c r="D8711" s="87" t="s">
        <v>16560</v>
      </c>
      <c r="E8711" s="103">
        <v>1.69</v>
      </c>
    </row>
    <row r="8712" spans="2:5" ht="50.1" customHeight="1">
      <c r="B8712" s="100">
        <v>4311</v>
      </c>
      <c r="C8712" s="105" t="s">
        <v>18784</v>
      </c>
      <c r="D8712" s="87" t="s">
        <v>16560</v>
      </c>
      <c r="E8712" s="103">
        <v>1.19</v>
      </c>
    </row>
    <row r="8713" spans="2:5" ht="50.1" customHeight="1">
      <c r="B8713" s="100">
        <v>4312</v>
      </c>
      <c r="C8713" s="105" t="s">
        <v>18785</v>
      </c>
      <c r="D8713" s="87" t="s">
        <v>16560</v>
      </c>
      <c r="E8713" s="103">
        <v>1.66</v>
      </c>
    </row>
    <row r="8714" spans="2:5" ht="50.1" customHeight="1">
      <c r="B8714" s="100">
        <v>11162</v>
      </c>
      <c r="C8714" s="105" t="s">
        <v>18786</v>
      </c>
      <c r="D8714" s="87" t="s">
        <v>16560</v>
      </c>
      <c r="E8714" s="103">
        <v>1.36</v>
      </c>
    </row>
    <row r="8715" spans="2:5" ht="50.1" customHeight="1">
      <c r="B8715" s="100">
        <v>13261</v>
      </c>
      <c r="C8715" s="105" t="s">
        <v>18787</v>
      </c>
      <c r="D8715" s="87" t="s">
        <v>16560</v>
      </c>
      <c r="E8715" s="103">
        <v>1.83</v>
      </c>
    </row>
    <row r="8716" spans="2:5" ht="50.1" customHeight="1">
      <c r="B8716" s="100">
        <v>3255</v>
      </c>
      <c r="C8716" s="105" t="s">
        <v>18788</v>
      </c>
      <c r="D8716" s="87" t="s">
        <v>16560</v>
      </c>
      <c r="E8716" s="103">
        <v>4.8499999999999996</v>
      </c>
    </row>
    <row r="8717" spans="2:5" ht="50.1" customHeight="1">
      <c r="B8717" s="100">
        <v>3254</v>
      </c>
      <c r="C8717" s="105" t="s">
        <v>18789</v>
      </c>
      <c r="D8717" s="87" t="s">
        <v>16560</v>
      </c>
      <c r="E8717" s="103">
        <v>78.8</v>
      </c>
    </row>
    <row r="8718" spans="2:5" ht="50.1" customHeight="1">
      <c r="B8718" s="100">
        <v>3259</v>
      </c>
      <c r="C8718" s="105" t="s">
        <v>18790</v>
      </c>
      <c r="D8718" s="87" t="s">
        <v>16560</v>
      </c>
      <c r="E8718" s="103">
        <v>9.4700000000000006</v>
      </c>
    </row>
    <row r="8719" spans="2:5" ht="50.1" customHeight="1">
      <c r="B8719" s="100">
        <v>3258</v>
      </c>
      <c r="C8719" s="105" t="s">
        <v>18791</v>
      </c>
      <c r="D8719" s="87" t="s">
        <v>16560</v>
      </c>
      <c r="E8719" s="103">
        <v>5.72</v>
      </c>
    </row>
    <row r="8720" spans="2:5" ht="50.1" customHeight="1">
      <c r="B8720" s="100">
        <v>3251</v>
      </c>
      <c r="C8720" s="105" t="s">
        <v>18792</v>
      </c>
      <c r="D8720" s="87" t="s">
        <v>16560</v>
      </c>
      <c r="E8720" s="103">
        <v>3.37</v>
      </c>
    </row>
    <row r="8721" spans="2:5" ht="50.1" customHeight="1">
      <c r="B8721" s="100">
        <v>3256</v>
      </c>
      <c r="C8721" s="105" t="s">
        <v>18793</v>
      </c>
      <c r="D8721" s="87" t="s">
        <v>16560</v>
      </c>
      <c r="E8721" s="103">
        <v>6.39</v>
      </c>
    </row>
    <row r="8722" spans="2:5" ht="50.1" customHeight="1">
      <c r="B8722" s="100">
        <v>3261</v>
      </c>
      <c r="C8722" s="105" t="s">
        <v>18794</v>
      </c>
      <c r="D8722" s="87" t="s">
        <v>16560</v>
      </c>
      <c r="E8722" s="103">
        <v>69.69</v>
      </c>
    </row>
    <row r="8723" spans="2:5" ht="50.1" customHeight="1">
      <c r="B8723" s="100">
        <v>3260</v>
      </c>
      <c r="C8723" s="105" t="s">
        <v>18795</v>
      </c>
      <c r="D8723" s="87" t="s">
        <v>16560</v>
      </c>
      <c r="E8723" s="103">
        <v>11.97</v>
      </c>
    </row>
    <row r="8724" spans="2:5" ht="50.1" customHeight="1">
      <c r="B8724" s="100">
        <v>3272</v>
      </c>
      <c r="C8724" s="105" t="s">
        <v>18796</v>
      </c>
      <c r="D8724" s="87" t="s">
        <v>16560</v>
      </c>
      <c r="E8724" s="103">
        <v>32.44</v>
      </c>
    </row>
    <row r="8725" spans="2:5" ht="50.1" customHeight="1">
      <c r="B8725" s="100">
        <v>3265</v>
      </c>
      <c r="C8725" s="105" t="s">
        <v>18797</v>
      </c>
      <c r="D8725" s="87" t="s">
        <v>16560</v>
      </c>
      <c r="E8725" s="103">
        <v>25.78</v>
      </c>
    </row>
    <row r="8726" spans="2:5" ht="50.1" customHeight="1">
      <c r="B8726" s="100">
        <v>3262</v>
      </c>
      <c r="C8726" s="105" t="s">
        <v>18798</v>
      </c>
      <c r="D8726" s="87" t="s">
        <v>16560</v>
      </c>
      <c r="E8726" s="103">
        <v>11.28</v>
      </c>
    </row>
    <row r="8727" spans="2:5" ht="50.1" customHeight="1">
      <c r="B8727" s="100">
        <v>3264</v>
      </c>
      <c r="C8727" s="105" t="s">
        <v>18799</v>
      </c>
      <c r="D8727" s="87" t="s">
        <v>16560</v>
      </c>
      <c r="E8727" s="103">
        <v>18.53</v>
      </c>
    </row>
    <row r="8728" spans="2:5" ht="50.1" customHeight="1">
      <c r="B8728" s="100">
        <v>3267</v>
      </c>
      <c r="C8728" s="105" t="s">
        <v>18800</v>
      </c>
      <c r="D8728" s="87" t="s">
        <v>16560</v>
      </c>
      <c r="E8728" s="103">
        <v>60.54</v>
      </c>
    </row>
    <row r="8729" spans="2:5" ht="50.1" customHeight="1">
      <c r="B8729" s="100">
        <v>3266</v>
      </c>
      <c r="C8729" s="105" t="s">
        <v>18801</v>
      </c>
      <c r="D8729" s="87" t="s">
        <v>16560</v>
      </c>
      <c r="E8729" s="103">
        <v>38.51</v>
      </c>
    </row>
    <row r="8730" spans="2:5" ht="50.1" customHeight="1">
      <c r="B8730" s="100">
        <v>3263</v>
      </c>
      <c r="C8730" s="105" t="s">
        <v>18802</v>
      </c>
      <c r="D8730" s="87" t="s">
        <v>16560</v>
      </c>
      <c r="E8730" s="103">
        <v>15.41</v>
      </c>
    </row>
    <row r="8731" spans="2:5" ht="50.1" customHeight="1">
      <c r="B8731" s="100">
        <v>3268</v>
      </c>
      <c r="C8731" s="105" t="s">
        <v>18803</v>
      </c>
      <c r="D8731" s="87" t="s">
        <v>16560</v>
      </c>
      <c r="E8731" s="103">
        <v>81.849999999999994</v>
      </c>
    </row>
    <row r="8732" spans="2:5" ht="50.1" customHeight="1">
      <c r="B8732" s="100">
        <v>3271</v>
      </c>
      <c r="C8732" s="105" t="s">
        <v>18804</v>
      </c>
      <c r="D8732" s="87" t="s">
        <v>16560</v>
      </c>
      <c r="E8732" s="103">
        <v>121.01</v>
      </c>
    </row>
    <row r="8733" spans="2:5" ht="50.1" customHeight="1">
      <c r="B8733" s="100">
        <v>3270</v>
      </c>
      <c r="C8733" s="105" t="s">
        <v>18805</v>
      </c>
      <c r="D8733" s="87" t="s">
        <v>16560</v>
      </c>
      <c r="E8733" s="103">
        <v>203.3</v>
      </c>
    </row>
    <row r="8734" spans="2:5" ht="50.1" customHeight="1">
      <c r="B8734" s="100">
        <v>3275</v>
      </c>
      <c r="C8734" s="105" t="s">
        <v>18806</v>
      </c>
      <c r="D8734" s="87" t="s">
        <v>16555</v>
      </c>
      <c r="E8734" s="103">
        <v>67.92</v>
      </c>
    </row>
    <row r="8735" spans="2:5" ht="50.1" customHeight="1">
      <c r="B8735" s="100">
        <v>39512</v>
      </c>
      <c r="C8735" s="105" t="s">
        <v>18807</v>
      </c>
      <c r="D8735" s="87" t="s">
        <v>16555</v>
      </c>
      <c r="E8735" s="103">
        <v>63.58</v>
      </c>
    </row>
    <row r="8736" spans="2:5" ht="50.1" customHeight="1">
      <c r="B8736" s="100">
        <v>39511</v>
      </c>
      <c r="C8736" s="105" t="s">
        <v>18808</v>
      </c>
      <c r="D8736" s="87" t="s">
        <v>16555</v>
      </c>
      <c r="E8736" s="103">
        <v>69.36</v>
      </c>
    </row>
    <row r="8737" spans="2:5" ht="50.1" customHeight="1">
      <c r="B8737" s="100">
        <v>39513</v>
      </c>
      <c r="C8737" s="105" t="s">
        <v>18809</v>
      </c>
      <c r="D8737" s="87" t="s">
        <v>16555</v>
      </c>
      <c r="E8737" s="103">
        <v>74.39</v>
      </c>
    </row>
    <row r="8738" spans="2:5" ht="50.1" customHeight="1">
      <c r="B8738" s="100">
        <v>3286</v>
      </c>
      <c r="C8738" s="105" t="s">
        <v>18810</v>
      </c>
      <c r="D8738" s="87" t="s">
        <v>16555</v>
      </c>
      <c r="E8738" s="103">
        <v>50.29</v>
      </c>
    </row>
    <row r="8739" spans="2:5" ht="50.1" customHeight="1">
      <c r="B8739" s="100">
        <v>3287</v>
      </c>
      <c r="C8739" s="105" t="s">
        <v>18811</v>
      </c>
      <c r="D8739" s="87" t="s">
        <v>16555</v>
      </c>
      <c r="E8739" s="103">
        <v>76</v>
      </c>
    </row>
    <row r="8740" spans="2:5" ht="50.1" customHeight="1">
      <c r="B8740" s="100">
        <v>3283</v>
      </c>
      <c r="C8740" s="105" t="s">
        <v>18812</v>
      </c>
      <c r="D8740" s="87" t="s">
        <v>16555</v>
      </c>
      <c r="E8740" s="103">
        <v>15.96</v>
      </c>
    </row>
    <row r="8741" spans="2:5" ht="50.1" customHeight="1">
      <c r="B8741" s="100">
        <v>11587</v>
      </c>
      <c r="C8741" s="105" t="s">
        <v>18813</v>
      </c>
      <c r="D8741" s="87" t="s">
        <v>16555</v>
      </c>
      <c r="E8741" s="103">
        <v>46.57</v>
      </c>
    </row>
    <row r="8742" spans="2:5" ht="50.1" customHeight="1">
      <c r="B8742" s="100">
        <v>36225</v>
      </c>
      <c r="C8742" s="105" t="s">
        <v>18814</v>
      </c>
      <c r="D8742" s="87" t="s">
        <v>16555</v>
      </c>
      <c r="E8742" s="103">
        <v>18.920000000000002</v>
      </c>
    </row>
    <row r="8743" spans="2:5" ht="50.1" customHeight="1">
      <c r="B8743" s="100">
        <v>36230</v>
      </c>
      <c r="C8743" s="105" t="s">
        <v>18815</v>
      </c>
      <c r="D8743" s="87" t="s">
        <v>16555</v>
      </c>
      <c r="E8743" s="103">
        <v>13.9</v>
      </c>
    </row>
    <row r="8744" spans="2:5" ht="50.1" customHeight="1">
      <c r="B8744" s="100">
        <v>36238</v>
      </c>
      <c r="C8744" s="105" t="s">
        <v>18816</v>
      </c>
      <c r="D8744" s="87" t="s">
        <v>16555</v>
      </c>
      <c r="E8744" s="103">
        <v>13.58</v>
      </c>
    </row>
    <row r="8745" spans="2:5" ht="50.1" customHeight="1">
      <c r="B8745" s="100">
        <v>11887</v>
      </c>
      <c r="C8745" s="105" t="s">
        <v>18817</v>
      </c>
      <c r="D8745" s="87" t="s">
        <v>16560</v>
      </c>
      <c r="E8745" s="103">
        <v>2588.5300000000002</v>
      </c>
    </row>
    <row r="8746" spans="2:5" ht="50.1" customHeight="1">
      <c r="B8746" s="100">
        <v>11883</v>
      </c>
      <c r="C8746" s="105" t="s">
        <v>18818</v>
      </c>
      <c r="D8746" s="87" t="s">
        <v>16560</v>
      </c>
      <c r="E8746" s="103">
        <v>3805.59</v>
      </c>
    </row>
    <row r="8747" spans="2:5" ht="50.1" customHeight="1">
      <c r="B8747" s="100">
        <v>11884</v>
      </c>
      <c r="C8747" s="105" t="s">
        <v>18819</v>
      </c>
      <c r="D8747" s="87" t="s">
        <v>16560</v>
      </c>
      <c r="E8747" s="103">
        <v>4083.06</v>
      </c>
    </row>
    <row r="8748" spans="2:5" ht="50.1" customHeight="1">
      <c r="B8748" s="100">
        <v>11885</v>
      </c>
      <c r="C8748" s="105" t="s">
        <v>18820</v>
      </c>
      <c r="D8748" s="87" t="s">
        <v>16560</v>
      </c>
      <c r="E8748" s="103">
        <v>4554</v>
      </c>
    </row>
    <row r="8749" spans="2:5" ht="50.1" customHeight="1">
      <c r="B8749" s="100">
        <v>11886</v>
      </c>
      <c r="C8749" s="105" t="s">
        <v>18821</v>
      </c>
      <c r="D8749" s="87" t="s">
        <v>16560</v>
      </c>
      <c r="E8749" s="103">
        <v>1467.74</v>
      </c>
    </row>
    <row r="8750" spans="2:5" ht="50.1" customHeight="1">
      <c r="B8750" s="100">
        <v>11888</v>
      </c>
      <c r="C8750" s="105" t="s">
        <v>18822</v>
      </c>
      <c r="D8750" s="87" t="s">
        <v>16560</v>
      </c>
      <c r="E8750" s="103">
        <v>3446.83</v>
      </c>
    </row>
    <row r="8751" spans="2:5" ht="50.1" customHeight="1">
      <c r="B8751" s="100">
        <v>3277</v>
      </c>
      <c r="C8751" s="105" t="s">
        <v>18823</v>
      </c>
      <c r="D8751" s="87" t="s">
        <v>16560</v>
      </c>
      <c r="E8751" s="103">
        <v>581.28</v>
      </c>
    </row>
    <row r="8752" spans="2:5" ht="50.1" customHeight="1">
      <c r="B8752" s="100">
        <v>3281</v>
      </c>
      <c r="C8752" s="105" t="s">
        <v>18824</v>
      </c>
      <c r="D8752" s="87" t="s">
        <v>16560</v>
      </c>
      <c r="E8752" s="103">
        <v>481.37</v>
      </c>
    </row>
    <row r="8753" spans="2:5" ht="50.1" customHeight="1">
      <c r="B8753" s="100">
        <v>39363</v>
      </c>
      <c r="C8753" s="105" t="s">
        <v>18825</v>
      </c>
      <c r="D8753" s="87" t="s">
        <v>16560</v>
      </c>
      <c r="E8753" s="103">
        <v>3684.95</v>
      </c>
    </row>
    <row r="8754" spans="2:5" ht="50.1" customHeight="1">
      <c r="B8754" s="100">
        <v>39361</v>
      </c>
      <c r="C8754" s="105" t="s">
        <v>18826</v>
      </c>
      <c r="D8754" s="87" t="s">
        <v>16560</v>
      </c>
      <c r="E8754" s="103">
        <v>947.56</v>
      </c>
    </row>
    <row r="8755" spans="2:5" ht="50.1" customHeight="1">
      <c r="B8755" s="100">
        <v>39362</v>
      </c>
      <c r="C8755" s="105" t="s">
        <v>18827</v>
      </c>
      <c r="D8755" s="87" t="s">
        <v>16560</v>
      </c>
      <c r="E8755" s="103">
        <v>2915.88</v>
      </c>
    </row>
    <row r="8756" spans="2:5" ht="50.1" customHeight="1">
      <c r="B8756" s="100">
        <v>39364</v>
      </c>
      <c r="C8756" s="105" t="s">
        <v>18828</v>
      </c>
      <c r="D8756" s="87" t="s">
        <v>16560</v>
      </c>
      <c r="E8756" s="103">
        <v>8422.76</v>
      </c>
    </row>
    <row r="8757" spans="2:5" ht="50.1" customHeight="1">
      <c r="B8757" s="100">
        <v>14576</v>
      </c>
      <c r="C8757" s="105" t="s">
        <v>18829</v>
      </c>
      <c r="D8757" s="87" t="s">
        <v>16560</v>
      </c>
      <c r="E8757" s="103">
        <v>4112472.13</v>
      </c>
    </row>
    <row r="8758" spans="2:5" ht="50.1" customHeight="1">
      <c r="B8758" s="100">
        <v>13877</v>
      </c>
      <c r="C8758" s="105" t="s">
        <v>18830</v>
      </c>
      <c r="D8758" s="87" t="s">
        <v>16560</v>
      </c>
      <c r="E8758" s="103">
        <v>1760487.98</v>
      </c>
    </row>
    <row r="8759" spans="2:5" ht="50.1" customHeight="1">
      <c r="B8759" s="100">
        <v>7307</v>
      </c>
      <c r="C8759" s="105" t="s">
        <v>18831</v>
      </c>
      <c r="D8759" s="87" t="s">
        <v>6333</v>
      </c>
      <c r="E8759" s="103">
        <v>28.6</v>
      </c>
    </row>
    <row r="8760" spans="2:5" ht="50.1" customHeight="1">
      <c r="B8760" s="100">
        <v>38122</v>
      </c>
      <c r="C8760" s="105" t="s">
        <v>18832</v>
      </c>
      <c r="D8760" s="87" t="s">
        <v>6333</v>
      </c>
      <c r="E8760" s="103">
        <v>12.61</v>
      </c>
    </row>
    <row r="8761" spans="2:5" ht="50.1" customHeight="1">
      <c r="B8761" s="100">
        <v>6086</v>
      </c>
      <c r="C8761" s="105" t="s">
        <v>18833</v>
      </c>
      <c r="D8761" s="87" t="s">
        <v>6338</v>
      </c>
      <c r="E8761" s="103">
        <v>68.89</v>
      </c>
    </row>
    <row r="8762" spans="2:5" ht="50.1" customHeight="1">
      <c r="B8762" s="100">
        <v>38633</v>
      </c>
      <c r="C8762" s="105" t="s">
        <v>18834</v>
      </c>
      <c r="D8762" s="87" t="s">
        <v>16560</v>
      </c>
      <c r="E8762" s="103">
        <v>14.12</v>
      </c>
    </row>
    <row r="8763" spans="2:5" ht="50.1" customHeight="1">
      <c r="B8763" s="100">
        <v>12344</v>
      </c>
      <c r="C8763" s="105" t="s">
        <v>18835</v>
      </c>
      <c r="D8763" s="87" t="s">
        <v>16560</v>
      </c>
      <c r="E8763" s="103">
        <v>3.81</v>
      </c>
    </row>
    <row r="8764" spans="2:5" ht="50.1" customHeight="1">
      <c r="B8764" s="100">
        <v>12343</v>
      </c>
      <c r="C8764" s="105" t="s">
        <v>18836</v>
      </c>
      <c r="D8764" s="87" t="s">
        <v>16560</v>
      </c>
      <c r="E8764" s="103">
        <v>5.92</v>
      </c>
    </row>
    <row r="8765" spans="2:5" ht="50.1" customHeight="1">
      <c r="B8765" s="100">
        <v>3295</v>
      </c>
      <c r="C8765" s="105" t="s">
        <v>18837</v>
      </c>
      <c r="D8765" s="87" t="s">
        <v>16560</v>
      </c>
      <c r="E8765" s="103">
        <v>20.67</v>
      </c>
    </row>
    <row r="8766" spans="2:5" ht="50.1" customHeight="1">
      <c r="B8766" s="100">
        <v>3302</v>
      </c>
      <c r="C8766" s="105" t="s">
        <v>18838</v>
      </c>
      <c r="D8766" s="87" t="s">
        <v>16560</v>
      </c>
      <c r="E8766" s="103">
        <v>21.61</v>
      </c>
    </row>
    <row r="8767" spans="2:5" ht="50.1" customHeight="1">
      <c r="B8767" s="100">
        <v>3297</v>
      </c>
      <c r="C8767" s="105" t="s">
        <v>18839</v>
      </c>
      <c r="D8767" s="87" t="s">
        <v>16560</v>
      </c>
      <c r="E8767" s="103">
        <v>23.06</v>
      </c>
    </row>
    <row r="8768" spans="2:5" ht="50.1" customHeight="1">
      <c r="B8768" s="100">
        <v>3294</v>
      </c>
      <c r="C8768" s="105" t="s">
        <v>18840</v>
      </c>
      <c r="D8768" s="87" t="s">
        <v>16560</v>
      </c>
      <c r="E8768" s="103">
        <v>23.42</v>
      </c>
    </row>
    <row r="8769" spans="2:5" ht="50.1" customHeight="1">
      <c r="B8769" s="100">
        <v>3292</v>
      </c>
      <c r="C8769" s="105" t="s">
        <v>18841</v>
      </c>
      <c r="D8769" s="87" t="s">
        <v>16560</v>
      </c>
      <c r="E8769" s="103">
        <v>22</v>
      </c>
    </row>
    <row r="8770" spans="2:5" ht="50.1" customHeight="1">
      <c r="B8770" s="100">
        <v>3298</v>
      </c>
      <c r="C8770" s="105" t="s">
        <v>18842</v>
      </c>
      <c r="D8770" s="87" t="s">
        <v>16560</v>
      </c>
      <c r="E8770" s="103">
        <v>51.56</v>
      </c>
    </row>
    <row r="8771" spans="2:5" ht="50.1" customHeight="1">
      <c r="B8771" s="100">
        <v>11596</v>
      </c>
      <c r="C8771" s="105" t="s">
        <v>18843</v>
      </c>
      <c r="D8771" s="87" t="s">
        <v>16560</v>
      </c>
      <c r="E8771" s="103">
        <v>266.13</v>
      </c>
    </row>
    <row r="8772" spans="2:5" ht="50.1" customHeight="1">
      <c r="B8772" s="100">
        <v>34802</v>
      </c>
      <c r="C8772" s="105" t="s">
        <v>21839</v>
      </c>
      <c r="D8772" s="87" t="s">
        <v>16560</v>
      </c>
      <c r="E8772" s="103">
        <v>730.88</v>
      </c>
    </row>
    <row r="8773" spans="2:5" ht="50.1" customHeight="1">
      <c r="B8773" s="100">
        <v>11588</v>
      </c>
      <c r="C8773" s="105" t="s">
        <v>21840</v>
      </c>
      <c r="D8773" s="87" t="s">
        <v>16560</v>
      </c>
      <c r="E8773" s="103">
        <v>788.5</v>
      </c>
    </row>
    <row r="8774" spans="2:5" ht="50.1" customHeight="1">
      <c r="B8774" s="100">
        <v>34383</v>
      </c>
      <c r="C8774" s="105" t="s">
        <v>21841</v>
      </c>
      <c r="D8774" s="87" t="s">
        <v>16560</v>
      </c>
      <c r="E8774" s="103">
        <v>867.4</v>
      </c>
    </row>
    <row r="8775" spans="2:5" ht="50.1" customHeight="1">
      <c r="B8775" s="100">
        <v>40451</v>
      </c>
      <c r="C8775" s="105" t="s">
        <v>21842</v>
      </c>
      <c r="D8775" s="87" t="s">
        <v>16555</v>
      </c>
      <c r="E8775" s="103">
        <v>70.11</v>
      </c>
    </row>
    <row r="8776" spans="2:5" ht="50.1" customHeight="1">
      <c r="B8776" s="100">
        <v>40453</v>
      </c>
      <c r="C8776" s="105" t="s">
        <v>21843</v>
      </c>
      <c r="D8776" s="87" t="s">
        <v>16555</v>
      </c>
      <c r="E8776" s="103">
        <v>75.86</v>
      </c>
    </row>
    <row r="8777" spans="2:5" ht="50.1" customHeight="1">
      <c r="B8777" s="100">
        <v>40452</v>
      </c>
      <c r="C8777" s="105" t="s">
        <v>21844</v>
      </c>
      <c r="D8777" s="87" t="s">
        <v>16555</v>
      </c>
      <c r="E8777" s="103">
        <v>83.21</v>
      </c>
    </row>
    <row r="8778" spans="2:5" ht="50.1" customHeight="1">
      <c r="B8778" s="100">
        <v>11594</v>
      </c>
      <c r="C8778" s="105" t="s">
        <v>21845</v>
      </c>
      <c r="D8778" s="87" t="s">
        <v>16560</v>
      </c>
      <c r="E8778" s="103">
        <v>251.31</v>
      </c>
    </row>
    <row r="8779" spans="2:5" ht="50.1" customHeight="1">
      <c r="B8779" s="100">
        <v>3311</v>
      </c>
      <c r="C8779" s="105" t="s">
        <v>21846</v>
      </c>
      <c r="D8779" s="87" t="s">
        <v>16742</v>
      </c>
      <c r="E8779" s="103">
        <v>251.31</v>
      </c>
    </row>
    <row r="8780" spans="2:5" ht="50.1" customHeight="1">
      <c r="B8780" s="100">
        <v>11599</v>
      </c>
      <c r="C8780" s="105" t="s">
        <v>18844</v>
      </c>
      <c r="D8780" s="87" t="s">
        <v>16560</v>
      </c>
      <c r="E8780" s="103">
        <v>334.22</v>
      </c>
    </row>
    <row r="8781" spans="2:5" ht="50.1" customHeight="1">
      <c r="B8781" s="100">
        <v>11593</v>
      </c>
      <c r="C8781" s="105" t="s">
        <v>21847</v>
      </c>
      <c r="D8781" s="87" t="s">
        <v>16560</v>
      </c>
      <c r="E8781" s="103">
        <v>468.56</v>
      </c>
    </row>
    <row r="8782" spans="2:5" ht="50.1" customHeight="1">
      <c r="B8782" s="100">
        <v>3314</v>
      </c>
      <c r="C8782" s="105" t="s">
        <v>21848</v>
      </c>
      <c r="D8782" s="87" t="s">
        <v>16742</v>
      </c>
      <c r="E8782" s="103">
        <v>335.11</v>
      </c>
    </row>
    <row r="8783" spans="2:5" ht="50.1" customHeight="1">
      <c r="B8783" s="100">
        <v>11597</v>
      </c>
      <c r="C8783" s="105" t="s">
        <v>18845</v>
      </c>
      <c r="D8783" s="87" t="s">
        <v>16560</v>
      </c>
      <c r="E8783" s="103">
        <v>389.7</v>
      </c>
    </row>
    <row r="8784" spans="2:5" ht="50.1" customHeight="1">
      <c r="B8784" s="100">
        <v>3309</v>
      </c>
      <c r="C8784" s="105" t="s">
        <v>18846</v>
      </c>
      <c r="D8784" s="87" t="s">
        <v>16742</v>
      </c>
      <c r="E8784" s="103">
        <v>266.13</v>
      </c>
    </row>
    <row r="8785" spans="2:5" ht="50.1" customHeight="1">
      <c r="B8785" s="100">
        <v>34612</v>
      </c>
      <c r="C8785" s="105" t="s">
        <v>21849</v>
      </c>
      <c r="D8785" s="87" t="s">
        <v>16560</v>
      </c>
      <c r="E8785" s="103">
        <v>481.99</v>
      </c>
    </row>
    <row r="8786" spans="2:5" ht="50.1" customHeight="1">
      <c r="B8786" s="100">
        <v>34635</v>
      </c>
      <c r="C8786" s="105" t="s">
        <v>21850</v>
      </c>
      <c r="D8786" s="87" t="s">
        <v>16560</v>
      </c>
      <c r="E8786" s="103">
        <v>619.80999999999995</v>
      </c>
    </row>
    <row r="8787" spans="2:5" ht="50.1" customHeight="1">
      <c r="B8787" s="100">
        <v>34633</v>
      </c>
      <c r="C8787" s="105" t="s">
        <v>21851</v>
      </c>
      <c r="D8787" s="87" t="s">
        <v>16560</v>
      </c>
      <c r="E8787" s="103">
        <v>683.2</v>
      </c>
    </row>
    <row r="8788" spans="2:5" ht="50.1" customHeight="1">
      <c r="B8788" s="100">
        <v>40440</v>
      </c>
      <c r="C8788" s="105" t="s">
        <v>21852</v>
      </c>
      <c r="D8788" s="87" t="s">
        <v>16742</v>
      </c>
      <c r="E8788" s="103">
        <v>349.05</v>
      </c>
    </row>
    <row r="8789" spans="2:5" ht="50.1" customHeight="1">
      <c r="B8789" s="100">
        <v>40441</v>
      </c>
      <c r="C8789" s="105" t="s">
        <v>21853</v>
      </c>
      <c r="D8789" s="87" t="s">
        <v>16742</v>
      </c>
      <c r="E8789" s="103">
        <v>222.85</v>
      </c>
    </row>
    <row r="8790" spans="2:5" ht="50.1" customHeight="1">
      <c r="B8790" s="100">
        <v>40449</v>
      </c>
      <c r="C8790" s="105" t="s">
        <v>21854</v>
      </c>
      <c r="D8790" s="87" t="s">
        <v>16742</v>
      </c>
      <c r="E8790" s="103">
        <v>187.34</v>
      </c>
    </row>
    <row r="8791" spans="2:5" ht="50.1" customHeight="1">
      <c r="B8791" s="100">
        <v>34800</v>
      </c>
      <c r="C8791" s="105" t="s">
        <v>21855</v>
      </c>
      <c r="D8791" s="87" t="s">
        <v>16742</v>
      </c>
      <c r="E8791" s="103">
        <v>234.28</v>
      </c>
    </row>
    <row r="8792" spans="2:5" ht="50.1" customHeight="1">
      <c r="B8792" s="100">
        <v>11592</v>
      </c>
      <c r="C8792" s="105" t="s">
        <v>21856</v>
      </c>
      <c r="D8792" s="87" t="s">
        <v>16560</v>
      </c>
      <c r="E8792" s="103">
        <v>335.11</v>
      </c>
    </row>
    <row r="8793" spans="2:5" ht="50.1" customHeight="1">
      <c r="B8793" s="100">
        <v>40438</v>
      </c>
      <c r="C8793" s="105" t="s">
        <v>18847</v>
      </c>
      <c r="D8793" s="87" t="s">
        <v>16742</v>
      </c>
      <c r="E8793" s="103">
        <v>156.08000000000001</v>
      </c>
    </row>
    <row r="8794" spans="2:5" ht="50.1" customHeight="1">
      <c r="B8794" s="100">
        <v>40436</v>
      </c>
      <c r="C8794" s="105" t="s">
        <v>18848</v>
      </c>
      <c r="D8794" s="87" t="s">
        <v>16742</v>
      </c>
      <c r="E8794" s="103">
        <v>194.62</v>
      </c>
    </row>
    <row r="8795" spans="2:5" ht="50.1" customHeight="1">
      <c r="B8795" s="100">
        <v>4315</v>
      </c>
      <c r="C8795" s="105" t="s">
        <v>18849</v>
      </c>
      <c r="D8795" s="87" t="s">
        <v>16560</v>
      </c>
      <c r="E8795" s="103">
        <v>1.22</v>
      </c>
    </row>
    <row r="8796" spans="2:5" ht="50.1" customHeight="1">
      <c r="B8796" s="100">
        <v>42482</v>
      </c>
      <c r="C8796" s="105" t="s">
        <v>18850</v>
      </c>
      <c r="D8796" s="87" t="s">
        <v>16560</v>
      </c>
      <c r="E8796" s="103">
        <v>1.63</v>
      </c>
    </row>
    <row r="8797" spans="2:5" ht="50.1" customHeight="1">
      <c r="B8797" s="100">
        <v>402</v>
      </c>
      <c r="C8797" s="105" t="s">
        <v>18851</v>
      </c>
      <c r="D8797" s="87" t="s">
        <v>16560</v>
      </c>
      <c r="E8797" s="103">
        <v>9.0399999999999991</v>
      </c>
    </row>
    <row r="8798" spans="2:5" ht="50.1" customHeight="1">
      <c r="B8798" s="100">
        <v>4226</v>
      </c>
      <c r="C8798" s="105" t="s">
        <v>18852</v>
      </c>
      <c r="D8798" s="87" t="s">
        <v>16617</v>
      </c>
      <c r="E8798" s="103">
        <v>5.38</v>
      </c>
    </row>
    <row r="8799" spans="2:5" ht="50.1" customHeight="1">
      <c r="B8799" s="100">
        <v>4222</v>
      </c>
      <c r="C8799" s="105" t="s">
        <v>18853</v>
      </c>
      <c r="D8799" s="87" t="s">
        <v>6333</v>
      </c>
      <c r="E8799" s="103">
        <v>4.6500000000000004</v>
      </c>
    </row>
    <row r="8800" spans="2:5" ht="50.1" customHeight="1">
      <c r="B8800" s="100">
        <v>34804</v>
      </c>
      <c r="C8800" s="105" t="s">
        <v>18854</v>
      </c>
      <c r="D8800" s="87" t="s">
        <v>16555</v>
      </c>
      <c r="E8800" s="103">
        <v>28.29</v>
      </c>
    </row>
    <row r="8801" spans="2:5" ht="50.1" customHeight="1">
      <c r="B8801" s="100">
        <v>4013</v>
      </c>
      <c r="C8801" s="105" t="s">
        <v>18855</v>
      </c>
      <c r="D8801" s="87" t="s">
        <v>16555</v>
      </c>
      <c r="E8801" s="103">
        <v>4.57</v>
      </c>
    </row>
    <row r="8802" spans="2:5" ht="50.1" customHeight="1">
      <c r="B8802" s="100">
        <v>4011</v>
      </c>
      <c r="C8802" s="105" t="s">
        <v>18856</v>
      </c>
      <c r="D8802" s="87" t="s">
        <v>16555</v>
      </c>
      <c r="E8802" s="103">
        <v>5.0999999999999996</v>
      </c>
    </row>
    <row r="8803" spans="2:5" ht="50.1" customHeight="1">
      <c r="B8803" s="100">
        <v>4021</v>
      </c>
      <c r="C8803" s="105" t="s">
        <v>18857</v>
      </c>
      <c r="D8803" s="87" t="s">
        <v>16555</v>
      </c>
      <c r="E8803" s="103">
        <v>6.36</v>
      </c>
    </row>
    <row r="8804" spans="2:5" ht="50.1" customHeight="1">
      <c r="B8804" s="100">
        <v>4019</v>
      </c>
      <c r="C8804" s="105" t="s">
        <v>18858</v>
      </c>
      <c r="D8804" s="87" t="s">
        <v>16555</v>
      </c>
      <c r="E8804" s="103">
        <v>7.64</v>
      </c>
    </row>
    <row r="8805" spans="2:5" ht="50.1" customHeight="1">
      <c r="B8805" s="100">
        <v>4012</v>
      </c>
      <c r="C8805" s="105" t="s">
        <v>18859</v>
      </c>
      <c r="D8805" s="87" t="s">
        <v>16555</v>
      </c>
      <c r="E8805" s="103">
        <v>10.23</v>
      </c>
    </row>
    <row r="8806" spans="2:5" ht="50.1" customHeight="1">
      <c r="B8806" s="100">
        <v>4020</v>
      </c>
      <c r="C8806" s="105" t="s">
        <v>18860</v>
      </c>
      <c r="D8806" s="87" t="s">
        <v>16555</v>
      </c>
      <c r="E8806" s="103">
        <v>12.82</v>
      </c>
    </row>
    <row r="8807" spans="2:5" ht="50.1" customHeight="1">
      <c r="B8807" s="100">
        <v>4018</v>
      </c>
      <c r="C8807" s="105" t="s">
        <v>18861</v>
      </c>
      <c r="D8807" s="87" t="s">
        <v>16555</v>
      </c>
      <c r="E8807" s="103">
        <v>15.35</v>
      </c>
    </row>
    <row r="8808" spans="2:5" ht="50.1" customHeight="1">
      <c r="B8808" s="100">
        <v>36498</v>
      </c>
      <c r="C8808" s="105" t="s">
        <v>18862</v>
      </c>
      <c r="D8808" s="87" t="s">
        <v>16560</v>
      </c>
      <c r="E8808" s="103">
        <v>3012.7</v>
      </c>
    </row>
    <row r="8809" spans="2:5" ht="50.1" customHeight="1">
      <c r="B8809" s="100">
        <v>12872</v>
      </c>
      <c r="C8809" s="105" t="s">
        <v>18863</v>
      </c>
      <c r="D8809" s="87" t="s">
        <v>16557</v>
      </c>
      <c r="E8809" s="103">
        <v>14.49</v>
      </c>
    </row>
    <row r="8810" spans="2:5" ht="50.1" customHeight="1">
      <c r="B8810" s="100">
        <v>41075</v>
      </c>
      <c r="C8810" s="105" t="s">
        <v>18864</v>
      </c>
      <c r="D8810" s="87" t="s">
        <v>16746</v>
      </c>
      <c r="E8810" s="103">
        <v>2568.3000000000002</v>
      </c>
    </row>
    <row r="8811" spans="2:5" ht="50.1" customHeight="1">
      <c r="B8811" s="100">
        <v>3315</v>
      </c>
      <c r="C8811" s="105" t="s">
        <v>18865</v>
      </c>
      <c r="D8811" s="87" t="s">
        <v>16617</v>
      </c>
      <c r="E8811" s="103">
        <v>0.56999999999999995</v>
      </c>
    </row>
    <row r="8812" spans="2:5" ht="50.1" customHeight="1">
      <c r="B8812" s="100">
        <v>36870</v>
      </c>
      <c r="C8812" s="105" t="s">
        <v>18866</v>
      </c>
      <c r="D8812" s="87" t="s">
        <v>16617</v>
      </c>
      <c r="E8812" s="103">
        <v>0.56999999999999995</v>
      </c>
    </row>
    <row r="8813" spans="2:5" ht="50.1" customHeight="1">
      <c r="B8813" s="100">
        <v>5092</v>
      </c>
      <c r="C8813" s="105" t="s">
        <v>18867</v>
      </c>
      <c r="D8813" s="87" t="s">
        <v>6335</v>
      </c>
      <c r="E8813" s="103">
        <v>12.28</v>
      </c>
    </row>
    <row r="8814" spans="2:5" ht="50.1" customHeight="1">
      <c r="B8814" s="100">
        <v>11462</v>
      </c>
      <c r="C8814" s="105" t="s">
        <v>18868</v>
      </c>
      <c r="D8814" s="87" t="s">
        <v>6335</v>
      </c>
      <c r="E8814" s="103">
        <v>12.56</v>
      </c>
    </row>
    <row r="8815" spans="2:5" ht="50.1" customHeight="1">
      <c r="B8815" s="100">
        <v>36529</v>
      </c>
      <c r="C8815" s="105" t="s">
        <v>18869</v>
      </c>
      <c r="D8815" s="87" t="s">
        <v>16560</v>
      </c>
      <c r="E8815" s="103">
        <v>37499.99</v>
      </c>
    </row>
    <row r="8816" spans="2:5" ht="50.1" customHeight="1">
      <c r="B8816" s="100">
        <v>3318</v>
      </c>
      <c r="C8816" s="105" t="s">
        <v>18870</v>
      </c>
      <c r="D8816" s="87" t="s">
        <v>16560</v>
      </c>
      <c r="E8816" s="103">
        <v>29400</v>
      </c>
    </row>
    <row r="8817" spans="2:5" ht="50.1" customHeight="1">
      <c r="B8817" s="100">
        <v>38968</v>
      </c>
      <c r="C8817" s="105" t="s">
        <v>18871</v>
      </c>
      <c r="D8817" s="87" t="s">
        <v>16555</v>
      </c>
      <c r="E8817" s="103">
        <v>329.48</v>
      </c>
    </row>
    <row r="8818" spans="2:5" ht="50.1" customHeight="1">
      <c r="B8818" s="100">
        <v>3324</v>
      </c>
      <c r="C8818" s="105" t="s">
        <v>18872</v>
      </c>
      <c r="D8818" s="87" t="s">
        <v>16555</v>
      </c>
      <c r="E8818" s="103">
        <v>4.96</v>
      </c>
    </row>
    <row r="8819" spans="2:5" ht="50.1" customHeight="1">
      <c r="B8819" s="100">
        <v>3322</v>
      </c>
      <c r="C8819" s="105" t="s">
        <v>18873</v>
      </c>
      <c r="D8819" s="87" t="s">
        <v>16555</v>
      </c>
      <c r="E8819" s="103">
        <v>6.95</v>
      </c>
    </row>
    <row r="8820" spans="2:5" ht="50.1" customHeight="1">
      <c r="B8820" s="100">
        <v>43390</v>
      </c>
      <c r="C8820" s="105" t="s">
        <v>21857</v>
      </c>
      <c r="D8820" s="87" t="s">
        <v>16555</v>
      </c>
      <c r="E8820" s="103">
        <v>75</v>
      </c>
    </row>
    <row r="8821" spans="2:5" ht="50.1" customHeight="1">
      <c r="B8821" s="100">
        <v>5076</v>
      </c>
      <c r="C8821" s="105" t="s">
        <v>18874</v>
      </c>
      <c r="D8821" s="87" t="s">
        <v>16617</v>
      </c>
      <c r="E8821" s="103">
        <v>10.17</v>
      </c>
    </row>
    <row r="8822" spans="2:5" ht="50.1" customHeight="1">
      <c r="B8822" s="100">
        <v>5077</v>
      </c>
      <c r="C8822" s="105" t="s">
        <v>18875</v>
      </c>
      <c r="D8822" s="87" t="s">
        <v>16617</v>
      </c>
      <c r="E8822" s="103">
        <v>11.24</v>
      </c>
    </row>
    <row r="8823" spans="2:5" ht="50.1" customHeight="1">
      <c r="B8823" s="100">
        <v>11837</v>
      </c>
      <c r="C8823" s="105" t="s">
        <v>18876</v>
      </c>
      <c r="D8823" s="87" t="s">
        <v>16560</v>
      </c>
      <c r="E8823" s="103">
        <v>28.78</v>
      </c>
    </row>
    <row r="8824" spans="2:5" ht="50.1" customHeight="1">
      <c r="B8824" s="100">
        <v>38055</v>
      </c>
      <c r="C8824" s="105" t="s">
        <v>18877</v>
      </c>
      <c r="D8824" s="87" t="s">
        <v>16560</v>
      </c>
      <c r="E8824" s="103">
        <v>2.61</v>
      </c>
    </row>
    <row r="8825" spans="2:5" ht="50.1" customHeight="1">
      <c r="B8825" s="100">
        <v>415</v>
      </c>
      <c r="C8825" s="105" t="s">
        <v>18878</v>
      </c>
      <c r="D8825" s="87" t="s">
        <v>16560</v>
      </c>
      <c r="E8825" s="103">
        <v>11.8</v>
      </c>
    </row>
    <row r="8826" spans="2:5" ht="50.1" customHeight="1">
      <c r="B8826" s="100">
        <v>416</v>
      </c>
      <c r="C8826" s="105" t="s">
        <v>18879</v>
      </c>
      <c r="D8826" s="87" t="s">
        <v>16560</v>
      </c>
      <c r="E8826" s="103">
        <v>4.32</v>
      </c>
    </row>
    <row r="8827" spans="2:5" ht="50.1" customHeight="1">
      <c r="B8827" s="100">
        <v>425</v>
      </c>
      <c r="C8827" s="105" t="s">
        <v>18880</v>
      </c>
      <c r="D8827" s="87" t="s">
        <v>16560</v>
      </c>
      <c r="E8827" s="103">
        <v>2.68</v>
      </c>
    </row>
    <row r="8828" spans="2:5" ht="50.1" customHeight="1">
      <c r="B8828" s="100">
        <v>426</v>
      </c>
      <c r="C8828" s="105" t="s">
        <v>18881</v>
      </c>
      <c r="D8828" s="87" t="s">
        <v>16560</v>
      </c>
      <c r="E8828" s="103">
        <v>14.75</v>
      </c>
    </row>
    <row r="8829" spans="2:5" ht="50.1" customHeight="1">
      <c r="B8829" s="100">
        <v>38056</v>
      </c>
      <c r="C8829" s="105" t="s">
        <v>18882</v>
      </c>
      <c r="D8829" s="87" t="s">
        <v>16560</v>
      </c>
      <c r="E8829" s="103">
        <v>14.4</v>
      </c>
    </row>
    <row r="8830" spans="2:5" ht="50.1" customHeight="1">
      <c r="B8830" s="100">
        <v>1564</v>
      </c>
      <c r="C8830" s="105" t="s">
        <v>18883</v>
      </c>
      <c r="D8830" s="87" t="s">
        <v>16560</v>
      </c>
      <c r="E8830" s="103">
        <v>5.49</v>
      </c>
    </row>
    <row r="8831" spans="2:5" ht="50.1" customHeight="1">
      <c r="B8831" s="100">
        <v>11032</v>
      </c>
      <c r="C8831" s="105" t="s">
        <v>18884</v>
      </c>
      <c r="D8831" s="87" t="s">
        <v>16560</v>
      </c>
      <c r="E8831" s="103">
        <v>6.9</v>
      </c>
    </row>
    <row r="8832" spans="2:5" ht="50.1" customHeight="1">
      <c r="B8832" s="100">
        <v>36786</v>
      </c>
      <c r="C8832" s="105" t="s">
        <v>18885</v>
      </c>
      <c r="D8832" s="87" t="s">
        <v>18886</v>
      </c>
      <c r="E8832" s="103">
        <v>128.38999999999999</v>
      </c>
    </row>
    <row r="8833" spans="2:5" ht="50.1" customHeight="1">
      <c r="B8833" s="100">
        <v>36785</v>
      </c>
      <c r="C8833" s="105" t="s">
        <v>18887</v>
      </c>
      <c r="D8833" s="87" t="s">
        <v>18886</v>
      </c>
      <c r="E8833" s="103">
        <v>111.57</v>
      </c>
    </row>
    <row r="8834" spans="2:5" ht="50.1" customHeight="1">
      <c r="B8834" s="100">
        <v>36782</v>
      </c>
      <c r="C8834" s="105" t="s">
        <v>18888</v>
      </c>
      <c r="D8834" s="87" t="s">
        <v>18886</v>
      </c>
      <c r="E8834" s="103">
        <v>133.16999999999999</v>
      </c>
    </row>
    <row r="8835" spans="2:5" ht="50.1" customHeight="1">
      <c r="B8835" s="100">
        <v>25930</v>
      </c>
      <c r="C8835" s="105" t="s">
        <v>18889</v>
      </c>
      <c r="D8835" s="87" t="s">
        <v>18886</v>
      </c>
      <c r="E8835" s="103">
        <v>150</v>
      </c>
    </row>
    <row r="8836" spans="2:5" ht="50.1" customHeight="1">
      <c r="B8836" s="100">
        <v>4824</v>
      </c>
      <c r="C8836" s="105" t="s">
        <v>18890</v>
      </c>
      <c r="D8836" s="87" t="s">
        <v>16617</v>
      </c>
      <c r="E8836" s="103">
        <v>0.37</v>
      </c>
    </row>
    <row r="8837" spans="2:5" ht="50.1" customHeight="1">
      <c r="B8837" s="100">
        <v>11795</v>
      </c>
      <c r="C8837" s="105" t="s">
        <v>18891</v>
      </c>
      <c r="D8837" s="87" t="s">
        <v>16555</v>
      </c>
      <c r="E8837" s="103">
        <v>445.28</v>
      </c>
    </row>
    <row r="8838" spans="2:5" ht="50.1" customHeight="1">
      <c r="B8838" s="100">
        <v>134</v>
      </c>
      <c r="C8838" s="105" t="s">
        <v>18892</v>
      </c>
      <c r="D8838" s="87" t="s">
        <v>16617</v>
      </c>
      <c r="E8838" s="103">
        <v>1.34</v>
      </c>
    </row>
    <row r="8839" spans="2:5" ht="50.1" customHeight="1">
      <c r="B8839" s="100">
        <v>4229</v>
      </c>
      <c r="C8839" s="105" t="s">
        <v>18893</v>
      </c>
      <c r="D8839" s="87" t="s">
        <v>16617</v>
      </c>
      <c r="E8839" s="103">
        <v>22.02</v>
      </c>
    </row>
    <row r="8840" spans="2:5" ht="50.1" customHeight="1">
      <c r="B8840" s="100">
        <v>37402</v>
      </c>
      <c r="C8840" s="105" t="s">
        <v>18894</v>
      </c>
      <c r="D8840" s="87" t="s">
        <v>16560</v>
      </c>
      <c r="E8840" s="103">
        <v>41.51</v>
      </c>
    </row>
    <row r="8841" spans="2:5" ht="50.1" customHeight="1">
      <c r="B8841" s="100">
        <v>11244</v>
      </c>
      <c r="C8841" s="105" t="s">
        <v>18895</v>
      </c>
      <c r="D8841" s="87" t="s">
        <v>16560</v>
      </c>
      <c r="E8841" s="103">
        <v>134.08000000000001</v>
      </c>
    </row>
    <row r="8842" spans="2:5" ht="50.1" customHeight="1">
      <c r="B8842" s="100">
        <v>11245</v>
      </c>
      <c r="C8842" s="105" t="s">
        <v>18896</v>
      </c>
      <c r="D8842" s="87" t="s">
        <v>16560</v>
      </c>
      <c r="E8842" s="103">
        <v>185.46</v>
      </c>
    </row>
    <row r="8843" spans="2:5" ht="50.1" customHeight="1">
      <c r="B8843" s="100">
        <v>11235</v>
      </c>
      <c r="C8843" s="105" t="s">
        <v>18897</v>
      </c>
      <c r="D8843" s="87" t="s">
        <v>16560</v>
      </c>
      <c r="E8843" s="103">
        <v>102.32</v>
      </c>
    </row>
    <row r="8844" spans="2:5" ht="50.1" customHeight="1">
      <c r="B8844" s="100">
        <v>11236</v>
      </c>
      <c r="C8844" s="105" t="s">
        <v>18898</v>
      </c>
      <c r="D8844" s="87" t="s">
        <v>16560</v>
      </c>
      <c r="E8844" s="103">
        <v>130.03</v>
      </c>
    </row>
    <row r="8845" spans="2:5" ht="50.1" customHeight="1">
      <c r="B8845" s="100">
        <v>11731</v>
      </c>
      <c r="C8845" s="105" t="s">
        <v>18899</v>
      </c>
      <c r="D8845" s="87" t="s">
        <v>16560</v>
      </c>
      <c r="E8845" s="103">
        <v>3.74</v>
      </c>
    </row>
    <row r="8846" spans="2:5" ht="50.1" customHeight="1">
      <c r="B8846" s="100">
        <v>11732</v>
      </c>
      <c r="C8846" s="105" t="s">
        <v>18900</v>
      </c>
      <c r="D8846" s="87" t="s">
        <v>16560</v>
      </c>
      <c r="E8846" s="103">
        <v>19.03</v>
      </c>
    </row>
    <row r="8847" spans="2:5" ht="50.1" customHeight="1">
      <c r="B8847" s="100">
        <v>36494</v>
      </c>
      <c r="C8847" s="105" t="s">
        <v>18901</v>
      </c>
      <c r="D8847" s="87" t="s">
        <v>16560</v>
      </c>
      <c r="E8847" s="103">
        <v>360718.75</v>
      </c>
    </row>
    <row r="8848" spans="2:5" ht="50.1" customHeight="1">
      <c r="B8848" s="100">
        <v>36493</v>
      </c>
      <c r="C8848" s="105" t="s">
        <v>18902</v>
      </c>
      <c r="D8848" s="87" t="s">
        <v>16560</v>
      </c>
      <c r="E8848" s="103">
        <v>408679.69</v>
      </c>
    </row>
    <row r="8849" spans="2:5" ht="50.1" customHeight="1">
      <c r="B8849" s="100">
        <v>36492</v>
      </c>
      <c r="C8849" s="105" t="s">
        <v>18903</v>
      </c>
      <c r="D8849" s="87" t="s">
        <v>16560</v>
      </c>
      <c r="E8849" s="103">
        <v>759171.87</v>
      </c>
    </row>
    <row r="8850" spans="2:5" ht="50.1" customHeight="1">
      <c r="B8850" s="100">
        <v>13333</v>
      </c>
      <c r="C8850" s="105" t="s">
        <v>18904</v>
      </c>
      <c r="D8850" s="87" t="s">
        <v>16560</v>
      </c>
      <c r="E8850" s="103">
        <v>83428.72</v>
      </c>
    </row>
    <row r="8851" spans="2:5" ht="50.1" customHeight="1">
      <c r="B8851" s="100">
        <v>13533</v>
      </c>
      <c r="C8851" s="105" t="s">
        <v>18905</v>
      </c>
      <c r="D8851" s="87" t="s">
        <v>16560</v>
      </c>
      <c r="E8851" s="103">
        <v>74576.009999999995</v>
      </c>
    </row>
    <row r="8852" spans="2:5" ht="50.1" customHeight="1">
      <c r="B8852" s="100">
        <v>36499</v>
      </c>
      <c r="C8852" s="105" t="s">
        <v>18906</v>
      </c>
      <c r="D8852" s="87" t="s">
        <v>16560</v>
      </c>
      <c r="E8852" s="103">
        <v>1626.86</v>
      </c>
    </row>
    <row r="8853" spans="2:5" ht="50.1" customHeight="1">
      <c r="B8853" s="100">
        <v>39585</v>
      </c>
      <c r="C8853" s="105" t="s">
        <v>18907</v>
      </c>
      <c r="D8853" s="87" t="s">
        <v>16560</v>
      </c>
      <c r="E8853" s="103">
        <v>53869.919999999998</v>
      </c>
    </row>
    <row r="8854" spans="2:5" ht="50.1" customHeight="1">
      <c r="B8854" s="100">
        <v>39586</v>
      </c>
      <c r="C8854" s="105" t="s">
        <v>18908</v>
      </c>
      <c r="D8854" s="87" t="s">
        <v>16560</v>
      </c>
      <c r="E8854" s="103">
        <v>63185.77</v>
      </c>
    </row>
    <row r="8855" spans="2:5" ht="50.1" customHeight="1">
      <c r="B8855" s="100">
        <v>39587</v>
      </c>
      <c r="C8855" s="105" t="s">
        <v>18909</v>
      </c>
      <c r="D8855" s="87" t="s">
        <v>16560</v>
      </c>
      <c r="E8855" s="103">
        <v>76957.03</v>
      </c>
    </row>
    <row r="8856" spans="2:5" ht="50.1" customHeight="1">
      <c r="B8856" s="100">
        <v>39588</v>
      </c>
      <c r="C8856" s="105" t="s">
        <v>18910</v>
      </c>
      <c r="D8856" s="87" t="s">
        <v>16560</v>
      </c>
      <c r="E8856" s="103">
        <v>89108.14</v>
      </c>
    </row>
    <row r="8857" spans="2:5" ht="50.1" customHeight="1">
      <c r="B8857" s="100">
        <v>39584</v>
      </c>
      <c r="C8857" s="105" t="s">
        <v>18911</v>
      </c>
      <c r="D8857" s="87" t="s">
        <v>16560</v>
      </c>
      <c r="E8857" s="103">
        <v>47972.58</v>
      </c>
    </row>
    <row r="8858" spans="2:5" ht="50.1" customHeight="1">
      <c r="B8858" s="100">
        <v>39590</v>
      </c>
      <c r="C8858" s="105" t="s">
        <v>18912</v>
      </c>
      <c r="D8858" s="87" t="s">
        <v>16560</v>
      </c>
      <c r="E8858" s="103">
        <v>46822.28</v>
      </c>
    </row>
    <row r="8859" spans="2:5" ht="50.1" customHeight="1">
      <c r="B8859" s="100">
        <v>39592</v>
      </c>
      <c r="C8859" s="105" t="s">
        <v>18913</v>
      </c>
      <c r="D8859" s="87" t="s">
        <v>16560</v>
      </c>
      <c r="E8859" s="103">
        <v>67284.75</v>
      </c>
    </row>
    <row r="8860" spans="2:5" ht="50.1" customHeight="1">
      <c r="B8860" s="100">
        <v>39593</v>
      </c>
      <c r="C8860" s="105" t="s">
        <v>18914</v>
      </c>
      <c r="D8860" s="87" t="s">
        <v>16560</v>
      </c>
      <c r="E8860" s="103">
        <v>76957.03</v>
      </c>
    </row>
    <row r="8861" spans="2:5" ht="50.1" customHeight="1">
      <c r="B8861" s="100">
        <v>14254</v>
      </c>
      <c r="C8861" s="105" t="s">
        <v>18915</v>
      </c>
      <c r="D8861" s="87" t="s">
        <v>16560</v>
      </c>
      <c r="E8861" s="103">
        <v>43744</v>
      </c>
    </row>
    <row r="8862" spans="2:5" ht="50.1" customHeight="1">
      <c r="B8862" s="100">
        <v>25987</v>
      </c>
      <c r="C8862" s="105" t="s">
        <v>18916</v>
      </c>
      <c r="D8862" s="87" t="s">
        <v>16560</v>
      </c>
      <c r="E8862" s="103">
        <v>36529.730000000003</v>
      </c>
    </row>
    <row r="8863" spans="2:5" ht="50.1" customHeight="1">
      <c r="B8863" s="100">
        <v>25019</v>
      </c>
      <c r="C8863" s="105" t="s">
        <v>18917</v>
      </c>
      <c r="D8863" s="87" t="s">
        <v>16560</v>
      </c>
      <c r="E8863" s="103">
        <v>62616.04</v>
      </c>
    </row>
    <row r="8864" spans="2:5" ht="50.1" customHeight="1">
      <c r="B8864" s="100">
        <v>36501</v>
      </c>
      <c r="C8864" s="105" t="s">
        <v>18918</v>
      </c>
      <c r="D8864" s="87" t="s">
        <v>16560</v>
      </c>
      <c r="E8864" s="103">
        <v>55749.85</v>
      </c>
    </row>
    <row r="8865" spans="2:5" ht="50.1" customHeight="1">
      <c r="B8865" s="100">
        <v>25986</v>
      </c>
      <c r="C8865" s="105" t="s">
        <v>18919</v>
      </c>
      <c r="D8865" s="87" t="s">
        <v>16560</v>
      </c>
      <c r="E8865" s="103">
        <v>67022</v>
      </c>
    </row>
    <row r="8866" spans="2:5" ht="50.1" customHeight="1">
      <c r="B8866" s="100">
        <v>36500</v>
      </c>
      <c r="C8866" s="105" t="s">
        <v>18920</v>
      </c>
      <c r="D8866" s="87" t="s">
        <v>16560</v>
      </c>
      <c r="E8866" s="103">
        <v>39396.9</v>
      </c>
    </row>
    <row r="8867" spans="2:5" ht="50.1" customHeight="1">
      <c r="B8867" s="100">
        <v>20017</v>
      </c>
      <c r="C8867" s="105" t="s">
        <v>18921</v>
      </c>
      <c r="D8867" s="87" t="s">
        <v>16566</v>
      </c>
      <c r="E8867" s="103">
        <v>3.17</v>
      </c>
    </row>
    <row r="8868" spans="2:5" ht="50.1" customHeight="1">
      <c r="B8868" s="100">
        <v>20007</v>
      </c>
      <c r="C8868" s="105" t="s">
        <v>18922</v>
      </c>
      <c r="D8868" s="87" t="s">
        <v>16566</v>
      </c>
      <c r="E8868" s="103">
        <v>2.44</v>
      </c>
    </row>
    <row r="8869" spans="2:5" ht="50.1" customHeight="1">
      <c r="B8869" s="100">
        <v>39836</v>
      </c>
      <c r="C8869" s="105" t="s">
        <v>18923</v>
      </c>
      <c r="D8869" s="87" t="s">
        <v>6336</v>
      </c>
      <c r="E8869" s="103">
        <v>178.4</v>
      </c>
    </row>
    <row r="8870" spans="2:5" ht="50.1" customHeight="1">
      <c r="B8870" s="100">
        <v>39830</v>
      </c>
      <c r="C8870" s="105" t="s">
        <v>18924</v>
      </c>
      <c r="D8870" s="87" t="s">
        <v>6336</v>
      </c>
      <c r="E8870" s="103">
        <v>203.46</v>
      </c>
    </row>
    <row r="8871" spans="2:5" ht="50.1" customHeight="1">
      <c r="B8871" s="100">
        <v>39831</v>
      </c>
      <c r="C8871" s="105" t="s">
        <v>18925</v>
      </c>
      <c r="D8871" s="87" t="s">
        <v>6336</v>
      </c>
      <c r="E8871" s="103">
        <v>203.03</v>
      </c>
    </row>
    <row r="8872" spans="2:5" ht="50.1" customHeight="1">
      <c r="B8872" s="100">
        <v>36888</v>
      </c>
      <c r="C8872" s="105" t="s">
        <v>18926</v>
      </c>
      <c r="D8872" s="87" t="s">
        <v>16566</v>
      </c>
      <c r="E8872" s="103">
        <v>6.41</v>
      </c>
    </row>
    <row r="8873" spans="2:5" ht="50.1" customHeight="1">
      <c r="B8873" s="100">
        <v>40527</v>
      </c>
      <c r="C8873" s="105" t="s">
        <v>18927</v>
      </c>
      <c r="D8873" s="87" t="s">
        <v>16560</v>
      </c>
      <c r="E8873" s="103">
        <v>2544.27</v>
      </c>
    </row>
    <row r="8874" spans="2:5" ht="50.1" customHeight="1">
      <c r="B8874" s="100">
        <v>36497</v>
      </c>
      <c r="C8874" s="105" t="s">
        <v>18928</v>
      </c>
      <c r="D8874" s="87" t="s">
        <v>16560</v>
      </c>
      <c r="E8874" s="103">
        <v>2904.56</v>
      </c>
    </row>
    <row r="8875" spans="2:5" ht="50.1" customHeight="1">
      <c r="B8875" s="100">
        <v>36487</v>
      </c>
      <c r="C8875" s="105" t="s">
        <v>18929</v>
      </c>
      <c r="D8875" s="87" t="s">
        <v>16560</v>
      </c>
      <c r="E8875" s="103">
        <v>5057.28</v>
      </c>
    </row>
    <row r="8876" spans="2:5" ht="50.1" customHeight="1">
      <c r="B8876" s="100">
        <v>25952</v>
      </c>
      <c r="C8876" s="105" t="s">
        <v>18930</v>
      </c>
      <c r="D8876" s="87" t="s">
        <v>16560</v>
      </c>
      <c r="E8876" s="103">
        <v>630772.18999999994</v>
      </c>
    </row>
    <row r="8877" spans="2:5" ht="50.1" customHeight="1">
      <c r="B8877" s="100">
        <v>25954</v>
      </c>
      <c r="C8877" s="105" t="s">
        <v>18931</v>
      </c>
      <c r="D8877" s="87" t="s">
        <v>16560</v>
      </c>
      <c r="E8877" s="103">
        <v>1213023.44</v>
      </c>
    </row>
    <row r="8878" spans="2:5" ht="50.1" customHeight="1">
      <c r="B8878" s="100">
        <v>25953</v>
      </c>
      <c r="C8878" s="105" t="s">
        <v>18932</v>
      </c>
      <c r="D8878" s="87" t="s">
        <v>16560</v>
      </c>
      <c r="E8878" s="103">
        <v>2062139.84</v>
      </c>
    </row>
    <row r="8879" spans="2:5" ht="50.1" customHeight="1">
      <c r="B8879" s="100">
        <v>37776</v>
      </c>
      <c r="C8879" s="105" t="s">
        <v>18933</v>
      </c>
      <c r="D8879" s="87" t="s">
        <v>16560</v>
      </c>
      <c r="E8879" s="103">
        <v>126382.81</v>
      </c>
    </row>
    <row r="8880" spans="2:5" ht="50.1" customHeight="1">
      <c r="B8880" s="100">
        <v>37775</v>
      </c>
      <c r="C8880" s="105" t="s">
        <v>18934</v>
      </c>
      <c r="D8880" s="87" t="s">
        <v>16560</v>
      </c>
      <c r="E8880" s="103">
        <v>199062.5</v>
      </c>
    </row>
    <row r="8881" spans="2:5" ht="50.1" customHeight="1">
      <c r="B8881" s="100">
        <v>36491</v>
      </c>
      <c r="C8881" s="105" t="s">
        <v>18935</v>
      </c>
      <c r="D8881" s="87" t="s">
        <v>16560</v>
      </c>
      <c r="E8881" s="103">
        <v>737187.5</v>
      </c>
    </row>
    <row r="8882" spans="2:5" ht="50.1" customHeight="1">
      <c r="B8882" s="100">
        <v>10712</v>
      </c>
      <c r="C8882" s="105" t="s">
        <v>18936</v>
      </c>
      <c r="D8882" s="87" t="s">
        <v>16560</v>
      </c>
      <c r="E8882" s="103">
        <v>49765.62</v>
      </c>
    </row>
    <row r="8883" spans="2:5" ht="50.1" customHeight="1">
      <c r="B8883" s="100">
        <v>3363</v>
      </c>
      <c r="C8883" s="105" t="s">
        <v>18937</v>
      </c>
      <c r="D8883" s="87" t="s">
        <v>16560</v>
      </c>
      <c r="E8883" s="103">
        <v>70000</v>
      </c>
    </row>
    <row r="8884" spans="2:5" ht="50.1" customHeight="1">
      <c r="B8884" s="100">
        <v>3365</v>
      </c>
      <c r="C8884" s="105" t="s">
        <v>18938</v>
      </c>
      <c r="D8884" s="87" t="s">
        <v>16560</v>
      </c>
      <c r="E8884" s="103">
        <v>163625</v>
      </c>
    </row>
    <row r="8885" spans="2:5" ht="50.1" customHeight="1">
      <c r="B8885" s="100">
        <v>7569</v>
      </c>
      <c r="C8885" s="105" t="s">
        <v>18939</v>
      </c>
      <c r="D8885" s="87" t="s">
        <v>16560</v>
      </c>
      <c r="E8885" s="103">
        <v>42.25</v>
      </c>
    </row>
    <row r="8886" spans="2:5" ht="50.1" customHeight="1">
      <c r="B8886" s="100">
        <v>34349</v>
      </c>
      <c r="C8886" s="105" t="s">
        <v>18940</v>
      </c>
      <c r="D8886" s="87" t="s">
        <v>16560</v>
      </c>
      <c r="E8886" s="103">
        <v>11.35</v>
      </c>
    </row>
    <row r="8887" spans="2:5" ht="50.1" customHeight="1">
      <c r="B8887" s="100">
        <v>11991</v>
      </c>
      <c r="C8887" s="105" t="s">
        <v>18941</v>
      </c>
      <c r="D8887" s="87" t="s">
        <v>16560</v>
      </c>
      <c r="E8887" s="103">
        <v>32.78</v>
      </c>
    </row>
    <row r="8888" spans="2:5" ht="50.1" customHeight="1">
      <c r="B8888" s="100">
        <v>20062</v>
      </c>
      <c r="C8888" s="105" t="s">
        <v>18942</v>
      </c>
      <c r="D8888" s="87" t="s">
        <v>16560</v>
      </c>
      <c r="E8888" s="103">
        <v>12.74</v>
      </c>
    </row>
    <row r="8889" spans="2:5" ht="50.1" customHeight="1">
      <c r="B8889" s="100">
        <v>11029</v>
      </c>
      <c r="C8889" s="105" t="s">
        <v>18943</v>
      </c>
      <c r="D8889" s="87" t="s">
        <v>6337</v>
      </c>
      <c r="E8889" s="103">
        <v>1.05</v>
      </c>
    </row>
    <row r="8890" spans="2:5" ht="50.1" customHeight="1">
      <c r="B8890" s="100">
        <v>4316</v>
      </c>
      <c r="C8890" s="105" t="s">
        <v>18944</v>
      </c>
      <c r="D8890" s="87" t="s">
        <v>16560</v>
      </c>
      <c r="E8890" s="103">
        <v>1.07</v>
      </c>
    </row>
    <row r="8891" spans="2:5" ht="50.1" customHeight="1">
      <c r="B8891" s="100">
        <v>4313</v>
      </c>
      <c r="C8891" s="105" t="s">
        <v>18945</v>
      </c>
      <c r="D8891" s="87" t="s">
        <v>6337</v>
      </c>
      <c r="E8891" s="103">
        <v>1.53</v>
      </c>
    </row>
    <row r="8892" spans="2:5" ht="50.1" customHeight="1">
      <c r="B8892" s="100">
        <v>4317</v>
      </c>
      <c r="C8892" s="105" t="s">
        <v>18946</v>
      </c>
      <c r="D8892" s="87" t="s">
        <v>16560</v>
      </c>
      <c r="E8892" s="103">
        <v>1.74</v>
      </c>
    </row>
    <row r="8893" spans="2:5" ht="50.1" customHeight="1">
      <c r="B8893" s="100">
        <v>4314</v>
      </c>
      <c r="C8893" s="105" t="s">
        <v>18947</v>
      </c>
      <c r="D8893" s="87" t="s">
        <v>6337</v>
      </c>
      <c r="E8893" s="103">
        <v>2.04</v>
      </c>
    </row>
    <row r="8894" spans="2:5" ht="50.1" customHeight="1">
      <c r="B8894" s="100">
        <v>10561</v>
      </c>
      <c r="C8894" s="105" t="s">
        <v>18948</v>
      </c>
      <c r="D8894" s="87" t="s">
        <v>16617</v>
      </c>
      <c r="E8894" s="103">
        <v>0.56000000000000005</v>
      </c>
    </row>
    <row r="8895" spans="2:5" ht="50.1" customHeight="1">
      <c r="B8895" s="100">
        <v>10921</v>
      </c>
      <c r="C8895" s="105" t="s">
        <v>18949</v>
      </c>
      <c r="D8895" s="87" t="s">
        <v>16560</v>
      </c>
      <c r="E8895" s="103">
        <v>3290</v>
      </c>
    </row>
    <row r="8896" spans="2:5" ht="50.1" customHeight="1">
      <c r="B8896" s="100">
        <v>10922</v>
      </c>
      <c r="C8896" s="105" t="s">
        <v>18950</v>
      </c>
      <c r="D8896" s="87" t="s">
        <v>16560</v>
      </c>
      <c r="E8896" s="103">
        <v>2979.99</v>
      </c>
    </row>
    <row r="8897" spans="2:5" ht="50.1" customHeight="1">
      <c r="B8897" s="100">
        <v>10923</v>
      </c>
      <c r="C8897" s="105" t="s">
        <v>18951</v>
      </c>
      <c r="D8897" s="87" t="s">
        <v>16560</v>
      </c>
      <c r="E8897" s="103">
        <v>1761.3</v>
      </c>
    </row>
    <row r="8898" spans="2:5" ht="50.1" customHeight="1">
      <c r="B8898" s="100">
        <v>10924</v>
      </c>
      <c r="C8898" s="105" t="s">
        <v>18952</v>
      </c>
      <c r="D8898" s="87" t="s">
        <v>16560</v>
      </c>
      <c r="E8898" s="103">
        <v>1854.99</v>
      </c>
    </row>
    <row r="8899" spans="2:5" ht="50.1" customHeight="1">
      <c r="B8899" s="100">
        <v>37772</v>
      </c>
      <c r="C8899" s="105" t="s">
        <v>18953</v>
      </c>
      <c r="D8899" s="87" t="s">
        <v>16560</v>
      </c>
      <c r="E8899" s="103">
        <v>114526.71</v>
      </c>
    </row>
    <row r="8900" spans="2:5" ht="50.1" customHeight="1">
      <c r="B8900" s="100">
        <v>37771</v>
      </c>
      <c r="C8900" s="105" t="s">
        <v>18954</v>
      </c>
      <c r="D8900" s="87" t="s">
        <v>16560</v>
      </c>
      <c r="E8900" s="103">
        <v>121838.18</v>
      </c>
    </row>
    <row r="8901" spans="2:5" ht="50.1" customHeight="1">
      <c r="B8901" s="100">
        <v>12770</v>
      </c>
      <c r="C8901" s="105" t="s">
        <v>18955</v>
      </c>
      <c r="D8901" s="87" t="s">
        <v>16560</v>
      </c>
      <c r="E8901" s="103">
        <v>738.66</v>
      </c>
    </row>
    <row r="8902" spans="2:5" ht="50.1" customHeight="1">
      <c r="B8902" s="100">
        <v>12772</v>
      </c>
      <c r="C8902" s="105" t="s">
        <v>18956</v>
      </c>
      <c r="D8902" s="87" t="s">
        <v>16560</v>
      </c>
      <c r="E8902" s="103">
        <v>1227.6300000000001</v>
      </c>
    </row>
    <row r="8903" spans="2:5" ht="50.1" customHeight="1">
      <c r="B8903" s="100">
        <v>12768</v>
      </c>
      <c r="C8903" s="105" t="s">
        <v>18957</v>
      </c>
      <c r="D8903" s="87" t="s">
        <v>16560</v>
      </c>
      <c r="E8903" s="103">
        <v>1727.01</v>
      </c>
    </row>
    <row r="8904" spans="2:5" ht="50.1" customHeight="1">
      <c r="B8904" s="100">
        <v>12775</v>
      </c>
      <c r="C8904" s="105" t="s">
        <v>18958</v>
      </c>
      <c r="D8904" s="87" t="s">
        <v>16560</v>
      </c>
      <c r="E8904" s="103">
        <v>540.99</v>
      </c>
    </row>
    <row r="8905" spans="2:5" ht="50.1" customHeight="1">
      <c r="B8905" s="100">
        <v>12769</v>
      </c>
      <c r="C8905" s="105" t="s">
        <v>18959</v>
      </c>
      <c r="D8905" s="87" t="s">
        <v>16560</v>
      </c>
      <c r="E8905" s="103">
        <v>141.49</v>
      </c>
    </row>
    <row r="8906" spans="2:5" ht="50.1" customHeight="1">
      <c r="B8906" s="100">
        <v>12773</v>
      </c>
      <c r="C8906" s="105" t="s">
        <v>18960</v>
      </c>
      <c r="D8906" s="87" t="s">
        <v>16560</v>
      </c>
      <c r="E8906" s="103">
        <v>151.88999999999999</v>
      </c>
    </row>
    <row r="8907" spans="2:5" ht="50.1" customHeight="1">
      <c r="B8907" s="100">
        <v>12774</v>
      </c>
      <c r="C8907" s="105" t="s">
        <v>18961</v>
      </c>
      <c r="D8907" s="87" t="s">
        <v>16560</v>
      </c>
      <c r="E8907" s="103">
        <v>187.26</v>
      </c>
    </row>
    <row r="8908" spans="2:5" ht="50.1" customHeight="1">
      <c r="B8908" s="100">
        <v>12776</v>
      </c>
      <c r="C8908" s="105" t="s">
        <v>18962</v>
      </c>
      <c r="D8908" s="87" t="s">
        <v>16560</v>
      </c>
      <c r="E8908" s="103">
        <v>2788.18</v>
      </c>
    </row>
    <row r="8909" spans="2:5" ht="50.1" customHeight="1">
      <c r="B8909" s="100">
        <v>12777</v>
      </c>
      <c r="C8909" s="105" t="s">
        <v>18963</v>
      </c>
      <c r="D8909" s="87" t="s">
        <v>16560</v>
      </c>
      <c r="E8909" s="103">
        <v>3641.28</v>
      </c>
    </row>
    <row r="8910" spans="2:5" ht="50.1" customHeight="1">
      <c r="B8910" s="100">
        <v>3391</v>
      </c>
      <c r="C8910" s="105" t="s">
        <v>18964</v>
      </c>
      <c r="D8910" s="87" t="s">
        <v>16560</v>
      </c>
      <c r="E8910" s="103">
        <v>48.19</v>
      </c>
    </row>
    <row r="8911" spans="2:5" ht="50.1" customHeight="1">
      <c r="B8911" s="100">
        <v>3389</v>
      </c>
      <c r="C8911" s="105" t="s">
        <v>18965</v>
      </c>
      <c r="D8911" s="87" t="s">
        <v>16560</v>
      </c>
      <c r="E8911" s="103">
        <v>25</v>
      </c>
    </row>
    <row r="8912" spans="2:5" ht="50.1" customHeight="1">
      <c r="B8912" s="100">
        <v>3390</v>
      </c>
      <c r="C8912" s="105" t="s">
        <v>18966</v>
      </c>
      <c r="D8912" s="87" t="s">
        <v>16560</v>
      </c>
      <c r="E8912" s="103">
        <v>28.13</v>
      </c>
    </row>
    <row r="8913" spans="2:5" ht="50.1" customHeight="1">
      <c r="B8913" s="100">
        <v>12873</v>
      </c>
      <c r="C8913" s="105" t="s">
        <v>18967</v>
      </c>
      <c r="D8913" s="87" t="s">
        <v>16557</v>
      </c>
      <c r="E8913" s="103">
        <v>14.49</v>
      </c>
    </row>
    <row r="8914" spans="2:5" ht="50.1" customHeight="1">
      <c r="B8914" s="100">
        <v>41076</v>
      </c>
      <c r="C8914" s="105" t="s">
        <v>18968</v>
      </c>
      <c r="D8914" s="87" t="s">
        <v>16746</v>
      </c>
      <c r="E8914" s="103">
        <v>2568.3000000000002</v>
      </c>
    </row>
    <row r="8915" spans="2:5" ht="50.1" customHeight="1">
      <c r="B8915" s="100">
        <v>140</v>
      </c>
      <c r="C8915" s="105" t="s">
        <v>18969</v>
      </c>
      <c r="D8915" s="87" t="s">
        <v>16617</v>
      </c>
      <c r="E8915" s="103">
        <v>13.31</v>
      </c>
    </row>
    <row r="8916" spans="2:5" ht="50.1" customHeight="1">
      <c r="B8916" s="100">
        <v>151</v>
      </c>
      <c r="C8916" s="105" t="s">
        <v>18970</v>
      </c>
      <c r="D8916" s="87" t="s">
        <v>6333</v>
      </c>
      <c r="E8916" s="103">
        <v>16.73</v>
      </c>
    </row>
    <row r="8917" spans="2:5" ht="50.1" customHeight="1">
      <c r="B8917" s="100">
        <v>7340</v>
      </c>
      <c r="C8917" s="105" t="s">
        <v>18971</v>
      </c>
      <c r="D8917" s="87" t="s">
        <v>6333</v>
      </c>
      <c r="E8917" s="103">
        <v>20.51</v>
      </c>
    </row>
    <row r="8918" spans="2:5" ht="50.1" customHeight="1">
      <c r="B8918" s="100">
        <v>2701</v>
      </c>
      <c r="C8918" s="105" t="s">
        <v>18972</v>
      </c>
      <c r="D8918" s="87" t="s">
        <v>16557</v>
      </c>
      <c r="E8918" s="103">
        <v>16.11</v>
      </c>
    </row>
    <row r="8919" spans="2:5" ht="50.1" customHeight="1">
      <c r="B8919" s="100">
        <v>40929</v>
      </c>
      <c r="C8919" s="105" t="s">
        <v>18973</v>
      </c>
      <c r="D8919" s="87" t="s">
        <v>16746</v>
      </c>
      <c r="E8919" s="103">
        <v>2852.62</v>
      </c>
    </row>
    <row r="8920" spans="2:5" ht="50.1" customHeight="1">
      <c r="B8920" s="100">
        <v>38114</v>
      </c>
      <c r="C8920" s="105" t="s">
        <v>18974</v>
      </c>
      <c r="D8920" s="87" t="s">
        <v>16560</v>
      </c>
      <c r="E8920" s="103">
        <v>12.18</v>
      </c>
    </row>
    <row r="8921" spans="2:5" ht="50.1" customHeight="1">
      <c r="B8921" s="100">
        <v>38064</v>
      </c>
      <c r="C8921" s="105" t="s">
        <v>18975</v>
      </c>
      <c r="D8921" s="87" t="s">
        <v>16560</v>
      </c>
      <c r="E8921" s="103">
        <v>13.62</v>
      </c>
    </row>
    <row r="8922" spans="2:5" ht="50.1" customHeight="1">
      <c r="B8922" s="100">
        <v>38115</v>
      </c>
      <c r="C8922" s="105" t="s">
        <v>18976</v>
      </c>
      <c r="D8922" s="87" t="s">
        <v>16560</v>
      </c>
      <c r="E8922" s="103">
        <v>13.01</v>
      </c>
    </row>
    <row r="8923" spans="2:5" ht="50.1" customHeight="1">
      <c r="B8923" s="100">
        <v>38065</v>
      </c>
      <c r="C8923" s="105" t="s">
        <v>18977</v>
      </c>
      <c r="D8923" s="87" t="s">
        <v>16560</v>
      </c>
      <c r="E8923" s="103">
        <v>19.329999999999998</v>
      </c>
    </row>
    <row r="8924" spans="2:5" ht="50.1" customHeight="1">
      <c r="B8924" s="100">
        <v>38078</v>
      </c>
      <c r="C8924" s="105" t="s">
        <v>18978</v>
      </c>
      <c r="D8924" s="87" t="s">
        <v>16560</v>
      </c>
      <c r="E8924" s="103">
        <v>11.28</v>
      </c>
    </row>
    <row r="8925" spans="2:5" ht="50.1" customHeight="1">
      <c r="B8925" s="100">
        <v>38113</v>
      </c>
      <c r="C8925" s="105" t="s">
        <v>18979</v>
      </c>
      <c r="D8925" s="87" t="s">
        <v>16560</v>
      </c>
      <c r="E8925" s="103">
        <v>6.12</v>
      </c>
    </row>
    <row r="8926" spans="2:5" ht="50.1" customHeight="1">
      <c r="B8926" s="100">
        <v>38063</v>
      </c>
      <c r="C8926" s="105" t="s">
        <v>18980</v>
      </c>
      <c r="D8926" s="87" t="s">
        <v>16560</v>
      </c>
      <c r="E8926" s="103">
        <v>6.57</v>
      </c>
    </row>
    <row r="8927" spans="2:5" ht="50.1" customHeight="1">
      <c r="B8927" s="100">
        <v>38080</v>
      </c>
      <c r="C8927" s="105" t="s">
        <v>18981</v>
      </c>
      <c r="D8927" s="87" t="s">
        <v>16560</v>
      </c>
      <c r="E8927" s="103">
        <v>19.59</v>
      </c>
    </row>
    <row r="8928" spans="2:5" ht="50.1" customHeight="1">
      <c r="B8928" s="100">
        <v>38069</v>
      </c>
      <c r="C8928" s="105" t="s">
        <v>18982</v>
      </c>
      <c r="D8928" s="87" t="s">
        <v>16560</v>
      </c>
      <c r="E8928" s="103">
        <v>10.71</v>
      </c>
    </row>
    <row r="8929" spans="2:5" ht="50.1" customHeight="1">
      <c r="B8929" s="100">
        <v>38077</v>
      </c>
      <c r="C8929" s="105" t="s">
        <v>18983</v>
      </c>
      <c r="D8929" s="87" t="s">
        <v>16560</v>
      </c>
      <c r="E8929" s="103">
        <v>10.47</v>
      </c>
    </row>
    <row r="8930" spans="2:5" ht="50.1" customHeight="1">
      <c r="B8930" s="100">
        <v>38073</v>
      </c>
      <c r="C8930" s="105" t="s">
        <v>18984</v>
      </c>
      <c r="D8930" s="87" t="s">
        <v>16560</v>
      </c>
      <c r="E8930" s="103">
        <v>15.95</v>
      </c>
    </row>
    <row r="8931" spans="2:5" ht="50.1" customHeight="1">
      <c r="B8931" s="100">
        <v>38112</v>
      </c>
      <c r="C8931" s="105" t="s">
        <v>18985</v>
      </c>
      <c r="D8931" s="87" t="s">
        <v>16560</v>
      </c>
      <c r="E8931" s="103">
        <v>4.7</v>
      </c>
    </row>
    <row r="8932" spans="2:5" ht="50.1" customHeight="1">
      <c r="B8932" s="100">
        <v>38062</v>
      </c>
      <c r="C8932" s="105" t="s">
        <v>18986</v>
      </c>
      <c r="D8932" s="87" t="s">
        <v>16560</v>
      </c>
      <c r="E8932" s="103">
        <v>4.83</v>
      </c>
    </row>
    <row r="8933" spans="2:5" ht="50.1" customHeight="1">
      <c r="B8933" s="100">
        <v>12128</v>
      </c>
      <c r="C8933" s="105" t="s">
        <v>18987</v>
      </c>
      <c r="D8933" s="87" t="s">
        <v>16560</v>
      </c>
      <c r="E8933" s="103">
        <v>6.45</v>
      </c>
    </row>
    <row r="8934" spans="2:5" ht="50.1" customHeight="1">
      <c r="B8934" s="100">
        <v>12129</v>
      </c>
      <c r="C8934" s="105" t="s">
        <v>18988</v>
      </c>
      <c r="D8934" s="87" t="s">
        <v>16560</v>
      </c>
      <c r="E8934" s="103">
        <v>8.5299999999999994</v>
      </c>
    </row>
    <row r="8935" spans="2:5" ht="50.1" customHeight="1">
      <c r="B8935" s="100">
        <v>38081</v>
      </c>
      <c r="C8935" s="105" t="s">
        <v>18989</v>
      </c>
      <c r="D8935" s="87" t="s">
        <v>16560</v>
      </c>
      <c r="E8935" s="103">
        <v>16.61</v>
      </c>
    </row>
    <row r="8936" spans="2:5" ht="50.1" customHeight="1">
      <c r="B8936" s="100">
        <v>38070</v>
      </c>
      <c r="C8936" s="105" t="s">
        <v>18990</v>
      </c>
      <c r="D8936" s="87" t="s">
        <v>16560</v>
      </c>
      <c r="E8936" s="103">
        <v>11.45</v>
      </c>
    </row>
    <row r="8937" spans="2:5" ht="50.1" customHeight="1">
      <c r="B8937" s="100">
        <v>38074</v>
      </c>
      <c r="C8937" s="105" t="s">
        <v>18991</v>
      </c>
      <c r="D8937" s="87" t="s">
        <v>16560</v>
      </c>
      <c r="E8937" s="103">
        <v>17.41</v>
      </c>
    </row>
    <row r="8938" spans="2:5" ht="50.1" customHeight="1">
      <c r="B8938" s="100">
        <v>38079</v>
      </c>
      <c r="C8938" s="105" t="s">
        <v>18992</v>
      </c>
      <c r="D8938" s="87" t="s">
        <v>16560</v>
      </c>
      <c r="E8938" s="103">
        <v>14.94</v>
      </c>
    </row>
    <row r="8939" spans="2:5" ht="50.1" customHeight="1">
      <c r="B8939" s="100">
        <v>38072</v>
      </c>
      <c r="C8939" s="105" t="s">
        <v>18993</v>
      </c>
      <c r="D8939" s="87" t="s">
        <v>16560</v>
      </c>
      <c r="E8939" s="103">
        <v>14.36</v>
      </c>
    </row>
    <row r="8940" spans="2:5" ht="50.1" customHeight="1">
      <c r="B8940" s="100">
        <v>38068</v>
      </c>
      <c r="C8940" s="105" t="s">
        <v>18994</v>
      </c>
      <c r="D8940" s="87" t="s">
        <v>16560</v>
      </c>
      <c r="E8940" s="103">
        <v>9.91</v>
      </c>
    </row>
    <row r="8941" spans="2:5" ht="50.1" customHeight="1">
      <c r="B8941" s="100">
        <v>38071</v>
      </c>
      <c r="C8941" s="105" t="s">
        <v>18995</v>
      </c>
      <c r="D8941" s="87" t="s">
        <v>16560</v>
      </c>
      <c r="E8941" s="103">
        <v>11.85</v>
      </c>
    </row>
    <row r="8942" spans="2:5" ht="50.1" customHeight="1">
      <c r="B8942" s="100">
        <v>38412</v>
      </c>
      <c r="C8942" s="105" t="s">
        <v>18996</v>
      </c>
      <c r="D8942" s="87" t="s">
        <v>16560</v>
      </c>
      <c r="E8942" s="103">
        <v>1224.46</v>
      </c>
    </row>
    <row r="8943" spans="2:5" ht="50.1" customHeight="1">
      <c r="B8943" s="100">
        <v>3405</v>
      </c>
      <c r="C8943" s="105" t="s">
        <v>18997</v>
      </c>
      <c r="D8943" s="87" t="s">
        <v>16560</v>
      </c>
      <c r="E8943" s="103">
        <v>100</v>
      </c>
    </row>
    <row r="8944" spans="2:5" ht="50.1" customHeight="1">
      <c r="B8944" s="100">
        <v>3394</v>
      </c>
      <c r="C8944" s="105" t="s">
        <v>18998</v>
      </c>
      <c r="D8944" s="87" t="s">
        <v>16560</v>
      </c>
      <c r="E8944" s="103">
        <v>527.88</v>
      </c>
    </row>
    <row r="8945" spans="2:5" ht="50.1" customHeight="1">
      <c r="B8945" s="100">
        <v>3393</v>
      </c>
      <c r="C8945" s="105" t="s">
        <v>18999</v>
      </c>
      <c r="D8945" s="87" t="s">
        <v>16560</v>
      </c>
      <c r="E8945" s="103">
        <v>898.77</v>
      </c>
    </row>
    <row r="8946" spans="2:5" ht="50.1" customHeight="1">
      <c r="B8946" s="100">
        <v>3406</v>
      </c>
      <c r="C8946" s="105" t="s">
        <v>19000</v>
      </c>
      <c r="D8946" s="87" t="s">
        <v>16560</v>
      </c>
      <c r="E8946" s="103">
        <v>30.61</v>
      </c>
    </row>
    <row r="8947" spans="2:5" ht="50.1" customHeight="1">
      <c r="B8947" s="100">
        <v>3395</v>
      </c>
      <c r="C8947" s="105" t="s">
        <v>19001</v>
      </c>
      <c r="D8947" s="87" t="s">
        <v>16560</v>
      </c>
      <c r="E8947" s="103">
        <v>129.13</v>
      </c>
    </row>
    <row r="8948" spans="2:5" ht="50.1" customHeight="1">
      <c r="B8948" s="100">
        <v>3398</v>
      </c>
      <c r="C8948" s="105" t="s">
        <v>19002</v>
      </c>
      <c r="D8948" s="87" t="s">
        <v>16560</v>
      </c>
      <c r="E8948" s="103">
        <v>6.14</v>
      </c>
    </row>
    <row r="8949" spans="2:5" ht="50.1" customHeight="1">
      <c r="B8949" s="100">
        <v>34379</v>
      </c>
      <c r="C8949" s="105" t="s">
        <v>19003</v>
      </c>
      <c r="D8949" s="87" t="s">
        <v>16560</v>
      </c>
      <c r="E8949" s="103">
        <v>195.62</v>
      </c>
    </row>
    <row r="8950" spans="2:5" ht="50.1" customHeight="1">
      <c r="B8950" s="100">
        <v>34378</v>
      </c>
      <c r="C8950" s="105" t="s">
        <v>19004</v>
      </c>
      <c r="D8950" s="87" t="s">
        <v>16560</v>
      </c>
      <c r="E8950" s="103">
        <v>157.56</v>
      </c>
    </row>
    <row r="8951" spans="2:5" ht="50.1" customHeight="1">
      <c r="B8951" s="100">
        <v>34377</v>
      </c>
      <c r="C8951" s="105" t="s">
        <v>19005</v>
      </c>
      <c r="D8951" s="87" t="s">
        <v>16560</v>
      </c>
      <c r="E8951" s="103">
        <v>145.30000000000001</v>
      </c>
    </row>
    <row r="8952" spans="2:5" ht="50.1" customHeight="1">
      <c r="B8952" s="100">
        <v>581</v>
      </c>
      <c r="C8952" s="105" t="s">
        <v>19006</v>
      </c>
      <c r="D8952" s="87" t="s">
        <v>16555</v>
      </c>
      <c r="E8952" s="103">
        <v>275.98</v>
      </c>
    </row>
    <row r="8953" spans="2:5" ht="50.1" customHeight="1">
      <c r="B8953" s="100">
        <v>40662</v>
      </c>
      <c r="C8953" s="105" t="s">
        <v>19007</v>
      </c>
      <c r="D8953" s="87" t="s">
        <v>16560</v>
      </c>
      <c r="E8953" s="103">
        <v>197.28</v>
      </c>
    </row>
    <row r="8954" spans="2:5" ht="50.1" customHeight="1">
      <c r="B8954" s="100">
        <v>3437</v>
      </c>
      <c r="C8954" s="105" t="s">
        <v>19008</v>
      </c>
      <c r="D8954" s="87" t="s">
        <v>16555</v>
      </c>
      <c r="E8954" s="103">
        <v>548.01</v>
      </c>
    </row>
    <row r="8955" spans="2:5" ht="50.1" customHeight="1">
      <c r="B8955" s="100">
        <v>11183</v>
      </c>
      <c r="C8955" s="105" t="s">
        <v>19009</v>
      </c>
      <c r="D8955" s="87" t="s">
        <v>16560</v>
      </c>
      <c r="E8955" s="103">
        <v>342.75</v>
      </c>
    </row>
    <row r="8956" spans="2:5" ht="50.1" customHeight="1">
      <c r="B8956" s="100">
        <v>11190</v>
      </c>
      <c r="C8956" s="105" t="s">
        <v>19010</v>
      </c>
      <c r="D8956" s="87" t="s">
        <v>16560</v>
      </c>
      <c r="E8956" s="103">
        <v>159</v>
      </c>
    </row>
    <row r="8957" spans="2:5" ht="50.1" customHeight="1">
      <c r="B8957" s="100">
        <v>616</v>
      </c>
      <c r="C8957" s="105" t="s">
        <v>19011</v>
      </c>
      <c r="D8957" s="87" t="s">
        <v>16560</v>
      </c>
      <c r="E8957" s="103">
        <v>186.99</v>
      </c>
    </row>
    <row r="8958" spans="2:5" ht="50.1" customHeight="1">
      <c r="B8958" s="100">
        <v>615</v>
      </c>
      <c r="C8958" s="105" t="s">
        <v>19011</v>
      </c>
      <c r="D8958" s="87" t="s">
        <v>16555</v>
      </c>
      <c r="E8958" s="103">
        <v>389.57</v>
      </c>
    </row>
    <row r="8959" spans="2:5" ht="50.1" customHeight="1">
      <c r="B8959" s="100">
        <v>11192</v>
      </c>
      <c r="C8959" s="105" t="s">
        <v>19012</v>
      </c>
      <c r="D8959" s="87" t="s">
        <v>16560</v>
      </c>
      <c r="E8959" s="103">
        <v>292.55</v>
      </c>
    </row>
    <row r="8960" spans="2:5" ht="50.1" customHeight="1">
      <c r="B8960" s="100">
        <v>11231</v>
      </c>
      <c r="C8960" s="105" t="s">
        <v>19012</v>
      </c>
      <c r="D8960" s="87" t="s">
        <v>16555</v>
      </c>
      <c r="E8960" s="103">
        <v>457.11</v>
      </c>
    </row>
    <row r="8961" spans="2:5" ht="50.1" customHeight="1">
      <c r="B8961" s="100">
        <v>3428</v>
      </c>
      <c r="C8961" s="105" t="s">
        <v>19013</v>
      </c>
      <c r="D8961" s="87" t="s">
        <v>16555</v>
      </c>
      <c r="E8961" s="103">
        <v>812.89</v>
      </c>
    </row>
    <row r="8962" spans="2:5" ht="50.1" customHeight="1">
      <c r="B8962" s="100">
        <v>3429</v>
      </c>
      <c r="C8962" s="105" t="s">
        <v>19014</v>
      </c>
      <c r="D8962" s="87" t="s">
        <v>16555</v>
      </c>
      <c r="E8962" s="103">
        <v>464.44</v>
      </c>
    </row>
    <row r="8963" spans="2:5" ht="50.1" customHeight="1">
      <c r="B8963" s="100">
        <v>34371</v>
      </c>
      <c r="C8963" s="105" t="s">
        <v>19015</v>
      </c>
      <c r="D8963" s="87" t="s">
        <v>16560</v>
      </c>
      <c r="E8963" s="103">
        <v>531.86</v>
      </c>
    </row>
    <row r="8964" spans="2:5" ht="50.1" customHeight="1">
      <c r="B8964" s="100">
        <v>34370</v>
      </c>
      <c r="C8964" s="105" t="s">
        <v>19016</v>
      </c>
      <c r="D8964" s="87" t="s">
        <v>16560</v>
      </c>
      <c r="E8964" s="103">
        <v>441.07</v>
      </c>
    </row>
    <row r="8965" spans="2:5" ht="50.1" customHeight="1">
      <c r="B8965" s="100">
        <v>34372</v>
      </c>
      <c r="C8965" s="105" t="s">
        <v>19017</v>
      </c>
      <c r="D8965" s="87" t="s">
        <v>16560</v>
      </c>
      <c r="E8965" s="103">
        <v>613.59</v>
      </c>
    </row>
    <row r="8966" spans="2:5" ht="50.1" customHeight="1">
      <c r="B8966" s="100">
        <v>34373</v>
      </c>
      <c r="C8966" s="105" t="s">
        <v>19018</v>
      </c>
      <c r="D8966" s="87" t="s">
        <v>16560</v>
      </c>
      <c r="E8966" s="103">
        <v>759.54</v>
      </c>
    </row>
    <row r="8967" spans="2:5" ht="50.1" customHeight="1">
      <c r="B8967" s="100">
        <v>36896</v>
      </c>
      <c r="C8967" s="105" t="s">
        <v>19019</v>
      </c>
      <c r="D8967" s="87" t="s">
        <v>16560</v>
      </c>
      <c r="E8967" s="103">
        <v>253.08</v>
      </c>
    </row>
    <row r="8968" spans="2:5" ht="50.1" customHeight="1">
      <c r="B8968" s="100">
        <v>34367</v>
      </c>
      <c r="C8968" s="105" t="s">
        <v>19020</v>
      </c>
      <c r="D8968" s="87" t="s">
        <v>16560</v>
      </c>
      <c r="E8968" s="103">
        <v>297.27</v>
      </c>
    </row>
    <row r="8969" spans="2:5" ht="50.1" customHeight="1">
      <c r="B8969" s="100">
        <v>36897</v>
      </c>
      <c r="C8969" s="105" t="s">
        <v>19021</v>
      </c>
      <c r="D8969" s="87" t="s">
        <v>16560</v>
      </c>
      <c r="E8969" s="103">
        <v>350.55</v>
      </c>
    </row>
    <row r="8970" spans="2:5" ht="50.1" customHeight="1">
      <c r="B8970" s="100">
        <v>36884</v>
      </c>
      <c r="C8970" s="105" t="s">
        <v>19021</v>
      </c>
      <c r="D8970" s="87" t="s">
        <v>16555</v>
      </c>
      <c r="E8970" s="103">
        <v>246.21</v>
      </c>
    </row>
    <row r="8971" spans="2:5" ht="50.1" customHeight="1">
      <c r="B8971" s="100">
        <v>597</v>
      </c>
      <c r="C8971" s="105" t="s">
        <v>19022</v>
      </c>
      <c r="D8971" s="87" t="s">
        <v>16555</v>
      </c>
      <c r="E8971" s="103">
        <v>258.93</v>
      </c>
    </row>
    <row r="8972" spans="2:5" ht="50.1" customHeight="1">
      <c r="B8972" s="100">
        <v>34369</v>
      </c>
      <c r="C8972" s="105" t="s">
        <v>19023</v>
      </c>
      <c r="D8972" s="87" t="s">
        <v>16560</v>
      </c>
      <c r="E8972" s="103">
        <v>415.34</v>
      </c>
    </row>
    <row r="8973" spans="2:5" ht="50.1" customHeight="1">
      <c r="B8973" s="100">
        <v>34362</v>
      </c>
      <c r="C8973" s="105" t="s">
        <v>19024</v>
      </c>
      <c r="D8973" s="87" t="s">
        <v>16560</v>
      </c>
      <c r="E8973" s="103">
        <v>288.19</v>
      </c>
    </row>
    <row r="8974" spans="2:5" ht="50.1" customHeight="1">
      <c r="B8974" s="100">
        <v>34363</v>
      </c>
      <c r="C8974" s="105" t="s">
        <v>19025</v>
      </c>
      <c r="D8974" s="87" t="s">
        <v>16560</v>
      </c>
      <c r="E8974" s="103">
        <v>325.73</v>
      </c>
    </row>
    <row r="8975" spans="2:5" ht="50.1" customHeight="1">
      <c r="B8975" s="100">
        <v>34364</v>
      </c>
      <c r="C8975" s="105" t="s">
        <v>19026</v>
      </c>
      <c r="D8975" s="87" t="s">
        <v>16560</v>
      </c>
      <c r="E8975" s="103">
        <v>406.26</v>
      </c>
    </row>
    <row r="8976" spans="2:5" ht="50.1" customHeight="1">
      <c r="B8976" s="100">
        <v>34365</v>
      </c>
      <c r="C8976" s="105" t="s">
        <v>19027</v>
      </c>
      <c r="D8976" s="87" t="s">
        <v>16560</v>
      </c>
      <c r="E8976" s="103">
        <v>457.72</v>
      </c>
    </row>
    <row r="8977" spans="2:5" ht="50.1" customHeight="1">
      <c r="B8977" s="100">
        <v>11199</v>
      </c>
      <c r="C8977" s="105" t="s">
        <v>19028</v>
      </c>
      <c r="D8977" s="87" t="s">
        <v>16560</v>
      </c>
      <c r="E8977" s="103">
        <v>878.13</v>
      </c>
    </row>
    <row r="8978" spans="2:5" ht="50.1" customHeight="1">
      <c r="B8978" s="100">
        <v>34801</v>
      </c>
      <c r="C8978" s="105" t="s">
        <v>19029</v>
      </c>
      <c r="D8978" s="87" t="s">
        <v>16560</v>
      </c>
      <c r="E8978" s="103">
        <v>1101.55</v>
      </c>
    </row>
    <row r="8979" spans="2:5" ht="50.1" customHeight="1">
      <c r="B8979" s="100">
        <v>34799</v>
      </c>
      <c r="C8979" s="105" t="s">
        <v>19030</v>
      </c>
      <c r="D8979" s="87" t="s">
        <v>16560</v>
      </c>
      <c r="E8979" s="103">
        <v>1358.44</v>
      </c>
    </row>
    <row r="8980" spans="2:5" ht="50.1" customHeight="1">
      <c r="B8980" s="100">
        <v>622</v>
      </c>
      <c r="C8980" s="105" t="s">
        <v>19031</v>
      </c>
      <c r="D8980" s="87" t="s">
        <v>16560</v>
      </c>
      <c r="E8980" s="103">
        <v>611.57000000000005</v>
      </c>
    </row>
    <row r="8981" spans="2:5" ht="50.1" customHeight="1">
      <c r="B8981" s="100">
        <v>34805</v>
      </c>
      <c r="C8981" s="105" t="s">
        <v>19032</v>
      </c>
      <c r="D8981" s="87" t="s">
        <v>16555</v>
      </c>
      <c r="E8981" s="103">
        <v>457.72</v>
      </c>
    </row>
    <row r="8982" spans="2:5" ht="50.1" customHeight="1">
      <c r="B8982" s="100">
        <v>34803</v>
      </c>
      <c r="C8982" s="105" t="s">
        <v>19033</v>
      </c>
      <c r="D8982" s="87" t="s">
        <v>16560</v>
      </c>
      <c r="E8982" s="103">
        <v>553.48</v>
      </c>
    </row>
    <row r="8983" spans="2:5" ht="50.1" customHeight="1">
      <c r="B8983" s="100">
        <v>606</v>
      </c>
      <c r="C8983" s="105" t="s">
        <v>19034</v>
      </c>
      <c r="D8983" s="87" t="s">
        <v>16555</v>
      </c>
      <c r="E8983" s="103">
        <v>611.97</v>
      </c>
    </row>
    <row r="8984" spans="2:5" ht="50.1" customHeight="1">
      <c r="B8984" s="100">
        <v>11227</v>
      </c>
      <c r="C8984" s="105" t="s">
        <v>19035</v>
      </c>
      <c r="D8984" s="87" t="s">
        <v>16560</v>
      </c>
      <c r="E8984" s="103">
        <v>648.16999999999996</v>
      </c>
    </row>
    <row r="8985" spans="2:5" ht="50.1" customHeight="1">
      <c r="B8985" s="100">
        <v>11193</v>
      </c>
      <c r="C8985" s="105" t="s">
        <v>19036</v>
      </c>
      <c r="D8985" s="87" t="s">
        <v>16555</v>
      </c>
      <c r="E8985" s="103">
        <v>620.48</v>
      </c>
    </row>
    <row r="8986" spans="2:5" ht="50.1" customHeight="1">
      <c r="B8986" s="100">
        <v>11194</v>
      </c>
      <c r="C8986" s="105" t="s">
        <v>19037</v>
      </c>
      <c r="D8986" s="87" t="s">
        <v>16555</v>
      </c>
      <c r="E8986" s="103">
        <v>558.66999999999996</v>
      </c>
    </row>
    <row r="8987" spans="2:5" ht="50.1" customHeight="1">
      <c r="B8987" s="100">
        <v>605</v>
      </c>
      <c r="C8987" s="105" t="s">
        <v>19038</v>
      </c>
      <c r="D8987" s="87" t="s">
        <v>16555</v>
      </c>
      <c r="E8987" s="103">
        <v>701.63</v>
      </c>
    </row>
    <row r="8988" spans="2:5" ht="50.1" customHeight="1">
      <c r="B8988" s="100">
        <v>11197</v>
      </c>
      <c r="C8988" s="105" t="s">
        <v>19039</v>
      </c>
      <c r="D8988" s="87" t="s">
        <v>16560</v>
      </c>
      <c r="E8988" s="103">
        <v>849.75</v>
      </c>
    </row>
    <row r="8989" spans="2:5" ht="50.1" customHeight="1">
      <c r="B8989" s="100">
        <v>40659</v>
      </c>
      <c r="C8989" s="105" t="s">
        <v>19040</v>
      </c>
      <c r="D8989" s="87" t="s">
        <v>16555</v>
      </c>
      <c r="E8989" s="103">
        <v>775.36</v>
      </c>
    </row>
    <row r="8990" spans="2:5" ht="50.1" customHeight="1">
      <c r="B8990" s="100">
        <v>40660</v>
      </c>
      <c r="C8990" s="105" t="s">
        <v>19041</v>
      </c>
      <c r="D8990" s="87" t="s">
        <v>16555</v>
      </c>
      <c r="E8990" s="103">
        <v>982.68</v>
      </c>
    </row>
    <row r="8991" spans="2:5" ht="50.1" customHeight="1">
      <c r="B8991" s="100">
        <v>40661</v>
      </c>
      <c r="C8991" s="105" t="s">
        <v>19042</v>
      </c>
      <c r="D8991" s="87" t="s">
        <v>16555</v>
      </c>
      <c r="E8991" s="103">
        <v>604.17999999999995</v>
      </c>
    </row>
    <row r="8992" spans="2:5" ht="50.1" customHeight="1">
      <c r="B8992" s="100">
        <v>3421</v>
      </c>
      <c r="C8992" s="105" t="s">
        <v>19043</v>
      </c>
      <c r="D8992" s="87" t="s">
        <v>16555</v>
      </c>
      <c r="E8992" s="103">
        <v>608.79999999999995</v>
      </c>
    </row>
    <row r="8993" spans="2:5" ht="50.1" customHeight="1">
      <c r="B8993" s="100">
        <v>599</v>
      </c>
      <c r="C8993" s="105" t="s">
        <v>19044</v>
      </c>
      <c r="D8993" s="87" t="s">
        <v>16555</v>
      </c>
      <c r="E8993" s="103">
        <v>219.47</v>
      </c>
    </row>
    <row r="8994" spans="2:5" ht="50.1" customHeight="1">
      <c r="B8994" s="100">
        <v>34380</v>
      </c>
      <c r="C8994" s="105" t="s">
        <v>19045</v>
      </c>
      <c r="D8994" s="87" t="s">
        <v>16560</v>
      </c>
      <c r="E8994" s="103">
        <v>113.82</v>
      </c>
    </row>
    <row r="8995" spans="2:5" ht="50.1" customHeight="1">
      <c r="B8995" s="100">
        <v>34381</v>
      </c>
      <c r="C8995" s="105" t="s">
        <v>19046</v>
      </c>
      <c r="D8995" s="87" t="s">
        <v>16560</v>
      </c>
      <c r="E8995" s="103">
        <v>148.33000000000001</v>
      </c>
    </row>
    <row r="8996" spans="2:5" ht="50.1" customHeight="1">
      <c r="B8996" s="100">
        <v>601</v>
      </c>
      <c r="C8996" s="105" t="s">
        <v>19046</v>
      </c>
      <c r="D8996" s="87" t="s">
        <v>16555</v>
      </c>
      <c r="E8996" s="103">
        <v>296.07</v>
      </c>
    </row>
    <row r="8997" spans="2:5" ht="50.1" customHeight="1">
      <c r="B8997" s="100">
        <v>3423</v>
      </c>
      <c r="C8997" s="105" t="s">
        <v>19047</v>
      </c>
      <c r="D8997" s="87" t="s">
        <v>16555</v>
      </c>
      <c r="E8997" s="103">
        <v>858.56</v>
      </c>
    </row>
    <row r="8998" spans="2:5" ht="50.1" customHeight="1">
      <c r="B8998" s="100">
        <v>34797</v>
      </c>
      <c r="C8998" s="105" t="s">
        <v>19048</v>
      </c>
      <c r="D8998" s="87" t="s">
        <v>16560</v>
      </c>
      <c r="E8998" s="103">
        <v>346.33</v>
      </c>
    </row>
    <row r="8999" spans="2:5" ht="50.1" customHeight="1">
      <c r="B8999" s="100">
        <v>624</v>
      </c>
      <c r="C8999" s="105" t="s">
        <v>19049</v>
      </c>
      <c r="D8999" s="87" t="s">
        <v>16555</v>
      </c>
      <c r="E8999" s="103">
        <v>721.52</v>
      </c>
    </row>
    <row r="9000" spans="2:5" ht="50.1" customHeight="1">
      <c r="B9000" s="100">
        <v>623</v>
      </c>
      <c r="C9000" s="105" t="s">
        <v>19050</v>
      </c>
      <c r="D9000" s="87" t="s">
        <v>16555</v>
      </c>
      <c r="E9000" s="103">
        <v>270.93</v>
      </c>
    </row>
    <row r="9001" spans="2:5" ht="50.1" customHeight="1">
      <c r="B9001" s="100">
        <v>25964</v>
      </c>
      <c r="C9001" s="105" t="s">
        <v>19051</v>
      </c>
      <c r="D9001" s="87" t="s">
        <v>16557</v>
      </c>
      <c r="E9001" s="103">
        <v>14.04</v>
      </c>
    </row>
    <row r="9002" spans="2:5" ht="50.1" customHeight="1">
      <c r="B9002" s="100">
        <v>41077</v>
      </c>
      <c r="C9002" s="105" t="s">
        <v>19052</v>
      </c>
      <c r="D9002" s="87" t="s">
        <v>16746</v>
      </c>
      <c r="E9002" s="103">
        <v>2486.0300000000002</v>
      </c>
    </row>
    <row r="9003" spans="2:5" ht="50.1" customHeight="1">
      <c r="B9003" s="100">
        <v>20159</v>
      </c>
      <c r="C9003" s="105" t="s">
        <v>19053</v>
      </c>
      <c r="D9003" s="87" t="s">
        <v>16560</v>
      </c>
      <c r="E9003" s="103">
        <v>30.74</v>
      </c>
    </row>
    <row r="9004" spans="2:5" ht="50.1" customHeight="1">
      <c r="B9004" s="100">
        <v>37963</v>
      </c>
      <c r="C9004" s="105" t="s">
        <v>19054</v>
      </c>
      <c r="D9004" s="87" t="s">
        <v>16560</v>
      </c>
      <c r="E9004" s="103">
        <v>2.35</v>
      </c>
    </row>
    <row r="9005" spans="2:5" ht="50.1" customHeight="1">
      <c r="B9005" s="100">
        <v>37964</v>
      </c>
      <c r="C9005" s="105" t="s">
        <v>19055</v>
      </c>
      <c r="D9005" s="87" t="s">
        <v>16560</v>
      </c>
      <c r="E9005" s="103">
        <v>3.92</v>
      </c>
    </row>
    <row r="9006" spans="2:5" ht="50.1" customHeight="1">
      <c r="B9006" s="100">
        <v>37965</v>
      </c>
      <c r="C9006" s="105" t="s">
        <v>19056</v>
      </c>
      <c r="D9006" s="87" t="s">
        <v>16560</v>
      </c>
      <c r="E9006" s="103">
        <v>5.69</v>
      </c>
    </row>
    <row r="9007" spans="2:5" ht="50.1" customHeight="1">
      <c r="B9007" s="100">
        <v>37966</v>
      </c>
      <c r="C9007" s="105" t="s">
        <v>19057</v>
      </c>
      <c r="D9007" s="87" t="s">
        <v>16560</v>
      </c>
      <c r="E9007" s="103">
        <v>10.31</v>
      </c>
    </row>
    <row r="9008" spans="2:5" ht="50.1" customHeight="1">
      <c r="B9008" s="100">
        <v>37967</v>
      </c>
      <c r="C9008" s="105" t="s">
        <v>19058</v>
      </c>
      <c r="D9008" s="87" t="s">
        <v>16560</v>
      </c>
      <c r="E9008" s="103">
        <v>16.53</v>
      </c>
    </row>
    <row r="9009" spans="2:5" ht="50.1" customHeight="1">
      <c r="B9009" s="100">
        <v>37968</v>
      </c>
      <c r="C9009" s="105" t="s">
        <v>19059</v>
      </c>
      <c r="D9009" s="87" t="s">
        <v>16560</v>
      </c>
      <c r="E9009" s="103">
        <v>36.25</v>
      </c>
    </row>
    <row r="9010" spans="2:5" ht="50.1" customHeight="1">
      <c r="B9010" s="100">
        <v>37969</v>
      </c>
      <c r="C9010" s="105" t="s">
        <v>19060</v>
      </c>
      <c r="D9010" s="87" t="s">
        <v>16560</v>
      </c>
      <c r="E9010" s="103">
        <v>96.85</v>
      </c>
    </row>
    <row r="9011" spans="2:5" ht="50.1" customHeight="1">
      <c r="B9011" s="100">
        <v>37970</v>
      </c>
      <c r="C9011" s="105" t="s">
        <v>19061</v>
      </c>
      <c r="D9011" s="87" t="s">
        <v>16560</v>
      </c>
      <c r="E9011" s="103">
        <v>112.98</v>
      </c>
    </row>
    <row r="9012" spans="2:5" ht="50.1" customHeight="1">
      <c r="B9012" s="100">
        <v>21118</v>
      </c>
      <c r="C9012" s="105" t="s">
        <v>19062</v>
      </c>
      <c r="D9012" s="87" t="s">
        <v>16560</v>
      </c>
      <c r="E9012" s="103">
        <v>1.78</v>
      </c>
    </row>
    <row r="9013" spans="2:5" ht="50.1" customHeight="1">
      <c r="B9013" s="100">
        <v>37956</v>
      </c>
      <c r="C9013" s="105" t="s">
        <v>19063</v>
      </c>
      <c r="D9013" s="87" t="s">
        <v>16560</v>
      </c>
      <c r="E9013" s="103">
        <v>2.82</v>
      </c>
    </row>
    <row r="9014" spans="2:5" ht="50.1" customHeight="1">
      <c r="B9014" s="100">
        <v>37957</v>
      </c>
      <c r="C9014" s="105" t="s">
        <v>19064</v>
      </c>
      <c r="D9014" s="87" t="s">
        <v>16560</v>
      </c>
      <c r="E9014" s="103">
        <v>5.94</v>
      </c>
    </row>
    <row r="9015" spans="2:5" ht="50.1" customHeight="1">
      <c r="B9015" s="100">
        <v>37958</v>
      </c>
      <c r="C9015" s="105" t="s">
        <v>19065</v>
      </c>
      <c r="D9015" s="87" t="s">
        <v>16560</v>
      </c>
      <c r="E9015" s="103">
        <v>10.31</v>
      </c>
    </row>
    <row r="9016" spans="2:5" ht="50.1" customHeight="1">
      <c r="B9016" s="100">
        <v>37959</v>
      </c>
      <c r="C9016" s="105" t="s">
        <v>19066</v>
      </c>
      <c r="D9016" s="87" t="s">
        <v>16560</v>
      </c>
      <c r="E9016" s="103">
        <v>16.53</v>
      </c>
    </row>
    <row r="9017" spans="2:5" ht="50.1" customHeight="1">
      <c r="B9017" s="100">
        <v>37960</v>
      </c>
      <c r="C9017" s="105" t="s">
        <v>19067</v>
      </c>
      <c r="D9017" s="87" t="s">
        <v>16560</v>
      </c>
      <c r="E9017" s="103">
        <v>35.6</v>
      </c>
    </row>
    <row r="9018" spans="2:5" ht="50.1" customHeight="1">
      <c r="B9018" s="100">
        <v>37961</v>
      </c>
      <c r="C9018" s="105" t="s">
        <v>19068</v>
      </c>
      <c r="D9018" s="87" t="s">
        <v>16560</v>
      </c>
      <c r="E9018" s="103">
        <v>94.45</v>
      </c>
    </row>
    <row r="9019" spans="2:5" ht="50.1" customHeight="1">
      <c r="B9019" s="100">
        <v>37962</v>
      </c>
      <c r="C9019" s="105" t="s">
        <v>19069</v>
      </c>
      <c r="D9019" s="87" t="s">
        <v>16560</v>
      </c>
      <c r="E9019" s="103">
        <v>109.75</v>
      </c>
    </row>
    <row r="9020" spans="2:5" ht="50.1" customHeight="1">
      <c r="B9020" s="100">
        <v>3533</v>
      </c>
      <c r="C9020" s="105" t="s">
        <v>19070</v>
      </c>
      <c r="D9020" s="87" t="s">
        <v>16560</v>
      </c>
      <c r="E9020" s="103">
        <v>1.45</v>
      </c>
    </row>
    <row r="9021" spans="2:5" ht="50.1" customHeight="1">
      <c r="B9021" s="100">
        <v>3538</v>
      </c>
      <c r="C9021" s="105" t="s">
        <v>19071</v>
      </c>
      <c r="D9021" s="87" t="s">
        <v>16560</v>
      </c>
      <c r="E9021" s="103">
        <v>2.5099999999999998</v>
      </c>
    </row>
    <row r="9022" spans="2:5" ht="50.1" customHeight="1">
      <c r="B9022" s="100">
        <v>3497</v>
      </c>
      <c r="C9022" s="105" t="s">
        <v>19072</v>
      </c>
      <c r="D9022" s="87" t="s">
        <v>16560</v>
      </c>
      <c r="E9022" s="103">
        <v>9.3699999999999992</v>
      </c>
    </row>
    <row r="9023" spans="2:5" ht="50.1" customHeight="1">
      <c r="B9023" s="100">
        <v>3498</v>
      </c>
      <c r="C9023" s="105" t="s">
        <v>19073</v>
      </c>
      <c r="D9023" s="87" t="s">
        <v>16560</v>
      </c>
      <c r="E9023" s="103">
        <v>2.97</v>
      </c>
    </row>
    <row r="9024" spans="2:5" ht="50.1" customHeight="1">
      <c r="B9024" s="100">
        <v>3496</v>
      </c>
      <c r="C9024" s="105" t="s">
        <v>19074</v>
      </c>
      <c r="D9024" s="87" t="s">
        <v>16560</v>
      </c>
      <c r="E9024" s="103">
        <v>2.4</v>
      </c>
    </row>
    <row r="9025" spans="2:5" ht="50.1" customHeight="1">
      <c r="B9025" s="100">
        <v>38429</v>
      </c>
      <c r="C9025" s="105" t="s">
        <v>19075</v>
      </c>
      <c r="D9025" s="87" t="s">
        <v>16560</v>
      </c>
      <c r="E9025" s="103">
        <v>6.01</v>
      </c>
    </row>
    <row r="9026" spans="2:5" ht="50.1" customHeight="1">
      <c r="B9026" s="100">
        <v>38431</v>
      </c>
      <c r="C9026" s="105" t="s">
        <v>19076</v>
      </c>
      <c r="D9026" s="87" t="s">
        <v>16560</v>
      </c>
      <c r="E9026" s="103">
        <v>9.52</v>
      </c>
    </row>
    <row r="9027" spans="2:5" ht="50.1" customHeight="1">
      <c r="B9027" s="100">
        <v>38430</v>
      </c>
      <c r="C9027" s="105" t="s">
        <v>19077</v>
      </c>
      <c r="D9027" s="87" t="s">
        <v>16560</v>
      </c>
      <c r="E9027" s="103">
        <v>12.17</v>
      </c>
    </row>
    <row r="9028" spans="2:5" ht="50.1" customHeight="1">
      <c r="B9028" s="100">
        <v>36348</v>
      </c>
      <c r="C9028" s="105" t="s">
        <v>19078</v>
      </c>
      <c r="D9028" s="87" t="s">
        <v>16560</v>
      </c>
      <c r="E9028" s="103">
        <v>1.02</v>
      </c>
    </row>
    <row r="9029" spans="2:5" ht="50.1" customHeight="1">
      <c r="B9029" s="100">
        <v>36349</v>
      </c>
      <c r="C9029" s="105" t="s">
        <v>19079</v>
      </c>
      <c r="D9029" s="87" t="s">
        <v>16560</v>
      </c>
      <c r="E9029" s="103">
        <v>1.53</v>
      </c>
    </row>
    <row r="9030" spans="2:5" ht="50.1" customHeight="1">
      <c r="B9030" s="100">
        <v>38433</v>
      </c>
      <c r="C9030" s="105" t="s">
        <v>19080</v>
      </c>
      <c r="D9030" s="87" t="s">
        <v>16560</v>
      </c>
      <c r="E9030" s="103">
        <v>2.83</v>
      </c>
    </row>
    <row r="9031" spans="2:5" ht="50.1" customHeight="1">
      <c r="B9031" s="100">
        <v>38440</v>
      </c>
      <c r="C9031" s="105" t="s">
        <v>19081</v>
      </c>
      <c r="D9031" s="87" t="s">
        <v>16560</v>
      </c>
      <c r="E9031" s="103">
        <v>97.69</v>
      </c>
    </row>
    <row r="9032" spans="2:5" ht="50.1" customHeight="1">
      <c r="B9032" s="100">
        <v>36359</v>
      </c>
      <c r="C9032" s="105" t="s">
        <v>19082</v>
      </c>
      <c r="D9032" s="87" t="s">
        <v>16560</v>
      </c>
      <c r="E9032" s="103">
        <v>1.21</v>
      </c>
    </row>
    <row r="9033" spans="2:5" ht="50.1" customHeight="1">
      <c r="B9033" s="100">
        <v>36360</v>
      </c>
      <c r="C9033" s="105" t="s">
        <v>19083</v>
      </c>
      <c r="D9033" s="87" t="s">
        <v>16560</v>
      </c>
      <c r="E9033" s="103">
        <v>1.87</v>
      </c>
    </row>
    <row r="9034" spans="2:5" ht="50.1" customHeight="1">
      <c r="B9034" s="100">
        <v>38434</v>
      </c>
      <c r="C9034" s="105" t="s">
        <v>19084</v>
      </c>
      <c r="D9034" s="87" t="s">
        <v>16560</v>
      </c>
      <c r="E9034" s="103">
        <v>2.87</v>
      </c>
    </row>
    <row r="9035" spans="2:5" ht="50.1" customHeight="1">
      <c r="B9035" s="100">
        <v>38435</v>
      </c>
      <c r="C9035" s="105" t="s">
        <v>19085</v>
      </c>
      <c r="D9035" s="87" t="s">
        <v>16560</v>
      </c>
      <c r="E9035" s="103">
        <v>5.44</v>
      </c>
    </row>
    <row r="9036" spans="2:5" ht="50.1" customHeight="1">
      <c r="B9036" s="100">
        <v>38436</v>
      </c>
      <c r="C9036" s="105" t="s">
        <v>19086</v>
      </c>
      <c r="D9036" s="87" t="s">
        <v>16560</v>
      </c>
      <c r="E9036" s="103">
        <v>11.26</v>
      </c>
    </row>
    <row r="9037" spans="2:5" ht="50.1" customHeight="1">
      <c r="B9037" s="100">
        <v>38437</v>
      </c>
      <c r="C9037" s="105" t="s">
        <v>19087</v>
      </c>
      <c r="D9037" s="87" t="s">
        <v>16560</v>
      </c>
      <c r="E9037" s="103">
        <v>16.91</v>
      </c>
    </row>
    <row r="9038" spans="2:5" ht="50.1" customHeight="1">
      <c r="B9038" s="100">
        <v>38438</v>
      </c>
      <c r="C9038" s="105" t="s">
        <v>19088</v>
      </c>
      <c r="D9038" s="87" t="s">
        <v>16560</v>
      </c>
      <c r="E9038" s="103">
        <v>42.73</v>
      </c>
    </row>
    <row r="9039" spans="2:5" ht="50.1" customHeight="1">
      <c r="B9039" s="100">
        <v>38439</v>
      </c>
      <c r="C9039" s="105" t="s">
        <v>19089</v>
      </c>
      <c r="D9039" s="87" t="s">
        <v>16560</v>
      </c>
      <c r="E9039" s="103">
        <v>65.14</v>
      </c>
    </row>
    <row r="9040" spans="2:5" ht="50.1" customHeight="1">
      <c r="B9040" s="100">
        <v>10836</v>
      </c>
      <c r="C9040" s="105" t="s">
        <v>19090</v>
      </c>
      <c r="D9040" s="87" t="s">
        <v>16560</v>
      </c>
      <c r="E9040" s="103">
        <v>10.77</v>
      </c>
    </row>
    <row r="9041" spans="2:5" ht="50.1" customHeight="1">
      <c r="B9041" s="100">
        <v>20128</v>
      </c>
      <c r="C9041" s="105" t="s">
        <v>19091</v>
      </c>
      <c r="D9041" s="87" t="s">
        <v>16560</v>
      </c>
      <c r="E9041" s="103">
        <v>31.58</v>
      </c>
    </row>
    <row r="9042" spans="2:5" ht="50.1" customHeight="1">
      <c r="B9042" s="100">
        <v>20131</v>
      </c>
      <c r="C9042" s="105" t="s">
        <v>19092</v>
      </c>
      <c r="D9042" s="87" t="s">
        <v>16560</v>
      </c>
      <c r="E9042" s="103">
        <v>28.82</v>
      </c>
    </row>
    <row r="9043" spans="2:5" ht="50.1" customHeight="1">
      <c r="B9043" s="100">
        <v>3521</v>
      </c>
      <c r="C9043" s="105" t="s">
        <v>19093</v>
      </c>
      <c r="D9043" s="87" t="s">
        <v>16560</v>
      </c>
      <c r="E9043" s="103">
        <v>1.26</v>
      </c>
    </row>
    <row r="9044" spans="2:5" ht="50.1" customHeight="1">
      <c r="B9044" s="100">
        <v>3531</v>
      </c>
      <c r="C9044" s="105" t="s">
        <v>19094</v>
      </c>
      <c r="D9044" s="87" t="s">
        <v>16560</v>
      </c>
      <c r="E9044" s="103">
        <v>1.43</v>
      </c>
    </row>
    <row r="9045" spans="2:5" ht="50.1" customHeight="1">
      <c r="B9045" s="100">
        <v>3522</v>
      </c>
      <c r="C9045" s="105" t="s">
        <v>19095</v>
      </c>
      <c r="D9045" s="87" t="s">
        <v>16560</v>
      </c>
      <c r="E9045" s="103">
        <v>2.12</v>
      </c>
    </row>
    <row r="9046" spans="2:5" ht="50.1" customHeight="1">
      <c r="B9046" s="100">
        <v>3527</v>
      </c>
      <c r="C9046" s="105" t="s">
        <v>19096</v>
      </c>
      <c r="D9046" s="87" t="s">
        <v>16560</v>
      </c>
      <c r="E9046" s="103">
        <v>7.31</v>
      </c>
    </row>
    <row r="9047" spans="2:5" ht="50.1" customHeight="1">
      <c r="B9047" s="100">
        <v>10835</v>
      </c>
      <c r="C9047" s="105" t="s">
        <v>19097</v>
      </c>
      <c r="D9047" s="87" t="s">
        <v>16560</v>
      </c>
      <c r="E9047" s="103">
        <v>2.25</v>
      </c>
    </row>
    <row r="9048" spans="2:5" ht="50.1" customHeight="1">
      <c r="B9048" s="100">
        <v>3475</v>
      </c>
      <c r="C9048" s="105" t="s">
        <v>19098</v>
      </c>
      <c r="D9048" s="87" t="s">
        <v>16560</v>
      </c>
      <c r="E9048" s="103">
        <v>2.46</v>
      </c>
    </row>
    <row r="9049" spans="2:5" ht="50.1" customHeight="1">
      <c r="B9049" s="100">
        <v>3485</v>
      </c>
      <c r="C9049" s="105" t="s">
        <v>19099</v>
      </c>
      <c r="D9049" s="87" t="s">
        <v>16560</v>
      </c>
      <c r="E9049" s="103">
        <v>7.85</v>
      </c>
    </row>
    <row r="9050" spans="2:5" ht="50.1" customHeight="1">
      <c r="B9050" s="100">
        <v>3534</v>
      </c>
      <c r="C9050" s="105" t="s">
        <v>19100</v>
      </c>
      <c r="D9050" s="87" t="s">
        <v>16560</v>
      </c>
      <c r="E9050" s="103">
        <v>3.1</v>
      </c>
    </row>
    <row r="9051" spans="2:5" ht="50.1" customHeight="1">
      <c r="B9051" s="100">
        <v>3543</v>
      </c>
      <c r="C9051" s="105" t="s">
        <v>19101</v>
      </c>
      <c r="D9051" s="87" t="s">
        <v>16560</v>
      </c>
      <c r="E9051" s="103">
        <v>1.56</v>
      </c>
    </row>
    <row r="9052" spans="2:5" ht="50.1" customHeight="1">
      <c r="B9052" s="100">
        <v>3482</v>
      </c>
      <c r="C9052" s="105" t="s">
        <v>19102</v>
      </c>
      <c r="D9052" s="87" t="s">
        <v>16560</v>
      </c>
      <c r="E9052" s="103">
        <v>3.94</v>
      </c>
    </row>
    <row r="9053" spans="2:5" ht="50.1" customHeight="1">
      <c r="B9053" s="100">
        <v>3505</v>
      </c>
      <c r="C9053" s="105" t="s">
        <v>19103</v>
      </c>
      <c r="D9053" s="87" t="s">
        <v>16560</v>
      </c>
      <c r="E9053" s="103">
        <v>2.2400000000000002</v>
      </c>
    </row>
    <row r="9054" spans="2:5" ht="50.1" customHeight="1">
      <c r="B9054" s="100">
        <v>3516</v>
      </c>
      <c r="C9054" s="105" t="s">
        <v>19104</v>
      </c>
      <c r="D9054" s="87" t="s">
        <v>16560</v>
      </c>
      <c r="E9054" s="103">
        <v>0.59</v>
      </c>
    </row>
    <row r="9055" spans="2:5" ht="50.1" customHeight="1">
      <c r="B9055" s="100">
        <v>3517</v>
      </c>
      <c r="C9055" s="105" t="s">
        <v>19105</v>
      </c>
      <c r="D9055" s="87" t="s">
        <v>16560</v>
      </c>
      <c r="E9055" s="103">
        <v>2.06</v>
      </c>
    </row>
    <row r="9056" spans="2:5" ht="50.1" customHeight="1">
      <c r="B9056" s="100">
        <v>3515</v>
      </c>
      <c r="C9056" s="105" t="s">
        <v>19106</v>
      </c>
      <c r="D9056" s="87" t="s">
        <v>16560</v>
      </c>
      <c r="E9056" s="103">
        <v>3.62</v>
      </c>
    </row>
    <row r="9057" spans="2:5" ht="50.1" customHeight="1">
      <c r="B9057" s="100">
        <v>20147</v>
      </c>
      <c r="C9057" s="105" t="s">
        <v>19107</v>
      </c>
      <c r="D9057" s="87" t="s">
        <v>16560</v>
      </c>
      <c r="E9057" s="103">
        <v>3.9</v>
      </c>
    </row>
    <row r="9058" spans="2:5" ht="50.1" customHeight="1">
      <c r="B9058" s="100">
        <v>3524</v>
      </c>
      <c r="C9058" s="105" t="s">
        <v>19108</v>
      </c>
      <c r="D9058" s="87" t="s">
        <v>16560</v>
      </c>
      <c r="E9058" s="103">
        <v>4.62</v>
      </c>
    </row>
    <row r="9059" spans="2:5" ht="50.1" customHeight="1">
      <c r="B9059" s="100">
        <v>3532</v>
      </c>
      <c r="C9059" s="105" t="s">
        <v>19109</v>
      </c>
      <c r="D9059" s="87" t="s">
        <v>16560</v>
      </c>
      <c r="E9059" s="103">
        <v>8.4600000000000009</v>
      </c>
    </row>
    <row r="9060" spans="2:5" ht="50.1" customHeight="1">
      <c r="B9060" s="100">
        <v>3528</v>
      </c>
      <c r="C9060" s="105" t="s">
        <v>19110</v>
      </c>
      <c r="D9060" s="87" t="s">
        <v>16560</v>
      </c>
      <c r="E9060" s="103">
        <v>4.6399999999999997</v>
      </c>
    </row>
    <row r="9061" spans="2:5" ht="50.1" customHeight="1">
      <c r="B9061" s="100">
        <v>37952</v>
      </c>
      <c r="C9061" s="105" t="s">
        <v>19111</v>
      </c>
      <c r="D9061" s="87" t="s">
        <v>16560</v>
      </c>
      <c r="E9061" s="103">
        <v>33.11</v>
      </c>
    </row>
    <row r="9062" spans="2:5" ht="50.1" customHeight="1">
      <c r="B9062" s="100">
        <v>37951</v>
      </c>
      <c r="C9062" s="105" t="s">
        <v>19112</v>
      </c>
      <c r="D9062" s="87" t="s">
        <v>16560</v>
      </c>
      <c r="E9062" s="103">
        <v>1.2</v>
      </c>
    </row>
    <row r="9063" spans="2:5" ht="50.1" customHeight="1">
      <c r="B9063" s="100">
        <v>3518</v>
      </c>
      <c r="C9063" s="105" t="s">
        <v>19113</v>
      </c>
      <c r="D9063" s="87" t="s">
        <v>16560</v>
      </c>
      <c r="E9063" s="103">
        <v>1.76</v>
      </c>
    </row>
    <row r="9064" spans="2:5" ht="50.1" customHeight="1">
      <c r="B9064" s="100">
        <v>3519</v>
      </c>
      <c r="C9064" s="105" t="s">
        <v>19114</v>
      </c>
      <c r="D9064" s="87" t="s">
        <v>16560</v>
      </c>
      <c r="E9064" s="103">
        <v>4.17</v>
      </c>
    </row>
    <row r="9065" spans="2:5" ht="50.1" customHeight="1">
      <c r="B9065" s="100">
        <v>3520</v>
      </c>
      <c r="C9065" s="105" t="s">
        <v>19115</v>
      </c>
      <c r="D9065" s="87" t="s">
        <v>16560</v>
      </c>
      <c r="E9065" s="103">
        <v>4.68</v>
      </c>
    </row>
    <row r="9066" spans="2:5" ht="50.1" customHeight="1">
      <c r="B9066" s="100">
        <v>37950</v>
      </c>
      <c r="C9066" s="105" t="s">
        <v>19116</v>
      </c>
      <c r="D9066" s="87" t="s">
        <v>16560</v>
      </c>
      <c r="E9066" s="103">
        <v>28.82</v>
      </c>
    </row>
    <row r="9067" spans="2:5" ht="50.1" customHeight="1">
      <c r="B9067" s="100">
        <v>37949</v>
      </c>
      <c r="C9067" s="105" t="s">
        <v>19117</v>
      </c>
      <c r="D9067" s="87" t="s">
        <v>16560</v>
      </c>
      <c r="E9067" s="103">
        <v>1.05</v>
      </c>
    </row>
    <row r="9068" spans="2:5" ht="50.1" customHeight="1">
      <c r="B9068" s="100">
        <v>3526</v>
      </c>
      <c r="C9068" s="105" t="s">
        <v>19118</v>
      </c>
      <c r="D9068" s="87" t="s">
        <v>16560</v>
      </c>
      <c r="E9068" s="103">
        <v>1.41</v>
      </c>
    </row>
    <row r="9069" spans="2:5" ht="50.1" customHeight="1">
      <c r="B9069" s="100">
        <v>3509</v>
      </c>
      <c r="C9069" s="105" t="s">
        <v>19119</v>
      </c>
      <c r="D9069" s="87" t="s">
        <v>16560</v>
      </c>
      <c r="E9069" s="103">
        <v>3.68</v>
      </c>
    </row>
    <row r="9070" spans="2:5" ht="50.1" customHeight="1">
      <c r="B9070" s="100">
        <v>3530</v>
      </c>
      <c r="C9070" s="105" t="s">
        <v>19120</v>
      </c>
      <c r="D9070" s="87" t="s">
        <v>16560</v>
      </c>
      <c r="E9070" s="103">
        <v>145.72</v>
      </c>
    </row>
    <row r="9071" spans="2:5" ht="50.1" customHeight="1">
      <c r="B9071" s="100">
        <v>3542</v>
      </c>
      <c r="C9071" s="105" t="s">
        <v>19121</v>
      </c>
      <c r="D9071" s="87" t="s">
        <v>16560</v>
      </c>
      <c r="E9071" s="103">
        <v>0.34</v>
      </c>
    </row>
    <row r="9072" spans="2:5" ht="50.1" customHeight="1">
      <c r="B9072" s="100">
        <v>3529</v>
      </c>
      <c r="C9072" s="105" t="s">
        <v>19122</v>
      </c>
      <c r="D9072" s="87" t="s">
        <v>16560</v>
      </c>
      <c r="E9072" s="103">
        <v>0.46</v>
      </c>
    </row>
    <row r="9073" spans="2:5" ht="50.1" customHeight="1">
      <c r="B9073" s="100">
        <v>3536</v>
      </c>
      <c r="C9073" s="105" t="s">
        <v>19123</v>
      </c>
      <c r="D9073" s="87" t="s">
        <v>16560</v>
      </c>
      <c r="E9073" s="103">
        <v>1.39</v>
      </c>
    </row>
    <row r="9074" spans="2:5" ht="50.1" customHeight="1">
      <c r="B9074" s="100">
        <v>3535</v>
      </c>
      <c r="C9074" s="105" t="s">
        <v>19124</v>
      </c>
      <c r="D9074" s="87" t="s">
        <v>16560</v>
      </c>
      <c r="E9074" s="103">
        <v>3.31</v>
      </c>
    </row>
    <row r="9075" spans="2:5" ht="50.1" customHeight="1">
      <c r="B9075" s="100">
        <v>3540</v>
      </c>
      <c r="C9075" s="105" t="s">
        <v>19125</v>
      </c>
      <c r="D9075" s="87" t="s">
        <v>16560</v>
      </c>
      <c r="E9075" s="103">
        <v>3.58</v>
      </c>
    </row>
    <row r="9076" spans="2:5" ht="50.1" customHeight="1">
      <c r="B9076" s="100">
        <v>3539</v>
      </c>
      <c r="C9076" s="105" t="s">
        <v>19126</v>
      </c>
      <c r="D9076" s="87" t="s">
        <v>16560</v>
      </c>
      <c r="E9076" s="103">
        <v>15.54</v>
      </c>
    </row>
    <row r="9077" spans="2:5" ht="50.1" customHeight="1">
      <c r="B9077" s="100">
        <v>3513</v>
      </c>
      <c r="C9077" s="105" t="s">
        <v>19127</v>
      </c>
      <c r="D9077" s="87" t="s">
        <v>16560</v>
      </c>
      <c r="E9077" s="103">
        <v>69.08</v>
      </c>
    </row>
    <row r="9078" spans="2:5" ht="50.1" customHeight="1">
      <c r="B9078" s="100">
        <v>3492</v>
      </c>
      <c r="C9078" s="105" t="s">
        <v>19128</v>
      </c>
      <c r="D9078" s="87" t="s">
        <v>16560</v>
      </c>
      <c r="E9078" s="103">
        <v>13.29</v>
      </c>
    </row>
    <row r="9079" spans="2:5" ht="50.1" customHeight="1">
      <c r="B9079" s="100">
        <v>3491</v>
      </c>
      <c r="C9079" s="105" t="s">
        <v>19129</v>
      </c>
      <c r="D9079" s="87" t="s">
        <v>16560</v>
      </c>
      <c r="E9079" s="103">
        <v>7.58</v>
      </c>
    </row>
    <row r="9080" spans="2:5" ht="50.1" customHeight="1">
      <c r="B9080" s="100">
        <v>3493</v>
      </c>
      <c r="C9080" s="105" t="s">
        <v>19130</v>
      </c>
      <c r="D9080" s="87" t="s">
        <v>16560</v>
      </c>
      <c r="E9080" s="103">
        <v>18.18</v>
      </c>
    </row>
    <row r="9081" spans="2:5" ht="50.1" customHeight="1">
      <c r="B9081" s="100">
        <v>12628</v>
      </c>
      <c r="C9081" s="105" t="s">
        <v>19131</v>
      </c>
      <c r="D9081" s="87" t="s">
        <v>16560</v>
      </c>
      <c r="E9081" s="103">
        <v>6.46</v>
      </c>
    </row>
    <row r="9082" spans="2:5" ht="50.1" customHeight="1">
      <c r="B9082" s="100">
        <v>12629</v>
      </c>
      <c r="C9082" s="105" t="s">
        <v>19132</v>
      </c>
      <c r="D9082" s="87" t="s">
        <v>16560</v>
      </c>
      <c r="E9082" s="103">
        <v>7.01</v>
      </c>
    </row>
    <row r="9083" spans="2:5" ht="50.1" customHeight="1">
      <c r="B9083" s="100">
        <v>3481</v>
      </c>
      <c r="C9083" s="105" t="s">
        <v>19133</v>
      </c>
      <c r="D9083" s="87" t="s">
        <v>16560</v>
      </c>
      <c r="E9083" s="103">
        <v>9.2100000000000009</v>
      </c>
    </row>
    <row r="9084" spans="2:5" ht="50.1" customHeight="1">
      <c r="B9084" s="100">
        <v>3510</v>
      </c>
      <c r="C9084" s="105" t="s">
        <v>19134</v>
      </c>
      <c r="D9084" s="87" t="s">
        <v>16560</v>
      </c>
      <c r="E9084" s="103">
        <v>8.6</v>
      </c>
    </row>
    <row r="9085" spans="2:5" ht="50.1" customHeight="1">
      <c r="B9085" s="100">
        <v>3508</v>
      </c>
      <c r="C9085" s="105" t="s">
        <v>19135</v>
      </c>
      <c r="D9085" s="87" t="s">
        <v>16560</v>
      </c>
      <c r="E9085" s="103">
        <v>22.5</v>
      </c>
    </row>
    <row r="9086" spans="2:5" ht="50.1" customHeight="1">
      <c r="B9086" s="100">
        <v>38939</v>
      </c>
      <c r="C9086" s="105" t="s">
        <v>19136</v>
      </c>
      <c r="D9086" s="87" t="s">
        <v>16560</v>
      </c>
      <c r="E9086" s="103">
        <v>12.91</v>
      </c>
    </row>
    <row r="9087" spans="2:5" ht="50.1" customHeight="1">
      <c r="B9087" s="100">
        <v>38940</v>
      </c>
      <c r="C9087" s="105" t="s">
        <v>19137</v>
      </c>
      <c r="D9087" s="87" t="s">
        <v>16560</v>
      </c>
      <c r="E9087" s="103">
        <v>19.7</v>
      </c>
    </row>
    <row r="9088" spans="2:5" ht="50.1" customHeight="1">
      <c r="B9088" s="100">
        <v>38941</v>
      </c>
      <c r="C9088" s="105" t="s">
        <v>19138</v>
      </c>
      <c r="D9088" s="87" t="s">
        <v>16560</v>
      </c>
      <c r="E9088" s="103">
        <v>23.28</v>
      </c>
    </row>
    <row r="9089" spans="2:5" ht="50.1" customHeight="1">
      <c r="B9089" s="100">
        <v>38942</v>
      </c>
      <c r="C9089" s="105" t="s">
        <v>19139</v>
      </c>
      <c r="D9089" s="87" t="s">
        <v>16560</v>
      </c>
      <c r="E9089" s="103">
        <v>26.07</v>
      </c>
    </row>
    <row r="9090" spans="2:5" ht="50.1" customHeight="1">
      <c r="B9090" s="100">
        <v>38987</v>
      </c>
      <c r="C9090" s="105" t="s">
        <v>19140</v>
      </c>
      <c r="D9090" s="87" t="s">
        <v>16560</v>
      </c>
      <c r="E9090" s="103">
        <v>5.07</v>
      </c>
    </row>
    <row r="9091" spans="2:5" ht="50.1" customHeight="1">
      <c r="B9091" s="100">
        <v>38988</v>
      </c>
      <c r="C9091" s="105" t="s">
        <v>19141</v>
      </c>
      <c r="D9091" s="87" t="s">
        <v>16560</v>
      </c>
      <c r="E9091" s="103">
        <v>11.78</v>
      </c>
    </row>
    <row r="9092" spans="2:5" ht="50.1" customHeight="1">
      <c r="B9092" s="100">
        <v>38989</v>
      </c>
      <c r="C9092" s="105" t="s">
        <v>19142</v>
      </c>
      <c r="D9092" s="87" t="s">
        <v>16560</v>
      </c>
      <c r="E9092" s="103">
        <v>15.65</v>
      </c>
    </row>
    <row r="9093" spans="2:5" ht="50.1" customHeight="1">
      <c r="B9093" s="100">
        <v>38990</v>
      </c>
      <c r="C9093" s="105" t="s">
        <v>19143</v>
      </c>
      <c r="D9093" s="87" t="s">
        <v>16560</v>
      </c>
      <c r="E9093" s="103">
        <v>41.25</v>
      </c>
    </row>
    <row r="9094" spans="2:5" ht="50.1" customHeight="1">
      <c r="B9094" s="100">
        <v>38991</v>
      </c>
      <c r="C9094" s="105" t="s">
        <v>19144</v>
      </c>
      <c r="D9094" s="87" t="s">
        <v>16560</v>
      </c>
      <c r="E9094" s="103">
        <v>83.35</v>
      </c>
    </row>
    <row r="9095" spans="2:5" ht="50.1" customHeight="1">
      <c r="B9095" s="100">
        <v>38913</v>
      </c>
      <c r="C9095" s="105" t="s">
        <v>19145</v>
      </c>
      <c r="D9095" s="87" t="s">
        <v>16560</v>
      </c>
      <c r="E9095" s="103">
        <v>11.98</v>
      </c>
    </row>
    <row r="9096" spans="2:5" ht="50.1" customHeight="1">
      <c r="B9096" s="100">
        <v>38914</v>
      </c>
      <c r="C9096" s="105" t="s">
        <v>19146</v>
      </c>
      <c r="D9096" s="87" t="s">
        <v>16560</v>
      </c>
      <c r="E9096" s="103">
        <v>13.89</v>
      </c>
    </row>
    <row r="9097" spans="2:5" ht="50.1" customHeight="1">
      <c r="B9097" s="100">
        <v>38915</v>
      </c>
      <c r="C9097" s="105" t="s">
        <v>19147</v>
      </c>
      <c r="D9097" s="87" t="s">
        <v>16560</v>
      </c>
      <c r="E9097" s="103">
        <v>24.12</v>
      </c>
    </row>
    <row r="9098" spans="2:5" ht="50.1" customHeight="1">
      <c r="B9098" s="100">
        <v>38916</v>
      </c>
      <c r="C9098" s="105" t="s">
        <v>19148</v>
      </c>
      <c r="D9098" s="87" t="s">
        <v>16560</v>
      </c>
      <c r="E9098" s="103">
        <v>31.82</v>
      </c>
    </row>
    <row r="9099" spans="2:5" ht="50.1" customHeight="1">
      <c r="B9099" s="100">
        <v>39300</v>
      </c>
      <c r="C9099" s="105" t="s">
        <v>19149</v>
      </c>
      <c r="D9099" s="87" t="s">
        <v>16560</v>
      </c>
      <c r="E9099" s="103">
        <v>10.82</v>
      </c>
    </row>
    <row r="9100" spans="2:5" ht="50.1" customHeight="1">
      <c r="B9100" s="100">
        <v>39301</v>
      </c>
      <c r="C9100" s="105" t="s">
        <v>19150</v>
      </c>
      <c r="D9100" s="87" t="s">
        <v>16560</v>
      </c>
      <c r="E9100" s="103">
        <v>15.01</v>
      </c>
    </row>
    <row r="9101" spans="2:5" ht="50.1" customHeight="1">
      <c r="B9101" s="100">
        <v>39302</v>
      </c>
      <c r="C9101" s="105" t="s">
        <v>19151</v>
      </c>
      <c r="D9101" s="87" t="s">
        <v>16560</v>
      </c>
      <c r="E9101" s="103">
        <v>18.86</v>
      </c>
    </row>
    <row r="9102" spans="2:5" ht="50.1" customHeight="1">
      <c r="B9102" s="100">
        <v>39303</v>
      </c>
      <c r="C9102" s="105" t="s">
        <v>19152</v>
      </c>
      <c r="D9102" s="87" t="s">
        <v>16560</v>
      </c>
      <c r="E9102" s="103">
        <v>33.17</v>
      </c>
    </row>
    <row r="9103" spans="2:5" ht="50.1" customHeight="1">
      <c r="B9103" s="100">
        <v>38923</v>
      </c>
      <c r="C9103" s="105" t="s">
        <v>19153</v>
      </c>
      <c r="D9103" s="87" t="s">
        <v>16560</v>
      </c>
      <c r="E9103" s="103">
        <v>10.56</v>
      </c>
    </row>
    <row r="9104" spans="2:5" ht="50.1" customHeight="1">
      <c r="B9104" s="100">
        <v>38925</v>
      </c>
      <c r="C9104" s="105" t="s">
        <v>19154</v>
      </c>
      <c r="D9104" s="87" t="s">
        <v>16560</v>
      </c>
      <c r="E9104" s="103">
        <v>11.35</v>
      </c>
    </row>
    <row r="9105" spans="2:5" ht="50.1" customHeight="1">
      <c r="B9105" s="100">
        <v>38926</v>
      </c>
      <c r="C9105" s="105" t="s">
        <v>19155</v>
      </c>
      <c r="D9105" s="87" t="s">
        <v>16560</v>
      </c>
      <c r="E9105" s="103">
        <v>16.21</v>
      </c>
    </row>
    <row r="9106" spans="2:5" ht="50.1" customHeight="1">
      <c r="B9106" s="100">
        <v>38927</v>
      </c>
      <c r="C9106" s="105" t="s">
        <v>19156</v>
      </c>
      <c r="D9106" s="87" t="s">
        <v>16560</v>
      </c>
      <c r="E9106" s="103">
        <v>17.34</v>
      </c>
    </row>
    <row r="9107" spans="2:5" ht="50.1" customHeight="1">
      <c r="B9107" s="100">
        <v>39304</v>
      </c>
      <c r="C9107" s="105" t="s">
        <v>19157</v>
      </c>
      <c r="D9107" s="87" t="s">
        <v>16560</v>
      </c>
      <c r="E9107" s="103">
        <v>13.36</v>
      </c>
    </row>
    <row r="9108" spans="2:5" ht="50.1" customHeight="1">
      <c r="B9108" s="100">
        <v>38924</v>
      </c>
      <c r="C9108" s="105" t="s">
        <v>19158</v>
      </c>
      <c r="D9108" s="87" t="s">
        <v>16560</v>
      </c>
      <c r="E9108" s="103">
        <v>19.04</v>
      </c>
    </row>
    <row r="9109" spans="2:5" ht="50.1" customHeight="1">
      <c r="B9109" s="100">
        <v>39305</v>
      </c>
      <c r="C9109" s="105" t="s">
        <v>19159</v>
      </c>
      <c r="D9109" s="87" t="s">
        <v>16560</v>
      </c>
      <c r="E9109" s="103">
        <v>17.489999999999998</v>
      </c>
    </row>
    <row r="9110" spans="2:5" ht="50.1" customHeight="1">
      <c r="B9110" s="100">
        <v>39306</v>
      </c>
      <c r="C9110" s="105" t="s">
        <v>19160</v>
      </c>
      <c r="D9110" s="87" t="s">
        <v>16560</v>
      </c>
      <c r="E9110" s="103">
        <v>21.88</v>
      </c>
    </row>
    <row r="9111" spans="2:5" ht="50.1" customHeight="1">
      <c r="B9111" s="100">
        <v>38928</v>
      </c>
      <c r="C9111" s="105" t="s">
        <v>19161</v>
      </c>
      <c r="D9111" s="87" t="s">
        <v>16560</v>
      </c>
      <c r="E9111" s="103">
        <v>19.22</v>
      </c>
    </row>
    <row r="9112" spans="2:5" ht="50.1" customHeight="1">
      <c r="B9112" s="100">
        <v>38929</v>
      </c>
      <c r="C9112" s="105" t="s">
        <v>19162</v>
      </c>
      <c r="D9112" s="87" t="s">
        <v>16560</v>
      </c>
      <c r="E9112" s="103">
        <v>34.08</v>
      </c>
    </row>
    <row r="9113" spans="2:5" ht="50.1" customHeight="1">
      <c r="B9113" s="100">
        <v>39307</v>
      </c>
      <c r="C9113" s="105" t="s">
        <v>19163</v>
      </c>
      <c r="D9113" s="87" t="s">
        <v>16560</v>
      </c>
      <c r="E9113" s="103">
        <v>25.19</v>
      </c>
    </row>
    <row r="9114" spans="2:5" ht="50.1" customHeight="1">
      <c r="B9114" s="100">
        <v>38930</v>
      </c>
      <c r="C9114" s="105" t="s">
        <v>19164</v>
      </c>
      <c r="D9114" s="87" t="s">
        <v>16560</v>
      </c>
      <c r="E9114" s="103">
        <v>42.82</v>
      </c>
    </row>
    <row r="9115" spans="2:5" ht="50.1" customHeight="1">
      <c r="B9115" s="100">
        <v>38931</v>
      </c>
      <c r="C9115" s="105" t="s">
        <v>19165</v>
      </c>
      <c r="D9115" s="87" t="s">
        <v>16560</v>
      </c>
      <c r="E9115" s="103">
        <v>10.78</v>
      </c>
    </row>
    <row r="9116" spans="2:5" ht="50.1" customHeight="1">
      <c r="B9116" s="100">
        <v>38932</v>
      </c>
      <c r="C9116" s="105" t="s">
        <v>19166</v>
      </c>
      <c r="D9116" s="87" t="s">
        <v>16560</v>
      </c>
      <c r="E9116" s="103">
        <v>10.89</v>
      </c>
    </row>
    <row r="9117" spans="2:5" ht="50.1" customHeight="1">
      <c r="B9117" s="100">
        <v>38934</v>
      </c>
      <c r="C9117" s="105" t="s">
        <v>19167</v>
      </c>
      <c r="D9117" s="87" t="s">
        <v>16560</v>
      </c>
      <c r="E9117" s="103">
        <v>16.09</v>
      </c>
    </row>
    <row r="9118" spans="2:5" ht="50.1" customHeight="1">
      <c r="B9118" s="100">
        <v>38935</v>
      </c>
      <c r="C9118" s="105" t="s">
        <v>19168</v>
      </c>
      <c r="D9118" s="87" t="s">
        <v>16560</v>
      </c>
      <c r="E9118" s="103">
        <v>17.22</v>
      </c>
    </row>
    <row r="9119" spans="2:5" ht="50.1" customHeight="1">
      <c r="B9119" s="100">
        <v>38936</v>
      </c>
      <c r="C9119" s="105" t="s">
        <v>19169</v>
      </c>
      <c r="D9119" s="87" t="s">
        <v>16560</v>
      </c>
      <c r="E9119" s="103">
        <v>18.440000000000001</v>
      </c>
    </row>
    <row r="9120" spans="2:5" ht="50.1" customHeight="1">
      <c r="B9120" s="100">
        <v>38937</v>
      </c>
      <c r="C9120" s="105" t="s">
        <v>19170</v>
      </c>
      <c r="D9120" s="87" t="s">
        <v>16560</v>
      </c>
      <c r="E9120" s="103">
        <v>22.48</v>
      </c>
    </row>
    <row r="9121" spans="2:5" ht="50.1" customHeight="1">
      <c r="B9121" s="100">
        <v>38938</v>
      </c>
      <c r="C9121" s="105" t="s">
        <v>19171</v>
      </c>
      <c r="D9121" s="87" t="s">
        <v>16560</v>
      </c>
      <c r="E9121" s="103">
        <v>33.42</v>
      </c>
    </row>
    <row r="9122" spans="2:5" ht="50.1" customHeight="1">
      <c r="B9122" s="100">
        <v>3489</v>
      </c>
      <c r="C9122" s="105" t="s">
        <v>19172</v>
      </c>
      <c r="D9122" s="87" t="s">
        <v>16560</v>
      </c>
      <c r="E9122" s="103">
        <v>8.5</v>
      </c>
    </row>
    <row r="9123" spans="2:5" ht="50.1" customHeight="1">
      <c r="B9123" s="100">
        <v>20151</v>
      </c>
      <c r="C9123" s="105" t="s">
        <v>19173</v>
      </c>
      <c r="D9123" s="87" t="s">
        <v>16560</v>
      </c>
      <c r="E9123" s="103">
        <v>12.98</v>
      </c>
    </row>
    <row r="9124" spans="2:5" ht="50.1" customHeight="1">
      <c r="B9124" s="100">
        <v>20152</v>
      </c>
      <c r="C9124" s="105" t="s">
        <v>19174</v>
      </c>
      <c r="D9124" s="87" t="s">
        <v>16560</v>
      </c>
      <c r="E9124" s="103">
        <v>45.17</v>
      </c>
    </row>
    <row r="9125" spans="2:5" ht="50.1" customHeight="1">
      <c r="B9125" s="100">
        <v>20148</v>
      </c>
      <c r="C9125" s="105" t="s">
        <v>19175</v>
      </c>
      <c r="D9125" s="87" t="s">
        <v>16560</v>
      </c>
      <c r="E9125" s="103">
        <v>2.58</v>
      </c>
    </row>
    <row r="9126" spans="2:5" ht="50.1" customHeight="1">
      <c r="B9126" s="100">
        <v>20149</v>
      </c>
      <c r="C9126" s="105" t="s">
        <v>19176</v>
      </c>
      <c r="D9126" s="87" t="s">
        <v>16560</v>
      </c>
      <c r="E9126" s="103">
        <v>3.99</v>
      </c>
    </row>
    <row r="9127" spans="2:5" ht="50.1" customHeight="1">
      <c r="B9127" s="100">
        <v>20150</v>
      </c>
      <c r="C9127" s="105" t="s">
        <v>19177</v>
      </c>
      <c r="D9127" s="87" t="s">
        <v>16560</v>
      </c>
      <c r="E9127" s="103">
        <v>9.32</v>
      </c>
    </row>
    <row r="9128" spans="2:5" ht="50.1" customHeight="1">
      <c r="B9128" s="100">
        <v>20157</v>
      </c>
      <c r="C9128" s="105" t="s">
        <v>19178</v>
      </c>
      <c r="D9128" s="87" t="s">
        <v>16560</v>
      </c>
      <c r="E9128" s="103">
        <v>17.510000000000002</v>
      </c>
    </row>
    <row r="9129" spans="2:5" ht="50.1" customHeight="1">
      <c r="B9129" s="100">
        <v>20158</v>
      </c>
      <c r="C9129" s="105" t="s">
        <v>19179</v>
      </c>
      <c r="D9129" s="87" t="s">
        <v>16560</v>
      </c>
      <c r="E9129" s="103">
        <v>58.19</v>
      </c>
    </row>
    <row r="9130" spans="2:5" ht="50.1" customHeight="1">
      <c r="B9130" s="100">
        <v>20154</v>
      </c>
      <c r="C9130" s="105" t="s">
        <v>19180</v>
      </c>
      <c r="D9130" s="87" t="s">
        <v>16560</v>
      </c>
      <c r="E9130" s="103">
        <v>3.32</v>
      </c>
    </row>
    <row r="9131" spans="2:5" ht="50.1" customHeight="1">
      <c r="B9131" s="100">
        <v>20155</v>
      </c>
      <c r="C9131" s="105" t="s">
        <v>19181</v>
      </c>
      <c r="D9131" s="87" t="s">
        <v>16560</v>
      </c>
      <c r="E9131" s="103">
        <v>4.97</v>
      </c>
    </row>
    <row r="9132" spans="2:5" ht="50.1" customHeight="1">
      <c r="B9132" s="100">
        <v>20156</v>
      </c>
      <c r="C9132" s="105" t="s">
        <v>19182</v>
      </c>
      <c r="D9132" s="87" t="s">
        <v>16560</v>
      </c>
      <c r="E9132" s="103">
        <v>11.18</v>
      </c>
    </row>
    <row r="9133" spans="2:5" ht="50.1" customHeight="1">
      <c r="B9133" s="100">
        <v>3512</v>
      </c>
      <c r="C9133" s="105" t="s">
        <v>19183</v>
      </c>
      <c r="D9133" s="87" t="s">
        <v>16560</v>
      </c>
      <c r="E9133" s="103">
        <v>133.27000000000001</v>
      </c>
    </row>
    <row r="9134" spans="2:5" ht="50.1" customHeight="1">
      <c r="B9134" s="100">
        <v>3499</v>
      </c>
      <c r="C9134" s="105" t="s">
        <v>19184</v>
      </c>
      <c r="D9134" s="87" t="s">
        <v>16560</v>
      </c>
      <c r="E9134" s="103">
        <v>0.56000000000000005</v>
      </c>
    </row>
    <row r="9135" spans="2:5" ht="50.1" customHeight="1">
      <c r="B9135" s="100">
        <v>3500</v>
      </c>
      <c r="C9135" s="105" t="s">
        <v>19185</v>
      </c>
      <c r="D9135" s="87" t="s">
        <v>16560</v>
      </c>
      <c r="E9135" s="103">
        <v>0.95</v>
      </c>
    </row>
    <row r="9136" spans="2:5" ht="50.1" customHeight="1">
      <c r="B9136" s="100">
        <v>3501</v>
      </c>
      <c r="C9136" s="105" t="s">
        <v>19186</v>
      </c>
      <c r="D9136" s="87" t="s">
        <v>16560</v>
      </c>
      <c r="E9136" s="103">
        <v>2.76</v>
      </c>
    </row>
    <row r="9137" spans="2:5" ht="50.1" customHeight="1">
      <c r="B9137" s="100">
        <v>3502</v>
      </c>
      <c r="C9137" s="105" t="s">
        <v>19187</v>
      </c>
      <c r="D9137" s="87" t="s">
        <v>16560</v>
      </c>
      <c r="E9137" s="103">
        <v>3.93</v>
      </c>
    </row>
    <row r="9138" spans="2:5" ht="50.1" customHeight="1">
      <c r="B9138" s="100">
        <v>3503</v>
      </c>
      <c r="C9138" s="105" t="s">
        <v>19188</v>
      </c>
      <c r="D9138" s="87" t="s">
        <v>16560</v>
      </c>
      <c r="E9138" s="103">
        <v>4.71</v>
      </c>
    </row>
    <row r="9139" spans="2:5" ht="50.1" customHeight="1">
      <c r="B9139" s="100">
        <v>3477</v>
      </c>
      <c r="C9139" s="105" t="s">
        <v>19189</v>
      </c>
      <c r="D9139" s="87" t="s">
        <v>16560</v>
      </c>
      <c r="E9139" s="103">
        <v>18.239999999999998</v>
      </c>
    </row>
    <row r="9140" spans="2:5" ht="50.1" customHeight="1">
      <c r="B9140" s="100">
        <v>3478</v>
      </c>
      <c r="C9140" s="105" t="s">
        <v>19190</v>
      </c>
      <c r="D9140" s="87" t="s">
        <v>16560</v>
      </c>
      <c r="E9140" s="103">
        <v>41.91</v>
      </c>
    </row>
    <row r="9141" spans="2:5" ht="50.1" customHeight="1">
      <c r="B9141" s="100">
        <v>3525</v>
      </c>
      <c r="C9141" s="105" t="s">
        <v>19191</v>
      </c>
      <c r="D9141" s="87" t="s">
        <v>16560</v>
      </c>
      <c r="E9141" s="103">
        <v>49.73</v>
      </c>
    </row>
    <row r="9142" spans="2:5" ht="50.1" customHeight="1">
      <c r="B9142" s="100">
        <v>3511</v>
      </c>
      <c r="C9142" s="105" t="s">
        <v>19192</v>
      </c>
      <c r="D9142" s="87" t="s">
        <v>16560</v>
      </c>
      <c r="E9142" s="103">
        <v>58.35</v>
      </c>
    </row>
    <row r="9143" spans="2:5" ht="50.1" customHeight="1">
      <c r="B9143" s="100">
        <v>38917</v>
      </c>
      <c r="C9143" s="105" t="s">
        <v>19193</v>
      </c>
      <c r="D9143" s="87" t="s">
        <v>16560</v>
      </c>
      <c r="E9143" s="103">
        <v>10.31</v>
      </c>
    </row>
    <row r="9144" spans="2:5" ht="50.1" customHeight="1">
      <c r="B9144" s="100">
        <v>38919</v>
      </c>
      <c r="C9144" s="105" t="s">
        <v>19194</v>
      </c>
      <c r="D9144" s="87" t="s">
        <v>16560</v>
      </c>
      <c r="E9144" s="103">
        <v>15.34</v>
      </c>
    </row>
    <row r="9145" spans="2:5" ht="50.1" customHeight="1">
      <c r="B9145" s="100">
        <v>38922</v>
      </c>
      <c r="C9145" s="105" t="s">
        <v>19195</v>
      </c>
      <c r="D9145" s="87" t="s">
        <v>16560</v>
      </c>
      <c r="E9145" s="103">
        <v>19.829999999999998</v>
      </c>
    </row>
    <row r="9146" spans="2:5" ht="50.1" customHeight="1">
      <c r="B9146" s="100">
        <v>38921</v>
      </c>
      <c r="C9146" s="105" t="s">
        <v>19196</v>
      </c>
      <c r="D9146" s="87" t="s">
        <v>16560</v>
      </c>
      <c r="E9146" s="103">
        <v>24.51</v>
      </c>
    </row>
    <row r="9147" spans="2:5" ht="50.1" customHeight="1">
      <c r="B9147" s="100">
        <v>38918</v>
      </c>
      <c r="C9147" s="105" t="s">
        <v>19197</v>
      </c>
      <c r="D9147" s="87" t="s">
        <v>16560</v>
      </c>
      <c r="E9147" s="103">
        <v>23.3</v>
      </c>
    </row>
    <row r="9148" spans="2:5" ht="50.1" customHeight="1">
      <c r="B9148" s="100">
        <v>38920</v>
      </c>
      <c r="C9148" s="105" t="s">
        <v>19198</v>
      </c>
      <c r="D9148" s="87" t="s">
        <v>16560</v>
      </c>
      <c r="E9148" s="103">
        <v>29.12</v>
      </c>
    </row>
    <row r="9149" spans="2:5" ht="50.1" customHeight="1">
      <c r="B9149" s="100">
        <v>3104</v>
      </c>
      <c r="C9149" s="105" t="s">
        <v>19199</v>
      </c>
      <c r="D9149" s="87" t="s">
        <v>6337</v>
      </c>
      <c r="E9149" s="103">
        <v>311.89999999999998</v>
      </c>
    </row>
    <row r="9150" spans="2:5" ht="50.1" customHeight="1">
      <c r="B9150" s="100">
        <v>12032</v>
      </c>
      <c r="C9150" s="105" t="s">
        <v>19200</v>
      </c>
      <c r="D9150" s="87" t="s">
        <v>6336</v>
      </c>
      <c r="E9150" s="103">
        <v>38.229999999999997</v>
      </c>
    </row>
    <row r="9151" spans="2:5" ht="50.1" customHeight="1">
      <c r="B9151" s="100">
        <v>12030</v>
      </c>
      <c r="C9151" s="105" t="s">
        <v>19201</v>
      </c>
      <c r="D9151" s="87" t="s">
        <v>6336</v>
      </c>
      <c r="E9151" s="103">
        <v>35.92</v>
      </c>
    </row>
    <row r="9152" spans="2:5" ht="50.1" customHeight="1">
      <c r="B9152" s="100">
        <v>10908</v>
      </c>
      <c r="C9152" s="105" t="s">
        <v>19202</v>
      </c>
      <c r="D9152" s="87" t="s">
        <v>16560</v>
      </c>
      <c r="E9152" s="103">
        <v>9.8000000000000007</v>
      </c>
    </row>
    <row r="9153" spans="2:5" ht="50.1" customHeight="1">
      <c r="B9153" s="100">
        <v>10909</v>
      </c>
      <c r="C9153" s="105" t="s">
        <v>19203</v>
      </c>
      <c r="D9153" s="87" t="s">
        <v>16560</v>
      </c>
      <c r="E9153" s="103">
        <v>15.64</v>
      </c>
    </row>
    <row r="9154" spans="2:5" ht="50.1" customHeight="1">
      <c r="B9154" s="100">
        <v>3669</v>
      </c>
      <c r="C9154" s="105" t="s">
        <v>19204</v>
      </c>
      <c r="D9154" s="87" t="s">
        <v>16560</v>
      </c>
      <c r="E9154" s="103">
        <v>6.7</v>
      </c>
    </row>
    <row r="9155" spans="2:5" ht="50.1" customHeight="1">
      <c r="B9155" s="100">
        <v>20138</v>
      </c>
      <c r="C9155" s="105" t="s">
        <v>19205</v>
      </c>
      <c r="D9155" s="87" t="s">
        <v>16560</v>
      </c>
      <c r="E9155" s="103">
        <v>33.29</v>
      </c>
    </row>
    <row r="9156" spans="2:5" ht="50.1" customHeight="1">
      <c r="B9156" s="100">
        <v>20139</v>
      </c>
      <c r="C9156" s="105" t="s">
        <v>19206</v>
      </c>
      <c r="D9156" s="87" t="s">
        <v>16560</v>
      </c>
      <c r="E9156" s="103">
        <v>55.93</v>
      </c>
    </row>
    <row r="9157" spans="2:5" ht="50.1" customHeight="1">
      <c r="B9157" s="100">
        <v>3668</v>
      </c>
      <c r="C9157" s="105" t="s">
        <v>19207</v>
      </c>
      <c r="D9157" s="87" t="s">
        <v>16560</v>
      </c>
      <c r="E9157" s="103">
        <v>22.18</v>
      </c>
    </row>
    <row r="9158" spans="2:5" ht="50.1" customHeight="1">
      <c r="B9158" s="100">
        <v>3656</v>
      </c>
      <c r="C9158" s="105" t="s">
        <v>19208</v>
      </c>
      <c r="D9158" s="87" t="s">
        <v>16560</v>
      </c>
      <c r="E9158" s="103">
        <v>10.99</v>
      </c>
    </row>
    <row r="9159" spans="2:5" ht="50.1" customHeight="1">
      <c r="B9159" s="100">
        <v>10911</v>
      </c>
      <c r="C9159" s="105" t="s">
        <v>19209</v>
      </c>
      <c r="D9159" s="87" t="s">
        <v>16560</v>
      </c>
      <c r="E9159" s="103">
        <v>12.2</v>
      </c>
    </row>
    <row r="9160" spans="2:5" ht="50.1" customHeight="1">
      <c r="B9160" s="100">
        <v>3654</v>
      </c>
      <c r="C9160" s="105" t="s">
        <v>19210</v>
      </c>
      <c r="D9160" s="87" t="s">
        <v>16560</v>
      </c>
      <c r="E9160" s="103">
        <v>2.96</v>
      </c>
    </row>
    <row r="9161" spans="2:5" ht="50.1" customHeight="1">
      <c r="B9161" s="100">
        <v>3664</v>
      </c>
      <c r="C9161" s="105" t="s">
        <v>19211</v>
      </c>
      <c r="D9161" s="87" t="s">
        <v>16560</v>
      </c>
      <c r="E9161" s="103">
        <v>3.67</v>
      </c>
    </row>
    <row r="9162" spans="2:5" ht="50.1" customHeight="1">
      <c r="B9162" s="100">
        <v>3657</v>
      </c>
      <c r="C9162" s="105" t="s">
        <v>19212</v>
      </c>
      <c r="D9162" s="87" t="s">
        <v>16560</v>
      </c>
      <c r="E9162" s="103">
        <v>3.96</v>
      </c>
    </row>
    <row r="9163" spans="2:5" ht="50.1" customHeight="1">
      <c r="B9163" s="100">
        <v>12625</v>
      </c>
      <c r="C9163" s="105" t="s">
        <v>19213</v>
      </c>
      <c r="D9163" s="87" t="s">
        <v>16560</v>
      </c>
      <c r="E9163" s="103">
        <v>8.86</v>
      </c>
    </row>
    <row r="9164" spans="2:5" ht="50.1" customHeight="1">
      <c r="B9164" s="100">
        <v>20136</v>
      </c>
      <c r="C9164" s="105" t="s">
        <v>19214</v>
      </c>
      <c r="D9164" s="87" t="s">
        <v>16560</v>
      </c>
      <c r="E9164" s="103">
        <v>75.13</v>
      </c>
    </row>
    <row r="9165" spans="2:5" ht="50.1" customHeight="1">
      <c r="B9165" s="100">
        <v>20144</v>
      </c>
      <c r="C9165" s="105" t="s">
        <v>19215</v>
      </c>
      <c r="D9165" s="87" t="s">
        <v>16560</v>
      </c>
      <c r="E9165" s="103">
        <v>33</v>
      </c>
    </row>
    <row r="9166" spans="2:5" ht="50.1" customHeight="1">
      <c r="B9166" s="100">
        <v>20143</v>
      </c>
      <c r="C9166" s="105" t="s">
        <v>19216</v>
      </c>
      <c r="D9166" s="87" t="s">
        <v>16560</v>
      </c>
      <c r="E9166" s="103">
        <v>30.82</v>
      </c>
    </row>
    <row r="9167" spans="2:5" ht="50.1" customHeight="1">
      <c r="B9167" s="100">
        <v>20145</v>
      </c>
      <c r="C9167" s="105" t="s">
        <v>19217</v>
      </c>
      <c r="D9167" s="87" t="s">
        <v>16560</v>
      </c>
      <c r="E9167" s="103">
        <v>87.47</v>
      </c>
    </row>
    <row r="9168" spans="2:5" ht="50.1" customHeight="1">
      <c r="B9168" s="100">
        <v>20146</v>
      </c>
      <c r="C9168" s="105" t="s">
        <v>19218</v>
      </c>
      <c r="D9168" s="87" t="s">
        <v>16560</v>
      </c>
      <c r="E9168" s="103">
        <v>98.63</v>
      </c>
    </row>
    <row r="9169" spans="2:5" ht="50.1" customHeight="1">
      <c r="B9169" s="100">
        <v>20140</v>
      </c>
      <c r="C9169" s="105" t="s">
        <v>19219</v>
      </c>
      <c r="D9169" s="87" t="s">
        <v>16560</v>
      </c>
      <c r="E9169" s="103">
        <v>3.92</v>
      </c>
    </row>
    <row r="9170" spans="2:5" ht="50.1" customHeight="1">
      <c r="B9170" s="100">
        <v>20141</v>
      </c>
      <c r="C9170" s="105" t="s">
        <v>19220</v>
      </c>
      <c r="D9170" s="87" t="s">
        <v>16560</v>
      </c>
      <c r="E9170" s="103">
        <v>6.89</v>
      </c>
    </row>
    <row r="9171" spans="2:5" ht="50.1" customHeight="1">
      <c r="B9171" s="100">
        <v>20142</v>
      </c>
      <c r="C9171" s="105" t="s">
        <v>19221</v>
      </c>
      <c r="D9171" s="87" t="s">
        <v>16560</v>
      </c>
      <c r="E9171" s="103">
        <v>21.09</v>
      </c>
    </row>
    <row r="9172" spans="2:5" ht="50.1" customHeight="1">
      <c r="B9172" s="100">
        <v>3659</v>
      </c>
      <c r="C9172" s="105" t="s">
        <v>19222</v>
      </c>
      <c r="D9172" s="87" t="s">
        <v>16560</v>
      </c>
      <c r="E9172" s="103">
        <v>9.15</v>
      </c>
    </row>
    <row r="9173" spans="2:5" ht="50.1" customHeight="1">
      <c r="B9173" s="100">
        <v>3660</v>
      </c>
      <c r="C9173" s="105" t="s">
        <v>19223</v>
      </c>
      <c r="D9173" s="87" t="s">
        <v>16560</v>
      </c>
      <c r="E9173" s="103">
        <v>13.18</v>
      </c>
    </row>
    <row r="9174" spans="2:5" ht="50.1" customHeight="1">
      <c r="B9174" s="100">
        <v>3662</v>
      </c>
      <c r="C9174" s="105" t="s">
        <v>19224</v>
      </c>
      <c r="D9174" s="87" t="s">
        <v>16560</v>
      </c>
      <c r="E9174" s="103">
        <v>4.9800000000000004</v>
      </c>
    </row>
    <row r="9175" spans="2:5" ht="50.1" customHeight="1">
      <c r="B9175" s="100">
        <v>3661</v>
      </c>
      <c r="C9175" s="105" t="s">
        <v>19225</v>
      </c>
      <c r="D9175" s="87" t="s">
        <v>16560</v>
      </c>
      <c r="E9175" s="103">
        <v>7.33</v>
      </c>
    </row>
    <row r="9176" spans="2:5" ht="50.1" customHeight="1">
      <c r="B9176" s="100">
        <v>3658</v>
      </c>
      <c r="C9176" s="105" t="s">
        <v>19226</v>
      </c>
      <c r="D9176" s="87" t="s">
        <v>16560</v>
      </c>
      <c r="E9176" s="103">
        <v>9.33</v>
      </c>
    </row>
    <row r="9177" spans="2:5" ht="50.1" customHeight="1">
      <c r="B9177" s="100">
        <v>3670</v>
      </c>
      <c r="C9177" s="105" t="s">
        <v>19227</v>
      </c>
      <c r="D9177" s="87" t="s">
        <v>16560</v>
      </c>
      <c r="E9177" s="103">
        <v>12.17</v>
      </c>
    </row>
    <row r="9178" spans="2:5" ht="50.1" customHeight="1">
      <c r="B9178" s="100">
        <v>3666</v>
      </c>
      <c r="C9178" s="105" t="s">
        <v>19228</v>
      </c>
      <c r="D9178" s="87" t="s">
        <v>16560</v>
      </c>
      <c r="E9178" s="103">
        <v>2.06</v>
      </c>
    </row>
    <row r="9179" spans="2:5" ht="50.1" customHeight="1">
      <c r="B9179" s="100">
        <v>14157</v>
      </c>
      <c r="C9179" s="105" t="s">
        <v>19229</v>
      </c>
      <c r="D9179" s="87" t="s">
        <v>16560</v>
      </c>
      <c r="E9179" s="103">
        <v>1.39</v>
      </c>
    </row>
    <row r="9180" spans="2:5" ht="50.1" customHeight="1">
      <c r="B9180" s="100">
        <v>3653</v>
      </c>
      <c r="C9180" s="105" t="s">
        <v>19230</v>
      </c>
      <c r="D9180" s="87" t="s">
        <v>16560</v>
      </c>
      <c r="E9180" s="103">
        <v>46.27</v>
      </c>
    </row>
    <row r="9181" spans="2:5" ht="50.1" customHeight="1">
      <c r="B9181" s="100">
        <v>3649</v>
      </c>
      <c r="C9181" s="105" t="s">
        <v>19231</v>
      </c>
      <c r="D9181" s="87" t="s">
        <v>16560</v>
      </c>
      <c r="E9181" s="103">
        <v>95.83</v>
      </c>
    </row>
    <row r="9182" spans="2:5" ht="50.1" customHeight="1">
      <c r="B9182" s="100">
        <v>42696</v>
      </c>
      <c r="C9182" s="105" t="s">
        <v>19232</v>
      </c>
      <c r="D9182" s="87" t="s">
        <v>16560</v>
      </c>
      <c r="E9182" s="103">
        <v>268.13</v>
      </c>
    </row>
    <row r="9183" spans="2:5" ht="50.1" customHeight="1">
      <c r="B9183" s="100">
        <v>42697</v>
      </c>
      <c r="C9183" s="105" t="s">
        <v>19233</v>
      </c>
      <c r="D9183" s="87" t="s">
        <v>16560</v>
      </c>
      <c r="E9183" s="103">
        <v>403.81</v>
      </c>
    </row>
    <row r="9184" spans="2:5" ht="50.1" customHeight="1">
      <c r="B9184" s="100">
        <v>42698</v>
      </c>
      <c r="C9184" s="105" t="s">
        <v>19234</v>
      </c>
      <c r="D9184" s="87" t="s">
        <v>16560</v>
      </c>
      <c r="E9184" s="103">
        <v>562.5</v>
      </c>
    </row>
    <row r="9185" spans="2:5" ht="50.1" customHeight="1">
      <c r="B9185" s="100">
        <v>39875</v>
      </c>
      <c r="C9185" s="105" t="s">
        <v>19235</v>
      </c>
      <c r="D9185" s="87" t="s">
        <v>16560</v>
      </c>
      <c r="E9185" s="103">
        <v>373.17</v>
      </c>
    </row>
    <row r="9186" spans="2:5" ht="50.1" customHeight="1">
      <c r="B9186" s="100">
        <v>39876</v>
      </c>
      <c r="C9186" s="105" t="s">
        <v>19236</v>
      </c>
      <c r="D9186" s="87" t="s">
        <v>16560</v>
      </c>
      <c r="E9186" s="103">
        <v>467.21</v>
      </c>
    </row>
    <row r="9187" spans="2:5" ht="50.1" customHeight="1">
      <c r="B9187" s="100">
        <v>39877</v>
      </c>
      <c r="C9187" s="105" t="s">
        <v>19237</v>
      </c>
      <c r="D9187" s="87" t="s">
        <v>16560</v>
      </c>
      <c r="E9187" s="103">
        <v>648.01</v>
      </c>
    </row>
    <row r="9188" spans="2:5" ht="50.1" customHeight="1">
      <c r="B9188" s="100">
        <v>39878</v>
      </c>
      <c r="C9188" s="105" t="s">
        <v>19238</v>
      </c>
      <c r="D9188" s="87" t="s">
        <v>16560</v>
      </c>
      <c r="E9188" s="103">
        <v>855.91</v>
      </c>
    </row>
    <row r="9189" spans="2:5" ht="50.1" customHeight="1">
      <c r="B9189" s="100">
        <v>39872</v>
      </c>
      <c r="C9189" s="105" t="s">
        <v>19239</v>
      </c>
      <c r="D9189" s="87" t="s">
        <v>16560</v>
      </c>
      <c r="E9189" s="103">
        <v>255.91</v>
      </c>
    </row>
    <row r="9190" spans="2:5" ht="50.1" customHeight="1">
      <c r="B9190" s="100">
        <v>39873</v>
      </c>
      <c r="C9190" s="105" t="s">
        <v>19240</v>
      </c>
      <c r="D9190" s="87" t="s">
        <v>16560</v>
      </c>
      <c r="E9190" s="103">
        <v>296.83999999999997</v>
      </c>
    </row>
    <row r="9191" spans="2:5" ht="50.1" customHeight="1">
      <c r="B9191" s="100">
        <v>39874</v>
      </c>
      <c r="C9191" s="105" t="s">
        <v>19241</v>
      </c>
      <c r="D9191" s="87" t="s">
        <v>16560</v>
      </c>
      <c r="E9191" s="103">
        <v>326.04000000000002</v>
      </c>
    </row>
    <row r="9192" spans="2:5" ht="50.1" customHeight="1">
      <c r="B9192" s="100">
        <v>3674</v>
      </c>
      <c r="C9192" s="105" t="s">
        <v>19242</v>
      </c>
      <c r="D9192" s="87" t="s">
        <v>16566</v>
      </c>
      <c r="E9192" s="103">
        <v>55.69</v>
      </c>
    </row>
    <row r="9193" spans="2:5" ht="50.1" customHeight="1">
      <c r="B9193" s="100">
        <v>3681</v>
      </c>
      <c r="C9193" s="105" t="s">
        <v>19243</v>
      </c>
      <c r="D9193" s="87" t="s">
        <v>16566</v>
      </c>
      <c r="E9193" s="103">
        <v>82.86</v>
      </c>
    </row>
    <row r="9194" spans="2:5" ht="50.1" customHeight="1">
      <c r="B9194" s="100">
        <v>3676</v>
      </c>
      <c r="C9194" s="105" t="s">
        <v>19244</v>
      </c>
      <c r="D9194" s="87" t="s">
        <v>16566</v>
      </c>
      <c r="E9194" s="103">
        <v>311.83999999999997</v>
      </c>
    </row>
    <row r="9195" spans="2:5" ht="50.1" customHeight="1">
      <c r="B9195" s="100">
        <v>3679</v>
      </c>
      <c r="C9195" s="105" t="s">
        <v>19245</v>
      </c>
      <c r="D9195" s="87" t="s">
        <v>16566</v>
      </c>
      <c r="E9195" s="103">
        <v>257.99</v>
      </c>
    </row>
    <row r="9196" spans="2:5" ht="50.1" customHeight="1">
      <c r="B9196" s="100">
        <v>3672</v>
      </c>
      <c r="C9196" s="105" t="s">
        <v>19246</v>
      </c>
      <c r="D9196" s="87" t="s">
        <v>16566</v>
      </c>
      <c r="E9196" s="103">
        <v>0.88</v>
      </c>
    </row>
    <row r="9197" spans="2:5" ht="50.1" customHeight="1">
      <c r="B9197" s="100">
        <v>3671</v>
      </c>
      <c r="C9197" s="105" t="s">
        <v>19247</v>
      </c>
      <c r="D9197" s="87" t="s">
        <v>16566</v>
      </c>
      <c r="E9197" s="103">
        <v>0.83</v>
      </c>
    </row>
    <row r="9198" spans="2:5" ht="50.1" customHeight="1">
      <c r="B9198" s="100">
        <v>3673</v>
      </c>
      <c r="C9198" s="105" t="s">
        <v>19248</v>
      </c>
      <c r="D9198" s="87" t="s">
        <v>16566</v>
      </c>
      <c r="E9198" s="103">
        <v>1.3</v>
      </c>
    </row>
    <row r="9199" spans="2:5" ht="50.1" customHeight="1">
      <c r="B9199" s="100">
        <v>38394</v>
      </c>
      <c r="C9199" s="105" t="s">
        <v>19249</v>
      </c>
      <c r="D9199" s="87" t="s">
        <v>16560</v>
      </c>
      <c r="E9199" s="103">
        <v>238.65</v>
      </c>
    </row>
    <row r="9200" spans="2:5" ht="50.1" customHeight="1">
      <c r="B9200" s="100">
        <v>3729</v>
      </c>
      <c r="C9200" s="105" t="s">
        <v>19250</v>
      </c>
      <c r="D9200" s="87" t="s">
        <v>16560</v>
      </c>
      <c r="E9200" s="103">
        <v>49.48</v>
      </c>
    </row>
    <row r="9201" spans="2:5" ht="50.1" customHeight="1">
      <c r="B9201" s="100">
        <v>39357</v>
      </c>
      <c r="C9201" s="105" t="s">
        <v>19251</v>
      </c>
      <c r="D9201" s="87" t="s">
        <v>16560</v>
      </c>
      <c r="E9201" s="103">
        <v>93.71</v>
      </c>
    </row>
    <row r="9202" spans="2:5" ht="50.1" customHeight="1">
      <c r="B9202" s="100">
        <v>39358</v>
      </c>
      <c r="C9202" s="105" t="s">
        <v>19252</v>
      </c>
      <c r="D9202" s="87" t="s">
        <v>16560</v>
      </c>
      <c r="E9202" s="103">
        <v>102.75</v>
      </c>
    </row>
    <row r="9203" spans="2:5" ht="50.1" customHeight="1">
      <c r="B9203" s="100">
        <v>39356</v>
      </c>
      <c r="C9203" s="105" t="s">
        <v>19253</v>
      </c>
      <c r="D9203" s="87" t="s">
        <v>16560</v>
      </c>
      <c r="E9203" s="103">
        <v>175.3</v>
      </c>
    </row>
    <row r="9204" spans="2:5" ht="50.1" customHeight="1">
      <c r="B9204" s="100">
        <v>39355</v>
      </c>
      <c r="C9204" s="105" t="s">
        <v>19254</v>
      </c>
      <c r="D9204" s="87" t="s">
        <v>16560</v>
      </c>
      <c r="E9204" s="103">
        <v>150.85</v>
      </c>
    </row>
    <row r="9205" spans="2:5" ht="50.1" customHeight="1">
      <c r="B9205" s="100">
        <v>39353</v>
      </c>
      <c r="C9205" s="105" t="s">
        <v>19255</v>
      </c>
      <c r="D9205" s="87" t="s">
        <v>16560</v>
      </c>
      <c r="E9205" s="103">
        <v>206.87</v>
      </c>
    </row>
    <row r="9206" spans="2:5" ht="50.1" customHeight="1">
      <c r="B9206" s="100">
        <v>39354</v>
      </c>
      <c r="C9206" s="105" t="s">
        <v>19256</v>
      </c>
      <c r="D9206" s="87" t="s">
        <v>16560</v>
      </c>
      <c r="E9206" s="103">
        <v>206.18</v>
      </c>
    </row>
    <row r="9207" spans="2:5" ht="50.1" customHeight="1">
      <c r="B9207" s="100">
        <v>39398</v>
      </c>
      <c r="C9207" s="105" t="s">
        <v>19257</v>
      </c>
      <c r="D9207" s="87" t="s">
        <v>16560</v>
      </c>
      <c r="E9207" s="103">
        <v>60.66</v>
      </c>
    </row>
    <row r="9208" spans="2:5" ht="50.1" customHeight="1">
      <c r="B9208" s="100">
        <v>13343</v>
      </c>
      <c r="C9208" s="105" t="s">
        <v>19258</v>
      </c>
      <c r="D9208" s="87" t="s">
        <v>16560</v>
      </c>
      <c r="E9208" s="103">
        <v>26.79</v>
      </c>
    </row>
    <row r="9209" spans="2:5" ht="50.1" customHeight="1">
      <c r="B9209" s="100">
        <v>12118</v>
      </c>
      <c r="C9209" s="105" t="s">
        <v>19259</v>
      </c>
      <c r="D9209" s="87" t="s">
        <v>16560</v>
      </c>
      <c r="E9209" s="103">
        <v>15.48</v>
      </c>
    </row>
    <row r="9210" spans="2:5" ht="50.1" customHeight="1">
      <c r="B9210" s="100">
        <v>39482</v>
      </c>
      <c r="C9210" s="105" t="s">
        <v>19260</v>
      </c>
      <c r="D9210" s="87" t="s">
        <v>16560</v>
      </c>
      <c r="E9210" s="103">
        <v>323.88</v>
      </c>
    </row>
    <row r="9211" spans="2:5" ht="50.1" customHeight="1">
      <c r="B9211" s="100">
        <v>39486</v>
      </c>
      <c r="C9211" s="105" t="s">
        <v>19261</v>
      </c>
      <c r="D9211" s="87" t="s">
        <v>16560</v>
      </c>
      <c r="E9211" s="103">
        <v>285.35000000000002</v>
      </c>
    </row>
    <row r="9212" spans="2:5" ht="50.1" customHeight="1">
      <c r="B9212" s="100">
        <v>39483</v>
      </c>
      <c r="C9212" s="105" t="s">
        <v>19262</v>
      </c>
      <c r="D9212" s="87" t="s">
        <v>16560</v>
      </c>
      <c r="E9212" s="103">
        <v>308.91000000000003</v>
      </c>
    </row>
    <row r="9213" spans="2:5" ht="50.1" customHeight="1">
      <c r="B9213" s="100">
        <v>39487</v>
      </c>
      <c r="C9213" s="105" t="s">
        <v>19263</v>
      </c>
      <c r="D9213" s="87" t="s">
        <v>16560</v>
      </c>
      <c r="E9213" s="103">
        <v>288.3</v>
      </c>
    </row>
    <row r="9214" spans="2:5" ht="50.1" customHeight="1">
      <c r="B9214" s="100">
        <v>39484</v>
      </c>
      <c r="C9214" s="105" t="s">
        <v>19264</v>
      </c>
      <c r="D9214" s="87" t="s">
        <v>16560</v>
      </c>
      <c r="E9214" s="103">
        <v>311.85000000000002</v>
      </c>
    </row>
    <row r="9215" spans="2:5" ht="50.1" customHeight="1">
      <c r="B9215" s="100">
        <v>39488</v>
      </c>
      <c r="C9215" s="105" t="s">
        <v>19265</v>
      </c>
      <c r="D9215" s="87" t="s">
        <v>16560</v>
      </c>
      <c r="E9215" s="103">
        <v>291.24</v>
      </c>
    </row>
    <row r="9216" spans="2:5" ht="50.1" customHeight="1">
      <c r="B9216" s="100">
        <v>39485</v>
      </c>
      <c r="C9216" s="105" t="s">
        <v>19266</v>
      </c>
      <c r="D9216" s="87" t="s">
        <v>16560</v>
      </c>
      <c r="E9216" s="103">
        <v>326.58999999999997</v>
      </c>
    </row>
    <row r="9217" spans="2:5" ht="50.1" customHeight="1">
      <c r="B9217" s="100">
        <v>39489</v>
      </c>
      <c r="C9217" s="105" t="s">
        <v>19267</v>
      </c>
      <c r="D9217" s="87" t="s">
        <v>16560</v>
      </c>
      <c r="E9217" s="103">
        <v>305.98</v>
      </c>
    </row>
    <row r="9218" spans="2:5" ht="50.1" customHeight="1">
      <c r="B9218" s="100">
        <v>39494</v>
      </c>
      <c r="C9218" s="105" t="s">
        <v>19268</v>
      </c>
      <c r="D9218" s="87" t="s">
        <v>16560</v>
      </c>
      <c r="E9218" s="103">
        <v>312.11</v>
      </c>
    </row>
    <row r="9219" spans="2:5" ht="50.1" customHeight="1">
      <c r="B9219" s="100">
        <v>39490</v>
      </c>
      <c r="C9219" s="105" t="s">
        <v>19269</v>
      </c>
      <c r="D9219" s="87" t="s">
        <v>16560</v>
      </c>
      <c r="E9219" s="103">
        <v>353.8</v>
      </c>
    </row>
    <row r="9220" spans="2:5" ht="50.1" customHeight="1">
      <c r="B9220" s="100">
        <v>39495</v>
      </c>
      <c r="C9220" s="105" t="s">
        <v>19270</v>
      </c>
      <c r="D9220" s="87" t="s">
        <v>16560</v>
      </c>
      <c r="E9220" s="103">
        <v>323.88</v>
      </c>
    </row>
    <row r="9221" spans="2:5" ht="50.1" customHeight="1">
      <c r="B9221" s="100">
        <v>39491</v>
      </c>
      <c r="C9221" s="105" t="s">
        <v>19271</v>
      </c>
      <c r="D9221" s="87" t="s">
        <v>16560</v>
      </c>
      <c r="E9221" s="103">
        <v>365.11</v>
      </c>
    </row>
    <row r="9222" spans="2:5" ht="50.1" customHeight="1">
      <c r="B9222" s="100">
        <v>39496</v>
      </c>
      <c r="C9222" s="105" t="s">
        <v>19272</v>
      </c>
      <c r="D9222" s="87" t="s">
        <v>16560</v>
      </c>
      <c r="E9222" s="103">
        <v>335.54</v>
      </c>
    </row>
    <row r="9223" spans="2:5" ht="50.1" customHeight="1">
      <c r="B9223" s="100">
        <v>39492</v>
      </c>
      <c r="C9223" s="105" t="s">
        <v>19273</v>
      </c>
      <c r="D9223" s="87" t="s">
        <v>16560</v>
      </c>
      <c r="E9223" s="103">
        <v>367.34</v>
      </c>
    </row>
    <row r="9224" spans="2:5" ht="50.1" customHeight="1">
      <c r="B9224" s="100">
        <v>39497</v>
      </c>
      <c r="C9224" s="105" t="s">
        <v>19274</v>
      </c>
      <c r="D9224" s="87" t="s">
        <v>16560</v>
      </c>
      <c r="E9224" s="103">
        <v>347.32</v>
      </c>
    </row>
    <row r="9225" spans="2:5" ht="50.1" customHeight="1">
      <c r="B9225" s="100">
        <v>39493</v>
      </c>
      <c r="C9225" s="105" t="s">
        <v>19275</v>
      </c>
      <c r="D9225" s="87" t="s">
        <v>16560</v>
      </c>
      <c r="E9225" s="103">
        <v>388.66</v>
      </c>
    </row>
    <row r="9226" spans="2:5" ht="50.1" customHeight="1">
      <c r="B9226" s="100">
        <v>39500</v>
      </c>
      <c r="C9226" s="105" t="s">
        <v>19276</v>
      </c>
      <c r="D9226" s="87" t="s">
        <v>16560</v>
      </c>
      <c r="E9226" s="103">
        <v>389.93</v>
      </c>
    </row>
    <row r="9227" spans="2:5" ht="50.1" customHeight="1">
      <c r="B9227" s="100">
        <v>39498</v>
      </c>
      <c r="C9227" s="105" t="s">
        <v>19277</v>
      </c>
      <c r="D9227" s="87" t="s">
        <v>16560</v>
      </c>
      <c r="E9227" s="103">
        <v>433.59</v>
      </c>
    </row>
    <row r="9228" spans="2:5" ht="50.1" customHeight="1">
      <c r="B9228" s="100">
        <v>39501</v>
      </c>
      <c r="C9228" s="105" t="s">
        <v>19278</v>
      </c>
      <c r="D9228" s="87" t="s">
        <v>16560</v>
      </c>
      <c r="E9228" s="103">
        <v>400.09</v>
      </c>
    </row>
    <row r="9229" spans="2:5" ht="50.1" customHeight="1">
      <c r="B9229" s="100">
        <v>39499</v>
      </c>
      <c r="C9229" s="105" t="s">
        <v>19279</v>
      </c>
      <c r="D9229" s="87" t="s">
        <v>16560</v>
      </c>
      <c r="E9229" s="103">
        <v>470.37</v>
      </c>
    </row>
    <row r="9230" spans="2:5" ht="50.1" customHeight="1">
      <c r="B9230" s="100">
        <v>3733</v>
      </c>
      <c r="C9230" s="105" t="s">
        <v>19280</v>
      </c>
      <c r="D9230" s="87" t="s">
        <v>16555</v>
      </c>
      <c r="E9230" s="103">
        <v>30.16</v>
      </c>
    </row>
    <row r="9231" spans="2:5" ht="50.1" customHeight="1">
      <c r="B9231" s="100">
        <v>3731</v>
      </c>
      <c r="C9231" s="105" t="s">
        <v>19281</v>
      </c>
      <c r="D9231" s="87" t="s">
        <v>16555</v>
      </c>
      <c r="E9231" s="103">
        <v>28</v>
      </c>
    </row>
    <row r="9232" spans="2:5" ht="50.1" customHeight="1">
      <c r="B9232" s="100">
        <v>38137</v>
      </c>
      <c r="C9232" s="105" t="s">
        <v>19282</v>
      </c>
      <c r="D9232" s="87" t="s">
        <v>16555</v>
      </c>
      <c r="E9232" s="103">
        <v>28.16</v>
      </c>
    </row>
    <row r="9233" spans="2:5" ht="50.1" customHeight="1">
      <c r="B9233" s="100">
        <v>38135</v>
      </c>
      <c r="C9233" s="105" t="s">
        <v>19283</v>
      </c>
      <c r="D9233" s="87" t="s">
        <v>16555</v>
      </c>
      <c r="E9233" s="103">
        <v>35.700000000000003</v>
      </c>
    </row>
    <row r="9234" spans="2:5" ht="50.1" customHeight="1">
      <c r="B9234" s="100">
        <v>38138</v>
      </c>
      <c r="C9234" s="105" t="s">
        <v>19284</v>
      </c>
      <c r="D9234" s="87" t="s">
        <v>16555</v>
      </c>
      <c r="E9234" s="103">
        <v>27.65</v>
      </c>
    </row>
    <row r="9235" spans="2:5" ht="50.1" customHeight="1">
      <c r="B9235" s="100">
        <v>3736</v>
      </c>
      <c r="C9235" s="105" t="s">
        <v>19285</v>
      </c>
      <c r="D9235" s="87" t="s">
        <v>16555</v>
      </c>
      <c r="E9235" s="103">
        <v>34.5</v>
      </c>
    </row>
    <row r="9236" spans="2:5" ht="50.1" customHeight="1">
      <c r="B9236" s="100">
        <v>3741</v>
      </c>
      <c r="C9236" s="105" t="s">
        <v>19286</v>
      </c>
      <c r="D9236" s="87" t="s">
        <v>16555</v>
      </c>
      <c r="E9236" s="103">
        <v>35.96</v>
      </c>
    </row>
    <row r="9237" spans="2:5" ht="50.1" customHeight="1">
      <c r="B9237" s="100">
        <v>3745</v>
      </c>
      <c r="C9237" s="105" t="s">
        <v>19287</v>
      </c>
      <c r="D9237" s="87" t="s">
        <v>16555</v>
      </c>
      <c r="E9237" s="103">
        <v>38.770000000000003</v>
      </c>
    </row>
    <row r="9238" spans="2:5" ht="50.1" customHeight="1">
      <c r="B9238" s="100">
        <v>3743</v>
      </c>
      <c r="C9238" s="105" t="s">
        <v>19288</v>
      </c>
      <c r="D9238" s="87" t="s">
        <v>16555</v>
      </c>
      <c r="E9238" s="103">
        <v>35.83</v>
      </c>
    </row>
    <row r="9239" spans="2:5" ht="50.1" customHeight="1">
      <c r="B9239" s="100">
        <v>3744</v>
      </c>
      <c r="C9239" s="105" t="s">
        <v>19289</v>
      </c>
      <c r="D9239" s="87" t="s">
        <v>16555</v>
      </c>
      <c r="E9239" s="103">
        <v>39.44</v>
      </c>
    </row>
    <row r="9240" spans="2:5" ht="50.1" customHeight="1">
      <c r="B9240" s="100">
        <v>3739</v>
      </c>
      <c r="C9240" s="105" t="s">
        <v>19290</v>
      </c>
      <c r="D9240" s="87" t="s">
        <v>16555</v>
      </c>
      <c r="E9240" s="103">
        <v>41.45</v>
      </c>
    </row>
    <row r="9241" spans="2:5" ht="50.1" customHeight="1">
      <c r="B9241" s="100">
        <v>3737</v>
      </c>
      <c r="C9241" s="105" t="s">
        <v>19291</v>
      </c>
      <c r="D9241" s="87" t="s">
        <v>16555</v>
      </c>
      <c r="E9241" s="103">
        <v>43.45</v>
      </c>
    </row>
    <row r="9242" spans="2:5" ht="50.1" customHeight="1">
      <c r="B9242" s="100">
        <v>3738</v>
      </c>
      <c r="C9242" s="105" t="s">
        <v>19292</v>
      </c>
      <c r="D9242" s="87" t="s">
        <v>16555</v>
      </c>
      <c r="E9242" s="103">
        <v>50.14</v>
      </c>
    </row>
    <row r="9243" spans="2:5" ht="50.1" customHeight="1">
      <c r="B9243" s="100">
        <v>3747</v>
      </c>
      <c r="C9243" s="105" t="s">
        <v>19293</v>
      </c>
      <c r="D9243" s="87" t="s">
        <v>16555</v>
      </c>
      <c r="E9243" s="103">
        <v>39.44</v>
      </c>
    </row>
    <row r="9244" spans="2:5" ht="50.1" customHeight="1">
      <c r="B9244" s="100">
        <v>11649</v>
      </c>
      <c r="C9244" s="105" t="s">
        <v>19294</v>
      </c>
      <c r="D9244" s="87" t="s">
        <v>16560</v>
      </c>
      <c r="E9244" s="103">
        <v>286.16000000000003</v>
      </c>
    </row>
    <row r="9245" spans="2:5" ht="50.1" customHeight="1">
      <c r="B9245" s="100">
        <v>11650</v>
      </c>
      <c r="C9245" s="105" t="s">
        <v>19295</v>
      </c>
      <c r="D9245" s="87" t="s">
        <v>16560</v>
      </c>
      <c r="E9245" s="103">
        <v>487.74</v>
      </c>
    </row>
    <row r="9246" spans="2:5" ht="50.1" customHeight="1">
      <c r="B9246" s="100">
        <v>3742</v>
      </c>
      <c r="C9246" s="105" t="s">
        <v>19296</v>
      </c>
      <c r="D9246" s="87" t="s">
        <v>16555</v>
      </c>
      <c r="E9246" s="103">
        <v>52.01</v>
      </c>
    </row>
    <row r="9247" spans="2:5" ht="50.1" customHeight="1">
      <c r="B9247" s="100">
        <v>3746</v>
      </c>
      <c r="C9247" s="105" t="s">
        <v>19297</v>
      </c>
      <c r="D9247" s="87" t="s">
        <v>16555</v>
      </c>
      <c r="E9247" s="103">
        <v>60.73</v>
      </c>
    </row>
    <row r="9248" spans="2:5" ht="50.1" customHeight="1">
      <c r="B9248" s="100">
        <v>21106</v>
      </c>
      <c r="C9248" s="105" t="s">
        <v>19298</v>
      </c>
      <c r="D9248" s="87" t="s">
        <v>16617</v>
      </c>
      <c r="E9248" s="103">
        <v>28.75</v>
      </c>
    </row>
    <row r="9249" spans="2:5" ht="50.1" customHeight="1">
      <c r="B9249" s="100">
        <v>3755</v>
      </c>
      <c r="C9249" s="105" t="s">
        <v>19299</v>
      </c>
      <c r="D9249" s="87" t="s">
        <v>16560</v>
      </c>
      <c r="E9249" s="103">
        <v>20.09</v>
      </c>
    </row>
    <row r="9250" spans="2:5" ht="50.1" customHeight="1">
      <c r="B9250" s="100">
        <v>3750</v>
      </c>
      <c r="C9250" s="105" t="s">
        <v>19300</v>
      </c>
      <c r="D9250" s="87" t="s">
        <v>16560</v>
      </c>
      <c r="E9250" s="103">
        <v>27.02</v>
      </c>
    </row>
    <row r="9251" spans="2:5" ht="50.1" customHeight="1">
      <c r="B9251" s="100">
        <v>3756</v>
      </c>
      <c r="C9251" s="105" t="s">
        <v>19301</v>
      </c>
      <c r="D9251" s="87" t="s">
        <v>16560</v>
      </c>
      <c r="E9251" s="103">
        <v>50.49</v>
      </c>
    </row>
    <row r="9252" spans="2:5" ht="50.1" customHeight="1">
      <c r="B9252" s="100">
        <v>39377</v>
      </c>
      <c r="C9252" s="105" t="s">
        <v>19302</v>
      </c>
      <c r="D9252" s="87" t="s">
        <v>16560</v>
      </c>
      <c r="E9252" s="103">
        <v>149.56</v>
      </c>
    </row>
    <row r="9253" spans="2:5" ht="50.1" customHeight="1">
      <c r="B9253" s="100">
        <v>38191</v>
      </c>
      <c r="C9253" s="105" t="s">
        <v>19303</v>
      </c>
      <c r="D9253" s="87" t="s">
        <v>16560</v>
      </c>
      <c r="E9253" s="103">
        <v>11.13</v>
      </c>
    </row>
    <row r="9254" spans="2:5" ht="50.1" customHeight="1">
      <c r="B9254" s="100">
        <v>39381</v>
      </c>
      <c r="C9254" s="105" t="s">
        <v>19304</v>
      </c>
      <c r="D9254" s="87" t="s">
        <v>16560</v>
      </c>
      <c r="E9254" s="103">
        <v>10.38</v>
      </c>
    </row>
    <row r="9255" spans="2:5" ht="50.1" customHeight="1">
      <c r="B9255" s="100">
        <v>38780</v>
      </c>
      <c r="C9255" s="105" t="s">
        <v>19305</v>
      </c>
      <c r="D9255" s="87" t="s">
        <v>16560</v>
      </c>
      <c r="E9255" s="103">
        <v>12.7</v>
      </c>
    </row>
    <row r="9256" spans="2:5" ht="50.1" customHeight="1">
      <c r="B9256" s="100">
        <v>38781</v>
      </c>
      <c r="C9256" s="105" t="s">
        <v>19306</v>
      </c>
      <c r="D9256" s="87" t="s">
        <v>16560</v>
      </c>
      <c r="E9256" s="103">
        <v>42.89</v>
      </c>
    </row>
    <row r="9257" spans="2:5" ht="50.1" customHeight="1">
      <c r="B9257" s="100">
        <v>38192</v>
      </c>
      <c r="C9257" s="105" t="s">
        <v>19307</v>
      </c>
      <c r="D9257" s="87" t="s">
        <v>16560</v>
      </c>
      <c r="E9257" s="103">
        <v>77.62</v>
      </c>
    </row>
    <row r="9258" spans="2:5" ht="50.1" customHeight="1">
      <c r="B9258" s="100">
        <v>3753</v>
      </c>
      <c r="C9258" s="105" t="s">
        <v>19308</v>
      </c>
      <c r="D9258" s="87" t="s">
        <v>16560</v>
      </c>
      <c r="E9258" s="103">
        <v>6.79</v>
      </c>
    </row>
    <row r="9259" spans="2:5" ht="50.1" customHeight="1">
      <c r="B9259" s="100">
        <v>38782</v>
      </c>
      <c r="C9259" s="105" t="s">
        <v>19309</v>
      </c>
      <c r="D9259" s="87" t="s">
        <v>16560</v>
      </c>
      <c r="E9259" s="103">
        <v>8.84</v>
      </c>
    </row>
    <row r="9260" spans="2:5" ht="50.1" customHeight="1">
      <c r="B9260" s="100">
        <v>38778</v>
      </c>
      <c r="C9260" s="105" t="s">
        <v>19310</v>
      </c>
      <c r="D9260" s="87" t="s">
        <v>16560</v>
      </c>
      <c r="E9260" s="103">
        <v>6.64</v>
      </c>
    </row>
    <row r="9261" spans="2:5" ht="50.1" customHeight="1">
      <c r="B9261" s="100">
        <v>38779</v>
      </c>
      <c r="C9261" s="105" t="s">
        <v>19311</v>
      </c>
      <c r="D9261" s="87" t="s">
        <v>16560</v>
      </c>
      <c r="E9261" s="103">
        <v>7.04</v>
      </c>
    </row>
    <row r="9262" spans="2:5" ht="50.1" customHeight="1">
      <c r="B9262" s="100">
        <v>39388</v>
      </c>
      <c r="C9262" s="105" t="s">
        <v>19312</v>
      </c>
      <c r="D9262" s="87" t="s">
        <v>16560</v>
      </c>
      <c r="E9262" s="103">
        <v>34.29</v>
      </c>
    </row>
    <row r="9263" spans="2:5" ht="50.1" customHeight="1">
      <c r="B9263" s="100">
        <v>39387</v>
      </c>
      <c r="C9263" s="105" t="s">
        <v>19313</v>
      </c>
      <c r="D9263" s="87" t="s">
        <v>16560</v>
      </c>
      <c r="E9263" s="103">
        <v>57.83</v>
      </c>
    </row>
    <row r="9264" spans="2:5" ht="50.1" customHeight="1">
      <c r="B9264" s="100">
        <v>39386</v>
      </c>
      <c r="C9264" s="105" t="s">
        <v>19314</v>
      </c>
      <c r="D9264" s="87" t="s">
        <v>16560</v>
      </c>
      <c r="E9264" s="103">
        <v>38.25</v>
      </c>
    </row>
    <row r="9265" spans="2:5" ht="50.1" customHeight="1">
      <c r="B9265" s="100">
        <v>38194</v>
      </c>
      <c r="C9265" s="105" t="s">
        <v>19315</v>
      </c>
      <c r="D9265" s="87" t="s">
        <v>16560</v>
      </c>
      <c r="E9265" s="103">
        <v>32.61</v>
      </c>
    </row>
    <row r="9266" spans="2:5" ht="50.1" customHeight="1">
      <c r="B9266" s="100">
        <v>38193</v>
      </c>
      <c r="C9266" s="105" t="s">
        <v>19316</v>
      </c>
      <c r="D9266" s="87" t="s">
        <v>16560</v>
      </c>
      <c r="E9266" s="103">
        <v>24.12</v>
      </c>
    </row>
    <row r="9267" spans="2:5" ht="50.1" customHeight="1">
      <c r="B9267" s="100">
        <v>12216</v>
      </c>
      <c r="C9267" s="105" t="s">
        <v>19317</v>
      </c>
      <c r="D9267" s="87" t="s">
        <v>16560</v>
      </c>
      <c r="E9267" s="103">
        <v>38.82</v>
      </c>
    </row>
    <row r="9268" spans="2:5" ht="50.1" customHeight="1">
      <c r="B9268" s="100">
        <v>3757</v>
      </c>
      <c r="C9268" s="105" t="s">
        <v>19318</v>
      </c>
      <c r="D9268" s="87" t="s">
        <v>16560</v>
      </c>
      <c r="E9268" s="103">
        <v>44.88</v>
      </c>
    </row>
    <row r="9269" spans="2:5" ht="50.1" customHeight="1">
      <c r="B9269" s="100">
        <v>3758</v>
      </c>
      <c r="C9269" s="105" t="s">
        <v>19319</v>
      </c>
      <c r="D9269" s="87" t="s">
        <v>16560</v>
      </c>
      <c r="E9269" s="103">
        <v>52.33</v>
      </c>
    </row>
    <row r="9270" spans="2:5" ht="50.1" customHeight="1">
      <c r="B9270" s="100">
        <v>12214</v>
      </c>
      <c r="C9270" s="105" t="s">
        <v>19320</v>
      </c>
      <c r="D9270" s="87" t="s">
        <v>16560</v>
      </c>
      <c r="E9270" s="103">
        <v>17.920000000000002</v>
      </c>
    </row>
    <row r="9271" spans="2:5" ht="50.1" customHeight="1">
      <c r="B9271" s="100">
        <v>3749</v>
      </c>
      <c r="C9271" s="105" t="s">
        <v>19321</v>
      </c>
      <c r="D9271" s="87" t="s">
        <v>16560</v>
      </c>
      <c r="E9271" s="103">
        <v>31.94</v>
      </c>
    </row>
    <row r="9272" spans="2:5" ht="50.1" customHeight="1">
      <c r="B9272" s="100">
        <v>3751</v>
      </c>
      <c r="C9272" s="105" t="s">
        <v>19322</v>
      </c>
      <c r="D9272" s="87" t="s">
        <v>16560</v>
      </c>
      <c r="E9272" s="103">
        <v>43.59</v>
      </c>
    </row>
    <row r="9273" spans="2:5" ht="50.1" customHeight="1">
      <c r="B9273" s="100">
        <v>39376</v>
      </c>
      <c r="C9273" s="105" t="s">
        <v>19323</v>
      </c>
      <c r="D9273" s="87" t="s">
        <v>16560</v>
      </c>
      <c r="E9273" s="103">
        <v>36.74</v>
      </c>
    </row>
    <row r="9274" spans="2:5" ht="50.1" customHeight="1">
      <c r="B9274" s="100">
        <v>3752</v>
      </c>
      <c r="C9274" s="105" t="s">
        <v>19324</v>
      </c>
      <c r="D9274" s="87" t="s">
        <v>16560</v>
      </c>
      <c r="E9274" s="103">
        <v>71.900000000000006</v>
      </c>
    </row>
    <row r="9275" spans="2:5" ht="50.1" customHeight="1">
      <c r="B9275" s="100">
        <v>746</v>
      </c>
      <c r="C9275" s="105" t="s">
        <v>19325</v>
      </c>
      <c r="D9275" s="87" t="s">
        <v>16560</v>
      </c>
      <c r="E9275" s="103">
        <v>1744</v>
      </c>
    </row>
    <row r="9276" spans="2:5" ht="50.1" customHeight="1">
      <c r="B9276" s="100">
        <v>36521</v>
      </c>
      <c r="C9276" s="105" t="s">
        <v>19326</v>
      </c>
      <c r="D9276" s="87" t="s">
        <v>16560</v>
      </c>
      <c r="E9276" s="103">
        <v>115.81</v>
      </c>
    </row>
    <row r="9277" spans="2:5" ht="50.1" customHeight="1">
      <c r="B9277" s="100">
        <v>36794</v>
      </c>
      <c r="C9277" s="105" t="s">
        <v>19327</v>
      </c>
      <c r="D9277" s="87" t="s">
        <v>16560</v>
      </c>
      <c r="E9277" s="103">
        <v>118.06</v>
      </c>
    </row>
    <row r="9278" spans="2:5" ht="50.1" customHeight="1">
      <c r="B9278" s="100">
        <v>10426</v>
      </c>
      <c r="C9278" s="105" t="s">
        <v>19328</v>
      </c>
      <c r="D9278" s="87" t="s">
        <v>16560</v>
      </c>
      <c r="E9278" s="103">
        <v>170.03</v>
      </c>
    </row>
    <row r="9279" spans="2:5" ht="50.1" customHeight="1">
      <c r="B9279" s="100">
        <v>10425</v>
      </c>
      <c r="C9279" s="105" t="s">
        <v>19329</v>
      </c>
      <c r="D9279" s="87" t="s">
        <v>16560</v>
      </c>
      <c r="E9279" s="103">
        <v>74.98</v>
      </c>
    </row>
    <row r="9280" spans="2:5" ht="50.1" customHeight="1">
      <c r="B9280" s="100">
        <v>10431</v>
      </c>
      <c r="C9280" s="105" t="s">
        <v>19330</v>
      </c>
      <c r="D9280" s="87" t="s">
        <v>16560</v>
      </c>
      <c r="E9280" s="103">
        <v>186.54</v>
      </c>
    </row>
    <row r="9281" spans="2:5" ht="50.1" customHeight="1">
      <c r="B9281" s="100">
        <v>10429</v>
      </c>
      <c r="C9281" s="105" t="s">
        <v>19331</v>
      </c>
      <c r="D9281" s="87" t="s">
        <v>16560</v>
      </c>
      <c r="E9281" s="103">
        <v>89.43</v>
      </c>
    </row>
    <row r="9282" spans="2:5" ht="50.1" customHeight="1">
      <c r="B9282" s="100">
        <v>20269</v>
      </c>
      <c r="C9282" s="105" t="s">
        <v>19332</v>
      </c>
      <c r="D9282" s="87" t="s">
        <v>16560</v>
      </c>
      <c r="E9282" s="103">
        <v>73.7</v>
      </c>
    </row>
    <row r="9283" spans="2:5" ht="50.1" customHeight="1">
      <c r="B9283" s="100">
        <v>20270</v>
      </c>
      <c r="C9283" s="105" t="s">
        <v>19333</v>
      </c>
      <c r="D9283" s="87" t="s">
        <v>16560</v>
      </c>
      <c r="E9283" s="103">
        <v>80.260000000000005</v>
      </c>
    </row>
    <row r="9284" spans="2:5" ht="50.1" customHeight="1">
      <c r="B9284" s="100">
        <v>11696</v>
      </c>
      <c r="C9284" s="105" t="s">
        <v>19334</v>
      </c>
      <c r="D9284" s="87" t="s">
        <v>16560</v>
      </c>
      <c r="E9284" s="103">
        <v>117.25</v>
      </c>
    </row>
    <row r="9285" spans="2:5" ht="50.1" customHeight="1">
      <c r="B9285" s="100">
        <v>10427</v>
      </c>
      <c r="C9285" s="105" t="s">
        <v>19335</v>
      </c>
      <c r="D9285" s="87" t="s">
        <v>16560</v>
      </c>
      <c r="E9285" s="103">
        <v>210.24</v>
      </c>
    </row>
    <row r="9286" spans="2:5" ht="50.1" customHeight="1">
      <c r="B9286" s="100">
        <v>10428</v>
      </c>
      <c r="C9286" s="105" t="s">
        <v>19336</v>
      </c>
      <c r="D9286" s="87" t="s">
        <v>16560</v>
      </c>
      <c r="E9286" s="103">
        <v>213.37</v>
      </c>
    </row>
    <row r="9287" spans="2:5" ht="50.1" customHeight="1">
      <c r="B9287" s="100">
        <v>2354</v>
      </c>
      <c r="C9287" s="105" t="s">
        <v>19337</v>
      </c>
      <c r="D9287" s="87" t="s">
        <v>16557</v>
      </c>
      <c r="E9287" s="103">
        <v>13.4</v>
      </c>
    </row>
    <row r="9288" spans="2:5" ht="50.1" customHeight="1">
      <c r="B9288" s="100">
        <v>40932</v>
      </c>
      <c r="C9288" s="105" t="s">
        <v>19338</v>
      </c>
      <c r="D9288" s="87" t="s">
        <v>16746</v>
      </c>
      <c r="E9288" s="103">
        <v>2373.35</v>
      </c>
    </row>
    <row r="9289" spans="2:5" ht="50.1" customHeight="1">
      <c r="B9289" s="100">
        <v>10853</v>
      </c>
      <c r="C9289" s="105" t="s">
        <v>19339</v>
      </c>
      <c r="D9289" s="87" t="s">
        <v>16560</v>
      </c>
      <c r="E9289" s="103">
        <v>65.13</v>
      </c>
    </row>
    <row r="9290" spans="2:5" ht="50.1" customHeight="1">
      <c r="B9290" s="100">
        <v>5093</v>
      </c>
      <c r="C9290" s="105" t="s">
        <v>19340</v>
      </c>
      <c r="D9290" s="87" t="s">
        <v>6335</v>
      </c>
      <c r="E9290" s="103">
        <v>12.15</v>
      </c>
    </row>
    <row r="9291" spans="2:5" ht="50.1" customHeight="1">
      <c r="B9291" s="100">
        <v>37768</v>
      </c>
      <c r="C9291" s="105" t="s">
        <v>19341</v>
      </c>
      <c r="D9291" s="87" t="s">
        <v>16560</v>
      </c>
      <c r="E9291" s="103">
        <v>98500</v>
      </c>
    </row>
    <row r="9292" spans="2:5" ht="50.1" customHeight="1">
      <c r="B9292" s="100">
        <v>37773</v>
      </c>
      <c r="C9292" s="105" t="s">
        <v>19342</v>
      </c>
      <c r="D9292" s="87" t="s">
        <v>16560</v>
      </c>
      <c r="E9292" s="103">
        <v>83643.100000000006</v>
      </c>
    </row>
    <row r="9293" spans="2:5" ht="50.1" customHeight="1">
      <c r="B9293" s="100">
        <v>37769</v>
      </c>
      <c r="C9293" s="105" t="s">
        <v>19343</v>
      </c>
      <c r="D9293" s="87" t="s">
        <v>16560</v>
      </c>
      <c r="E9293" s="103">
        <v>140029.09</v>
      </c>
    </row>
    <row r="9294" spans="2:5" ht="50.1" customHeight="1">
      <c r="B9294" s="100">
        <v>37770</v>
      </c>
      <c r="C9294" s="105" t="s">
        <v>19344</v>
      </c>
      <c r="D9294" s="87" t="s">
        <v>16560</v>
      </c>
      <c r="E9294" s="103">
        <v>237651.71</v>
      </c>
    </row>
    <row r="9295" spans="2:5" ht="50.1" customHeight="1">
      <c r="B9295" s="100">
        <v>38382</v>
      </c>
      <c r="C9295" s="105" t="s">
        <v>19345</v>
      </c>
      <c r="D9295" s="87" t="s">
        <v>16560</v>
      </c>
      <c r="E9295" s="103">
        <v>8.68</v>
      </c>
    </row>
    <row r="9296" spans="2:5" ht="50.1" customHeight="1">
      <c r="B9296" s="100">
        <v>6091</v>
      </c>
      <c r="C9296" s="105" t="s">
        <v>19346</v>
      </c>
      <c r="D9296" s="87" t="s">
        <v>6333</v>
      </c>
      <c r="E9296" s="103">
        <v>20.25</v>
      </c>
    </row>
    <row r="9297" spans="2:5" ht="50.1" customHeight="1">
      <c r="B9297" s="100">
        <v>38383</v>
      </c>
      <c r="C9297" s="105" t="s">
        <v>19347</v>
      </c>
      <c r="D9297" s="87" t="s">
        <v>16560</v>
      </c>
      <c r="E9297" s="103">
        <v>1.62</v>
      </c>
    </row>
    <row r="9298" spans="2:5" ht="50.1" customHeight="1">
      <c r="B9298" s="100">
        <v>3768</v>
      </c>
      <c r="C9298" s="105" t="s">
        <v>19348</v>
      </c>
      <c r="D9298" s="87" t="s">
        <v>16560</v>
      </c>
      <c r="E9298" s="103">
        <v>2.56</v>
      </c>
    </row>
    <row r="9299" spans="2:5" ht="50.1" customHeight="1">
      <c r="B9299" s="100">
        <v>3767</v>
      </c>
      <c r="C9299" s="105" t="s">
        <v>19349</v>
      </c>
      <c r="D9299" s="87" t="s">
        <v>16560</v>
      </c>
      <c r="E9299" s="103">
        <v>0.61</v>
      </c>
    </row>
    <row r="9300" spans="2:5" ht="50.1" customHeight="1">
      <c r="B9300" s="100">
        <v>13192</v>
      </c>
      <c r="C9300" s="105" t="s">
        <v>19350</v>
      </c>
      <c r="D9300" s="87" t="s">
        <v>16560</v>
      </c>
      <c r="E9300" s="103">
        <v>3522.14</v>
      </c>
    </row>
    <row r="9301" spans="2:5" ht="50.1" customHeight="1">
      <c r="B9301" s="100">
        <v>38413</v>
      </c>
      <c r="C9301" s="105" t="s">
        <v>19351</v>
      </c>
      <c r="D9301" s="87" t="s">
        <v>16560</v>
      </c>
      <c r="E9301" s="103">
        <v>582.51</v>
      </c>
    </row>
    <row r="9302" spans="2:5" ht="50.1" customHeight="1">
      <c r="B9302" s="100">
        <v>42440</v>
      </c>
      <c r="C9302" s="105" t="s">
        <v>19352</v>
      </c>
      <c r="D9302" s="87" t="s">
        <v>16560</v>
      </c>
      <c r="E9302" s="103">
        <v>702.04</v>
      </c>
    </row>
    <row r="9303" spans="2:5" ht="50.1" customHeight="1">
      <c r="B9303" s="100">
        <v>20193</v>
      </c>
      <c r="C9303" s="105" t="s">
        <v>19353</v>
      </c>
      <c r="D9303" s="87" t="s">
        <v>19354</v>
      </c>
      <c r="E9303" s="103">
        <v>3.99</v>
      </c>
    </row>
    <row r="9304" spans="2:5" ht="50.1" customHeight="1">
      <c r="B9304" s="100">
        <v>10527</v>
      </c>
      <c r="C9304" s="105" t="s">
        <v>19355</v>
      </c>
      <c r="D9304" s="87" t="s">
        <v>19356</v>
      </c>
      <c r="E9304" s="103">
        <v>12</v>
      </c>
    </row>
    <row r="9305" spans="2:5" ht="50.1" customHeight="1">
      <c r="B9305" s="100">
        <v>41805</v>
      </c>
      <c r="C9305" s="105" t="s">
        <v>19357</v>
      </c>
      <c r="D9305" s="87" t="s">
        <v>16746</v>
      </c>
      <c r="E9305" s="103">
        <v>325</v>
      </c>
    </row>
    <row r="9306" spans="2:5" ht="50.1" customHeight="1">
      <c r="B9306" s="100">
        <v>40271</v>
      </c>
      <c r="C9306" s="105" t="s">
        <v>19358</v>
      </c>
      <c r="D9306" s="87" t="s">
        <v>16746</v>
      </c>
      <c r="E9306" s="103">
        <v>7.8</v>
      </c>
    </row>
    <row r="9307" spans="2:5" ht="50.1" customHeight="1">
      <c r="B9307" s="100">
        <v>40287</v>
      </c>
      <c r="C9307" s="105" t="s">
        <v>19359</v>
      </c>
      <c r="D9307" s="87" t="s">
        <v>16746</v>
      </c>
      <c r="E9307" s="103">
        <v>3</v>
      </c>
    </row>
    <row r="9308" spans="2:5" ht="50.1" customHeight="1">
      <c r="B9308" s="100">
        <v>40295</v>
      </c>
      <c r="C9308" s="105" t="s">
        <v>19360</v>
      </c>
      <c r="D9308" s="87" t="s">
        <v>16557</v>
      </c>
      <c r="E9308" s="103">
        <v>1.97</v>
      </c>
    </row>
    <row r="9309" spans="2:5" ht="50.1" customHeight="1">
      <c r="B9309" s="100">
        <v>745</v>
      </c>
      <c r="C9309" s="105" t="s">
        <v>19361</v>
      </c>
      <c r="D9309" s="87" t="s">
        <v>16557</v>
      </c>
      <c r="E9309" s="103">
        <v>2.09</v>
      </c>
    </row>
    <row r="9310" spans="2:5" ht="50.1" customHeight="1">
      <c r="B9310" s="100">
        <v>4084</v>
      </c>
      <c r="C9310" s="105" t="s">
        <v>19362</v>
      </c>
      <c r="D9310" s="87" t="s">
        <v>16557</v>
      </c>
      <c r="E9310" s="103">
        <v>1.1299999999999999</v>
      </c>
    </row>
    <row r="9311" spans="2:5" ht="50.1" customHeight="1">
      <c r="B9311" s="100">
        <v>743</v>
      </c>
      <c r="C9311" s="105" t="s">
        <v>19363</v>
      </c>
      <c r="D9311" s="87" t="s">
        <v>16557</v>
      </c>
      <c r="E9311" s="103">
        <v>1.1299999999999999</v>
      </c>
    </row>
    <row r="9312" spans="2:5" ht="50.1" customHeight="1">
      <c r="B9312" s="100">
        <v>40293</v>
      </c>
      <c r="C9312" s="105" t="s">
        <v>19364</v>
      </c>
      <c r="D9312" s="87" t="s">
        <v>16557</v>
      </c>
      <c r="E9312" s="103">
        <v>1.35</v>
      </c>
    </row>
    <row r="9313" spans="2:5" ht="50.1" customHeight="1">
      <c r="B9313" s="100">
        <v>40294</v>
      </c>
      <c r="C9313" s="105" t="s">
        <v>19365</v>
      </c>
      <c r="D9313" s="87" t="s">
        <v>16557</v>
      </c>
      <c r="E9313" s="103">
        <v>1.1299999999999999</v>
      </c>
    </row>
    <row r="9314" spans="2:5" ht="50.1" customHeight="1">
      <c r="B9314" s="100">
        <v>4085</v>
      </c>
      <c r="C9314" s="105" t="s">
        <v>19366</v>
      </c>
      <c r="D9314" s="87" t="s">
        <v>16557</v>
      </c>
      <c r="E9314" s="103">
        <v>1.58</v>
      </c>
    </row>
    <row r="9315" spans="2:5" ht="50.1" customHeight="1">
      <c r="B9315" s="100">
        <v>10775</v>
      </c>
      <c r="C9315" s="105" t="s">
        <v>19367</v>
      </c>
      <c r="D9315" s="87" t="s">
        <v>16746</v>
      </c>
      <c r="E9315" s="103">
        <v>515</v>
      </c>
    </row>
    <row r="9316" spans="2:5" ht="50.1" customHeight="1">
      <c r="B9316" s="100">
        <v>10776</v>
      </c>
      <c r="C9316" s="105" t="s">
        <v>19368</v>
      </c>
      <c r="D9316" s="87" t="s">
        <v>16746</v>
      </c>
      <c r="E9316" s="103">
        <v>402.34</v>
      </c>
    </row>
    <row r="9317" spans="2:5" ht="50.1" customHeight="1">
      <c r="B9317" s="100">
        <v>10779</v>
      </c>
      <c r="C9317" s="105" t="s">
        <v>19369</v>
      </c>
      <c r="D9317" s="87" t="s">
        <v>16746</v>
      </c>
      <c r="E9317" s="103">
        <v>643.75</v>
      </c>
    </row>
    <row r="9318" spans="2:5" ht="50.1" customHeight="1">
      <c r="B9318" s="100">
        <v>10777</v>
      </c>
      <c r="C9318" s="105" t="s">
        <v>19370</v>
      </c>
      <c r="D9318" s="87" t="s">
        <v>16746</v>
      </c>
      <c r="E9318" s="103">
        <v>584.73</v>
      </c>
    </row>
    <row r="9319" spans="2:5" ht="50.1" customHeight="1">
      <c r="B9319" s="100">
        <v>10778</v>
      </c>
      <c r="C9319" s="105" t="s">
        <v>19371</v>
      </c>
      <c r="D9319" s="87" t="s">
        <v>16746</v>
      </c>
      <c r="E9319" s="103">
        <v>643.75</v>
      </c>
    </row>
    <row r="9320" spans="2:5" ht="50.1" customHeight="1">
      <c r="B9320" s="100">
        <v>40339</v>
      </c>
      <c r="C9320" s="105" t="s">
        <v>19372</v>
      </c>
      <c r="D9320" s="87" t="s">
        <v>16746</v>
      </c>
      <c r="E9320" s="103">
        <v>3</v>
      </c>
    </row>
    <row r="9321" spans="2:5" ht="50.1" customHeight="1">
      <c r="B9321" s="100">
        <v>3355</v>
      </c>
      <c r="C9321" s="105" t="s">
        <v>19373</v>
      </c>
      <c r="D9321" s="87" t="s">
        <v>16557</v>
      </c>
      <c r="E9321" s="103">
        <v>20.25</v>
      </c>
    </row>
    <row r="9322" spans="2:5" ht="50.1" customHeight="1">
      <c r="B9322" s="100">
        <v>39814</v>
      </c>
      <c r="C9322" s="105" t="s">
        <v>19374</v>
      </c>
      <c r="D9322" s="87" t="s">
        <v>16557</v>
      </c>
      <c r="E9322" s="103">
        <v>37.96</v>
      </c>
    </row>
    <row r="9323" spans="2:5" ht="50.1" customHeight="1">
      <c r="B9323" s="100">
        <v>10749</v>
      </c>
      <c r="C9323" s="105" t="s">
        <v>19375</v>
      </c>
      <c r="D9323" s="87" t="s">
        <v>16746</v>
      </c>
      <c r="E9323" s="103">
        <v>5.49</v>
      </c>
    </row>
    <row r="9324" spans="2:5" ht="50.1" customHeight="1">
      <c r="B9324" s="100">
        <v>40290</v>
      </c>
      <c r="C9324" s="105" t="s">
        <v>19376</v>
      </c>
      <c r="D9324" s="87" t="s">
        <v>16746</v>
      </c>
      <c r="E9324" s="103">
        <v>7.92</v>
      </c>
    </row>
    <row r="9325" spans="2:5" ht="50.1" customHeight="1">
      <c r="B9325" s="100">
        <v>3346</v>
      </c>
      <c r="C9325" s="105" t="s">
        <v>19377</v>
      </c>
      <c r="D9325" s="87" t="s">
        <v>16557</v>
      </c>
      <c r="E9325" s="103">
        <v>11.25</v>
      </c>
    </row>
    <row r="9326" spans="2:5" ht="50.1" customHeight="1">
      <c r="B9326" s="100">
        <v>3348</v>
      </c>
      <c r="C9326" s="105" t="s">
        <v>19378</v>
      </c>
      <c r="D9326" s="87" t="s">
        <v>16557</v>
      </c>
      <c r="E9326" s="103">
        <v>13.45</v>
      </c>
    </row>
    <row r="9327" spans="2:5" ht="50.1" customHeight="1">
      <c r="B9327" s="100">
        <v>3345</v>
      </c>
      <c r="C9327" s="105" t="s">
        <v>19379</v>
      </c>
      <c r="D9327" s="87" t="s">
        <v>16557</v>
      </c>
      <c r="E9327" s="103">
        <v>8.69</v>
      </c>
    </row>
    <row r="9328" spans="2:5" ht="50.1" customHeight="1">
      <c r="B9328" s="100">
        <v>39833</v>
      </c>
      <c r="C9328" s="105" t="s">
        <v>19380</v>
      </c>
      <c r="D9328" s="87" t="s">
        <v>16557</v>
      </c>
      <c r="E9328" s="103">
        <v>18.43</v>
      </c>
    </row>
    <row r="9329" spans="2:5" ht="50.1" customHeight="1">
      <c r="B9329" s="100">
        <v>39834</v>
      </c>
      <c r="C9329" s="105" t="s">
        <v>19381</v>
      </c>
      <c r="D9329" s="87" t="s">
        <v>16557</v>
      </c>
      <c r="E9329" s="103">
        <v>31.64</v>
      </c>
    </row>
    <row r="9330" spans="2:5" ht="50.1" customHeight="1">
      <c r="B9330" s="100">
        <v>39835</v>
      </c>
      <c r="C9330" s="105" t="s">
        <v>19382</v>
      </c>
      <c r="D9330" s="87" t="s">
        <v>16557</v>
      </c>
      <c r="E9330" s="103">
        <v>38.57</v>
      </c>
    </row>
    <row r="9331" spans="2:5" ht="50.1" customHeight="1">
      <c r="B9331" s="100">
        <v>7252</v>
      </c>
      <c r="C9331" s="105" t="s">
        <v>19383</v>
      </c>
      <c r="D9331" s="87" t="s">
        <v>16557</v>
      </c>
      <c r="E9331" s="103">
        <v>1.58</v>
      </c>
    </row>
    <row r="9332" spans="2:5" ht="50.1" customHeight="1">
      <c r="B9332" s="100">
        <v>4778</v>
      </c>
      <c r="C9332" s="105" t="s">
        <v>19384</v>
      </c>
      <c r="D9332" s="87" t="s">
        <v>16557</v>
      </c>
      <c r="E9332" s="103">
        <v>3.15</v>
      </c>
    </row>
    <row r="9333" spans="2:5" ht="50.1" customHeight="1">
      <c r="B9333" s="100">
        <v>4780</v>
      </c>
      <c r="C9333" s="105" t="s">
        <v>19385</v>
      </c>
      <c r="D9333" s="87" t="s">
        <v>16557</v>
      </c>
      <c r="E9333" s="103">
        <v>3.41</v>
      </c>
    </row>
    <row r="9334" spans="2:5" ht="50.1" customHeight="1">
      <c r="B9334" s="100">
        <v>10809</v>
      </c>
      <c r="C9334" s="105" t="s">
        <v>19386</v>
      </c>
      <c r="D9334" s="87" t="s">
        <v>16557</v>
      </c>
      <c r="E9334" s="103">
        <v>0.59</v>
      </c>
    </row>
    <row r="9335" spans="2:5" ht="50.1" customHeight="1">
      <c r="B9335" s="100">
        <v>10811</v>
      </c>
      <c r="C9335" s="105" t="s">
        <v>19387</v>
      </c>
      <c r="D9335" s="87" t="s">
        <v>16557</v>
      </c>
      <c r="E9335" s="103">
        <v>0.51</v>
      </c>
    </row>
    <row r="9336" spans="2:5" ht="50.1" customHeight="1">
      <c r="B9336" s="100">
        <v>7247</v>
      </c>
      <c r="C9336" s="105" t="s">
        <v>19388</v>
      </c>
      <c r="D9336" s="87" t="s">
        <v>16557</v>
      </c>
      <c r="E9336" s="103">
        <v>1.58</v>
      </c>
    </row>
    <row r="9337" spans="2:5" ht="50.1" customHeight="1">
      <c r="B9337" s="100">
        <v>40291</v>
      </c>
      <c r="C9337" s="105" t="s">
        <v>19389</v>
      </c>
      <c r="D9337" s="87" t="s">
        <v>16746</v>
      </c>
      <c r="E9337" s="103">
        <v>418.61</v>
      </c>
    </row>
    <row r="9338" spans="2:5" ht="50.1" customHeight="1">
      <c r="B9338" s="100">
        <v>40275</v>
      </c>
      <c r="C9338" s="105" t="s">
        <v>19390</v>
      </c>
      <c r="D9338" s="87" t="s">
        <v>16746</v>
      </c>
      <c r="E9338" s="103">
        <v>12</v>
      </c>
    </row>
    <row r="9339" spans="2:5" ht="50.1" customHeight="1">
      <c r="B9339" s="100">
        <v>3777</v>
      </c>
      <c r="C9339" s="105" t="s">
        <v>19391</v>
      </c>
      <c r="D9339" s="87" t="s">
        <v>16555</v>
      </c>
      <c r="E9339" s="103">
        <v>0.98</v>
      </c>
    </row>
    <row r="9340" spans="2:5" ht="50.1" customHeight="1">
      <c r="B9340" s="100">
        <v>43067</v>
      </c>
      <c r="C9340" s="105" t="s">
        <v>19392</v>
      </c>
      <c r="D9340" s="87" t="s">
        <v>16555</v>
      </c>
      <c r="E9340" s="103">
        <v>1.01</v>
      </c>
    </row>
    <row r="9341" spans="2:5" ht="50.1" customHeight="1">
      <c r="B9341" s="100">
        <v>3779</v>
      </c>
      <c r="C9341" s="105" t="s">
        <v>19393</v>
      </c>
      <c r="D9341" s="87" t="s">
        <v>16566</v>
      </c>
      <c r="E9341" s="103">
        <v>8.16</v>
      </c>
    </row>
    <row r="9342" spans="2:5" ht="50.1" customHeight="1">
      <c r="B9342" s="100">
        <v>3798</v>
      </c>
      <c r="C9342" s="105" t="s">
        <v>19394</v>
      </c>
      <c r="D9342" s="87" t="s">
        <v>16560</v>
      </c>
      <c r="E9342" s="103">
        <v>40.619999999999997</v>
      </c>
    </row>
    <row r="9343" spans="2:5" ht="50.1" customHeight="1">
      <c r="B9343" s="100">
        <v>38769</v>
      </c>
      <c r="C9343" s="105" t="s">
        <v>19395</v>
      </c>
      <c r="D9343" s="87" t="s">
        <v>16560</v>
      </c>
      <c r="E9343" s="103">
        <v>31.72</v>
      </c>
    </row>
    <row r="9344" spans="2:5" ht="50.1" customHeight="1">
      <c r="B9344" s="100">
        <v>39510</v>
      </c>
      <c r="C9344" s="105" t="s">
        <v>19396</v>
      </c>
      <c r="D9344" s="87" t="s">
        <v>16560</v>
      </c>
      <c r="E9344" s="103">
        <v>128.37</v>
      </c>
    </row>
    <row r="9345" spans="2:5" ht="50.1" customHeight="1">
      <c r="B9345" s="100">
        <v>38776</v>
      </c>
      <c r="C9345" s="105" t="s">
        <v>19397</v>
      </c>
      <c r="D9345" s="87" t="s">
        <v>16560</v>
      </c>
      <c r="E9345" s="103">
        <v>136.24</v>
      </c>
    </row>
    <row r="9346" spans="2:5" ht="50.1" customHeight="1">
      <c r="B9346" s="100">
        <v>38774</v>
      </c>
      <c r="C9346" s="105" t="s">
        <v>19398</v>
      </c>
      <c r="D9346" s="87" t="s">
        <v>16560</v>
      </c>
      <c r="E9346" s="103">
        <v>32.15</v>
      </c>
    </row>
    <row r="9347" spans="2:5" ht="50.1" customHeight="1">
      <c r="B9347" s="100">
        <v>42977</v>
      </c>
      <c r="C9347" s="105" t="s">
        <v>19399</v>
      </c>
      <c r="D9347" s="87" t="s">
        <v>16560</v>
      </c>
      <c r="E9347" s="103">
        <v>1055.69</v>
      </c>
    </row>
    <row r="9348" spans="2:5" ht="50.1" customHeight="1">
      <c r="B9348" s="100">
        <v>38889</v>
      </c>
      <c r="C9348" s="105" t="s">
        <v>19400</v>
      </c>
      <c r="D9348" s="87" t="s">
        <v>16560</v>
      </c>
      <c r="E9348" s="103">
        <v>24.31</v>
      </c>
    </row>
    <row r="9349" spans="2:5" ht="50.1" customHeight="1">
      <c r="B9349" s="100">
        <v>38784</v>
      </c>
      <c r="C9349" s="105" t="s">
        <v>19401</v>
      </c>
      <c r="D9349" s="87" t="s">
        <v>16560</v>
      </c>
      <c r="E9349" s="103">
        <v>32.520000000000003</v>
      </c>
    </row>
    <row r="9350" spans="2:5" ht="50.1" customHeight="1">
      <c r="B9350" s="100">
        <v>3788</v>
      </c>
      <c r="C9350" s="105" t="s">
        <v>19402</v>
      </c>
      <c r="D9350" s="87" t="s">
        <v>16560</v>
      </c>
      <c r="E9350" s="103">
        <v>33.89</v>
      </c>
    </row>
    <row r="9351" spans="2:5" ht="50.1" customHeight="1">
      <c r="B9351" s="100">
        <v>12230</v>
      </c>
      <c r="C9351" s="105" t="s">
        <v>19403</v>
      </c>
      <c r="D9351" s="87" t="s">
        <v>16560</v>
      </c>
      <c r="E9351" s="103">
        <v>8.7200000000000006</v>
      </c>
    </row>
    <row r="9352" spans="2:5" ht="50.1" customHeight="1">
      <c r="B9352" s="100">
        <v>3780</v>
      </c>
      <c r="C9352" s="105" t="s">
        <v>19404</v>
      </c>
      <c r="D9352" s="87" t="s">
        <v>16560</v>
      </c>
      <c r="E9352" s="103">
        <v>50.01</v>
      </c>
    </row>
    <row r="9353" spans="2:5" ht="50.1" customHeight="1">
      <c r="B9353" s="100">
        <v>12231</v>
      </c>
      <c r="C9353" s="105" t="s">
        <v>19405</v>
      </c>
      <c r="D9353" s="87" t="s">
        <v>16560</v>
      </c>
      <c r="E9353" s="103">
        <v>14.5</v>
      </c>
    </row>
    <row r="9354" spans="2:5" ht="50.1" customHeight="1">
      <c r="B9354" s="100">
        <v>3811</v>
      </c>
      <c r="C9354" s="105" t="s">
        <v>19406</v>
      </c>
      <c r="D9354" s="87" t="s">
        <v>16560</v>
      </c>
      <c r="E9354" s="103">
        <v>46.97</v>
      </c>
    </row>
    <row r="9355" spans="2:5" ht="50.1" customHeight="1">
      <c r="B9355" s="100">
        <v>12232</v>
      </c>
      <c r="C9355" s="105" t="s">
        <v>19407</v>
      </c>
      <c r="D9355" s="87" t="s">
        <v>16560</v>
      </c>
      <c r="E9355" s="103">
        <v>15.19</v>
      </c>
    </row>
    <row r="9356" spans="2:5" ht="50.1" customHeight="1">
      <c r="B9356" s="100">
        <v>3799</v>
      </c>
      <c r="C9356" s="105" t="s">
        <v>19408</v>
      </c>
      <c r="D9356" s="87" t="s">
        <v>16560</v>
      </c>
      <c r="E9356" s="103">
        <v>66.430000000000007</v>
      </c>
    </row>
    <row r="9357" spans="2:5" ht="50.1" customHeight="1">
      <c r="B9357" s="100">
        <v>12239</v>
      </c>
      <c r="C9357" s="105" t="s">
        <v>19409</v>
      </c>
      <c r="D9357" s="87" t="s">
        <v>16560</v>
      </c>
      <c r="E9357" s="103">
        <v>19.88</v>
      </c>
    </row>
    <row r="9358" spans="2:5" ht="50.1" customHeight="1">
      <c r="B9358" s="100">
        <v>38773</v>
      </c>
      <c r="C9358" s="105" t="s">
        <v>19410</v>
      </c>
      <c r="D9358" s="87" t="s">
        <v>16560</v>
      </c>
      <c r="E9358" s="103">
        <v>3.19</v>
      </c>
    </row>
    <row r="9359" spans="2:5" ht="50.1" customHeight="1">
      <c r="B9359" s="100">
        <v>12271</v>
      </c>
      <c r="C9359" s="105" t="s">
        <v>19411</v>
      </c>
      <c r="D9359" s="87" t="s">
        <v>16560</v>
      </c>
      <c r="E9359" s="103">
        <v>177.87</v>
      </c>
    </row>
    <row r="9360" spans="2:5" ht="50.1" customHeight="1">
      <c r="B9360" s="100">
        <v>12245</v>
      </c>
      <c r="C9360" s="105" t="s">
        <v>19412</v>
      </c>
      <c r="D9360" s="87" t="s">
        <v>16560</v>
      </c>
      <c r="E9360" s="103">
        <v>77.150000000000006</v>
      </c>
    </row>
    <row r="9361" spans="2:5" ht="50.1" customHeight="1">
      <c r="B9361" s="100">
        <v>38785</v>
      </c>
      <c r="C9361" s="105" t="s">
        <v>19413</v>
      </c>
      <c r="D9361" s="87" t="s">
        <v>16560</v>
      </c>
      <c r="E9361" s="103">
        <v>84.21</v>
      </c>
    </row>
    <row r="9362" spans="2:5" ht="50.1" customHeight="1">
      <c r="B9362" s="100">
        <v>38786</v>
      </c>
      <c r="C9362" s="105" t="s">
        <v>19414</v>
      </c>
      <c r="D9362" s="87" t="s">
        <v>16560</v>
      </c>
      <c r="E9362" s="103">
        <v>103.73</v>
      </c>
    </row>
    <row r="9363" spans="2:5" ht="50.1" customHeight="1">
      <c r="B9363" s="100">
        <v>39385</v>
      </c>
      <c r="C9363" s="105" t="s">
        <v>19415</v>
      </c>
      <c r="D9363" s="87" t="s">
        <v>16560</v>
      </c>
      <c r="E9363" s="103">
        <v>78.459999999999994</v>
      </c>
    </row>
    <row r="9364" spans="2:5" ht="50.1" customHeight="1">
      <c r="B9364" s="100">
        <v>39389</v>
      </c>
      <c r="C9364" s="105" t="s">
        <v>19416</v>
      </c>
      <c r="D9364" s="87" t="s">
        <v>16560</v>
      </c>
      <c r="E9364" s="103">
        <v>65.08</v>
      </c>
    </row>
    <row r="9365" spans="2:5" ht="50.1" customHeight="1">
      <c r="B9365" s="100">
        <v>39390</v>
      </c>
      <c r="C9365" s="105" t="s">
        <v>19417</v>
      </c>
      <c r="D9365" s="87" t="s">
        <v>16560</v>
      </c>
      <c r="E9365" s="103">
        <v>126.06</v>
      </c>
    </row>
    <row r="9366" spans="2:5" ht="50.1" customHeight="1">
      <c r="B9366" s="100">
        <v>39391</v>
      </c>
      <c r="C9366" s="105" t="s">
        <v>19418</v>
      </c>
      <c r="D9366" s="87" t="s">
        <v>16560</v>
      </c>
      <c r="E9366" s="103">
        <v>233.29</v>
      </c>
    </row>
    <row r="9367" spans="2:5" ht="50.1" customHeight="1">
      <c r="B9367" s="100">
        <v>3803</v>
      </c>
      <c r="C9367" s="105" t="s">
        <v>19419</v>
      </c>
      <c r="D9367" s="87" t="s">
        <v>16560</v>
      </c>
      <c r="E9367" s="103">
        <v>30.07</v>
      </c>
    </row>
    <row r="9368" spans="2:5" ht="50.1" customHeight="1">
      <c r="B9368" s="100">
        <v>38770</v>
      </c>
      <c r="C9368" s="105" t="s">
        <v>19420</v>
      </c>
      <c r="D9368" s="87" t="s">
        <v>16560</v>
      </c>
      <c r="E9368" s="103">
        <v>34.82</v>
      </c>
    </row>
    <row r="9369" spans="2:5" ht="50.1" customHeight="1">
      <c r="B9369" s="100">
        <v>12267</v>
      </c>
      <c r="C9369" s="105" t="s">
        <v>19421</v>
      </c>
      <c r="D9369" s="87" t="s">
        <v>16560</v>
      </c>
      <c r="E9369" s="103">
        <v>102.06</v>
      </c>
    </row>
    <row r="9370" spans="2:5" ht="50.1" customHeight="1">
      <c r="B9370" s="100">
        <v>43068</v>
      </c>
      <c r="C9370" s="105" t="s">
        <v>19422</v>
      </c>
      <c r="D9370" s="87" t="s">
        <v>16560</v>
      </c>
      <c r="E9370" s="103">
        <v>73.22</v>
      </c>
    </row>
    <row r="9371" spans="2:5" ht="50.1" customHeight="1">
      <c r="B9371" s="100">
        <v>12266</v>
      </c>
      <c r="C9371" s="105" t="s">
        <v>19423</v>
      </c>
      <c r="D9371" s="87" t="s">
        <v>16560</v>
      </c>
      <c r="E9371" s="103">
        <v>52.23</v>
      </c>
    </row>
    <row r="9372" spans="2:5" ht="50.1" customHeight="1">
      <c r="B9372" s="100">
        <v>39378</v>
      </c>
      <c r="C9372" s="105" t="s">
        <v>19424</v>
      </c>
      <c r="D9372" s="87" t="s">
        <v>16560</v>
      </c>
      <c r="E9372" s="103">
        <v>37.03</v>
      </c>
    </row>
    <row r="9373" spans="2:5" ht="50.1" customHeight="1">
      <c r="B9373" s="100">
        <v>38775</v>
      </c>
      <c r="C9373" s="105" t="s">
        <v>19425</v>
      </c>
      <c r="D9373" s="87" t="s">
        <v>16560</v>
      </c>
      <c r="E9373" s="103">
        <v>39.26</v>
      </c>
    </row>
    <row r="9374" spans="2:5" ht="50.1" customHeight="1">
      <c r="B9374" s="100">
        <v>21119</v>
      </c>
      <c r="C9374" s="105" t="s">
        <v>19426</v>
      </c>
      <c r="D9374" s="87" t="s">
        <v>16560</v>
      </c>
      <c r="E9374" s="103">
        <v>1.05</v>
      </c>
    </row>
    <row r="9375" spans="2:5" ht="50.1" customHeight="1">
      <c r="B9375" s="100">
        <v>37974</v>
      </c>
      <c r="C9375" s="105" t="s">
        <v>19427</v>
      </c>
      <c r="D9375" s="87" t="s">
        <v>16560</v>
      </c>
      <c r="E9375" s="103">
        <v>1.57</v>
      </c>
    </row>
    <row r="9376" spans="2:5" ht="50.1" customHeight="1">
      <c r="B9376" s="100">
        <v>37975</v>
      </c>
      <c r="C9376" s="105" t="s">
        <v>19428</v>
      </c>
      <c r="D9376" s="87" t="s">
        <v>16560</v>
      </c>
      <c r="E9376" s="103">
        <v>3.19</v>
      </c>
    </row>
    <row r="9377" spans="2:5" ht="50.1" customHeight="1">
      <c r="B9377" s="100">
        <v>37976</v>
      </c>
      <c r="C9377" s="105" t="s">
        <v>19429</v>
      </c>
      <c r="D9377" s="87" t="s">
        <v>16560</v>
      </c>
      <c r="E9377" s="103">
        <v>6.54</v>
      </c>
    </row>
    <row r="9378" spans="2:5" ht="50.1" customHeight="1">
      <c r="B9378" s="100">
        <v>37977</v>
      </c>
      <c r="C9378" s="105" t="s">
        <v>19430</v>
      </c>
      <c r="D9378" s="87" t="s">
        <v>16560</v>
      </c>
      <c r="E9378" s="103">
        <v>8.99</v>
      </c>
    </row>
    <row r="9379" spans="2:5" ht="50.1" customHeight="1">
      <c r="B9379" s="100">
        <v>37978</v>
      </c>
      <c r="C9379" s="105" t="s">
        <v>19431</v>
      </c>
      <c r="D9379" s="87" t="s">
        <v>16560</v>
      </c>
      <c r="E9379" s="103">
        <v>18.23</v>
      </c>
    </row>
    <row r="9380" spans="2:5" ht="50.1" customHeight="1">
      <c r="B9380" s="100">
        <v>37979</v>
      </c>
      <c r="C9380" s="105" t="s">
        <v>19432</v>
      </c>
      <c r="D9380" s="87" t="s">
        <v>16560</v>
      </c>
      <c r="E9380" s="103">
        <v>78.319999999999993</v>
      </c>
    </row>
    <row r="9381" spans="2:5" ht="50.1" customHeight="1">
      <c r="B9381" s="100">
        <v>37980</v>
      </c>
      <c r="C9381" s="105" t="s">
        <v>19433</v>
      </c>
      <c r="D9381" s="87" t="s">
        <v>16560</v>
      </c>
      <c r="E9381" s="103">
        <v>88.02</v>
      </c>
    </row>
    <row r="9382" spans="2:5" ht="50.1" customHeight="1">
      <c r="B9382" s="100">
        <v>36147</v>
      </c>
      <c r="C9382" s="105" t="s">
        <v>19434</v>
      </c>
      <c r="D9382" s="87" t="s">
        <v>6335</v>
      </c>
      <c r="E9382" s="103">
        <v>293.69</v>
      </c>
    </row>
    <row r="9383" spans="2:5" ht="50.1" customHeight="1">
      <c r="B9383" s="100">
        <v>12731</v>
      </c>
      <c r="C9383" s="105" t="s">
        <v>19435</v>
      </c>
      <c r="D9383" s="87" t="s">
        <v>16560</v>
      </c>
      <c r="E9383" s="103">
        <v>212.97</v>
      </c>
    </row>
    <row r="9384" spans="2:5" ht="50.1" customHeight="1">
      <c r="B9384" s="100">
        <v>12723</v>
      </c>
      <c r="C9384" s="105" t="s">
        <v>19436</v>
      </c>
      <c r="D9384" s="87" t="s">
        <v>16560</v>
      </c>
      <c r="E9384" s="103">
        <v>1.65</v>
      </c>
    </row>
    <row r="9385" spans="2:5" ht="50.1" customHeight="1">
      <c r="B9385" s="100">
        <v>12724</v>
      </c>
      <c r="C9385" s="105" t="s">
        <v>19437</v>
      </c>
      <c r="D9385" s="87" t="s">
        <v>16560</v>
      </c>
      <c r="E9385" s="103">
        <v>3.17</v>
      </c>
    </row>
    <row r="9386" spans="2:5" ht="50.1" customHeight="1">
      <c r="B9386" s="100">
        <v>12725</v>
      </c>
      <c r="C9386" s="105" t="s">
        <v>19438</v>
      </c>
      <c r="D9386" s="87" t="s">
        <v>16560</v>
      </c>
      <c r="E9386" s="103">
        <v>6.36</v>
      </c>
    </row>
    <row r="9387" spans="2:5" ht="50.1" customHeight="1">
      <c r="B9387" s="100">
        <v>12726</v>
      </c>
      <c r="C9387" s="105" t="s">
        <v>19439</v>
      </c>
      <c r="D9387" s="87" t="s">
        <v>16560</v>
      </c>
      <c r="E9387" s="103">
        <v>14.05</v>
      </c>
    </row>
    <row r="9388" spans="2:5" ht="50.1" customHeight="1">
      <c r="B9388" s="100">
        <v>12727</v>
      </c>
      <c r="C9388" s="105" t="s">
        <v>19440</v>
      </c>
      <c r="D9388" s="87" t="s">
        <v>16560</v>
      </c>
      <c r="E9388" s="103">
        <v>17.82</v>
      </c>
    </row>
    <row r="9389" spans="2:5" ht="50.1" customHeight="1">
      <c r="B9389" s="100">
        <v>12728</v>
      </c>
      <c r="C9389" s="105" t="s">
        <v>19441</v>
      </c>
      <c r="D9389" s="87" t="s">
        <v>16560</v>
      </c>
      <c r="E9389" s="103">
        <v>29.1</v>
      </c>
    </row>
    <row r="9390" spans="2:5" ht="50.1" customHeight="1">
      <c r="B9390" s="100">
        <v>12729</v>
      </c>
      <c r="C9390" s="105" t="s">
        <v>19442</v>
      </c>
      <c r="D9390" s="87" t="s">
        <v>16560</v>
      </c>
      <c r="E9390" s="103">
        <v>95.39</v>
      </c>
    </row>
    <row r="9391" spans="2:5" ht="50.1" customHeight="1">
      <c r="B9391" s="100">
        <v>12730</v>
      </c>
      <c r="C9391" s="105" t="s">
        <v>19443</v>
      </c>
      <c r="D9391" s="87" t="s">
        <v>16560</v>
      </c>
      <c r="E9391" s="103">
        <v>146.05000000000001</v>
      </c>
    </row>
    <row r="9392" spans="2:5" ht="50.1" customHeight="1">
      <c r="B9392" s="100">
        <v>3840</v>
      </c>
      <c r="C9392" s="105" t="s">
        <v>19444</v>
      </c>
      <c r="D9392" s="87" t="s">
        <v>16560</v>
      </c>
      <c r="E9392" s="103">
        <v>38.950000000000003</v>
      </c>
    </row>
    <row r="9393" spans="2:5" ht="50.1" customHeight="1">
      <c r="B9393" s="100">
        <v>3838</v>
      </c>
      <c r="C9393" s="105" t="s">
        <v>19445</v>
      </c>
      <c r="D9393" s="87" t="s">
        <v>16560</v>
      </c>
      <c r="E9393" s="103">
        <v>85.96</v>
      </c>
    </row>
    <row r="9394" spans="2:5" ht="50.1" customHeight="1">
      <c r="B9394" s="100">
        <v>3844</v>
      </c>
      <c r="C9394" s="105" t="s">
        <v>19446</v>
      </c>
      <c r="D9394" s="87" t="s">
        <v>16560</v>
      </c>
      <c r="E9394" s="103">
        <v>153.32</v>
      </c>
    </row>
    <row r="9395" spans="2:5" ht="50.1" customHeight="1">
      <c r="B9395" s="100">
        <v>3839</v>
      </c>
      <c r="C9395" s="105" t="s">
        <v>19447</v>
      </c>
      <c r="D9395" s="87" t="s">
        <v>16560</v>
      </c>
      <c r="E9395" s="103">
        <v>279.27</v>
      </c>
    </row>
    <row r="9396" spans="2:5" ht="50.1" customHeight="1">
      <c r="B9396" s="100">
        <v>3843</v>
      </c>
      <c r="C9396" s="105" t="s">
        <v>19448</v>
      </c>
      <c r="D9396" s="87" t="s">
        <v>16560</v>
      </c>
      <c r="E9396" s="103">
        <v>383.31</v>
      </c>
    </row>
    <row r="9397" spans="2:5" ht="50.1" customHeight="1">
      <c r="B9397" s="100">
        <v>3900</v>
      </c>
      <c r="C9397" s="105" t="s">
        <v>19449</v>
      </c>
      <c r="D9397" s="87" t="s">
        <v>16560</v>
      </c>
      <c r="E9397" s="103">
        <v>26.69</v>
      </c>
    </row>
    <row r="9398" spans="2:5" ht="50.1" customHeight="1">
      <c r="B9398" s="100">
        <v>3846</v>
      </c>
      <c r="C9398" s="105" t="s">
        <v>19450</v>
      </c>
      <c r="D9398" s="87" t="s">
        <v>16560</v>
      </c>
      <c r="E9398" s="103">
        <v>8.41</v>
      </c>
    </row>
    <row r="9399" spans="2:5" ht="50.1" customHeight="1">
      <c r="B9399" s="100">
        <v>3886</v>
      </c>
      <c r="C9399" s="105" t="s">
        <v>19451</v>
      </c>
      <c r="D9399" s="87" t="s">
        <v>16560</v>
      </c>
      <c r="E9399" s="103">
        <v>8.86</v>
      </c>
    </row>
    <row r="9400" spans="2:5" ht="50.1" customHeight="1">
      <c r="B9400" s="100">
        <v>3854</v>
      </c>
      <c r="C9400" s="105" t="s">
        <v>19452</v>
      </c>
      <c r="D9400" s="87" t="s">
        <v>16560</v>
      </c>
      <c r="E9400" s="103">
        <v>4.92</v>
      </c>
    </row>
    <row r="9401" spans="2:5" ht="50.1" customHeight="1">
      <c r="B9401" s="100">
        <v>3873</v>
      </c>
      <c r="C9401" s="105" t="s">
        <v>19453</v>
      </c>
      <c r="D9401" s="87" t="s">
        <v>16560</v>
      </c>
      <c r="E9401" s="103">
        <v>6.52</v>
      </c>
    </row>
    <row r="9402" spans="2:5" ht="50.1" customHeight="1">
      <c r="B9402" s="100">
        <v>38021</v>
      </c>
      <c r="C9402" s="105" t="s">
        <v>19454</v>
      </c>
      <c r="D9402" s="87" t="s">
        <v>16560</v>
      </c>
      <c r="E9402" s="103">
        <v>15.58</v>
      </c>
    </row>
    <row r="9403" spans="2:5" ht="50.1" customHeight="1">
      <c r="B9403" s="100">
        <v>3847</v>
      </c>
      <c r="C9403" s="105" t="s">
        <v>19455</v>
      </c>
      <c r="D9403" s="87" t="s">
        <v>16560</v>
      </c>
      <c r="E9403" s="103">
        <v>17.690000000000001</v>
      </c>
    </row>
    <row r="9404" spans="2:5" ht="50.1" customHeight="1">
      <c r="B9404" s="100">
        <v>38022</v>
      </c>
      <c r="C9404" s="105" t="s">
        <v>19456</v>
      </c>
      <c r="D9404" s="87" t="s">
        <v>16560</v>
      </c>
      <c r="E9404" s="103">
        <v>27.64</v>
      </c>
    </row>
    <row r="9405" spans="2:5" ht="50.1" customHeight="1">
      <c r="B9405" s="100">
        <v>3833</v>
      </c>
      <c r="C9405" s="105" t="s">
        <v>19457</v>
      </c>
      <c r="D9405" s="87" t="s">
        <v>16560</v>
      </c>
      <c r="E9405" s="103">
        <v>9.7100000000000009</v>
      </c>
    </row>
    <row r="9406" spans="2:5" ht="50.1" customHeight="1">
      <c r="B9406" s="100">
        <v>3835</v>
      </c>
      <c r="C9406" s="105" t="s">
        <v>19458</v>
      </c>
      <c r="D9406" s="87" t="s">
        <v>16560</v>
      </c>
      <c r="E9406" s="103">
        <v>31.61</v>
      </c>
    </row>
    <row r="9407" spans="2:5" ht="50.1" customHeight="1">
      <c r="B9407" s="100">
        <v>3836</v>
      </c>
      <c r="C9407" s="105" t="s">
        <v>19459</v>
      </c>
      <c r="D9407" s="87" t="s">
        <v>16560</v>
      </c>
      <c r="E9407" s="103">
        <v>68.040000000000006</v>
      </c>
    </row>
    <row r="9408" spans="2:5" ht="50.1" customHeight="1">
      <c r="B9408" s="100">
        <v>3830</v>
      </c>
      <c r="C9408" s="105" t="s">
        <v>19460</v>
      </c>
      <c r="D9408" s="87" t="s">
        <v>16560</v>
      </c>
      <c r="E9408" s="103">
        <v>111.24</v>
      </c>
    </row>
    <row r="9409" spans="2:5" ht="50.1" customHeight="1">
      <c r="B9409" s="100">
        <v>3831</v>
      </c>
      <c r="C9409" s="105" t="s">
        <v>19461</v>
      </c>
      <c r="D9409" s="87" t="s">
        <v>16560</v>
      </c>
      <c r="E9409" s="103">
        <v>185.96</v>
      </c>
    </row>
    <row r="9410" spans="2:5" ht="50.1" customHeight="1">
      <c r="B9410" s="100">
        <v>37981</v>
      </c>
      <c r="C9410" s="105" t="s">
        <v>19462</v>
      </c>
      <c r="D9410" s="87" t="s">
        <v>16560</v>
      </c>
      <c r="E9410" s="103">
        <v>3.59</v>
      </c>
    </row>
    <row r="9411" spans="2:5" ht="50.1" customHeight="1">
      <c r="B9411" s="100">
        <v>37982</v>
      </c>
      <c r="C9411" s="105" t="s">
        <v>19463</v>
      </c>
      <c r="D9411" s="87" t="s">
        <v>16560</v>
      </c>
      <c r="E9411" s="103">
        <v>5.45</v>
      </c>
    </row>
    <row r="9412" spans="2:5" ht="50.1" customHeight="1">
      <c r="B9412" s="100">
        <v>37983</v>
      </c>
      <c r="C9412" s="105" t="s">
        <v>19464</v>
      </c>
      <c r="D9412" s="87" t="s">
        <v>16560</v>
      </c>
      <c r="E9412" s="103">
        <v>7.63</v>
      </c>
    </row>
    <row r="9413" spans="2:5" ht="50.1" customHeight="1">
      <c r="B9413" s="100">
        <v>37984</v>
      </c>
      <c r="C9413" s="105" t="s">
        <v>19465</v>
      </c>
      <c r="D9413" s="87" t="s">
        <v>16560</v>
      </c>
      <c r="E9413" s="103">
        <v>13.18</v>
      </c>
    </row>
    <row r="9414" spans="2:5" ht="50.1" customHeight="1">
      <c r="B9414" s="100">
        <v>37985</v>
      </c>
      <c r="C9414" s="105" t="s">
        <v>19466</v>
      </c>
      <c r="D9414" s="87" t="s">
        <v>16560</v>
      </c>
      <c r="E9414" s="103">
        <v>18.45</v>
      </c>
    </row>
    <row r="9415" spans="2:5" ht="50.1" customHeight="1">
      <c r="B9415" s="100">
        <v>3826</v>
      </c>
      <c r="C9415" s="105" t="s">
        <v>19467</v>
      </c>
      <c r="D9415" s="87" t="s">
        <v>16560</v>
      </c>
      <c r="E9415" s="103">
        <v>38.64</v>
      </c>
    </row>
    <row r="9416" spans="2:5" ht="50.1" customHeight="1">
      <c r="B9416" s="100">
        <v>3825</v>
      </c>
      <c r="C9416" s="105" t="s">
        <v>19468</v>
      </c>
      <c r="D9416" s="87" t="s">
        <v>16560</v>
      </c>
      <c r="E9416" s="103">
        <v>11.11</v>
      </c>
    </row>
    <row r="9417" spans="2:5" ht="50.1" customHeight="1">
      <c r="B9417" s="100">
        <v>3827</v>
      </c>
      <c r="C9417" s="105" t="s">
        <v>19469</v>
      </c>
      <c r="D9417" s="87" t="s">
        <v>16560</v>
      </c>
      <c r="E9417" s="103">
        <v>24.28</v>
      </c>
    </row>
    <row r="9418" spans="2:5" ht="50.1" customHeight="1">
      <c r="B9418" s="100">
        <v>20165</v>
      </c>
      <c r="C9418" s="105" t="s">
        <v>19470</v>
      </c>
      <c r="D9418" s="87" t="s">
        <v>16560</v>
      </c>
      <c r="E9418" s="103">
        <v>14.51</v>
      </c>
    </row>
    <row r="9419" spans="2:5" ht="50.1" customHeight="1">
      <c r="B9419" s="100">
        <v>20166</v>
      </c>
      <c r="C9419" s="105" t="s">
        <v>19471</v>
      </c>
      <c r="D9419" s="87" t="s">
        <v>16560</v>
      </c>
      <c r="E9419" s="103">
        <v>46.9</v>
      </c>
    </row>
    <row r="9420" spans="2:5" ht="50.1" customHeight="1">
      <c r="B9420" s="100">
        <v>20164</v>
      </c>
      <c r="C9420" s="105" t="s">
        <v>19472</v>
      </c>
      <c r="D9420" s="87" t="s">
        <v>16560</v>
      </c>
      <c r="E9420" s="103">
        <v>7.66</v>
      </c>
    </row>
    <row r="9421" spans="2:5" ht="50.1" customHeight="1">
      <c r="B9421" s="100">
        <v>3893</v>
      </c>
      <c r="C9421" s="105" t="s">
        <v>19473</v>
      </c>
      <c r="D9421" s="87" t="s">
        <v>16560</v>
      </c>
      <c r="E9421" s="103">
        <v>9.51</v>
      </c>
    </row>
    <row r="9422" spans="2:5" ht="50.1" customHeight="1">
      <c r="B9422" s="100">
        <v>3848</v>
      </c>
      <c r="C9422" s="105" t="s">
        <v>19474</v>
      </c>
      <c r="D9422" s="87" t="s">
        <v>16560</v>
      </c>
      <c r="E9422" s="103">
        <v>5.78</v>
      </c>
    </row>
    <row r="9423" spans="2:5" ht="50.1" customHeight="1">
      <c r="B9423" s="100">
        <v>3895</v>
      </c>
      <c r="C9423" s="105" t="s">
        <v>19475</v>
      </c>
      <c r="D9423" s="87" t="s">
        <v>16560</v>
      </c>
      <c r="E9423" s="103">
        <v>6.28</v>
      </c>
    </row>
    <row r="9424" spans="2:5" ht="50.1" customHeight="1">
      <c r="B9424" s="100">
        <v>12404</v>
      </c>
      <c r="C9424" s="105" t="s">
        <v>19476</v>
      </c>
      <c r="D9424" s="87" t="s">
        <v>16560</v>
      </c>
      <c r="E9424" s="103">
        <v>6.83</v>
      </c>
    </row>
    <row r="9425" spans="2:5" ht="50.1" customHeight="1">
      <c r="B9425" s="100">
        <v>3939</v>
      </c>
      <c r="C9425" s="105" t="s">
        <v>19477</v>
      </c>
      <c r="D9425" s="87" t="s">
        <v>16560</v>
      </c>
      <c r="E9425" s="103">
        <v>14.07</v>
      </c>
    </row>
    <row r="9426" spans="2:5" ht="50.1" customHeight="1">
      <c r="B9426" s="100">
        <v>3911</v>
      </c>
      <c r="C9426" s="105" t="s">
        <v>19478</v>
      </c>
      <c r="D9426" s="87" t="s">
        <v>16560</v>
      </c>
      <c r="E9426" s="103">
        <v>11.49</v>
      </c>
    </row>
    <row r="9427" spans="2:5" ht="50.1" customHeight="1">
      <c r="B9427" s="100">
        <v>3908</v>
      </c>
      <c r="C9427" s="105" t="s">
        <v>19479</v>
      </c>
      <c r="D9427" s="87" t="s">
        <v>16560</v>
      </c>
      <c r="E9427" s="103">
        <v>3.72</v>
      </c>
    </row>
    <row r="9428" spans="2:5" ht="50.1" customHeight="1">
      <c r="B9428" s="100">
        <v>3910</v>
      </c>
      <c r="C9428" s="105" t="s">
        <v>19480</v>
      </c>
      <c r="D9428" s="87" t="s">
        <v>16560</v>
      </c>
      <c r="E9428" s="103">
        <v>8.2200000000000006</v>
      </c>
    </row>
    <row r="9429" spans="2:5" ht="50.1" customHeight="1">
      <c r="B9429" s="100">
        <v>3913</v>
      </c>
      <c r="C9429" s="105" t="s">
        <v>19481</v>
      </c>
      <c r="D9429" s="87" t="s">
        <v>16560</v>
      </c>
      <c r="E9429" s="103">
        <v>39.32</v>
      </c>
    </row>
    <row r="9430" spans="2:5" ht="50.1" customHeight="1">
      <c r="B9430" s="100">
        <v>3912</v>
      </c>
      <c r="C9430" s="105" t="s">
        <v>19482</v>
      </c>
      <c r="D9430" s="87" t="s">
        <v>16560</v>
      </c>
      <c r="E9430" s="103">
        <v>21.55</v>
      </c>
    </row>
    <row r="9431" spans="2:5" ht="50.1" customHeight="1">
      <c r="B9431" s="100">
        <v>3909</v>
      </c>
      <c r="C9431" s="105" t="s">
        <v>19483</v>
      </c>
      <c r="D9431" s="87" t="s">
        <v>16560</v>
      </c>
      <c r="E9431" s="103">
        <v>5.0599999999999996</v>
      </c>
    </row>
    <row r="9432" spans="2:5" ht="50.1" customHeight="1">
      <c r="B9432" s="100">
        <v>3914</v>
      </c>
      <c r="C9432" s="105" t="s">
        <v>19484</v>
      </c>
      <c r="D9432" s="87" t="s">
        <v>16560</v>
      </c>
      <c r="E9432" s="103">
        <v>59.31</v>
      </c>
    </row>
    <row r="9433" spans="2:5" ht="50.1" customHeight="1">
      <c r="B9433" s="100">
        <v>3915</v>
      </c>
      <c r="C9433" s="105" t="s">
        <v>19485</v>
      </c>
      <c r="D9433" s="87" t="s">
        <v>16560</v>
      </c>
      <c r="E9433" s="103">
        <v>93.54</v>
      </c>
    </row>
    <row r="9434" spans="2:5" ht="50.1" customHeight="1">
      <c r="B9434" s="100">
        <v>3916</v>
      </c>
      <c r="C9434" s="105" t="s">
        <v>19486</v>
      </c>
      <c r="D9434" s="87" t="s">
        <v>16560</v>
      </c>
      <c r="E9434" s="103">
        <v>170.41</v>
      </c>
    </row>
    <row r="9435" spans="2:5" ht="50.1" customHeight="1">
      <c r="B9435" s="100">
        <v>3917</v>
      </c>
      <c r="C9435" s="105" t="s">
        <v>19487</v>
      </c>
      <c r="D9435" s="87" t="s">
        <v>16560</v>
      </c>
      <c r="E9435" s="103">
        <v>281.07</v>
      </c>
    </row>
    <row r="9436" spans="2:5" ht="50.1" customHeight="1">
      <c r="B9436" s="100">
        <v>1904</v>
      </c>
      <c r="C9436" s="105" t="s">
        <v>19488</v>
      </c>
      <c r="D9436" s="87" t="s">
        <v>16560</v>
      </c>
      <c r="E9436" s="103">
        <v>0.67</v>
      </c>
    </row>
    <row r="9437" spans="2:5" ht="50.1" customHeight="1">
      <c r="B9437" s="100">
        <v>1899</v>
      </c>
      <c r="C9437" s="105" t="s">
        <v>19489</v>
      </c>
      <c r="D9437" s="87" t="s">
        <v>16560</v>
      </c>
      <c r="E9437" s="103">
        <v>0.76</v>
      </c>
    </row>
    <row r="9438" spans="2:5" ht="50.1" customHeight="1">
      <c r="B9438" s="100">
        <v>1900</v>
      </c>
      <c r="C9438" s="105" t="s">
        <v>19490</v>
      </c>
      <c r="D9438" s="87" t="s">
        <v>16560</v>
      </c>
      <c r="E9438" s="103">
        <v>1.24</v>
      </c>
    </row>
    <row r="9439" spans="2:5" ht="50.1" customHeight="1">
      <c r="B9439" s="100">
        <v>12407</v>
      </c>
      <c r="C9439" s="105" t="s">
        <v>19491</v>
      </c>
      <c r="D9439" s="87" t="s">
        <v>16560</v>
      </c>
      <c r="E9439" s="103">
        <v>21.28</v>
      </c>
    </row>
    <row r="9440" spans="2:5" ht="50.1" customHeight="1">
      <c r="B9440" s="100">
        <v>12408</v>
      </c>
      <c r="C9440" s="105" t="s">
        <v>19492</v>
      </c>
      <c r="D9440" s="87" t="s">
        <v>16560</v>
      </c>
      <c r="E9440" s="103">
        <v>12.01</v>
      </c>
    </row>
    <row r="9441" spans="2:5" ht="50.1" customHeight="1">
      <c r="B9441" s="100">
        <v>12409</v>
      </c>
      <c r="C9441" s="105" t="s">
        <v>19493</v>
      </c>
      <c r="D9441" s="87" t="s">
        <v>16560</v>
      </c>
      <c r="E9441" s="103">
        <v>12.01</v>
      </c>
    </row>
    <row r="9442" spans="2:5" ht="50.1" customHeight="1">
      <c r="B9442" s="100">
        <v>12410</v>
      </c>
      <c r="C9442" s="105" t="s">
        <v>19494</v>
      </c>
      <c r="D9442" s="87" t="s">
        <v>16560</v>
      </c>
      <c r="E9442" s="103">
        <v>8.27</v>
      </c>
    </row>
    <row r="9443" spans="2:5" ht="50.1" customHeight="1">
      <c r="B9443" s="100">
        <v>3936</v>
      </c>
      <c r="C9443" s="105" t="s">
        <v>19495</v>
      </c>
      <c r="D9443" s="87" t="s">
        <v>16560</v>
      </c>
      <c r="E9443" s="103">
        <v>14.95</v>
      </c>
    </row>
    <row r="9444" spans="2:5" ht="50.1" customHeight="1">
      <c r="B9444" s="100">
        <v>3922</v>
      </c>
      <c r="C9444" s="105" t="s">
        <v>19496</v>
      </c>
      <c r="D9444" s="87" t="s">
        <v>16560</v>
      </c>
      <c r="E9444" s="103">
        <v>13.75</v>
      </c>
    </row>
    <row r="9445" spans="2:5" ht="50.1" customHeight="1">
      <c r="B9445" s="100">
        <v>3924</v>
      </c>
      <c r="C9445" s="105" t="s">
        <v>19497</v>
      </c>
      <c r="D9445" s="87" t="s">
        <v>16560</v>
      </c>
      <c r="E9445" s="103">
        <v>14.95</v>
      </c>
    </row>
    <row r="9446" spans="2:5" ht="50.1" customHeight="1">
      <c r="B9446" s="100">
        <v>3923</v>
      </c>
      <c r="C9446" s="105" t="s">
        <v>19498</v>
      </c>
      <c r="D9446" s="87" t="s">
        <v>16560</v>
      </c>
      <c r="E9446" s="103">
        <v>14.95</v>
      </c>
    </row>
    <row r="9447" spans="2:5" ht="50.1" customHeight="1">
      <c r="B9447" s="100">
        <v>3937</v>
      </c>
      <c r="C9447" s="105" t="s">
        <v>19499</v>
      </c>
      <c r="D9447" s="87" t="s">
        <v>16560</v>
      </c>
      <c r="E9447" s="103">
        <v>12.33</v>
      </c>
    </row>
    <row r="9448" spans="2:5" ht="50.1" customHeight="1">
      <c r="B9448" s="100">
        <v>3921</v>
      </c>
      <c r="C9448" s="105" t="s">
        <v>19500</v>
      </c>
      <c r="D9448" s="87" t="s">
        <v>16560</v>
      </c>
      <c r="E9448" s="103">
        <v>12.34</v>
      </c>
    </row>
    <row r="9449" spans="2:5" ht="50.1" customHeight="1">
      <c r="B9449" s="100">
        <v>3920</v>
      </c>
      <c r="C9449" s="105" t="s">
        <v>19501</v>
      </c>
      <c r="D9449" s="87" t="s">
        <v>16560</v>
      </c>
      <c r="E9449" s="103">
        <v>12.33</v>
      </c>
    </row>
    <row r="9450" spans="2:5" ht="50.1" customHeight="1">
      <c r="B9450" s="100">
        <v>3938</v>
      </c>
      <c r="C9450" s="105" t="s">
        <v>19502</v>
      </c>
      <c r="D9450" s="87" t="s">
        <v>16560</v>
      </c>
      <c r="E9450" s="103">
        <v>8.1300000000000008</v>
      </c>
    </row>
    <row r="9451" spans="2:5" ht="50.1" customHeight="1">
      <c r="B9451" s="100">
        <v>3919</v>
      </c>
      <c r="C9451" s="105" t="s">
        <v>19503</v>
      </c>
      <c r="D9451" s="87" t="s">
        <v>16560</v>
      </c>
      <c r="E9451" s="103">
        <v>8.2899999999999991</v>
      </c>
    </row>
    <row r="9452" spans="2:5" ht="50.1" customHeight="1">
      <c r="B9452" s="100">
        <v>3927</v>
      </c>
      <c r="C9452" s="105" t="s">
        <v>19504</v>
      </c>
      <c r="D9452" s="87" t="s">
        <v>16560</v>
      </c>
      <c r="E9452" s="103">
        <v>41.98</v>
      </c>
    </row>
    <row r="9453" spans="2:5" ht="50.1" customHeight="1">
      <c r="B9453" s="100">
        <v>3928</v>
      </c>
      <c r="C9453" s="105" t="s">
        <v>19505</v>
      </c>
      <c r="D9453" s="87" t="s">
        <v>16560</v>
      </c>
      <c r="E9453" s="103">
        <v>41.98</v>
      </c>
    </row>
    <row r="9454" spans="2:5" ht="50.1" customHeight="1">
      <c r="B9454" s="100">
        <v>3926</v>
      </c>
      <c r="C9454" s="105" t="s">
        <v>19506</v>
      </c>
      <c r="D9454" s="87" t="s">
        <v>16560</v>
      </c>
      <c r="E9454" s="103">
        <v>23.93</v>
      </c>
    </row>
    <row r="9455" spans="2:5" ht="50.1" customHeight="1">
      <c r="B9455" s="100">
        <v>3935</v>
      </c>
      <c r="C9455" s="105" t="s">
        <v>19507</v>
      </c>
      <c r="D9455" s="87" t="s">
        <v>16560</v>
      </c>
      <c r="E9455" s="103">
        <v>23.93</v>
      </c>
    </row>
    <row r="9456" spans="2:5" ht="50.1" customHeight="1">
      <c r="B9456" s="100">
        <v>3925</v>
      </c>
      <c r="C9456" s="105" t="s">
        <v>19508</v>
      </c>
      <c r="D9456" s="87" t="s">
        <v>16560</v>
      </c>
      <c r="E9456" s="103">
        <v>23.93</v>
      </c>
    </row>
    <row r="9457" spans="2:5" ht="50.1" customHeight="1">
      <c r="B9457" s="100">
        <v>12406</v>
      </c>
      <c r="C9457" s="105" t="s">
        <v>19509</v>
      </c>
      <c r="D9457" s="87" t="s">
        <v>16560</v>
      </c>
      <c r="E9457" s="103">
        <v>5.87</v>
      </c>
    </row>
    <row r="9458" spans="2:5" ht="50.1" customHeight="1">
      <c r="B9458" s="100">
        <v>3929</v>
      </c>
      <c r="C9458" s="105" t="s">
        <v>19510</v>
      </c>
      <c r="D9458" s="87" t="s">
        <v>16560</v>
      </c>
      <c r="E9458" s="103">
        <v>63.96</v>
      </c>
    </row>
    <row r="9459" spans="2:5" ht="50.1" customHeight="1">
      <c r="B9459" s="100">
        <v>3931</v>
      </c>
      <c r="C9459" s="105" t="s">
        <v>19511</v>
      </c>
      <c r="D9459" s="87" t="s">
        <v>16560</v>
      </c>
      <c r="E9459" s="103">
        <v>63.96</v>
      </c>
    </row>
    <row r="9460" spans="2:5" ht="50.1" customHeight="1">
      <c r="B9460" s="100">
        <v>3930</v>
      </c>
      <c r="C9460" s="105" t="s">
        <v>19512</v>
      </c>
      <c r="D9460" s="87" t="s">
        <v>16560</v>
      </c>
      <c r="E9460" s="103">
        <v>63.96</v>
      </c>
    </row>
    <row r="9461" spans="2:5" ht="50.1" customHeight="1">
      <c r="B9461" s="100">
        <v>3932</v>
      </c>
      <c r="C9461" s="105" t="s">
        <v>19513</v>
      </c>
      <c r="D9461" s="87" t="s">
        <v>16560</v>
      </c>
      <c r="E9461" s="103">
        <v>110.45</v>
      </c>
    </row>
    <row r="9462" spans="2:5" ht="50.1" customHeight="1">
      <c r="B9462" s="100">
        <v>3933</v>
      </c>
      <c r="C9462" s="105" t="s">
        <v>19514</v>
      </c>
      <c r="D9462" s="87" t="s">
        <v>16560</v>
      </c>
      <c r="E9462" s="103">
        <v>110.45</v>
      </c>
    </row>
    <row r="9463" spans="2:5" ht="50.1" customHeight="1">
      <c r="B9463" s="100">
        <v>3934</v>
      </c>
      <c r="C9463" s="105" t="s">
        <v>19515</v>
      </c>
      <c r="D9463" s="87" t="s">
        <v>16560</v>
      </c>
      <c r="E9463" s="103">
        <v>110.45</v>
      </c>
    </row>
    <row r="9464" spans="2:5" ht="50.1" customHeight="1">
      <c r="B9464" s="100">
        <v>40355</v>
      </c>
      <c r="C9464" s="105" t="s">
        <v>19516</v>
      </c>
      <c r="D9464" s="87" t="s">
        <v>16560</v>
      </c>
      <c r="E9464" s="103">
        <v>5.83</v>
      </c>
    </row>
    <row r="9465" spans="2:5" ht="50.1" customHeight="1">
      <c r="B9465" s="100">
        <v>40364</v>
      </c>
      <c r="C9465" s="105" t="s">
        <v>19517</v>
      </c>
      <c r="D9465" s="87" t="s">
        <v>16560</v>
      </c>
      <c r="E9465" s="103">
        <v>27.33</v>
      </c>
    </row>
    <row r="9466" spans="2:5" ht="50.1" customHeight="1">
      <c r="B9466" s="100">
        <v>40361</v>
      </c>
      <c r="C9466" s="105" t="s">
        <v>19518</v>
      </c>
      <c r="D9466" s="87" t="s">
        <v>16560</v>
      </c>
      <c r="E9466" s="103">
        <v>21.37</v>
      </c>
    </row>
    <row r="9467" spans="2:5" ht="50.1" customHeight="1">
      <c r="B9467" s="100">
        <v>40358</v>
      </c>
      <c r="C9467" s="105" t="s">
        <v>19519</v>
      </c>
      <c r="D9467" s="87" t="s">
        <v>16560</v>
      </c>
      <c r="E9467" s="103">
        <v>8.14</v>
      </c>
    </row>
    <row r="9468" spans="2:5" ht="50.1" customHeight="1">
      <c r="B9468" s="100">
        <v>40370</v>
      </c>
      <c r="C9468" s="105" t="s">
        <v>19520</v>
      </c>
      <c r="D9468" s="87" t="s">
        <v>16560</v>
      </c>
      <c r="E9468" s="103">
        <v>86.72</v>
      </c>
    </row>
    <row r="9469" spans="2:5" ht="50.1" customHeight="1">
      <c r="B9469" s="100">
        <v>40367</v>
      </c>
      <c r="C9469" s="105" t="s">
        <v>19521</v>
      </c>
      <c r="D9469" s="87" t="s">
        <v>16560</v>
      </c>
      <c r="E9469" s="103">
        <v>43.1</v>
      </c>
    </row>
    <row r="9470" spans="2:5" ht="50.1" customHeight="1">
      <c r="B9470" s="100">
        <v>40373</v>
      </c>
      <c r="C9470" s="105" t="s">
        <v>19522</v>
      </c>
      <c r="D9470" s="87" t="s">
        <v>16560</v>
      </c>
      <c r="E9470" s="103">
        <v>117.28</v>
      </c>
    </row>
    <row r="9471" spans="2:5" ht="50.1" customHeight="1">
      <c r="B9471" s="100">
        <v>38947</v>
      </c>
      <c r="C9471" s="105" t="s">
        <v>19523</v>
      </c>
      <c r="D9471" s="87" t="s">
        <v>16560</v>
      </c>
      <c r="E9471" s="103">
        <v>6.07</v>
      </c>
    </row>
    <row r="9472" spans="2:5" ht="50.1" customHeight="1">
      <c r="B9472" s="100">
        <v>38948</v>
      </c>
      <c r="C9472" s="105" t="s">
        <v>19524</v>
      </c>
      <c r="D9472" s="87" t="s">
        <v>16560</v>
      </c>
      <c r="E9472" s="103">
        <v>9.68</v>
      </c>
    </row>
    <row r="9473" spans="2:5" ht="50.1" customHeight="1">
      <c r="B9473" s="100">
        <v>38949</v>
      </c>
      <c r="C9473" s="105" t="s">
        <v>19525</v>
      </c>
      <c r="D9473" s="87" t="s">
        <v>16560</v>
      </c>
      <c r="E9473" s="103">
        <v>10.74</v>
      </c>
    </row>
    <row r="9474" spans="2:5" ht="50.1" customHeight="1">
      <c r="B9474" s="100">
        <v>38951</v>
      </c>
      <c r="C9474" s="105" t="s">
        <v>19526</v>
      </c>
      <c r="D9474" s="87" t="s">
        <v>16560</v>
      </c>
      <c r="E9474" s="103">
        <v>16.989999999999998</v>
      </c>
    </row>
    <row r="9475" spans="2:5" ht="50.1" customHeight="1">
      <c r="B9475" s="100">
        <v>39312</v>
      </c>
      <c r="C9475" s="105" t="s">
        <v>19527</v>
      </c>
      <c r="D9475" s="87" t="s">
        <v>16560</v>
      </c>
      <c r="E9475" s="103">
        <v>13.18</v>
      </c>
    </row>
    <row r="9476" spans="2:5" ht="50.1" customHeight="1">
      <c r="B9476" s="100">
        <v>39313</v>
      </c>
      <c r="C9476" s="105" t="s">
        <v>19528</v>
      </c>
      <c r="D9476" s="87" t="s">
        <v>16560</v>
      </c>
      <c r="E9476" s="103">
        <v>17.2</v>
      </c>
    </row>
    <row r="9477" spans="2:5" ht="50.1" customHeight="1">
      <c r="B9477" s="100">
        <v>38950</v>
      </c>
      <c r="C9477" s="105" t="s">
        <v>19529</v>
      </c>
      <c r="D9477" s="87" t="s">
        <v>16560</v>
      </c>
      <c r="E9477" s="103">
        <v>25.88</v>
      </c>
    </row>
    <row r="9478" spans="2:5" ht="50.1" customHeight="1">
      <c r="B9478" s="100">
        <v>39314</v>
      </c>
      <c r="C9478" s="105" t="s">
        <v>19530</v>
      </c>
      <c r="D9478" s="87" t="s">
        <v>16560</v>
      </c>
      <c r="E9478" s="103">
        <v>27.31</v>
      </c>
    </row>
    <row r="9479" spans="2:5" ht="50.1" customHeight="1">
      <c r="B9479" s="100">
        <v>3907</v>
      </c>
      <c r="C9479" s="105" t="s">
        <v>19531</v>
      </c>
      <c r="D9479" s="87" t="s">
        <v>16560</v>
      </c>
      <c r="E9479" s="103">
        <v>2.76</v>
      </c>
    </row>
    <row r="9480" spans="2:5" ht="50.1" customHeight="1">
      <c r="B9480" s="100">
        <v>3889</v>
      </c>
      <c r="C9480" s="105" t="s">
        <v>19532</v>
      </c>
      <c r="D9480" s="87" t="s">
        <v>16560</v>
      </c>
      <c r="E9480" s="103">
        <v>2.11</v>
      </c>
    </row>
    <row r="9481" spans="2:5" ht="50.1" customHeight="1">
      <c r="B9481" s="100">
        <v>3868</v>
      </c>
      <c r="C9481" s="105" t="s">
        <v>19533</v>
      </c>
      <c r="D9481" s="87" t="s">
        <v>16560</v>
      </c>
      <c r="E9481" s="103">
        <v>0.82</v>
      </c>
    </row>
    <row r="9482" spans="2:5" ht="50.1" customHeight="1">
      <c r="B9482" s="100">
        <v>3869</v>
      </c>
      <c r="C9482" s="105" t="s">
        <v>19534</v>
      </c>
      <c r="D9482" s="87" t="s">
        <v>16560</v>
      </c>
      <c r="E9482" s="103">
        <v>2.35</v>
      </c>
    </row>
    <row r="9483" spans="2:5" ht="50.1" customHeight="1">
      <c r="B9483" s="100">
        <v>3872</v>
      </c>
      <c r="C9483" s="105" t="s">
        <v>19535</v>
      </c>
      <c r="D9483" s="87" t="s">
        <v>16560</v>
      </c>
      <c r="E9483" s="103">
        <v>2.85</v>
      </c>
    </row>
    <row r="9484" spans="2:5" ht="50.1" customHeight="1">
      <c r="B9484" s="100">
        <v>3850</v>
      </c>
      <c r="C9484" s="105" t="s">
        <v>19536</v>
      </c>
      <c r="D9484" s="87" t="s">
        <v>16560</v>
      </c>
      <c r="E9484" s="103">
        <v>7.35</v>
      </c>
    </row>
    <row r="9485" spans="2:5" ht="50.1" customHeight="1">
      <c r="B9485" s="100">
        <v>38023</v>
      </c>
      <c r="C9485" s="105" t="s">
        <v>19537</v>
      </c>
      <c r="D9485" s="87" t="s">
        <v>16560</v>
      </c>
      <c r="E9485" s="103">
        <v>3.1</v>
      </c>
    </row>
    <row r="9486" spans="2:5" ht="50.1" customHeight="1">
      <c r="B9486" s="100">
        <v>37986</v>
      </c>
      <c r="C9486" s="105" t="s">
        <v>19538</v>
      </c>
      <c r="D9486" s="87" t="s">
        <v>16560</v>
      </c>
      <c r="E9486" s="103">
        <v>1.23</v>
      </c>
    </row>
    <row r="9487" spans="2:5" ht="50.1" customHeight="1">
      <c r="B9487" s="100">
        <v>37987</v>
      </c>
      <c r="C9487" s="105" t="s">
        <v>19539</v>
      </c>
      <c r="D9487" s="87" t="s">
        <v>16560</v>
      </c>
      <c r="E9487" s="103">
        <v>92.11</v>
      </c>
    </row>
    <row r="9488" spans="2:5" ht="50.1" customHeight="1">
      <c r="B9488" s="100">
        <v>37988</v>
      </c>
      <c r="C9488" s="105" t="s">
        <v>19540</v>
      </c>
      <c r="D9488" s="87" t="s">
        <v>16560</v>
      </c>
      <c r="E9488" s="103">
        <v>150.24</v>
      </c>
    </row>
    <row r="9489" spans="2:5" ht="50.1" customHeight="1">
      <c r="B9489" s="100">
        <v>21120</v>
      </c>
      <c r="C9489" s="105" t="s">
        <v>19541</v>
      </c>
      <c r="D9489" s="87" t="s">
        <v>16560</v>
      </c>
      <c r="E9489" s="103">
        <v>7.48</v>
      </c>
    </row>
    <row r="9490" spans="2:5" ht="50.1" customHeight="1">
      <c r="B9490" s="100">
        <v>39318</v>
      </c>
      <c r="C9490" s="105" t="s">
        <v>19542</v>
      </c>
      <c r="D9490" s="87" t="s">
        <v>16560</v>
      </c>
      <c r="E9490" s="103">
        <v>6.17</v>
      </c>
    </row>
    <row r="9491" spans="2:5" ht="50.1" customHeight="1">
      <c r="B9491" s="100">
        <v>20162</v>
      </c>
      <c r="C9491" s="105" t="s">
        <v>19543</v>
      </c>
      <c r="D9491" s="87" t="s">
        <v>16560</v>
      </c>
      <c r="E9491" s="103">
        <v>10.08</v>
      </c>
    </row>
    <row r="9492" spans="2:5" ht="50.1" customHeight="1">
      <c r="B9492" s="100">
        <v>40366</v>
      </c>
      <c r="C9492" s="105" t="s">
        <v>19544</v>
      </c>
      <c r="D9492" s="87" t="s">
        <v>16560</v>
      </c>
      <c r="E9492" s="103">
        <v>21.32</v>
      </c>
    </row>
    <row r="9493" spans="2:5" ht="50.1" customHeight="1">
      <c r="B9493" s="100">
        <v>40363</v>
      </c>
      <c r="C9493" s="105" t="s">
        <v>19545</v>
      </c>
      <c r="D9493" s="87" t="s">
        <v>16560</v>
      </c>
      <c r="E9493" s="103">
        <v>16.670000000000002</v>
      </c>
    </row>
    <row r="9494" spans="2:5" ht="50.1" customHeight="1">
      <c r="B9494" s="100">
        <v>40354</v>
      </c>
      <c r="C9494" s="105" t="s">
        <v>19546</v>
      </c>
      <c r="D9494" s="87" t="s">
        <v>16560</v>
      </c>
      <c r="E9494" s="103">
        <v>7.26</v>
      </c>
    </row>
    <row r="9495" spans="2:5" ht="50.1" customHeight="1">
      <c r="B9495" s="100">
        <v>40360</v>
      </c>
      <c r="C9495" s="105" t="s">
        <v>19547</v>
      </c>
      <c r="D9495" s="87" t="s">
        <v>16560</v>
      </c>
      <c r="E9495" s="103">
        <v>10.93</v>
      </c>
    </row>
    <row r="9496" spans="2:5" ht="50.1" customHeight="1">
      <c r="B9496" s="100">
        <v>40372</v>
      </c>
      <c r="C9496" s="105" t="s">
        <v>19548</v>
      </c>
      <c r="D9496" s="87" t="s">
        <v>16560</v>
      </c>
      <c r="E9496" s="103">
        <v>67.510000000000005</v>
      </c>
    </row>
    <row r="9497" spans="2:5" ht="50.1" customHeight="1">
      <c r="B9497" s="100">
        <v>40369</v>
      </c>
      <c r="C9497" s="105" t="s">
        <v>19549</v>
      </c>
      <c r="D9497" s="87" t="s">
        <v>16560</v>
      </c>
      <c r="E9497" s="103">
        <v>33.6</v>
      </c>
    </row>
    <row r="9498" spans="2:5" ht="50.1" customHeight="1">
      <c r="B9498" s="100">
        <v>40357</v>
      </c>
      <c r="C9498" s="105" t="s">
        <v>19550</v>
      </c>
      <c r="D9498" s="87" t="s">
        <v>16560</v>
      </c>
      <c r="E9498" s="103">
        <v>8.14</v>
      </c>
    </row>
    <row r="9499" spans="2:5" ht="50.1" customHeight="1">
      <c r="B9499" s="100">
        <v>40375</v>
      </c>
      <c r="C9499" s="105" t="s">
        <v>19551</v>
      </c>
      <c r="D9499" s="87" t="s">
        <v>16560</v>
      </c>
      <c r="E9499" s="103">
        <v>91.39</v>
      </c>
    </row>
    <row r="9500" spans="2:5" ht="50.1" customHeight="1">
      <c r="B9500" s="100">
        <v>1893</v>
      </c>
      <c r="C9500" s="105" t="s">
        <v>19552</v>
      </c>
      <c r="D9500" s="87" t="s">
        <v>16560</v>
      </c>
      <c r="E9500" s="103">
        <v>2.5499999999999998</v>
      </c>
    </row>
    <row r="9501" spans="2:5" ht="50.1" customHeight="1">
      <c r="B9501" s="100">
        <v>1902</v>
      </c>
      <c r="C9501" s="105" t="s">
        <v>19553</v>
      </c>
      <c r="D9501" s="87" t="s">
        <v>16560</v>
      </c>
      <c r="E9501" s="103">
        <v>1.85</v>
      </c>
    </row>
    <row r="9502" spans="2:5" ht="50.1" customHeight="1">
      <c r="B9502" s="100">
        <v>1901</v>
      </c>
      <c r="C9502" s="105" t="s">
        <v>19554</v>
      </c>
      <c r="D9502" s="87" t="s">
        <v>16560</v>
      </c>
      <c r="E9502" s="103">
        <v>0.57999999999999996</v>
      </c>
    </row>
    <row r="9503" spans="2:5" ht="50.1" customHeight="1">
      <c r="B9503" s="100">
        <v>1892</v>
      </c>
      <c r="C9503" s="105" t="s">
        <v>19555</v>
      </c>
      <c r="D9503" s="87" t="s">
        <v>16560</v>
      </c>
      <c r="E9503" s="103">
        <v>1.19</v>
      </c>
    </row>
    <row r="9504" spans="2:5" ht="50.1" customHeight="1">
      <c r="B9504" s="100">
        <v>1907</v>
      </c>
      <c r="C9504" s="105" t="s">
        <v>19556</v>
      </c>
      <c r="D9504" s="87" t="s">
        <v>16560</v>
      </c>
      <c r="E9504" s="103">
        <v>8.2100000000000009</v>
      </c>
    </row>
    <row r="9505" spans="2:5" ht="50.1" customHeight="1">
      <c r="B9505" s="100">
        <v>1894</v>
      </c>
      <c r="C9505" s="105" t="s">
        <v>19557</v>
      </c>
      <c r="D9505" s="87" t="s">
        <v>16560</v>
      </c>
      <c r="E9505" s="103">
        <v>3.69</v>
      </c>
    </row>
    <row r="9506" spans="2:5" ht="50.1" customHeight="1">
      <c r="B9506" s="100">
        <v>1891</v>
      </c>
      <c r="C9506" s="105" t="s">
        <v>19558</v>
      </c>
      <c r="D9506" s="87" t="s">
        <v>16560</v>
      </c>
      <c r="E9506" s="103">
        <v>0.85</v>
      </c>
    </row>
    <row r="9507" spans="2:5" ht="50.1" customHeight="1">
      <c r="B9507" s="100">
        <v>1896</v>
      </c>
      <c r="C9507" s="105" t="s">
        <v>19559</v>
      </c>
      <c r="D9507" s="87" t="s">
        <v>16560</v>
      </c>
      <c r="E9507" s="103">
        <v>11.03</v>
      </c>
    </row>
    <row r="9508" spans="2:5" ht="50.1" customHeight="1">
      <c r="B9508" s="100">
        <v>1895</v>
      </c>
      <c r="C9508" s="105" t="s">
        <v>19560</v>
      </c>
      <c r="D9508" s="87" t="s">
        <v>16560</v>
      </c>
      <c r="E9508" s="103">
        <v>19.38</v>
      </c>
    </row>
    <row r="9509" spans="2:5" ht="50.1" customHeight="1">
      <c r="B9509" s="100">
        <v>2641</v>
      </c>
      <c r="C9509" s="105" t="s">
        <v>19561</v>
      </c>
      <c r="D9509" s="87" t="s">
        <v>16560</v>
      </c>
      <c r="E9509" s="103">
        <v>24.32</v>
      </c>
    </row>
    <row r="9510" spans="2:5" ht="50.1" customHeight="1">
      <c r="B9510" s="100">
        <v>2636</v>
      </c>
      <c r="C9510" s="105" t="s">
        <v>19562</v>
      </c>
      <c r="D9510" s="87" t="s">
        <v>16560</v>
      </c>
      <c r="E9510" s="103">
        <v>1.56</v>
      </c>
    </row>
    <row r="9511" spans="2:5" ht="50.1" customHeight="1">
      <c r="B9511" s="100">
        <v>2637</v>
      </c>
      <c r="C9511" s="105" t="s">
        <v>19563</v>
      </c>
      <c r="D9511" s="87" t="s">
        <v>16560</v>
      </c>
      <c r="E9511" s="103">
        <v>1.66</v>
      </c>
    </row>
    <row r="9512" spans="2:5" ht="50.1" customHeight="1">
      <c r="B9512" s="100">
        <v>2638</v>
      </c>
      <c r="C9512" s="105" t="s">
        <v>19564</v>
      </c>
      <c r="D9512" s="87" t="s">
        <v>16560</v>
      </c>
      <c r="E9512" s="103">
        <v>1.94</v>
      </c>
    </row>
    <row r="9513" spans="2:5" ht="50.1" customHeight="1">
      <c r="B9513" s="100">
        <v>2639</v>
      </c>
      <c r="C9513" s="105" t="s">
        <v>19565</v>
      </c>
      <c r="D9513" s="87" t="s">
        <v>16560</v>
      </c>
      <c r="E9513" s="103">
        <v>3.43</v>
      </c>
    </row>
    <row r="9514" spans="2:5" ht="50.1" customHeight="1">
      <c r="B9514" s="100">
        <v>2644</v>
      </c>
      <c r="C9514" s="105" t="s">
        <v>19566</v>
      </c>
      <c r="D9514" s="87" t="s">
        <v>16560</v>
      </c>
      <c r="E9514" s="103">
        <v>4.97</v>
      </c>
    </row>
    <row r="9515" spans="2:5" ht="50.1" customHeight="1">
      <c r="B9515" s="100">
        <v>2643</v>
      </c>
      <c r="C9515" s="105" t="s">
        <v>19567</v>
      </c>
      <c r="D9515" s="87" t="s">
        <v>16560</v>
      </c>
      <c r="E9515" s="103">
        <v>6.93</v>
      </c>
    </row>
    <row r="9516" spans="2:5" ht="50.1" customHeight="1">
      <c r="B9516" s="100">
        <v>2640</v>
      </c>
      <c r="C9516" s="105" t="s">
        <v>19568</v>
      </c>
      <c r="D9516" s="87" t="s">
        <v>16560</v>
      </c>
      <c r="E9516" s="103">
        <v>10.119999999999999</v>
      </c>
    </row>
    <row r="9517" spans="2:5" ht="50.1" customHeight="1">
      <c r="B9517" s="100">
        <v>2642</v>
      </c>
      <c r="C9517" s="105" t="s">
        <v>19569</v>
      </c>
      <c r="D9517" s="87" t="s">
        <v>16560</v>
      </c>
      <c r="E9517" s="103">
        <v>15.41</v>
      </c>
    </row>
    <row r="9518" spans="2:5" ht="50.1" customHeight="1">
      <c r="B9518" s="100">
        <v>38943</v>
      </c>
      <c r="C9518" s="105" t="s">
        <v>19570</v>
      </c>
      <c r="D9518" s="87" t="s">
        <v>16560</v>
      </c>
      <c r="E9518" s="103">
        <v>4.4800000000000004</v>
      </c>
    </row>
    <row r="9519" spans="2:5" ht="50.1" customHeight="1">
      <c r="B9519" s="100">
        <v>38944</v>
      </c>
      <c r="C9519" s="105" t="s">
        <v>19571</v>
      </c>
      <c r="D9519" s="87" t="s">
        <v>16560</v>
      </c>
      <c r="E9519" s="103">
        <v>6.92</v>
      </c>
    </row>
    <row r="9520" spans="2:5" ht="50.1" customHeight="1">
      <c r="B9520" s="100">
        <v>38945</v>
      </c>
      <c r="C9520" s="105" t="s">
        <v>19572</v>
      </c>
      <c r="D9520" s="87" t="s">
        <v>16560</v>
      </c>
      <c r="E9520" s="103">
        <v>14.04</v>
      </c>
    </row>
    <row r="9521" spans="2:5" ht="50.1" customHeight="1">
      <c r="B9521" s="100">
        <v>38946</v>
      </c>
      <c r="C9521" s="105" t="s">
        <v>19573</v>
      </c>
      <c r="D9521" s="87" t="s">
        <v>16560</v>
      </c>
      <c r="E9521" s="103">
        <v>20.94</v>
      </c>
    </row>
    <row r="9522" spans="2:5" ht="50.1" customHeight="1">
      <c r="B9522" s="100">
        <v>39308</v>
      </c>
      <c r="C9522" s="105" t="s">
        <v>19574</v>
      </c>
      <c r="D9522" s="87" t="s">
        <v>16560</v>
      </c>
      <c r="E9522" s="103">
        <v>9.1300000000000008</v>
      </c>
    </row>
    <row r="9523" spans="2:5" ht="50.1" customHeight="1">
      <c r="B9523" s="100">
        <v>39309</v>
      </c>
      <c r="C9523" s="105" t="s">
        <v>19575</v>
      </c>
      <c r="D9523" s="87" t="s">
        <v>16560</v>
      </c>
      <c r="E9523" s="103">
        <v>13.2</v>
      </c>
    </row>
    <row r="9524" spans="2:5" ht="50.1" customHeight="1">
      <c r="B9524" s="100">
        <v>39310</v>
      </c>
      <c r="C9524" s="105" t="s">
        <v>19576</v>
      </c>
      <c r="D9524" s="87" t="s">
        <v>16560</v>
      </c>
      <c r="E9524" s="103">
        <v>20.010000000000002</v>
      </c>
    </row>
    <row r="9525" spans="2:5" ht="50.1" customHeight="1">
      <c r="B9525" s="100">
        <v>39311</v>
      </c>
      <c r="C9525" s="105" t="s">
        <v>19577</v>
      </c>
      <c r="D9525" s="87" t="s">
        <v>16560</v>
      </c>
      <c r="E9525" s="103">
        <v>30.08</v>
      </c>
    </row>
    <row r="9526" spans="2:5" ht="50.1" customHeight="1">
      <c r="B9526" s="100">
        <v>39855</v>
      </c>
      <c r="C9526" s="105" t="s">
        <v>19578</v>
      </c>
      <c r="D9526" s="87" t="s">
        <v>16560</v>
      </c>
      <c r="E9526" s="103">
        <v>1.67</v>
      </c>
    </row>
    <row r="9527" spans="2:5" ht="50.1" customHeight="1">
      <c r="B9527" s="100">
        <v>39856</v>
      </c>
      <c r="C9527" s="105" t="s">
        <v>19579</v>
      </c>
      <c r="D9527" s="87" t="s">
        <v>16560</v>
      </c>
      <c r="E9527" s="103">
        <v>3.93</v>
      </c>
    </row>
    <row r="9528" spans="2:5" ht="50.1" customHeight="1">
      <c r="B9528" s="100">
        <v>39857</v>
      </c>
      <c r="C9528" s="105" t="s">
        <v>19580</v>
      </c>
      <c r="D9528" s="87" t="s">
        <v>16560</v>
      </c>
      <c r="E9528" s="103">
        <v>6.36</v>
      </c>
    </row>
    <row r="9529" spans="2:5" ht="50.1" customHeight="1">
      <c r="B9529" s="100">
        <v>39858</v>
      </c>
      <c r="C9529" s="105" t="s">
        <v>19581</v>
      </c>
      <c r="D9529" s="87" t="s">
        <v>16560</v>
      </c>
      <c r="E9529" s="103">
        <v>14.12</v>
      </c>
    </row>
    <row r="9530" spans="2:5" ht="50.1" customHeight="1">
      <c r="B9530" s="100">
        <v>39859</v>
      </c>
      <c r="C9530" s="105" t="s">
        <v>19582</v>
      </c>
      <c r="D9530" s="87" t="s">
        <v>16560</v>
      </c>
      <c r="E9530" s="103">
        <v>21.77</v>
      </c>
    </row>
    <row r="9531" spans="2:5" ht="50.1" customHeight="1">
      <c r="B9531" s="100">
        <v>39860</v>
      </c>
      <c r="C9531" s="105" t="s">
        <v>19583</v>
      </c>
      <c r="D9531" s="87" t="s">
        <v>16560</v>
      </c>
      <c r="E9531" s="103">
        <v>33.409999999999997</v>
      </c>
    </row>
    <row r="9532" spans="2:5" ht="50.1" customHeight="1">
      <c r="B9532" s="100">
        <v>39861</v>
      </c>
      <c r="C9532" s="105" t="s">
        <v>19584</v>
      </c>
      <c r="D9532" s="87" t="s">
        <v>16560</v>
      </c>
      <c r="E9532" s="103">
        <v>95.39</v>
      </c>
    </row>
    <row r="9533" spans="2:5" ht="50.1" customHeight="1">
      <c r="B9533" s="100">
        <v>38447</v>
      </c>
      <c r="C9533" s="105" t="s">
        <v>19585</v>
      </c>
      <c r="D9533" s="87" t="s">
        <v>16560</v>
      </c>
      <c r="E9533" s="103">
        <v>70.31</v>
      </c>
    </row>
    <row r="9534" spans="2:5" ht="50.1" customHeight="1">
      <c r="B9534" s="100">
        <v>36320</v>
      </c>
      <c r="C9534" s="105" t="s">
        <v>19586</v>
      </c>
      <c r="D9534" s="87" t="s">
        <v>16560</v>
      </c>
      <c r="E9534" s="103">
        <v>1.02</v>
      </c>
    </row>
    <row r="9535" spans="2:5" ht="50.1" customHeight="1">
      <c r="B9535" s="100">
        <v>36324</v>
      </c>
      <c r="C9535" s="105" t="s">
        <v>19587</v>
      </c>
      <c r="D9535" s="87" t="s">
        <v>16560</v>
      </c>
      <c r="E9535" s="103">
        <v>1.54</v>
      </c>
    </row>
    <row r="9536" spans="2:5" ht="50.1" customHeight="1">
      <c r="B9536" s="100">
        <v>38441</v>
      </c>
      <c r="C9536" s="105" t="s">
        <v>19588</v>
      </c>
      <c r="D9536" s="87" t="s">
        <v>16560</v>
      </c>
      <c r="E9536" s="103">
        <v>2.02</v>
      </c>
    </row>
    <row r="9537" spans="2:5" ht="50.1" customHeight="1">
      <c r="B9537" s="100">
        <v>38442</v>
      </c>
      <c r="C9537" s="105" t="s">
        <v>19589</v>
      </c>
      <c r="D9537" s="87" t="s">
        <v>16560</v>
      </c>
      <c r="E9537" s="103">
        <v>5.15</v>
      </c>
    </row>
    <row r="9538" spans="2:5" ht="50.1" customHeight="1">
      <c r="B9538" s="100">
        <v>38443</v>
      </c>
      <c r="C9538" s="105" t="s">
        <v>19590</v>
      </c>
      <c r="D9538" s="87" t="s">
        <v>16560</v>
      </c>
      <c r="E9538" s="103">
        <v>7.79</v>
      </c>
    </row>
    <row r="9539" spans="2:5" ht="50.1" customHeight="1">
      <c r="B9539" s="100">
        <v>38444</v>
      </c>
      <c r="C9539" s="105" t="s">
        <v>19591</v>
      </c>
      <c r="D9539" s="87" t="s">
        <v>16560</v>
      </c>
      <c r="E9539" s="103">
        <v>11.59</v>
      </c>
    </row>
    <row r="9540" spans="2:5" ht="50.1" customHeight="1">
      <c r="B9540" s="100">
        <v>38445</v>
      </c>
      <c r="C9540" s="105" t="s">
        <v>19592</v>
      </c>
      <c r="D9540" s="87" t="s">
        <v>16560</v>
      </c>
      <c r="E9540" s="103">
        <v>27.23</v>
      </c>
    </row>
    <row r="9541" spans="2:5" ht="50.1" customHeight="1">
      <c r="B9541" s="100">
        <v>38446</v>
      </c>
      <c r="C9541" s="105" t="s">
        <v>19593</v>
      </c>
      <c r="D9541" s="87" t="s">
        <v>16560</v>
      </c>
      <c r="E9541" s="103">
        <v>43.94</v>
      </c>
    </row>
    <row r="9542" spans="2:5" ht="50.1" customHeight="1">
      <c r="B9542" s="100">
        <v>3867</v>
      </c>
      <c r="C9542" s="105" t="s">
        <v>19594</v>
      </c>
      <c r="D9542" s="87" t="s">
        <v>16560</v>
      </c>
      <c r="E9542" s="103">
        <v>49.37</v>
      </c>
    </row>
    <row r="9543" spans="2:5" ht="50.1" customHeight="1">
      <c r="B9543" s="100">
        <v>3861</v>
      </c>
      <c r="C9543" s="105" t="s">
        <v>19595</v>
      </c>
      <c r="D9543" s="87" t="s">
        <v>16560</v>
      </c>
      <c r="E9543" s="103">
        <v>0.41</v>
      </c>
    </row>
    <row r="9544" spans="2:5" ht="50.1" customHeight="1">
      <c r="B9544" s="100">
        <v>3904</v>
      </c>
      <c r="C9544" s="105" t="s">
        <v>19596</v>
      </c>
      <c r="D9544" s="87" t="s">
        <v>16560</v>
      </c>
      <c r="E9544" s="103">
        <v>0.5</v>
      </c>
    </row>
    <row r="9545" spans="2:5" ht="50.1" customHeight="1">
      <c r="B9545" s="100">
        <v>3903</v>
      </c>
      <c r="C9545" s="105" t="s">
        <v>19597</v>
      </c>
      <c r="D9545" s="87" t="s">
        <v>16560</v>
      </c>
      <c r="E9545" s="103">
        <v>1.23</v>
      </c>
    </row>
    <row r="9546" spans="2:5" ht="50.1" customHeight="1">
      <c r="B9546" s="100">
        <v>3862</v>
      </c>
      <c r="C9546" s="105" t="s">
        <v>19598</v>
      </c>
      <c r="D9546" s="87" t="s">
        <v>16560</v>
      </c>
      <c r="E9546" s="103">
        <v>2.5</v>
      </c>
    </row>
    <row r="9547" spans="2:5" ht="50.1" customHeight="1">
      <c r="B9547" s="100">
        <v>3863</v>
      </c>
      <c r="C9547" s="105" t="s">
        <v>19599</v>
      </c>
      <c r="D9547" s="87" t="s">
        <v>16560</v>
      </c>
      <c r="E9547" s="103">
        <v>2.93</v>
      </c>
    </row>
    <row r="9548" spans="2:5" ht="50.1" customHeight="1">
      <c r="B9548" s="100">
        <v>3864</v>
      </c>
      <c r="C9548" s="105" t="s">
        <v>19600</v>
      </c>
      <c r="D9548" s="87" t="s">
        <v>16560</v>
      </c>
      <c r="E9548" s="103">
        <v>7.64</v>
      </c>
    </row>
    <row r="9549" spans="2:5" ht="50.1" customHeight="1">
      <c r="B9549" s="100">
        <v>3865</v>
      </c>
      <c r="C9549" s="105" t="s">
        <v>19601</v>
      </c>
      <c r="D9549" s="87" t="s">
        <v>16560</v>
      </c>
      <c r="E9549" s="103">
        <v>13.3</v>
      </c>
    </row>
    <row r="9550" spans="2:5" ht="50.1" customHeight="1">
      <c r="B9550" s="100">
        <v>3866</v>
      </c>
      <c r="C9550" s="105" t="s">
        <v>19602</v>
      </c>
      <c r="D9550" s="87" t="s">
        <v>16560</v>
      </c>
      <c r="E9550" s="103">
        <v>30.43</v>
      </c>
    </row>
    <row r="9551" spans="2:5" ht="50.1" customHeight="1">
      <c r="B9551" s="100">
        <v>3902</v>
      </c>
      <c r="C9551" s="105" t="s">
        <v>19603</v>
      </c>
      <c r="D9551" s="87" t="s">
        <v>16560</v>
      </c>
      <c r="E9551" s="103">
        <v>14.8</v>
      </c>
    </row>
    <row r="9552" spans="2:5" ht="50.1" customHeight="1">
      <c r="B9552" s="100">
        <v>3878</v>
      </c>
      <c r="C9552" s="105" t="s">
        <v>19604</v>
      </c>
      <c r="D9552" s="87" t="s">
        <v>16560</v>
      </c>
      <c r="E9552" s="103">
        <v>4.67</v>
      </c>
    </row>
    <row r="9553" spans="2:5" ht="50.1" customHeight="1">
      <c r="B9553" s="100">
        <v>3877</v>
      </c>
      <c r="C9553" s="105" t="s">
        <v>19605</v>
      </c>
      <c r="D9553" s="87" t="s">
        <v>16560</v>
      </c>
      <c r="E9553" s="103">
        <v>4.2699999999999996</v>
      </c>
    </row>
    <row r="9554" spans="2:5" ht="50.1" customHeight="1">
      <c r="B9554" s="100">
        <v>3879</v>
      </c>
      <c r="C9554" s="105" t="s">
        <v>19606</v>
      </c>
      <c r="D9554" s="87" t="s">
        <v>16560</v>
      </c>
      <c r="E9554" s="103">
        <v>9.43</v>
      </c>
    </row>
    <row r="9555" spans="2:5" ht="50.1" customHeight="1">
      <c r="B9555" s="100">
        <v>3880</v>
      </c>
      <c r="C9555" s="105" t="s">
        <v>19607</v>
      </c>
      <c r="D9555" s="87" t="s">
        <v>16560</v>
      </c>
      <c r="E9555" s="103">
        <v>21.28</v>
      </c>
    </row>
    <row r="9556" spans="2:5" ht="50.1" customHeight="1">
      <c r="B9556" s="100">
        <v>12892</v>
      </c>
      <c r="C9556" s="105" t="s">
        <v>19608</v>
      </c>
      <c r="D9556" s="87" t="s">
        <v>6335</v>
      </c>
      <c r="E9556" s="103">
        <v>10.210000000000001</v>
      </c>
    </row>
    <row r="9557" spans="2:5" ht="50.1" customHeight="1">
      <c r="B9557" s="100">
        <v>3883</v>
      </c>
      <c r="C9557" s="105" t="s">
        <v>19609</v>
      </c>
      <c r="D9557" s="87" t="s">
        <v>16560</v>
      </c>
      <c r="E9557" s="103">
        <v>0.98</v>
      </c>
    </row>
    <row r="9558" spans="2:5" ht="50.1" customHeight="1">
      <c r="B9558" s="100">
        <v>3876</v>
      </c>
      <c r="C9558" s="105" t="s">
        <v>19610</v>
      </c>
      <c r="D9558" s="87" t="s">
        <v>16560</v>
      </c>
      <c r="E9558" s="103">
        <v>2.46</v>
      </c>
    </row>
    <row r="9559" spans="2:5" ht="50.1" customHeight="1">
      <c r="B9559" s="100">
        <v>3884</v>
      </c>
      <c r="C9559" s="105" t="s">
        <v>19611</v>
      </c>
      <c r="D9559" s="87" t="s">
        <v>16560</v>
      </c>
      <c r="E9559" s="103">
        <v>1.47</v>
      </c>
    </row>
    <row r="9560" spans="2:5" ht="50.1" customHeight="1">
      <c r="B9560" s="100">
        <v>3837</v>
      </c>
      <c r="C9560" s="105" t="s">
        <v>19612</v>
      </c>
      <c r="D9560" s="87" t="s">
        <v>16560</v>
      </c>
      <c r="E9560" s="103">
        <v>33.549999999999997</v>
      </c>
    </row>
    <row r="9561" spans="2:5" ht="50.1" customHeight="1">
      <c r="B9561" s="100">
        <v>3845</v>
      </c>
      <c r="C9561" s="105" t="s">
        <v>19613</v>
      </c>
      <c r="D9561" s="87" t="s">
        <v>16560</v>
      </c>
      <c r="E9561" s="103">
        <v>12.25</v>
      </c>
    </row>
    <row r="9562" spans="2:5" ht="50.1" customHeight="1">
      <c r="B9562" s="100">
        <v>11045</v>
      </c>
      <c r="C9562" s="105" t="s">
        <v>19614</v>
      </c>
      <c r="D9562" s="87" t="s">
        <v>16560</v>
      </c>
      <c r="E9562" s="103">
        <v>23.64</v>
      </c>
    </row>
    <row r="9563" spans="2:5" ht="50.1" customHeight="1">
      <c r="B9563" s="100">
        <v>20170</v>
      </c>
      <c r="C9563" s="105" t="s">
        <v>19615</v>
      </c>
      <c r="D9563" s="87" t="s">
        <v>16560</v>
      </c>
      <c r="E9563" s="103">
        <v>8.17</v>
      </c>
    </row>
    <row r="9564" spans="2:5" ht="50.1" customHeight="1">
      <c r="B9564" s="100">
        <v>20171</v>
      </c>
      <c r="C9564" s="105" t="s">
        <v>19616</v>
      </c>
      <c r="D9564" s="87" t="s">
        <v>16560</v>
      </c>
      <c r="E9564" s="103">
        <v>24.26</v>
      </c>
    </row>
    <row r="9565" spans="2:5" ht="50.1" customHeight="1">
      <c r="B9565" s="100">
        <v>20167</v>
      </c>
      <c r="C9565" s="105" t="s">
        <v>19617</v>
      </c>
      <c r="D9565" s="87" t="s">
        <v>16560</v>
      </c>
      <c r="E9565" s="103">
        <v>3.03</v>
      </c>
    </row>
    <row r="9566" spans="2:5" ht="50.1" customHeight="1">
      <c r="B9566" s="100">
        <v>20168</v>
      </c>
      <c r="C9566" s="105" t="s">
        <v>19618</v>
      </c>
      <c r="D9566" s="87" t="s">
        <v>16560</v>
      </c>
      <c r="E9566" s="103">
        <v>4.76</v>
      </c>
    </row>
    <row r="9567" spans="2:5" ht="50.1" customHeight="1">
      <c r="B9567" s="100">
        <v>20169</v>
      </c>
      <c r="C9567" s="105" t="s">
        <v>19619</v>
      </c>
      <c r="D9567" s="87" t="s">
        <v>16560</v>
      </c>
      <c r="E9567" s="103">
        <v>6.73</v>
      </c>
    </row>
    <row r="9568" spans="2:5" ht="50.1" customHeight="1">
      <c r="B9568" s="100">
        <v>3899</v>
      </c>
      <c r="C9568" s="105" t="s">
        <v>19620</v>
      </c>
      <c r="D9568" s="87" t="s">
        <v>16560</v>
      </c>
      <c r="E9568" s="103">
        <v>3.56</v>
      </c>
    </row>
    <row r="9569" spans="2:5" ht="50.1" customHeight="1">
      <c r="B9569" s="100">
        <v>38676</v>
      </c>
      <c r="C9569" s="105" t="s">
        <v>19621</v>
      </c>
      <c r="D9569" s="87" t="s">
        <v>16560</v>
      </c>
      <c r="E9569" s="103">
        <v>17.260000000000002</v>
      </c>
    </row>
    <row r="9570" spans="2:5" ht="50.1" customHeight="1">
      <c r="B9570" s="100">
        <v>3897</v>
      </c>
      <c r="C9570" s="105" t="s">
        <v>19622</v>
      </c>
      <c r="D9570" s="87" t="s">
        <v>16560</v>
      </c>
      <c r="E9570" s="103">
        <v>0.75</v>
      </c>
    </row>
    <row r="9571" spans="2:5" ht="50.1" customHeight="1">
      <c r="B9571" s="100">
        <v>3875</v>
      </c>
      <c r="C9571" s="105" t="s">
        <v>19623</v>
      </c>
      <c r="D9571" s="87" t="s">
        <v>16560</v>
      </c>
      <c r="E9571" s="103">
        <v>1.62</v>
      </c>
    </row>
    <row r="9572" spans="2:5" ht="50.1" customHeight="1">
      <c r="B9572" s="100">
        <v>3898</v>
      </c>
      <c r="C9572" s="105" t="s">
        <v>19624</v>
      </c>
      <c r="D9572" s="87" t="s">
        <v>16560</v>
      </c>
      <c r="E9572" s="103">
        <v>3.07</v>
      </c>
    </row>
    <row r="9573" spans="2:5" ht="50.1" customHeight="1">
      <c r="B9573" s="100">
        <v>3855</v>
      </c>
      <c r="C9573" s="105" t="s">
        <v>19625</v>
      </c>
      <c r="D9573" s="87" t="s">
        <v>16560</v>
      </c>
      <c r="E9573" s="103">
        <v>3.26</v>
      </c>
    </row>
    <row r="9574" spans="2:5" ht="50.1" customHeight="1">
      <c r="B9574" s="100">
        <v>3874</v>
      </c>
      <c r="C9574" s="105" t="s">
        <v>19626</v>
      </c>
      <c r="D9574" s="87" t="s">
        <v>16560</v>
      </c>
      <c r="E9574" s="103">
        <v>3.47</v>
      </c>
    </row>
    <row r="9575" spans="2:5" ht="50.1" customHeight="1">
      <c r="B9575" s="100">
        <v>3870</v>
      </c>
      <c r="C9575" s="105" t="s">
        <v>19627</v>
      </c>
      <c r="D9575" s="87" t="s">
        <v>16560</v>
      </c>
      <c r="E9575" s="103">
        <v>4.3</v>
      </c>
    </row>
    <row r="9576" spans="2:5" ht="50.1" customHeight="1">
      <c r="B9576" s="100">
        <v>38678</v>
      </c>
      <c r="C9576" s="105" t="s">
        <v>19628</v>
      </c>
      <c r="D9576" s="87" t="s">
        <v>16560</v>
      </c>
      <c r="E9576" s="103">
        <v>11.72</v>
      </c>
    </row>
    <row r="9577" spans="2:5" ht="50.1" customHeight="1">
      <c r="B9577" s="100">
        <v>3859</v>
      </c>
      <c r="C9577" s="105" t="s">
        <v>19629</v>
      </c>
      <c r="D9577" s="87" t="s">
        <v>16560</v>
      </c>
      <c r="E9577" s="103">
        <v>0.86</v>
      </c>
    </row>
    <row r="9578" spans="2:5" ht="50.1" customHeight="1">
      <c r="B9578" s="100">
        <v>3856</v>
      </c>
      <c r="C9578" s="105" t="s">
        <v>19630</v>
      </c>
      <c r="D9578" s="87" t="s">
        <v>16560</v>
      </c>
      <c r="E9578" s="103">
        <v>1.1000000000000001</v>
      </c>
    </row>
    <row r="9579" spans="2:5" ht="50.1" customHeight="1">
      <c r="B9579" s="100">
        <v>3906</v>
      </c>
      <c r="C9579" s="105" t="s">
        <v>19631</v>
      </c>
      <c r="D9579" s="87" t="s">
        <v>16560</v>
      </c>
      <c r="E9579" s="103">
        <v>1.04</v>
      </c>
    </row>
    <row r="9580" spans="2:5" ht="50.1" customHeight="1">
      <c r="B9580" s="100">
        <v>3860</v>
      </c>
      <c r="C9580" s="105" t="s">
        <v>19632</v>
      </c>
      <c r="D9580" s="87" t="s">
        <v>16560</v>
      </c>
      <c r="E9580" s="103">
        <v>3.4</v>
      </c>
    </row>
    <row r="9581" spans="2:5" ht="50.1" customHeight="1">
      <c r="B9581" s="100">
        <v>3905</v>
      </c>
      <c r="C9581" s="105" t="s">
        <v>19633</v>
      </c>
      <c r="D9581" s="87" t="s">
        <v>16560</v>
      </c>
      <c r="E9581" s="103">
        <v>7.54</v>
      </c>
    </row>
    <row r="9582" spans="2:5" ht="50.1" customHeight="1">
      <c r="B9582" s="100">
        <v>3871</v>
      </c>
      <c r="C9582" s="105" t="s">
        <v>19634</v>
      </c>
      <c r="D9582" s="87" t="s">
        <v>16560</v>
      </c>
      <c r="E9582" s="103">
        <v>15.65</v>
      </c>
    </row>
    <row r="9583" spans="2:5" ht="50.1" customHeight="1">
      <c r="B9583" s="100">
        <v>37429</v>
      </c>
      <c r="C9583" s="105" t="s">
        <v>19635</v>
      </c>
      <c r="D9583" s="87" t="s">
        <v>16560</v>
      </c>
      <c r="E9583" s="103">
        <v>1686.73</v>
      </c>
    </row>
    <row r="9584" spans="2:5" ht="50.1" customHeight="1">
      <c r="B9584" s="100">
        <v>37426</v>
      </c>
      <c r="C9584" s="105" t="s">
        <v>19636</v>
      </c>
      <c r="D9584" s="87" t="s">
        <v>16560</v>
      </c>
      <c r="E9584" s="103">
        <v>16.22</v>
      </c>
    </row>
    <row r="9585" spans="2:5" ht="50.1" customHeight="1">
      <c r="B9585" s="100">
        <v>37427</v>
      </c>
      <c r="C9585" s="105" t="s">
        <v>19637</v>
      </c>
      <c r="D9585" s="87" t="s">
        <v>16560</v>
      </c>
      <c r="E9585" s="103">
        <v>38.700000000000003</v>
      </c>
    </row>
    <row r="9586" spans="2:5" ht="50.1" customHeight="1">
      <c r="B9586" s="100">
        <v>37424</v>
      </c>
      <c r="C9586" s="105" t="s">
        <v>19638</v>
      </c>
      <c r="D9586" s="87" t="s">
        <v>16560</v>
      </c>
      <c r="E9586" s="103">
        <v>7.45</v>
      </c>
    </row>
    <row r="9587" spans="2:5" ht="50.1" customHeight="1">
      <c r="B9587" s="100">
        <v>37428</v>
      </c>
      <c r="C9587" s="105" t="s">
        <v>19639</v>
      </c>
      <c r="D9587" s="87" t="s">
        <v>16560</v>
      </c>
      <c r="E9587" s="103">
        <v>133.38</v>
      </c>
    </row>
    <row r="9588" spans="2:5" ht="50.1" customHeight="1">
      <c r="B9588" s="100">
        <v>37425</v>
      </c>
      <c r="C9588" s="105" t="s">
        <v>19640</v>
      </c>
      <c r="D9588" s="87" t="s">
        <v>16560</v>
      </c>
      <c r="E9588" s="103">
        <v>8.0299999999999994</v>
      </c>
    </row>
    <row r="9589" spans="2:5" ht="50.1" customHeight="1">
      <c r="B9589" s="100">
        <v>11519</v>
      </c>
      <c r="C9589" s="105" t="s">
        <v>19641</v>
      </c>
      <c r="D9589" s="87" t="s">
        <v>6335</v>
      </c>
      <c r="E9589" s="103">
        <v>23.39</v>
      </c>
    </row>
    <row r="9590" spans="2:5" ht="50.1" customHeight="1">
      <c r="B9590" s="100">
        <v>11520</v>
      </c>
      <c r="C9590" s="105" t="s">
        <v>19642</v>
      </c>
      <c r="D9590" s="87" t="s">
        <v>6335</v>
      </c>
      <c r="E9590" s="103">
        <v>9.27</v>
      </c>
    </row>
    <row r="9591" spans="2:5" ht="50.1" customHeight="1">
      <c r="B9591" s="100">
        <v>11518</v>
      </c>
      <c r="C9591" s="105" t="s">
        <v>19643</v>
      </c>
      <c r="D9591" s="87" t="s">
        <v>6335</v>
      </c>
      <c r="E9591" s="103">
        <v>26.99</v>
      </c>
    </row>
    <row r="9592" spans="2:5" ht="50.1" customHeight="1">
      <c r="B9592" s="100">
        <v>38473</v>
      </c>
      <c r="C9592" s="105" t="s">
        <v>19644</v>
      </c>
      <c r="D9592" s="87" t="s">
        <v>16560</v>
      </c>
      <c r="E9592" s="103">
        <v>65.87</v>
      </c>
    </row>
    <row r="9593" spans="2:5" ht="50.1" customHeight="1">
      <c r="B9593" s="100">
        <v>4244</v>
      </c>
      <c r="C9593" s="105" t="s">
        <v>19645</v>
      </c>
      <c r="D9593" s="87" t="s">
        <v>16557</v>
      </c>
      <c r="E9593" s="103">
        <v>12.69</v>
      </c>
    </row>
    <row r="9594" spans="2:5" ht="50.1" customHeight="1">
      <c r="B9594" s="100">
        <v>40977</v>
      </c>
      <c r="C9594" s="105" t="s">
        <v>19646</v>
      </c>
      <c r="D9594" s="87" t="s">
        <v>16746</v>
      </c>
      <c r="E9594" s="103">
        <v>2248.9499999999998</v>
      </c>
    </row>
    <row r="9595" spans="2:5" ht="50.1" customHeight="1">
      <c r="B9595" s="100">
        <v>2742</v>
      </c>
      <c r="C9595" s="105" t="s">
        <v>19647</v>
      </c>
      <c r="D9595" s="87" t="s">
        <v>16566</v>
      </c>
      <c r="E9595" s="103">
        <v>2.02</v>
      </c>
    </row>
    <row r="9596" spans="2:5" ht="50.1" customHeight="1">
      <c r="B9596" s="100">
        <v>2748</v>
      </c>
      <c r="C9596" s="105" t="s">
        <v>19648</v>
      </c>
      <c r="D9596" s="87" t="s">
        <v>16566</v>
      </c>
      <c r="E9596" s="103">
        <v>5.93</v>
      </c>
    </row>
    <row r="9597" spans="2:5" ht="50.1" customHeight="1">
      <c r="B9597" s="100">
        <v>2736</v>
      </c>
      <c r="C9597" s="105" t="s">
        <v>19649</v>
      </c>
      <c r="D9597" s="87" t="s">
        <v>16566</v>
      </c>
      <c r="E9597" s="103">
        <v>8.27</v>
      </c>
    </row>
    <row r="9598" spans="2:5" ht="50.1" customHeight="1">
      <c r="B9598" s="100">
        <v>2745</v>
      </c>
      <c r="C9598" s="105" t="s">
        <v>19650</v>
      </c>
      <c r="D9598" s="87" t="s">
        <v>16566</v>
      </c>
      <c r="E9598" s="103">
        <v>1.67</v>
      </c>
    </row>
    <row r="9599" spans="2:5" ht="50.1" customHeight="1">
      <c r="B9599" s="100">
        <v>2751</v>
      </c>
      <c r="C9599" s="105" t="s">
        <v>19651</v>
      </c>
      <c r="D9599" s="87" t="s">
        <v>16566</v>
      </c>
      <c r="E9599" s="103">
        <v>2.14</v>
      </c>
    </row>
    <row r="9600" spans="2:5" ht="50.1" customHeight="1">
      <c r="B9600" s="100">
        <v>14439</v>
      </c>
      <c r="C9600" s="105" t="s">
        <v>19652</v>
      </c>
      <c r="D9600" s="87" t="s">
        <v>16566</v>
      </c>
      <c r="E9600" s="103">
        <v>1.89</v>
      </c>
    </row>
    <row r="9601" spans="2:5" ht="50.1" customHeight="1">
      <c r="B9601" s="100">
        <v>2731</v>
      </c>
      <c r="C9601" s="105" t="s">
        <v>19653</v>
      </c>
      <c r="D9601" s="87" t="s">
        <v>16566</v>
      </c>
      <c r="E9601" s="103">
        <v>41.93</v>
      </c>
    </row>
    <row r="9602" spans="2:5" ht="50.1" customHeight="1">
      <c r="B9602" s="100">
        <v>21138</v>
      </c>
      <c r="C9602" s="105" t="s">
        <v>19654</v>
      </c>
      <c r="D9602" s="87" t="s">
        <v>16566</v>
      </c>
      <c r="E9602" s="103">
        <v>4.55</v>
      </c>
    </row>
    <row r="9603" spans="2:5" ht="50.1" customHeight="1">
      <c r="B9603" s="100">
        <v>2747</v>
      </c>
      <c r="C9603" s="105" t="s">
        <v>19655</v>
      </c>
      <c r="D9603" s="87" t="s">
        <v>16566</v>
      </c>
      <c r="E9603" s="103">
        <v>11.24</v>
      </c>
    </row>
    <row r="9604" spans="2:5" ht="50.1" customHeight="1">
      <c r="B9604" s="100">
        <v>4115</v>
      </c>
      <c r="C9604" s="105" t="s">
        <v>19656</v>
      </c>
      <c r="D9604" s="87" t="s">
        <v>16566</v>
      </c>
      <c r="E9604" s="103">
        <v>8.8000000000000007</v>
      </c>
    </row>
    <row r="9605" spans="2:5" ht="50.1" customHeight="1">
      <c r="B9605" s="100">
        <v>2729</v>
      </c>
      <c r="C9605" s="105" t="s">
        <v>19657</v>
      </c>
      <c r="D9605" s="87" t="s">
        <v>16560</v>
      </c>
      <c r="E9605" s="103">
        <v>10.6</v>
      </c>
    </row>
    <row r="9606" spans="2:5" ht="50.1" customHeight="1">
      <c r="B9606" s="100">
        <v>4119</v>
      </c>
      <c r="C9606" s="105" t="s">
        <v>19658</v>
      </c>
      <c r="D9606" s="87" t="s">
        <v>16566</v>
      </c>
      <c r="E9606" s="103">
        <v>17.71</v>
      </c>
    </row>
    <row r="9607" spans="2:5" ht="50.1" customHeight="1">
      <c r="B9607" s="100">
        <v>2794</v>
      </c>
      <c r="C9607" s="105" t="s">
        <v>19659</v>
      </c>
      <c r="D9607" s="87" t="s">
        <v>16566</v>
      </c>
      <c r="E9607" s="103">
        <v>43.73</v>
      </c>
    </row>
    <row r="9608" spans="2:5" ht="50.1" customHeight="1">
      <c r="B9608" s="100">
        <v>2788</v>
      </c>
      <c r="C9608" s="105" t="s">
        <v>19660</v>
      </c>
      <c r="D9608" s="87" t="s">
        <v>16566</v>
      </c>
      <c r="E9608" s="103">
        <v>88.41</v>
      </c>
    </row>
    <row r="9609" spans="2:5" ht="50.1" customHeight="1">
      <c r="B9609" s="100">
        <v>4006</v>
      </c>
      <c r="C9609" s="105" t="s">
        <v>19661</v>
      </c>
      <c r="D9609" s="87" t="s">
        <v>16742</v>
      </c>
      <c r="E9609" s="103">
        <v>938.16</v>
      </c>
    </row>
    <row r="9610" spans="2:5" ht="50.1" customHeight="1">
      <c r="B9610" s="100">
        <v>36151</v>
      </c>
      <c r="C9610" s="105" t="s">
        <v>19662</v>
      </c>
      <c r="D9610" s="87" t="s">
        <v>16560</v>
      </c>
      <c r="E9610" s="103">
        <v>22.7</v>
      </c>
    </row>
    <row r="9611" spans="2:5" ht="50.1" customHeight="1">
      <c r="B9611" s="100">
        <v>37457</v>
      </c>
      <c r="C9611" s="105" t="s">
        <v>19663</v>
      </c>
      <c r="D9611" s="87" t="s">
        <v>16566</v>
      </c>
      <c r="E9611" s="103">
        <v>1.87</v>
      </c>
    </row>
    <row r="9612" spans="2:5" ht="50.1" customHeight="1">
      <c r="B9612" s="100">
        <v>37456</v>
      </c>
      <c r="C9612" s="105" t="s">
        <v>19664</v>
      </c>
      <c r="D9612" s="87" t="s">
        <v>16566</v>
      </c>
      <c r="E9612" s="103">
        <v>0.98</v>
      </c>
    </row>
    <row r="9613" spans="2:5" ht="50.1" customHeight="1">
      <c r="B9613" s="100">
        <v>37461</v>
      </c>
      <c r="C9613" s="105" t="s">
        <v>19665</v>
      </c>
      <c r="D9613" s="87" t="s">
        <v>16566</v>
      </c>
      <c r="E9613" s="103">
        <v>6.94</v>
      </c>
    </row>
    <row r="9614" spans="2:5" ht="50.1" customHeight="1">
      <c r="B9614" s="100">
        <v>37460</v>
      </c>
      <c r="C9614" s="105" t="s">
        <v>19666</v>
      </c>
      <c r="D9614" s="87" t="s">
        <v>16566</v>
      </c>
      <c r="E9614" s="103">
        <v>9.48</v>
      </c>
    </row>
    <row r="9615" spans="2:5" ht="50.1" customHeight="1">
      <c r="B9615" s="100">
        <v>37458</v>
      </c>
      <c r="C9615" s="105" t="s">
        <v>19667</v>
      </c>
      <c r="D9615" s="87" t="s">
        <v>16566</v>
      </c>
      <c r="E9615" s="103">
        <v>2.78</v>
      </c>
    </row>
    <row r="9616" spans="2:5" ht="50.1" customHeight="1">
      <c r="B9616" s="100">
        <v>37454</v>
      </c>
      <c r="C9616" s="105" t="s">
        <v>19668</v>
      </c>
      <c r="D9616" s="87" t="s">
        <v>16566</v>
      </c>
      <c r="E9616" s="103">
        <v>0.73</v>
      </c>
    </row>
    <row r="9617" spans="2:5" ht="50.1" customHeight="1">
      <c r="B9617" s="100">
        <v>37455</v>
      </c>
      <c r="C9617" s="105" t="s">
        <v>19669</v>
      </c>
      <c r="D9617" s="87" t="s">
        <v>16566</v>
      </c>
      <c r="E9617" s="103">
        <v>1.22</v>
      </c>
    </row>
    <row r="9618" spans="2:5" ht="50.1" customHeight="1">
      <c r="B9618" s="100">
        <v>37459</v>
      </c>
      <c r="C9618" s="105" t="s">
        <v>19670</v>
      </c>
      <c r="D9618" s="87" t="s">
        <v>16566</v>
      </c>
      <c r="E9618" s="103">
        <v>3.9</v>
      </c>
    </row>
    <row r="9619" spans="2:5" ht="50.1" customHeight="1">
      <c r="B9619" s="100">
        <v>21029</v>
      </c>
      <c r="C9619" s="105" t="s">
        <v>19671</v>
      </c>
      <c r="D9619" s="87" t="s">
        <v>16560</v>
      </c>
      <c r="E9619" s="103">
        <v>220</v>
      </c>
    </row>
    <row r="9620" spans="2:5" ht="50.1" customHeight="1">
      <c r="B9620" s="100">
        <v>21030</v>
      </c>
      <c r="C9620" s="105" t="s">
        <v>19672</v>
      </c>
      <c r="D9620" s="87" t="s">
        <v>16560</v>
      </c>
      <c r="E9620" s="103">
        <v>271.18</v>
      </c>
    </row>
    <row r="9621" spans="2:5" ht="50.1" customHeight="1">
      <c r="B9621" s="100">
        <v>21031</v>
      </c>
      <c r="C9621" s="105" t="s">
        <v>19673</v>
      </c>
      <c r="D9621" s="87" t="s">
        <v>16560</v>
      </c>
      <c r="E9621" s="103">
        <v>337.62</v>
      </c>
    </row>
    <row r="9622" spans="2:5" ht="50.1" customHeight="1">
      <c r="B9622" s="100">
        <v>21032</v>
      </c>
      <c r="C9622" s="105" t="s">
        <v>19674</v>
      </c>
      <c r="D9622" s="87" t="s">
        <v>16560</v>
      </c>
      <c r="E9622" s="103">
        <v>360.49</v>
      </c>
    </row>
    <row r="9623" spans="2:5" ht="50.1" customHeight="1">
      <c r="B9623" s="100">
        <v>37527</v>
      </c>
      <c r="C9623" s="105" t="s">
        <v>19675</v>
      </c>
      <c r="D9623" s="87" t="s">
        <v>16560</v>
      </c>
      <c r="E9623" s="103">
        <v>325.64</v>
      </c>
    </row>
    <row r="9624" spans="2:5" ht="50.1" customHeight="1">
      <c r="B9624" s="100">
        <v>37528</v>
      </c>
      <c r="C9624" s="105" t="s">
        <v>19676</v>
      </c>
      <c r="D9624" s="87" t="s">
        <v>16560</v>
      </c>
      <c r="E9624" s="103">
        <v>388.26</v>
      </c>
    </row>
    <row r="9625" spans="2:5" ht="50.1" customHeight="1">
      <c r="B9625" s="100">
        <v>37529</v>
      </c>
      <c r="C9625" s="105" t="s">
        <v>19677</v>
      </c>
      <c r="D9625" s="87" t="s">
        <v>16560</v>
      </c>
      <c r="E9625" s="103">
        <v>392.07</v>
      </c>
    </row>
    <row r="9626" spans="2:5" ht="50.1" customHeight="1">
      <c r="B9626" s="100">
        <v>37530</v>
      </c>
      <c r="C9626" s="105" t="s">
        <v>19678</v>
      </c>
      <c r="D9626" s="87" t="s">
        <v>16560</v>
      </c>
      <c r="E9626" s="103">
        <v>511.88</v>
      </c>
    </row>
    <row r="9627" spans="2:5" ht="50.1" customHeight="1">
      <c r="B9627" s="100">
        <v>21034</v>
      </c>
      <c r="C9627" s="105" t="s">
        <v>19679</v>
      </c>
      <c r="D9627" s="87" t="s">
        <v>16560</v>
      </c>
      <c r="E9627" s="103">
        <v>436.73</v>
      </c>
    </row>
    <row r="9628" spans="2:5" ht="50.1" customHeight="1">
      <c r="B9628" s="100">
        <v>37531</v>
      </c>
      <c r="C9628" s="105" t="s">
        <v>19680</v>
      </c>
      <c r="D9628" s="87" t="s">
        <v>16560</v>
      </c>
      <c r="E9628" s="103">
        <v>550</v>
      </c>
    </row>
    <row r="9629" spans="2:5" ht="50.1" customHeight="1">
      <c r="B9629" s="100">
        <v>21036</v>
      </c>
      <c r="C9629" s="105" t="s">
        <v>19681</v>
      </c>
      <c r="D9629" s="87" t="s">
        <v>16560</v>
      </c>
      <c r="E9629" s="103">
        <v>668.71</v>
      </c>
    </row>
    <row r="9630" spans="2:5" ht="50.1" customHeight="1">
      <c r="B9630" s="100">
        <v>21037</v>
      </c>
      <c r="C9630" s="105" t="s">
        <v>19682</v>
      </c>
      <c r="D9630" s="87" t="s">
        <v>16560</v>
      </c>
      <c r="E9630" s="103">
        <v>762.37</v>
      </c>
    </row>
    <row r="9631" spans="2:5" ht="50.1" customHeight="1">
      <c r="B9631" s="100">
        <v>20185</v>
      </c>
      <c r="C9631" s="105" t="s">
        <v>19683</v>
      </c>
      <c r="D9631" s="87" t="s">
        <v>16566</v>
      </c>
      <c r="E9631" s="103">
        <v>11.29</v>
      </c>
    </row>
    <row r="9632" spans="2:5" ht="50.1" customHeight="1">
      <c r="B9632" s="100">
        <v>20260</v>
      </c>
      <c r="C9632" s="105" t="s">
        <v>21858</v>
      </c>
      <c r="D9632" s="87" t="s">
        <v>16560</v>
      </c>
      <c r="E9632" s="103">
        <v>9.08</v>
      </c>
    </row>
    <row r="9633" spans="2:5" ht="50.1" customHeight="1">
      <c r="B9633" s="100">
        <v>37523</v>
      </c>
      <c r="C9633" s="105" t="s">
        <v>19684</v>
      </c>
      <c r="D9633" s="87" t="s">
        <v>16560</v>
      </c>
      <c r="E9633" s="103">
        <v>480611.84000000003</v>
      </c>
    </row>
    <row r="9634" spans="2:5" ht="50.1" customHeight="1">
      <c r="B9634" s="100">
        <v>37515</v>
      </c>
      <c r="C9634" s="105" t="s">
        <v>19685</v>
      </c>
      <c r="D9634" s="87" t="s">
        <v>16560</v>
      </c>
      <c r="E9634" s="103">
        <v>427288.5</v>
      </c>
    </row>
    <row r="9635" spans="2:5" ht="50.1" customHeight="1">
      <c r="B9635" s="100">
        <v>12899</v>
      </c>
      <c r="C9635" s="105" t="s">
        <v>19686</v>
      </c>
      <c r="D9635" s="87" t="s">
        <v>16560</v>
      </c>
      <c r="E9635" s="103">
        <v>100.35</v>
      </c>
    </row>
    <row r="9636" spans="2:5" ht="50.1" customHeight="1">
      <c r="B9636" s="100">
        <v>12898</v>
      </c>
      <c r="C9636" s="105" t="s">
        <v>19687</v>
      </c>
      <c r="D9636" s="87" t="s">
        <v>16560</v>
      </c>
      <c r="E9636" s="103">
        <v>159.18</v>
      </c>
    </row>
    <row r="9637" spans="2:5" ht="50.1" customHeight="1">
      <c r="B9637" s="100">
        <v>42528</v>
      </c>
      <c r="C9637" s="105" t="s">
        <v>19688</v>
      </c>
      <c r="D9637" s="87" t="s">
        <v>16555</v>
      </c>
      <c r="E9637" s="103">
        <v>5.97</v>
      </c>
    </row>
    <row r="9638" spans="2:5" ht="50.1" customHeight="1">
      <c r="B9638" s="100">
        <v>39696</v>
      </c>
      <c r="C9638" s="105" t="s">
        <v>19689</v>
      </c>
      <c r="D9638" s="87" t="s">
        <v>16555</v>
      </c>
      <c r="E9638" s="103">
        <v>4.2</v>
      </c>
    </row>
    <row r="9639" spans="2:5" ht="50.1" customHeight="1">
      <c r="B9639" s="100">
        <v>39700</v>
      </c>
      <c r="C9639" s="105" t="s">
        <v>19690</v>
      </c>
      <c r="D9639" s="87" t="s">
        <v>16555</v>
      </c>
      <c r="E9639" s="103">
        <v>17.55</v>
      </c>
    </row>
    <row r="9640" spans="2:5" ht="50.1" customHeight="1">
      <c r="B9640" s="100">
        <v>11621</v>
      </c>
      <c r="C9640" s="105" t="s">
        <v>19691</v>
      </c>
      <c r="D9640" s="87" t="s">
        <v>16555</v>
      </c>
      <c r="E9640" s="103">
        <v>34.92</v>
      </c>
    </row>
    <row r="9641" spans="2:5" ht="50.1" customHeight="1">
      <c r="B9641" s="100">
        <v>4014</v>
      </c>
      <c r="C9641" s="105" t="s">
        <v>19692</v>
      </c>
      <c r="D9641" s="87" t="s">
        <v>16555</v>
      </c>
      <c r="E9641" s="103">
        <v>36.130000000000003</v>
      </c>
    </row>
    <row r="9642" spans="2:5" ht="50.1" customHeight="1">
      <c r="B9642" s="100">
        <v>4015</v>
      </c>
      <c r="C9642" s="105" t="s">
        <v>19693</v>
      </c>
      <c r="D9642" s="87" t="s">
        <v>16555</v>
      </c>
      <c r="E9642" s="103">
        <v>44.37</v>
      </c>
    </row>
    <row r="9643" spans="2:5" ht="50.1" customHeight="1">
      <c r="B9643" s="100">
        <v>4017</v>
      </c>
      <c r="C9643" s="105" t="s">
        <v>19694</v>
      </c>
      <c r="D9643" s="87" t="s">
        <v>16555</v>
      </c>
      <c r="E9643" s="103">
        <v>64.56</v>
      </c>
    </row>
    <row r="9644" spans="2:5" ht="50.1" customHeight="1">
      <c r="B9644" s="100">
        <v>4016</v>
      </c>
      <c r="C9644" s="105" t="s">
        <v>19695</v>
      </c>
      <c r="D9644" s="87" t="s">
        <v>16555</v>
      </c>
      <c r="E9644" s="103">
        <v>25.5</v>
      </c>
    </row>
    <row r="9645" spans="2:5" ht="50.1" customHeight="1">
      <c r="B9645" s="100">
        <v>39699</v>
      </c>
      <c r="C9645" s="105" t="s">
        <v>19696</v>
      </c>
      <c r="D9645" s="87" t="s">
        <v>16555</v>
      </c>
      <c r="E9645" s="103">
        <v>8.1300000000000008</v>
      </c>
    </row>
    <row r="9646" spans="2:5" ht="50.1" customHeight="1">
      <c r="B9646" s="100">
        <v>38544</v>
      </c>
      <c r="C9646" s="105" t="s">
        <v>19697</v>
      </c>
      <c r="D9646" s="87" t="s">
        <v>16555</v>
      </c>
      <c r="E9646" s="103">
        <v>6.54</v>
      </c>
    </row>
    <row r="9647" spans="2:5" ht="50.1" customHeight="1">
      <c r="B9647" s="100">
        <v>38545</v>
      </c>
      <c r="C9647" s="105" t="s">
        <v>19698</v>
      </c>
      <c r="D9647" s="87" t="s">
        <v>16555</v>
      </c>
      <c r="E9647" s="103">
        <v>4.2</v>
      </c>
    </row>
    <row r="9648" spans="2:5" ht="50.1" customHeight="1">
      <c r="B9648" s="100">
        <v>42527</v>
      </c>
      <c r="C9648" s="105" t="s">
        <v>19699</v>
      </c>
      <c r="D9648" s="87" t="s">
        <v>16555</v>
      </c>
      <c r="E9648" s="103">
        <v>15.78</v>
      </c>
    </row>
    <row r="9649" spans="2:5" ht="50.1" customHeight="1">
      <c r="B9649" s="100">
        <v>39323</v>
      </c>
      <c r="C9649" s="105" t="s">
        <v>19700</v>
      </c>
      <c r="D9649" s="87" t="s">
        <v>16555</v>
      </c>
      <c r="E9649" s="103">
        <v>16.04</v>
      </c>
    </row>
    <row r="9650" spans="2:5" ht="50.1" customHeight="1">
      <c r="B9650" s="100">
        <v>626</v>
      </c>
      <c r="C9650" s="105" t="s">
        <v>19701</v>
      </c>
      <c r="D9650" s="87" t="s">
        <v>16617</v>
      </c>
      <c r="E9650" s="103">
        <v>13.57</v>
      </c>
    </row>
    <row r="9651" spans="2:5" ht="50.1" customHeight="1">
      <c r="B9651" s="100">
        <v>25860</v>
      </c>
      <c r="C9651" s="105" t="s">
        <v>19702</v>
      </c>
      <c r="D9651" s="87" t="s">
        <v>16555</v>
      </c>
      <c r="E9651" s="103">
        <v>8.51</v>
      </c>
    </row>
    <row r="9652" spans="2:5" ht="50.1" customHeight="1">
      <c r="B9652" s="100">
        <v>25861</v>
      </c>
      <c r="C9652" s="105" t="s">
        <v>19703</v>
      </c>
      <c r="D9652" s="87" t="s">
        <v>16555</v>
      </c>
      <c r="E9652" s="103">
        <v>12.84</v>
      </c>
    </row>
    <row r="9653" spans="2:5" ht="50.1" customHeight="1">
      <c r="B9653" s="100">
        <v>25862</v>
      </c>
      <c r="C9653" s="105" t="s">
        <v>19704</v>
      </c>
      <c r="D9653" s="87" t="s">
        <v>16555</v>
      </c>
      <c r="E9653" s="103">
        <v>13.63</v>
      </c>
    </row>
    <row r="9654" spans="2:5" ht="50.1" customHeight="1">
      <c r="B9654" s="100">
        <v>25863</v>
      </c>
      <c r="C9654" s="105" t="s">
        <v>19705</v>
      </c>
      <c r="D9654" s="87" t="s">
        <v>16555</v>
      </c>
      <c r="E9654" s="103">
        <v>17.04</v>
      </c>
    </row>
    <row r="9655" spans="2:5" ht="50.1" customHeight="1">
      <c r="B9655" s="100">
        <v>25864</v>
      </c>
      <c r="C9655" s="105" t="s">
        <v>19706</v>
      </c>
      <c r="D9655" s="87" t="s">
        <v>16555</v>
      </c>
      <c r="E9655" s="103">
        <v>25.56</v>
      </c>
    </row>
    <row r="9656" spans="2:5" ht="50.1" customHeight="1">
      <c r="B9656" s="100">
        <v>25865</v>
      </c>
      <c r="C9656" s="105" t="s">
        <v>19707</v>
      </c>
      <c r="D9656" s="87" t="s">
        <v>16555</v>
      </c>
      <c r="E9656" s="103">
        <v>34.229999999999997</v>
      </c>
    </row>
    <row r="9657" spans="2:5" ht="50.1" customHeight="1">
      <c r="B9657" s="100">
        <v>25866</v>
      </c>
      <c r="C9657" s="105" t="s">
        <v>19708</v>
      </c>
      <c r="D9657" s="87" t="s">
        <v>16555</v>
      </c>
      <c r="E9657" s="103">
        <v>42.51</v>
      </c>
    </row>
    <row r="9658" spans="2:5" ht="50.1" customHeight="1">
      <c r="B9658" s="87">
        <v>25868</v>
      </c>
      <c r="C9658" s="105" t="s">
        <v>19709</v>
      </c>
      <c r="D9658" s="87" t="s">
        <v>16555</v>
      </c>
      <c r="E9658" s="103">
        <v>9.49</v>
      </c>
    </row>
    <row r="9659" spans="2:5" ht="50.1" customHeight="1">
      <c r="B9659" s="87">
        <v>25869</v>
      </c>
      <c r="C9659" s="105" t="s">
        <v>19710</v>
      </c>
      <c r="D9659" s="87" t="s">
        <v>16555</v>
      </c>
      <c r="E9659" s="103">
        <v>13.39</v>
      </c>
    </row>
    <row r="9660" spans="2:5" ht="50.1" customHeight="1">
      <c r="B9660" s="100">
        <v>25870</v>
      </c>
      <c r="C9660" s="105" t="s">
        <v>19711</v>
      </c>
      <c r="D9660" s="87" t="s">
        <v>16555</v>
      </c>
      <c r="E9660" s="103">
        <v>15.18</v>
      </c>
    </row>
    <row r="9661" spans="2:5" ht="50.1" customHeight="1">
      <c r="B9661" s="100">
        <v>25871</v>
      </c>
      <c r="C9661" s="105" t="s">
        <v>19712</v>
      </c>
      <c r="D9661" s="87" t="s">
        <v>16555</v>
      </c>
      <c r="E9661" s="103">
        <v>18.64</v>
      </c>
    </row>
    <row r="9662" spans="2:5" ht="50.1" customHeight="1">
      <c r="B9662" s="100">
        <v>25867</v>
      </c>
      <c r="C9662" s="105" t="s">
        <v>19713</v>
      </c>
      <c r="D9662" s="87" t="s">
        <v>16555</v>
      </c>
      <c r="E9662" s="103">
        <v>27.6</v>
      </c>
    </row>
    <row r="9663" spans="2:5" ht="50.1" customHeight="1">
      <c r="B9663" s="100">
        <v>25872</v>
      </c>
      <c r="C9663" s="105" t="s">
        <v>19714</v>
      </c>
      <c r="D9663" s="87" t="s">
        <v>16555</v>
      </c>
      <c r="E9663" s="103">
        <v>37.29</v>
      </c>
    </row>
    <row r="9664" spans="2:5" ht="50.1" customHeight="1">
      <c r="B9664" s="100">
        <v>25873</v>
      </c>
      <c r="C9664" s="105" t="s">
        <v>19715</v>
      </c>
      <c r="D9664" s="87" t="s">
        <v>16555</v>
      </c>
      <c r="E9664" s="103">
        <v>46.52</v>
      </c>
    </row>
    <row r="9665" spans="2:5" ht="50.1" customHeight="1">
      <c r="B9665" s="100">
        <v>40637</v>
      </c>
      <c r="C9665" s="105" t="s">
        <v>19716</v>
      </c>
      <c r="D9665" s="87" t="s">
        <v>16560</v>
      </c>
      <c r="E9665" s="103">
        <v>505925.24</v>
      </c>
    </row>
    <row r="9666" spans="2:5" ht="50.1" customHeight="1">
      <c r="B9666" s="100">
        <v>13836</v>
      </c>
      <c r="C9666" s="105" t="s">
        <v>19717</v>
      </c>
      <c r="D9666" s="87" t="s">
        <v>16560</v>
      </c>
      <c r="E9666" s="103">
        <v>78291.97</v>
      </c>
    </row>
    <row r="9667" spans="2:5" ht="50.1" customHeight="1">
      <c r="B9667" s="100">
        <v>14534</v>
      </c>
      <c r="C9667" s="105" t="s">
        <v>19718</v>
      </c>
      <c r="D9667" s="87" t="s">
        <v>16560</v>
      </c>
      <c r="E9667" s="103">
        <v>32775.089999999997</v>
      </c>
    </row>
    <row r="9668" spans="2:5" ht="50.1" customHeight="1">
      <c r="B9668" s="100">
        <v>14619</v>
      </c>
      <c r="C9668" s="105" t="s">
        <v>19719</v>
      </c>
      <c r="D9668" s="87" t="s">
        <v>16560</v>
      </c>
      <c r="E9668" s="103">
        <v>9956.1200000000008</v>
      </c>
    </row>
    <row r="9669" spans="2:5" ht="50.1" customHeight="1">
      <c r="B9669" s="100">
        <v>14535</v>
      </c>
      <c r="C9669" s="105" t="s">
        <v>19720</v>
      </c>
      <c r="D9669" s="87" t="s">
        <v>16560</v>
      </c>
      <c r="E9669" s="103">
        <v>325295.92</v>
      </c>
    </row>
    <row r="9670" spans="2:5" ht="50.1" customHeight="1">
      <c r="B9670" s="100">
        <v>39813</v>
      </c>
      <c r="C9670" s="105" t="s">
        <v>22433</v>
      </c>
      <c r="D9670" s="87" t="s">
        <v>16560</v>
      </c>
      <c r="E9670" s="103">
        <v>17291.87</v>
      </c>
    </row>
    <row r="9671" spans="2:5" ht="50.1" customHeight="1">
      <c r="B9671" s="100">
        <v>40403</v>
      </c>
      <c r="C9671" s="105" t="s">
        <v>19721</v>
      </c>
      <c r="D9671" s="87" t="s">
        <v>16560</v>
      </c>
      <c r="E9671" s="103">
        <v>594.27</v>
      </c>
    </row>
    <row r="9672" spans="2:5" ht="50.1" customHeight="1">
      <c r="B9672" s="100">
        <v>12868</v>
      </c>
      <c r="C9672" s="105" t="s">
        <v>19722</v>
      </c>
      <c r="D9672" s="87" t="s">
        <v>16557</v>
      </c>
      <c r="E9672" s="103">
        <v>14.83</v>
      </c>
    </row>
    <row r="9673" spans="2:5" ht="50.1" customHeight="1">
      <c r="B9673" s="100">
        <v>40916</v>
      </c>
      <c r="C9673" s="105" t="s">
        <v>19723</v>
      </c>
      <c r="D9673" s="87" t="s">
        <v>16746</v>
      </c>
      <c r="E9673" s="103">
        <v>2625.35</v>
      </c>
    </row>
    <row r="9674" spans="2:5" ht="50.1" customHeight="1">
      <c r="B9674" s="100">
        <v>4755</v>
      </c>
      <c r="C9674" s="105" t="s">
        <v>19724</v>
      </c>
      <c r="D9674" s="87" t="s">
        <v>16557</v>
      </c>
      <c r="E9674" s="103">
        <v>14.81</v>
      </c>
    </row>
    <row r="9675" spans="2:5" ht="50.1" customHeight="1">
      <c r="B9675" s="100">
        <v>41067</v>
      </c>
      <c r="C9675" s="105" t="s">
        <v>19725</v>
      </c>
      <c r="D9675" s="87" t="s">
        <v>16746</v>
      </c>
      <c r="E9675" s="103">
        <v>2624.4</v>
      </c>
    </row>
    <row r="9676" spans="2:5" ht="50.1" customHeight="1">
      <c r="B9676" s="100">
        <v>38463</v>
      </c>
      <c r="C9676" s="105" t="s">
        <v>19726</v>
      </c>
      <c r="D9676" s="87" t="s">
        <v>16560</v>
      </c>
      <c r="E9676" s="103">
        <v>16</v>
      </c>
    </row>
    <row r="9677" spans="2:5" ht="50.1" customHeight="1">
      <c r="B9677" s="100">
        <v>40703</v>
      </c>
      <c r="C9677" s="105" t="s">
        <v>19727</v>
      </c>
      <c r="D9677" s="87" t="s">
        <v>16560</v>
      </c>
      <c r="E9677" s="103">
        <v>5400</v>
      </c>
    </row>
    <row r="9678" spans="2:5" ht="50.1" customHeight="1">
      <c r="B9678" s="100">
        <v>14531</v>
      </c>
      <c r="C9678" s="105" t="s">
        <v>19728</v>
      </c>
      <c r="D9678" s="87" t="s">
        <v>16560</v>
      </c>
      <c r="E9678" s="103">
        <v>10067.629999999999</v>
      </c>
    </row>
    <row r="9679" spans="2:5" ht="50.1" customHeight="1">
      <c r="B9679" s="100">
        <v>36533</v>
      </c>
      <c r="C9679" s="105" t="s">
        <v>19729</v>
      </c>
      <c r="D9679" s="87" t="s">
        <v>16560</v>
      </c>
      <c r="E9679" s="103">
        <v>11585.27</v>
      </c>
    </row>
    <row r="9680" spans="2:5" ht="50.1" customHeight="1">
      <c r="B9680" s="100">
        <v>11616</v>
      </c>
      <c r="C9680" s="105" t="s">
        <v>19730</v>
      </c>
      <c r="D9680" s="87" t="s">
        <v>16560</v>
      </c>
      <c r="E9680" s="103">
        <v>10942.12</v>
      </c>
    </row>
    <row r="9681" spans="2:5" ht="50.1" customHeight="1">
      <c r="B9681" s="100">
        <v>41898</v>
      </c>
      <c r="C9681" s="105" t="s">
        <v>19731</v>
      </c>
      <c r="D9681" s="87" t="s">
        <v>16560</v>
      </c>
      <c r="E9681" s="103">
        <v>12311.37</v>
      </c>
    </row>
    <row r="9682" spans="2:5" ht="50.1" customHeight="1">
      <c r="B9682" s="100">
        <v>13447</v>
      </c>
      <c r="C9682" s="105" t="s">
        <v>19732</v>
      </c>
      <c r="D9682" s="87" t="s">
        <v>16560</v>
      </c>
      <c r="E9682" s="103">
        <v>22653.77</v>
      </c>
    </row>
    <row r="9683" spans="2:5" ht="50.1" customHeight="1">
      <c r="B9683" s="100">
        <v>14529</v>
      </c>
      <c r="C9683" s="105" t="s">
        <v>19733</v>
      </c>
      <c r="D9683" s="87" t="s">
        <v>16560</v>
      </c>
      <c r="E9683" s="103">
        <v>12669.68</v>
      </c>
    </row>
    <row r="9684" spans="2:5" ht="50.1" customHeight="1">
      <c r="B9684" s="100">
        <v>10747</v>
      </c>
      <c r="C9684" s="105" t="s">
        <v>19734</v>
      </c>
      <c r="D9684" s="87" t="s">
        <v>16560</v>
      </c>
      <c r="E9684" s="103">
        <v>12430.89</v>
      </c>
    </row>
    <row r="9685" spans="2:5" ht="50.1" customHeight="1">
      <c r="B9685" s="100">
        <v>36141</v>
      </c>
      <c r="C9685" s="105" t="s">
        <v>19735</v>
      </c>
      <c r="D9685" s="87" t="s">
        <v>16560</v>
      </c>
      <c r="E9685" s="103">
        <v>30.64</v>
      </c>
    </row>
    <row r="9686" spans="2:5" ht="50.1" customHeight="1">
      <c r="B9686" s="100">
        <v>4053</v>
      </c>
      <c r="C9686" s="105" t="s">
        <v>19736</v>
      </c>
      <c r="D9686" s="87" t="s">
        <v>6338</v>
      </c>
      <c r="E9686" s="103">
        <v>53.1</v>
      </c>
    </row>
    <row r="9687" spans="2:5" ht="50.1" customHeight="1">
      <c r="B9687" s="100">
        <v>4052</v>
      </c>
      <c r="C9687" s="105" t="s">
        <v>19737</v>
      </c>
      <c r="D9687" s="87" t="s">
        <v>6334</v>
      </c>
      <c r="E9687" s="103">
        <v>108.3</v>
      </c>
    </row>
    <row r="9688" spans="2:5" ht="50.1" customHeight="1">
      <c r="B9688" s="100">
        <v>4056</v>
      </c>
      <c r="C9688" s="105" t="s">
        <v>19738</v>
      </c>
      <c r="D9688" s="87" t="s">
        <v>6338</v>
      </c>
      <c r="E9688" s="103">
        <v>27.92</v>
      </c>
    </row>
    <row r="9689" spans="2:5" ht="50.1" customHeight="1">
      <c r="B9689" s="100">
        <v>4051</v>
      </c>
      <c r="C9689" s="105" t="s">
        <v>19739</v>
      </c>
      <c r="D9689" s="87" t="s">
        <v>6334</v>
      </c>
      <c r="E9689" s="103">
        <v>69.7</v>
      </c>
    </row>
    <row r="9690" spans="2:5" ht="50.1" customHeight="1">
      <c r="B9690" s="100">
        <v>4048</v>
      </c>
      <c r="C9690" s="105" t="s">
        <v>19739</v>
      </c>
      <c r="D9690" s="87" t="s">
        <v>6333</v>
      </c>
      <c r="E9690" s="103">
        <v>3.87</v>
      </c>
    </row>
    <row r="9691" spans="2:5" ht="50.1" customHeight="1">
      <c r="B9691" s="100">
        <v>4047</v>
      </c>
      <c r="C9691" s="105" t="s">
        <v>19739</v>
      </c>
      <c r="D9691" s="87" t="s">
        <v>6338</v>
      </c>
      <c r="E9691" s="103">
        <v>13.94</v>
      </c>
    </row>
    <row r="9692" spans="2:5" ht="50.1" customHeight="1">
      <c r="B9692" s="100">
        <v>39434</v>
      </c>
      <c r="C9692" s="105" t="s">
        <v>19740</v>
      </c>
      <c r="D9692" s="87" t="s">
        <v>16617</v>
      </c>
      <c r="E9692" s="103">
        <v>3.96</v>
      </c>
    </row>
    <row r="9693" spans="2:5" ht="50.1" customHeight="1">
      <c r="B9693" s="100">
        <v>39433</v>
      </c>
      <c r="C9693" s="105" t="s">
        <v>19741</v>
      </c>
      <c r="D9693" s="87" t="s">
        <v>16617</v>
      </c>
      <c r="E9693" s="103">
        <v>2.84</v>
      </c>
    </row>
    <row r="9694" spans="2:5" ht="50.1" customHeight="1">
      <c r="B9694" s="100">
        <v>4049</v>
      </c>
      <c r="C9694" s="105" t="s">
        <v>19742</v>
      </c>
      <c r="D9694" s="87" t="s">
        <v>6333</v>
      </c>
      <c r="E9694" s="103">
        <v>43.67</v>
      </c>
    </row>
    <row r="9695" spans="2:5" ht="50.1" customHeight="1">
      <c r="B9695" s="87">
        <v>38120</v>
      </c>
      <c r="C9695" s="105" t="s">
        <v>19743</v>
      </c>
      <c r="D9695" s="87" t="s">
        <v>16617</v>
      </c>
      <c r="E9695" s="103">
        <v>96.57</v>
      </c>
    </row>
    <row r="9696" spans="2:5" ht="50.1" customHeight="1">
      <c r="B9696" s="100">
        <v>38877</v>
      </c>
      <c r="C9696" s="105" t="s">
        <v>19744</v>
      </c>
      <c r="D9696" s="87" t="s">
        <v>16617</v>
      </c>
      <c r="E9696" s="103">
        <v>5.34</v>
      </c>
    </row>
    <row r="9697" spans="2:5" ht="50.1" customHeight="1">
      <c r="B9697" s="100">
        <v>34546</v>
      </c>
      <c r="C9697" s="105" t="s">
        <v>19745</v>
      </c>
      <c r="D9697" s="87" t="s">
        <v>16617</v>
      </c>
      <c r="E9697" s="103">
        <v>5.38</v>
      </c>
    </row>
    <row r="9698" spans="2:5" ht="50.1" customHeight="1">
      <c r="B9698" s="100">
        <v>10498</v>
      </c>
      <c r="C9698" s="105" t="s">
        <v>19746</v>
      </c>
      <c r="D9698" s="87" t="s">
        <v>16617</v>
      </c>
      <c r="E9698" s="103">
        <v>5.25</v>
      </c>
    </row>
    <row r="9699" spans="2:5" ht="50.1" customHeight="1">
      <c r="B9699" s="100">
        <v>4823</v>
      </c>
      <c r="C9699" s="105" t="s">
        <v>19747</v>
      </c>
      <c r="D9699" s="87" t="s">
        <v>16617</v>
      </c>
      <c r="E9699" s="103">
        <v>28.46</v>
      </c>
    </row>
    <row r="9700" spans="2:5" ht="50.1" customHeight="1">
      <c r="B9700" s="100">
        <v>12357</v>
      </c>
      <c r="C9700" s="105" t="s">
        <v>19748</v>
      </c>
      <c r="D9700" s="87" t="s">
        <v>16560</v>
      </c>
      <c r="E9700" s="103">
        <v>122.34</v>
      </c>
    </row>
    <row r="9701" spans="2:5" ht="50.1" customHeight="1">
      <c r="B9701" s="100">
        <v>12358</v>
      </c>
      <c r="C9701" s="105" t="s">
        <v>19749</v>
      </c>
      <c r="D9701" s="87" t="s">
        <v>16560</v>
      </c>
      <c r="E9701" s="103">
        <v>137.61000000000001</v>
      </c>
    </row>
    <row r="9702" spans="2:5" ht="50.1" customHeight="1">
      <c r="B9702" s="100">
        <v>11079</v>
      </c>
      <c r="C9702" s="105" t="s">
        <v>19750</v>
      </c>
      <c r="D9702" s="87" t="s">
        <v>16742</v>
      </c>
      <c r="E9702" s="103">
        <v>873.57</v>
      </c>
    </row>
    <row r="9703" spans="2:5" ht="50.1" customHeight="1">
      <c r="B9703" s="100">
        <v>11082</v>
      </c>
      <c r="C9703" s="105" t="s">
        <v>19751</v>
      </c>
      <c r="D9703" s="87" t="s">
        <v>16742</v>
      </c>
      <c r="E9703" s="103">
        <v>891.25</v>
      </c>
    </row>
    <row r="9704" spans="2:5" ht="50.1" customHeight="1">
      <c r="B9704" s="100">
        <v>4058</v>
      </c>
      <c r="C9704" s="105" t="s">
        <v>19752</v>
      </c>
      <c r="D9704" s="87" t="s">
        <v>16557</v>
      </c>
      <c r="E9704" s="103">
        <v>20.27</v>
      </c>
    </row>
    <row r="9705" spans="2:5" ht="50.1" customHeight="1">
      <c r="B9705" s="100">
        <v>40974</v>
      </c>
      <c r="C9705" s="105" t="s">
        <v>19753</v>
      </c>
      <c r="D9705" s="87" t="s">
        <v>16746</v>
      </c>
      <c r="E9705" s="103">
        <v>3589.56</v>
      </c>
    </row>
    <row r="9706" spans="2:5" ht="50.1" customHeight="1">
      <c r="B9706" s="100">
        <v>34794</v>
      </c>
      <c r="C9706" s="105" t="s">
        <v>19754</v>
      </c>
      <c r="D9706" s="87" t="s">
        <v>16557</v>
      </c>
      <c r="E9706" s="103">
        <v>15.19</v>
      </c>
    </row>
    <row r="9707" spans="2:5" ht="50.1" customHeight="1">
      <c r="B9707" s="100">
        <v>40925</v>
      </c>
      <c r="C9707" s="105" t="s">
        <v>19755</v>
      </c>
      <c r="D9707" s="87" t="s">
        <v>16746</v>
      </c>
      <c r="E9707" s="103">
        <v>2689.77</v>
      </c>
    </row>
    <row r="9708" spans="2:5" ht="50.1" customHeight="1">
      <c r="B9708" s="100">
        <v>13741</v>
      </c>
      <c r="C9708" s="105" t="s">
        <v>19756</v>
      </c>
      <c r="D9708" s="87" t="s">
        <v>16560</v>
      </c>
      <c r="E9708" s="103">
        <v>2169.11</v>
      </c>
    </row>
    <row r="9709" spans="2:5" ht="50.1" customHeight="1">
      <c r="B9709" s="100">
        <v>3288</v>
      </c>
      <c r="C9709" s="105" t="s">
        <v>19757</v>
      </c>
      <c r="D9709" s="87" t="s">
        <v>16566</v>
      </c>
      <c r="E9709" s="103">
        <v>3.8</v>
      </c>
    </row>
    <row r="9710" spans="2:5" ht="50.1" customHeight="1">
      <c r="B9710" s="100">
        <v>13587</v>
      </c>
      <c r="C9710" s="105" t="s">
        <v>19758</v>
      </c>
      <c r="D9710" s="87" t="s">
        <v>16566</v>
      </c>
      <c r="E9710" s="103">
        <v>2.29</v>
      </c>
    </row>
    <row r="9711" spans="2:5" ht="50.1" customHeight="1">
      <c r="B9711" s="100">
        <v>38598</v>
      </c>
      <c r="C9711" s="105" t="s">
        <v>19759</v>
      </c>
      <c r="D9711" s="87" t="s">
        <v>16560</v>
      </c>
      <c r="E9711" s="103">
        <v>1.64</v>
      </c>
    </row>
    <row r="9712" spans="2:5" ht="50.1" customHeight="1">
      <c r="B9712" s="100">
        <v>38595</v>
      </c>
      <c r="C9712" s="105" t="s">
        <v>19760</v>
      </c>
      <c r="D9712" s="87" t="s">
        <v>16560</v>
      </c>
      <c r="E9712" s="103">
        <v>1.1299999999999999</v>
      </c>
    </row>
    <row r="9713" spans="2:5" ht="50.1" customHeight="1">
      <c r="B9713" s="100">
        <v>38592</v>
      </c>
      <c r="C9713" s="105" t="s">
        <v>19761</v>
      </c>
      <c r="D9713" s="87" t="s">
        <v>16560</v>
      </c>
      <c r="E9713" s="103">
        <v>1.48</v>
      </c>
    </row>
    <row r="9714" spans="2:5" ht="50.1" customHeight="1">
      <c r="B9714" s="100">
        <v>38588</v>
      </c>
      <c r="C9714" s="105" t="s">
        <v>19762</v>
      </c>
      <c r="D9714" s="87" t="s">
        <v>16560</v>
      </c>
      <c r="E9714" s="103">
        <v>0.93</v>
      </c>
    </row>
    <row r="9715" spans="2:5" ht="50.1" customHeight="1">
      <c r="B9715" s="100">
        <v>38593</v>
      </c>
      <c r="C9715" s="105" t="s">
        <v>19763</v>
      </c>
      <c r="D9715" s="87" t="s">
        <v>16560</v>
      </c>
      <c r="E9715" s="103">
        <v>1.59</v>
      </c>
    </row>
    <row r="9716" spans="2:5" ht="50.1" customHeight="1">
      <c r="B9716" s="100">
        <v>38589</v>
      </c>
      <c r="C9716" s="105" t="s">
        <v>19764</v>
      </c>
      <c r="D9716" s="87" t="s">
        <v>16560</v>
      </c>
      <c r="E9716" s="103">
        <v>1.1299999999999999</v>
      </c>
    </row>
    <row r="9717" spans="2:5" ht="50.1" customHeight="1">
      <c r="B9717" s="100">
        <v>38594</v>
      </c>
      <c r="C9717" s="105" t="s">
        <v>19765</v>
      </c>
      <c r="D9717" s="87" t="s">
        <v>16560</v>
      </c>
      <c r="E9717" s="103">
        <v>2.36</v>
      </c>
    </row>
    <row r="9718" spans="2:5" ht="50.1" customHeight="1">
      <c r="B9718" s="100">
        <v>34787</v>
      </c>
      <c r="C9718" s="105" t="s">
        <v>19766</v>
      </c>
      <c r="D9718" s="87" t="s">
        <v>16560</v>
      </c>
      <c r="E9718" s="103">
        <v>0.78</v>
      </c>
    </row>
    <row r="9719" spans="2:5" ht="50.1" customHeight="1">
      <c r="B9719" s="100">
        <v>34788</v>
      </c>
      <c r="C9719" s="105" t="s">
        <v>19767</v>
      </c>
      <c r="D9719" s="87" t="s">
        <v>16560</v>
      </c>
      <c r="E9719" s="103">
        <v>0.78</v>
      </c>
    </row>
    <row r="9720" spans="2:5" ht="50.1" customHeight="1">
      <c r="B9720" s="100">
        <v>34784</v>
      </c>
      <c r="C9720" s="105" t="s">
        <v>19768</v>
      </c>
      <c r="D9720" s="87" t="s">
        <v>16560</v>
      </c>
      <c r="E9720" s="103">
        <v>0.86</v>
      </c>
    </row>
    <row r="9721" spans="2:5" ht="50.1" customHeight="1">
      <c r="B9721" s="100">
        <v>34781</v>
      </c>
      <c r="C9721" s="105" t="s">
        <v>19769</v>
      </c>
      <c r="D9721" s="87" t="s">
        <v>16560</v>
      </c>
      <c r="E9721" s="103">
        <v>0.97</v>
      </c>
    </row>
    <row r="9722" spans="2:5" ht="50.1" customHeight="1">
      <c r="B9722" s="100">
        <v>34773</v>
      </c>
      <c r="C9722" s="105" t="s">
        <v>19770</v>
      </c>
      <c r="D9722" s="87" t="s">
        <v>16560</v>
      </c>
      <c r="E9722" s="103">
        <v>1.18</v>
      </c>
    </row>
    <row r="9723" spans="2:5" ht="50.1" customHeight="1">
      <c r="B9723" s="100">
        <v>34769</v>
      </c>
      <c r="C9723" s="105" t="s">
        <v>19771</v>
      </c>
      <c r="D9723" s="87" t="s">
        <v>16560</v>
      </c>
      <c r="E9723" s="103">
        <v>1.36</v>
      </c>
    </row>
    <row r="9724" spans="2:5" ht="50.1" customHeight="1">
      <c r="B9724" s="100">
        <v>34763</v>
      </c>
      <c r="C9724" s="105" t="s">
        <v>19772</v>
      </c>
      <c r="D9724" s="87" t="s">
        <v>16560</v>
      </c>
      <c r="E9724" s="103">
        <v>0.79</v>
      </c>
    </row>
    <row r="9725" spans="2:5" ht="50.1" customHeight="1">
      <c r="B9725" s="100">
        <v>34774</v>
      </c>
      <c r="C9725" s="105" t="s">
        <v>19773</v>
      </c>
      <c r="D9725" s="87" t="s">
        <v>16560</v>
      </c>
      <c r="E9725" s="103">
        <v>1.05</v>
      </c>
    </row>
    <row r="9726" spans="2:5" ht="50.1" customHeight="1">
      <c r="B9726" s="100">
        <v>34771</v>
      </c>
      <c r="C9726" s="105" t="s">
        <v>19774</v>
      </c>
      <c r="D9726" s="87" t="s">
        <v>16560</v>
      </c>
      <c r="E9726" s="103">
        <v>1.21</v>
      </c>
    </row>
    <row r="9727" spans="2:5" ht="50.1" customHeight="1">
      <c r="B9727" s="100">
        <v>34764</v>
      </c>
      <c r="C9727" s="105" t="s">
        <v>19775</v>
      </c>
      <c r="D9727" s="87" t="s">
        <v>16560</v>
      </c>
      <c r="E9727" s="103">
        <v>0.74</v>
      </c>
    </row>
    <row r="9728" spans="2:5" ht="50.1" customHeight="1">
      <c r="B9728" s="100">
        <v>4062</v>
      </c>
      <c r="C9728" s="105" t="s">
        <v>19776</v>
      </c>
      <c r="D9728" s="87" t="s">
        <v>16560</v>
      </c>
      <c r="E9728" s="103">
        <v>18.05</v>
      </c>
    </row>
    <row r="9729" spans="2:5" ht="50.1" customHeight="1">
      <c r="B9729" s="100">
        <v>4059</v>
      </c>
      <c r="C9729" s="105" t="s">
        <v>19777</v>
      </c>
      <c r="D9729" s="87" t="s">
        <v>16566</v>
      </c>
      <c r="E9729" s="103">
        <v>21.88</v>
      </c>
    </row>
    <row r="9730" spans="2:5" ht="50.1" customHeight="1">
      <c r="B9730" s="100">
        <v>4061</v>
      </c>
      <c r="C9730" s="105" t="s">
        <v>19778</v>
      </c>
      <c r="D9730" s="87" t="s">
        <v>16560</v>
      </c>
      <c r="E9730" s="103">
        <v>17.5</v>
      </c>
    </row>
    <row r="9731" spans="2:5" ht="50.1" customHeight="1">
      <c r="B9731" s="100">
        <v>10608</v>
      </c>
      <c r="C9731" s="105" t="s">
        <v>19779</v>
      </c>
      <c r="D9731" s="87" t="s">
        <v>16560</v>
      </c>
      <c r="E9731" s="103">
        <v>11200</v>
      </c>
    </row>
    <row r="9732" spans="2:5" ht="50.1" customHeight="1">
      <c r="B9732" s="100">
        <v>4069</v>
      </c>
      <c r="C9732" s="105" t="s">
        <v>19780</v>
      </c>
      <c r="D9732" s="87" t="s">
        <v>16557</v>
      </c>
      <c r="E9732" s="103">
        <v>42.52</v>
      </c>
    </row>
    <row r="9733" spans="2:5" ht="50.1" customHeight="1">
      <c r="B9733" s="100">
        <v>40819</v>
      </c>
      <c r="C9733" s="105" t="s">
        <v>19781</v>
      </c>
      <c r="D9733" s="87" t="s">
        <v>16746</v>
      </c>
      <c r="E9733" s="103">
        <v>7523.94</v>
      </c>
    </row>
    <row r="9734" spans="2:5" ht="50.1" customHeight="1">
      <c r="B9734" s="100">
        <v>34361</v>
      </c>
      <c r="C9734" s="105" t="s">
        <v>19782</v>
      </c>
      <c r="D9734" s="87" t="s">
        <v>16617</v>
      </c>
      <c r="E9734" s="103">
        <v>1.56</v>
      </c>
    </row>
    <row r="9735" spans="2:5" ht="50.1" customHeight="1">
      <c r="B9735" s="100">
        <v>36512</v>
      </c>
      <c r="C9735" s="105" t="s">
        <v>19783</v>
      </c>
      <c r="D9735" s="87" t="s">
        <v>16560</v>
      </c>
      <c r="E9735" s="103">
        <v>11042.27</v>
      </c>
    </row>
    <row r="9736" spans="2:5" ht="50.1" customHeight="1">
      <c r="B9736" s="100">
        <v>25972</v>
      </c>
      <c r="C9736" s="105" t="s">
        <v>19784</v>
      </c>
      <c r="D9736" s="87" t="s">
        <v>16617</v>
      </c>
      <c r="E9736" s="103">
        <v>6.88</v>
      </c>
    </row>
    <row r="9737" spans="2:5" ht="50.1" customHeight="1">
      <c r="B9737" s="100">
        <v>25973</v>
      </c>
      <c r="C9737" s="105" t="s">
        <v>19785</v>
      </c>
      <c r="D9737" s="87" t="s">
        <v>16617</v>
      </c>
      <c r="E9737" s="103">
        <v>6.88</v>
      </c>
    </row>
    <row r="9738" spans="2:5" ht="50.1" customHeight="1">
      <c r="B9738" s="100">
        <v>11697</v>
      </c>
      <c r="C9738" s="105" t="s">
        <v>19786</v>
      </c>
      <c r="D9738" s="87" t="s">
        <v>16560</v>
      </c>
      <c r="E9738" s="103">
        <v>445.62</v>
      </c>
    </row>
    <row r="9739" spans="2:5" ht="50.1" customHeight="1">
      <c r="B9739" s="100">
        <v>11698</v>
      </c>
      <c r="C9739" s="105" t="s">
        <v>19787</v>
      </c>
      <c r="D9739" s="87" t="s">
        <v>16560</v>
      </c>
      <c r="E9739" s="103">
        <v>531.6</v>
      </c>
    </row>
    <row r="9740" spans="2:5" ht="50.1" customHeight="1">
      <c r="B9740" s="100">
        <v>11699</v>
      </c>
      <c r="C9740" s="105" t="s">
        <v>19788</v>
      </c>
      <c r="D9740" s="87" t="s">
        <v>16560</v>
      </c>
      <c r="E9740" s="103">
        <v>587.54</v>
      </c>
    </row>
    <row r="9741" spans="2:5" ht="50.1" customHeight="1">
      <c r="B9741" s="100">
        <v>10432</v>
      </c>
      <c r="C9741" s="105" t="s">
        <v>19789</v>
      </c>
      <c r="D9741" s="87" t="s">
        <v>16560</v>
      </c>
      <c r="E9741" s="103">
        <v>261.20999999999998</v>
      </c>
    </row>
    <row r="9742" spans="2:5" ht="50.1" customHeight="1">
      <c r="B9742" s="100">
        <v>10430</v>
      </c>
      <c r="C9742" s="105" t="s">
        <v>19790</v>
      </c>
      <c r="D9742" s="87" t="s">
        <v>16560</v>
      </c>
      <c r="E9742" s="103">
        <v>281.31</v>
      </c>
    </row>
    <row r="9743" spans="2:5" ht="50.1" customHeight="1">
      <c r="B9743" s="100">
        <v>37514</v>
      </c>
      <c r="C9743" s="105" t="s">
        <v>19791</v>
      </c>
      <c r="D9743" s="87" t="s">
        <v>16560</v>
      </c>
      <c r="E9743" s="103">
        <v>169000</v>
      </c>
    </row>
    <row r="9744" spans="2:5" ht="50.1" customHeight="1">
      <c r="B9744" s="100">
        <v>37519</v>
      </c>
      <c r="C9744" s="105" t="s">
        <v>19792</v>
      </c>
      <c r="D9744" s="87" t="s">
        <v>16560</v>
      </c>
      <c r="E9744" s="103">
        <v>260816.58</v>
      </c>
    </row>
    <row r="9745" spans="2:5" ht="50.1" customHeight="1">
      <c r="B9745" s="100">
        <v>37520</v>
      </c>
      <c r="C9745" s="105" t="s">
        <v>19793</v>
      </c>
      <c r="D9745" s="87" t="s">
        <v>16560</v>
      </c>
      <c r="E9745" s="103">
        <v>256540.9</v>
      </c>
    </row>
    <row r="9746" spans="2:5" ht="50.1" customHeight="1">
      <c r="B9746" s="100">
        <v>37521</v>
      </c>
      <c r="C9746" s="105" t="s">
        <v>19794</v>
      </c>
      <c r="D9746" s="87" t="s">
        <v>16560</v>
      </c>
      <c r="E9746" s="103">
        <v>312979.90000000002</v>
      </c>
    </row>
    <row r="9747" spans="2:5" ht="50.1" customHeight="1">
      <c r="B9747" s="100">
        <v>37522</v>
      </c>
      <c r="C9747" s="105" t="s">
        <v>19795</v>
      </c>
      <c r="D9747" s="87" t="s">
        <v>16560</v>
      </c>
      <c r="E9747" s="103">
        <v>322396.14</v>
      </c>
    </row>
    <row r="9748" spans="2:5" ht="50.1" customHeight="1">
      <c r="B9748" s="100">
        <v>21109</v>
      </c>
      <c r="C9748" s="105" t="s">
        <v>19796</v>
      </c>
      <c r="D9748" s="87" t="s">
        <v>16560</v>
      </c>
      <c r="E9748" s="103">
        <v>64.98</v>
      </c>
    </row>
    <row r="9749" spans="2:5" ht="50.1" customHeight="1">
      <c r="B9749" s="100">
        <v>36800</v>
      </c>
      <c r="C9749" s="105" t="s">
        <v>19797</v>
      </c>
      <c r="D9749" s="87" t="s">
        <v>16560</v>
      </c>
      <c r="E9749" s="103">
        <v>60.83</v>
      </c>
    </row>
    <row r="9750" spans="2:5" ht="50.1" customHeight="1">
      <c r="B9750" s="100">
        <v>11769</v>
      </c>
      <c r="C9750" s="105" t="s">
        <v>19798</v>
      </c>
      <c r="D9750" s="87" t="s">
        <v>16560</v>
      </c>
      <c r="E9750" s="103">
        <v>149.08000000000001</v>
      </c>
    </row>
    <row r="9751" spans="2:5" ht="50.1" customHeight="1">
      <c r="B9751" s="100">
        <v>36793</v>
      </c>
      <c r="C9751" s="105" t="s">
        <v>19799</v>
      </c>
      <c r="D9751" s="87" t="s">
        <v>16560</v>
      </c>
      <c r="E9751" s="103">
        <v>241.36</v>
      </c>
    </row>
    <row r="9752" spans="2:5" ht="50.1" customHeight="1">
      <c r="B9752" s="100">
        <v>37546</v>
      </c>
      <c r="C9752" s="105" t="s">
        <v>19800</v>
      </c>
      <c r="D9752" s="87" t="s">
        <v>16560</v>
      </c>
      <c r="E9752" s="103">
        <v>7392.61</v>
      </c>
    </row>
    <row r="9753" spans="2:5" ht="50.1" customHeight="1">
      <c r="B9753" s="100">
        <v>37544</v>
      </c>
      <c r="C9753" s="105" t="s">
        <v>19801</v>
      </c>
      <c r="D9753" s="87" t="s">
        <v>16560</v>
      </c>
      <c r="E9753" s="103">
        <v>7818.93</v>
      </c>
    </row>
    <row r="9754" spans="2:5" ht="50.1" customHeight="1">
      <c r="B9754" s="100">
        <v>37545</v>
      </c>
      <c r="C9754" s="105" t="s">
        <v>19802</v>
      </c>
      <c r="D9754" s="87" t="s">
        <v>16560</v>
      </c>
      <c r="E9754" s="103">
        <v>9303.4699999999993</v>
      </c>
    </row>
    <row r="9755" spans="2:5" ht="50.1" customHeight="1">
      <c r="B9755" s="100">
        <v>11771</v>
      </c>
      <c r="C9755" s="105" t="s">
        <v>19803</v>
      </c>
      <c r="D9755" s="87" t="s">
        <v>16560</v>
      </c>
      <c r="E9755" s="103">
        <v>184.91</v>
      </c>
    </row>
    <row r="9756" spans="2:5" ht="50.1" customHeight="1">
      <c r="B9756" s="100">
        <v>39919</v>
      </c>
      <c r="C9756" s="105" t="s">
        <v>19804</v>
      </c>
      <c r="D9756" s="87" t="s">
        <v>16560</v>
      </c>
      <c r="E9756" s="103">
        <v>37004.11</v>
      </c>
    </row>
    <row r="9757" spans="2:5" ht="50.1" customHeight="1">
      <c r="B9757" s="100">
        <v>38385</v>
      </c>
      <c r="C9757" s="105" t="s">
        <v>19805</v>
      </c>
      <c r="D9757" s="87" t="s">
        <v>16560</v>
      </c>
      <c r="E9757" s="103">
        <v>35.590000000000003</v>
      </c>
    </row>
    <row r="9758" spans="2:5" ht="50.1" customHeight="1">
      <c r="B9758" s="100">
        <v>37587</v>
      </c>
      <c r="C9758" s="105" t="s">
        <v>19806</v>
      </c>
      <c r="D9758" s="87" t="s">
        <v>16560</v>
      </c>
      <c r="E9758" s="103">
        <v>168.19</v>
      </c>
    </row>
    <row r="9759" spans="2:5" ht="50.1" customHeight="1">
      <c r="B9759" s="100">
        <v>11571</v>
      </c>
      <c r="C9759" s="105" t="s">
        <v>19807</v>
      </c>
      <c r="D9759" s="87" t="s">
        <v>16560</v>
      </c>
      <c r="E9759" s="103">
        <v>163.71</v>
      </c>
    </row>
    <row r="9760" spans="2:5" ht="50.1" customHeight="1">
      <c r="B9760" s="100">
        <v>11561</v>
      </c>
      <c r="C9760" s="105" t="s">
        <v>19808</v>
      </c>
      <c r="D9760" s="87" t="s">
        <v>16560</v>
      </c>
      <c r="E9760" s="103">
        <v>126.62</v>
      </c>
    </row>
    <row r="9761" spans="2:5" ht="50.1" customHeight="1">
      <c r="B9761" s="100">
        <v>11560</v>
      </c>
      <c r="C9761" s="105" t="s">
        <v>19809</v>
      </c>
      <c r="D9761" s="87" t="s">
        <v>16560</v>
      </c>
      <c r="E9761" s="103">
        <v>107.77</v>
      </c>
    </row>
    <row r="9762" spans="2:5" ht="50.1" customHeight="1">
      <c r="B9762" s="100">
        <v>11499</v>
      </c>
      <c r="C9762" s="105" t="s">
        <v>19810</v>
      </c>
      <c r="D9762" s="87" t="s">
        <v>16560</v>
      </c>
      <c r="E9762" s="103">
        <v>930.76</v>
      </c>
    </row>
    <row r="9763" spans="2:5" ht="50.1" customHeight="1">
      <c r="B9763" s="100">
        <v>34761</v>
      </c>
      <c r="C9763" s="105" t="s">
        <v>19811</v>
      </c>
      <c r="D9763" s="87" t="s">
        <v>16557</v>
      </c>
      <c r="E9763" s="103">
        <v>13.14</v>
      </c>
    </row>
    <row r="9764" spans="2:5" ht="50.1" customHeight="1">
      <c r="B9764" s="100">
        <v>40924</v>
      </c>
      <c r="C9764" s="105" t="s">
        <v>19812</v>
      </c>
      <c r="D9764" s="87" t="s">
        <v>16746</v>
      </c>
      <c r="E9764" s="103">
        <v>2328.5</v>
      </c>
    </row>
    <row r="9765" spans="2:5" ht="50.1" customHeight="1">
      <c r="B9765" s="100">
        <v>25957</v>
      </c>
      <c r="C9765" s="105" t="s">
        <v>19813</v>
      </c>
      <c r="D9765" s="87" t="s">
        <v>16557</v>
      </c>
      <c r="E9765" s="103">
        <v>14.44</v>
      </c>
    </row>
    <row r="9766" spans="2:5" ht="50.1" customHeight="1">
      <c r="B9766" s="100">
        <v>40983</v>
      </c>
      <c r="C9766" s="105" t="s">
        <v>19814</v>
      </c>
      <c r="D9766" s="87" t="s">
        <v>16746</v>
      </c>
      <c r="E9766" s="103">
        <v>2556.46</v>
      </c>
    </row>
    <row r="9767" spans="2:5" ht="50.1" customHeight="1">
      <c r="B9767" s="100">
        <v>2437</v>
      </c>
      <c r="C9767" s="105" t="s">
        <v>19815</v>
      </c>
      <c r="D9767" s="87" t="s">
        <v>16557</v>
      </c>
      <c r="E9767" s="103">
        <v>15.85</v>
      </c>
    </row>
    <row r="9768" spans="2:5" ht="50.1" customHeight="1">
      <c r="B9768" s="100">
        <v>40921</v>
      </c>
      <c r="C9768" s="105" t="s">
        <v>19816</v>
      </c>
      <c r="D9768" s="87" t="s">
        <v>16746</v>
      </c>
      <c r="E9768" s="103">
        <v>2807.49</v>
      </c>
    </row>
    <row r="9769" spans="2:5" ht="50.1" customHeight="1">
      <c r="B9769" s="100">
        <v>40534</v>
      </c>
      <c r="C9769" s="105" t="s">
        <v>19817</v>
      </c>
      <c r="D9769" s="87" t="s">
        <v>16560</v>
      </c>
      <c r="E9769" s="103">
        <v>218.8</v>
      </c>
    </row>
    <row r="9770" spans="2:5" ht="50.1" customHeight="1">
      <c r="B9770" s="100">
        <v>14252</v>
      </c>
      <c r="C9770" s="105" t="s">
        <v>19818</v>
      </c>
      <c r="D9770" s="87" t="s">
        <v>16560</v>
      </c>
      <c r="E9770" s="103">
        <v>2250.09</v>
      </c>
    </row>
    <row r="9771" spans="2:5" ht="50.1" customHeight="1">
      <c r="B9771" s="100">
        <v>730</v>
      </c>
      <c r="C9771" s="105" t="s">
        <v>19819</v>
      </c>
      <c r="D9771" s="87" t="s">
        <v>16560</v>
      </c>
      <c r="E9771" s="103">
        <v>6011.82</v>
      </c>
    </row>
    <row r="9772" spans="2:5" ht="50.1" customHeight="1">
      <c r="B9772" s="100">
        <v>723</v>
      </c>
      <c r="C9772" s="105" t="s">
        <v>19820</v>
      </c>
      <c r="D9772" s="87" t="s">
        <v>16560</v>
      </c>
      <c r="E9772" s="103">
        <v>2988.08</v>
      </c>
    </row>
    <row r="9773" spans="2:5" ht="50.1" customHeight="1">
      <c r="B9773" s="100">
        <v>36502</v>
      </c>
      <c r="C9773" s="105" t="s">
        <v>19821</v>
      </c>
      <c r="D9773" s="87" t="s">
        <v>16560</v>
      </c>
      <c r="E9773" s="103">
        <v>2808.44</v>
      </c>
    </row>
    <row r="9774" spans="2:5" ht="50.1" customHeight="1">
      <c r="B9774" s="100">
        <v>36503</v>
      </c>
      <c r="C9774" s="105" t="s">
        <v>19822</v>
      </c>
      <c r="D9774" s="87" t="s">
        <v>16560</v>
      </c>
      <c r="E9774" s="104">
        <v>3463.14</v>
      </c>
    </row>
    <row r="9775" spans="2:5" ht="50.1" customHeight="1">
      <c r="B9775" s="100">
        <v>4090</v>
      </c>
      <c r="C9775" s="105" t="s">
        <v>19823</v>
      </c>
      <c r="D9775" s="87" t="s">
        <v>16560</v>
      </c>
      <c r="E9775" s="104">
        <v>530000</v>
      </c>
    </row>
    <row r="9776" spans="2:5" ht="50.1" customHeight="1">
      <c r="B9776" s="100">
        <v>13227</v>
      </c>
      <c r="C9776" s="105" t="s">
        <v>19824</v>
      </c>
      <c r="D9776" s="87" t="s">
        <v>16560</v>
      </c>
      <c r="E9776" s="104">
        <v>658591.09</v>
      </c>
    </row>
    <row r="9777" spans="2:5" ht="50.1" customHeight="1">
      <c r="B9777" s="100">
        <v>10597</v>
      </c>
      <c r="C9777" s="105" t="s">
        <v>19825</v>
      </c>
      <c r="D9777" s="87" t="s">
        <v>16560</v>
      </c>
      <c r="E9777" s="104">
        <v>693252.08</v>
      </c>
    </row>
    <row r="9778" spans="2:5" ht="50.1" customHeight="1">
      <c r="B9778" s="100">
        <v>39628</v>
      </c>
      <c r="C9778" s="105" t="s">
        <v>19826</v>
      </c>
      <c r="D9778" s="87" t="s">
        <v>16560</v>
      </c>
      <c r="E9778" s="104">
        <v>3094.35</v>
      </c>
    </row>
    <row r="9779" spans="2:5" ht="50.1" customHeight="1">
      <c r="B9779" s="100">
        <v>39404</v>
      </c>
      <c r="C9779" s="105" t="s">
        <v>19827</v>
      </c>
      <c r="D9779" s="87" t="s">
        <v>16560</v>
      </c>
      <c r="E9779" s="104">
        <v>1534.39</v>
      </c>
    </row>
    <row r="9780" spans="2:5" ht="50.1" customHeight="1">
      <c r="B9780" s="100">
        <v>39402</v>
      </c>
      <c r="C9780" s="105" t="s">
        <v>19828</v>
      </c>
      <c r="D9780" s="87" t="s">
        <v>16560</v>
      </c>
      <c r="E9780" s="104">
        <v>1264.04</v>
      </c>
    </row>
    <row r="9781" spans="2:5" ht="50.1" customHeight="1">
      <c r="B9781" s="100">
        <v>39403</v>
      </c>
      <c r="C9781" s="105" t="s">
        <v>19829</v>
      </c>
      <c r="D9781" s="87" t="s">
        <v>16560</v>
      </c>
      <c r="E9781" s="104">
        <v>1236.55</v>
      </c>
    </row>
    <row r="9782" spans="2:5" ht="50.1" customHeight="1">
      <c r="B9782" s="100">
        <v>4093</v>
      </c>
      <c r="C9782" s="105" t="s">
        <v>19830</v>
      </c>
      <c r="D9782" s="87" t="s">
        <v>16557</v>
      </c>
      <c r="E9782" s="104">
        <v>14.72</v>
      </c>
    </row>
    <row r="9783" spans="2:5" ht="50.1" customHeight="1">
      <c r="B9783" s="100">
        <v>10512</v>
      </c>
      <c r="C9783" s="105" t="s">
        <v>19831</v>
      </c>
      <c r="D9783" s="87" t="s">
        <v>16746</v>
      </c>
      <c r="E9783" s="104">
        <v>3167.36</v>
      </c>
    </row>
    <row r="9784" spans="2:5" ht="50.1" customHeight="1">
      <c r="B9784" s="100">
        <v>20020</v>
      </c>
      <c r="C9784" s="105" t="s">
        <v>19832</v>
      </c>
      <c r="D9784" s="87" t="s">
        <v>16557</v>
      </c>
      <c r="E9784" s="104">
        <v>13.87</v>
      </c>
    </row>
    <row r="9785" spans="2:5" ht="50.1" customHeight="1">
      <c r="B9785" s="100">
        <v>41038</v>
      </c>
      <c r="C9785" s="105" t="s">
        <v>19833</v>
      </c>
      <c r="D9785" s="87" t="s">
        <v>16746</v>
      </c>
      <c r="E9785" s="104">
        <v>2987.62</v>
      </c>
    </row>
    <row r="9786" spans="2:5" ht="50.1" customHeight="1">
      <c r="B9786" s="100">
        <v>4094</v>
      </c>
      <c r="C9786" s="105" t="s">
        <v>19834</v>
      </c>
      <c r="D9786" s="87" t="s">
        <v>16557</v>
      </c>
      <c r="E9786" s="104">
        <v>19.649999999999999</v>
      </c>
    </row>
    <row r="9787" spans="2:5" ht="50.1" customHeight="1">
      <c r="B9787" s="100">
        <v>40988</v>
      </c>
      <c r="C9787" s="105" t="s">
        <v>19835</v>
      </c>
      <c r="D9787" s="87" t="s">
        <v>16746</v>
      </c>
      <c r="E9787" s="104">
        <v>4229.79</v>
      </c>
    </row>
    <row r="9788" spans="2:5" ht="50.1" customHeight="1">
      <c r="B9788" s="100">
        <v>4095</v>
      </c>
      <c r="C9788" s="105" t="s">
        <v>19836</v>
      </c>
      <c r="D9788" s="87" t="s">
        <v>16557</v>
      </c>
      <c r="E9788" s="104">
        <v>13.31</v>
      </c>
    </row>
    <row r="9789" spans="2:5" ht="50.1" customHeight="1">
      <c r="B9789" s="100">
        <v>40990</v>
      </c>
      <c r="C9789" s="105" t="s">
        <v>19837</v>
      </c>
      <c r="D9789" s="87" t="s">
        <v>16746</v>
      </c>
      <c r="E9789" s="104">
        <v>2931.82</v>
      </c>
    </row>
    <row r="9790" spans="2:5" ht="50.1" customHeight="1">
      <c r="B9790" s="100">
        <v>4097</v>
      </c>
      <c r="C9790" s="105" t="s">
        <v>19838</v>
      </c>
      <c r="D9790" s="87" t="s">
        <v>16557</v>
      </c>
      <c r="E9790" s="104">
        <v>17.350000000000001</v>
      </c>
    </row>
    <row r="9791" spans="2:5" ht="50.1" customHeight="1">
      <c r="B9791" s="100">
        <v>40994</v>
      </c>
      <c r="C9791" s="105" t="s">
        <v>19839</v>
      </c>
      <c r="D9791" s="87" t="s">
        <v>16746</v>
      </c>
      <c r="E9791" s="104">
        <v>3823.8</v>
      </c>
    </row>
    <row r="9792" spans="2:5" ht="50.1" customHeight="1">
      <c r="B9792" s="100">
        <v>4096</v>
      </c>
      <c r="C9792" s="105" t="s">
        <v>19840</v>
      </c>
      <c r="D9792" s="87" t="s">
        <v>16557</v>
      </c>
      <c r="E9792" s="104">
        <v>15.17</v>
      </c>
    </row>
    <row r="9793" spans="2:5" ht="50.1" customHeight="1">
      <c r="B9793" s="100">
        <v>40992</v>
      </c>
      <c r="C9793" s="105" t="s">
        <v>19841</v>
      </c>
      <c r="D9793" s="87" t="s">
        <v>16746</v>
      </c>
      <c r="E9793" s="104">
        <v>3343.96</v>
      </c>
    </row>
    <row r="9794" spans="2:5" ht="50.1" customHeight="1">
      <c r="B9794" s="100">
        <v>13955</v>
      </c>
      <c r="C9794" s="105" t="s">
        <v>19842</v>
      </c>
      <c r="D9794" s="87" t="s">
        <v>16560</v>
      </c>
      <c r="E9794" s="104">
        <v>2078.54</v>
      </c>
    </row>
    <row r="9795" spans="2:5" ht="50.1" customHeight="1">
      <c r="B9795" s="100">
        <v>4114</v>
      </c>
      <c r="C9795" s="105" t="s">
        <v>19843</v>
      </c>
      <c r="D9795" s="87" t="s">
        <v>16560</v>
      </c>
      <c r="E9795" s="104">
        <v>36.25</v>
      </c>
    </row>
    <row r="9796" spans="2:5" ht="50.1" customHeight="1">
      <c r="B9796" s="100">
        <v>36797</v>
      </c>
      <c r="C9796" s="105" t="s">
        <v>19844</v>
      </c>
      <c r="D9796" s="87" t="s">
        <v>16560</v>
      </c>
      <c r="E9796" s="104">
        <v>31.7</v>
      </c>
    </row>
    <row r="9797" spans="2:5" ht="50.1" customHeight="1">
      <c r="B9797" s="100">
        <v>4107</v>
      </c>
      <c r="C9797" s="105" t="s">
        <v>19845</v>
      </c>
      <c r="D9797" s="87" t="s">
        <v>16560</v>
      </c>
      <c r="E9797" s="104">
        <v>30.52</v>
      </c>
    </row>
    <row r="9798" spans="2:5" ht="50.1" customHeight="1">
      <c r="B9798" s="100">
        <v>36799</v>
      </c>
      <c r="C9798" s="105" t="s">
        <v>19846</v>
      </c>
      <c r="D9798" s="87" t="s">
        <v>16560</v>
      </c>
      <c r="E9798" s="104">
        <v>29.14</v>
      </c>
    </row>
    <row r="9799" spans="2:5" ht="50.1" customHeight="1">
      <c r="B9799" s="100">
        <v>4108</v>
      </c>
      <c r="C9799" s="105" t="s">
        <v>19847</v>
      </c>
      <c r="D9799" s="87" t="s">
        <v>16560</v>
      </c>
      <c r="E9799" s="104">
        <v>24.54</v>
      </c>
    </row>
    <row r="9800" spans="2:5" ht="50.1" customHeight="1">
      <c r="B9800" s="100">
        <v>4102</v>
      </c>
      <c r="C9800" s="105" t="s">
        <v>19848</v>
      </c>
      <c r="D9800" s="87" t="s">
        <v>16560</v>
      </c>
      <c r="E9800" s="104">
        <v>36.51</v>
      </c>
    </row>
    <row r="9801" spans="2:5" ht="50.1" customHeight="1">
      <c r="B9801" s="100">
        <v>10826</v>
      </c>
      <c r="C9801" s="105" t="s">
        <v>19849</v>
      </c>
      <c r="D9801" s="87" t="s">
        <v>16560</v>
      </c>
      <c r="E9801" s="104">
        <v>54.59</v>
      </c>
    </row>
    <row r="9802" spans="2:5" ht="50.1" customHeight="1">
      <c r="B9802" s="100">
        <v>365</v>
      </c>
      <c r="C9802" s="105" t="s">
        <v>19850</v>
      </c>
      <c r="D9802" s="87" t="s">
        <v>16560</v>
      </c>
      <c r="E9802" s="104">
        <v>33.85</v>
      </c>
    </row>
    <row r="9803" spans="2:5" ht="50.1" customHeight="1">
      <c r="B9803" s="100">
        <v>38639</v>
      </c>
      <c r="C9803" s="105" t="s">
        <v>19851</v>
      </c>
      <c r="D9803" s="87" t="s">
        <v>16560</v>
      </c>
      <c r="E9803" s="104">
        <v>131.03</v>
      </c>
    </row>
    <row r="9804" spans="2:5" ht="50.1" customHeight="1">
      <c r="B9804" s="100">
        <v>38640</v>
      </c>
      <c r="C9804" s="105" t="s">
        <v>19852</v>
      </c>
      <c r="D9804" s="87" t="s">
        <v>16560</v>
      </c>
      <c r="E9804" s="104">
        <v>1.96</v>
      </c>
    </row>
    <row r="9805" spans="2:5" ht="50.1" customHeight="1">
      <c r="B9805" s="100">
        <v>358</v>
      </c>
      <c r="C9805" s="105" t="s">
        <v>19853</v>
      </c>
      <c r="D9805" s="87" t="s">
        <v>16560</v>
      </c>
      <c r="E9805" s="104">
        <v>40.4</v>
      </c>
    </row>
    <row r="9806" spans="2:5" ht="50.1" customHeight="1">
      <c r="B9806" s="100">
        <v>359</v>
      </c>
      <c r="C9806" s="105" t="s">
        <v>19854</v>
      </c>
      <c r="D9806" s="87" t="s">
        <v>16560</v>
      </c>
      <c r="E9806" s="104">
        <v>82.98</v>
      </c>
    </row>
    <row r="9807" spans="2:5" ht="50.1" customHeight="1">
      <c r="B9807" s="100">
        <v>38641</v>
      </c>
      <c r="C9807" s="105" t="s">
        <v>19855</v>
      </c>
      <c r="D9807" s="87" t="s">
        <v>16560</v>
      </c>
      <c r="E9807" s="104">
        <v>81.89</v>
      </c>
    </row>
    <row r="9808" spans="2:5" ht="50.1" customHeight="1">
      <c r="B9808" s="100">
        <v>360</v>
      </c>
      <c r="C9808" s="105" t="s">
        <v>19856</v>
      </c>
      <c r="D9808" s="87" t="s">
        <v>16560</v>
      </c>
      <c r="E9808" s="104">
        <v>1.9</v>
      </c>
    </row>
    <row r="9809" spans="2:5" ht="50.1" customHeight="1">
      <c r="B9809" s="100">
        <v>4127</v>
      </c>
      <c r="C9809" s="105" t="s">
        <v>19857</v>
      </c>
      <c r="D9809" s="87" t="s">
        <v>16560</v>
      </c>
      <c r="E9809" s="104">
        <v>210.82</v>
      </c>
    </row>
    <row r="9810" spans="2:5" ht="50.1" customHeight="1">
      <c r="B9810" s="100">
        <v>4154</v>
      </c>
      <c r="C9810" s="105" t="s">
        <v>19858</v>
      </c>
      <c r="D9810" s="87" t="s">
        <v>16560</v>
      </c>
      <c r="E9810" s="104">
        <v>257.57</v>
      </c>
    </row>
    <row r="9811" spans="2:5" ht="50.1" customHeight="1">
      <c r="B9811" s="100">
        <v>4168</v>
      </c>
      <c r="C9811" s="105" t="s">
        <v>19859</v>
      </c>
      <c r="D9811" s="87" t="s">
        <v>16560</v>
      </c>
      <c r="E9811" s="104">
        <v>272.02</v>
      </c>
    </row>
    <row r="9812" spans="2:5" ht="50.1" customHeight="1">
      <c r="B9812" s="100">
        <v>4161</v>
      </c>
      <c r="C9812" s="105" t="s">
        <v>19860</v>
      </c>
      <c r="D9812" s="87" t="s">
        <v>16560</v>
      </c>
      <c r="E9812" s="103">
        <v>261.82</v>
      </c>
    </row>
    <row r="9813" spans="2:5" ht="50.1" customHeight="1">
      <c r="B9813" s="100">
        <v>42430</v>
      </c>
      <c r="C9813" s="105" t="s">
        <v>19861</v>
      </c>
      <c r="D9813" s="87" t="s">
        <v>16560</v>
      </c>
      <c r="E9813" s="103">
        <v>3654.84</v>
      </c>
    </row>
    <row r="9814" spans="2:5" ht="50.1" customHeight="1">
      <c r="B9814" s="100">
        <v>4214</v>
      </c>
      <c r="C9814" s="105" t="s">
        <v>19862</v>
      </c>
      <c r="D9814" s="87" t="s">
        <v>16560</v>
      </c>
      <c r="E9814" s="103">
        <v>5.85</v>
      </c>
    </row>
    <row r="9815" spans="2:5" ht="50.1" customHeight="1">
      <c r="B9815" s="100">
        <v>4215</v>
      </c>
      <c r="C9815" s="105" t="s">
        <v>19863</v>
      </c>
      <c r="D9815" s="87" t="s">
        <v>16560</v>
      </c>
      <c r="E9815" s="103">
        <v>3.85</v>
      </c>
    </row>
    <row r="9816" spans="2:5" ht="50.1" customHeight="1">
      <c r="B9816" s="100">
        <v>4210</v>
      </c>
      <c r="C9816" s="105" t="s">
        <v>19864</v>
      </c>
      <c r="D9816" s="87" t="s">
        <v>16560</v>
      </c>
      <c r="E9816" s="103">
        <v>0.64</v>
      </c>
    </row>
    <row r="9817" spans="2:5" ht="50.1" customHeight="1">
      <c r="B9817" s="100">
        <v>4212</v>
      </c>
      <c r="C9817" s="105" t="s">
        <v>19865</v>
      </c>
      <c r="D9817" s="87" t="s">
        <v>16560</v>
      </c>
      <c r="E9817" s="103">
        <v>1.86</v>
      </c>
    </row>
    <row r="9818" spans="2:5" ht="50.1" customHeight="1">
      <c r="B9818" s="100">
        <v>4213</v>
      </c>
      <c r="C9818" s="105" t="s">
        <v>19866</v>
      </c>
      <c r="D9818" s="87" t="s">
        <v>16560</v>
      </c>
      <c r="E9818" s="103">
        <v>8.31</v>
      </c>
    </row>
    <row r="9819" spans="2:5" ht="50.1" customHeight="1">
      <c r="B9819" s="87">
        <v>4211</v>
      </c>
      <c r="C9819" s="105" t="s">
        <v>19867</v>
      </c>
      <c r="D9819" s="87" t="s">
        <v>16560</v>
      </c>
      <c r="E9819" s="103">
        <v>0.93</v>
      </c>
    </row>
    <row r="9820" spans="2:5" ht="50.1" customHeight="1">
      <c r="B9820" s="87">
        <v>4209</v>
      </c>
      <c r="C9820" s="105" t="s">
        <v>19868</v>
      </c>
      <c r="D9820" s="87" t="s">
        <v>16560</v>
      </c>
      <c r="E9820" s="103">
        <v>13.87</v>
      </c>
    </row>
    <row r="9821" spans="2:5" ht="50.1" customHeight="1">
      <c r="B9821" s="100">
        <v>4180</v>
      </c>
      <c r="C9821" s="105" t="s">
        <v>19869</v>
      </c>
      <c r="D9821" s="87" t="s">
        <v>16560</v>
      </c>
      <c r="E9821" s="103">
        <v>10.44</v>
      </c>
    </row>
    <row r="9822" spans="2:5" ht="50.1" customHeight="1">
      <c r="B9822" s="100">
        <v>4177</v>
      </c>
      <c r="C9822" s="105" t="s">
        <v>19870</v>
      </c>
      <c r="D9822" s="87" t="s">
        <v>16560</v>
      </c>
      <c r="E9822" s="103">
        <v>3.46</v>
      </c>
    </row>
    <row r="9823" spans="2:5" ht="50.1" customHeight="1">
      <c r="B9823" s="100">
        <v>4179</v>
      </c>
      <c r="C9823" s="105" t="s">
        <v>19871</v>
      </c>
      <c r="D9823" s="87" t="s">
        <v>16560</v>
      </c>
      <c r="E9823" s="103">
        <v>7.09</v>
      </c>
    </row>
    <row r="9824" spans="2:5" ht="50.1" customHeight="1">
      <c r="B9824" s="100">
        <v>4208</v>
      </c>
      <c r="C9824" s="105" t="s">
        <v>19872</v>
      </c>
      <c r="D9824" s="87" t="s">
        <v>16560</v>
      </c>
      <c r="E9824" s="103">
        <v>33.01</v>
      </c>
    </row>
    <row r="9825" spans="2:5" ht="50.1" customHeight="1">
      <c r="B9825" s="100">
        <v>4181</v>
      </c>
      <c r="C9825" s="105" t="s">
        <v>19873</v>
      </c>
      <c r="D9825" s="87" t="s">
        <v>16560</v>
      </c>
      <c r="E9825" s="103">
        <v>21.57</v>
      </c>
    </row>
    <row r="9826" spans="2:5" ht="50.1" customHeight="1">
      <c r="B9826" s="100">
        <v>4178</v>
      </c>
      <c r="C9826" s="105" t="s">
        <v>19874</v>
      </c>
      <c r="D9826" s="87" t="s">
        <v>16560</v>
      </c>
      <c r="E9826" s="103">
        <v>4.8</v>
      </c>
    </row>
    <row r="9827" spans="2:5" ht="50.1" customHeight="1">
      <c r="B9827" s="100">
        <v>4182</v>
      </c>
      <c r="C9827" s="105" t="s">
        <v>19875</v>
      </c>
      <c r="D9827" s="87" t="s">
        <v>16560</v>
      </c>
      <c r="E9827" s="103">
        <v>53.7</v>
      </c>
    </row>
    <row r="9828" spans="2:5" ht="50.1" customHeight="1">
      <c r="B9828" s="100">
        <v>4183</v>
      </c>
      <c r="C9828" s="105" t="s">
        <v>19876</v>
      </c>
      <c r="D9828" s="87" t="s">
        <v>16560</v>
      </c>
      <c r="E9828" s="103">
        <v>86.46</v>
      </c>
    </row>
    <row r="9829" spans="2:5" ht="50.1" customHeight="1">
      <c r="B9829" s="100">
        <v>4184</v>
      </c>
      <c r="C9829" s="105" t="s">
        <v>19877</v>
      </c>
      <c r="D9829" s="87" t="s">
        <v>16560</v>
      </c>
      <c r="E9829" s="103">
        <v>190.86</v>
      </c>
    </row>
    <row r="9830" spans="2:5" ht="50.1" customHeight="1">
      <c r="B9830" s="100">
        <v>4185</v>
      </c>
      <c r="C9830" s="105" t="s">
        <v>19878</v>
      </c>
      <c r="D9830" s="87" t="s">
        <v>16560</v>
      </c>
      <c r="E9830" s="103">
        <v>317.12</v>
      </c>
    </row>
    <row r="9831" spans="2:5" ht="50.1" customHeight="1">
      <c r="B9831" s="100">
        <v>4205</v>
      </c>
      <c r="C9831" s="105" t="s">
        <v>19879</v>
      </c>
      <c r="D9831" s="87" t="s">
        <v>16560</v>
      </c>
      <c r="E9831" s="103">
        <v>18.309999999999999</v>
      </c>
    </row>
    <row r="9832" spans="2:5" ht="50.1" customHeight="1">
      <c r="B9832" s="100">
        <v>4192</v>
      </c>
      <c r="C9832" s="105" t="s">
        <v>19880</v>
      </c>
      <c r="D9832" s="87" t="s">
        <v>16560</v>
      </c>
      <c r="E9832" s="103">
        <v>18.309999999999999</v>
      </c>
    </row>
    <row r="9833" spans="2:5" ht="50.1" customHeight="1">
      <c r="B9833" s="100">
        <v>4191</v>
      </c>
      <c r="C9833" s="105" t="s">
        <v>19881</v>
      </c>
      <c r="D9833" s="87" t="s">
        <v>16560</v>
      </c>
      <c r="E9833" s="103">
        <v>18.309999999999999</v>
      </c>
    </row>
    <row r="9834" spans="2:5" ht="50.1" customHeight="1">
      <c r="B9834" s="100">
        <v>4207</v>
      </c>
      <c r="C9834" s="105" t="s">
        <v>19882</v>
      </c>
      <c r="D9834" s="87" t="s">
        <v>16560</v>
      </c>
      <c r="E9834" s="103">
        <v>14.73</v>
      </c>
    </row>
    <row r="9835" spans="2:5" ht="50.1" customHeight="1">
      <c r="B9835" s="100">
        <v>4206</v>
      </c>
      <c r="C9835" s="105" t="s">
        <v>19883</v>
      </c>
      <c r="D9835" s="87" t="s">
        <v>16560</v>
      </c>
      <c r="E9835" s="103">
        <v>14.31</v>
      </c>
    </row>
    <row r="9836" spans="2:5" ht="50.1" customHeight="1">
      <c r="B9836" s="100">
        <v>4190</v>
      </c>
      <c r="C9836" s="105" t="s">
        <v>19884</v>
      </c>
      <c r="D9836" s="87" t="s">
        <v>16560</v>
      </c>
      <c r="E9836" s="103">
        <v>14.31</v>
      </c>
    </row>
    <row r="9837" spans="2:5" ht="50.1" customHeight="1">
      <c r="B9837" s="100">
        <v>4186</v>
      </c>
      <c r="C9837" s="105" t="s">
        <v>19885</v>
      </c>
      <c r="D9837" s="87" t="s">
        <v>16560</v>
      </c>
      <c r="E9837" s="103">
        <v>4.2300000000000004</v>
      </c>
    </row>
    <row r="9838" spans="2:5" ht="50.1" customHeight="1">
      <c r="B9838" s="100">
        <v>4188</v>
      </c>
      <c r="C9838" s="105" t="s">
        <v>19886</v>
      </c>
      <c r="D9838" s="87" t="s">
        <v>16560</v>
      </c>
      <c r="E9838" s="103">
        <v>8.6300000000000008</v>
      </c>
    </row>
    <row r="9839" spans="2:5" ht="50.1" customHeight="1">
      <c r="B9839" s="100">
        <v>4189</v>
      </c>
      <c r="C9839" s="105" t="s">
        <v>19887</v>
      </c>
      <c r="D9839" s="87" t="s">
        <v>16560</v>
      </c>
      <c r="E9839" s="103">
        <v>8.6300000000000008</v>
      </c>
    </row>
    <row r="9840" spans="2:5" ht="50.1" customHeight="1">
      <c r="B9840" s="100">
        <v>4197</v>
      </c>
      <c r="C9840" s="105" t="s">
        <v>19888</v>
      </c>
      <c r="D9840" s="87" t="s">
        <v>16560</v>
      </c>
      <c r="E9840" s="103">
        <v>45.73</v>
      </c>
    </row>
    <row r="9841" spans="2:5" ht="50.1" customHeight="1">
      <c r="B9841" s="100">
        <v>4194</v>
      </c>
      <c r="C9841" s="105" t="s">
        <v>19889</v>
      </c>
      <c r="D9841" s="87" t="s">
        <v>16560</v>
      </c>
      <c r="E9841" s="103">
        <v>27.63</v>
      </c>
    </row>
    <row r="9842" spans="2:5" ht="50.1" customHeight="1">
      <c r="B9842" s="100">
        <v>4193</v>
      </c>
      <c r="C9842" s="105" t="s">
        <v>19890</v>
      </c>
      <c r="D9842" s="87" t="s">
        <v>16560</v>
      </c>
      <c r="E9842" s="103">
        <v>27.63</v>
      </c>
    </row>
    <row r="9843" spans="2:5" ht="50.1" customHeight="1">
      <c r="B9843" s="100">
        <v>4204</v>
      </c>
      <c r="C9843" s="105" t="s">
        <v>19891</v>
      </c>
      <c r="D9843" s="87" t="s">
        <v>16560</v>
      </c>
      <c r="E9843" s="103">
        <v>27.63</v>
      </c>
    </row>
    <row r="9844" spans="2:5" ht="50.1" customHeight="1">
      <c r="B9844" s="100">
        <v>4187</v>
      </c>
      <c r="C9844" s="105" t="s">
        <v>19892</v>
      </c>
      <c r="D9844" s="87" t="s">
        <v>16560</v>
      </c>
      <c r="E9844" s="103">
        <v>5.5</v>
      </c>
    </row>
    <row r="9845" spans="2:5" ht="50.1" customHeight="1">
      <c r="B9845" s="100">
        <v>4202</v>
      </c>
      <c r="C9845" s="105" t="s">
        <v>19893</v>
      </c>
      <c r="D9845" s="87" t="s">
        <v>16560</v>
      </c>
      <c r="E9845" s="103">
        <v>83.51</v>
      </c>
    </row>
    <row r="9846" spans="2:5" ht="50.1" customHeight="1">
      <c r="B9846" s="100">
        <v>4203</v>
      </c>
      <c r="C9846" s="105" t="s">
        <v>19894</v>
      </c>
      <c r="D9846" s="87" t="s">
        <v>16560</v>
      </c>
      <c r="E9846" s="103">
        <v>73.75</v>
      </c>
    </row>
    <row r="9847" spans="2:5" ht="50.1" customHeight="1">
      <c r="B9847" s="100">
        <v>40368</v>
      </c>
      <c r="C9847" s="105" t="s">
        <v>19895</v>
      </c>
      <c r="D9847" s="87" t="s">
        <v>16560</v>
      </c>
      <c r="E9847" s="103">
        <v>26.12</v>
      </c>
    </row>
    <row r="9848" spans="2:5" ht="50.1" customHeight="1">
      <c r="B9848" s="100">
        <v>40365</v>
      </c>
      <c r="C9848" s="105" t="s">
        <v>19896</v>
      </c>
      <c r="D9848" s="87" t="s">
        <v>16560</v>
      </c>
      <c r="E9848" s="103">
        <v>17.62</v>
      </c>
    </row>
    <row r="9849" spans="2:5" ht="50.1" customHeight="1">
      <c r="B9849" s="100">
        <v>40356</v>
      </c>
      <c r="C9849" s="105" t="s">
        <v>19897</v>
      </c>
      <c r="D9849" s="87" t="s">
        <v>16560</v>
      </c>
      <c r="E9849" s="103">
        <v>6.02</v>
      </c>
    </row>
    <row r="9850" spans="2:5" ht="50.1" customHeight="1">
      <c r="B9850" s="100">
        <v>40362</v>
      </c>
      <c r="C9850" s="105" t="s">
        <v>19898</v>
      </c>
      <c r="D9850" s="87" t="s">
        <v>16560</v>
      </c>
      <c r="E9850" s="103">
        <v>11.67</v>
      </c>
    </row>
    <row r="9851" spans="2:5" ht="50.1" customHeight="1">
      <c r="B9851" s="100">
        <v>40374</v>
      </c>
      <c r="C9851" s="105" t="s">
        <v>19899</v>
      </c>
      <c r="D9851" s="87" t="s">
        <v>16560</v>
      </c>
      <c r="E9851" s="103">
        <v>68.260000000000005</v>
      </c>
    </row>
    <row r="9852" spans="2:5" ht="50.1" customHeight="1">
      <c r="B9852" s="100">
        <v>40371</v>
      </c>
      <c r="C9852" s="105" t="s">
        <v>19900</v>
      </c>
      <c r="D9852" s="87" t="s">
        <v>16560</v>
      </c>
      <c r="E9852" s="103">
        <v>42.97</v>
      </c>
    </row>
    <row r="9853" spans="2:5" ht="50.1" customHeight="1">
      <c r="B9853" s="100">
        <v>40359</v>
      </c>
      <c r="C9853" s="105" t="s">
        <v>19901</v>
      </c>
      <c r="D9853" s="87" t="s">
        <v>16560</v>
      </c>
      <c r="E9853" s="103">
        <v>7.77</v>
      </c>
    </row>
    <row r="9854" spans="2:5" ht="50.1" customHeight="1">
      <c r="B9854" s="100">
        <v>7595</v>
      </c>
      <c r="C9854" s="105" t="s">
        <v>19902</v>
      </c>
      <c r="D9854" s="87" t="s">
        <v>16557</v>
      </c>
      <c r="E9854" s="103">
        <v>15.47</v>
      </c>
    </row>
    <row r="9855" spans="2:5" ht="50.1" customHeight="1">
      <c r="B9855" s="100">
        <v>41094</v>
      </c>
      <c r="C9855" s="105" t="s">
        <v>19903</v>
      </c>
      <c r="D9855" s="87" t="s">
        <v>16746</v>
      </c>
      <c r="E9855" s="103">
        <v>2873.44</v>
      </c>
    </row>
    <row r="9856" spans="2:5" ht="50.1" customHeight="1">
      <c r="B9856" s="100">
        <v>38175</v>
      </c>
      <c r="C9856" s="105" t="s">
        <v>19904</v>
      </c>
      <c r="D9856" s="87" t="s">
        <v>16560</v>
      </c>
      <c r="E9856" s="103">
        <v>2.1800000000000002</v>
      </c>
    </row>
    <row r="9857" spans="2:5" ht="50.1" customHeight="1">
      <c r="B9857" s="100">
        <v>38176</v>
      </c>
      <c r="C9857" s="105" t="s">
        <v>19905</v>
      </c>
      <c r="D9857" s="87" t="s">
        <v>16560</v>
      </c>
      <c r="E9857" s="103">
        <v>5.92</v>
      </c>
    </row>
    <row r="9858" spans="2:5" ht="50.1" customHeight="1">
      <c r="B9858" s="100">
        <v>36152</v>
      </c>
      <c r="C9858" s="105" t="s">
        <v>19906</v>
      </c>
      <c r="D9858" s="87" t="s">
        <v>16560</v>
      </c>
      <c r="E9858" s="103">
        <v>4.42</v>
      </c>
    </row>
    <row r="9859" spans="2:5" ht="50.1" customHeight="1">
      <c r="B9859" s="100">
        <v>11138</v>
      </c>
      <c r="C9859" s="105" t="s">
        <v>19907</v>
      </c>
      <c r="D9859" s="87" t="s">
        <v>6333</v>
      </c>
      <c r="E9859" s="103">
        <v>2.2999999999999998</v>
      </c>
    </row>
    <row r="9860" spans="2:5" ht="50.1" customHeight="1">
      <c r="B9860" s="100">
        <v>5333</v>
      </c>
      <c r="C9860" s="105" t="s">
        <v>19908</v>
      </c>
      <c r="D9860" s="87" t="s">
        <v>6333</v>
      </c>
      <c r="E9860" s="103">
        <v>22.08</v>
      </c>
    </row>
    <row r="9861" spans="2:5" ht="50.1" customHeight="1">
      <c r="B9861" s="100">
        <v>4221</v>
      </c>
      <c r="C9861" s="105" t="s">
        <v>19909</v>
      </c>
      <c r="D9861" s="87" t="s">
        <v>6333</v>
      </c>
      <c r="E9861" s="103">
        <v>3.58</v>
      </c>
    </row>
    <row r="9862" spans="2:5" ht="50.1" customHeight="1">
      <c r="B9862" s="100">
        <v>4227</v>
      </c>
      <c r="C9862" s="105" t="s">
        <v>19910</v>
      </c>
      <c r="D9862" s="87" t="s">
        <v>6333</v>
      </c>
      <c r="E9862" s="103">
        <v>15</v>
      </c>
    </row>
    <row r="9863" spans="2:5" ht="50.1" customHeight="1">
      <c r="B9863" s="100">
        <v>38170</v>
      </c>
      <c r="C9863" s="105" t="s">
        <v>19911</v>
      </c>
      <c r="D9863" s="87" t="s">
        <v>16560</v>
      </c>
      <c r="E9863" s="103">
        <v>9.9700000000000006</v>
      </c>
    </row>
    <row r="9864" spans="2:5" ht="50.1" customHeight="1">
      <c r="B9864" s="100">
        <v>4252</v>
      </c>
      <c r="C9864" s="105" t="s">
        <v>19912</v>
      </c>
      <c r="D9864" s="87" t="s">
        <v>16557</v>
      </c>
      <c r="E9864" s="103">
        <v>18.260000000000002</v>
      </c>
    </row>
    <row r="9865" spans="2:5" ht="50.1" customHeight="1">
      <c r="B9865" s="100">
        <v>40980</v>
      </c>
      <c r="C9865" s="105" t="s">
        <v>19913</v>
      </c>
      <c r="D9865" s="87" t="s">
        <v>16746</v>
      </c>
      <c r="E9865" s="103">
        <v>3231.08</v>
      </c>
    </row>
    <row r="9866" spans="2:5" ht="50.1" customHeight="1">
      <c r="B9866" s="100">
        <v>4243</v>
      </c>
      <c r="C9866" s="105" t="s">
        <v>19914</v>
      </c>
      <c r="D9866" s="87" t="s">
        <v>16557</v>
      </c>
      <c r="E9866" s="103">
        <v>13.27</v>
      </c>
    </row>
    <row r="9867" spans="2:5" ht="50.1" customHeight="1">
      <c r="B9867" s="100">
        <v>41031</v>
      </c>
      <c r="C9867" s="105" t="s">
        <v>19915</v>
      </c>
      <c r="D9867" s="87" t="s">
        <v>16746</v>
      </c>
      <c r="E9867" s="103">
        <v>2349.2199999999998</v>
      </c>
    </row>
    <row r="9868" spans="2:5" ht="50.1" customHeight="1">
      <c r="B9868" s="100">
        <v>40986</v>
      </c>
      <c r="C9868" s="105" t="s">
        <v>19916</v>
      </c>
      <c r="D9868" s="87" t="s">
        <v>16746</v>
      </c>
      <c r="E9868" s="103">
        <v>2267.08</v>
      </c>
    </row>
    <row r="9869" spans="2:5" ht="50.1" customHeight="1">
      <c r="B9869" s="100">
        <v>37666</v>
      </c>
      <c r="C9869" s="105" t="s">
        <v>19917</v>
      </c>
      <c r="D9869" s="87" t="s">
        <v>16557</v>
      </c>
      <c r="E9869" s="103">
        <v>12.8</v>
      </c>
    </row>
    <row r="9870" spans="2:5" ht="50.1" customHeight="1">
      <c r="B9870" s="100">
        <v>4250</v>
      </c>
      <c r="C9870" s="105" t="s">
        <v>19918</v>
      </c>
      <c r="D9870" s="87" t="s">
        <v>16557</v>
      </c>
      <c r="E9870" s="103">
        <v>14.17</v>
      </c>
    </row>
    <row r="9871" spans="2:5" ht="50.1" customHeight="1">
      <c r="B9871" s="100">
        <v>40978</v>
      </c>
      <c r="C9871" s="105" t="s">
        <v>19919</v>
      </c>
      <c r="D9871" s="87" t="s">
        <v>16746</v>
      </c>
      <c r="E9871" s="103">
        <v>2510.31</v>
      </c>
    </row>
    <row r="9872" spans="2:5" ht="50.1" customHeight="1">
      <c r="B9872" s="100">
        <v>25960</v>
      </c>
      <c r="C9872" s="105" t="s">
        <v>19920</v>
      </c>
      <c r="D9872" s="87" t="s">
        <v>16557</v>
      </c>
      <c r="E9872" s="103">
        <v>16.34</v>
      </c>
    </row>
    <row r="9873" spans="2:5" ht="50.1" customHeight="1">
      <c r="B9873" s="100">
        <v>41043</v>
      </c>
      <c r="C9873" s="105" t="s">
        <v>19921</v>
      </c>
      <c r="D9873" s="87" t="s">
        <v>16746</v>
      </c>
      <c r="E9873" s="103">
        <v>2891.36</v>
      </c>
    </row>
    <row r="9874" spans="2:5" ht="50.1" customHeight="1">
      <c r="B9874" s="100">
        <v>4234</v>
      </c>
      <c r="C9874" s="105" t="s">
        <v>19922</v>
      </c>
      <c r="D9874" s="87" t="s">
        <v>16557</v>
      </c>
      <c r="E9874" s="103">
        <v>17.899999999999999</v>
      </c>
    </row>
    <row r="9875" spans="2:5" ht="50.1" customHeight="1">
      <c r="B9875" s="100">
        <v>40987</v>
      </c>
      <c r="C9875" s="105" t="s">
        <v>19923</v>
      </c>
      <c r="D9875" s="87" t="s">
        <v>16746</v>
      </c>
      <c r="E9875" s="103">
        <v>3167.36</v>
      </c>
    </row>
    <row r="9876" spans="2:5" ht="50.1" customHeight="1">
      <c r="B9876" s="100">
        <v>4253</v>
      </c>
      <c r="C9876" s="105" t="s">
        <v>19924</v>
      </c>
      <c r="D9876" s="87" t="s">
        <v>16557</v>
      </c>
      <c r="E9876" s="103">
        <v>14.44</v>
      </c>
    </row>
    <row r="9877" spans="2:5" ht="50.1" customHeight="1">
      <c r="B9877" s="100">
        <v>40981</v>
      </c>
      <c r="C9877" s="105" t="s">
        <v>19925</v>
      </c>
      <c r="D9877" s="87" t="s">
        <v>16746</v>
      </c>
      <c r="E9877" s="103">
        <v>2556.46</v>
      </c>
    </row>
    <row r="9878" spans="2:5" ht="50.1" customHeight="1">
      <c r="B9878" s="100">
        <v>4254</v>
      </c>
      <c r="C9878" s="105" t="s">
        <v>19926</v>
      </c>
      <c r="D9878" s="87" t="s">
        <v>16557</v>
      </c>
      <c r="E9878" s="103">
        <v>13.48</v>
      </c>
    </row>
    <row r="9879" spans="2:5" ht="50.1" customHeight="1">
      <c r="B9879" s="100">
        <v>41036</v>
      </c>
      <c r="C9879" s="105" t="s">
        <v>19927</v>
      </c>
      <c r="D9879" s="87" t="s">
        <v>16746</v>
      </c>
      <c r="E9879" s="103">
        <v>2386.0300000000002</v>
      </c>
    </row>
    <row r="9880" spans="2:5" ht="50.1" customHeight="1">
      <c r="B9880" s="100">
        <v>4251</v>
      </c>
      <c r="C9880" s="105" t="s">
        <v>19928</v>
      </c>
      <c r="D9880" s="87" t="s">
        <v>16557</v>
      </c>
      <c r="E9880" s="103">
        <v>20.53</v>
      </c>
    </row>
    <row r="9881" spans="2:5" ht="50.1" customHeight="1">
      <c r="B9881" s="100">
        <v>40979</v>
      </c>
      <c r="C9881" s="105" t="s">
        <v>19929</v>
      </c>
      <c r="D9881" s="87" t="s">
        <v>16746</v>
      </c>
      <c r="E9881" s="103">
        <v>3635.85</v>
      </c>
    </row>
    <row r="9882" spans="2:5" ht="50.1" customHeight="1">
      <c r="B9882" s="100">
        <v>4230</v>
      </c>
      <c r="C9882" s="105" t="s">
        <v>19930</v>
      </c>
      <c r="D9882" s="87" t="s">
        <v>16557</v>
      </c>
      <c r="E9882" s="103">
        <v>15.27</v>
      </c>
    </row>
    <row r="9883" spans="2:5" ht="50.1" customHeight="1">
      <c r="B9883" s="100">
        <v>40998</v>
      </c>
      <c r="C9883" s="105" t="s">
        <v>19931</v>
      </c>
      <c r="D9883" s="87" t="s">
        <v>16746</v>
      </c>
      <c r="E9883" s="103">
        <v>2702.04</v>
      </c>
    </row>
    <row r="9884" spans="2:5" ht="50.1" customHeight="1">
      <c r="B9884" s="100">
        <v>4257</v>
      </c>
      <c r="C9884" s="105" t="s">
        <v>19932</v>
      </c>
      <c r="D9884" s="87" t="s">
        <v>16557</v>
      </c>
      <c r="E9884" s="103">
        <v>12.67</v>
      </c>
    </row>
    <row r="9885" spans="2:5" ht="50.1" customHeight="1">
      <c r="B9885" s="100">
        <v>40982</v>
      </c>
      <c r="C9885" s="105" t="s">
        <v>19933</v>
      </c>
      <c r="D9885" s="87" t="s">
        <v>16746</v>
      </c>
      <c r="E9885" s="103">
        <v>2244.0100000000002</v>
      </c>
    </row>
    <row r="9886" spans="2:5" ht="50.1" customHeight="1">
      <c r="B9886" s="100">
        <v>4240</v>
      </c>
      <c r="C9886" s="105" t="s">
        <v>19934</v>
      </c>
      <c r="D9886" s="87" t="s">
        <v>16557</v>
      </c>
      <c r="E9886" s="103">
        <v>16.600000000000001</v>
      </c>
    </row>
    <row r="9887" spans="2:5" ht="50.1" customHeight="1">
      <c r="B9887" s="100">
        <v>41026</v>
      </c>
      <c r="C9887" s="105" t="s">
        <v>19935</v>
      </c>
      <c r="D9887" s="87" t="s">
        <v>16746</v>
      </c>
      <c r="E9887" s="103">
        <v>2940.63</v>
      </c>
    </row>
    <row r="9888" spans="2:5" ht="50.1" customHeight="1">
      <c r="B9888" s="100">
        <v>4239</v>
      </c>
      <c r="C9888" s="105" t="s">
        <v>19936</v>
      </c>
      <c r="D9888" s="87" t="s">
        <v>16557</v>
      </c>
      <c r="E9888" s="103">
        <v>20.38</v>
      </c>
    </row>
    <row r="9889" spans="2:5" ht="50.1" customHeight="1">
      <c r="B9889" s="100">
        <v>41024</v>
      </c>
      <c r="C9889" s="105" t="s">
        <v>19937</v>
      </c>
      <c r="D9889" s="87" t="s">
        <v>16746</v>
      </c>
      <c r="E9889" s="103">
        <v>3607.63</v>
      </c>
    </row>
    <row r="9890" spans="2:5" ht="50.1" customHeight="1">
      <c r="B9890" s="100">
        <v>4248</v>
      </c>
      <c r="C9890" s="105" t="s">
        <v>19938</v>
      </c>
      <c r="D9890" s="87" t="s">
        <v>16557</v>
      </c>
      <c r="E9890" s="103">
        <v>17.82</v>
      </c>
    </row>
    <row r="9891" spans="2:5" ht="50.1" customHeight="1">
      <c r="B9891" s="100">
        <v>41033</v>
      </c>
      <c r="C9891" s="105" t="s">
        <v>19939</v>
      </c>
      <c r="D9891" s="87" t="s">
        <v>16746</v>
      </c>
      <c r="E9891" s="103">
        <v>3155.23</v>
      </c>
    </row>
    <row r="9892" spans="2:5" ht="50.1" customHeight="1">
      <c r="B9892" s="100">
        <v>25959</v>
      </c>
      <c r="C9892" s="105" t="s">
        <v>19940</v>
      </c>
      <c r="D9892" s="87" t="s">
        <v>16557</v>
      </c>
      <c r="E9892" s="103">
        <v>17.149999999999999</v>
      </c>
    </row>
    <row r="9893" spans="2:5" ht="50.1" customHeight="1">
      <c r="B9893" s="100">
        <v>41040</v>
      </c>
      <c r="C9893" s="105" t="s">
        <v>19941</v>
      </c>
      <c r="D9893" s="87" t="s">
        <v>16746</v>
      </c>
      <c r="E9893" s="103">
        <v>3035.92</v>
      </c>
    </row>
    <row r="9894" spans="2:5" ht="50.1" customHeight="1">
      <c r="B9894" s="100">
        <v>4238</v>
      </c>
      <c r="C9894" s="105" t="s">
        <v>19942</v>
      </c>
      <c r="D9894" s="87" t="s">
        <v>16557</v>
      </c>
      <c r="E9894" s="103">
        <v>13.2</v>
      </c>
    </row>
    <row r="9895" spans="2:5" ht="50.1" customHeight="1">
      <c r="B9895" s="100">
        <v>41012</v>
      </c>
      <c r="C9895" s="105" t="s">
        <v>19943</v>
      </c>
      <c r="D9895" s="87" t="s">
        <v>16746</v>
      </c>
      <c r="E9895" s="103">
        <v>2335.67</v>
      </c>
    </row>
    <row r="9896" spans="2:5" ht="50.1" customHeight="1">
      <c r="B9896" s="100">
        <v>4237</v>
      </c>
      <c r="C9896" s="105" t="s">
        <v>19944</v>
      </c>
      <c r="D9896" s="87" t="s">
        <v>16557</v>
      </c>
      <c r="E9896" s="103">
        <v>16.04</v>
      </c>
    </row>
    <row r="9897" spans="2:5" ht="50.1" customHeight="1">
      <c r="B9897" s="100">
        <v>41002</v>
      </c>
      <c r="C9897" s="105" t="s">
        <v>19945</v>
      </c>
      <c r="D9897" s="87" t="s">
        <v>16746</v>
      </c>
      <c r="E9897" s="103">
        <v>2840.52</v>
      </c>
    </row>
    <row r="9898" spans="2:5" ht="50.1" customHeight="1">
      <c r="B9898" s="100">
        <v>4233</v>
      </c>
      <c r="C9898" s="105" t="s">
        <v>19946</v>
      </c>
      <c r="D9898" s="87" t="s">
        <v>16557</v>
      </c>
      <c r="E9898" s="103">
        <v>14.72</v>
      </c>
    </row>
    <row r="9899" spans="2:5" ht="50.1" customHeight="1">
      <c r="B9899" s="100">
        <v>41001</v>
      </c>
      <c r="C9899" s="105" t="s">
        <v>19947</v>
      </c>
      <c r="D9899" s="87" t="s">
        <v>16746</v>
      </c>
      <c r="E9899" s="103">
        <v>2607.14</v>
      </c>
    </row>
    <row r="9900" spans="2:5" ht="50.1" customHeight="1">
      <c r="B9900" s="100">
        <v>2</v>
      </c>
      <c r="C9900" s="105" t="s">
        <v>19948</v>
      </c>
      <c r="D9900" s="87" t="s">
        <v>16742</v>
      </c>
      <c r="E9900" s="103">
        <v>11.72</v>
      </c>
    </row>
    <row r="9901" spans="2:5" ht="50.1" customHeight="1">
      <c r="B9901" s="100">
        <v>36517</v>
      </c>
      <c r="C9901" s="105" t="s">
        <v>19949</v>
      </c>
      <c r="D9901" s="87" t="s">
        <v>16560</v>
      </c>
      <c r="E9901" s="103">
        <v>330780</v>
      </c>
    </row>
    <row r="9902" spans="2:5" ht="50.1" customHeight="1">
      <c r="B9902" s="100">
        <v>4262</v>
      </c>
      <c r="C9902" s="105" t="s">
        <v>19950</v>
      </c>
      <c r="D9902" s="87" t="s">
        <v>16560</v>
      </c>
      <c r="E9902" s="103">
        <v>372500</v>
      </c>
    </row>
    <row r="9903" spans="2:5" ht="50.1" customHeight="1">
      <c r="B9903" s="100">
        <v>4263</v>
      </c>
      <c r="C9903" s="105" t="s">
        <v>19951</v>
      </c>
      <c r="D9903" s="87" t="s">
        <v>16560</v>
      </c>
      <c r="E9903" s="103">
        <v>516533.3</v>
      </c>
    </row>
    <row r="9904" spans="2:5" ht="50.1" customHeight="1">
      <c r="B9904" s="100">
        <v>36518</v>
      </c>
      <c r="C9904" s="105" t="s">
        <v>19952</v>
      </c>
      <c r="D9904" s="87" t="s">
        <v>16560</v>
      </c>
      <c r="E9904" s="103">
        <v>588053.30000000005</v>
      </c>
    </row>
    <row r="9905" spans="2:5" ht="50.1" customHeight="1">
      <c r="B9905" s="100">
        <v>14221</v>
      </c>
      <c r="C9905" s="105" t="s">
        <v>19953</v>
      </c>
      <c r="D9905" s="87" t="s">
        <v>16560</v>
      </c>
      <c r="E9905" s="103">
        <v>343196.65</v>
      </c>
    </row>
    <row r="9906" spans="2:5" ht="50.1" customHeight="1">
      <c r="B9906" s="100">
        <v>38402</v>
      </c>
      <c r="C9906" s="105" t="s">
        <v>19954</v>
      </c>
      <c r="D9906" s="87" t="s">
        <v>16560</v>
      </c>
      <c r="E9906" s="103">
        <v>7.5</v>
      </c>
    </row>
    <row r="9907" spans="2:5" ht="50.1" customHeight="1">
      <c r="B9907" s="100">
        <v>3412</v>
      </c>
      <c r="C9907" s="105" t="s">
        <v>19955</v>
      </c>
      <c r="D9907" s="87" t="s">
        <v>16555</v>
      </c>
      <c r="E9907" s="103">
        <v>9.1199999999999992</v>
      </c>
    </row>
    <row r="9908" spans="2:5" ht="50.1" customHeight="1">
      <c r="B9908" s="100">
        <v>3413</v>
      </c>
      <c r="C9908" s="105" t="s">
        <v>19956</v>
      </c>
      <c r="D9908" s="87" t="s">
        <v>16555</v>
      </c>
      <c r="E9908" s="103">
        <v>20.54</v>
      </c>
    </row>
    <row r="9909" spans="2:5" ht="50.1" customHeight="1">
      <c r="B9909" s="100">
        <v>39744</v>
      </c>
      <c r="C9909" s="105" t="s">
        <v>19957</v>
      </c>
      <c r="D9909" s="87" t="s">
        <v>16555</v>
      </c>
      <c r="E9909" s="103">
        <v>15.95</v>
      </c>
    </row>
    <row r="9910" spans="2:5" ht="50.1" customHeight="1">
      <c r="B9910" s="100">
        <v>39745</v>
      </c>
      <c r="C9910" s="105" t="s">
        <v>19958</v>
      </c>
      <c r="D9910" s="87" t="s">
        <v>16555</v>
      </c>
      <c r="E9910" s="103">
        <v>33.67</v>
      </c>
    </row>
    <row r="9911" spans="2:5" ht="50.1" customHeight="1">
      <c r="B9911" s="100">
        <v>39637</v>
      </c>
      <c r="C9911" s="105" t="s">
        <v>19959</v>
      </c>
      <c r="D9911" s="87" t="s">
        <v>16555</v>
      </c>
      <c r="E9911" s="103">
        <v>55.66</v>
      </c>
    </row>
    <row r="9912" spans="2:5" ht="50.1" customHeight="1">
      <c r="B9912" s="100">
        <v>39638</v>
      </c>
      <c r="C9912" s="105" t="s">
        <v>19960</v>
      </c>
      <c r="D9912" s="87" t="s">
        <v>16555</v>
      </c>
      <c r="E9912" s="103">
        <v>103.65</v>
      </c>
    </row>
    <row r="9913" spans="2:5" ht="50.1" customHeight="1">
      <c r="B9913" s="100">
        <v>39639</v>
      </c>
      <c r="C9913" s="105" t="s">
        <v>19961</v>
      </c>
      <c r="D9913" s="87" t="s">
        <v>16555</v>
      </c>
      <c r="E9913" s="103">
        <v>136.65</v>
      </c>
    </row>
    <row r="9914" spans="2:5" ht="50.1" customHeight="1">
      <c r="B9914" s="100">
        <v>39517</v>
      </c>
      <c r="C9914" s="105" t="s">
        <v>19962</v>
      </c>
      <c r="D9914" s="87" t="s">
        <v>16555</v>
      </c>
      <c r="E9914" s="103">
        <v>131.56</v>
      </c>
    </row>
    <row r="9915" spans="2:5" ht="50.1" customHeight="1">
      <c r="B9915" s="100">
        <v>39518</v>
      </c>
      <c r="C9915" s="105" t="s">
        <v>19963</v>
      </c>
      <c r="D9915" s="87" t="s">
        <v>16555</v>
      </c>
      <c r="E9915" s="103">
        <v>155.61000000000001</v>
      </c>
    </row>
    <row r="9916" spans="2:5" ht="50.1" customHeight="1">
      <c r="B9916" s="100">
        <v>38366</v>
      </c>
      <c r="C9916" s="105" t="s">
        <v>19964</v>
      </c>
      <c r="D9916" s="87" t="s">
        <v>16555</v>
      </c>
      <c r="E9916" s="103">
        <v>3.71</v>
      </c>
    </row>
    <row r="9917" spans="2:5" ht="50.1" customHeight="1">
      <c r="B9917" s="100">
        <v>11703</v>
      </c>
      <c r="C9917" s="105" t="s">
        <v>19965</v>
      </c>
      <c r="D9917" s="87" t="s">
        <v>16560</v>
      </c>
      <c r="E9917" s="103">
        <v>23.6</v>
      </c>
    </row>
    <row r="9918" spans="2:5" ht="50.1" customHeight="1">
      <c r="B9918" s="100">
        <v>37400</v>
      </c>
      <c r="C9918" s="105" t="s">
        <v>6753</v>
      </c>
      <c r="D9918" s="87" t="s">
        <v>16560</v>
      </c>
      <c r="E9918" s="103">
        <v>47.26</v>
      </c>
    </row>
    <row r="9919" spans="2:5" ht="50.1" customHeight="1">
      <c r="B9919" s="100">
        <v>25400</v>
      </c>
      <c r="C9919" s="105" t="s">
        <v>19966</v>
      </c>
      <c r="D9919" s="87" t="s">
        <v>16560</v>
      </c>
      <c r="E9919" s="103">
        <v>1374.15</v>
      </c>
    </row>
    <row r="9920" spans="2:5" ht="50.1" customHeight="1">
      <c r="B9920" s="100">
        <v>4272</v>
      </c>
      <c r="C9920" s="105" t="s">
        <v>19967</v>
      </c>
      <c r="D9920" s="87" t="s">
        <v>16560</v>
      </c>
      <c r="E9920" s="103">
        <v>70.239999999999995</v>
      </c>
    </row>
    <row r="9921" spans="2:5" ht="50.1" customHeight="1">
      <c r="B9921" s="100">
        <v>4276</v>
      </c>
      <c r="C9921" s="105" t="s">
        <v>19968</v>
      </c>
      <c r="D9921" s="87" t="s">
        <v>16560</v>
      </c>
      <c r="E9921" s="103">
        <v>207.32</v>
      </c>
    </row>
    <row r="9922" spans="2:5" ht="50.1" customHeight="1">
      <c r="B9922" s="100">
        <v>4273</v>
      </c>
      <c r="C9922" s="105" t="s">
        <v>19969</v>
      </c>
      <c r="D9922" s="87" t="s">
        <v>16560</v>
      </c>
      <c r="E9922" s="103">
        <v>344.4</v>
      </c>
    </row>
    <row r="9923" spans="2:5" ht="50.1" customHeight="1">
      <c r="B9923" s="100">
        <v>4274</v>
      </c>
      <c r="C9923" s="105" t="s">
        <v>19970</v>
      </c>
      <c r="D9923" s="87" t="s">
        <v>16560</v>
      </c>
      <c r="E9923" s="103">
        <v>79.86</v>
      </c>
    </row>
    <row r="9924" spans="2:5" ht="50.1" customHeight="1">
      <c r="B9924" s="100">
        <v>39438</v>
      </c>
      <c r="C9924" s="105" t="s">
        <v>19971</v>
      </c>
      <c r="D9924" s="87" t="s">
        <v>16560</v>
      </c>
      <c r="E9924" s="103">
        <v>0.15</v>
      </c>
    </row>
    <row r="9925" spans="2:5" ht="50.1" customHeight="1">
      <c r="B9925" s="100">
        <v>11963</v>
      </c>
      <c r="C9925" s="105" t="s">
        <v>19972</v>
      </c>
      <c r="D9925" s="87" t="s">
        <v>16560</v>
      </c>
      <c r="E9925" s="103">
        <v>5.68</v>
      </c>
    </row>
    <row r="9926" spans="2:5" ht="50.1" customHeight="1">
      <c r="B9926" s="100">
        <v>11964</v>
      </c>
      <c r="C9926" s="105" t="s">
        <v>19973</v>
      </c>
      <c r="D9926" s="87" t="s">
        <v>16560</v>
      </c>
      <c r="E9926" s="103">
        <v>1.43</v>
      </c>
    </row>
    <row r="9927" spans="2:5" ht="50.1" customHeight="1">
      <c r="B9927" s="100">
        <v>4379</v>
      </c>
      <c r="C9927" s="105" t="s">
        <v>19974</v>
      </c>
      <c r="D9927" s="87" t="s">
        <v>16560</v>
      </c>
      <c r="E9927" s="103">
        <v>0.03</v>
      </c>
    </row>
    <row r="9928" spans="2:5" ht="50.1" customHeight="1">
      <c r="B9928" s="100">
        <v>4377</v>
      </c>
      <c r="C9928" s="105" t="s">
        <v>19975</v>
      </c>
      <c r="D9928" s="87" t="s">
        <v>16560</v>
      </c>
      <c r="E9928" s="103">
        <v>0.11</v>
      </c>
    </row>
    <row r="9929" spans="2:5" ht="50.1" customHeight="1">
      <c r="B9929" s="100">
        <v>4356</v>
      </c>
      <c r="C9929" s="105" t="s">
        <v>19976</v>
      </c>
      <c r="D9929" s="87" t="s">
        <v>16560</v>
      </c>
      <c r="E9929" s="103">
        <v>0.15</v>
      </c>
    </row>
    <row r="9930" spans="2:5" ht="50.1" customHeight="1">
      <c r="B9930" s="100">
        <v>13246</v>
      </c>
      <c r="C9930" s="105" t="s">
        <v>19977</v>
      </c>
      <c r="D9930" s="87" t="s">
        <v>16560</v>
      </c>
      <c r="E9930" s="103">
        <v>0.27</v>
      </c>
    </row>
    <row r="9931" spans="2:5" ht="50.1" customHeight="1">
      <c r="B9931" s="100">
        <v>4346</v>
      </c>
      <c r="C9931" s="105" t="s">
        <v>19978</v>
      </c>
      <c r="D9931" s="87" t="s">
        <v>16560</v>
      </c>
      <c r="E9931" s="103">
        <v>6.09</v>
      </c>
    </row>
    <row r="9932" spans="2:5" ht="50.1" customHeight="1">
      <c r="B9932" s="100">
        <v>11955</v>
      </c>
      <c r="C9932" s="105" t="s">
        <v>19979</v>
      </c>
      <c r="D9932" s="87" t="s">
        <v>16560</v>
      </c>
      <c r="E9932" s="103">
        <v>2.66</v>
      </c>
    </row>
    <row r="9933" spans="2:5" ht="50.1" customHeight="1">
      <c r="B9933" s="100">
        <v>11960</v>
      </c>
      <c r="C9933" s="105" t="s">
        <v>19980</v>
      </c>
      <c r="D9933" s="87" t="s">
        <v>16560</v>
      </c>
      <c r="E9933" s="103">
        <v>0.09</v>
      </c>
    </row>
    <row r="9934" spans="2:5" ht="50.1" customHeight="1">
      <c r="B9934" s="100">
        <v>4333</v>
      </c>
      <c r="C9934" s="105" t="s">
        <v>19981</v>
      </c>
      <c r="D9934" s="87" t="s">
        <v>16560</v>
      </c>
      <c r="E9934" s="103">
        <v>0.15</v>
      </c>
    </row>
    <row r="9935" spans="2:5" ht="50.1" customHeight="1">
      <c r="B9935" s="100">
        <v>4358</v>
      </c>
      <c r="C9935" s="105" t="s">
        <v>19982</v>
      </c>
      <c r="D9935" s="87" t="s">
        <v>16560</v>
      </c>
      <c r="E9935" s="103">
        <v>1.22</v>
      </c>
    </row>
    <row r="9936" spans="2:5" ht="50.1" customHeight="1">
      <c r="B9936" s="100">
        <v>39435</v>
      </c>
      <c r="C9936" s="105" t="s">
        <v>19983</v>
      </c>
      <c r="D9936" s="87" t="s">
        <v>16560</v>
      </c>
      <c r="E9936" s="103">
        <v>0.06</v>
      </c>
    </row>
    <row r="9937" spans="2:5" ht="50.1" customHeight="1">
      <c r="B9937" s="100">
        <v>39436</v>
      </c>
      <c r="C9937" s="105" t="s">
        <v>19984</v>
      </c>
      <c r="D9937" s="87" t="s">
        <v>16560</v>
      </c>
      <c r="E9937" s="103">
        <v>0.1</v>
      </c>
    </row>
    <row r="9938" spans="2:5" ht="50.1" customHeight="1">
      <c r="B9938" s="100">
        <v>39437</v>
      </c>
      <c r="C9938" s="105" t="s">
        <v>19985</v>
      </c>
      <c r="D9938" s="87" t="s">
        <v>16560</v>
      </c>
      <c r="E9938" s="103">
        <v>0.13</v>
      </c>
    </row>
    <row r="9939" spans="2:5" ht="50.1" customHeight="1">
      <c r="B9939" s="100">
        <v>39439</v>
      </c>
      <c r="C9939" s="105" t="s">
        <v>19986</v>
      </c>
      <c r="D9939" s="87" t="s">
        <v>16560</v>
      </c>
      <c r="E9939" s="103">
        <v>0.09</v>
      </c>
    </row>
    <row r="9940" spans="2:5" ht="50.1" customHeight="1">
      <c r="B9940" s="100">
        <v>39440</v>
      </c>
      <c r="C9940" s="105" t="s">
        <v>19987</v>
      </c>
      <c r="D9940" s="87" t="s">
        <v>16560</v>
      </c>
      <c r="E9940" s="103">
        <v>0.12</v>
      </c>
    </row>
    <row r="9941" spans="2:5" ht="50.1" customHeight="1">
      <c r="B9941" s="100">
        <v>39441</v>
      </c>
      <c r="C9941" s="105" t="s">
        <v>19988</v>
      </c>
      <c r="D9941" s="87" t="s">
        <v>16560</v>
      </c>
      <c r="E9941" s="103">
        <v>0.15</v>
      </c>
    </row>
    <row r="9942" spans="2:5" ht="50.1" customHeight="1">
      <c r="B9942" s="100">
        <v>39442</v>
      </c>
      <c r="C9942" s="105" t="s">
        <v>19989</v>
      </c>
      <c r="D9942" s="87" t="s">
        <v>16560</v>
      </c>
      <c r="E9942" s="103">
        <v>0.11</v>
      </c>
    </row>
    <row r="9943" spans="2:5" ht="50.1" customHeight="1">
      <c r="B9943" s="100">
        <v>39443</v>
      </c>
      <c r="C9943" s="105" t="s">
        <v>19990</v>
      </c>
      <c r="D9943" s="87" t="s">
        <v>16560</v>
      </c>
      <c r="E9943" s="103">
        <v>0.14000000000000001</v>
      </c>
    </row>
    <row r="9944" spans="2:5" ht="50.1" customHeight="1">
      <c r="B9944" s="100">
        <v>4329</v>
      </c>
      <c r="C9944" s="105" t="s">
        <v>19991</v>
      </c>
      <c r="D9944" s="87" t="s">
        <v>16560</v>
      </c>
      <c r="E9944" s="103">
        <v>1.3</v>
      </c>
    </row>
    <row r="9945" spans="2:5" ht="50.1" customHeight="1">
      <c r="B9945" s="100">
        <v>4383</v>
      </c>
      <c r="C9945" s="105" t="s">
        <v>19992</v>
      </c>
      <c r="D9945" s="87" t="s">
        <v>16560</v>
      </c>
      <c r="E9945" s="103">
        <v>11.75</v>
      </c>
    </row>
    <row r="9946" spans="2:5" ht="50.1" customHeight="1">
      <c r="B9946" s="100">
        <v>4344</v>
      </c>
      <c r="C9946" s="105" t="s">
        <v>19993</v>
      </c>
      <c r="D9946" s="87" t="s">
        <v>16560</v>
      </c>
      <c r="E9946" s="103">
        <v>12.32</v>
      </c>
    </row>
    <row r="9947" spans="2:5" ht="50.1" customHeight="1">
      <c r="B9947" s="100">
        <v>436</v>
      </c>
      <c r="C9947" s="105" t="s">
        <v>19994</v>
      </c>
      <c r="D9947" s="87" t="s">
        <v>16560</v>
      </c>
      <c r="E9947" s="103">
        <v>6.16</v>
      </c>
    </row>
    <row r="9948" spans="2:5" ht="50.1" customHeight="1">
      <c r="B9948" s="100">
        <v>442</v>
      </c>
      <c r="C9948" s="105" t="s">
        <v>19995</v>
      </c>
      <c r="D9948" s="87" t="s">
        <v>16560</v>
      </c>
      <c r="E9948" s="103">
        <v>3.64</v>
      </c>
    </row>
    <row r="9949" spans="2:5" ht="50.1" customHeight="1">
      <c r="B9949" s="100">
        <v>11953</v>
      </c>
      <c r="C9949" s="105" t="s">
        <v>19996</v>
      </c>
      <c r="D9949" s="87" t="s">
        <v>16560</v>
      </c>
      <c r="E9949" s="103">
        <v>1.95</v>
      </c>
    </row>
    <row r="9950" spans="2:5" ht="50.1" customHeight="1">
      <c r="B9950" s="100">
        <v>4335</v>
      </c>
      <c r="C9950" s="105" t="s">
        <v>19997</v>
      </c>
      <c r="D9950" s="87" t="s">
        <v>16560</v>
      </c>
      <c r="E9950" s="103">
        <v>8.27</v>
      </c>
    </row>
    <row r="9951" spans="2:5" ht="50.1" customHeight="1">
      <c r="B9951" s="100">
        <v>4334</v>
      </c>
      <c r="C9951" s="105" t="s">
        <v>19998</v>
      </c>
      <c r="D9951" s="87" t="s">
        <v>16560</v>
      </c>
      <c r="E9951" s="103">
        <v>11.34</v>
      </c>
    </row>
    <row r="9952" spans="2:5" ht="50.1" customHeight="1">
      <c r="B9952" s="100">
        <v>4343</v>
      </c>
      <c r="C9952" s="105" t="s">
        <v>19999</v>
      </c>
      <c r="D9952" s="87" t="s">
        <v>16560</v>
      </c>
      <c r="E9952" s="103">
        <v>2.79</v>
      </c>
    </row>
    <row r="9953" spans="2:5" ht="50.1" customHeight="1">
      <c r="B9953" s="100">
        <v>430</v>
      </c>
      <c r="C9953" s="105" t="s">
        <v>20000</v>
      </c>
      <c r="D9953" s="87" t="s">
        <v>16560</v>
      </c>
      <c r="E9953" s="103">
        <v>5.51</v>
      </c>
    </row>
    <row r="9954" spans="2:5" ht="50.1" customHeight="1">
      <c r="B9954" s="100">
        <v>441</v>
      </c>
      <c r="C9954" s="105" t="s">
        <v>20001</v>
      </c>
      <c r="D9954" s="87" t="s">
        <v>16560</v>
      </c>
      <c r="E9954" s="103">
        <v>6.07</v>
      </c>
    </row>
    <row r="9955" spans="2:5" ht="50.1" customHeight="1">
      <c r="B9955" s="100">
        <v>431</v>
      </c>
      <c r="C9955" s="105" t="s">
        <v>20002</v>
      </c>
      <c r="D9955" s="87" t="s">
        <v>16560</v>
      </c>
      <c r="E9955" s="103">
        <v>7.33</v>
      </c>
    </row>
    <row r="9956" spans="2:5" ht="50.1" customHeight="1">
      <c r="B9956" s="100">
        <v>432</v>
      </c>
      <c r="C9956" s="105" t="s">
        <v>20003</v>
      </c>
      <c r="D9956" s="87" t="s">
        <v>16560</v>
      </c>
      <c r="E9956" s="103">
        <v>8.08</v>
      </c>
    </row>
    <row r="9957" spans="2:5" ht="50.1" customHeight="1">
      <c r="B9957" s="100">
        <v>429</v>
      </c>
      <c r="C9957" s="105" t="s">
        <v>20004</v>
      </c>
      <c r="D9957" s="87" t="s">
        <v>16560</v>
      </c>
      <c r="E9957" s="104">
        <v>10.9</v>
      </c>
    </row>
    <row r="9958" spans="2:5" ht="50.1" customHeight="1">
      <c r="B9958" s="100">
        <v>439</v>
      </c>
      <c r="C9958" s="105" t="s">
        <v>20005</v>
      </c>
      <c r="D9958" s="87" t="s">
        <v>16560</v>
      </c>
      <c r="E9958" s="104">
        <v>9.2899999999999991</v>
      </c>
    </row>
    <row r="9959" spans="2:5" ht="50.1" customHeight="1">
      <c r="B9959" s="100">
        <v>433</v>
      </c>
      <c r="C9959" s="105" t="s">
        <v>20006</v>
      </c>
      <c r="D9959" s="87" t="s">
        <v>16560</v>
      </c>
      <c r="E9959" s="104">
        <v>10.84</v>
      </c>
    </row>
    <row r="9960" spans="2:5" ht="50.1" customHeight="1">
      <c r="B9960" s="100">
        <v>437</v>
      </c>
      <c r="C9960" s="105" t="s">
        <v>20007</v>
      </c>
      <c r="D9960" s="87" t="s">
        <v>16560</v>
      </c>
      <c r="E9960" s="103">
        <v>14.41</v>
      </c>
    </row>
    <row r="9961" spans="2:5" ht="50.1" customHeight="1">
      <c r="B9961" s="100">
        <v>11790</v>
      </c>
      <c r="C9961" s="105" t="s">
        <v>20008</v>
      </c>
      <c r="D9961" s="87" t="s">
        <v>16560</v>
      </c>
      <c r="E9961" s="103">
        <v>16.34</v>
      </c>
    </row>
    <row r="9962" spans="2:5" ht="50.1" customHeight="1">
      <c r="B9962" s="100">
        <v>428</v>
      </c>
      <c r="C9962" s="105" t="s">
        <v>20009</v>
      </c>
      <c r="D9962" s="87" t="s">
        <v>16560</v>
      </c>
      <c r="E9962" s="103">
        <v>17.77</v>
      </c>
    </row>
    <row r="9963" spans="2:5" ht="50.1" customHeight="1">
      <c r="B9963" s="100">
        <v>4384</v>
      </c>
      <c r="C9963" s="105" t="s">
        <v>20010</v>
      </c>
      <c r="D9963" s="87" t="s">
        <v>16560</v>
      </c>
      <c r="E9963" s="103">
        <v>13.5</v>
      </c>
    </row>
    <row r="9964" spans="2:5" ht="50.1" customHeight="1">
      <c r="B9964" s="100">
        <v>4351</v>
      </c>
      <c r="C9964" s="105" t="s">
        <v>20011</v>
      </c>
      <c r="D9964" s="87" t="s">
        <v>16560</v>
      </c>
      <c r="E9964" s="103">
        <v>10.01</v>
      </c>
    </row>
    <row r="9965" spans="2:5" ht="50.1" customHeight="1">
      <c r="B9965" s="100">
        <v>11054</v>
      </c>
      <c r="C9965" s="105" t="s">
        <v>20012</v>
      </c>
      <c r="D9965" s="87" t="s">
        <v>16560</v>
      </c>
      <c r="E9965" s="103">
        <v>0.02</v>
      </c>
    </row>
    <row r="9966" spans="2:5" ht="50.1" customHeight="1">
      <c r="B9966" s="100">
        <v>11055</v>
      </c>
      <c r="C9966" s="105" t="s">
        <v>20013</v>
      </c>
      <c r="D9966" s="87" t="s">
        <v>16560</v>
      </c>
      <c r="E9966" s="103">
        <v>0.04</v>
      </c>
    </row>
    <row r="9967" spans="2:5" ht="50.1" customHeight="1">
      <c r="B9967" s="100">
        <v>11056</v>
      </c>
      <c r="C9967" s="105" t="s">
        <v>20014</v>
      </c>
      <c r="D9967" s="87" t="s">
        <v>16560</v>
      </c>
      <c r="E9967" s="103">
        <v>0.04</v>
      </c>
    </row>
    <row r="9968" spans="2:5" ht="50.1" customHeight="1">
      <c r="B9968" s="100">
        <v>11057</v>
      </c>
      <c r="C9968" s="105" t="s">
        <v>20015</v>
      </c>
      <c r="D9968" s="87" t="s">
        <v>16560</v>
      </c>
      <c r="E9968" s="103">
        <v>0.09</v>
      </c>
    </row>
    <row r="9969" spans="2:5" ht="50.1" customHeight="1">
      <c r="B9969" s="100">
        <v>11059</v>
      </c>
      <c r="C9969" s="105" t="s">
        <v>20016</v>
      </c>
      <c r="D9969" s="87" t="s">
        <v>16560</v>
      </c>
      <c r="E9969" s="104">
        <v>0.18</v>
      </c>
    </row>
    <row r="9970" spans="2:5" ht="50.1" customHeight="1">
      <c r="B9970" s="87">
        <v>11058</v>
      </c>
      <c r="C9970" s="105" t="s">
        <v>20017</v>
      </c>
      <c r="D9970" s="87" t="s">
        <v>16560</v>
      </c>
      <c r="E9970" s="103">
        <v>0.23</v>
      </c>
    </row>
    <row r="9971" spans="2:5" ht="50.1" customHeight="1">
      <c r="B9971" s="87">
        <v>4380</v>
      </c>
      <c r="C9971" s="105" t="s">
        <v>20018</v>
      </c>
      <c r="D9971" s="87" t="s">
        <v>16560</v>
      </c>
      <c r="E9971" s="103">
        <v>0.79</v>
      </c>
    </row>
    <row r="9972" spans="2:5" ht="50.1" customHeight="1">
      <c r="B9972" s="87">
        <v>4299</v>
      </c>
      <c r="C9972" s="105" t="s">
        <v>20019</v>
      </c>
      <c r="D9972" s="87" t="s">
        <v>16560</v>
      </c>
      <c r="E9972" s="103">
        <v>0.75</v>
      </c>
    </row>
    <row r="9973" spans="2:5" ht="50.1" customHeight="1">
      <c r="B9973" s="87">
        <v>4304</v>
      </c>
      <c r="C9973" s="105" t="s">
        <v>20020</v>
      </c>
      <c r="D9973" s="87" t="s">
        <v>16560</v>
      </c>
      <c r="E9973" s="103">
        <v>1.02</v>
      </c>
    </row>
    <row r="9974" spans="2:5" ht="50.1" customHeight="1">
      <c r="B9974" s="87">
        <v>4305</v>
      </c>
      <c r="C9974" s="105" t="s">
        <v>20021</v>
      </c>
      <c r="D9974" s="87" t="s">
        <v>16560</v>
      </c>
      <c r="E9974" s="103">
        <v>1.19</v>
      </c>
    </row>
    <row r="9975" spans="2:5" ht="50.1" customHeight="1">
      <c r="B9975" s="87">
        <v>4306</v>
      </c>
      <c r="C9975" s="105" t="s">
        <v>20022</v>
      </c>
      <c r="D9975" s="87" t="s">
        <v>16560</v>
      </c>
      <c r="E9975" s="103">
        <v>1.38</v>
      </c>
    </row>
    <row r="9976" spans="2:5" ht="50.1" customHeight="1">
      <c r="B9976" s="87">
        <v>4308</v>
      </c>
      <c r="C9976" s="105" t="s">
        <v>20023</v>
      </c>
      <c r="D9976" s="87" t="s">
        <v>16560</v>
      </c>
      <c r="E9976" s="104">
        <v>2.85</v>
      </c>
    </row>
    <row r="9977" spans="2:5" ht="50.1" customHeight="1">
      <c r="B9977" s="87">
        <v>4302</v>
      </c>
      <c r="C9977" s="105" t="s">
        <v>20024</v>
      </c>
      <c r="D9977" s="87" t="s">
        <v>16560</v>
      </c>
      <c r="E9977" s="104">
        <v>2.14</v>
      </c>
    </row>
    <row r="9978" spans="2:5" ht="50.1" customHeight="1">
      <c r="B9978" s="87">
        <v>4300</v>
      </c>
      <c r="C9978" s="105" t="s">
        <v>20025</v>
      </c>
      <c r="D9978" s="87" t="s">
        <v>16560</v>
      </c>
      <c r="E9978" s="104">
        <v>0.51</v>
      </c>
    </row>
    <row r="9979" spans="2:5" ht="50.1" customHeight="1">
      <c r="B9979" s="87">
        <v>4301</v>
      </c>
      <c r="C9979" s="105" t="s">
        <v>20026</v>
      </c>
      <c r="D9979" s="87" t="s">
        <v>16560</v>
      </c>
      <c r="E9979" s="103">
        <v>0.62</v>
      </c>
    </row>
    <row r="9980" spans="2:5" ht="50.1" customHeight="1">
      <c r="B9980" s="87">
        <v>4320</v>
      </c>
      <c r="C9980" s="105" t="s">
        <v>20027</v>
      </c>
      <c r="D9980" s="87" t="s">
        <v>16560</v>
      </c>
      <c r="E9980" s="103">
        <v>1.89</v>
      </c>
    </row>
    <row r="9981" spans="2:5" ht="50.1" customHeight="1">
      <c r="B9981" s="87">
        <v>4318</v>
      </c>
      <c r="C9981" s="105" t="s">
        <v>20028</v>
      </c>
      <c r="D9981" s="87" t="s">
        <v>16560</v>
      </c>
      <c r="E9981" s="103">
        <v>0.92</v>
      </c>
    </row>
    <row r="9982" spans="2:5" ht="50.1" customHeight="1">
      <c r="B9982" s="87">
        <v>40547</v>
      </c>
      <c r="C9982" s="105" t="s">
        <v>22434</v>
      </c>
      <c r="D9982" s="87" t="s">
        <v>18752</v>
      </c>
      <c r="E9982" s="104">
        <v>16.41</v>
      </c>
    </row>
    <row r="9983" spans="2:5" ht="50.1" customHeight="1">
      <c r="B9983" s="87">
        <v>11962</v>
      </c>
      <c r="C9983" s="105" t="s">
        <v>20029</v>
      </c>
      <c r="D9983" s="87" t="s">
        <v>16560</v>
      </c>
      <c r="E9983" s="103">
        <v>0.13</v>
      </c>
    </row>
    <row r="9984" spans="2:5" ht="50.1" customHeight="1">
      <c r="B9984" s="87">
        <v>4332</v>
      </c>
      <c r="C9984" s="105" t="s">
        <v>20030</v>
      </c>
      <c r="D9984" s="87" t="s">
        <v>16560</v>
      </c>
      <c r="E9984" s="103">
        <v>0.65</v>
      </c>
    </row>
    <row r="9985" spans="2:5" ht="50.1" customHeight="1">
      <c r="B9985" s="87">
        <v>4331</v>
      </c>
      <c r="C9985" s="105" t="s">
        <v>20031</v>
      </c>
      <c r="D9985" s="87" t="s">
        <v>16560</v>
      </c>
      <c r="E9985" s="103">
        <v>2.46</v>
      </c>
    </row>
    <row r="9986" spans="2:5" ht="50.1" customHeight="1">
      <c r="B9986" s="100">
        <v>4336</v>
      </c>
      <c r="C9986" s="105" t="s">
        <v>20032</v>
      </c>
      <c r="D9986" s="87" t="s">
        <v>16560</v>
      </c>
      <c r="E9986" s="103">
        <v>3.15</v>
      </c>
    </row>
    <row r="9987" spans="2:5" ht="50.1" customHeight="1">
      <c r="B9987" s="100">
        <v>13294</v>
      </c>
      <c r="C9987" s="105" t="s">
        <v>20033</v>
      </c>
      <c r="D9987" s="87" t="s">
        <v>16560</v>
      </c>
      <c r="E9987" s="103">
        <v>0.9</v>
      </c>
    </row>
    <row r="9988" spans="2:5" ht="50.1" customHeight="1">
      <c r="B9988" s="100">
        <v>11948</v>
      </c>
      <c r="C9988" s="105" t="s">
        <v>20034</v>
      </c>
      <c r="D9988" s="87" t="s">
        <v>16560</v>
      </c>
      <c r="E9988" s="103">
        <v>0.4</v>
      </c>
    </row>
    <row r="9989" spans="2:5" ht="50.1" customHeight="1">
      <c r="B9989" s="100">
        <v>4382</v>
      </c>
      <c r="C9989" s="105" t="s">
        <v>20035</v>
      </c>
      <c r="D9989" s="87" t="s">
        <v>16560</v>
      </c>
      <c r="E9989" s="103">
        <v>0.67</v>
      </c>
    </row>
    <row r="9990" spans="2:5" ht="50.1" customHeight="1">
      <c r="B9990" s="100">
        <v>4354</v>
      </c>
      <c r="C9990" s="105" t="s">
        <v>20036</v>
      </c>
      <c r="D9990" s="87" t="s">
        <v>16560</v>
      </c>
      <c r="E9990" s="103">
        <v>28.26</v>
      </c>
    </row>
    <row r="9991" spans="2:5" ht="50.1" customHeight="1">
      <c r="B9991" s="87">
        <v>40839</v>
      </c>
      <c r="C9991" s="105" t="s">
        <v>20037</v>
      </c>
      <c r="D9991" s="87" t="s">
        <v>18752</v>
      </c>
      <c r="E9991" s="103">
        <v>68</v>
      </c>
    </row>
    <row r="9992" spans="2:5" ht="50.1" customHeight="1">
      <c r="B9992" s="87">
        <v>40552</v>
      </c>
      <c r="C9992" s="105" t="s">
        <v>20038</v>
      </c>
      <c r="D9992" s="87" t="s">
        <v>18752</v>
      </c>
      <c r="E9992" s="103">
        <v>28.13</v>
      </c>
    </row>
    <row r="9993" spans="2:5" ht="50.1" customHeight="1">
      <c r="B9993" s="87">
        <v>40549</v>
      </c>
      <c r="C9993" s="105" t="s">
        <v>20039</v>
      </c>
      <c r="D9993" s="87" t="s">
        <v>18752</v>
      </c>
      <c r="E9993" s="103">
        <v>111.38</v>
      </c>
    </row>
    <row r="9994" spans="2:5" ht="50.1" customHeight="1">
      <c r="B9994" s="87">
        <v>4385</v>
      </c>
      <c r="C9994" s="105" t="s">
        <v>20040</v>
      </c>
      <c r="D9994" s="87" t="s">
        <v>17042</v>
      </c>
      <c r="E9994" s="103">
        <v>1142.8599999999999</v>
      </c>
    </row>
    <row r="9995" spans="2:5" ht="50.1" customHeight="1">
      <c r="B9995" s="87">
        <v>38397</v>
      </c>
      <c r="C9995" s="105" t="s">
        <v>20041</v>
      </c>
      <c r="D9995" s="87" t="s">
        <v>16617</v>
      </c>
      <c r="E9995" s="103">
        <v>5.92</v>
      </c>
    </row>
    <row r="9996" spans="2:5" ht="50.1" customHeight="1">
      <c r="B9996" s="87">
        <v>20078</v>
      </c>
      <c r="C9996" s="105" t="s">
        <v>20042</v>
      </c>
      <c r="D9996" s="87" t="s">
        <v>16560</v>
      </c>
      <c r="E9996" s="103">
        <v>14.88</v>
      </c>
    </row>
    <row r="9997" spans="2:5" ht="50.1" customHeight="1">
      <c r="B9997" s="87">
        <v>20079</v>
      </c>
      <c r="C9997" s="105" t="s">
        <v>20043</v>
      </c>
      <c r="D9997" s="87" t="s">
        <v>16560</v>
      </c>
      <c r="E9997" s="103">
        <v>92.83</v>
      </c>
    </row>
    <row r="9998" spans="2:5" ht="50.1" customHeight="1">
      <c r="B9998" s="87">
        <v>39897</v>
      </c>
      <c r="C9998" s="105" t="s">
        <v>20044</v>
      </c>
      <c r="D9998" s="87" t="s">
        <v>16560</v>
      </c>
      <c r="E9998" s="103">
        <v>30.62</v>
      </c>
    </row>
    <row r="9999" spans="2:5" ht="50.1" customHeight="1">
      <c r="B9999" s="87">
        <v>118</v>
      </c>
      <c r="C9999" s="105" t="s">
        <v>20045</v>
      </c>
      <c r="D9999" s="87" t="s">
        <v>16560</v>
      </c>
      <c r="E9999" s="103">
        <v>56.26</v>
      </c>
    </row>
    <row r="10000" spans="2:5" ht="50.1" customHeight="1">
      <c r="B10000" s="87">
        <v>4396</v>
      </c>
      <c r="C10000" s="105" t="s">
        <v>20046</v>
      </c>
      <c r="D10000" s="87" t="s">
        <v>16555</v>
      </c>
      <c r="E10000" s="103">
        <v>152.91</v>
      </c>
    </row>
    <row r="10001" spans="2:5" ht="50.1" customHeight="1">
      <c r="B10001" s="100">
        <v>36881</v>
      </c>
      <c r="C10001" s="105" t="s">
        <v>20047</v>
      </c>
      <c r="D10001" s="87" t="s">
        <v>16555</v>
      </c>
      <c r="E10001" s="103">
        <v>136.63999999999999</v>
      </c>
    </row>
    <row r="10002" spans="2:5" ht="50.1" customHeight="1">
      <c r="B10002" s="100">
        <v>36882</v>
      </c>
      <c r="C10002" s="105" t="s">
        <v>20048</v>
      </c>
      <c r="D10002" s="87" t="s">
        <v>16555</v>
      </c>
      <c r="E10002" s="103">
        <v>159.41</v>
      </c>
    </row>
    <row r="10003" spans="2:5" ht="50.1" customHeight="1">
      <c r="B10003" s="100">
        <v>4397</v>
      </c>
      <c r="C10003" s="105" t="s">
        <v>20049</v>
      </c>
      <c r="D10003" s="87" t="s">
        <v>16555</v>
      </c>
      <c r="E10003" s="103">
        <v>247.96</v>
      </c>
    </row>
    <row r="10004" spans="2:5" ht="50.1" customHeight="1">
      <c r="B10004" s="100">
        <v>34754</v>
      </c>
      <c r="C10004" s="105" t="s">
        <v>20050</v>
      </c>
      <c r="D10004" s="87" t="s">
        <v>16555</v>
      </c>
      <c r="E10004" s="103">
        <v>459.14</v>
      </c>
    </row>
    <row r="10005" spans="2:5" ht="50.1" customHeight="1">
      <c r="B10005" s="100">
        <v>25962</v>
      </c>
      <c r="C10005" s="105" t="s">
        <v>20051</v>
      </c>
      <c r="D10005" s="87" t="s">
        <v>16555</v>
      </c>
      <c r="E10005" s="103">
        <v>290.8</v>
      </c>
    </row>
    <row r="10006" spans="2:5" ht="50.1" customHeight="1">
      <c r="B10006" s="100">
        <v>34752</v>
      </c>
      <c r="C10006" s="105" t="s">
        <v>20052</v>
      </c>
      <c r="D10006" s="87" t="s">
        <v>16555</v>
      </c>
      <c r="E10006" s="103">
        <v>512.09</v>
      </c>
    </row>
    <row r="10007" spans="2:5" ht="50.1" customHeight="1">
      <c r="B10007" s="100">
        <v>4751</v>
      </c>
      <c r="C10007" s="105" t="s">
        <v>20053</v>
      </c>
      <c r="D10007" s="87" t="s">
        <v>16557</v>
      </c>
      <c r="E10007" s="103">
        <v>16.260000000000002</v>
      </c>
    </row>
    <row r="10008" spans="2:5" ht="50.1" customHeight="1">
      <c r="B10008" s="100">
        <v>41066</v>
      </c>
      <c r="C10008" s="105" t="s">
        <v>20054</v>
      </c>
      <c r="D10008" s="87" t="s">
        <v>16746</v>
      </c>
      <c r="E10008" s="103">
        <v>2879.5</v>
      </c>
    </row>
    <row r="10009" spans="2:5" ht="50.1" customHeight="1">
      <c r="B10009" s="100">
        <v>39604</v>
      </c>
      <c r="C10009" s="105" t="s">
        <v>20055</v>
      </c>
      <c r="D10009" s="87" t="s">
        <v>16560</v>
      </c>
      <c r="E10009" s="103">
        <v>8.8699999999999992</v>
      </c>
    </row>
    <row r="10010" spans="2:5" ht="50.1" customHeight="1">
      <c r="B10010" s="100">
        <v>39605</v>
      </c>
      <c r="C10010" s="105" t="s">
        <v>20056</v>
      </c>
      <c r="D10010" s="87" t="s">
        <v>16560</v>
      </c>
      <c r="E10010" s="103">
        <v>12.31</v>
      </c>
    </row>
    <row r="10011" spans="2:5" ht="50.1" customHeight="1">
      <c r="B10011" s="100">
        <v>39606</v>
      </c>
      <c r="C10011" s="105" t="s">
        <v>20057</v>
      </c>
      <c r="D10011" s="87" t="s">
        <v>16560</v>
      </c>
      <c r="E10011" s="103">
        <v>15.64</v>
      </c>
    </row>
    <row r="10012" spans="2:5" ht="50.1" customHeight="1">
      <c r="B10012" s="100">
        <v>39607</v>
      </c>
      <c r="C10012" s="105" t="s">
        <v>20058</v>
      </c>
      <c r="D10012" s="87" t="s">
        <v>16560</v>
      </c>
      <c r="E10012" s="103">
        <v>17.940000000000001</v>
      </c>
    </row>
    <row r="10013" spans="2:5" ht="50.1" customHeight="1">
      <c r="B10013" s="100">
        <v>39594</v>
      </c>
      <c r="C10013" s="105" t="s">
        <v>20059</v>
      </c>
      <c r="D10013" s="87" t="s">
        <v>16560</v>
      </c>
      <c r="E10013" s="103">
        <v>169.9</v>
      </c>
    </row>
    <row r="10014" spans="2:5" ht="50.1" customHeight="1">
      <c r="B10014" s="87">
        <v>39596</v>
      </c>
      <c r="C10014" s="105" t="s">
        <v>20060</v>
      </c>
      <c r="D10014" s="87" t="s">
        <v>16560</v>
      </c>
      <c r="E10014" s="103">
        <v>296.13</v>
      </c>
    </row>
    <row r="10015" spans="2:5" ht="50.1" customHeight="1">
      <c r="B10015" s="87">
        <v>39595</v>
      </c>
      <c r="C10015" s="105" t="s">
        <v>20061</v>
      </c>
      <c r="D10015" s="87" t="s">
        <v>16560</v>
      </c>
      <c r="E10015" s="103">
        <v>248.57</v>
      </c>
    </row>
    <row r="10016" spans="2:5" ht="50.1" customHeight="1">
      <c r="B10016" s="87">
        <v>39597</v>
      </c>
      <c r="C10016" s="105" t="s">
        <v>20062</v>
      </c>
      <c r="D10016" s="87" t="s">
        <v>16560</v>
      </c>
      <c r="E10016" s="103">
        <v>399.34</v>
      </c>
    </row>
    <row r="10017" spans="2:5" ht="50.1" customHeight="1">
      <c r="B10017" s="87">
        <v>20209</v>
      </c>
      <c r="C10017" s="105" t="s">
        <v>20063</v>
      </c>
      <c r="D10017" s="87" t="s">
        <v>16566</v>
      </c>
      <c r="E10017" s="103">
        <v>16.63</v>
      </c>
    </row>
    <row r="10018" spans="2:5" ht="50.1" customHeight="1">
      <c r="B10018" s="87">
        <v>4433</v>
      </c>
      <c r="C10018" s="105" t="s">
        <v>20064</v>
      </c>
      <c r="D10018" s="87" t="s">
        <v>16566</v>
      </c>
      <c r="E10018" s="103">
        <v>12.1</v>
      </c>
    </row>
    <row r="10019" spans="2:5" ht="50.1" customHeight="1">
      <c r="B10019" s="87">
        <v>10731</v>
      </c>
      <c r="C10019" s="105" t="s">
        <v>20065</v>
      </c>
      <c r="D10019" s="87" t="s">
        <v>16555</v>
      </c>
      <c r="E10019" s="103">
        <v>11</v>
      </c>
    </row>
    <row r="10020" spans="2:5" ht="50.1" customHeight="1">
      <c r="B10020" s="87">
        <v>4704</v>
      </c>
      <c r="C10020" s="105" t="s">
        <v>20066</v>
      </c>
      <c r="D10020" s="87" t="s">
        <v>16555</v>
      </c>
      <c r="E10020" s="103">
        <v>9.92</v>
      </c>
    </row>
    <row r="10021" spans="2:5" ht="50.1" customHeight="1">
      <c r="B10021" s="100">
        <v>10730</v>
      </c>
      <c r="C10021" s="105" t="s">
        <v>20067</v>
      </c>
      <c r="D10021" s="87" t="s">
        <v>16555</v>
      </c>
      <c r="E10021" s="103">
        <v>10.63</v>
      </c>
    </row>
    <row r="10022" spans="2:5" ht="50.1" customHeight="1">
      <c r="B10022" s="100">
        <v>4729</v>
      </c>
      <c r="C10022" s="105" t="s">
        <v>20068</v>
      </c>
      <c r="D10022" s="87" t="s">
        <v>16742</v>
      </c>
      <c r="E10022" s="103">
        <v>81.760000000000005</v>
      </c>
    </row>
    <row r="10023" spans="2:5" ht="50.1" customHeight="1">
      <c r="B10023" s="100">
        <v>4720</v>
      </c>
      <c r="C10023" s="105" t="s">
        <v>20069</v>
      </c>
      <c r="D10023" s="87" t="s">
        <v>16742</v>
      </c>
      <c r="E10023" s="103">
        <v>89.4</v>
      </c>
    </row>
    <row r="10024" spans="2:5" ht="50.1" customHeight="1">
      <c r="B10024" s="100">
        <v>4721</v>
      </c>
      <c r="C10024" s="105" t="s">
        <v>20070</v>
      </c>
      <c r="D10024" s="87" t="s">
        <v>16742</v>
      </c>
      <c r="E10024" s="103">
        <v>70.02</v>
      </c>
    </row>
    <row r="10025" spans="2:5" ht="50.1" customHeight="1">
      <c r="B10025" s="100">
        <v>4718</v>
      </c>
      <c r="C10025" s="105" t="s">
        <v>20071</v>
      </c>
      <c r="D10025" s="87" t="s">
        <v>16742</v>
      </c>
      <c r="E10025" s="103">
        <v>70.02</v>
      </c>
    </row>
    <row r="10026" spans="2:5" ht="50.1" customHeight="1">
      <c r="B10026" s="100">
        <v>4722</v>
      </c>
      <c r="C10026" s="105" t="s">
        <v>20072</v>
      </c>
      <c r="D10026" s="87" t="s">
        <v>16742</v>
      </c>
      <c r="E10026" s="103">
        <v>70.02</v>
      </c>
    </row>
    <row r="10027" spans="2:5" ht="50.1" customHeight="1">
      <c r="B10027" s="100">
        <v>4723</v>
      </c>
      <c r="C10027" s="105" t="s">
        <v>20073</v>
      </c>
      <c r="D10027" s="87" t="s">
        <v>16742</v>
      </c>
      <c r="E10027" s="103">
        <v>76.39</v>
      </c>
    </row>
    <row r="10028" spans="2:5" ht="50.1" customHeight="1">
      <c r="B10028" s="100">
        <v>4727</v>
      </c>
      <c r="C10028" s="105" t="s">
        <v>20074</v>
      </c>
      <c r="D10028" s="87" t="s">
        <v>16742</v>
      </c>
      <c r="E10028" s="103">
        <v>78.510000000000005</v>
      </c>
    </row>
    <row r="10029" spans="2:5" ht="50.1" customHeight="1">
      <c r="B10029" s="100">
        <v>4748</v>
      </c>
      <c r="C10029" s="105" t="s">
        <v>20075</v>
      </c>
      <c r="D10029" s="87" t="s">
        <v>16742</v>
      </c>
      <c r="E10029" s="103">
        <v>75.75</v>
      </c>
    </row>
    <row r="10030" spans="2:5" ht="50.1" customHeight="1">
      <c r="B10030" s="100">
        <v>4730</v>
      </c>
      <c r="C10030" s="105" t="s">
        <v>20076</v>
      </c>
      <c r="D10030" s="87" t="s">
        <v>16742</v>
      </c>
      <c r="E10030" s="103">
        <v>73.209999999999994</v>
      </c>
    </row>
    <row r="10031" spans="2:5" ht="50.1" customHeight="1">
      <c r="B10031" s="100">
        <v>13186</v>
      </c>
      <c r="C10031" s="105" t="s">
        <v>20077</v>
      </c>
      <c r="D10031" s="87" t="s">
        <v>16742</v>
      </c>
      <c r="E10031" s="103">
        <v>67.97</v>
      </c>
    </row>
    <row r="10032" spans="2:5" ht="50.1" customHeight="1">
      <c r="B10032" s="100">
        <v>10737</v>
      </c>
      <c r="C10032" s="105" t="s">
        <v>20078</v>
      </c>
      <c r="D10032" s="87" t="s">
        <v>16555</v>
      </c>
      <c r="E10032" s="103">
        <v>34.56</v>
      </c>
    </row>
    <row r="10033" spans="2:5" ht="50.1" customHeight="1">
      <c r="B10033" s="100">
        <v>10734</v>
      </c>
      <c r="C10033" s="105" t="s">
        <v>20079</v>
      </c>
      <c r="D10033" s="87" t="s">
        <v>16555</v>
      </c>
      <c r="E10033" s="103">
        <v>20.56</v>
      </c>
    </row>
    <row r="10034" spans="2:5" ht="50.1" customHeight="1">
      <c r="B10034" s="100">
        <v>4708</v>
      </c>
      <c r="C10034" s="105" t="s">
        <v>20080</v>
      </c>
      <c r="D10034" s="87" t="s">
        <v>16555</v>
      </c>
      <c r="E10034" s="103">
        <v>39.880000000000003</v>
      </c>
    </row>
    <row r="10035" spans="2:5" ht="50.1" customHeight="1">
      <c r="B10035" s="100">
        <v>4712</v>
      </c>
      <c r="C10035" s="105" t="s">
        <v>20081</v>
      </c>
      <c r="D10035" s="87" t="s">
        <v>16555</v>
      </c>
      <c r="E10035" s="103">
        <v>19.5</v>
      </c>
    </row>
    <row r="10036" spans="2:5" ht="50.1" customHeight="1">
      <c r="B10036" s="100">
        <v>4710</v>
      </c>
      <c r="C10036" s="105" t="s">
        <v>20082</v>
      </c>
      <c r="D10036" s="87" t="s">
        <v>16555</v>
      </c>
      <c r="E10036" s="103">
        <v>62.53</v>
      </c>
    </row>
    <row r="10037" spans="2:5" ht="50.1" customHeight="1">
      <c r="B10037" s="100">
        <v>4746</v>
      </c>
      <c r="C10037" s="105" t="s">
        <v>20083</v>
      </c>
      <c r="D10037" s="87" t="s">
        <v>16742</v>
      </c>
      <c r="E10037" s="103">
        <v>67.900000000000006</v>
      </c>
    </row>
    <row r="10038" spans="2:5" ht="50.1" customHeight="1">
      <c r="B10038" s="100">
        <v>4750</v>
      </c>
      <c r="C10038" s="105" t="s">
        <v>20084</v>
      </c>
      <c r="D10038" s="87" t="s">
        <v>16557</v>
      </c>
      <c r="E10038" s="103">
        <v>14.51</v>
      </c>
    </row>
    <row r="10039" spans="2:5" ht="50.1" customHeight="1">
      <c r="B10039" s="100">
        <v>41065</v>
      </c>
      <c r="C10039" s="105" t="s">
        <v>20085</v>
      </c>
      <c r="D10039" s="87" t="s">
        <v>16746</v>
      </c>
      <c r="E10039" s="103">
        <v>2568.4899999999998</v>
      </c>
    </row>
    <row r="10040" spans="2:5" ht="50.1" customHeight="1">
      <c r="B10040" s="100">
        <v>34747</v>
      </c>
      <c r="C10040" s="105" t="s">
        <v>20086</v>
      </c>
      <c r="D10040" s="87" t="s">
        <v>16566</v>
      </c>
      <c r="E10040" s="103">
        <v>62.58</v>
      </c>
    </row>
    <row r="10041" spans="2:5" ht="50.1" customHeight="1">
      <c r="B10041" s="100">
        <v>4826</v>
      </c>
      <c r="C10041" s="105" t="s">
        <v>20087</v>
      </c>
      <c r="D10041" s="87" t="s">
        <v>16566</v>
      </c>
      <c r="E10041" s="103">
        <v>67.290000000000006</v>
      </c>
    </row>
    <row r="10042" spans="2:5" ht="50.1" customHeight="1">
      <c r="B10042" s="100">
        <v>41975</v>
      </c>
      <c r="C10042" s="105" t="s">
        <v>20088</v>
      </c>
      <c r="D10042" s="87" t="s">
        <v>16555</v>
      </c>
      <c r="E10042" s="103">
        <v>44.34</v>
      </c>
    </row>
    <row r="10043" spans="2:5" ht="50.1" customHeight="1">
      <c r="B10043" s="100">
        <v>4825</v>
      </c>
      <c r="C10043" s="105" t="s">
        <v>20089</v>
      </c>
      <c r="D10043" s="87" t="s">
        <v>16566</v>
      </c>
      <c r="E10043" s="103">
        <v>93.14</v>
      </c>
    </row>
    <row r="10044" spans="2:5" ht="50.1" customHeight="1">
      <c r="B10044" s="100">
        <v>34744</v>
      </c>
      <c r="C10044" s="105" t="s">
        <v>20090</v>
      </c>
      <c r="D10044" s="87" t="s">
        <v>16555</v>
      </c>
      <c r="E10044" s="103">
        <v>21.85</v>
      </c>
    </row>
    <row r="10045" spans="2:5" ht="50.1" customHeight="1">
      <c r="B10045" s="100">
        <v>39430</v>
      </c>
      <c r="C10045" s="105" t="s">
        <v>20091</v>
      </c>
      <c r="D10045" s="87" t="s">
        <v>16560</v>
      </c>
      <c r="E10045" s="103">
        <v>1.05</v>
      </c>
    </row>
    <row r="10046" spans="2:5" ht="50.1" customHeight="1">
      <c r="B10046" s="100">
        <v>39573</v>
      </c>
      <c r="C10046" s="105" t="s">
        <v>20092</v>
      </c>
      <c r="D10046" s="87" t="s">
        <v>16560</v>
      </c>
      <c r="E10046" s="103">
        <v>1.04</v>
      </c>
    </row>
    <row r="10047" spans="2:5" ht="50.1" customHeight="1">
      <c r="B10047" s="100">
        <v>38410</v>
      </c>
      <c r="C10047" s="105" t="s">
        <v>20093</v>
      </c>
      <c r="D10047" s="87" t="s">
        <v>16560</v>
      </c>
      <c r="E10047" s="103">
        <v>8656.64</v>
      </c>
    </row>
    <row r="10048" spans="2:5" ht="50.1" customHeight="1">
      <c r="B10048" s="100">
        <v>4765</v>
      </c>
      <c r="C10048" s="105" t="s">
        <v>20094</v>
      </c>
      <c r="D10048" s="87" t="s">
        <v>16566</v>
      </c>
      <c r="E10048" s="103">
        <v>73.02</v>
      </c>
    </row>
    <row r="10049" spans="2:5" ht="50.1" customHeight="1">
      <c r="B10049" s="100">
        <v>4767</v>
      </c>
      <c r="C10049" s="105" t="s">
        <v>20095</v>
      </c>
      <c r="D10049" s="87" t="s">
        <v>16566</v>
      </c>
      <c r="E10049" s="103">
        <v>125.82</v>
      </c>
    </row>
    <row r="10050" spans="2:5" ht="50.1" customHeight="1">
      <c r="B10050" s="100">
        <v>4766</v>
      </c>
      <c r="C10050" s="105" t="s">
        <v>20095</v>
      </c>
      <c r="D10050" s="87" t="s">
        <v>16617</v>
      </c>
      <c r="E10050" s="103">
        <v>5.82</v>
      </c>
    </row>
    <row r="10051" spans="2:5" ht="50.1" customHeight="1">
      <c r="B10051" s="100">
        <v>10963</v>
      </c>
      <c r="C10051" s="105" t="s">
        <v>20096</v>
      </c>
      <c r="D10051" s="87" t="s">
        <v>16566</v>
      </c>
      <c r="E10051" s="103">
        <v>199.4</v>
      </c>
    </row>
    <row r="10052" spans="2:5" ht="50.1" customHeight="1">
      <c r="B10052" s="100">
        <v>10962</v>
      </c>
      <c r="C10052" s="105" t="s">
        <v>20097</v>
      </c>
      <c r="D10052" s="87" t="s">
        <v>16617</v>
      </c>
      <c r="E10052" s="103">
        <v>6.19</v>
      </c>
    </row>
    <row r="10053" spans="2:5" ht="50.1" customHeight="1">
      <c r="B10053" s="100">
        <v>34742</v>
      </c>
      <c r="C10053" s="105" t="s">
        <v>20098</v>
      </c>
      <c r="D10053" s="87" t="s">
        <v>16617</v>
      </c>
      <c r="E10053" s="103">
        <v>5.8</v>
      </c>
    </row>
    <row r="10054" spans="2:5" ht="50.1" customHeight="1">
      <c r="B10054" s="100">
        <v>4773</v>
      </c>
      <c r="C10054" s="105" t="s">
        <v>20099</v>
      </c>
      <c r="D10054" s="87" t="s">
        <v>16566</v>
      </c>
      <c r="E10054" s="103">
        <v>251.7</v>
      </c>
    </row>
    <row r="10055" spans="2:5" ht="50.1" customHeight="1">
      <c r="B10055" s="100">
        <v>34740</v>
      </c>
      <c r="C10055" s="105" t="s">
        <v>20100</v>
      </c>
      <c r="D10055" s="87" t="s">
        <v>16617</v>
      </c>
      <c r="E10055" s="103">
        <v>5.8</v>
      </c>
    </row>
    <row r="10056" spans="2:5" ht="50.1" customHeight="1">
      <c r="B10056" s="100">
        <v>4774</v>
      </c>
      <c r="C10056" s="105" t="s">
        <v>20101</v>
      </c>
      <c r="D10056" s="87" t="s">
        <v>16617</v>
      </c>
      <c r="E10056" s="103">
        <v>5.82</v>
      </c>
    </row>
    <row r="10057" spans="2:5" ht="50.1" customHeight="1">
      <c r="B10057" s="100">
        <v>4776</v>
      </c>
      <c r="C10057" s="105" t="s">
        <v>20101</v>
      </c>
      <c r="D10057" s="87" t="s">
        <v>16566</v>
      </c>
      <c r="E10057" s="103">
        <v>390.24</v>
      </c>
    </row>
    <row r="10058" spans="2:5" ht="50.1" customHeight="1">
      <c r="B10058" s="100">
        <v>40313</v>
      </c>
      <c r="C10058" s="105" t="s">
        <v>20102</v>
      </c>
      <c r="D10058" s="87" t="s">
        <v>16617</v>
      </c>
      <c r="E10058" s="103">
        <v>5.8</v>
      </c>
    </row>
    <row r="10059" spans="2:5" ht="50.1" customHeight="1">
      <c r="B10059" s="100">
        <v>13340</v>
      </c>
      <c r="C10059" s="105" t="s">
        <v>20103</v>
      </c>
      <c r="D10059" s="87" t="s">
        <v>16566</v>
      </c>
      <c r="E10059" s="103">
        <v>24.6</v>
      </c>
    </row>
    <row r="10060" spans="2:5" ht="50.1" customHeight="1">
      <c r="B10060" s="100">
        <v>10965</v>
      </c>
      <c r="C10060" s="105" t="s">
        <v>20104</v>
      </c>
      <c r="D10060" s="87" t="s">
        <v>16566</v>
      </c>
      <c r="E10060" s="103">
        <v>52.49</v>
      </c>
    </row>
    <row r="10061" spans="2:5" ht="50.1" customHeight="1">
      <c r="B10061" s="100">
        <v>10966</v>
      </c>
      <c r="C10061" s="105" t="s">
        <v>20105</v>
      </c>
      <c r="D10061" s="87" t="s">
        <v>16617</v>
      </c>
      <c r="E10061" s="103">
        <v>5.86</v>
      </c>
    </row>
    <row r="10062" spans="2:5" ht="50.1" customHeight="1">
      <c r="B10062" s="100">
        <v>40537</v>
      </c>
      <c r="C10062" s="105" t="s">
        <v>20106</v>
      </c>
      <c r="D10062" s="87" t="s">
        <v>16617</v>
      </c>
      <c r="E10062" s="103">
        <v>6.41</v>
      </c>
    </row>
    <row r="10063" spans="2:5" ht="50.1" customHeight="1">
      <c r="B10063" s="100">
        <v>40536</v>
      </c>
      <c r="C10063" s="105" t="s">
        <v>20107</v>
      </c>
      <c r="D10063" s="87" t="s">
        <v>16617</v>
      </c>
      <c r="E10063" s="103">
        <v>6.41</v>
      </c>
    </row>
    <row r="10064" spans="2:5" ht="50.1" customHeight="1">
      <c r="B10064" s="100">
        <v>40535</v>
      </c>
      <c r="C10064" s="105" t="s">
        <v>20108</v>
      </c>
      <c r="D10064" s="87" t="s">
        <v>16617</v>
      </c>
      <c r="E10064" s="103">
        <v>6.41</v>
      </c>
    </row>
    <row r="10065" spans="2:5" ht="50.1" customHeight="1">
      <c r="B10065" s="100">
        <v>39427</v>
      </c>
      <c r="C10065" s="105" t="s">
        <v>20109</v>
      </c>
      <c r="D10065" s="87" t="s">
        <v>16566</v>
      </c>
      <c r="E10065" s="103">
        <v>2.8</v>
      </c>
    </row>
    <row r="10066" spans="2:5" ht="50.1" customHeight="1">
      <c r="B10066" s="100">
        <v>39424</v>
      </c>
      <c r="C10066" s="105" t="s">
        <v>20110</v>
      </c>
      <c r="D10066" s="87" t="s">
        <v>16566</v>
      </c>
      <c r="E10066" s="103">
        <v>1.67</v>
      </c>
    </row>
    <row r="10067" spans="2:5" ht="50.1" customHeight="1">
      <c r="B10067" s="100">
        <v>39425</v>
      </c>
      <c r="C10067" s="105" t="s">
        <v>20111</v>
      </c>
      <c r="D10067" s="87" t="s">
        <v>16566</v>
      </c>
      <c r="E10067" s="103">
        <v>1.64</v>
      </c>
    </row>
    <row r="10068" spans="2:5" ht="50.1" customHeight="1">
      <c r="B10068" s="100">
        <v>40664</v>
      </c>
      <c r="C10068" s="105" t="s">
        <v>20112</v>
      </c>
      <c r="D10068" s="87" t="s">
        <v>16617</v>
      </c>
      <c r="E10068" s="103">
        <v>5.5</v>
      </c>
    </row>
    <row r="10069" spans="2:5" ht="50.1" customHeight="1">
      <c r="B10069" s="100">
        <v>34360</v>
      </c>
      <c r="C10069" s="105" t="s">
        <v>20113</v>
      </c>
      <c r="D10069" s="87" t="s">
        <v>16617</v>
      </c>
      <c r="E10069" s="103">
        <v>35.71</v>
      </c>
    </row>
    <row r="10070" spans="2:5" ht="50.1" customHeight="1">
      <c r="B10070" s="100">
        <v>20259</v>
      </c>
      <c r="C10070" s="105" t="s">
        <v>20114</v>
      </c>
      <c r="D10070" s="87" t="s">
        <v>16566</v>
      </c>
      <c r="E10070" s="103">
        <v>8.3000000000000007</v>
      </c>
    </row>
    <row r="10071" spans="2:5" ht="50.1" customHeight="1">
      <c r="B10071" s="100">
        <v>14077</v>
      </c>
      <c r="C10071" s="105" t="s">
        <v>20115</v>
      </c>
      <c r="D10071" s="87" t="s">
        <v>16566</v>
      </c>
      <c r="E10071" s="103">
        <v>127.04</v>
      </c>
    </row>
    <row r="10072" spans="2:5" ht="50.1" customHeight="1">
      <c r="B10072" s="100">
        <v>3678</v>
      </c>
      <c r="C10072" s="105" t="s">
        <v>20116</v>
      </c>
      <c r="D10072" s="87" t="s">
        <v>16566</v>
      </c>
      <c r="E10072" s="103">
        <v>57.42</v>
      </c>
    </row>
    <row r="10073" spans="2:5" ht="50.1" customHeight="1">
      <c r="B10073" s="100">
        <v>39418</v>
      </c>
      <c r="C10073" s="105" t="s">
        <v>20117</v>
      </c>
      <c r="D10073" s="87" t="s">
        <v>16566</v>
      </c>
      <c r="E10073" s="103">
        <v>3.13</v>
      </c>
    </row>
    <row r="10074" spans="2:5" ht="50.1" customHeight="1">
      <c r="B10074" s="100">
        <v>39419</v>
      </c>
      <c r="C10074" s="105" t="s">
        <v>20118</v>
      </c>
      <c r="D10074" s="87" t="s">
        <v>16566</v>
      </c>
      <c r="E10074" s="103">
        <v>3.81</v>
      </c>
    </row>
    <row r="10075" spans="2:5" ht="50.1" customHeight="1">
      <c r="B10075" s="100">
        <v>39420</v>
      </c>
      <c r="C10075" s="105" t="s">
        <v>20119</v>
      </c>
      <c r="D10075" s="87" t="s">
        <v>16566</v>
      </c>
      <c r="E10075" s="103">
        <v>4.21</v>
      </c>
    </row>
    <row r="10076" spans="2:5" ht="50.1" customHeight="1">
      <c r="B10076" s="100">
        <v>39571</v>
      </c>
      <c r="C10076" s="105" t="s">
        <v>20120</v>
      </c>
      <c r="D10076" s="87" t="s">
        <v>16566</v>
      </c>
      <c r="E10076" s="103">
        <v>2.54</v>
      </c>
    </row>
    <row r="10077" spans="2:5" ht="50.1" customHeight="1">
      <c r="B10077" s="100">
        <v>39421</v>
      </c>
      <c r="C10077" s="105" t="s">
        <v>20121</v>
      </c>
      <c r="D10077" s="87" t="s">
        <v>16566</v>
      </c>
      <c r="E10077" s="103">
        <v>3.71</v>
      </c>
    </row>
    <row r="10078" spans="2:5" ht="50.1" customHeight="1">
      <c r="B10078" s="87">
        <v>39422</v>
      </c>
      <c r="C10078" s="105" t="s">
        <v>20122</v>
      </c>
      <c r="D10078" s="87" t="s">
        <v>16566</v>
      </c>
      <c r="E10078" s="103">
        <v>4.33</v>
      </c>
    </row>
    <row r="10079" spans="2:5" ht="50.1" customHeight="1">
      <c r="B10079" s="87">
        <v>39423</v>
      </c>
      <c r="C10079" s="105" t="s">
        <v>20123</v>
      </c>
      <c r="D10079" s="87" t="s">
        <v>16566</v>
      </c>
      <c r="E10079" s="103">
        <v>5.0199999999999996</v>
      </c>
    </row>
    <row r="10080" spans="2:5" ht="50.1" customHeight="1">
      <c r="B10080" s="100">
        <v>39426</v>
      </c>
      <c r="C10080" s="105" t="s">
        <v>20124</v>
      </c>
      <c r="D10080" s="87" t="s">
        <v>16566</v>
      </c>
      <c r="E10080" s="103">
        <v>11.3</v>
      </c>
    </row>
    <row r="10081" spans="2:5" ht="50.1" customHeight="1">
      <c r="B10081" s="100">
        <v>39429</v>
      </c>
      <c r="C10081" s="105" t="s">
        <v>20125</v>
      </c>
      <c r="D10081" s="87" t="s">
        <v>16566</v>
      </c>
      <c r="E10081" s="103">
        <v>3.56</v>
      </c>
    </row>
    <row r="10082" spans="2:5" ht="50.1" customHeight="1">
      <c r="B10082" s="100">
        <v>39428</v>
      </c>
      <c r="C10082" s="105" t="s">
        <v>20126</v>
      </c>
      <c r="D10082" s="87" t="s">
        <v>16566</v>
      </c>
      <c r="E10082" s="103">
        <v>2.72</v>
      </c>
    </row>
    <row r="10083" spans="2:5" ht="50.1" customHeight="1">
      <c r="B10083" s="100">
        <v>39572</v>
      </c>
      <c r="C10083" s="105" t="s">
        <v>20127</v>
      </c>
      <c r="D10083" s="87" t="s">
        <v>16566</v>
      </c>
      <c r="E10083" s="103">
        <v>2.35</v>
      </c>
    </row>
    <row r="10084" spans="2:5" ht="50.1" customHeight="1">
      <c r="B10084" s="100">
        <v>39570</v>
      </c>
      <c r="C10084" s="105" t="s">
        <v>20128</v>
      </c>
      <c r="D10084" s="87" t="s">
        <v>16566</v>
      </c>
      <c r="E10084" s="103">
        <v>2.5</v>
      </c>
    </row>
    <row r="10085" spans="2:5" ht="50.1" customHeight="1">
      <c r="B10085" s="100">
        <v>39569</v>
      </c>
      <c r="C10085" s="105" t="s">
        <v>20129</v>
      </c>
      <c r="D10085" s="87" t="s">
        <v>16566</v>
      </c>
      <c r="E10085" s="103">
        <v>2.4700000000000002</v>
      </c>
    </row>
    <row r="10086" spans="2:5" ht="50.1" customHeight="1">
      <c r="B10086" s="100">
        <v>11552</v>
      </c>
      <c r="C10086" s="105" t="s">
        <v>20130</v>
      </c>
      <c r="D10086" s="87" t="s">
        <v>16566</v>
      </c>
      <c r="E10086" s="103">
        <v>7.53</v>
      </c>
    </row>
    <row r="10087" spans="2:5" ht="50.1" customHeight="1">
      <c r="B10087" s="100">
        <v>40598</v>
      </c>
      <c r="C10087" s="105" t="s">
        <v>20131</v>
      </c>
      <c r="D10087" s="87" t="s">
        <v>16617</v>
      </c>
      <c r="E10087" s="103">
        <v>6.41</v>
      </c>
    </row>
    <row r="10088" spans="2:5" ht="50.1" customHeight="1">
      <c r="B10088" s="100">
        <v>39029</v>
      </c>
      <c r="C10088" s="105" t="s">
        <v>20132</v>
      </c>
      <c r="D10088" s="87" t="s">
        <v>16566</v>
      </c>
      <c r="E10088" s="103">
        <v>7.98</v>
      </c>
    </row>
    <row r="10089" spans="2:5" ht="50.1" customHeight="1">
      <c r="B10089" s="100">
        <v>39028</v>
      </c>
      <c r="C10089" s="105" t="s">
        <v>20133</v>
      </c>
      <c r="D10089" s="87" t="s">
        <v>16566</v>
      </c>
      <c r="E10089" s="103">
        <v>4.6399999999999997</v>
      </c>
    </row>
    <row r="10090" spans="2:5" ht="50.1" customHeight="1">
      <c r="B10090" s="100">
        <v>39328</v>
      </c>
      <c r="C10090" s="105" t="s">
        <v>20134</v>
      </c>
      <c r="D10090" s="87" t="s">
        <v>16566</v>
      </c>
      <c r="E10090" s="103">
        <v>2.5499999999999998</v>
      </c>
    </row>
    <row r="10091" spans="2:5" ht="50.1" customHeight="1">
      <c r="B10091" s="100">
        <v>38541</v>
      </c>
      <c r="C10091" s="105" t="s">
        <v>20135</v>
      </c>
      <c r="D10091" s="87" t="s">
        <v>16560</v>
      </c>
      <c r="E10091" s="103">
        <v>1938618.4</v>
      </c>
    </row>
    <row r="10092" spans="2:5" ht="50.1" customHeight="1">
      <c r="B10092" s="100">
        <v>38542</v>
      </c>
      <c r="C10092" s="105" t="s">
        <v>20136</v>
      </c>
      <c r="D10092" s="87" t="s">
        <v>16560</v>
      </c>
      <c r="E10092" s="103">
        <v>3014473.66</v>
      </c>
    </row>
    <row r="10093" spans="2:5" ht="50.1" customHeight="1">
      <c r="B10093" s="100">
        <v>38543</v>
      </c>
      <c r="C10093" s="105" t="s">
        <v>20137</v>
      </c>
      <c r="D10093" s="87" t="s">
        <v>16560</v>
      </c>
      <c r="E10093" s="103">
        <v>738026.33</v>
      </c>
    </row>
    <row r="10094" spans="2:5" ht="50.1" customHeight="1">
      <c r="B10094" s="100">
        <v>40406</v>
      </c>
      <c r="C10094" s="105" t="s">
        <v>20138</v>
      </c>
      <c r="D10094" s="87" t="s">
        <v>16560</v>
      </c>
      <c r="E10094" s="103">
        <v>36364.86</v>
      </c>
    </row>
    <row r="10095" spans="2:5" ht="50.1" customHeight="1">
      <c r="B10095" s="100">
        <v>40789</v>
      </c>
      <c r="C10095" s="105" t="s">
        <v>20139</v>
      </c>
      <c r="D10095" s="87" t="s">
        <v>16560</v>
      </c>
      <c r="E10095" s="103">
        <v>5240.55</v>
      </c>
    </row>
    <row r="10096" spans="2:5" ht="50.1" customHeight="1">
      <c r="B10096" s="100">
        <v>40791</v>
      </c>
      <c r="C10096" s="105" t="s">
        <v>20140</v>
      </c>
      <c r="D10096" s="87" t="s">
        <v>16560</v>
      </c>
      <c r="E10096" s="103">
        <v>16405.2</v>
      </c>
    </row>
    <row r="10097" spans="2:5" ht="50.1" customHeight="1">
      <c r="B10097" s="100">
        <v>11651</v>
      </c>
      <c r="C10097" s="105" t="s">
        <v>20141</v>
      </c>
      <c r="D10097" s="87" t="s">
        <v>16560</v>
      </c>
      <c r="E10097" s="103">
        <v>8972.23</v>
      </c>
    </row>
    <row r="10098" spans="2:5" ht="50.1" customHeight="1">
      <c r="B10098" s="100">
        <v>42002</v>
      </c>
      <c r="C10098" s="105" t="s">
        <v>20142</v>
      </c>
      <c r="D10098" s="87" t="s">
        <v>16560</v>
      </c>
      <c r="E10098" s="103">
        <v>632101.35</v>
      </c>
    </row>
    <row r="10099" spans="2:5" ht="50.1" customHeight="1">
      <c r="B10099" s="100">
        <v>40435</v>
      </c>
      <c r="C10099" s="105" t="s">
        <v>20143</v>
      </c>
      <c r="D10099" s="87" t="s">
        <v>16560</v>
      </c>
      <c r="E10099" s="103">
        <v>404875</v>
      </c>
    </row>
    <row r="10100" spans="2:5" ht="50.1" customHeight="1">
      <c r="B10100" s="100">
        <v>39012</v>
      </c>
      <c r="C10100" s="105" t="s">
        <v>20144</v>
      </c>
      <c r="D10100" s="87" t="s">
        <v>16560</v>
      </c>
      <c r="E10100" s="103">
        <v>422431.09</v>
      </c>
    </row>
    <row r="10101" spans="2:5" ht="50.1" customHeight="1">
      <c r="B10101" s="100">
        <v>13617</v>
      </c>
      <c r="C10101" s="105" t="s">
        <v>21909</v>
      </c>
      <c r="D10101" s="87" t="s">
        <v>16560</v>
      </c>
      <c r="E10101" s="103">
        <v>46194.01</v>
      </c>
    </row>
    <row r="10102" spans="2:5" ht="50.1" customHeight="1">
      <c r="B10102" s="100">
        <v>5327</v>
      </c>
      <c r="C10102" s="105" t="s">
        <v>20145</v>
      </c>
      <c r="D10102" s="87" t="s">
        <v>16617</v>
      </c>
      <c r="E10102" s="103">
        <v>35.020000000000003</v>
      </c>
    </row>
    <row r="10103" spans="2:5" ht="50.1" customHeight="1">
      <c r="B10103" s="100">
        <v>35274</v>
      </c>
      <c r="C10103" s="105" t="s">
        <v>20146</v>
      </c>
      <c r="D10103" s="87" t="s">
        <v>16566</v>
      </c>
      <c r="E10103" s="103">
        <v>37.21</v>
      </c>
    </row>
    <row r="10104" spans="2:5" ht="50.1" customHeight="1">
      <c r="B10104" s="100">
        <v>35275</v>
      </c>
      <c r="C10104" s="105" t="s">
        <v>20147</v>
      </c>
      <c r="D10104" s="87" t="s">
        <v>16566</v>
      </c>
      <c r="E10104" s="103">
        <v>79.47</v>
      </c>
    </row>
    <row r="10105" spans="2:5" ht="50.1" customHeight="1">
      <c r="B10105" s="100">
        <v>35276</v>
      </c>
      <c r="C10105" s="105" t="s">
        <v>20148</v>
      </c>
      <c r="D10105" s="87" t="s">
        <v>16566</v>
      </c>
      <c r="E10105" s="103">
        <v>129.94</v>
      </c>
    </row>
    <row r="10106" spans="2:5" ht="50.1" customHeight="1">
      <c r="B10106" s="100">
        <v>38386</v>
      </c>
      <c r="C10106" s="105" t="s">
        <v>20149</v>
      </c>
      <c r="D10106" s="87" t="s">
        <v>16560</v>
      </c>
      <c r="E10106" s="103">
        <v>3.82</v>
      </c>
    </row>
    <row r="10107" spans="2:5" ht="50.1" customHeight="1">
      <c r="B10107" s="100">
        <v>11091</v>
      </c>
      <c r="C10107" s="105" t="s">
        <v>20150</v>
      </c>
      <c r="D10107" s="87" t="s">
        <v>16560</v>
      </c>
      <c r="E10107" s="103">
        <v>0.91</v>
      </c>
    </row>
    <row r="10108" spans="2:5" ht="50.1" customHeight="1">
      <c r="B10108" s="100">
        <v>37586</v>
      </c>
      <c r="C10108" s="105" t="s">
        <v>20151</v>
      </c>
      <c r="D10108" s="87" t="s">
        <v>18752</v>
      </c>
      <c r="E10108" s="103">
        <v>51.51</v>
      </c>
    </row>
    <row r="10109" spans="2:5" ht="50.1" customHeight="1">
      <c r="B10109" s="100">
        <v>37395</v>
      </c>
      <c r="C10109" s="105" t="s">
        <v>20152</v>
      </c>
      <c r="D10109" s="87" t="s">
        <v>18752</v>
      </c>
      <c r="E10109" s="103">
        <v>44.29</v>
      </c>
    </row>
    <row r="10110" spans="2:5" ht="50.1" customHeight="1">
      <c r="B10110" s="100">
        <v>14147</v>
      </c>
      <c r="C10110" s="105" t="s">
        <v>20153</v>
      </c>
      <c r="D10110" s="87" t="s">
        <v>18752</v>
      </c>
      <c r="E10110" s="103">
        <v>58.75</v>
      </c>
    </row>
    <row r="10111" spans="2:5" ht="50.1" customHeight="1">
      <c r="B10111" s="100">
        <v>37396</v>
      </c>
      <c r="C10111" s="105" t="s">
        <v>20154</v>
      </c>
      <c r="D10111" s="87" t="s">
        <v>18752</v>
      </c>
      <c r="E10111" s="103">
        <v>36.24</v>
      </c>
    </row>
    <row r="10112" spans="2:5" ht="50.1" customHeight="1">
      <c r="B10112" s="100">
        <v>37397</v>
      </c>
      <c r="C10112" s="105" t="s">
        <v>20155</v>
      </c>
      <c r="D10112" s="87" t="s">
        <v>18752</v>
      </c>
      <c r="E10112" s="103">
        <v>37.96</v>
      </c>
    </row>
    <row r="10113" spans="2:5" ht="50.1" customHeight="1">
      <c r="B10113" s="100">
        <v>11559</v>
      </c>
      <c r="C10113" s="105" t="s">
        <v>20156</v>
      </c>
      <c r="D10113" s="87" t="s">
        <v>16560</v>
      </c>
      <c r="E10113" s="103">
        <v>3.46</v>
      </c>
    </row>
    <row r="10114" spans="2:5" ht="50.1" customHeight="1">
      <c r="B10114" s="100">
        <v>444</v>
      </c>
      <c r="C10114" s="105" t="s">
        <v>20157</v>
      </c>
      <c r="D10114" s="87" t="s">
        <v>16560</v>
      </c>
      <c r="E10114" s="103">
        <v>17.920000000000002</v>
      </c>
    </row>
    <row r="10115" spans="2:5" ht="50.1" customHeight="1">
      <c r="B10115" s="100">
        <v>445</v>
      </c>
      <c r="C10115" s="105" t="s">
        <v>20158</v>
      </c>
      <c r="D10115" s="87" t="s">
        <v>16560</v>
      </c>
      <c r="E10115" s="103">
        <v>24.52</v>
      </c>
    </row>
    <row r="10116" spans="2:5" ht="50.1" customHeight="1">
      <c r="B10116" s="100">
        <v>4783</v>
      </c>
      <c r="C10116" s="105" t="s">
        <v>20159</v>
      </c>
      <c r="D10116" s="87" t="s">
        <v>16557</v>
      </c>
      <c r="E10116" s="103">
        <v>14.51</v>
      </c>
    </row>
    <row r="10117" spans="2:5" ht="50.1" customHeight="1">
      <c r="B10117" s="100">
        <v>41079</v>
      </c>
      <c r="C10117" s="105" t="s">
        <v>20160</v>
      </c>
      <c r="D10117" s="87" t="s">
        <v>16746</v>
      </c>
      <c r="E10117" s="103">
        <v>2568.4899999999998</v>
      </c>
    </row>
    <row r="10118" spans="2:5" ht="50.1" customHeight="1">
      <c r="B10118" s="100">
        <v>12874</v>
      </c>
      <c r="C10118" s="105" t="s">
        <v>20161</v>
      </c>
      <c r="D10118" s="87" t="s">
        <v>16557</v>
      </c>
      <c r="E10118" s="103">
        <v>14.51</v>
      </c>
    </row>
    <row r="10119" spans="2:5" ht="50.1" customHeight="1">
      <c r="B10119" s="100">
        <v>41082</v>
      </c>
      <c r="C10119" s="105" t="s">
        <v>20162</v>
      </c>
      <c r="D10119" s="87" t="s">
        <v>16746</v>
      </c>
      <c r="E10119" s="103">
        <v>2568.4899999999998</v>
      </c>
    </row>
    <row r="10120" spans="2:5" ht="50.1" customHeight="1">
      <c r="B10120" s="100">
        <v>4785</v>
      </c>
      <c r="C10120" s="105" t="s">
        <v>20163</v>
      </c>
      <c r="D10120" s="87" t="s">
        <v>16557</v>
      </c>
      <c r="E10120" s="103">
        <v>15.6</v>
      </c>
    </row>
    <row r="10121" spans="2:5" ht="50.1" customHeight="1">
      <c r="B10121" s="100">
        <v>41081</v>
      </c>
      <c r="C10121" s="105" t="s">
        <v>20164</v>
      </c>
      <c r="D10121" s="87" t="s">
        <v>16746</v>
      </c>
      <c r="E10121" s="103">
        <v>2762.66</v>
      </c>
    </row>
    <row r="10122" spans="2:5" ht="50.1" customHeight="1">
      <c r="B10122" s="100">
        <v>4801</v>
      </c>
      <c r="C10122" s="105" t="s">
        <v>20165</v>
      </c>
      <c r="D10122" s="87" t="s">
        <v>16555</v>
      </c>
      <c r="E10122" s="103">
        <v>38.74</v>
      </c>
    </row>
    <row r="10123" spans="2:5" ht="50.1" customHeight="1">
      <c r="B10123" s="100">
        <v>4794</v>
      </c>
      <c r="C10123" s="105" t="s">
        <v>20166</v>
      </c>
      <c r="D10123" s="87" t="s">
        <v>16555</v>
      </c>
      <c r="E10123" s="103">
        <v>176.44</v>
      </c>
    </row>
    <row r="10124" spans="2:5" ht="50.1" customHeight="1">
      <c r="B10124" s="100">
        <v>4796</v>
      </c>
      <c r="C10124" s="105" t="s">
        <v>20167</v>
      </c>
      <c r="D10124" s="87" t="s">
        <v>16555</v>
      </c>
      <c r="E10124" s="103">
        <v>107.17</v>
      </c>
    </row>
    <row r="10125" spans="2:5" ht="50.1" customHeight="1">
      <c r="B10125" s="100">
        <v>4800</v>
      </c>
      <c r="C10125" s="105" t="s">
        <v>20168</v>
      </c>
      <c r="D10125" s="87" t="s">
        <v>16555</v>
      </c>
      <c r="E10125" s="103">
        <v>29.47</v>
      </c>
    </row>
    <row r="10126" spans="2:5" ht="50.1" customHeight="1">
      <c r="B10126" s="100">
        <v>4795</v>
      </c>
      <c r="C10126" s="105" t="s">
        <v>20169</v>
      </c>
      <c r="D10126" s="87" t="s">
        <v>16555</v>
      </c>
      <c r="E10126" s="103">
        <v>171.75</v>
      </c>
    </row>
    <row r="10127" spans="2:5" ht="50.1" customHeight="1">
      <c r="B10127" s="100">
        <v>39694</v>
      </c>
      <c r="C10127" s="105" t="s">
        <v>20170</v>
      </c>
      <c r="D10127" s="87" t="s">
        <v>16555</v>
      </c>
      <c r="E10127" s="103">
        <v>218.32</v>
      </c>
    </row>
    <row r="10128" spans="2:5" ht="50.1" customHeight="1">
      <c r="B10128" s="100">
        <v>1292</v>
      </c>
      <c r="C10128" s="105" t="s">
        <v>20171</v>
      </c>
      <c r="D10128" s="87" t="s">
        <v>16555</v>
      </c>
      <c r="E10128" s="103">
        <v>54.43</v>
      </c>
    </row>
    <row r="10129" spans="2:5" ht="50.1" customHeight="1">
      <c r="B10129" s="100">
        <v>1287</v>
      </c>
      <c r="C10129" s="105" t="s">
        <v>20172</v>
      </c>
      <c r="D10129" s="87" t="s">
        <v>16555</v>
      </c>
      <c r="E10129" s="103">
        <v>26.7</v>
      </c>
    </row>
    <row r="10130" spans="2:5" ht="50.1" customHeight="1">
      <c r="B10130" s="100">
        <v>1297</v>
      </c>
      <c r="C10130" s="105" t="s">
        <v>20173</v>
      </c>
      <c r="D10130" s="87" t="s">
        <v>16555</v>
      </c>
      <c r="E10130" s="103">
        <v>22.14</v>
      </c>
    </row>
    <row r="10131" spans="2:5" ht="50.1" customHeight="1">
      <c r="B10131" s="100">
        <v>4786</v>
      </c>
      <c r="C10131" s="105" t="s">
        <v>20174</v>
      </c>
      <c r="D10131" s="87" t="s">
        <v>16555</v>
      </c>
      <c r="E10131" s="103">
        <v>51</v>
      </c>
    </row>
    <row r="10132" spans="2:5" ht="50.1" customHeight="1">
      <c r="B10132" s="100">
        <v>10840</v>
      </c>
      <c r="C10132" s="105" t="s">
        <v>20175</v>
      </c>
      <c r="D10132" s="87" t="s">
        <v>16555</v>
      </c>
      <c r="E10132" s="103">
        <v>295</v>
      </c>
    </row>
    <row r="10133" spans="2:5" ht="50.1" customHeight="1">
      <c r="B10133" s="100">
        <v>10841</v>
      </c>
      <c r="C10133" s="105" t="s">
        <v>20176</v>
      </c>
      <c r="D10133" s="87" t="s">
        <v>16555</v>
      </c>
      <c r="E10133" s="103">
        <v>222.64</v>
      </c>
    </row>
    <row r="10134" spans="2:5" ht="50.1" customHeight="1">
      <c r="B10134" s="100">
        <v>25980</v>
      </c>
      <c r="C10134" s="105" t="s">
        <v>20177</v>
      </c>
      <c r="D10134" s="87" t="s">
        <v>16555</v>
      </c>
      <c r="E10134" s="103">
        <v>284.48</v>
      </c>
    </row>
    <row r="10135" spans="2:5" ht="50.1" customHeight="1">
      <c r="B10135" s="100">
        <v>10842</v>
      </c>
      <c r="C10135" s="105" t="s">
        <v>20178</v>
      </c>
      <c r="D10135" s="87" t="s">
        <v>16555</v>
      </c>
      <c r="E10135" s="103">
        <v>321.58999999999997</v>
      </c>
    </row>
    <row r="10136" spans="2:5" ht="50.1" customHeight="1">
      <c r="B10136" s="100">
        <v>21108</v>
      </c>
      <c r="C10136" s="105" t="s">
        <v>20179</v>
      </c>
      <c r="D10136" s="87" t="s">
        <v>16555</v>
      </c>
      <c r="E10136" s="103">
        <v>72.540000000000006</v>
      </c>
    </row>
    <row r="10137" spans="2:5" ht="50.1" customHeight="1">
      <c r="B10137" s="100">
        <v>38180</v>
      </c>
      <c r="C10137" s="105" t="s">
        <v>20180</v>
      </c>
      <c r="D10137" s="87" t="s">
        <v>16555</v>
      </c>
      <c r="E10137" s="103">
        <v>86.28</v>
      </c>
    </row>
    <row r="10138" spans="2:5" ht="50.1" customHeight="1">
      <c r="B10138" s="100">
        <v>40648</v>
      </c>
      <c r="C10138" s="105" t="s">
        <v>20181</v>
      </c>
      <c r="D10138" s="87" t="s">
        <v>16555</v>
      </c>
      <c r="E10138" s="103">
        <v>97.92</v>
      </c>
    </row>
    <row r="10139" spans="2:5" ht="50.1" customHeight="1">
      <c r="B10139" s="100">
        <v>40649</v>
      </c>
      <c r="C10139" s="105" t="s">
        <v>20182</v>
      </c>
      <c r="D10139" s="87" t="s">
        <v>16555</v>
      </c>
      <c r="E10139" s="103">
        <v>57.03</v>
      </c>
    </row>
    <row r="10140" spans="2:5" ht="50.1" customHeight="1">
      <c r="B10140" s="100">
        <v>40650</v>
      </c>
      <c r="C10140" s="105" t="s">
        <v>20183</v>
      </c>
      <c r="D10140" s="87" t="s">
        <v>16555</v>
      </c>
      <c r="E10140" s="103">
        <v>73.44</v>
      </c>
    </row>
    <row r="10141" spans="2:5" ht="50.1" customHeight="1">
      <c r="B10141" s="100">
        <v>40651</v>
      </c>
      <c r="C10141" s="105" t="s">
        <v>20184</v>
      </c>
      <c r="D10141" s="87" t="s">
        <v>16555</v>
      </c>
      <c r="E10141" s="103">
        <v>135.44999999999999</v>
      </c>
    </row>
    <row r="10142" spans="2:5" ht="50.1" customHeight="1">
      <c r="B10142" s="100">
        <v>40652</v>
      </c>
      <c r="C10142" s="105" t="s">
        <v>20185</v>
      </c>
      <c r="D10142" s="87" t="s">
        <v>16555</v>
      </c>
      <c r="E10142" s="103">
        <v>72.62</v>
      </c>
    </row>
    <row r="10143" spans="2:5" ht="50.1" customHeight="1">
      <c r="B10143" s="100">
        <v>40647</v>
      </c>
      <c r="C10143" s="105" t="s">
        <v>20186</v>
      </c>
      <c r="D10143" s="87" t="s">
        <v>16555</v>
      </c>
      <c r="E10143" s="103">
        <v>79.959999999999994</v>
      </c>
    </row>
    <row r="10144" spans="2:5" ht="50.1" customHeight="1">
      <c r="B10144" s="100">
        <v>40653</v>
      </c>
      <c r="C10144" s="105" t="s">
        <v>20187</v>
      </c>
      <c r="D10144" s="87" t="s">
        <v>16555</v>
      </c>
      <c r="E10144" s="103">
        <v>61.2</v>
      </c>
    </row>
    <row r="10145" spans="2:5" ht="50.1" customHeight="1">
      <c r="B10145" s="100">
        <v>36178</v>
      </c>
      <c r="C10145" s="105" t="s">
        <v>20188</v>
      </c>
      <c r="D10145" s="87" t="s">
        <v>16560</v>
      </c>
      <c r="E10145" s="103">
        <v>7.56</v>
      </c>
    </row>
    <row r="10146" spans="2:5" ht="50.1" customHeight="1">
      <c r="B10146" s="100">
        <v>38195</v>
      </c>
      <c r="C10146" s="105" t="s">
        <v>20189</v>
      </c>
      <c r="D10146" s="87" t="s">
        <v>16555</v>
      </c>
      <c r="E10146" s="103">
        <v>85.68</v>
      </c>
    </row>
    <row r="10147" spans="2:5" ht="50.1" customHeight="1">
      <c r="B10147" s="100">
        <v>38181</v>
      </c>
      <c r="C10147" s="105" t="s">
        <v>20190</v>
      </c>
      <c r="D10147" s="87" t="s">
        <v>16555</v>
      </c>
      <c r="E10147" s="103">
        <v>117.79</v>
      </c>
    </row>
    <row r="10148" spans="2:5" ht="50.1" customHeight="1">
      <c r="B10148" s="100">
        <v>38182</v>
      </c>
      <c r="C10148" s="105" t="s">
        <v>20191</v>
      </c>
      <c r="D10148" s="87" t="s">
        <v>16555</v>
      </c>
      <c r="E10148" s="103">
        <v>112.2</v>
      </c>
    </row>
    <row r="10149" spans="2:5" ht="50.1" customHeight="1">
      <c r="B10149" s="100">
        <v>38186</v>
      </c>
      <c r="C10149" s="105" t="s">
        <v>20192</v>
      </c>
      <c r="D10149" s="87" t="s">
        <v>16555</v>
      </c>
      <c r="E10149" s="103">
        <v>291.64999999999998</v>
      </c>
    </row>
    <row r="10150" spans="2:5" ht="50.1" customHeight="1">
      <c r="B10150" s="100">
        <v>38185</v>
      </c>
      <c r="C10150" s="105" t="s">
        <v>20193</v>
      </c>
      <c r="D10150" s="87" t="s">
        <v>16555</v>
      </c>
      <c r="E10150" s="103">
        <v>259.67</v>
      </c>
    </row>
    <row r="10151" spans="2:5" ht="50.1" customHeight="1">
      <c r="B10151" s="100">
        <v>40654</v>
      </c>
      <c r="C10151" s="105" t="s">
        <v>20194</v>
      </c>
      <c r="D10151" s="87" t="s">
        <v>16555</v>
      </c>
      <c r="E10151" s="103">
        <v>95.06</v>
      </c>
    </row>
    <row r="10152" spans="2:5" ht="50.1" customHeight="1">
      <c r="B10152" s="100">
        <v>25981</v>
      </c>
      <c r="C10152" s="105" t="s">
        <v>20195</v>
      </c>
      <c r="D10152" s="87" t="s">
        <v>16555</v>
      </c>
      <c r="E10152" s="103">
        <v>235.01</v>
      </c>
    </row>
    <row r="10153" spans="2:5" ht="50.1" customHeight="1">
      <c r="B10153" s="100">
        <v>4822</v>
      </c>
      <c r="C10153" s="105" t="s">
        <v>20196</v>
      </c>
      <c r="D10153" s="87" t="s">
        <v>16555</v>
      </c>
      <c r="E10153" s="103">
        <v>257.81</v>
      </c>
    </row>
    <row r="10154" spans="2:5" ht="50.1" customHeight="1">
      <c r="B10154" s="100">
        <v>4818</v>
      </c>
      <c r="C10154" s="105" t="s">
        <v>20197</v>
      </c>
      <c r="D10154" s="87" t="s">
        <v>16555</v>
      </c>
      <c r="E10154" s="103">
        <v>265</v>
      </c>
    </row>
    <row r="10155" spans="2:5" ht="50.1" customHeight="1">
      <c r="B10155" s="100">
        <v>39567</v>
      </c>
      <c r="C10155" s="105" t="s">
        <v>20198</v>
      </c>
      <c r="D10155" s="87" t="s">
        <v>16555</v>
      </c>
      <c r="E10155" s="103">
        <v>47.16</v>
      </c>
    </row>
    <row r="10156" spans="2:5" ht="50.1" customHeight="1">
      <c r="B10156" s="100">
        <v>39566</v>
      </c>
      <c r="C10156" s="105" t="s">
        <v>20199</v>
      </c>
      <c r="D10156" s="87" t="s">
        <v>16555</v>
      </c>
      <c r="E10156" s="103">
        <v>54.47</v>
      </c>
    </row>
    <row r="10157" spans="2:5" ht="50.1" customHeight="1">
      <c r="B10157" s="100">
        <v>11062</v>
      </c>
      <c r="C10157" s="105" t="s">
        <v>20200</v>
      </c>
      <c r="D10157" s="87" t="s">
        <v>16555</v>
      </c>
      <c r="E10157" s="103">
        <v>39.799999999999997</v>
      </c>
    </row>
    <row r="10158" spans="2:5" ht="50.1" customHeight="1">
      <c r="B10158" s="100">
        <v>11063</v>
      </c>
      <c r="C10158" s="105" t="s">
        <v>20201</v>
      </c>
      <c r="D10158" s="87" t="s">
        <v>16555</v>
      </c>
      <c r="E10158" s="103">
        <v>38.53</v>
      </c>
    </row>
    <row r="10159" spans="2:5" ht="50.1" customHeight="1">
      <c r="B10159" s="100">
        <v>13521</v>
      </c>
      <c r="C10159" s="105" t="s">
        <v>20202</v>
      </c>
      <c r="D10159" s="87" t="s">
        <v>16560</v>
      </c>
      <c r="E10159" s="103">
        <v>77.55</v>
      </c>
    </row>
    <row r="10160" spans="2:5" ht="50.1" customHeight="1">
      <c r="B10160" s="100">
        <v>10851</v>
      </c>
      <c r="C10160" s="105" t="s">
        <v>20203</v>
      </c>
      <c r="D10160" s="87" t="s">
        <v>16560</v>
      </c>
      <c r="E10160" s="103">
        <v>43.79</v>
      </c>
    </row>
    <row r="10161" spans="2:5" ht="50.1" customHeight="1">
      <c r="B10161" s="100">
        <v>39515</v>
      </c>
      <c r="C10161" s="105" t="s">
        <v>20204</v>
      </c>
      <c r="D10161" s="87" t="s">
        <v>16560</v>
      </c>
      <c r="E10161" s="103">
        <v>29.45</v>
      </c>
    </row>
    <row r="10162" spans="2:5" ht="50.1" customHeight="1">
      <c r="B10162" s="100">
        <v>39516</v>
      </c>
      <c r="C10162" s="105" t="s">
        <v>20205</v>
      </c>
      <c r="D10162" s="87" t="s">
        <v>16560</v>
      </c>
      <c r="E10162" s="103">
        <v>24.83</v>
      </c>
    </row>
    <row r="10163" spans="2:5" ht="50.1" customHeight="1">
      <c r="B10163" s="100">
        <v>39514</v>
      </c>
      <c r="C10163" s="105" t="s">
        <v>20206</v>
      </c>
      <c r="D10163" s="87" t="s">
        <v>16560</v>
      </c>
      <c r="E10163" s="103">
        <v>15.45</v>
      </c>
    </row>
    <row r="10164" spans="2:5" ht="50.1" customHeight="1">
      <c r="B10164" s="100">
        <v>4812</v>
      </c>
      <c r="C10164" s="105" t="s">
        <v>20207</v>
      </c>
      <c r="D10164" s="87" t="s">
        <v>16555</v>
      </c>
      <c r="E10164" s="103">
        <v>13.03</v>
      </c>
    </row>
    <row r="10165" spans="2:5" ht="50.1" customHeight="1">
      <c r="B10165" s="100">
        <v>10849</v>
      </c>
      <c r="C10165" s="105" t="s">
        <v>20208</v>
      </c>
      <c r="D10165" s="87" t="s">
        <v>16560</v>
      </c>
      <c r="E10165" s="103">
        <v>1128.01</v>
      </c>
    </row>
    <row r="10166" spans="2:5" ht="50.1" customHeight="1">
      <c r="B10166" s="100">
        <v>10848</v>
      </c>
      <c r="C10166" s="105" t="s">
        <v>20209</v>
      </c>
      <c r="D10166" s="87" t="s">
        <v>16560</v>
      </c>
      <c r="E10166" s="103">
        <v>708.53</v>
      </c>
    </row>
    <row r="10167" spans="2:5" ht="50.1" customHeight="1">
      <c r="B10167" s="100">
        <v>4813</v>
      </c>
      <c r="C10167" s="105" t="s">
        <v>22435</v>
      </c>
      <c r="D10167" s="87" t="s">
        <v>16555</v>
      </c>
      <c r="E10167" s="103">
        <v>235</v>
      </c>
    </row>
    <row r="10168" spans="2:5" ht="50.1" customHeight="1">
      <c r="B10168" s="100">
        <v>37560</v>
      </c>
      <c r="C10168" s="105" t="s">
        <v>20210</v>
      </c>
      <c r="D10168" s="87" t="s">
        <v>16560</v>
      </c>
      <c r="E10168" s="103">
        <v>19.68</v>
      </c>
    </row>
    <row r="10169" spans="2:5" ht="50.1" customHeight="1">
      <c r="B10169" s="100">
        <v>37557</v>
      </c>
      <c r="C10169" s="105" t="s">
        <v>20211</v>
      </c>
      <c r="D10169" s="87" t="s">
        <v>16560</v>
      </c>
      <c r="E10169" s="103">
        <v>5.97</v>
      </c>
    </row>
    <row r="10170" spans="2:5" ht="50.1" customHeight="1">
      <c r="B10170" s="100">
        <v>37556</v>
      </c>
      <c r="C10170" s="105" t="s">
        <v>20212</v>
      </c>
      <c r="D10170" s="87" t="s">
        <v>16560</v>
      </c>
      <c r="E10170" s="103">
        <v>11.56</v>
      </c>
    </row>
    <row r="10171" spans="2:5" ht="50.1" customHeight="1">
      <c r="B10171" s="100">
        <v>37559</v>
      </c>
      <c r="C10171" s="105" t="s">
        <v>20213</v>
      </c>
      <c r="D10171" s="87" t="s">
        <v>16560</v>
      </c>
      <c r="E10171" s="103">
        <v>14.18</v>
      </c>
    </row>
    <row r="10172" spans="2:5" ht="50.1" customHeight="1">
      <c r="B10172" s="100">
        <v>37539</v>
      </c>
      <c r="C10172" s="105" t="s">
        <v>20214</v>
      </c>
      <c r="D10172" s="87" t="s">
        <v>16560</v>
      </c>
      <c r="E10172" s="103">
        <v>10</v>
      </c>
    </row>
    <row r="10173" spans="2:5" ht="50.1" customHeight="1">
      <c r="B10173" s="100">
        <v>37558</v>
      </c>
      <c r="C10173" s="105" t="s">
        <v>20215</v>
      </c>
      <c r="D10173" s="87" t="s">
        <v>16560</v>
      </c>
      <c r="E10173" s="103">
        <v>18.64</v>
      </c>
    </row>
    <row r="10174" spans="2:5" ht="50.1" customHeight="1">
      <c r="B10174" s="100">
        <v>34723</v>
      </c>
      <c r="C10174" s="105" t="s">
        <v>20216</v>
      </c>
      <c r="D10174" s="87" t="s">
        <v>16555</v>
      </c>
      <c r="E10174" s="103">
        <v>542.85</v>
      </c>
    </row>
    <row r="10175" spans="2:5" ht="50.1" customHeight="1">
      <c r="B10175" s="100">
        <v>34721</v>
      </c>
      <c r="C10175" s="105" t="s">
        <v>20217</v>
      </c>
      <c r="D10175" s="87" t="s">
        <v>16555</v>
      </c>
      <c r="E10175" s="103">
        <v>676.8</v>
      </c>
    </row>
    <row r="10176" spans="2:5" ht="50.1" customHeight="1">
      <c r="B10176" s="100">
        <v>4309</v>
      </c>
      <c r="C10176" s="105" t="s">
        <v>20218</v>
      </c>
      <c r="D10176" s="87" t="s">
        <v>16560</v>
      </c>
      <c r="E10176" s="103">
        <v>4.0999999999999996</v>
      </c>
    </row>
    <row r="10177" spans="2:5" ht="50.1" customHeight="1">
      <c r="B10177" s="100">
        <v>4307</v>
      </c>
      <c r="C10177" s="105" t="s">
        <v>20219</v>
      </c>
      <c r="D10177" s="87" t="s">
        <v>16560</v>
      </c>
      <c r="E10177" s="103">
        <v>7.02</v>
      </c>
    </row>
    <row r="10178" spans="2:5" ht="50.1" customHeight="1">
      <c r="B10178" s="100">
        <v>10850</v>
      </c>
      <c r="C10178" s="105" t="s">
        <v>20220</v>
      </c>
      <c r="D10178" s="87" t="s">
        <v>16560</v>
      </c>
      <c r="E10178" s="103">
        <v>35.25</v>
      </c>
    </row>
    <row r="10179" spans="2:5" ht="50.1" customHeight="1">
      <c r="B10179" s="100">
        <v>42438</v>
      </c>
      <c r="C10179" s="105" t="s">
        <v>20221</v>
      </c>
      <c r="D10179" s="87" t="s">
        <v>16560</v>
      </c>
      <c r="E10179" s="103">
        <v>1187.6099999999999</v>
      </c>
    </row>
    <row r="10180" spans="2:5" ht="50.1" customHeight="1">
      <c r="B10180" s="87">
        <v>4792</v>
      </c>
      <c r="C10180" s="105" t="s">
        <v>20222</v>
      </c>
      <c r="D10180" s="87" t="s">
        <v>16555</v>
      </c>
      <c r="E10180" s="103">
        <v>82.83</v>
      </c>
    </row>
    <row r="10181" spans="2:5" ht="50.1" customHeight="1">
      <c r="B10181" s="100">
        <v>4790</v>
      </c>
      <c r="C10181" s="105" t="s">
        <v>20223</v>
      </c>
      <c r="D10181" s="87" t="s">
        <v>16555</v>
      </c>
      <c r="E10181" s="103">
        <v>49.8</v>
      </c>
    </row>
    <row r="10182" spans="2:5" ht="50.1" customHeight="1">
      <c r="B10182" s="100">
        <v>40671</v>
      </c>
      <c r="C10182" s="105" t="s">
        <v>20224</v>
      </c>
      <c r="D10182" s="87" t="s">
        <v>16555</v>
      </c>
      <c r="E10182" s="103">
        <v>43.13</v>
      </c>
    </row>
    <row r="10183" spans="2:5" ht="50.1" customHeight="1">
      <c r="B10183" s="100">
        <v>7552</v>
      </c>
      <c r="C10183" s="105" t="s">
        <v>20225</v>
      </c>
      <c r="D10183" s="87" t="s">
        <v>16560</v>
      </c>
      <c r="E10183" s="103">
        <v>22.62</v>
      </c>
    </row>
    <row r="10184" spans="2:5" ht="50.1" customHeight="1">
      <c r="B10184" s="100">
        <v>4893</v>
      </c>
      <c r="C10184" s="105" t="s">
        <v>20226</v>
      </c>
      <c r="D10184" s="87" t="s">
        <v>16560</v>
      </c>
      <c r="E10184" s="103">
        <v>8.65</v>
      </c>
    </row>
    <row r="10185" spans="2:5" ht="50.1" customHeight="1">
      <c r="B10185" s="100">
        <v>4894</v>
      </c>
      <c r="C10185" s="105" t="s">
        <v>20227</v>
      </c>
      <c r="D10185" s="87" t="s">
        <v>16560</v>
      </c>
      <c r="E10185" s="103">
        <v>7.42</v>
      </c>
    </row>
    <row r="10186" spans="2:5" ht="50.1" customHeight="1">
      <c r="B10186" s="100">
        <v>4888</v>
      </c>
      <c r="C10186" s="105" t="s">
        <v>20228</v>
      </c>
      <c r="D10186" s="87" t="s">
        <v>16560</v>
      </c>
      <c r="E10186" s="103">
        <v>2.5299999999999998</v>
      </c>
    </row>
    <row r="10187" spans="2:5" ht="50.1" customHeight="1">
      <c r="B10187" s="100">
        <v>4890</v>
      </c>
      <c r="C10187" s="105" t="s">
        <v>20229</v>
      </c>
      <c r="D10187" s="87" t="s">
        <v>16560</v>
      </c>
      <c r="E10187" s="103">
        <v>4.75</v>
      </c>
    </row>
    <row r="10188" spans="2:5" ht="50.1" customHeight="1">
      <c r="B10188" s="100">
        <v>12411</v>
      </c>
      <c r="C10188" s="105" t="s">
        <v>20230</v>
      </c>
      <c r="D10188" s="87" t="s">
        <v>16560</v>
      </c>
      <c r="E10188" s="103">
        <v>25.58</v>
      </c>
    </row>
    <row r="10189" spans="2:5" ht="50.1" customHeight="1">
      <c r="B10189" s="100">
        <v>4891</v>
      </c>
      <c r="C10189" s="105" t="s">
        <v>20231</v>
      </c>
      <c r="D10189" s="87" t="s">
        <v>16560</v>
      </c>
      <c r="E10189" s="103">
        <v>12.79</v>
      </c>
    </row>
    <row r="10190" spans="2:5" ht="50.1" customHeight="1">
      <c r="B10190" s="100">
        <v>4889</v>
      </c>
      <c r="C10190" s="105" t="s">
        <v>20232</v>
      </c>
      <c r="D10190" s="87" t="s">
        <v>16560</v>
      </c>
      <c r="E10190" s="103">
        <v>3.42</v>
      </c>
    </row>
    <row r="10191" spans="2:5" ht="50.1" customHeight="1">
      <c r="B10191" s="100">
        <v>4892</v>
      </c>
      <c r="C10191" s="105" t="s">
        <v>20233</v>
      </c>
      <c r="D10191" s="87" t="s">
        <v>16560</v>
      </c>
      <c r="E10191" s="103">
        <v>35.82</v>
      </c>
    </row>
    <row r="10192" spans="2:5" ht="50.1" customHeight="1">
      <c r="B10192" s="100">
        <v>12412</v>
      </c>
      <c r="C10192" s="105" t="s">
        <v>20234</v>
      </c>
      <c r="D10192" s="87" t="s">
        <v>16560</v>
      </c>
      <c r="E10192" s="103">
        <v>66.569999999999993</v>
      </c>
    </row>
    <row r="10193" spans="2:5" ht="50.1" customHeight="1">
      <c r="B10193" s="100">
        <v>11073</v>
      </c>
      <c r="C10193" s="105" t="s">
        <v>20235</v>
      </c>
      <c r="D10193" s="87" t="s">
        <v>16560</v>
      </c>
      <c r="E10193" s="103">
        <v>3.07</v>
      </c>
    </row>
    <row r="10194" spans="2:5" ht="50.1" customHeight="1">
      <c r="B10194" s="100">
        <v>11071</v>
      </c>
      <c r="C10194" s="105" t="s">
        <v>20236</v>
      </c>
      <c r="D10194" s="87" t="s">
        <v>16560</v>
      </c>
      <c r="E10194" s="103">
        <v>4.97</v>
      </c>
    </row>
    <row r="10195" spans="2:5" ht="50.1" customHeight="1">
      <c r="B10195" s="100">
        <v>11072</v>
      </c>
      <c r="C10195" s="105" t="s">
        <v>20237</v>
      </c>
      <c r="D10195" s="87" t="s">
        <v>16560</v>
      </c>
      <c r="E10195" s="103">
        <v>1.73</v>
      </c>
    </row>
    <row r="10196" spans="2:5" ht="50.1" customHeight="1">
      <c r="B10196" s="100">
        <v>4895</v>
      </c>
      <c r="C10196" s="105" t="s">
        <v>20238</v>
      </c>
      <c r="D10196" s="87" t="s">
        <v>16560</v>
      </c>
      <c r="E10196" s="103">
        <v>0.35</v>
      </c>
    </row>
    <row r="10197" spans="2:5" ht="50.1" customHeight="1">
      <c r="B10197" s="100">
        <v>4907</v>
      </c>
      <c r="C10197" s="105" t="s">
        <v>20239</v>
      </c>
      <c r="D10197" s="87" t="s">
        <v>16560</v>
      </c>
      <c r="E10197" s="103">
        <v>13.53</v>
      </c>
    </row>
    <row r="10198" spans="2:5" ht="50.1" customHeight="1">
      <c r="B10198" s="100">
        <v>4902</v>
      </c>
      <c r="C10198" s="105" t="s">
        <v>20240</v>
      </c>
      <c r="D10198" s="87" t="s">
        <v>16560</v>
      </c>
      <c r="E10198" s="103">
        <v>30.63</v>
      </c>
    </row>
    <row r="10199" spans="2:5" ht="50.1" customHeight="1">
      <c r="B10199" s="100">
        <v>4908</v>
      </c>
      <c r="C10199" s="105" t="s">
        <v>20241</v>
      </c>
      <c r="D10199" s="87" t="s">
        <v>16560</v>
      </c>
      <c r="E10199" s="103">
        <v>62.2</v>
      </c>
    </row>
    <row r="10200" spans="2:5" ht="50.1" customHeight="1">
      <c r="B10200" s="100">
        <v>4909</v>
      </c>
      <c r="C10200" s="105" t="s">
        <v>20242</v>
      </c>
      <c r="D10200" s="87" t="s">
        <v>16560</v>
      </c>
      <c r="E10200" s="103">
        <v>120.13</v>
      </c>
    </row>
    <row r="10201" spans="2:5" ht="50.1" customHeight="1">
      <c r="B10201" s="100">
        <v>4903</v>
      </c>
      <c r="C10201" s="105" t="s">
        <v>20243</v>
      </c>
      <c r="D10201" s="87" t="s">
        <v>16560</v>
      </c>
      <c r="E10201" s="103">
        <v>353.24</v>
      </c>
    </row>
    <row r="10202" spans="2:5" ht="50.1" customHeight="1">
      <c r="B10202" s="100">
        <v>4897</v>
      </c>
      <c r="C10202" s="105" t="s">
        <v>20244</v>
      </c>
      <c r="D10202" s="87" t="s">
        <v>16560</v>
      </c>
      <c r="E10202" s="103">
        <v>1.47</v>
      </c>
    </row>
    <row r="10203" spans="2:5" ht="50.1" customHeight="1">
      <c r="B10203" s="100">
        <v>4896</v>
      </c>
      <c r="C10203" s="105" t="s">
        <v>20245</v>
      </c>
      <c r="D10203" s="87" t="s">
        <v>16560</v>
      </c>
      <c r="E10203" s="103">
        <v>0.52</v>
      </c>
    </row>
    <row r="10204" spans="2:5" ht="50.1" customHeight="1">
      <c r="B10204" s="100">
        <v>4900</v>
      </c>
      <c r="C10204" s="105" t="s">
        <v>20246</v>
      </c>
      <c r="D10204" s="87" t="s">
        <v>16560</v>
      </c>
      <c r="E10204" s="103">
        <v>4.3899999999999997</v>
      </c>
    </row>
    <row r="10205" spans="2:5" ht="50.1" customHeight="1">
      <c r="B10205" s="100">
        <v>4898</v>
      </c>
      <c r="C10205" s="105" t="s">
        <v>20247</v>
      </c>
      <c r="D10205" s="87" t="s">
        <v>16560</v>
      </c>
      <c r="E10205" s="103">
        <v>1.64</v>
      </c>
    </row>
    <row r="10206" spans="2:5" ht="50.1" customHeight="1">
      <c r="B10206" s="100">
        <v>4899</v>
      </c>
      <c r="C10206" s="105" t="s">
        <v>20248</v>
      </c>
      <c r="D10206" s="87" t="s">
        <v>16560</v>
      </c>
      <c r="E10206" s="103">
        <v>6.03</v>
      </c>
    </row>
    <row r="10207" spans="2:5" ht="50.1" customHeight="1">
      <c r="B10207" s="100">
        <v>11096</v>
      </c>
      <c r="C10207" s="105" t="s">
        <v>20249</v>
      </c>
      <c r="D10207" s="87" t="s">
        <v>16617</v>
      </c>
      <c r="E10207" s="103">
        <v>0.36</v>
      </c>
    </row>
    <row r="10208" spans="2:5" ht="50.1" customHeight="1">
      <c r="B10208" s="100">
        <v>4741</v>
      </c>
      <c r="C10208" s="105" t="s">
        <v>20250</v>
      </c>
      <c r="D10208" s="87" t="s">
        <v>16742</v>
      </c>
      <c r="E10208" s="103">
        <v>66.84</v>
      </c>
    </row>
    <row r="10209" spans="2:5" ht="50.1" customHeight="1">
      <c r="B10209" s="100">
        <v>4752</v>
      </c>
      <c r="C10209" s="105" t="s">
        <v>20251</v>
      </c>
      <c r="D10209" s="87" t="s">
        <v>16557</v>
      </c>
      <c r="E10209" s="103">
        <v>13.48</v>
      </c>
    </row>
    <row r="10210" spans="2:5" ht="50.1" customHeight="1">
      <c r="B10210" s="100">
        <v>41091</v>
      </c>
      <c r="C10210" s="105" t="s">
        <v>20252</v>
      </c>
      <c r="D10210" s="87" t="s">
        <v>16746</v>
      </c>
      <c r="E10210" s="103">
        <v>2386.0300000000002</v>
      </c>
    </row>
    <row r="10211" spans="2:5" ht="50.1" customHeight="1">
      <c r="B10211" s="100">
        <v>13954</v>
      </c>
      <c r="C10211" s="105" t="s">
        <v>20253</v>
      </c>
      <c r="D10211" s="87" t="s">
        <v>16560</v>
      </c>
      <c r="E10211" s="103">
        <v>6346.57</v>
      </c>
    </row>
    <row r="10212" spans="2:5" ht="50.1" customHeight="1">
      <c r="B10212" s="100">
        <v>3411</v>
      </c>
      <c r="C10212" s="105" t="s">
        <v>20254</v>
      </c>
      <c r="D10212" s="87" t="s">
        <v>16617</v>
      </c>
      <c r="E10212" s="103">
        <v>25.62</v>
      </c>
    </row>
    <row r="10213" spans="2:5" ht="50.1" customHeight="1">
      <c r="B10213" s="100">
        <v>39995</v>
      </c>
      <c r="C10213" s="105" t="s">
        <v>20255</v>
      </c>
      <c r="D10213" s="87" t="s">
        <v>16742</v>
      </c>
      <c r="E10213" s="103">
        <v>197.1</v>
      </c>
    </row>
    <row r="10214" spans="2:5" ht="50.1" customHeight="1">
      <c r="B10214" s="100">
        <v>11615</v>
      </c>
      <c r="C10214" s="105" t="s">
        <v>20256</v>
      </c>
      <c r="D10214" s="87" t="s">
        <v>16555</v>
      </c>
      <c r="E10214" s="103">
        <v>1.67</v>
      </c>
    </row>
    <row r="10215" spans="2:5" ht="50.1" customHeight="1">
      <c r="B10215" s="100">
        <v>3408</v>
      </c>
      <c r="C10215" s="105" t="s">
        <v>20257</v>
      </c>
      <c r="D10215" s="87" t="s">
        <v>16555</v>
      </c>
      <c r="E10215" s="103">
        <v>4.4400000000000004</v>
      </c>
    </row>
    <row r="10216" spans="2:5" ht="50.1" customHeight="1">
      <c r="B10216" s="87">
        <v>3409</v>
      </c>
      <c r="C10216" s="105" t="s">
        <v>20258</v>
      </c>
      <c r="D10216" s="87" t="s">
        <v>16555</v>
      </c>
      <c r="E10216" s="103">
        <v>11.1</v>
      </c>
    </row>
    <row r="10217" spans="2:5" ht="50.1" customHeight="1">
      <c r="B10217" s="87">
        <v>11427</v>
      </c>
      <c r="C10217" s="105" t="s">
        <v>20259</v>
      </c>
      <c r="D10217" s="87" t="s">
        <v>16617</v>
      </c>
      <c r="E10217" s="103">
        <v>81.59</v>
      </c>
    </row>
    <row r="10218" spans="2:5" ht="50.1" customHeight="1">
      <c r="B10218" s="87">
        <v>4491</v>
      </c>
      <c r="C10218" s="105" t="s">
        <v>20260</v>
      </c>
      <c r="D10218" s="87" t="s">
        <v>16566</v>
      </c>
      <c r="E10218" s="103">
        <v>3.11</v>
      </c>
    </row>
    <row r="10219" spans="2:5" ht="50.1" customHeight="1">
      <c r="B10219" s="100">
        <v>26022</v>
      </c>
      <c r="C10219" s="105" t="s">
        <v>20261</v>
      </c>
      <c r="D10219" s="87" t="s">
        <v>16560</v>
      </c>
      <c r="E10219" s="103">
        <v>189.16</v>
      </c>
    </row>
    <row r="10220" spans="2:5" ht="50.1" customHeight="1">
      <c r="B10220" s="100">
        <v>421</v>
      </c>
      <c r="C10220" s="105" t="s">
        <v>20262</v>
      </c>
      <c r="D10220" s="87" t="s">
        <v>16560</v>
      </c>
      <c r="E10220" s="103">
        <v>10.73</v>
      </c>
    </row>
    <row r="10221" spans="2:5" ht="50.1" customHeight="1">
      <c r="B10221" s="100">
        <v>12362</v>
      </c>
      <c r="C10221" s="105" t="s">
        <v>20263</v>
      </c>
      <c r="D10221" s="87" t="s">
        <v>16560</v>
      </c>
      <c r="E10221" s="103">
        <v>9.73</v>
      </c>
    </row>
    <row r="10222" spans="2:5" ht="50.1" customHeight="1">
      <c r="B10222" s="100">
        <v>14148</v>
      </c>
      <c r="C10222" s="105" t="s">
        <v>20264</v>
      </c>
      <c r="D10222" s="87" t="s">
        <v>16560</v>
      </c>
      <c r="E10222" s="103">
        <v>1</v>
      </c>
    </row>
    <row r="10223" spans="2:5" ht="50.1" customHeight="1">
      <c r="B10223" s="100">
        <v>4341</v>
      </c>
      <c r="C10223" s="105" t="s">
        <v>20265</v>
      </c>
      <c r="D10223" s="87" t="s">
        <v>16560</v>
      </c>
      <c r="E10223" s="103">
        <v>0.61</v>
      </c>
    </row>
    <row r="10224" spans="2:5" ht="50.1" customHeight="1">
      <c r="B10224" s="100">
        <v>4337</v>
      </c>
      <c r="C10224" s="105" t="s">
        <v>20266</v>
      </c>
      <c r="D10224" s="87" t="s">
        <v>16560</v>
      </c>
      <c r="E10224" s="103">
        <v>1.53</v>
      </c>
    </row>
    <row r="10225" spans="2:5" ht="50.1" customHeight="1">
      <c r="B10225" s="100">
        <v>4339</v>
      </c>
      <c r="C10225" s="105" t="s">
        <v>20267</v>
      </c>
      <c r="D10225" s="87" t="s">
        <v>16560</v>
      </c>
      <c r="E10225" s="103">
        <v>0.32</v>
      </c>
    </row>
    <row r="10226" spans="2:5" ht="50.1" customHeight="1">
      <c r="B10226" s="100">
        <v>39997</v>
      </c>
      <c r="C10226" s="105" t="s">
        <v>20268</v>
      </c>
      <c r="D10226" s="87" t="s">
        <v>16560</v>
      </c>
      <c r="E10226" s="103">
        <v>0.18</v>
      </c>
    </row>
    <row r="10227" spans="2:5" ht="50.1" customHeight="1">
      <c r="B10227" s="100">
        <v>11971</v>
      </c>
      <c r="C10227" s="105" t="s">
        <v>20269</v>
      </c>
      <c r="D10227" s="87" t="s">
        <v>16560</v>
      </c>
      <c r="E10227" s="103">
        <v>2.54</v>
      </c>
    </row>
    <row r="10228" spans="2:5" ht="50.1" customHeight="1">
      <c r="B10228" s="100">
        <v>4342</v>
      </c>
      <c r="C10228" s="105" t="s">
        <v>20270</v>
      </c>
      <c r="D10228" s="87" t="s">
        <v>16560</v>
      </c>
      <c r="E10228" s="103">
        <v>0.13</v>
      </c>
    </row>
    <row r="10229" spans="2:5" ht="50.1" customHeight="1">
      <c r="B10229" s="100">
        <v>4330</v>
      </c>
      <c r="C10229" s="105" t="s">
        <v>20271</v>
      </c>
      <c r="D10229" s="87" t="s">
        <v>16560</v>
      </c>
      <c r="E10229" s="103">
        <v>0.09</v>
      </c>
    </row>
    <row r="10230" spans="2:5" ht="50.1" customHeight="1">
      <c r="B10230" s="100">
        <v>4340</v>
      </c>
      <c r="C10230" s="105" t="s">
        <v>20272</v>
      </c>
      <c r="D10230" s="87" t="s">
        <v>16560</v>
      </c>
      <c r="E10230" s="103">
        <v>0.71</v>
      </c>
    </row>
    <row r="10231" spans="2:5" ht="50.1" customHeight="1">
      <c r="B10231" s="100">
        <v>5088</v>
      </c>
      <c r="C10231" s="105" t="s">
        <v>20273</v>
      </c>
      <c r="D10231" s="87" t="s">
        <v>16560</v>
      </c>
      <c r="E10231" s="103">
        <v>2.21</v>
      </c>
    </row>
    <row r="10232" spans="2:5" ht="50.1" customHeight="1">
      <c r="B10232" s="100">
        <v>11154</v>
      </c>
      <c r="C10232" s="105" t="s">
        <v>20274</v>
      </c>
      <c r="D10232" s="87" t="s">
        <v>16560</v>
      </c>
      <c r="E10232" s="103">
        <v>1002.26</v>
      </c>
    </row>
    <row r="10233" spans="2:5" ht="50.1" customHeight="1">
      <c r="B10233" s="100">
        <v>39021</v>
      </c>
      <c r="C10233" s="105" t="s">
        <v>20275</v>
      </c>
      <c r="D10233" s="87" t="s">
        <v>16560</v>
      </c>
      <c r="E10233" s="103">
        <v>450.81</v>
      </c>
    </row>
    <row r="10234" spans="2:5" ht="50.1" customHeight="1">
      <c r="B10234" s="100">
        <v>39022</v>
      </c>
      <c r="C10234" s="105" t="s">
        <v>20276</v>
      </c>
      <c r="D10234" s="87" t="s">
        <v>16560</v>
      </c>
      <c r="E10234" s="103">
        <v>557.52</v>
      </c>
    </row>
    <row r="10235" spans="2:5" ht="50.1" customHeight="1">
      <c r="B10235" s="100">
        <v>39024</v>
      </c>
      <c r="C10235" s="105" t="s">
        <v>20277</v>
      </c>
      <c r="D10235" s="87" t="s">
        <v>16560</v>
      </c>
      <c r="E10235" s="103">
        <v>590.5</v>
      </c>
    </row>
    <row r="10236" spans="2:5" ht="50.1" customHeight="1">
      <c r="B10236" s="100">
        <v>4914</v>
      </c>
      <c r="C10236" s="105" t="s">
        <v>20278</v>
      </c>
      <c r="D10236" s="87" t="s">
        <v>16555</v>
      </c>
      <c r="E10236" s="103">
        <v>478.79</v>
      </c>
    </row>
    <row r="10237" spans="2:5" ht="50.1" customHeight="1">
      <c r="B10237" s="100">
        <v>4917</v>
      </c>
      <c r="C10237" s="105" t="s">
        <v>20279</v>
      </c>
      <c r="D10237" s="87" t="s">
        <v>16555</v>
      </c>
      <c r="E10237" s="103">
        <v>330.66</v>
      </c>
    </row>
    <row r="10238" spans="2:5" ht="50.1" customHeight="1">
      <c r="B10238" s="100">
        <v>39025</v>
      </c>
      <c r="C10238" s="105" t="s">
        <v>20280</v>
      </c>
      <c r="D10238" s="87" t="s">
        <v>16560</v>
      </c>
      <c r="E10238" s="103">
        <v>605.5</v>
      </c>
    </row>
    <row r="10239" spans="2:5" ht="50.1" customHeight="1">
      <c r="B10239" s="100">
        <v>4930</v>
      </c>
      <c r="C10239" s="105" t="s">
        <v>20281</v>
      </c>
      <c r="D10239" s="87" t="s">
        <v>16555</v>
      </c>
      <c r="E10239" s="103">
        <v>484.49</v>
      </c>
    </row>
    <row r="10240" spans="2:5" ht="50.1" customHeight="1">
      <c r="B10240" s="100">
        <v>4922</v>
      </c>
      <c r="C10240" s="105" t="s">
        <v>20282</v>
      </c>
      <c r="D10240" s="87" t="s">
        <v>16555</v>
      </c>
      <c r="E10240" s="103">
        <v>306.70999999999998</v>
      </c>
    </row>
    <row r="10241" spans="2:5" ht="50.1" customHeight="1">
      <c r="B10241" s="100">
        <v>4911</v>
      </c>
      <c r="C10241" s="105" t="s">
        <v>20283</v>
      </c>
      <c r="D10241" s="87" t="s">
        <v>16555</v>
      </c>
      <c r="E10241" s="103">
        <v>333</v>
      </c>
    </row>
    <row r="10242" spans="2:5" ht="50.1" customHeight="1">
      <c r="B10242" s="100">
        <v>37518</v>
      </c>
      <c r="C10242" s="105" t="s">
        <v>20284</v>
      </c>
      <c r="D10242" s="87" t="s">
        <v>16555</v>
      </c>
      <c r="E10242" s="103">
        <v>425.1</v>
      </c>
    </row>
    <row r="10243" spans="2:5" ht="50.1" customHeight="1">
      <c r="B10243" s="100">
        <v>4910</v>
      </c>
      <c r="C10243" s="105" t="s">
        <v>20285</v>
      </c>
      <c r="D10243" s="87" t="s">
        <v>16555</v>
      </c>
      <c r="E10243" s="103">
        <v>333</v>
      </c>
    </row>
    <row r="10244" spans="2:5" ht="50.1" customHeight="1">
      <c r="B10244" s="100">
        <v>4943</v>
      </c>
      <c r="C10244" s="105" t="s">
        <v>20286</v>
      </c>
      <c r="D10244" s="87" t="s">
        <v>16555</v>
      </c>
      <c r="E10244" s="103">
        <v>528.54</v>
      </c>
    </row>
    <row r="10245" spans="2:5" ht="50.1" customHeight="1">
      <c r="B10245" s="100">
        <v>5002</v>
      </c>
      <c r="C10245" s="105" t="s">
        <v>20287</v>
      </c>
      <c r="D10245" s="87" t="s">
        <v>16555</v>
      </c>
      <c r="E10245" s="103">
        <v>374.1</v>
      </c>
    </row>
    <row r="10246" spans="2:5" ht="50.1" customHeight="1">
      <c r="B10246" s="100">
        <v>4977</v>
      </c>
      <c r="C10246" s="105" t="s">
        <v>20288</v>
      </c>
      <c r="D10246" s="87" t="s">
        <v>16555</v>
      </c>
      <c r="E10246" s="103">
        <v>252.53</v>
      </c>
    </row>
    <row r="10247" spans="2:5" ht="50.1" customHeight="1">
      <c r="B10247" s="100">
        <v>5028</v>
      </c>
      <c r="C10247" s="105" t="s">
        <v>20289</v>
      </c>
      <c r="D10247" s="87" t="s">
        <v>16555</v>
      </c>
      <c r="E10247" s="103">
        <v>617.91</v>
      </c>
    </row>
    <row r="10248" spans="2:5" ht="50.1" customHeight="1">
      <c r="B10248" s="100">
        <v>4998</v>
      </c>
      <c r="C10248" s="105" t="s">
        <v>20290</v>
      </c>
      <c r="D10248" s="87" t="s">
        <v>16555</v>
      </c>
      <c r="E10248" s="103">
        <v>513.19000000000005</v>
      </c>
    </row>
    <row r="10249" spans="2:5" ht="50.1" customHeight="1">
      <c r="B10249" s="100">
        <v>4969</v>
      </c>
      <c r="C10249" s="105" t="s">
        <v>20291</v>
      </c>
      <c r="D10249" s="87" t="s">
        <v>16555</v>
      </c>
      <c r="E10249" s="103">
        <v>357.16</v>
      </c>
    </row>
    <row r="10250" spans="2:5" ht="50.1" customHeight="1">
      <c r="B10250" s="100">
        <v>11364</v>
      </c>
      <c r="C10250" s="105" t="s">
        <v>20292</v>
      </c>
      <c r="D10250" s="87" t="s">
        <v>16560</v>
      </c>
      <c r="E10250" s="103">
        <v>87.83</v>
      </c>
    </row>
    <row r="10251" spans="2:5" ht="50.1" customHeight="1">
      <c r="B10251" s="100">
        <v>11365</v>
      </c>
      <c r="C10251" s="105" t="s">
        <v>20293</v>
      </c>
      <c r="D10251" s="87" t="s">
        <v>16560</v>
      </c>
      <c r="E10251" s="103">
        <v>94.59</v>
      </c>
    </row>
    <row r="10252" spans="2:5" ht="50.1" customHeight="1">
      <c r="B10252" s="100">
        <v>11366</v>
      </c>
      <c r="C10252" s="105" t="s">
        <v>20294</v>
      </c>
      <c r="D10252" s="87" t="s">
        <v>16560</v>
      </c>
      <c r="E10252" s="103">
        <v>100.11</v>
      </c>
    </row>
    <row r="10253" spans="2:5" ht="50.1" customHeight="1">
      <c r="B10253" s="100">
        <v>11367</v>
      </c>
      <c r="C10253" s="105" t="s">
        <v>20295</v>
      </c>
      <c r="D10253" s="87" t="s">
        <v>16555</v>
      </c>
      <c r="E10253" s="103">
        <v>77.11</v>
      </c>
    </row>
    <row r="10254" spans="2:5" ht="50.1" customHeight="1">
      <c r="B10254" s="100">
        <v>4989</v>
      </c>
      <c r="C10254" s="105" t="s">
        <v>20296</v>
      </c>
      <c r="D10254" s="87" t="s">
        <v>16560</v>
      </c>
      <c r="E10254" s="103">
        <v>200.1</v>
      </c>
    </row>
    <row r="10255" spans="2:5" ht="50.1" customHeight="1">
      <c r="B10255" s="100">
        <v>4982</v>
      </c>
      <c r="C10255" s="105" t="s">
        <v>20297</v>
      </c>
      <c r="D10255" s="87" t="s">
        <v>16560</v>
      </c>
      <c r="E10255" s="103">
        <v>173.72</v>
      </c>
    </row>
    <row r="10256" spans="2:5" ht="50.1" customHeight="1">
      <c r="B10256" s="100">
        <v>20322</v>
      </c>
      <c r="C10256" s="105" t="s">
        <v>20298</v>
      </c>
      <c r="D10256" s="87" t="s">
        <v>16560</v>
      </c>
      <c r="E10256" s="103">
        <v>153.11000000000001</v>
      </c>
    </row>
    <row r="10257" spans="2:5" ht="50.1" customHeight="1">
      <c r="B10257" s="100">
        <v>10553</v>
      </c>
      <c r="C10257" s="105" t="s">
        <v>20299</v>
      </c>
      <c r="D10257" s="87" t="s">
        <v>16560</v>
      </c>
      <c r="E10257" s="103">
        <v>163.24</v>
      </c>
    </row>
    <row r="10258" spans="2:5" ht="50.1" customHeight="1">
      <c r="B10258" s="100">
        <v>5020</v>
      </c>
      <c r="C10258" s="105" t="s">
        <v>20300</v>
      </c>
      <c r="D10258" s="87" t="s">
        <v>16560</v>
      </c>
      <c r="E10258" s="103">
        <v>169.24</v>
      </c>
    </row>
    <row r="10259" spans="2:5" ht="50.1" customHeight="1">
      <c r="B10259" s="100">
        <v>4962</v>
      </c>
      <c r="C10259" s="105" t="s">
        <v>20301</v>
      </c>
      <c r="D10259" s="87" t="s">
        <v>16560</v>
      </c>
      <c r="E10259" s="103">
        <v>164.88</v>
      </c>
    </row>
    <row r="10260" spans="2:5" ht="50.1" customHeight="1">
      <c r="B10260" s="100">
        <v>4981</v>
      </c>
      <c r="C10260" s="105" t="s">
        <v>20302</v>
      </c>
      <c r="D10260" s="87" t="s">
        <v>16560</v>
      </c>
      <c r="E10260" s="103">
        <v>116.6</v>
      </c>
    </row>
    <row r="10261" spans="2:5" ht="50.1" customHeight="1">
      <c r="B10261" s="100">
        <v>10554</v>
      </c>
      <c r="C10261" s="105" t="s">
        <v>20303</v>
      </c>
      <c r="D10261" s="87" t="s">
        <v>16560</v>
      </c>
      <c r="E10261" s="103">
        <v>182.43</v>
      </c>
    </row>
    <row r="10262" spans="2:5" ht="50.1" customHeight="1">
      <c r="B10262" s="100">
        <v>4964</v>
      </c>
      <c r="C10262" s="105" t="s">
        <v>20304</v>
      </c>
      <c r="D10262" s="87" t="s">
        <v>16560</v>
      </c>
      <c r="E10262" s="103">
        <v>200.22</v>
      </c>
    </row>
    <row r="10263" spans="2:5" ht="50.1" customHeight="1">
      <c r="B10263" s="100">
        <v>4992</v>
      </c>
      <c r="C10263" s="105" t="s">
        <v>20305</v>
      </c>
      <c r="D10263" s="87" t="s">
        <v>16560</v>
      </c>
      <c r="E10263" s="103">
        <v>198.57</v>
      </c>
    </row>
    <row r="10264" spans="2:5" ht="50.1" customHeight="1">
      <c r="B10264" s="100">
        <v>10555</v>
      </c>
      <c r="C10264" s="105" t="s">
        <v>20306</v>
      </c>
      <c r="D10264" s="87" t="s">
        <v>16560</v>
      </c>
      <c r="E10264" s="103">
        <v>176.07</v>
      </c>
    </row>
    <row r="10265" spans="2:5" ht="50.1" customHeight="1">
      <c r="B10265" s="100">
        <v>4987</v>
      </c>
      <c r="C10265" s="105" t="s">
        <v>20307</v>
      </c>
      <c r="D10265" s="87" t="s">
        <v>16560</v>
      </c>
      <c r="E10265" s="103">
        <v>182.43</v>
      </c>
    </row>
    <row r="10266" spans="2:5" ht="50.1" customHeight="1">
      <c r="B10266" s="100">
        <v>10556</v>
      </c>
      <c r="C10266" s="105" t="s">
        <v>20308</v>
      </c>
      <c r="D10266" s="87" t="s">
        <v>16560</v>
      </c>
      <c r="E10266" s="103">
        <v>187.06</v>
      </c>
    </row>
    <row r="10267" spans="2:5" ht="50.1" customHeight="1">
      <c r="B10267" s="100">
        <v>4958</v>
      </c>
      <c r="C10267" s="105" t="s">
        <v>20309</v>
      </c>
      <c r="D10267" s="87" t="s">
        <v>16555</v>
      </c>
      <c r="E10267" s="103">
        <v>106.91</v>
      </c>
    </row>
    <row r="10268" spans="2:5" ht="50.1" customHeight="1">
      <c r="B10268" s="100">
        <v>39502</v>
      </c>
      <c r="C10268" s="105" t="s">
        <v>20310</v>
      </c>
      <c r="D10268" s="87" t="s">
        <v>16560</v>
      </c>
      <c r="E10268" s="103">
        <v>259.11</v>
      </c>
    </row>
    <row r="10269" spans="2:5" ht="50.1" customHeight="1">
      <c r="B10269" s="100">
        <v>39504</v>
      </c>
      <c r="C10269" s="105" t="s">
        <v>20311</v>
      </c>
      <c r="D10269" s="87" t="s">
        <v>16560</v>
      </c>
      <c r="E10269" s="103">
        <v>183.73</v>
      </c>
    </row>
    <row r="10270" spans="2:5" ht="50.1" customHeight="1">
      <c r="B10270" s="100">
        <v>39503</v>
      </c>
      <c r="C10270" s="105" t="s">
        <v>20312</v>
      </c>
      <c r="D10270" s="87" t="s">
        <v>16560</v>
      </c>
      <c r="E10270" s="103">
        <v>281.48</v>
      </c>
    </row>
    <row r="10271" spans="2:5" ht="50.1" customHeight="1">
      <c r="B10271" s="100">
        <v>39505</v>
      </c>
      <c r="C10271" s="105" t="s">
        <v>20313</v>
      </c>
      <c r="D10271" s="87" t="s">
        <v>16560</v>
      </c>
      <c r="E10271" s="103">
        <v>200.22</v>
      </c>
    </row>
    <row r="10272" spans="2:5" ht="50.1" customHeight="1">
      <c r="B10272" s="100">
        <v>25969</v>
      </c>
      <c r="C10272" s="105" t="s">
        <v>20314</v>
      </c>
      <c r="D10272" s="87" t="s">
        <v>16560</v>
      </c>
      <c r="E10272" s="103">
        <v>353.78</v>
      </c>
    </row>
    <row r="10273" spans="2:5" ht="50.1" customHeight="1">
      <c r="B10273" s="100">
        <v>4944</v>
      </c>
      <c r="C10273" s="105" t="s">
        <v>20315</v>
      </c>
      <c r="D10273" s="87" t="s">
        <v>16555</v>
      </c>
      <c r="E10273" s="103">
        <v>648.19000000000005</v>
      </c>
    </row>
    <row r="10274" spans="2:5" ht="50.1" customHeight="1">
      <c r="B10274" s="100">
        <v>21102</v>
      </c>
      <c r="C10274" s="105" t="s">
        <v>20316</v>
      </c>
      <c r="D10274" s="87" t="s">
        <v>16560</v>
      </c>
      <c r="E10274" s="103">
        <v>28.08</v>
      </c>
    </row>
    <row r="10275" spans="2:5" ht="50.1" customHeight="1">
      <c r="B10275" s="100">
        <v>21101</v>
      </c>
      <c r="C10275" s="105" t="s">
        <v>20317</v>
      </c>
      <c r="D10275" s="87" t="s">
        <v>16560</v>
      </c>
      <c r="E10275" s="103">
        <v>18.03</v>
      </c>
    </row>
    <row r="10276" spans="2:5" ht="50.1" customHeight="1">
      <c r="B10276" s="100">
        <v>34713</v>
      </c>
      <c r="C10276" s="105" t="s">
        <v>20318</v>
      </c>
      <c r="D10276" s="87" t="s">
        <v>16555</v>
      </c>
      <c r="E10276" s="103">
        <v>195.76</v>
      </c>
    </row>
    <row r="10277" spans="2:5" ht="50.1" customHeight="1">
      <c r="B10277" s="100">
        <v>4947</v>
      </c>
      <c r="C10277" s="105" t="s">
        <v>20319</v>
      </c>
      <c r="D10277" s="87" t="s">
        <v>16555</v>
      </c>
      <c r="E10277" s="103">
        <v>622.61</v>
      </c>
    </row>
    <row r="10278" spans="2:5" ht="50.1" customHeight="1">
      <c r="B10278" s="100">
        <v>37563</v>
      </c>
      <c r="C10278" s="105" t="s">
        <v>20320</v>
      </c>
      <c r="D10278" s="87" t="s">
        <v>16555</v>
      </c>
      <c r="E10278" s="103">
        <v>478.06</v>
      </c>
    </row>
    <row r="10279" spans="2:5" ht="50.1" customHeight="1">
      <c r="B10279" s="100">
        <v>4948</v>
      </c>
      <c r="C10279" s="105" t="s">
        <v>20321</v>
      </c>
      <c r="D10279" s="87" t="s">
        <v>16555</v>
      </c>
      <c r="E10279" s="103">
        <v>433.86</v>
      </c>
    </row>
    <row r="10280" spans="2:5" ht="50.1" customHeight="1">
      <c r="B10280" s="100">
        <v>37561</v>
      </c>
      <c r="C10280" s="105" t="s">
        <v>20322</v>
      </c>
      <c r="D10280" s="87" t="s">
        <v>16555</v>
      </c>
      <c r="E10280" s="103">
        <v>892.42</v>
      </c>
    </row>
    <row r="10281" spans="2:5" ht="50.1" customHeight="1">
      <c r="B10281" s="100">
        <v>37562</v>
      </c>
      <c r="C10281" s="105" t="s">
        <v>20323</v>
      </c>
      <c r="D10281" s="87" t="s">
        <v>16555</v>
      </c>
      <c r="E10281" s="103">
        <v>572.4</v>
      </c>
    </row>
    <row r="10282" spans="2:5" ht="50.1" customHeight="1">
      <c r="B10282" s="100">
        <v>37585</v>
      </c>
      <c r="C10282" s="105" t="s">
        <v>20324</v>
      </c>
      <c r="D10282" s="87" t="s">
        <v>16560</v>
      </c>
      <c r="E10282" s="103">
        <v>164.87</v>
      </c>
    </row>
    <row r="10283" spans="2:5" ht="50.1" customHeight="1">
      <c r="B10283" s="100">
        <v>14164</v>
      </c>
      <c r="C10283" s="105" t="s">
        <v>20325</v>
      </c>
      <c r="D10283" s="87" t="s">
        <v>16560</v>
      </c>
      <c r="E10283" s="103">
        <v>1077.3</v>
      </c>
    </row>
    <row r="10284" spans="2:5" ht="50.1" customHeight="1">
      <c r="B10284" s="100">
        <v>14163</v>
      </c>
      <c r="C10284" s="105" t="s">
        <v>20326</v>
      </c>
      <c r="D10284" s="87" t="s">
        <v>16560</v>
      </c>
      <c r="E10284" s="103">
        <v>1224.42</v>
      </c>
    </row>
    <row r="10285" spans="2:5" ht="50.1" customHeight="1">
      <c r="B10285" s="100">
        <v>5051</v>
      </c>
      <c r="C10285" s="105" t="s">
        <v>20327</v>
      </c>
      <c r="D10285" s="87" t="s">
        <v>16560</v>
      </c>
      <c r="E10285" s="103">
        <v>1041.3499999999999</v>
      </c>
    </row>
    <row r="10286" spans="2:5" ht="50.1" customHeight="1">
      <c r="B10286" s="100">
        <v>14162</v>
      </c>
      <c r="C10286" s="105" t="s">
        <v>20328</v>
      </c>
      <c r="D10286" s="87" t="s">
        <v>16560</v>
      </c>
      <c r="E10286" s="103">
        <v>1039.8399999999999</v>
      </c>
    </row>
    <row r="10287" spans="2:5" ht="50.1" customHeight="1">
      <c r="B10287" s="100">
        <v>5052</v>
      </c>
      <c r="C10287" s="105" t="s">
        <v>20329</v>
      </c>
      <c r="D10287" s="87" t="s">
        <v>16560</v>
      </c>
      <c r="E10287" s="103">
        <v>775.87</v>
      </c>
    </row>
    <row r="10288" spans="2:5" ht="50.1" customHeight="1">
      <c r="B10288" s="100">
        <v>14166</v>
      </c>
      <c r="C10288" s="105" t="s">
        <v>20330</v>
      </c>
      <c r="D10288" s="87" t="s">
        <v>16560</v>
      </c>
      <c r="E10288" s="103">
        <v>785.72</v>
      </c>
    </row>
    <row r="10289" spans="2:5" ht="50.1" customHeight="1">
      <c r="B10289" s="100">
        <v>14165</v>
      </c>
      <c r="C10289" s="105" t="s">
        <v>20331</v>
      </c>
      <c r="D10289" s="87" t="s">
        <v>16560</v>
      </c>
      <c r="E10289" s="103">
        <v>1088.5</v>
      </c>
    </row>
    <row r="10290" spans="2:5" ht="50.1" customHeight="1">
      <c r="B10290" s="100">
        <v>5050</v>
      </c>
      <c r="C10290" s="105" t="s">
        <v>20332</v>
      </c>
      <c r="D10290" s="87" t="s">
        <v>16560</v>
      </c>
      <c r="E10290" s="103">
        <v>267.89999999999998</v>
      </c>
    </row>
    <row r="10291" spans="2:5" ht="50.1" customHeight="1">
      <c r="B10291" s="100">
        <v>12378</v>
      </c>
      <c r="C10291" s="105" t="s">
        <v>20333</v>
      </c>
      <c r="D10291" s="87" t="s">
        <v>16560</v>
      </c>
      <c r="E10291" s="103">
        <v>636.79999999999995</v>
      </c>
    </row>
    <row r="10292" spans="2:5" ht="50.1" customHeight="1">
      <c r="B10292" s="100">
        <v>12366</v>
      </c>
      <c r="C10292" s="105" t="s">
        <v>20334</v>
      </c>
      <c r="D10292" s="87" t="s">
        <v>16560</v>
      </c>
      <c r="E10292" s="103">
        <v>550.19000000000005</v>
      </c>
    </row>
    <row r="10293" spans="2:5" ht="50.1" customHeight="1">
      <c r="B10293" s="100">
        <v>5045</v>
      </c>
      <c r="C10293" s="105" t="s">
        <v>20335</v>
      </c>
      <c r="D10293" s="87" t="s">
        <v>16560</v>
      </c>
      <c r="E10293" s="103">
        <v>766.16</v>
      </c>
    </row>
    <row r="10294" spans="2:5" ht="50.1" customHeight="1">
      <c r="B10294" s="100">
        <v>5044</v>
      </c>
      <c r="C10294" s="105" t="s">
        <v>20336</v>
      </c>
      <c r="D10294" s="87" t="s">
        <v>16560</v>
      </c>
      <c r="E10294" s="103">
        <v>540.54</v>
      </c>
    </row>
    <row r="10295" spans="2:5" ht="50.1" customHeight="1">
      <c r="B10295" s="100">
        <v>5055</v>
      </c>
      <c r="C10295" s="105" t="s">
        <v>20337</v>
      </c>
      <c r="D10295" s="87" t="s">
        <v>16560</v>
      </c>
      <c r="E10295" s="103">
        <v>768.5</v>
      </c>
    </row>
    <row r="10296" spans="2:5" ht="50.1" customHeight="1">
      <c r="B10296" s="100">
        <v>5053</v>
      </c>
      <c r="C10296" s="105" t="s">
        <v>20338</v>
      </c>
      <c r="D10296" s="87" t="s">
        <v>16560</v>
      </c>
      <c r="E10296" s="103">
        <v>598.15</v>
      </c>
    </row>
    <row r="10297" spans="2:5" ht="50.1" customHeight="1">
      <c r="B10297" s="100">
        <v>5035</v>
      </c>
      <c r="C10297" s="105" t="s">
        <v>20339</v>
      </c>
      <c r="D10297" s="87" t="s">
        <v>16560</v>
      </c>
      <c r="E10297" s="103">
        <v>977.96</v>
      </c>
    </row>
    <row r="10298" spans="2:5" ht="50.1" customHeight="1">
      <c r="B10298" s="100">
        <v>5036</v>
      </c>
      <c r="C10298" s="105" t="s">
        <v>20340</v>
      </c>
      <c r="D10298" s="87" t="s">
        <v>16560</v>
      </c>
      <c r="E10298" s="103">
        <v>1632.54</v>
      </c>
    </row>
    <row r="10299" spans="2:5" ht="50.1" customHeight="1">
      <c r="B10299" s="100">
        <v>5059</v>
      </c>
      <c r="C10299" s="105" t="s">
        <v>20341</v>
      </c>
      <c r="D10299" s="87" t="s">
        <v>16560</v>
      </c>
      <c r="E10299" s="103">
        <v>764.85</v>
      </c>
    </row>
    <row r="10300" spans="2:5" ht="50.1" customHeight="1">
      <c r="B10300" s="100">
        <v>5034</v>
      </c>
      <c r="C10300" s="105" t="s">
        <v>20342</v>
      </c>
      <c r="D10300" s="87" t="s">
        <v>16560</v>
      </c>
      <c r="E10300" s="103">
        <v>1055.43</v>
      </c>
    </row>
    <row r="10301" spans="2:5" ht="50.1" customHeight="1">
      <c r="B10301" s="100">
        <v>5056</v>
      </c>
      <c r="C10301" s="105" t="s">
        <v>20343</v>
      </c>
      <c r="D10301" s="87" t="s">
        <v>16560</v>
      </c>
      <c r="E10301" s="103">
        <v>820.09</v>
      </c>
    </row>
    <row r="10302" spans="2:5" ht="50.1" customHeight="1">
      <c r="B10302" s="100">
        <v>5057</v>
      </c>
      <c r="C10302" s="105" t="s">
        <v>20344</v>
      </c>
      <c r="D10302" s="87" t="s">
        <v>16560</v>
      </c>
      <c r="E10302" s="103">
        <v>657.71</v>
      </c>
    </row>
    <row r="10303" spans="2:5" ht="50.1" customHeight="1">
      <c r="B10303" s="100">
        <v>5033</v>
      </c>
      <c r="C10303" s="105" t="s">
        <v>20345</v>
      </c>
      <c r="D10303" s="87" t="s">
        <v>16560</v>
      </c>
      <c r="E10303" s="103">
        <v>546</v>
      </c>
    </row>
    <row r="10304" spans="2:5" ht="50.1" customHeight="1">
      <c r="B10304" s="100">
        <v>5038</v>
      </c>
      <c r="C10304" s="105" t="s">
        <v>20346</v>
      </c>
      <c r="D10304" s="87" t="s">
        <v>16560</v>
      </c>
      <c r="E10304" s="103">
        <v>444.99</v>
      </c>
    </row>
    <row r="10305" spans="2:5" ht="50.1" customHeight="1">
      <c r="B10305" s="100">
        <v>12372</v>
      </c>
      <c r="C10305" s="105" t="s">
        <v>20347</v>
      </c>
      <c r="D10305" s="87" t="s">
        <v>16560</v>
      </c>
      <c r="E10305" s="103">
        <v>586.4</v>
      </c>
    </row>
    <row r="10306" spans="2:5" ht="50.1" customHeight="1">
      <c r="B10306" s="100">
        <v>13339</v>
      </c>
      <c r="C10306" s="105" t="s">
        <v>20348</v>
      </c>
      <c r="D10306" s="87" t="s">
        <v>16560</v>
      </c>
      <c r="E10306" s="103">
        <v>871.75</v>
      </c>
    </row>
    <row r="10307" spans="2:5" ht="50.1" customHeight="1">
      <c r="B10307" s="100">
        <v>12373</v>
      </c>
      <c r="C10307" s="105" t="s">
        <v>20349</v>
      </c>
      <c r="D10307" s="87" t="s">
        <v>16560</v>
      </c>
      <c r="E10307" s="103">
        <v>912.91</v>
      </c>
    </row>
    <row r="10308" spans="2:5" ht="50.1" customHeight="1">
      <c r="B10308" s="100">
        <v>12388</v>
      </c>
      <c r="C10308" s="105" t="s">
        <v>20350</v>
      </c>
      <c r="D10308" s="87" t="s">
        <v>16560</v>
      </c>
      <c r="E10308" s="103">
        <v>158.58000000000001</v>
      </c>
    </row>
    <row r="10309" spans="2:5" ht="50.1" customHeight="1">
      <c r="B10309" s="100">
        <v>34695</v>
      </c>
      <c r="C10309" s="105" t="s">
        <v>20351</v>
      </c>
      <c r="D10309" s="87" t="s">
        <v>16560</v>
      </c>
      <c r="E10309" s="103">
        <v>627.9</v>
      </c>
    </row>
    <row r="10310" spans="2:5" ht="50.1" customHeight="1">
      <c r="B10310" s="100">
        <v>34692</v>
      </c>
      <c r="C10310" s="105" t="s">
        <v>20352</v>
      </c>
      <c r="D10310" s="87" t="s">
        <v>16560</v>
      </c>
      <c r="E10310" s="103">
        <v>1506.96</v>
      </c>
    </row>
    <row r="10311" spans="2:5" ht="50.1" customHeight="1">
      <c r="B10311" s="100">
        <v>26028</v>
      </c>
      <c r="C10311" s="105" t="s">
        <v>20353</v>
      </c>
      <c r="D10311" s="87" t="s">
        <v>17676</v>
      </c>
      <c r="E10311" s="103">
        <v>229.88</v>
      </c>
    </row>
    <row r="10312" spans="2:5" ht="50.1" customHeight="1">
      <c r="B10312" s="100">
        <v>11844</v>
      </c>
      <c r="C10312" s="105" t="s">
        <v>20354</v>
      </c>
      <c r="D10312" s="87" t="s">
        <v>16566</v>
      </c>
      <c r="E10312" s="103">
        <v>50.52</v>
      </c>
    </row>
    <row r="10313" spans="2:5" ht="50.1" customHeight="1">
      <c r="B10313" s="100">
        <v>4465</v>
      </c>
      <c r="C10313" s="105" t="s">
        <v>20355</v>
      </c>
      <c r="D10313" s="87" t="s">
        <v>16566</v>
      </c>
      <c r="E10313" s="103">
        <v>48.42</v>
      </c>
    </row>
    <row r="10314" spans="2:5" ht="50.1" customHeight="1">
      <c r="B10314" s="100">
        <v>35273</v>
      </c>
      <c r="C10314" s="105" t="s">
        <v>20356</v>
      </c>
      <c r="D10314" s="87" t="s">
        <v>16566</v>
      </c>
      <c r="E10314" s="103">
        <v>53.5</v>
      </c>
    </row>
    <row r="10315" spans="2:5" ht="50.1" customHeight="1">
      <c r="B10315" s="100">
        <v>4470</v>
      </c>
      <c r="C10315" s="105" t="s">
        <v>20357</v>
      </c>
      <c r="D10315" s="87" t="s">
        <v>16566</v>
      </c>
      <c r="E10315" s="103">
        <v>79.94</v>
      </c>
    </row>
    <row r="10316" spans="2:5" ht="50.1" customHeight="1">
      <c r="B10316" s="100">
        <v>20204</v>
      </c>
      <c r="C10316" s="105" t="s">
        <v>20358</v>
      </c>
      <c r="D10316" s="87" t="s">
        <v>16566</v>
      </c>
      <c r="E10316" s="103">
        <v>71.34</v>
      </c>
    </row>
    <row r="10317" spans="2:5" ht="50.1" customHeight="1">
      <c r="B10317" s="100">
        <v>20208</v>
      </c>
      <c r="C10317" s="105" t="s">
        <v>20359</v>
      </c>
      <c r="D10317" s="87" t="s">
        <v>16566</v>
      </c>
      <c r="E10317" s="103">
        <v>83.76</v>
      </c>
    </row>
    <row r="10318" spans="2:5" ht="50.1" customHeight="1">
      <c r="B10318" s="100">
        <v>4437</v>
      </c>
      <c r="C10318" s="105" t="s">
        <v>20360</v>
      </c>
      <c r="D10318" s="87" t="s">
        <v>16566</v>
      </c>
      <c r="E10318" s="103">
        <v>57.89</v>
      </c>
    </row>
    <row r="10319" spans="2:5" ht="50.1" customHeight="1">
      <c r="B10319" s="100">
        <v>14580</v>
      </c>
      <c r="C10319" s="105" t="s">
        <v>20361</v>
      </c>
      <c r="D10319" s="87" t="s">
        <v>16566</v>
      </c>
      <c r="E10319" s="103">
        <v>63.05</v>
      </c>
    </row>
    <row r="10320" spans="2:5" ht="50.1" customHeight="1">
      <c r="B10320" s="100">
        <v>40304</v>
      </c>
      <c r="C10320" s="105" t="s">
        <v>20362</v>
      </c>
      <c r="D10320" s="87" t="s">
        <v>16617</v>
      </c>
      <c r="E10320" s="103">
        <v>12.43</v>
      </c>
    </row>
    <row r="10321" spans="2:5" ht="50.1" customHeight="1">
      <c r="B10321" s="100">
        <v>5065</v>
      </c>
      <c r="C10321" s="105" t="s">
        <v>20363</v>
      </c>
      <c r="D10321" s="87" t="s">
        <v>16617</v>
      </c>
      <c r="E10321" s="103">
        <v>19.149999999999999</v>
      </c>
    </row>
    <row r="10322" spans="2:5" ht="50.1" customHeight="1">
      <c r="B10322" s="100">
        <v>5072</v>
      </c>
      <c r="C10322" s="105" t="s">
        <v>20364</v>
      </c>
      <c r="D10322" s="87" t="s">
        <v>16617</v>
      </c>
      <c r="E10322" s="103">
        <v>17.72</v>
      </c>
    </row>
    <row r="10323" spans="2:5" ht="50.1" customHeight="1">
      <c r="B10323" s="100">
        <v>5066</v>
      </c>
      <c r="C10323" s="105" t="s">
        <v>20365</v>
      </c>
      <c r="D10323" s="87" t="s">
        <v>16617</v>
      </c>
      <c r="E10323" s="103">
        <v>13.27</v>
      </c>
    </row>
    <row r="10324" spans="2:5" ht="50.1" customHeight="1">
      <c r="B10324" s="100">
        <v>5063</v>
      </c>
      <c r="C10324" s="105" t="s">
        <v>20366</v>
      </c>
      <c r="D10324" s="87" t="s">
        <v>16617</v>
      </c>
      <c r="E10324" s="103">
        <v>12.01</v>
      </c>
    </row>
    <row r="10325" spans="2:5" ht="50.1" customHeight="1">
      <c r="B10325" s="100">
        <v>20247</v>
      </c>
      <c r="C10325" s="105" t="s">
        <v>20367</v>
      </c>
      <c r="D10325" s="87" t="s">
        <v>16617</v>
      </c>
      <c r="E10325" s="103">
        <v>11.15</v>
      </c>
    </row>
    <row r="10326" spans="2:5" ht="50.1" customHeight="1">
      <c r="B10326" s="100">
        <v>5074</v>
      </c>
      <c r="C10326" s="105" t="s">
        <v>20368</v>
      </c>
      <c r="D10326" s="87" t="s">
        <v>16617</v>
      </c>
      <c r="E10326" s="103">
        <v>11.28</v>
      </c>
    </row>
    <row r="10327" spans="2:5" ht="50.1" customHeight="1">
      <c r="B10327" s="100">
        <v>5067</v>
      </c>
      <c r="C10327" s="105" t="s">
        <v>20369</v>
      </c>
      <c r="D10327" s="87" t="s">
        <v>16617</v>
      </c>
      <c r="E10327" s="103">
        <v>10.73</v>
      </c>
    </row>
    <row r="10328" spans="2:5" ht="50.1" customHeight="1">
      <c r="B10328" s="100">
        <v>5078</v>
      </c>
      <c r="C10328" s="105" t="s">
        <v>20370</v>
      </c>
      <c r="D10328" s="87" t="s">
        <v>16617</v>
      </c>
      <c r="E10328" s="103">
        <v>10.61</v>
      </c>
    </row>
    <row r="10329" spans="2:5" ht="50.1" customHeight="1">
      <c r="B10329" s="100">
        <v>5068</v>
      </c>
      <c r="C10329" s="105" t="s">
        <v>20371</v>
      </c>
      <c r="D10329" s="87" t="s">
        <v>16617</v>
      </c>
      <c r="E10329" s="103">
        <v>10.07</v>
      </c>
    </row>
    <row r="10330" spans="2:5" ht="50.1" customHeight="1">
      <c r="B10330" s="100">
        <v>5073</v>
      </c>
      <c r="C10330" s="105" t="s">
        <v>20372</v>
      </c>
      <c r="D10330" s="87" t="s">
        <v>16617</v>
      </c>
      <c r="E10330" s="103">
        <v>10.26</v>
      </c>
    </row>
    <row r="10331" spans="2:5" ht="50.1" customHeight="1">
      <c r="B10331" s="100">
        <v>5069</v>
      </c>
      <c r="C10331" s="105" t="s">
        <v>20373</v>
      </c>
      <c r="D10331" s="87" t="s">
        <v>16617</v>
      </c>
      <c r="E10331" s="103">
        <v>10.26</v>
      </c>
    </row>
    <row r="10332" spans="2:5" ht="50.1" customHeight="1">
      <c r="B10332" s="100">
        <v>5070</v>
      </c>
      <c r="C10332" s="105" t="s">
        <v>20374</v>
      </c>
      <c r="D10332" s="87" t="s">
        <v>16617</v>
      </c>
      <c r="E10332" s="103">
        <v>10.37</v>
      </c>
    </row>
    <row r="10333" spans="2:5" ht="50.1" customHeight="1">
      <c r="B10333" s="100">
        <v>5071</v>
      </c>
      <c r="C10333" s="105" t="s">
        <v>20375</v>
      </c>
      <c r="D10333" s="87" t="s">
        <v>16617</v>
      </c>
      <c r="E10333" s="103">
        <v>10.07</v>
      </c>
    </row>
    <row r="10334" spans="2:5" ht="50.1" customHeight="1">
      <c r="B10334" s="100">
        <v>5061</v>
      </c>
      <c r="C10334" s="105" t="s">
        <v>20376</v>
      </c>
      <c r="D10334" s="87" t="s">
        <v>16617</v>
      </c>
      <c r="E10334" s="103">
        <v>9.9</v>
      </c>
    </row>
    <row r="10335" spans="2:5" ht="50.1" customHeight="1">
      <c r="B10335" s="100">
        <v>5075</v>
      </c>
      <c r="C10335" s="105" t="s">
        <v>20377</v>
      </c>
      <c r="D10335" s="87" t="s">
        <v>16617</v>
      </c>
      <c r="E10335" s="103">
        <v>10.07</v>
      </c>
    </row>
    <row r="10336" spans="2:5" ht="50.1" customHeight="1">
      <c r="B10336" s="100">
        <v>39027</v>
      </c>
      <c r="C10336" s="105" t="s">
        <v>20378</v>
      </c>
      <c r="D10336" s="87" t="s">
        <v>16617</v>
      </c>
      <c r="E10336" s="103">
        <v>10.06</v>
      </c>
    </row>
    <row r="10337" spans="2:5" ht="50.1" customHeight="1">
      <c r="B10337" s="100">
        <v>5062</v>
      </c>
      <c r="C10337" s="105" t="s">
        <v>20379</v>
      </c>
      <c r="D10337" s="87" t="s">
        <v>16617</v>
      </c>
      <c r="E10337" s="103">
        <v>10.199999999999999</v>
      </c>
    </row>
    <row r="10338" spans="2:5" ht="50.1" customHeight="1">
      <c r="B10338" s="100">
        <v>40568</v>
      </c>
      <c r="C10338" s="105" t="s">
        <v>20380</v>
      </c>
      <c r="D10338" s="87" t="s">
        <v>16617</v>
      </c>
      <c r="E10338" s="103">
        <v>10.14</v>
      </c>
    </row>
    <row r="10339" spans="2:5" ht="50.1" customHeight="1">
      <c r="B10339" s="100">
        <v>39026</v>
      </c>
      <c r="C10339" s="105" t="s">
        <v>20381</v>
      </c>
      <c r="D10339" s="87" t="s">
        <v>16617</v>
      </c>
      <c r="E10339" s="103">
        <v>11.32</v>
      </c>
    </row>
    <row r="10340" spans="2:5" ht="50.1" customHeight="1">
      <c r="B10340" s="100">
        <v>11572</v>
      </c>
      <c r="C10340" s="105" t="s">
        <v>20382</v>
      </c>
      <c r="D10340" s="87" t="s">
        <v>16560</v>
      </c>
      <c r="E10340" s="103">
        <v>13.89</v>
      </c>
    </row>
    <row r="10341" spans="2:5" ht="50.1" customHeight="1">
      <c r="B10341" s="100">
        <v>42431</v>
      </c>
      <c r="C10341" s="105" t="s">
        <v>20383</v>
      </c>
      <c r="D10341" s="87" t="s">
        <v>16560</v>
      </c>
      <c r="E10341" s="103">
        <v>2248.1799999999998</v>
      </c>
    </row>
    <row r="10342" spans="2:5" ht="50.1" customHeight="1">
      <c r="B10342" s="100">
        <v>11149</v>
      </c>
      <c r="C10342" s="105" t="s">
        <v>20384</v>
      </c>
      <c r="D10342" s="87" t="s">
        <v>6338</v>
      </c>
      <c r="E10342" s="103">
        <v>205.55</v>
      </c>
    </row>
    <row r="10343" spans="2:5" ht="50.1" customHeight="1">
      <c r="B10343" s="100">
        <v>511</v>
      </c>
      <c r="C10343" s="105" t="s">
        <v>20385</v>
      </c>
      <c r="D10343" s="87" t="s">
        <v>6333</v>
      </c>
      <c r="E10343" s="103">
        <v>13.63</v>
      </c>
    </row>
    <row r="10344" spans="2:5" ht="50.1" customHeight="1">
      <c r="B10344" s="87">
        <v>11174</v>
      </c>
      <c r="C10344" s="105" t="s">
        <v>20386</v>
      </c>
      <c r="D10344" s="87" t="s">
        <v>6334</v>
      </c>
      <c r="E10344" s="103">
        <v>583.62</v>
      </c>
    </row>
    <row r="10345" spans="2:5" ht="50.1" customHeight="1">
      <c r="B10345" s="87">
        <v>37540</v>
      </c>
      <c r="C10345" s="105" t="s">
        <v>20387</v>
      </c>
      <c r="D10345" s="87" t="s">
        <v>16560</v>
      </c>
      <c r="E10345" s="103">
        <v>48100.75</v>
      </c>
    </row>
    <row r="10346" spans="2:5" ht="50.1" customHeight="1">
      <c r="B10346" s="87">
        <v>37548</v>
      </c>
      <c r="C10346" s="105" t="s">
        <v>20388</v>
      </c>
      <c r="D10346" s="87" t="s">
        <v>16560</v>
      </c>
      <c r="E10346" s="103">
        <v>63757.3</v>
      </c>
    </row>
    <row r="10347" spans="2:5" ht="50.1" customHeight="1">
      <c r="B10347" s="100">
        <v>39828</v>
      </c>
      <c r="C10347" s="105" t="s">
        <v>20389</v>
      </c>
      <c r="D10347" s="87" t="s">
        <v>16560</v>
      </c>
      <c r="E10347" s="103">
        <v>382.48</v>
      </c>
    </row>
    <row r="10348" spans="2:5" ht="50.1" customHeight="1">
      <c r="B10348" s="100">
        <v>12273</v>
      </c>
      <c r="C10348" s="105" t="s">
        <v>20390</v>
      </c>
      <c r="D10348" s="87" t="s">
        <v>16560</v>
      </c>
      <c r="E10348" s="103">
        <v>52.48</v>
      </c>
    </row>
    <row r="10349" spans="2:5" ht="50.1" customHeight="1">
      <c r="B10349" s="100">
        <v>38392</v>
      </c>
      <c r="C10349" s="105" t="s">
        <v>20391</v>
      </c>
      <c r="D10349" s="87" t="s">
        <v>16560</v>
      </c>
      <c r="E10349" s="103">
        <v>42.13</v>
      </c>
    </row>
    <row r="10350" spans="2:5" ht="50.1" customHeight="1">
      <c r="B10350" s="100">
        <v>11735</v>
      </c>
      <c r="C10350" s="105" t="s">
        <v>20392</v>
      </c>
      <c r="D10350" s="87" t="s">
        <v>16560</v>
      </c>
      <c r="E10350" s="103">
        <v>3.43</v>
      </c>
    </row>
    <row r="10351" spans="2:5" ht="50.1" customHeight="1">
      <c r="B10351" s="100">
        <v>11733</v>
      </c>
      <c r="C10351" s="105" t="s">
        <v>20393</v>
      </c>
      <c r="D10351" s="87" t="s">
        <v>16560</v>
      </c>
      <c r="E10351" s="103">
        <v>1.68</v>
      </c>
    </row>
    <row r="10352" spans="2:5" ht="50.1" customHeight="1">
      <c r="B10352" s="100">
        <v>11734</v>
      </c>
      <c r="C10352" s="105" t="s">
        <v>20394</v>
      </c>
      <c r="D10352" s="87" t="s">
        <v>16560</v>
      </c>
      <c r="E10352" s="103">
        <v>2.59</v>
      </c>
    </row>
    <row r="10353" spans="2:5" ht="50.1" customHeight="1">
      <c r="B10353" s="100">
        <v>11737</v>
      </c>
      <c r="C10353" s="105" t="s">
        <v>20395</v>
      </c>
      <c r="D10353" s="87" t="s">
        <v>16560</v>
      </c>
      <c r="E10353" s="103">
        <v>4.58</v>
      </c>
    </row>
    <row r="10354" spans="2:5" ht="50.1" customHeight="1">
      <c r="B10354" s="100">
        <v>11738</v>
      </c>
      <c r="C10354" s="105" t="s">
        <v>20396</v>
      </c>
      <c r="D10354" s="87" t="s">
        <v>16560</v>
      </c>
      <c r="E10354" s="103">
        <v>7.44</v>
      </c>
    </row>
    <row r="10355" spans="2:5" ht="50.1" customHeight="1">
      <c r="B10355" s="100">
        <v>36143</v>
      </c>
      <c r="C10355" s="105" t="s">
        <v>20397</v>
      </c>
      <c r="D10355" s="87" t="s">
        <v>16560</v>
      </c>
      <c r="E10355" s="103">
        <v>23.26</v>
      </c>
    </row>
    <row r="10356" spans="2:5" ht="50.1" customHeight="1">
      <c r="B10356" s="100">
        <v>36142</v>
      </c>
      <c r="C10356" s="105" t="s">
        <v>20398</v>
      </c>
      <c r="D10356" s="87" t="s">
        <v>16560</v>
      </c>
      <c r="E10356" s="103">
        <v>1.7</v>
      </c>
    </row>
    <row r="10357" spans="2:5" ht="50.1" customHeight="1">
      <c r="B10357" s="100">
        <v>36146</v>
      </c>
      <c r="C10357" s="105" t="s">
        <v>20399</v>
      </c>
      <c r="D10357" s="87" t="s">
        <v>16560</v>
      </c>
      <c r="E10357" s="103">
        <v>192.95</v>
      </c>
    </row>
    <row r="10358" spans="2:5" ht="50.1" customHeight="1">
      <c r="B10358" s="100">
        <v>39015</v>
      </c>
      <c r="C10358" s="105" t="s">
        <v>20400</v>
      </c>
      <c r="D10358" s="87" t="s">
        <v>16560</v>
      </c>
      <c r="E10358" s="103">
        <v>0.63</v>
      </c>
    </row>
    <row r="10359" spans="2:5" ht="50.1" customHeight="1">
      <c r="B10359" s="100">
        <v>38377</v>
      </c>
      <c r="C10359" s="105" t="s">
        <v>20401</v>
      </c>
      <c r="D10359" s="87" t="s">
        <v>16560</v>
      </c>
      <c r="E10359" s="103">
        <v>24.7</v>
      </c>
    </row>
    <row r="10360" spans="2:5" ht="50.1" customHeight="1">
      <c r="B10360" s="100">
        <v>38376</v>
      </c>
      <c r="C10360" s="105" t="s">
        <v>20402</v>
      </c>
      <c r="D10360" s="87" t="s">
        <v>16560</v>
      </c>
      <c r="E10360" s="103">
        <v>28.16</v>
      </c>
    </row>
    <row r="10361" spans="2:5" ht="50.1" customHeight="1">
      <c r="B10361" s="100">
        <v>38116</v>
      </c>
      <c r="C10361" s="105" t="s">
        <v>20403</v>
      </c>
      <c r="D10361" s="87" t="s">
        <v>16560</v>
      </c>
      <c r="E10361" s="103">
        <v>3.94</v>
      </c>
    </row>
    <row r="10362" spans="2:5" ht="50.1" customHeight="1">
      <c r="B10362" s="100">
        <v>38066</v>
      </c>
      <c r="C10362" s="105" t="s">
        <v>20404</v>
      </c>
      <c r="D10362" s="87" t="s">
        <v>16560</v>
      </c>
      <c r="E10362" s="103">
        <v>6.5</v>
      </c>
    </row>
    <row r="10363" spans="2:5" ht="50.1" customHeight="1">
      <c r="B10363" s="100">
        <v>38117</v>
      </c>
      <c r="C10363" s="105" t="s">
        <v>20405</v>
      </c>
      <c r="D10363" s="87" t="s">
        <v>16560</v>
      </c>
      <c r="E10363" s="103">
        <v>6.71</v>
      </c>
    </row>
    <row r="10364" spans="2:5" ht="50.1" customHeight="1">
      <c r="B10364" s="100">
        <v>38067</v>
      </c>
      <c r="C10364" s="105" t="s">
        <v>20406</v>
      </c>
      <c r="D10364" s="87" t="s">
        <v>16560</v>
      </c>
      <c r="E10364" s="103">
        <v>9.16</v>
      </c>
    </row>
    <row r="10365" spans="2:5" ht="50.1" customHeight="1">
      <c r="B10365" s="100">
        <v>41757</v>
      </c>
      <c r="C10365" s="105" t="s">
        <v>20407</v>
      </c>
      <c r="D10365" s="87" t="s">
        <v>16560</v>
      </c>
      <c r="E10365" s="103">
        <v>2846.61</v>
      </c>
    </row>
    <row r="10366" spans="2:5" ht="50.1" customHeight="1">
      <c r="B10366" s="100">
        <v>5080</v>
      </c>
      <c r="C10366" s="105" t="s">
        <v>20408</v>
      </c>
      <c r="D10366" s="87" t="s">
        <v>16560</v>
      </c>
      <c r="E10366" s="103">
        <v>9.85</v>
      </c>
    </row>
    <row r="10367" spans="2:5" ht="50.1" customHeight="1">
      <c r="B10367" s="100">
        <v>11522</v>
      </c>
      <c r="C10367" s="105" t="s">
        <v>20409</v>
      </c>
      <c r="D10367" s="87" t="s">
        <v>16560</v>
      </c>
      <c r="E10367" s="103">
        <v>12.31</v>
      </c>
    </row>
    <row r="10368" spans="2:5" ht="50.1" customHeight="1">
      <c r="B10368" s="100">
        <v>11523</v>
      </c>
      <c r="C10368" s="105" t="s">
        <v>20410</v>
      </c>
      <c r="D10368" s="87" t="s">
        <v>16560</v>
      </c>
      <c r="E10368" s="103">
        <v>11.52</v>
      </c>
    </row>
    <row r="10369" spans="2:5" ht="50.1" customHeight="1">
      <c r="B10369" s="100">
        <v>11524</v>
      </c>
      <c r="C10369" s="105" t="s">
        <v>20411</v>
      </c>
      <c r="D10369" s="87" t="s">
        <v>16560</v>
      </c>
      <c r="E10369" s="103">
        <v>23.73</v>
      </c>
    </row>
    <row r="10370" spans="2:5" ht="50.1" customHeight="1">
      <c r="B10370" s="100">
        <v>38168</v>
      </c>
      <c r="C10370" s="105" t="s">
        <v>20412</v>
      </c>
      <c r="D10370" s="87" t="s">
        <v>16560</v>
      </c>
      <c r="E10370" s="103">
        <v>114.51</v>
      </c>
    </row>
    <row r="10371" spans="2:5" ht="50.1" customHeight="1">
      <c r="B10371" s="100">
        <v>13393</v>
      </c>
      <c r="C10371" s="105" t="s">
        <v>20413</v>
      </c>
      <c r="D10371" s="87" t="s">
        <v>16560</v>
      </c>
      <c r="E10371" s="103">
        <v>155.71</v>
      </c>
    </row>
    <row r="10372" spans="2:5" ht="50.1" customHeight="1">
      <c r="B10372" s="100">
        <v>13395</v>
      </c>
      <c r="C10372" s="105" t="s">
        <v>20414</v>
      </c>
      <c r="D10372" s="87" t="s">
        <v>16560</v>
      </c>
      <c r="E10372" s="103">
        <v>186.72</v>
      </c>
    </row>
    <row r="10373" spans="2:5" ht="50.1" customHeight="1">
      <c r="B10373" s="100">
        <v>12039</v>
      </c>
      <c r="C10373" s="105" t="s">
        <v>20415</v>
      </c>
      <c r="D10373" s="87" t="s">
        <v>16560</v>
      </c>
      <c r="E10373" s="103">
        <v>249.85</v>
      </c>
    </row>
    <row r="10374" spans="2:5" ht="50.1" customHeight="1">
      <c r="B10374" s="100">
        <v>13396</v>
      </c>
      <c r="C10374" s="105" t="s">
        <v>20416</v>
      </c>
      <c r="D10374" s="87" t="s">
        <v>16560</v>
      </c>
      <c r="E10374" s="103">
        <v>399.62</v>
      </c>
    </row>
    <row r="10375" spans="2:5" ht="50.1" customHeight="1">
      <c r="B10375" s="100">
        <v>13397</v>
      </c>
      <c r="C10375" s="105" t="s">
        <v>20417</v>
      </c>
      <c r="D10375" s="87" t="s">
        <v>16560</v>
      </c>
      <c r="E10375" s="103">
        <v>403.91</v>
      </c>
    </row>
    <row r="10376" spans="2:5" ht="50.1" customHeight="1">
      <c r="B10376" s="100">
        <v>12041</v>
      </c>
      <c r="C10376" s="105" t="s">
        <v>20418</v>
      </c>
      <c r="D10376" s="87" t="s">
        <v>16560</v>
      </c>
      <c r="E10376" s="103">
        <v>546.61</v>
      </c>
    </row>
    <row r="10377" spans="2:5" ht="50.1" customHeight="1">
      <c r="B10377" s="100">
        <v>12043</v>
      </c>
      <c r="C10377" s="105" t="s">
        <v>20419</v>
      </c>
      <c r="D10377" s="87" t="s">
        <v>16560</v>
      </c>
      <c r="E10377" s="103">
        <v>630.29</v>
      </c>
    </row>
    <row r="10378" spans="2:5" ht="50.1" customHeight="1">
      <c r="B10378" s="100">
        <v>39762</v>
      </c>
      <c r="C10378" s="105" t="s">
        <v>20420</v>
      </c>
      <c r="D10378" s="87" t="s">
        <v>16560</v>
      </c>
      <c r="E10378" s="103">
        <v>425.83</v>
      </c>
    </row>
    <row r="10379" spans="2:5" ht="50.1" customHeight="1">
      <c r="B10379" s="100">
        <v>12042</v>
      </c>
      <c r="C10379" s="105" t="s">
        <v>20421</v>
      </c>
      <c r="D10379" s="87" t="s">
        <v>16560</v>
      </c>
      <c r="E10379" s="103">
        <v>425.94</v>
      </c>
    </row>
    <row r="10380" spans="2:5" ht="50.1" customHeight="1">
      <c r="B10380" s="100">
        <v>39763</v>
      </c>
      <c r="C10380" s="105" t="s">
        <v>20422</v>
      </c>
      <c r="D10380" s="87" t="s">
        <v>16560</v>
      </c>
      <c r="E10380" s="103">
        <v>642.66999999999996</v>
      </c>
    </row>
    <row r="10381" spans="2:5" ht="50.1" customHeight="1">
      <c r="B10381" s="100">
        <v>39756</v>
      </c>
      <c r="C10381" s="105" t="s">
        <v>20423</v>
      </c>
      <c r="D10381" s="87" t="s">
        <v>16560</v>
      </c>
      <c r="E10381" s="103">
        <v>194.84</v>
      </c>
    </row>
    <row r="10382" spans="2:5" ht="50.1" customHeight="1">
      <c r="B10382" s="100">
        <v>12038</v>
      </c>
      <c r="C10382" s="105" t="s">
        <v>20424</v>
      </c>
      <c r="D10382" s="87" t="s">
        <v>16560</v>
      </c>
      <c r="E10382" s="103">
        <v>217.52</v>
      </c>
    </row>
    <row r="10383" spans="2:5" ht="50.1" customHeight="1">
      <c r="B10383" s="100">
        <v>12040</v>
      </c>
      <c r="C10383" s="105" t="s">
        <v>20425</v>
      </c>
      <c r="D10383" s="87" t="s">
        <v>16560</v>
      </c>
      <c r="E10383" s="103">
        <v>277.94</v>
      </c>
    </row>
    <row r="10384" spans="2:5" ht="50.1" customHeight="1">
      <c r="B10384" s="100">
        <v>39757</v>
      </c>
      <c r="C10384" s="105" t="s">
        <v>20426</v>
      </c>
      <c r="D10384" s="87" t="s">
        <v>16560</v>
      </c>
      <c r="E10384" s="103">
        <v>297.19</v>
      </c>
    </row>
    <row r="10385" spans="2:5" ht="50.1" customHeight="1">
      <c r="B10385" s="100">
        <v>39758</v>
      </c>
      <c r="C10385" s="105" t="s">
        <v>20427</v>
      </c>
      <c r="D10385" s="87" t="s">
        <v>16560</v>
      </c>
      <c r="E10385" s="103">
        <v>385.77</v>
      </c>
    </row>
    <row r="10386" spans="2:5" ht="50.1" customHeight="1">
      <c r="B10386" s="100">
        <v>39759</v>
      </c>
      <c r="C10386" s="105" t="s">
        <v>20428</v>
      </c>
      <c r="D10386" s="87" t="s">
        <v>16560</v>
      </c>
      <c r="E10386" s="103">
        <v>527.08000000000004</v>
      </c>
    </row>
    <row r="10387" spans="2:5" ht="50.1" customHeight="1">
      <c r="B10387" s="100">
        <v>39760</v>
      </c>
      <c r="C10387" s="105" t="s">
        <v>20429</v>
      </c>
      <c r="D10387" s="87" t="s">
        <v>16560</v>
      </c>
      <c r="E10387" s="103">
        <v>529.5</v>
      </c>
    </row>
    <row r="10388" spans="2:5" ht="50.1" customHeight="1">
      <c r="B10388" s="87">
        <v>39761</v>
      </c>
      <c r="C10388" s="105" t="s">
        <v>20430</v>
      </c>
      <c r="D10388" s="87" t="s">
        <v>16560</v>
      </c>
      <c r="E10388" s="103">
        <v>677.68</v>
      </c>
    </row>
    <row r="10389" spans="2:5" ht="50.1" customHeight="1">
      <c r="B10389" s="87">
        <v>39765</v>
      </c>
      <c r="C10389" s="105" t="s">
        <v>20431</v>
      </c>
      <c r="D10389" s="87" t="s">
        <v>16560</v>
      </c>
      <c r="E10389" s="103">
        <v>30.09</v>
      </c>
    </row>
    <row r="10390" spans="2:5" ht="50.1" customHeight="1">
      <c r="B10390" s="87">
        <v>13399</v>
      </c>
      <c r="C10390" s="105" t="s">
        <v>20432</v>
      </c>
      <c r="D10390" s="87" t="s">
        <v>16560</v>
      </c>
      <c r="E10390" s="103">
        <v>17.11</v>
      </c>
    </row>
    <row r="10391" spans="2:5" ht="50.1" customHeight="1">
      <c r="B10391" s="100">
        <v>39764</v>
      </c>
      <c r="C10391" s="105" t="s">
        <v>20433</v>
      </c>
      <c r="D10391" s="87" t="s">
        <v>16560</v>
      </c>
      <c r="E10391" s="103">
        <v>23.53</v>
      </c>
    </row>
    <row r="10392" spans="2:5" ht="50.1" customHeight="1">
      <c r="B10392" s="100">
        <v>39805</v>
      </c>
      <c r="C10392" s="105" t="s">
        <v>20434</v>
      </c>
      <c r="D10392" s="87" t="s">
        <v>16560</v>
      </c>
      <c r="E10392" s="103">
        <v>110.49</v>
      </c>
    </row>
    <row r="10393" spans="2:5" ht="50.1" customHeight="1">
      <c r="B10393" s="100">
        <v>39806</v>
      </c>
      <c r="C10393" s="105" t="s">
        <v>20435</v>
      </c>
      <c r="D10393" s="87" t="s">
        <v>16560</v>
      </c>
      <c r="E10393" s="103">
        <v>208.65</v>
      </c>
    </row>
    <row r="10394" spans="2:5" ht="50.1" customHeight="1">
      <c r="B10394" s="100">
        <v>39807</v>
      </c>
      <c r="C10394" s="105" t="s">
        <v>20436</v>
      </c>
      <c r="D10394" s="87" t="s">
        <v>16560</v>
      </c>
      <c r="E10394" s="103">
        <v>294.14</v>
      </c>
    </row>
    <row r="10395" spans="2:5" ht="50.1" customHeight="1">
      <c r="B10395" s="100">
        <v>39804</v>
      </c>
      <c r="C10395" s="105" t="s">
        <v>20437</v>
      </c>
      <c r="D10395" s="87" t="s">
        <v>16560</v>
      </c>
      <c r="E10395" s="103">
        <v>62.04</v>
      </c>
    </row>
    <row r="10396" spans="2:5" ht="50.1" customHeight="1">
      <c r="B10396" s="100">
        <v>39796</v>
      </c>
      <c r="C10396" s="105" t="s">
        <v>20438</v>
      </c>
      <c r="D10396" s="87" t="s">
        <v>16560</v>
      </c>
      <c r="E10396" s="103">
        <v>63.22</v>
      </c>
    </row>
    <row r="10397" spans="2:5" ht="50.1" customHeight="1">
      <c r="B10397" s="100">
        <v>39797</v>
      </c>
      <c r="C10397" s="105" t="s">
        <v>20439</v>
      </c>
      <c r="D10397" s="87" t="s">
        <v>16560</v>
      </c>
      <c r="E10397" s="103">
        <v>83.95</v>
      </c>
    </row>
    <row r="10398" spans="2:5" ht="50.1" customHeight="1">
      <c r="B10398" s="100">
        <v>39798</v>
      </c>
      <c r="C10398" s="105" t="s">
        <v>20440</v>
      </c>
      <c r="D10398" s="87" t="s">
        <v>16560</v>
      </c>
      <c r="E10398" s="103">
        <v>139.94999999999999</v>
      </c>
    </row>
    <row r="10399" spans="2:5" ht="50.1" customHeight="1">
      <c r="B10399" s="100">
        <v>39794</v>
      </c>
      <c r="C10399" s="105" t="s">
        <v>20441</v>
      </c>
      <c r="D10399" s="87" t="s">
        <v>16560</v>
      </c>
      <c r="E10399" s="103">
        <v>19.89</v>
      </c>
    </row>
    <row r="10400" spans="2:5" ht="50.1" customHeight="1">
      <c r="B10400" s="100">
        <v>39795</v>
      </c>
      <c r="C10400" s="105" t="s">
        <v>20442</v>
      </c>
      <c r="D10400" s="87" t="s">
        <v>16560</v>
      </c>
      <c r="E10400" s="103">
        <v>27.85</v>
      </c>
    </row>
    <row r="10401" spans="2:5" ht="50.1" customHeight="1">
      <c r="B10401" s="100">
        <v>39801</v>
      </c>
      <c r="C10401" s="105" t="s">
        <v>20443</v>
      </c>
      <c r="D10401" s="87" t="s">
        <v>16560</v>
      </c>
      <c r="E10401" s="103">
        <v>71.27</v>
      </c>
    </row>
    <row r="10402" spans="2:5" ht="50.1" customHeight="1">
      <c r="B10402" s="100">
        <v>39802</v>
      </c>
      <c r="C10402" s="105" t="s">
        <v>20444</v>
      </c>
      <c r="D10402" s="87" t="s">
        <v>16560</v>
      </c>
      <c r="E10402" s="103">
        <v>118.36</v>
      </c>
    </row>
    <row r="10403" spans="2:5" ht="50.1" customHeight="1">
      <c r="B10403" s="100">
        <v>39803</v>
      </c>
      <c r="C10403" s="105" t="s">
        <v>20445</v>
      </c>
      <c r="D10403" s="87" t="s">
        <v>16560</v>
      </c>
      <c r="E10403" s="103">
        <v>164.02</v>
      </c>
    </row>
    <row r="10404" spans="2:5" ht="50.1" customHeight="1">
      <c r="B10404" s="100">
        <v>39799</v>
      </c>
      <c r="C10404" s="105" t="s">
        <v>20446</v>
      </c>
      <c r="D10404" s="87" t="s">
        <v>16560</v>
      </c>
      <c r="E10404" s="103">
        <v>26.95</v>
      </c>
    </row>
    <row r="10405" spans="2:5" ht="50.1" customHeight="1">
      <c r="B10405" s="100">
        <v>39800</v>
      </c>
      <c r="C10405" s="105" t="s">
        <v>20447</v>
      </c>
      <c r="D10405" s="87" t="s">
        <v>16560</v>
      </c>
      <c r="E10405" s="103">
        <v>45.34</v>
      </c>
    </row>
    <row r="10406" spans="2:5" ht="50.1" customHeight="1">
      <c r="B10406" s="100">
        <v>4224</v>
      </c>
      <c r="C10406" s="105" t="s">
        <v>20448</v>
      </c>
      <c r="D10406" s="87" t="s">
        <v>6333</v>
      </c>
      <c r="E10406" s="103">
        <v>15.28</v>
      </c>
    </row>
    <row r="10407" spans="2:5" ht="50.1" customHeight="1">
      <c r="B10407" s="100">
        <v>21059</v>
      </c>
      <c r="C10407" s="105" t="s">
        <v>20449</v>
      </c>
      <c r="D10407" s="87" t="s">
        <v>16560</v>
      </c>
      <c r="E10407" s="103">
        <v>29.41</v>
      </c>
    </row>
    <row r="10408" spans="2:5" ht="50.1" customHeight="1">
      <c r="B10408" s="100">
        <v>11234</v>
      </c>
      <c r="C10408" s="105" t="s">
        <v>20450</v>
      </c>
      <c r="D10408" s="87" t="s">
        <v>16560</v>
      </c>
      <c r="E10408" s="103">
        <v>44.34</v>
      </c>
    </row>
    <row r="10409" spans="2:5" ht="50.1" customHeight="1">
      <c r="B10409" s="87">
        <v>21060</v>
      </c>
      <c r="C10409" s="105" t="s">
        <v>20451</v>
      </c>
      <c r="D10409" s="87" t="s">
        <v>16560</v>
      </c>
      <c r="E10409" s="103">
        <v>54.57</v>
      </c>
    </row>
    <row r="10410" spans="2:5" ht="50.1" customHeight="1">
      <c r="B10410" s="87">
        <v>21061</v>
      </c>
      <c r="C10410" s="105" t="s">
        <v>20452</v>
      </c>
      <c r="D10410" s="87" t="s">
        <v>16560</v>
      </c>
      <c r="E10410" s="103">
        <v>68.209999999999994</v>
      </c>
    </row>
    <row r="10411" spans="2:5" ht="50.1" customHeight="1">
      <c r="B10411" s="87">
        <v>21062</v>
      </c>
      <c r="C10411" s="105" t="s">
        <v>20453</v>
      </c>
      <c r="D10411" s="87" t="s">
        <v>16560</v>
      </c>
      <c r="E10411" s="103">
        <v>107.44</v>
      </c>
    </row>
    <row r="10412" spans="2:5" ht="50.1" customHeight="1">
      <c r="B10412" s="87">
        <v>11708</v>
      </c>
      <c r="C10412" s="105" t="s">
        <v>20454</v>
      </c>
      <c r="D10412" s="87" t="s">
        <v>16560</v>
      </c>
      <c r="E10412" s="103">
        <v>11.72</v>
      </c>
    </row>
    <row r="10413" spans="2:5" ht="50.1" customHeight="1">
      <c r="B10413" s="100">
        <v>11709</v>
      </c>
      <c r="C10413" s="105" t="s">
        <v>20455</v>
      </c>
      <c r="D10413" s="87" t="s">
        <v>16560</v>
      </c>
      <c r="E10413" s="103">
        <v>27.54</v>
      </c>
    </row>
    <row r="10414" spans="2:5" ht="50.1" customHeight="1">
      <c r="B10414" s="87">
        <v>11710</v>
      </c>
      <c r="C10414" s="105" t="s">
        <v>20456</v>
      </c>
      <c r="D10414" s="87" t="s">
        <v>16560</v>
      </c>
      <c r="E10414" s="103">
        <v>63.31</v>
      </c>
    </row>
    <row r="10415" spans="2:5" ht="50.1" customHeight="1">
      <c r="B10415" s="100">
        <v>11707</v>
      </c>
      <c r="C10415" s="105" t="s">
        <v>20457</v>
      </c>
      <c r="D10415" s="87" t="s">
        <v>16560</v>
      </c>
      <c r="E10415" s="103">
        <v>8.7799999999999994</v>
      </c>
    </row>
    <row r="10416" spans="2:5" ht="50.1" customHeight="1">
      <c r="B10416" s="100">
        <v>11739</v>
      </c>
      <c r="C10416" s="105" t="s">
        <v>20458</v>
      </c>
      <c r="D10416" s="87" t="s">
        <v>16560</v>
      </c>
      <c r="E10416" s="103">
        <v>4.99</v>
      </c>
    </row>
    <row r="10417" spans="2:5" ht="50.1" customHeight="1">
      <c r="B10417" s="100">
        <v>11711</v>
      </c>
      <c r="C10417" s="105" t="s">
        <v>20459</v>
      </c>
      <c r="D10417" s="87" t="s">
        <v>16560</v>
      </c>
      <c r="E10417" s="103">
        <v>7.3</v>
      </c>
    </row>
    <row r="10418" spans="2:5" ht="50.1" customHeight="1">
      <c r="B10418" s="100">
        <v>5102</v>
      </c>
      <c r="C10418" s="105" t="s">
        <v>20460</v>
      </c>
      <c r="D10418" s="87" t="s">
        <v>16560</v>
      </c>
      <c r="E10418" s="103">
        <v>7.06</v>
      </c>
    </row>
    <row r="10419" spans="2:5" ht="50.1" customHeight="1">
      <c r="B10419" s="100">
        <v>11741</v>
      </c>
      <c r="C10419" s="105" t="s">
        <v>20461</v>
      </c>
      <c r="D10419" s="87" t="s">
        <v>16560</v>
      </c>
      <c r="E10419" s="103">
        <v>5.14</v>
      </c>
    </row>
    <row r="10420" spans="2:5" ht="50.1" customHeight="1">
      <c r="B10420" s="100">
        <v>11743</v>
      </c>
      <c r="C10420" s="105" t="s">
        <v>20462</v>
      </c>
      <c r="D10420" s="87" t="s">
        <v>16560</v>
      </c>
      <c r="E10420" s="103">
        <v>4.67</v>
      </c>
    </row>
    <row r="10421" spans="2:5" ht="50.1" customHeight="1">
      <c r="B10421" s="100">
        <v>11745</v>
      </c>
      <c r="C10421" s="105" t="s">
        <v>20463</v>
      </c>
      <c r="D10421" s="87" t="s">
        <v>16560</v>
      </c>
      <c r="E10421" s="103">
        <v>6.64</v>
      </c>
    </row>
    <row r="10422" spans="2:5" ht="50.1" customHeight="1">
      <c r="B10422" s="100">
        <v>25961</v>
      </c>
      <c r="C10422" s="105" t="s">
        <v>20464</v>
      </c>
      <c r="D10422" s="87" t="s">
        <v>16557</v>
      </c>
      <c r="E10422" s="103">
        <v>11.6</v>
      </c>
    </row>
    <row r="10423" spans="2:5" ht="50.1" customHeight="1">
      <c r="B10423" s="100">
        <v>40985</v>
      </c>
      <c r="C10423" s="105" t="s">
        <v>20465</v>
      </c>
      <c r="D10423" s="87" t="s">
        <v>16746</v>
      </c>
      <c r="E10423" s="103">
        <v>2053.52</v>
      </c>
    </row>
    <row r="10424" spans="2:5" ht="50.1" customHeight="1">
      <c r="B10424" s="100">
        <v>1088</v>
      </c>
      <c r="C10424" s="105" t="s">
        <v>20466</v>
      </c>
      <c r="D10424" s="87" t="s">
        <v>16560</v>
      </c>
      <c r="E10424" s="103">
        <v>13.94</v>
      </c>
    </row>
    <row r="10425" spans="2:5" ht="50.1" customHeight="1">
      <c r="B10425" s="100">
        <v>1087</v>
      </c>
      <c r="C10425" s="105" t="s">
        <v>20467</v>
      </c>
      <c r="D10425" s="87" t="s">
        <v>16560</v>
      </c>
      <c r="E10425" s="103">
        <v>17.41</v>
      </c>
    </row>
    <row r="10426" spans="2:5" ht="50.1" customHeight="1">
      <c r="B10426" s="100">
        <v>38777</v>
      </c>
      <c r="C10426" s="105" t="s">
        <v>20468</v>
      </c>
      <c r="D10426" s="87" t="s">
        <v>16560</v>
      </c>
      <c r="E10426" s="103">
        <v>34.69</v>
      </c>
    </row>
    <row r="10427" spans="2:5" ht="50.1" customHeight="1">
      <c r="B10427" s="100">
        <v>1086</v>
      </c>
      <c r="C10427" s="105" t="s">
        <v>20469</v>
      </c>
      <c r="D10427" s="87" t="s">
        <v>16560</v>
      </c>
      <c r="E10427" s="103">
        <v>18.3</v>
      </c>
    </row>
    <row r="10428" spans="2:5" ht="50.1" customHeight="1">
      <c r="B10428" s="100">
        <v>1079</v>
      </c>
      <c r="C10428" s="105" t="s">
        <v>20470</v>
      </c>
      <c r="D10428" s="87" t="s">
        <v>16560</v>
      </c>
      <c r="E10428" s="103">
        <v>18.920000000000002</v>
      </c>
    </row>
    <row r="10429" spans="2:5" ht="50.1" customHeight="1">
      <c r="B10429" s="100">
        <v>39374</v>
      </c>
      <c r="C10429" s="105" t="s">
        <v>20471</v>
      </c>
      <c r="D10429" s="87" t="s">
        <v>16560</v>
      </c>
      <c r="E10429" s="103">
        <v>84.35</v>
      </c>
    </row>
    <row r="10430" spans="2:5" ht="50.1" customHeight="1">
      <c r="B10430" s="100">
        <v>1082</v>
      </c>
      <c r="C10430" s="105" t="s">
        <v>20472</v>
      </c>
      <c r="D10430" s="87" t="s">
        <v>16560</v>
      </c>
      <c r="E10430" s="103">
        <v>118.97</v>
      </c>
    </row>
    <row r="10431" spans="2:5" ht="50.1" customHeight="1">
      <c r="B10431" s="100">
        <v>12316</v>
      </c>
      <c r="C10431" s="105" t="s">
        <v>20473</v>
      </c>
      <c r="D10431" s="87" t="s">
        <v>16560</v>
      </c>
      <c r="E10431" s="103">
        <v>54.52</v>
      </c>
    </row>
    <row r="10432" spans="2:5" ht="50.1" customHeight="1">
      <c r="B10432" s="100">
        <v>12317</v>
      </c>
      <c r="C10432" s="105" t="s">
        <v>20474</v>
      </c>
      <c r="D10432" s="87" t="s">
        <v>16560</v>
      </c>
      <c r="E10432" s="103">
        <v>65.02</v>
      </c>
    </row>
    <row r="10433" spans="2:5" ht="50.1" customHeight="1">
      <c r="B10433" s="100">
        <v>12318</v>
      </c>
      <c r="C10433" s="105" t="s">
        <v>20475</v>
      </c>
      <c r="D10433" s="87" t="s">
        <v>16560</v>
      </c>
      <c r="E10433" s="103">
        <v>74.91</v>
      </c>
    </row>
    <row r="10434" spans="2:5" ht="50.1" customHeight="1">
      <c r="B10434" s="100">
        <v>5104</v>
      </c>
      <c r="C10434" s="105" t="s">
        <v>20476</v>
      </c>
      <c r="D10434" s="87" t="s">
        <v>16617</v>
      </c>
      <c r="E10434" s="103">
        <v>58.22</v>
      </c>
    </row>
    <row r="10435" spans="2:5" ht="50.1" customHeight="1">
      <c r="B10435" s="100">
        <v>26023</v>
      </c>
      <c r="C10435" s="105" t="s">
        <v>20477</v>
      </c>
      <c r="D10435" s="87" t="s">
        <v>16560</v>
      </c>
      <c r="E10435" s="103">
        <v>67.19</v>
      </c>
    </row>
    <row r="10436" spans="2:5" ht="50.1" customHeight="1">
      <c r="B10436" s="100">
        <v>2710</v>
      </c>
      <c r="C10436" s="105" t="s">
        <v>20478</v>
      </c>
      <c r="D10436" s="87" t="s">
        <v>16560</v>
      </c>
      <c r="E10436" s="103">
        <v>53.66</v>
      </c>
    </row>
    <row r="10437" spans="2:5" ht="50.1" customHeight="1">
      <c r="B10437" s="100">
        <v>14575</v>
      </c>
      <c r="C10437" s="105" t="s">
        <v>20479</v>
      </c>
      <c r="D10437" s="87" t="s">
        <v>16560</v>
      </c>
      <c r="E10437" s="103">
        <v>3573475.67</v>
      </c>
    </row>
    <row r="10438" spans="2:5" ht="50.1" customHeight="1">
      <c r="B10438" s="100">
        <v>20034</v>
      </c>
      <c r="C10438" s="105" t="s">
        <v>20480</v>
      </c>
      <c r="D10438" s="87" t="s">
        <v>16560</v>
      </c>
      <c r="E10438" s="103">
        <v>44.25</v>
      </c>
    </row>
    <row r="10439" spans="2:5" ht="50.1" customHeight="1">
      <c r="B10439" s="100">
        <v>20036</v>
      </c>
      <c r="C10439" s="105" t="s">
        <v>20481</v>
      </c>
      <c r="D10439" s="87" t="s">
        <v>16560</v>
      </c>
      <c r="E10439" s="103">
        <v>85.13</v>
      </c>
    </row>
    <row r="10440" spans="2:5" ht="50.1" customHeight="1">
      <c r="B10440" s="100">
        <v>20037</v>
      </c>
      <c r="C10440" s="105" t="s">
        <v>20482</v>
      </c>
      <c r="D10440" s="87" t="s">
        <v>16560</v>
      </c>
      <c r="E10440" s="103">
        <v>160.57</v>
      </c>
    </row>
    <row r="10441" spans="2:5" ht="50.1" customHeight="1">
      <c r="B10441" s="100">
        <v>20043</v>
      </c>
      <c r="C10441" s="105" t="s">
        <v>20483</v>
      </c>
      <c r="D10441" s="87" t="s">
        <v>16560</v>
      </c>
      <c r="E10441" s="103">
        <v>4.17</v>
      </c>
    </row>
    <row r="10442" spans="2:5" ht="50.1" customHeight="1">
      <c r="B10442" s="100">
        <v>20044</v>
      </c>
      <c r="C10442" s="105" t="s">
        <v>20484</v>
      </c>
      <c r="D10442" s="87" t="s">
        <v>16560</v>
      </c>
      <c r="E10442" s="103">
        <v>4.87</v>
      </c>
    </row>
    <row r="10443" spans="2:5" ht="50.1" customHeight="1">
      <c r="B10443" s="100">
        <v>20042</v>
      </c>
      <c r="C10443" s="105" t="s">
        <v>20485</v>
      </c>
      <c r="D10443" s="87" t="s">
        <v>16560</v>
      </c>
      <c r="E10443" s="103">
        <v>3.53</v>
      </c>
    </row>
    <row r="10444" spans="2:5" ht="50.1" customHeight="1">
      <c r="B10444" s="100">
        <v>20046</v>
      </c>
      <c r="C10444" s="105" t="s">
        <v>20486</v>
      </c>
      <c r="D10444" s="87" t="s">
        <v>16560</v>
      </c>
      <c r="E10444" s="103">
        <v>10.34</v>
      </c>
    </row>
    <row r="10445" spans="2:5" ht="50.1" customHeight="1">
      <c r="B10445" s="87">
        <v>20047</v>
      </c>
      <c r="C10445" s="105" t="s">
        <v>20487</v>
      </c>
      <c r="D10445" s="87" t="s">
        <v>16560</v>
      </c>
      <c r="E10445" s="103">
        <v>28.27</v>
      </c>
    </row>
    <row r="10446" spans="2:5" ht="50.1" customHeight="1">
      <c r="B10446" s="87">
        <v>20045</v>
      </c>
      <c r="C10446" s="105" t="s">
        <v>20488</v>
      </c>
      <c r="D10446" s="87" t="s">
        <v>16560</v>
      </c>
      <c r="E10446" s="103">
        <v>4.25</v>
      </c>
    </row>
    <row r="10447" spans="2:5" ht="50.1" customHeight="1">
      <c r="B10447" s="87">
        <v>20972</v>
      </c>
      <c r="C10447" s="105" t="s">
        <v>20489</v>
      </c>
      <c r="D10447" s="87" t="s">
        <v>16560</v>
      </c>
      <c r="E10447" s="103">
        <v>71.42</v>
      </c>
    </row>
    <row r="10448" spans="2:5" ht="50.1" customHeight="1">
      <c r="B10448" s="100">
        <v>20032</v>
      </c>
      <c r="C10448" s="105" t="s">
        <v>20490</v>
      </c>
      <c r="D10448" s="87" t="s">
        <v>16560</v>
      </c>
      <c r="E10448" s="103">
        <v>47.82</v>
      </c>
    </row>
    <row r="10449" spans="2:5" ht="50.1" customHeight="1">
      <c r="B10449" s="100">
        <v>11321</v>
      </c>
      <c r="C10449" s="105" t="s">
        <v>20491</v>
      </c>
      <c r="D10449" s="87" t="s">
        <v>16560</v>
      </c>
      <c r="E10449" s="103">
        <v>21.8</v>
      </c>
    </row>
    <row r="10450" spans="2:5" ht="50.1" customHeight="1">
      <c r="B10450" s="100">
        <v>11323</v>
      </c>
      <c r="C10450" s="105" t="s">
        <v>20492</v>
      </c>
      <c r="D10450" s="87" t="s">
        <v>16560</v>
      </c>
      <c r="E10450" s="103">
        <v>25.07</v>
      </c>
    </row>
    <row r="10451" spans="2:5" ht="50.1" customHeight="1">
      <c r="B10451" s="100">
        <v>20327</v>
      </c>
      <c r="C10451" s="105" t="s">
        <v>20493</v>
      </c>
      <c r="D10451" s="87" t="s">
        <v>16560</v>
      </c>
      <c r="E10451" s="103">
        <v>14.23</v>
      </c>
    </row>
    <row r="10452" spans="2:5" ht="50.1" customHeight="1">
      <c r="B10452" s="100">
        <v>25966</v>
      </c>
      <c r="C10452" s="105" t="s">
        <v>20494</v>
      </c>
      <c r="D10452" s="87" t="s">
        <v>6333</v>
      </c>
      <c r="E10452" s="103">
        <v>19.53</v>
      </c>
    </row>
    <row r="10453" spans="2:5" ht="50.1" customHeight="1">
      <c r="B10453" s="100">
        <v>13390</v>
      </c>
      <c r="C10453" s="105" t="s">
        <v>20495</v>
      </c>
      <c r="D10453" s="87" t="s">
        <v>16560</v>
      </c>
      <c r="E10453" s="103">
        <v>68.81</v>
      </c>
    </row>
    <row r="10454" spans="2:5" ht="50.1" customHeight="1">
      <c r="B10454" s="100">
        <v>6034</v>
      </c>
      <c r="C10454" s="105" t="s">
        <v>20496</v>
      </c>
      <c r="D10454" s="87" t="s">
        <v>16560</v>
      </c>
      <c r="E10454" s="103">
        <v>7.5</v>
      </c>
    </row>
    <row r="10455" spans="2:5" ht="50.1" customHeight="1">
      <c r="B10455" s="100">
        <v>6036</v>
      </c>
      <c r="C10455" s="105" t="s">
        <v>20497</v>
      </c>
      <c r="D10455" s="87" t="s">
        <v>16560</v>
      </c>
      <c r="E10455" s="103">
        <v>10.210000000000001</v>
      </c>
    </row>
    <row r="10456" spans="2:5" ht="50.1" customHeight="1">
      <c r="B10456" s="100">
        <v>6031</v>
      </c>
      <c r="C10456" s="105" t="s">
        <v>20498</v>
      </c>
      <c r="D10456" s="87" t="s">
        <v>16560</v>
      </c>
      <c r="E10456" s="103">
        <v>12</v>
      </c>
    </row>
    <row r="10457" spans="2:5" ht="50.1" customHeight="1">
      <c r="B10457" s="100">
        <v>6029</v>
      </c>
      <c r="C10457" s="105" t="s">
        <v>20499</v>
      </c>
      <c r="D10457" s="87" t="s">
        <v>16560</v>
      </c>
      <c r="E10457" s="103">
        <v>12.12</v>
      </c>
    </row>
    <row r="10458" spans="2:5" ht="50.1" customHeight="1">
      <c r="B10458" s="100">
        <v>6033</v>
      </c>
      <c r="C10458" s="105" t="s">
        <v>20500</v>
      </c>
      <c r="D10458" s="87" t="s">
        <v>16560</v>
      </c>
      <c r="E10458" s="103">
        <v>15.98</v>
      </c>
    </row>
    <row r="10459" spans="2:5" ht="50.1" customHeight="1">
      <c r="B10459" s="100">
        <v>11672</v>
      </c>
      <c r="C10459" s="105" t="s">
        <v>20501</v>
      </c>
      <c r="D10459" s="87" t="s">
        <v>16560</v>
      </c>
      <c r="E10459" s="103">
        <v>34.770000000000003</v>
      </c>
    </row>
    <row r="10460" spans="2:5" ht="50.1" customHeight="1">
      <c r="B10460" s="100">
        <v>11669</v>
      </c>
      <c r="C10460" s="105" t="s">
        <v>20502</v>
      </c>
      <c r="D10460" s="87" t="s">
        <v>16560</v>
      </c>
      <c r="E10460" s="103">
        <v>33.11</v>
      </c>
    </row>
    <row r="10461" spans="2:5" ht="50.1" customHeight="1">
      <c r="B10461" s="100">
        <v>11670</v>
      </c>
      <c r="C10461" s="105" t="s">
        <v>20503</v>
      </c>
      <c r="D10461" s="87" t="s">
        <v>16560</v>
      </c>
      <c r="E10461" s="103">
        <v>12.68</v>
      </c>
    </row>
    <row r="10462" spans="2:5" ht="50.1" customHeight="1">
      <c r="B10462" s="100">
        <v>20055</v>
      </c>
      <c r="C10462" s="105" t="s">
        <v>20504</v>
      </c>
      <c r="D10462" s="87" t="s">
        <v>16560</v>
      </c>
      <c r="E10462" s="103">
        <v>24.8</v>
      </c>
    </row>
    <row r="10463" spans="2:5" ht="50.1" customHeight="1">
      <c r="B10463" s="100">
        <v>11671</v>
      </c>
      <c r="C10463" s="105" t="s">
        <v>20505</v>
      </c>
      <c r="D10463" s="87" t="s">
        <v>16560</v>
      </c>
      <c r="E10463" s="103">
        <v>53.21</v>
      </c>
    </row>
    <row r="10464" spans="2:5" ht="50.1" customHeight="1">
      <c r="B10464" s="100">
        <v>6032</v>
      </c>
      <c r="C10464" s="105" t="s">
        <v>20506</v>
      </c>
      <c r="D10464" s="87" t="s">
        <v>16560</v>
      </c>
      <c r="E10464" s="103">
        <v>15.2</v>
      </c>
    </row>
    <row r="10465" spans="2:5" ht="50.1" customHeight="1">
      <c r="B10465" s="100">
        <v>11673</v>
      </c>
      <c r="C10465" s="105" t="s">
        <v>20507</v>
      </c>
      <c r="D10465" s="87" t="s">
        <v>16560</v>
      </c>
      <c r="E10465" s="103">
        <v>11.97</v>
      </c>
    </row>
    <row r="10466" spans="2:5" ht="50.1" customHeight="1">
      <c r="B10466" s="100">
        <v>11674</v>
      </c>
      <c r="C10466" s="105" t="s">
        <v>20508</v>
      </c>
      <c r="D10466" s="87" t="s">
        <v>16560</v>
      </c>
      <c r="E10466" s="103">
        <v>15.41</v>
      </c>
    </row>
    <row r="10467" spans="2:5" ht="50.1" customHeight="1">
      <c r="B10467" s="100">
        <v>11675</v>
      </c>
      <c r="C10467" s="105" t="s">
        <v>20509</v>
      </c>
      <c r="D10467" s="87" t="s">
        <v>16560</v>
      </c>
      <c r="E10467" s="103">
        <v>24.47</v>
      </c>
    </row>
    <row r="10468" spans="2:5" ht="50.1" customHeight="1">
      <c r="B10468" s="100">
        <v>11676</v>
      </c>
      <c r="C10468" s="105" t="s">
        <v>20510</v>
      </c>
      <c r="D10468" s="87" t="s">
        <v>16560</v>
      </c>
      <c r="E10468" s="103">
        <v>32.72</v>
      </c>
    </row>
    <row r="10469" spans="2:5" ht="50.1" customHeight="1">
      <c r="B10469" s="100">
        <v>11677</v>
      </c>
      <c r="C10469" s="105" t="s">
        <v>20511</v>
      </c>
      <c r="D10469" s="87" t="s">
        <v>16560</v>
      </c>
      <c r="E10469" s="103">
        <v>33.799999999999997</v>
      </c>
    </row>
    <row r="10470" spans="2:5" ht="50.1" customHeight="1">
      <c r="B10470" s="100">
        <v>11678</v>
      </c>
      <c r="C10470" s="105" t="s">
        <v>20512</v>
      </c>
      <c r="D10470" s="87" t="s">
        <v>16560</v>
      </c>
      <c r="E10470" s="103">
        <v>61.89</v>
      </c>
    </row>
    <row r="10471" spans="2:5" ht="50.1" customHeight="1">
      <c r="B10471" s="100">
        <v>6038</v>
      </c>
      <c r="C10471" s="105" t="s">
        <v>20513</v>
      </c>
      <c r="D10471" s="87" t="s">
        <v>16560</v>
      </c>
      <c r="E10471" s="103">
        <v>3.92</v>
      </c>
    </row>
    <row r="10472" spans="2:5" ht="50.1" customHeight="1">
      <c r="B10472" s="100">
        <v>11718</v>
      </c>
      <c r="C10472" s="105" t="s">
        <v>20514</v>
      </c>
      <c r="D10472" s="87" t="s">
        <v>16560</v>
      </c>
      <c r="E10472" s="103">
        <v>11.19</v>
      </c>
    </row>
    <row r="10473" spans="2:5" ht="50.1" customHeight="1">
      <c r="B10473" s="100">
        <v>6037</v>
      </c>
      <c r="C10473" s="105" t="s">
        <v>20515</v>
      </c>
      <c r="D10473" s="87" t="s">
        <v>16560</v>
      </c>
      <c r="E10473" s="103">
        <v>8.17</v>
      </c>
    </row>
    <row r="10474" spans="2:5" ht="50.1" customHeight="1">
      <c r="B10474" s="100">
        <v>11719</v>
      </c>
      <c r="C10474" s="105" t="s">
        <v>20516</v>
      </c>
      <c r="D10474" s="87" t="s">
        <v>16560</v>
      </c>
      <c r="E10474" s="103">
        <v>9.08</v>
      </c>
    </row>
    <row r="10475" spans="2:5" ht="50.1" customHeight="1">
      <c r="B10475" s="100">
        <v>6019</v>
      </c>
      <c r="C10475" s="105" t="s">
        <v>20517</v>
      </c>
      <c r="D10475" s="87" t="s">
        <v>16560</v>
      </c>
      <c r="E10475" s="103">
        <v>33.58</v>
      </c>
    </row>
    <row r="10476" spans="2:5" ht="50.1" customHeight="1">
      <c r="B10476" s="100">
        <v>6010</v>
      </c>
      <c r="C10476" s="105" t="s">
        <v>20518</v>
      </c>
      <c r="D10476" s="87" t="s">
        <v>16560</v>
      </c>
      <c r="E10476" s="103">
        <v>57.78</v>
      </c>
    </row>
    <row r="10477" spans="2:5" ht="50.1" customHeight="1">
      <c r="B10477" s="100">
        <v>6017</v>
      </c>
      <c r="C10477" s="105" t="s">
        <v>20519</v>
      </c>
      <c r="D10477" s="87" t="s">
        <v>16560</v>
      </c>
      <c r="E10477" s="103">
        <v>45.76</v>
      </c>
    </row>
    <row r="10478" spans="2:5" ht="50.1" customHeight="1">
      <c r="B10478" s="100">
        <v>6020</v>
      </c>
      <c r="C10478" s="105" t="s">
        <v>20520</v>
      </c>
      <c r="D10478" s="87" t="s">
        <v>16560</v>
      </c>
      <c r="E10478" s="103">
        <v>20.170000000000002</v>
      </c>
    </row>
    <row r="10479" spans="2:5" ht="50.1" customHeight="1">
      <c r="B10479" s="100">
        <v>6028</v>
      </c>
      <c r="C10479" s="105" t="s">
        <v>20521</v>
      </c>
      <c r="D10479" s="87" t="s">
        <v>16560</v>
      </c>
      <c r="E10479" s="103">
        <v>80.47</v>
      </c>
    </row>
    <row r="10480" spans="2:5" ht="50.1" customHeight="1">
      <c r="B10480" s="100">
        <v>6011</v>
      </c>
      <c r="C10480" s="105" t="s">
        <v>20522</v>
      </c>
      <c r="D10480" s="87" t="s">
        <v>16560</v>
      </c>
      <c r="E10480" s="103">
        <v>166.9</v>
      </c>
    </row>
    <row r="10481" spans="2:5" ht="50.1" customHeight="1">
      <c r="B10481" s="100">
        <v>6012</v>
      </c>
      <c r="C10481" s="105" t="s">
        <v>20523</v>
      </c>
      <c r="D10481" s="87" t="s">
        <v>16560</v>
      </c>
      <c r="E10481" s="103">
        <v>202.06</v>
      </c>
    </row>
    <row r="10482" spans="2:5" ht="50.1" customHeight="1">
      <c r="B10482" s="100">
        <v>6016</v>
      </c>
      <c r="C10482" s="105" t="s">
        <v>20524</v>
      </c>
      <c r="D10482" s="87" t="s">
        <v>16560</v>
      </c>
      <c r="E10482" s="103">
        <v>21.27</v>
      </c>
    </row>
    <row r="10483" spans="2:5" ht="50.1" customHeight="1">
      <c r="B10483" s="100">
        <v>6027</v>
      </c>
      <c r="C10483" s="105" t="s">
        <v>20525</v>
      </c>
      <c r="D10483" s="87" t="s">
        <v>16560</v>
      </c>
      <c r="E10483" s="103">
        <v>421.03</v>
      </c>
    </row>
    <row r="10484" spans="2:5" ht="50.1" customHeight="1">
      <c r="B10484" s="100">
        <v>6013</v>
      </c>
      <c r="C10484" s="105" t="s">
        <v>20526</v>
      </c>
      <c r="D10484" s="87" t="s">
        <v>16560</v>
      </c>
      <c r="E10484" s="103">
        <v>63.53</v>
      </c>
    </row>
    <row r="10485" spans="2:5" ht="50.1" customHeight="1">
      <c r="B10485" s="100">
        <v>6015</v>
      </c>
      <c r="C10485" s="105" t="s">
        <v>20527</v>
      </c>
      <c r="D10485" s="87" t="s">
        <v>16560</v>
      </c>
      <c r="E10485" s="103">
        <v>92.39</v>
      </c>
    </row>
    <row r="10486" spans="2:5" ht="50.1" customHeight="1">
      <c r="B10486" s="100">
        <v>6014</v>
      </c>
      <c r="C10486" s="105" t="s">
        <v>20528</v>
      </c>
      <c r="D10486" s="87" t="s">
        <v>16560</v>
      </c>
      <c r="E10486" s="103">
        <v>88.33</v>
      </c>
    </row>
    <row r="10487" spans="2:5" ht="50.1" customHeight="1">
      <c r="B10487" s="100">
        <v>6006</v>
      </c>
      <c r="C10487" s="105" t="s">
        <v>20529</v>
      </c>
      <c r="D10487" s="87" t="s">
        <v>16560</v>
      </c>
      <c r="E10487" s="103">
        <v>46</v>
      </c>
    </row>
    <row r="10488" spans="2:5" ht="50.1" customHeight="1">
      <c r="B10488" s="100">
        <v>6005</v>
      </c>
      <c r="C10488" s="105" t="s">
        <v>20530</v>
      </c>
      <c r="D10488" s="87" t="s">
        <v>16560</v>
      </c>
      <c r="E10488" s="103">
        <v>51.9</v>
      </c>
    </row>
    <row r="10489" spans="2:5" ht="50.1" customHeight="1">
      <c r="B10489" s="100">
        <v>11756</v>
      </c>
      <c r="C10489" s="105" t="s">
        <v>20531</v>
      </c>
      <c r="D10489" s="87" t="s">
        <v>16560</v>
      </c>
      <c r="E10489" s="103">
        <v>24.78</v>
      </c>
    </row>
    <row r="10490" spans="2:5" ht="50.1" customHeight="1">
      <c r="B10490" s="87">
        <v>10904</v>
      </c>
      <c r="C10490" s="105" t="s">
        <v>20532</v>
      </c>
      <c r="D10490" s="87" t="s">
        <v>16560</v>
      </c>
      <c r="E10490" s="103">
        <v>100</v>
      </c>
    </row>
    <row r="10491" spans="2:5" ht="50.1" customHeight="1">
      <c r="B10491" s="87">
        <v>11752</v>
      </c>
      <c r="C10491" s="105" t="s">
        <v>20533</v>
      </c>
      <c r="D10491" s="87" t="s">
        <v>16560</v>
      </c>
      <c r="E10491" s="103">
        <v>14.29</v>
      </c>
    </row>
    <row r="10492" spans="2:5" ht="50.1" customHeight="1">
      <c r="B10492" s="87">
        <v>11753</v>
      </c>
      <c r="C10492" s="105" t="s">
        <v>20534</v>
      </c>
      <c r="D10492" s="87" t="s">
        <v>16560</v>
      </c>
      <c r="E10492" s="103">
        <v>17.059999999999999</v>
      </c>
    </row>
    <row r="10493" spans="2:5" ht="50.1" customHeight="1">
      <c r="B10493" s="100">
        <v>6021</v>
      </c>
      <c r="C10493" s="105" t="s">
        <v>20535</v>
      </c>
      <c r="D10493" s="87" t="s">
        <v>16560</v>
      </c>
      <c r="E10493" s="103">
        <v>47.35</v>
      </c>
    </row>
    <row r="10494" spans="2:5" ht="50.1" customHeight="1">
      <c r="B10494" s="100">
        <v>6024</v>
      </c>
      <c r="C10494" s="105" t="s">
        <v>20536</v>
      </c>
      <c r="D10494" s="87" t="s">
        <v>16560</v>
      </c>
      <c r="E10494" s="103">
        <v>48.95</v>
      </c>
    </row>
    <row r="10495" spans="2:5" ht="50.1" customHeight="1">
      <c r="B10495" s="87">
        <v>38379</v>
      </c>
      <c r="C10495" s="105" t="s">
        <v>20537</v>
      </c>
      <c r="D10495" s="87" t="s">
        <v>16566</v>
      </c>
      <c r="E10495" s="103">
        <v>33.04</v>
      </c>
    </row>
    <row r="10496" spans="2:5" ht="50.1" customHeight="1">
      <c r="B10496" s="100">
        <v>13897</v>
      </c>
      <c r="C10496" s="105" t="s">
        <v>20538</v>
      </c>
      <c r="D10496" s="87" t="s">
        <v>16560</v>
      </c>
      <c r="E10496" s="104">
        <v>5788.07</v>
      </c>
    </row>
    <row r="10497" spans="2:5" ht="50.1" customHeight="1">
      <c r="B10497" s="100">
        <v>10640</v>
      </c>
      <c r="C10497" s="105" t="s">
        <v>20539</v>
      </c>
      <c r="D10497" s="87" t="s">
        <v>16560</v>
      </c>
      <c r="E10497" s="103">
        <v>12535.76</v>
      </c>
    </row>
    <row r="10498" spans="2:5" ht="50.1" customHeight="1">
      <c r="B10498" s="100">
        <v>11086</v>
      </c>
      <c r="C10498" s="105" t="s">
        <v>20540</v>
      </c>
      <c r="D10498" s="87" t="s">
        <v>16742</v>
      </c>
      <c r="E10498" s="104">
        <v>62.95</v>
      </c>
    </row>
    <row r="10499" spans="2:5" ht="50.1" customHeight="1">
      <c r="B10499" s="100">
        <v>34356</v>
      </c>
      <c r="C10499" s="105" t="s">
        <v>20541</v>
      </c>
      <c r="D10499" s="87" t="s">
        <v>16617</v>
      </c>
      <c r="E10499" s="103">
        <v>2.29</v>
      </c>
    </row>
    <row r="10500" spans="2:5" ht="50.1" customHeight="1">
      <c r="B10500" s="100">
        <v>34357</v>
      </c>
      <c r="C10500" s="105" t="s">
        <v>20542</v>
      </c>
      <c r="D10500" s="87" t="s">
        <v>16617</v>
      </c>
      <c r="E10500" s="103">
        <v>2.54</v>
      </c>
    </row>
    <row r="10501" spans="2:5" ht="50.1" customHeight="1">
      <c r="B10501" s="100">
        <v>37329</v>
      </c>
      <c r="C10501" s="105" t="s">
        <v>20543</v>
      </c>
      <c r="D10501" s="87" t="s">
        <v>16617</v>
      </c>
      <c r="E10501" s="103">
        <v>35.44</v>
      </c>
    </row>
    <row r="10502" spans="2:5" ht="50.1" customHeight="1">
      <c r="B10502" s="100">
        <v>37398</v>
      </c>
      <c r="C10502" s="105" t="s">
        <v>20544</v>
      </c>
      <c r="D10502" s="87" t="s">
        <v>16617</v>
      </c>
      <c r="E10502" s="103">
        <v>45.36</v>
      </c>
    </row>
    <row r="10503" spans="2:5" ht="50.1" customHeight="1">
      <c r="B10503" s="100">
        <v>2510</v>
      </c>
      <c r="C10503" s="105" t="s">
        <v>20545</v>
      </c>
      <c r="D10503" s="87" t="s">
        <v>16560</v>
      </c>
      <c r="E10503" s="103">
        <v>17.23</v>
      </c>
    </row>
    <row r="10504" spans="2:5" ht="50.1" customHeight="1">
      <c r="B10504" s="100">
        <v>12359</v>
      </c>
      <c r="C10504" s="105" t="s">
        <v>20546</v>
      </c>
      <c r="D10504" s="87" t="s">
        <v>16560</v>
      </c>
      <c r="E10504" s="103">
        <v>153.66999999999999</v>
      </c>
    </row>
    <row r="10505" spans="2:5" ht="50.1" customHeight="1">
      <c r="B10505" s="100">
        <v>5320</v>
      </c>
      <c r="C10505" s="105" t="s">
        <v>20547</v>
      </c>
      <c r="D10505" s="87" t="s">
        <v>6333</v>
      </c>
      <c r="E10505" s="103">
        <v>39.07</v>
      </c>
    </row>
    <row r="10506" spans="2:5" ht="50.1" customHeight="1">
      <c r="B10506" s="100">
        <v>7353</v>
      </c>
      <c r="C10506" s="105" t="s">
        <v>20548</v>
      </c>
      <c r="D10506" s="87" t="s">
        <v>6333</v>
      </c>
      <c r="E10506" s="103">
        <v>20.09</v>
      </c>
    </row>
    <row r="10507" spans="2:5" ht="50.1" customHeight="1">
      <c r="B10507" s="100">
        <v>36144</v>
      </c>
      <c r="C10507" s="105" t="s">
        <v>20549</v>
      </c>
      <c r="D10507" s="87" t="s">
        <v>16560</v>
      </c>
      <c r="E10507" s="103">
        <v>1.27</v>
      </c>
    </row>
    <row r="10508" spans="2:5" ht="50.1" customHeight="1">
      <c r="B10508" s="100">
        <v>10518</v>
      </c>
      <c r="C10508" s="105" t="s">
        <v>20550</v>
      </c>
      <c r="D10508" s="87" t="s">
        <v>16560</v>
      </c>
      <c r="E10508" s="103">
        <v>57.99</v>
      </c>
    </row>
    <row r="10509" spans="2:5" ht="50.1" customHeight="1">
      <c r="B10509" s="100">
        <v>36530</v>
      </c>
      <c r="C10509" s="105" t="s">
        <v>20551</v>
      </c>
      <c r="D10509" s="87" t="s">
        <v>16560</v>
      </c>
      <c r="E10509" s="103">
        <v>205134.14</v>
      </c>
    </row>
    <row r="10510" spans="2:5" ht="50.1" customHeight="1">
      <c r="B10510" s="100">
        <v>6046</v>
      </c>
      <c r="C10510" s="105" t="s">
        <v>20552</v>
      </c>
      <c r="D10510" s="87" t="s">
        <v>16560</v>
      </c>
      <c r="E10510" s="103">
        <v>222500</v>
      </c>
    </row>
    <row r="10511" spans="2:5" ht="50.1" customHeight="1">
      <c r="B10511" s="100">
        <v>36531</v>
      </c>
      <c r="C10511" s="105" t="s">
        <v>20553</v>
      </c>
      <c r="D10511" s="87" t="s">
        <v>16560</v>
      </c>
      <c r="E10511" s="103">
        <v>230640.22</v>
      </c>
    </row>
    <row r="10512" spans="2:5" ht="50.1" customHeight="1">
      <c r="B10512" s="100">
        <v>34684</v>
      </c>
      <c r="C10512" s="105" t="s">
        <v>20554</v>
      </c>
      <c r="D10512" s="87" t="s">
        <v>16555</v>
      </c>
      <c r="E10512" s="103">
        <v>120.62</v>
      </c>
    </row>
    <row r="10513" spans="2:5" ht="50.1" customHeight="1">
      <c r="B10513" s="87">
        <v>34683</v>
      </c>
      <c r="C10513" s="105" t="s">
        <v>20555</v>
      </c>
      <c r="D10513" s="87" t="s">
        <v>16555</v>
      </c>
      <c r="E10513" s="103">
        <v>75.39</v>
      </c>
    </row>
    <row r="10514" spans="2:5" ht="50.1" customHeight="1">
      <c r="B10514" s="87">
        <v>533</v>
      </c>
      <c r="C10514" s="105" t="s">
        <v>20556</v>
      </c>
      <c r="D10514" s="87" t="s">
        <v>16555</v>
      </c>
      <c r="E10514" s="103">
        <v>13.87</v>
      </c>
    </row>
    <row r="10515" spans="2:5" ht="50.1" customHeight="1">
      <c r="B10515" s="100">
        <v>10515</v>
      </c>
      <c r="C10515" s="105" t="s">
        <v>20557</v>
      </c>
      <c r="D10515" s="87" t="s">
        <v>16555</v>
      </c>
      <c r="E10515" s="103">
        <v>35.76</v>
      </c>
    </row>
    <row r="10516" spans="2:5" ht="50.1" customHeight="1">
      <c r="B10516" s="87">
        <v>536</v>
      </c>
      <c r="C10516" s="105" t="s">
        <v>20558</v>
      </c>
      <c r="D10516" s="87" t="s">
        <v>16555</v>
      </c>
      <c r="E10516" s="103">
        <v>23.5</v>
      </c>
    </row>
    <row r="10517" spans="2:5" ht="50.1" customHeight="1">
      <c r="B10517" s="100">
        <v>153</v>
      </c>
      <c r="C10517" s="105" t="s">
        <v>20559</v>
      </c>
      <c r="D10517" s="87" t="s">
        <v>6333</v>
      </c>
      <c r="E10517" s="103">
        <v>77.97</v>
      </c>
    </row>
    <row r="10518" spans="2:5" ht="50.1" customHeight="1">
      <c r="B10518" s="100">
        <v>34682</v>
      </c>
      <c r="C10518" s="105" t="s">
        <v>20560</v>
      </c>
      <c r="D10518" s="87" t="s">
        <v>16555</v>
      </c>
      <c r="E10518" s="103">
        <v>57.65</v>
      </c>
    </row>
    <row r="10519" spans="2:5" ht="50.1" customHeight="1">
      <c r="B10519" s="100">
        <v>20205</v>
      </c>
      <c r="C10519" s="105" t="s">
        <v>20561</v>
      </c>
      <c r="D10519" s="87" t="s">
        <v>16566</v>
      </c>
      <c r="E10519" s="103">
        <v>2.57</v>
      </c>
    </row>
    <row r="10520" spans="2:5" ht="50.1" customHeight="1">
      <c r="B10520" s="100">
        <v>4412</v>
      </c>
      <c r="C10520" s="105" t="s">
        <v>20562</v>
      </c>
      <c r="D10520" s="87" t="s">
        <v>16566</v>
      </c>
      <c r="E10520" s="103">
        <v>1.63</v>
      </c>
    </row>
    <row r="10521" spans="2:5" ht="50.1" customHeight="1">
      <c r="B10521" s="100">
        <v>4408</v>
      </c>
      <c r="C10521" s="105" t="s">
        <v>20563</v>
      </c>
      <c r="D10521" s="87" t="s">
        <v>16566</v>
      </c>
      <c r="E10521" s="103">
        <v>2.21</v>
      </c>
    </row>
    <row r="10522" spans="2:5" ht="50.1" customHeight="1">
      <c r="B10522" s="100">
        <v>4505</v>
      </c>
      <c r="C10522" s="105" t="s">
        <v>20564</v>
      </c>
      <c r="D10522" s="87" t="s">
        <v>16566</v>
      </c>
      <c r="E10522" s="103">
        <v>1.39</v>
      </c>
    </row>
    <row r="10523" spans="2:5" ht="50.1" customHeight="1">
      <c r="B10523" s="100">
        <v>10559</v>
      </c>
      <c r="C10523" s="105" t="s">
        <v>20565</v>
      </c>
      <c r="D10523" s="87" t="s">
        <v>16560</v>
      </c>
      <c r="E10523" s="103">
        <v>2121.27</v>
      </c>
    </row>
    <row r="10524" spans="2:5" ht="50.1" customHeight="1">
      <c r="B10524" s="100">
        <v>10664</v>
      </c>
      <c r="C10524" s="105" t="s">
        <v>20566</v>
      </c>
      <c r="D10524" s="87" t="s">
        <v>16560</v>
      </c>
      <c r="E10524" s="103">
        <v>5765.15</v>
      </c>
    </row>
    <row r="10525" spans="2:5" ht="50.1" customHeight="1">
      <c r="B10525" s="100">
        <v>36250</v>
      </c>
      <c r="C10525" s="105" t="s">
        <v>20567</v>
      </c>
      <c r="D10525" s="87" t="s">
        <v>16566</v>
      </c>
      <c r="E10525" s="103">
        <v>2.58</v>
      </c>
    </row>
    <row r="10526" spans="2:5" ht="50.1" customHeight="1">
      <c r="B10526" s="100">
        <v>10857</v>
      </c>
      <c r="C10526" s="105" t="s">
        <v>20568</v>
      </c>
      <c r="D10526" s="87" t="s">
        <v>16566</v>
      </c>
      <c r="E10526" s="103">
        <v>4.28</v>
      </c>
    </row>
    <row r="10527" spans="2:5" ht="50.1" customHeight="1">
      <c r="B10527" s="100">
        <v>4803</v>
      </c>
      <c r="C10527" s="105" t="s">
        <v>20569</v>
      </c>
      <c r="D10527" s="87" t="s">
        <v>16566</v>
      </c>
      <c r="E10527" s="103">
        <v>15.75</v>
      </c>
    </row>
    <row r="10528" spans="2:5" ht="50.1" customHeight="1">
      <c r="B10528" s="100">
        <v>6186</v>
      </c>
      <c r="C10528" s="105" t="s">
        <v>20570</v>
      </c>
      <c r="D10528" s="87" t="s">
        <v>16566</v>
      </c>
      <c r="E10528" s="103">
        <v>9.57</v>
      </c>
    </row>
    <row r="10529" spans="2:5" ht="50.1" customHeight="1">
      <c r="B10529" s="100">
        <v>4829</v>
      </c>
      <c r="C10529" s="105" t="s">
        <v>20571</v>
      </c>
      <c r="D10529" s="87" t="s">
        <v>16566</v>
      </c>
      <c r="E10529" s="103">
        <v>31.55</v>
      </c>
    </row>
    <row r="10530" spans="2:5" ht="50.1" customHeight="1">
      <c r="B10530" s="100">
        <v>39829</v>
      </c>
      <c r="C10530" s="105" t="s">
        <v>20572</v>
      </c>
      <c r="D10530" s="87" t="s">
        <v>16566</v>
      </c>
      <c r="E10530" s="103">
        <v>24.96</v>
      </c>
    </row>
    <row r="10531" spans="2:5" ht="50.1" customHeight="1">
      <c r="B10531" s="100">
        <v>20231</v>
      </c>
      <c r="C10531" s="105" t="s">
        <v>20573</v>
      </c>
      <c r="D10531" s="87" t="s">
        <v>16566</v>
      </c>
      <c r="E10531" s="103">
        <v>43.9</v>
      </c>
    </row>
    <row r="10532" spans="2:5" ht="50.1" customHeight="1">
      <c r="B10532" s="100">
        <v>4804</v>
      </c>
      <c r="C10532" s="105" t="s">
        <v>20574</v>
      </c>
      <c r="D10532" s="87" t="s">
        <v>16566</v>
      </c>
      <c r="E10532" s="103">
        <v>12.09</v>
      </c>
    </row>
    <row r="10533" spans="2:5" ht="50.1" customHeight="1">
      <c r="B10533" s="100">
        <v>34680</v>
      </c>
      <c r="C10533" s="105" t="s">
        <v>20575</v>
      </c>
      <c r="D10533" s="87" t="s">
        <v>16566</v>
      </c>
      <c r="E10533" s="103">
        <v>17.73</v>
      </c>
    </row>
    <row r="10534" spans="2:5" ht="50.1" customHeight="1">
      <c r="B10534" s="100">
        <v>11573</v>
      </c>
      <c r="C10534" s="105" t="s">
        <v>20576</v>
      </c>
      <c r="D10534" s="87" t="s">
        <v>16560</v>
      </c>
      <c r="E10534" s="103">
        <v>5.57</v>
      </c>
    </row>
    <row r="10535" spans="2:5" ht="50.1" customHeight="1">
      <c r="B10535" s="100">
        <v>38401</v>
      </c>
      <c r="C10535" s="105" t="s">
        <v>20577</v>
      </c>
      <c r="D10535" s="87" t="s">
        <v>16560</v>
      </c>
      <c r="E10535" s="103">
        <v>8.93</v>
      </c>
    </row>
    <row r="10536" spans="2:5" ht="50.1" customHeight="1">
      <c r="B10536" s="100">
        <v>38179</v>
      </c>
      <c r="C10536" s="105" t="s">
        <v>20578</v>
      </c>
      <c r="D10536" s="87" t="s">
        <v>16560</v>
      </c>
      <c r="E10536" s="103">
        <v>24.42</v>
      </c>
    </row>
    <row r="10537" spans="2:5" ht="50.1" customHeight="1">
      <c r="B10537" s="100">
        <v>11575</v>
      </c>
      <c r="C10537" s="105" t="s">
        <v>20579</v>
      </c>
      <c r="D10537" s="87" t="s">
        <v>16560</v>
      </c>
      <c r="E10537" s="103">
        <v>26.35</v>
      </c>
    </row>
    <row r="10538" spans="2:5" ht="50.1" customHeight="1">
      <c r="B10538" s="100">
        <v>20256</v>
      </c>
      <c r="C10538" s="105" t="s">
        <v>20580</v>
      </c>
      <c r="D10538" s="87" t="s">
        <v>16560</v>
      </c>
      <c r="E10538" s="103">
        <v>0.26</v>
      </c>
    </row>
    <row r="10539" spans="2:5" ht="50.1" customHeight="1">
      <c r="B10539" s="100">
        <v>14511</v>
      </c>
      <c r="C10539" s="105" t="s">
        <v>20581</v>
      </c>
      <c r="D10539" s="87" t="s">
        <v>16560</v>
      </c>
      <c r="E10539" s="103">
        <v>477682.38</v>
      </c>
    </row>
    <row r="10540" spans="2:5" ht="50.1" customHeight="1">
      <c r="B10540" s="100">
        <v>10642</v>
      </c>
      <c r="C10540" s="105" t="s">
        <v>20582</v>
      </c>
      <c r="D10540" s="87" t="s">
        <v>16560</v>
      </c>
      <c r="E10540" s="103">
        <v>450000</v>
      </c>
    </row>
    <row r="10541" spans="2:5" ht="50.1" customHeight="1">
      <c r="B10541" s="100">
        <v>14489</v>
      </c>
      <c r="C10541" s="105" t="s">
        <v>20583</v>
      </c>
      <c r="D10541" s="87" t="s">
        <v>16560</v>
      </c>
      <c r="E10541" s="103">
        <v>399141.63</v>
      </c>
    </row>
    <row r="10542" spans="2:5" ht="50.1" customHeight="1">
      <c r="B10542" s="100">
        <v>14513</v>
      </c>
      <c r="C10542" s="105" t="s">
        <v>20584</v>
      </c>
      <c r="D10542" s="87" t="s">
        <v>16560</v>
      </c>
      <c r="E10542" s="103">
        <v>299365.69</v>
      </c>
    </row>
    <row r="10543" spans="2:5" ht="50.1" customHeight="1">
      <c r="B10543" s="100">
        <v>13600</v>
      </c>
      <c r="C10543" s="105" t="s">
        <v>20585</v>
      </c>
      <c r="D10543" s="87" t="s">
        <v>16560</v>
      </c>
      <c r="E10543" s="103">
        <v>386266.05</v>
      </c>
    </row>
    <row r="10544" spans="2:5" ht="50.1" customHeight="1">
      <c r="B10544" s="100">
        <v>10646</v>
      </c>
      <c r="C10544" s="105" t="s">
        <v>20586</v>
      </c>
      <c r="D10544" s="87" t="s">
        <v>16560</v>
      </c>
      <c r="E10544" s="103">
        <v>287935.59999999998</v>
      </c>
    </row>
    <row r="10545" spans="2:5" ht="50.1" customHeight="1">
      <c r="B10545" s="100">
        <v>6070</v>
      </c>
      <c r="C10545" s="105" t="s">
        <v>20587</v>
      </c>
      <c r="D10545" s="87" t="s">
        <v>16560</v>
      </c>
      <c r="E10545" s="103">
        <v>393428.56</v>
      </c>
    </row>
    <row r="10546" spans="2:5" ht="50.1" customHeight="1">
      <c r="B10546" s="100">
        <v>6069</v>
      </c>
      <c r="C10546" s="105" t="s">
        <v>20588</v>
      </c>
      <c r="D10546" s="87" t="s">
        <v>16560</v>
      </c>
      <c r="E10546" s="103">
        <v>86914.3</v>
      </c>
    </row>
    <row r="10547" spans="2:5" ht="50.1" customHeight="1">
      <c r="B10547" s="100">
        <v>14626</v>
      </c>
      <c r="C10547" s="105" t="s">
        <v>20589</v>
      </c>
      <c r="D10547" s="87" t="s">
        <v>16560</v>
      </c>
      <c r="E10547" s="103">
        <v>430714.3</v>
      </c>
    </row>
    <row r="10548" spans="2:5" ht="50.1" customHeight="1">
      <c r="B10548" s="100">
        <v>6067</v>
      </c>
      <c r="C10548" s="105" t="s">
        <v>20590</v>
      </c>
      <c r="D10548" s="87" t="s">
        <v>16560</v>
      </c>
      <c r="E10548" s="103">
        <v>353571.43</v>
      </c>
    </row>
    <row r="10549" spans="2:5" ht="50.1" customHeight="1">
      <c r="B10549" s="100">
        <v>38393</v>
      </c>
      <c r="C10549" s="105" t="s">
        <v>20591</v>
      </c>
      <c r="D10549" s="87" t="s">
        <v>16560</v>
      </c>
      <c r="E10549" s="103">
        <v>11.8</v>
      </c>
    </row>
    <row r="10550" spans="2:5" ht="50.1" customHeight="1">
      <c r="B10550" s="100">
        <v>38390</v>
      </c>
      <c r="C10550" s="105" t="s">
        <v>20592</v>
      </c>
      <c r="D10550" s="87" t="s">
        <v>16560</v>
      </c>
      <c r="E10550" s="103">
        <v>26.17</v>
      </c>
    </row>
    <row r="10551" spans="2:5" ht="50.1" customHeight="1">
      <c r="B10551" s="100">
        <v>36532</v>
      </c>
      <c r="C10551" s="105" t="s">
        <v>20593</v>
      </c>
      <c r="D10551" s="87" t="s">
        <v>16560</v>
      </c>
      <c r="E10551" s="103">
        <v>14031.17</v>
      </c>
    </row>
    <row r="10552" spans="2:5" ht="50.1" customHeight="1">
      <c r="B10552" s="100">
        <v>11578</v>
      </c>
      <c r="C10552" s="105" t="s">
        <v>20594</v>
      </c>
      <c r="D10552" s="87" t="s">
        <v>16560</v>
      </c>
      <c r="E10552" s="103">
        <v>8.4600000000000009</v>
      </c>
    </row>
    <row r="10553" spans="2:5" ht="50.1" customHeight="1">
      <c r="B10553" s="100">
        <v>11577</v>
      </c>
      <c r="C10553" s="105" t="s">
        <v>20595</v>
      </c>
      <c r="D10553" s="87" t="s">
        <v>16560</v>
      </c>
      <c r="E10553" s="103">
        <v>8.08</v>
      </c>
    </row>
    <row r="10554" spans="2:5" ht="50.1" customHeight="1">
      <c r="B10554" s="100">
        <v>42432</v>
      </c>
      <c r="C10554" s="105" t="s">
        <v>20596</v>
      </c>
      <c r="D10554" s="87" t="s">
        <v>16560</v>
      </c>
      <c r="E10554" s="103">
        <v>1377.27</v>
      </c>
    </row>
    <row r="10555" spans="2:5" ht="50.1" customHeight="1">
      <c r="B10555" s="100">
        <v>42437</v>
      </c>
      <c r="C10555" s="105" t="s">
        <v>20597</v>
      </c>
      <c r="D10555" s="87" t="s">
        <v>16560</v>
      </c>
      <c r="E10555" s="103">
        <v>1047.0899999999999</v>
      </c>
    </row>
    <row r="10556" spans="2:5" ht="50.1" customHeight="1">
      <c r="B10556" s="100">
        <v>1116</v>
      </c>
      <c r="C10556" s="105" t="s">
        <v>20598</v>
      </c>
      <c r="D10556" s="87" t="s">
        <v>16566</v>
      </c>
      <c r="E10556" s="103">
        <v>16.16</v>
      </c>
    </row>
    <row r="10557" spans="2:5" ht="50.1" customHeight="1">
      <c r="B10557" s="100">
        <v>1115</v>
      </c>
      <c r="C10557" s="105" t="s">
        <v>20599</v>
      </c>
      <c r="D10557" s="87" t="s">
        <v>16566</v>
      </c>
      <c r="E10557" s="103">
        <v>19.64</v>
      </c>
    </row>
    <row r="10558" spans="2:5" ht="50.1" customHeight="1">
      <c r="B10558" s="100">
        <v>1113</v>
      </c>
      <c r="C10558" s="105" t="s">
        <v>20600</v>
      </c>
      <c r="D10558" s="87" t="s">
        <v>16566</v>
      </c>
      <c r="E10558" s="103">
        <v>21.54</v>
      </c>
    </row>
    <row r="10559" spans="2:5" ht="50.1" customHeight="1">
      <c r="B10559" s="100">
        <v>1114</v>
      </c>
      <c r="C10559" s="105" t="s">
        <v>20601</v>
      </c>
      <c r="D10559" s="87" t="s">
        <v>16566</v>
      </c>
      <c r="E10559" s="103">
        <v>32.32</v>
      </c>
    </row>
    <row r="10560" spans="2:5" ht="50.1" customHeight="1">
      <c r="B10560" s="100">
        <v>40872</v>
      </c>
      <c r="C10560" s="105" t="s">
        <v>20602</v>
      </c>
      <c r="D10560" s="87" t="s">
        <v>16566</v>
      </c>
      <c r="E10560" s="103">
        <v>18.41</v>
      </c>
    </row>
    <row r="10561" spans="2:5" ht="50.1" customHeight="1">
      <c r="B10561" s="100">
        <v>20214</v>
      </c>
      <c r="C10561" s="105" t="s">
        <v>20603</v>
      </c>
      <c r="D10561" s="87" t="s">
        <v>16560</v>
      </c>
      <c r="E10561" s="103">
        <v>26.16</v>
      </c>
    </row>
    <row r="10562" spans="2:5" ht="50.1" customHeight="1">
      <c r="B10562" s="100">
        <v>11064</v>
      </c>
      <c r="C10562" s="105" t="s">
        <v>20604</v>
      </c>
      <c r="D10562" s="87" t="s">
        <v>16560</v>
      </c>
      <c r="E10562" s="103">
        <v>11.09</v>
      </c>
    </row>
    <row r="10563" spans="2:5" ht="50.1" customHeight="1">
      <c r="B10563" s="100">
        <v>7237</v>
      </c>
      <c r="C10563" s="105" t="s">
        <v>20605</v>
      </c>
      <c r="D10563" s="87" t="s">
        <v>16560</v>
      </c>
      <c r="E10563" s="103">
        <v>15.13</v>
      </c>
    </row>
    <row r="10564" spans="2:5" ht="50.1" customHeight="1">
      <c r="B10564" s="100">
        <v>16</v>
      </c>
      <c r="C10564" s="105" t="s">
        <v>20606</v>
      </c>
      <c r="D10564" s="87" t="s">
        <v>16617</v>
      </c>
      <c r="E10564" s="103">
        <v>8.14</v>
      </c>
    </row>
    <row r="10565" spans="2:5" ht="50.1" customHeight="1">
      <c r="B10565" s="100">
        <v>11757</v>
      </c>
      <c r="C10565" s="105" t="s">
        <v>20607</v>
      </c>
      <c r="D10565" s="87" t="s">
        <v>16560</v>
      </c>
      <c r="E10565" s="103">
        <v>23.01</v>
      </c>
    </row>
    <row r="10566" spans="2:5" ht="50.1" customHeight="1">
      <c r="B10566" s="100">
        <v>11758</v>
      </c>
      <c r="C10566" s="105" t="s">
        <v>20608</v>
      </c>
      <c r="D10566" s="87" t="s">
        <v>16560</v>
      </c>
      <c r="E10566" s="103">
        <v>45.4</v>
      </c>
    </row>
    <row r="10567" spans="2:5" ht="50.1" customHeight="1">
      <c r="B10567" s="100">
        <v>37526</v>
      </c>
      <c r="C10567" s="105" t="s">
        <v>20609</v>
      </c>
      <c r="D10567" s="87" t="s">
        <v>16560</v>
      </c>
      <c r="E10567" s="103">
        <v>2.2200000000000002</v>
      </c>
    </row>
    <row r="10568" spans="2:5" ht="50.1" customHeight="1">
      <c r="B10568" s="100">
        <v>6076</v>
      </c>
      <c r="C10568" s="105" t="s">
        <v>20610</v>
      </c>
      <c r="D10568" s="87" t="s">
        <v>16742</v>
      </c>
      <c r="E10568" s="103">
        <v>50.19</v>
      </c>
    </row>
    <row r="10569" spans="2:5" ht="50.1" customHeight="1">
      <c r="B10569" s="87">
        <v>13109</v>
      </c>
      <c r="C10569" s="105" t="s">
        <v>20611</v>
      </c>
      <c r="D10569" s="87" t="s">
        <v>16560</v>
      </c>
      <c r="E10569" s="103">
        <v>179.7</v>
      </c>
    </row>
    <row r="10570" spans="2:5" ht="50.1" customHeight="1">
      <c r="B10570" s="100">
        <v>13110</v>
      </c>
      <c r="C10570" s="105" t="s">
        <v>20612</v>
      </c>
      <c r="D10570" s="87" t="s">
        <v>16560</v>
      </c>
      <c r="E10570" s="103">
        <v>236.5</v>
      </c>
    </row>
    <row r="10571" spans="2:5" ht="50.1" customHeight="1">
      <c r="B10571" s="100">
        <v>7581</v>
      </c>
      <c r="C10571" s="105" t="s">
        <v>20613</v>
      </c>
      <c r="D10571" s="87" t="s">
        <v>16560</v>
      </c>
      <c r="E10571" s="103">
        <v>2.57</v>
      </c>
    </row>
    <row r="10572" spans="2:5" ht="50.1" customHeight="1">
      <c r="B10572" s="100">
        <v>20206</v>
      </c>
      <c r="C10572" s="105" t="s">
        <v>20614</v>
      </c>
      <c r="D10572" s="87" t="s">
        <v>16566</v>
      </c>
      <c r="E10572" s="103">
        <v>7.63</v>
      </c>
    </row>
    <row r="10573" spans="2:5" ht="50.1" customHeight="1">
      <c r="B10573" s="100">
        <v>4460</v>
      </c>
      <c r="C10573" s="105" t="s">
        <v>20615</v>
      </c>
      <c r="D10573" s="87" t="s">
        <v>16566</v>
      </c>
      <c r="E10573" s="103">
        <v>9.15</v>
      </c>
    </row>
    <row r="10574" spans="2:5" ht="50.1" customHeight="1">
      <c r="B10574" s="87">
        <v>6204</v>
      </c>
      <c r="C10574" s="105" t="s">
        <v>20616</v>
      </c>
      <c r="D10574" s="87" t="s">
        <v>16566</v>
      </c>
      <c r="E10574" s="103">
        <v>13.68</v>
      </c>
    </row>
    <row r="10575" spans="2:5" ht="50.1" customHeight="1">
      <c r="B10575" s="87">
        <v>4417</v>
      </c>
      <c r="C10575" s="105" t="s">
        <v>20617</v>
      </c>
      <c r="D10575" s="87" t="s">
        <v>16566</v>
      </c>
      <c r="E10575" s="103">
        <v>5.26</v>
      </c>
    </row>
    <row r="10576" spans="2:5" ht="50.1" customHeight="1">
      <c r="B10576" s="87">
        <v>4517</v>
      </c>
      <c r="C10576" s="105" t="s">
        <v>20618</v>
      </c>
      <c r="D10576" s="87" t="s">
        <v>16566</v>
      </c>
      <c r="E10576" s="103">
        <v>1.1100000000000001</v>
      </c>
    </row>
    <row r="10577" spans="2:5" ht="50.1" customHeight="1">
      <c r="B10577" s="87">
        <v>4512</v>
      </c>
      <c r="C10577" s="105" t="s">
        <v>20619</v>
      </c>
      <c r="D10577" s="87" t="s">
        <v>16566</v>
      </c>
      <c r="E10577" s="103">
        <v>0.81</v>
      </c>
    </row>
    <row r="10578" spans="2:5" ht="50.1" customHeight="1">
      <c r="B10578" s="100">
        <v>4415</v>
      </c>
      <c r="C10578" s="105" t="s">
        <v>20620</v>
      </c>
      <c r="D10578" s="87" t="s">
        <v>16566</v>
      </c>
      <c r="E10578" s="103">
        <v>4.42</v>
      </c>
    </row>
    <row r="10579" spans="2:5" ht="50.1" customHeight="1">
      <c r="B10579" s="100">
        <v>37373</v>
      </c>
      <c r="C10579" s="105" t="s">
        <v>20621</v>
      </c>
      <c r="D10579" s="87" t="s">
        <v>16557</v>
      </c>
      <c r="E10579" s="103">
        <v>0.05</v>
      </c>
    </row>
    <row r="10580" spans="2:5" ht="50.1" customHeight="1">
      <c r="B10580" s="100">
        <v>40864</v>
      </c>
      <c r="C10580" s="105" t="s">
        <v>20622</v>
      </c>
      <c r="D10580" s="87" t="s">
        <v>16746</v>
      </c>
      <c r="E10580" s="103">
        <v>9.76</v>
      </c>
    </row>
    <row r="10581" spans="2:5" ht="50.1" customHeight="1">
      <c r="B10581" s="87">
        <v>4734</v>
      </c>
      <c r="C10581" s="105" t="s">
        <v>20623</v>
      </c>
      <c r="D10581" s="87" t="s">
        <v>16742</v>
      </c>
      <c r="E10581" s="103">
        <v>89.59</v>
      </c>
    </row>
    <row r="10582" spans="2:5" ht="50.1" customHeight="1">
      <c r="B10582" s="100">
        <v>6085</v>
      </c>
      <c r="C10582" s="105" t="s">
        <v>20624</v>
      </c>
      <c r="D10582" s="87" t="s">
        <v>6333</v>
      </c>
      <c r="E10582" s="103">
        <v>7.51</v>
      </c>
    </row>
    <row r="10583" spans="2:5" ht="50.1" customHeight="1">
      <c r="B10583" s="100">
        <v>38396</v>
      </c>
      <c r="C10583" s="105" t="s">
        <v>20625</v>
      </c>
      <c r="D10583" s="87" t="s">
        <v>16560</v>
      </c>
      <c r="E10583" s="103">
        <v>270.20999999999998</v>
      </c>
    </row>
    <row r="10584" spans="2:5" ht="50.1" customHeight="1">
      <c r="B10584" s="100">
        <v>6090</v>
      </c>
      <c r="C10584" s="105" t="s">
        <v>20626</v>
      </c>
      <c r="D10584" s="87" t="s">
        <v>6333</v>
      </c>
      <c r="E10584" s="103">
        <v>14.27</v>
      </c>
    </row>
    <row r="10585" spans="2:5" ht="50.1" customHeight="1">
      <c r="B10585" s="100">
        <v>11622</v>
      </c>
      <c r="C10585" s="105" t="s">
        <v>20627</v>
      </c>
      <c r="D10585" s="87" t="s">
        <v>16617</v>
      </c>
      <c r="E10585" s="103">
        <v>50.43</v>
      </c>
    </row>
    <row r="10586" spans="2:5" ht="50.1" customHeight="1">
      <c r="B10586" s="100">
        <v>6094</v>
      </c>
      <c r="C10586" s="105" t="s">
        <v>20628</v>
      </c>
      <c r="D10586" s="87" t="s">
        <v>16617</v>
      </c>
      <c r="E10586" s="103">
        <v>24.13</v>
      </c>
    </row>
    <row r="10587" spans="2:5" ht="50.1" customHeight="1">
      <c r="B10587" s="87">
        <v>7317</v>
      </c>
      <c r="C10587" s="105" t="s">
        <v>20629</v>
      </c>
      <c r="D10587" s="87" t="s">
        <v>16617</v>
      </c>
      <c r="E10587" s="103">
        <v>28.6</v>
      </c>
    </row>
    <row r="10588" spans="2:5" ht="50.1" customHeight="1">
      <c r="B10588" s="87">
        <v>142</v>
      </c>
      <c r="C10588" s="105" t="s">
        <v>20630</v>
      </c>
      <c r="D10588" s="87" t="s">
        <v>20631</v>
      </c>
      <c r="E10588" s="103">
        <v>26.47</v>
      </c>
    </row>
    <row r="10589" spans="2:5" ht="50.1" customHeight="1">
      <c r="B10589" s="87">
        <v>38123</v>
      </c>
      <c r="C10589" s="105" t="s">
        <v>20632</v>
      </c>
      <c r="D10589" s="87" t="s">
        <v>16617</v>
      </c>
      <c r="E10589" s="103">
        <v>51.54</v>
      </c>
    </row>
    <row r="10590" spans="2:5" ht="50.1" customHeight="1">
      <c r="B10590" s="87">
        <v>42701</v>
      </c>
      <c r="C10590" s="105" t="s">
        <v>20633</v>
      </c>
      <c r="D10590" s="87" t="s">
        <v>16560</v>
      </c>
      <c r="E10590" s="103">
        <v>20.58</v>
      </c>
    </row>
    <row r="10591" spans="2:5" ht="50.1" customHeight="1">
      <c r="B10591" s="87">
        <v>42702</v>
      </c>
      <c r="C10591" s="105" t="s">
        <v>20634</v>
      </c>
      <c r="D10591" s="87" t="s">
        <v>16560</v>
      </c>
      <c r="E10591" s="103">
        <v>36.57</v>
      </c>
    </row>
    <row r="10592" spans="2:5" ht="50.1" customHeight="1">
      <c r="B10592" s="87">
        <v>37955</v>
      </c>
      <c r="C10592" s="105" t="s">
        <v>20635</v>
      </c>
      <c r="D10592" s="87" t="s">
        <v>16560</v>
      </c>
      <c r="E10592" s="103">
        <v>47.39</v>
      </c>
    </row>
    <row r="10593" spans="2:5" ht="50.1" customHeight="1">
      <c r="B10593" s="87">
        <v>42699</v>
      </c>
      <c r="C10593" s="105" t="s">
        <v>20636</v>
      </c>
      <c r="D10593" s="87" t="s">
        <v>16560</v>
      </c>
      <c r="E10593" s="103">
        <v>12.57</v>
      </c>
    </row>
    <row r="10594" spans="2:5" ht="50.1" customHeight="1">
      <c r="B10594" s="87">
        <v>42700</v>
      </c>
      <c r="C10594" s="105" t="s">
        <v>20637</v>
      </c>
      <c r="D10594" s="87" t="s">
        <v>16560</v>
      </c>
      <c r="E10594" s="103">
        <v>35.840000000000003</v>
      </c>
    </row>
    <row r="10595" spans="2:5" ht="50.1" customHeight="1">
      <c r="B10595" s="87">
        <v>37743</v>
      </c>
      <c r="C10595" s="105" t="s">
        <v>20638</v>
      </c>
      <c r="D10595" s="87" t="s">
        <v>16560</v>
      </c>
      <c r="E10595" s="103">
        <v>107160</v>
      </c>
    </row>
    <row r="10596" spans="2:5" ht="50.1" customHeight="1">
      <c r="B10596" s="87">
        <v>37744</v>
      </c>
      <c r="C10596" s="105" t="s">
        <v>20639</v>
      </c>
      <c r="D10596" s="87" t="s">
        <v>16560</v>
      </c>
      <c r="E10596" s="103">
        <v>126000</v>
      </c>
    </row>
    <row r="10597" spans="2:5" ht="50.1" customHeight="1">
      <c r="B10597" s="87">
        <v>37741</v>
      </c>
      <c r="C10597" s="105" t="s">
        <v>20640</v>
      </c>
      <c r="D10597" s="87" t="s">
        <v>16560</v>
      </c>
      <c r="E10597" s="103">
        <v>97440</v>
      </c>
    </row>
    <row r="10598" spans="2:5" ht="50.1" customHeight="1">
      <c r="B10598" s="100">
        <v>39396</v>
      </c>
      <c r="C10598" s="105" t="s">
        <v>20641</v>
      </c>
      <c r="D10598" s="87" t="s">
        <v>16560</v>
      </c>
      <c r="E10598" s="103">
        <v>33.75</v>
      </c>
    </row>
    <row r="10599" spans="2:5" ht="50.1" customHeight="1">
      <c r="B10599" s="100">
        <v>39392</v>
      </c>
      <c r="C10599" s="105" t="s">
        <v>20642</v>
      </c>
      <c r="D10599" s="87" t="s">
        <v>16560</v>
      </c>
      <c r="E10599" s="103">
        <v>38.07</v>
      </c>
    </row>
    <row r="10600" spans="2:5" ht="50.1" customHeight="1">
      <c r="B10600" s="100">
        <v>39393</v>
      </c>
      <c r="C10600" s="105" t="s">
        <v>20643</v>
      </c>
      <c r="D10600" s="87" t="s">
        <v>16560</v>
      </c>
      <c r="E10600" s="103">
        <v>23.54</v>
      </c>
    </row>
    <row r="10601" spans="2:5" ht="50.1" customHeight="1">
      <c r="B10601" s="100">
        <v>39394</v>
      </c>
      <c r="C10601" s="105" t="s">
        <v>20644</v>
      </c>
      <c r="D10601" s="87" t="s">
        <v>16560</v>
      </c>
      <c r="E10601" s="103">
        <v>26.5</v>
      </c>
    </row>
    <row r="10602" spans="2:5" ht="50.1" customHeight="1">
      <c r="B10602" s="100">
        <v>39395</v>
      </c>
      <c r="C10602" s="105" t="s">
        <v>20645</v>
      </c>
      <c r="D10602" s="87" t="s">
        <v>16560</v>
      </c>
      <c r="E10602" s="103">
        <v>24.64</v>
      </c>
    </row>
    <row r="10603" spans="2:5" ht="50.1" customHeight="1">
      <c r="B10603" s="87">
        <v>14618</v>
      </c>
      <c r="C10603" s="105" t="s">
        <v>20646</v>
      </c>
      <c r="D10603" s="87" t="s">
        <v>16560</v>
      </c>
      <c r="E10603" s="103">
        <v>850.17</v>
      </c>
    </row>
    <row r="10604" spans="2:5" ht="50.1" customHeight="1">
      <c r="B10604" s="87">
        <v>40269</v>
      </c>
      <c r="C10604" s="105" t="s">
        <v>20647</v>
      </c>
      <c r="D10604" s="87" t="s">
        <v>16560</v>
      </c>
      <c r="E10604" s="103">
        <v>3425.27</v>
      </c>
    </row>
    <row r="10605" spans="2:5" ht="50.1" customHeight="1">
      <c r="B10605" s="100">
        <v>6110</v>
      </c>
      <c r="C10605" s="105" t="s">
        <v>20648</v>
      </c>
      <c r="D10605" s="87" t="s">
        <v>16557</v>
      </c>
      <c r="E10605" s="103">
        <v>14.51</v>
      </c>
    </row>
    <row r="10606" spans="2:5" ht="50.1" customHeight="1">
      <c r="B10606" s="87">
        <v>40910</v>
      </c>
      <c r="C10606" s="105" t="s">
        <v>20649</v>
      </c>
      <c r="D10606" s="87" t="s">
        <v>16746</v>
      </c>
      <c r="E10606" s="103">
        <v>2568.4899999999998</v>
      </c>
    </row>
    <row r="10607" spans="2:5" ht="50.1" customHeight="1">
      <c r="B10607" s="100">
        <v>6111</v>
      </c>
      <c r="C10607" s="105" t="s">
        <v>20650</v>
      </c>
      <c r="D10607" s="87" t="s">
        <v>16557</v>
      </c>
      <c r="E10607" s="103">
        <v>9.49</v>
      </c>
    </row>
    <row r="10608" spans="2:5" ht="50.1" customHeight="1">
      <c r="B10608" s="100">
        <v>41084</v>
      </c>
      <c r="C10608" s="105" t="s">
        <v>20651</v>
      </c>
      <c r="D10608" s="87" t="s">
        <v>16746</v>
      </c>
      <c r="E10608" s="103">
        <v>1680.16</v>
      </c>
    </row>
    <row r="10609" spans="2:5" ht="50.1" customHeight="1">
      <c r="B10609" s="100">
        <v>25950</v>
      </c>
      <c r="C10609" s="105" t="s">
        <v>20652</v>
      </c>
      <c r="D10609" s="87" t="s">
        <v>16742</v>
      </c>
      <c r="E10609" s="103">
        <v>29.47</v>
      </c>
    </row>
    <row r="10610" spans="2:5" ht="50.1" customHeight="1">
      <c r="B10610" s="100">
        <v>38637</v>
      </c>
      <c r="C10610" s="105" t="s">
        <v>20653</v>
      </c>
      <c r="D10610" s="87" t="s">
        <v>16560</v>
      </c>
      <c r="E10610" s="103">
        <v>130.87</v>
      </c>
    </row>
    <row r="10611" spans="2:5" ht="50.1" customHeight="1">
      <c r="B10611" s="100">
        <v>6150</v>
      </c>
      <c r="C10611" s="105" t="s">
        <v>20654</v>
      </c>
      <c r="D10611" s="87" t="s">
        <v>16560</v>
      </c>
      <c r="E10611" s="103">
        <v>132.47</v>
      </c>
    </row>
    <row r="10612" spans="2:5" ht="50.1" customHeight="1">
      <c r="B10612" s="100">
        <v>6136</v>
      </c>
      <c r="C10612" s="105" t="s">
        <v>20655</v>
      </c>
      <c r="D10612" s="87" t="s">
        <v>16560</v>
      </c>
      <c r="E10612" s="103">
        <v>104.13</v>
      </c>
    </row>
    <row r="10613" spans="2:5" ht="50.1" customHeight="1">
      <c r="B10613" s="100">
        <v>38638</v>
      </c>
      <c r="C10613" s="105" t="s">
        <v>20656</v>
      </c>
      <c r="D10613" s="87" t="s">
        <v>16560</v>
      </c>
      <c r="E10613" s="103">
        <v>110.28</v>
      </c>
    </row>
    <row r="10614" spans="2:5" ht="50.1" customHeight="1">
      <c r="B10614" s="100">
        <v>20262</v>
      </c>
      <c r="C10614" s="105" t="s">
        <v>20657</v>
      </c>
      <c r="D10614" s="87" t="s">
        <v>16560</v>
      </c>
      <c r="E10614" s="103">
        <v>13</v>
      </c>
    </row>
    <row r="10615" spans="2:5" ht="50.1" customHeight="1">
      <c r="B10615" s="87">
        <v>6148</v>
      </c>
      <c r="C10615" s="105" t="s">
        <v>20658</v>
      </c>
      <c r="D10615" s="87" t="s">
        <v>16560</v>
      </c>
      <c r="E10615" s="103">
        <v>7.53</v>
      </c>
    </row>
    <row r="10616" spans="2:5" ht="50.1" customHeight="1">
      <c r="B10616" s="100">
        <v>6145</v>
      </c>
      <c r="C10616" s="105" t="s">
        <v>20659</v>
      </c>
      <c r="D10616" s="87" t="s">
        <v>16560</v>
      </c>
      <c r="E10616" s="103">
        <v>13.51</v>
      </c>
    </row>
    <row r="10617" spans="2:5" ht="50.1" customHeight="1">
      <c r="B10617" s="100">
        <v>6149</v>
      </c>
      <c r="C10617" s="105" t="s">
        <v>20660</v>
      </c>
      <c r="D10617" s="87" t="s">
        <v>16560</v>
      </c>
      <c r="E10617" s="103">
        <v>12.74</v>
      </c>
    </row>
    <row r="10618" spans="2:5" ht="50.1" customHeight="1">
      <c r="B10618" s="100">
        <v>6146</v>
      </c>
      <c r="C10618" s="105" t="s">
        <v>20661</v>
      </c>
      <c r="D10618" s="87" t="s">
        <v>16560</v>
      </c>
      <c r="E10618" s="103">
        <v>13.53</v>
      </c>
    </row>
    <row r="10619" spans="2:5" ht="50.1" customHeight="1">
      <c r="B10619" s="100">
        <v>26026</v>
      </c>
      <c r="C10619" s="105" t="s">
        <v>20662</v>
      </c>
      <c r="D10619" s="87" t="s">
        <v>16617</v>
      </c>
      <c r="E10619" s="103">
        <v>2.16</v>
      </c>
    </row>
    <row r="10620" spans="2:5" ht="50.1" customHeight="1">
      <c r="B10620" s="100">
        <v>39961</v>
      </c>
      <c r="C10620" s="105" t="s">
        <v>20663</v>
      </c>
      <c r="D10620" s="87" t="s">
        <v>16560</v>
      </c>
      <c r="E10620" s="103">
        <v>9.48</v>
      </c>
    </row>
    <row r="10621" spans="2:5" ht="50.1" customHeight="1">
      <c r="B10621" s="100">
        <v>42433</v>
      </c>
      <c r="C10621" s="105" t="s">
        <v>20664</v>
      </c>
      <c r="D10621" s="87" t="s">
        <v>16560</v>
      </c>
      <c r="E10621" s="103">
        <v>2720.4</v>
      </c>
    </row>
    <row r="10622" spans="2:5" ht="50.1" customHeight="1">
      <c r="B10622" s="100">
        <v>42434</v>
      </c>
      <c r="C10622" s="105" t="s">
        <v>20665</v>
      </c>
      <c r="D10622" s="87" t="s">
        <v>16560</v>
      </c>
      <c r="E10622" s="103">
        <v>2939.79</v>
      </c>
    </row>
    <row r="10623" spans="2:5" ht="50.1" customHeight="1">
      <c r="B10623" s="100">
        <v>42435</v>
      </c>
      <c r="C10623" s="105" t="s">
        <v>20666</v>
      </c>
      <c r="D10623" s="87" t="s">
        <v>16560</v>
      </c>
      <c r="E10623" s="103">
        <v>1465.96</v>
      </c>
    </row>
    <row r="10624" spans="2:5" ht="50.1" customHeight="1">
      <c r="B10624" s="100">
        <v>38061</v>
      </c>
      <c r="C10624" s="105" t="s">
        <v>20667</v>
      </c>
      <c r="D10624" s="87" t="s">
        <v>16560</v>
      </c>
      <c r="E10624" s="103">
        <v>43.14</v>
      </c>
    </row>
    <row r="10625" spans="2:5" ht="50.1" customHeight="1">
      <c r="B10625" s="100">
        <v>20250</v>
      </c>
      <c r="C10625" s="105" t="s">
        <v>20668</v>
      </c>
      <c r="D10625" s="87" t="s">
        <v>16617</v>
      </c>
      <c r="E10625" s="103">
        <v>10</v>
      </c>
    </row>
    <row r="10626" spans="2:5" ht="50.1" customHeight="1">
      <c r="B10626" s="100">
        <v>39965</v>
      </c>
      <c r="C10626" s="105" t="s">
        <v>20669</v>
      </c>
      <c r="D10626" s="87" t="s">
        <v>16555</v>
      </c>
      <c r="E10626" s="103">
        <v>1325.85</v>
      </c>
    </row>
    <row r="10627" spans="2:5" ht="50.1" customHeight="1">
      <c r="B10627" s="100">
        <v>39964</v>
      </c>
      <c r="C10627" s="105" t="s">
        <v>22436</v>
      </c>
      <c r="D10627" s="87" t="s">
        <v>16555</v>
      </c>
      <c r="E10627" s="103">
        <v>1126.1600000000001</v>
      </c>
    </row>
    <row r="10628" spans="2:5" ht="50.1" customHeight="1">
      <c r="B10628" s="100">
        <v>7</v>
      </c>
      <c r="C10628" s="105" t="s">
        <v>20670</v>
      </c>
      <c r="D10628" s="87" t="s">
        <v>16617</v>
      </c>
      <c r="E10628" s="103">
        <v>13.53</v>
      </c>
    </row>
    <row r="10629" spans="2:5" ht="50.1" customHeight="1">
      <c r="B10629" s="100">
        <v>13388</v>
      </c>
      <c r="C10629" s="105" t="s">
        <v>20671</v>
      </c>
      <c r="D10629" s="87" t="s">
        <v>16617</v>
      </c>
      <c r="E10629" s="103">
        <v>126.23</v>
      </c>
    </row>
    <row r="10630" spans="2:5" ht="50.1" customHeight="1">
      <c r="B10630" s="100">
        <v>39914</v>
      </c>
      <c r="C10630" s="105" t="s">
        <v>20672</v>
      </c>
      <c r="D10630" s="87" t="s">
        <v>16617</v>
      </c>
      <c r="E10630" s="103">
        <v>144.79</v>
      </c>
    </row>
    <row r="10631" spans="2:5" ht="50.1" customHeight="1">
      <c r="B10631" s="100">
        <v>12732</v>
      </c>
      <c r="C10631" s="105" t="s">
        <v>20673</v>
      </c>
      <c r="D10631" s="87" t="s">
        <v>16560</v>
      </c>
      <c r="E10631" s="103">
        <v>167.06</v>
      </c>
    </row>
    <row r="10632" spans="2:5" ht="50.1" customHeight="1">
      <c r="B10632" s="100">
        <v>6160</v>
      </c>
      <c r="C10632" s="105" t="s">
        <v>20674</v>
      </c>
      <c r="D10632" s="87" t="s">
        <v>16557</v>
      </c>
      <c r="E10632" s="103">
        <v>14.51</v>
      </c>
    </row>
    <row r="10633" spans="2:5" ht="50.1" customHeight="1">
      <c r="B10633" s="100">
        <v>41087</v>
      </c>
      <c r="C10633" s="105" t="s">
        <v>20675</v>
      </c>
      <c r="D10633" s="87" t="s">
        <v>16746</v>
      </c>
      <c r="E10633" s="103">
        <v>2568.4899999999998</v>
      </c>
    </row>
    <row r="10634" spans="2:5" ht="50.1" customHeight="1">
      <c r="B10634" s="100">
        <v>6166</v>
      </c>
      <c r="C10634" s="105" t="s">
        <v>20676</v>
      </c>
      <c r="D10634" s="87" t="s">
        <v>16557</v>
      </c>
      <c r="E10634" s="103">
        <v>17.260000000000002</v>
      </c>
    </row>
    <row r="10635" spans="2:5" ht="50.1" customHeight="1">
      <c r="B10635" s="100">
        <v>41088</v>
      </c>
      <c r="C10635" s="105" t="s">
        <v>20677</v>
      </c>
      <c r="D10635" s="87" t="s">
        <v>16746</v>
      </c>
      <c r="E10635" s="103">
        <v>3055.72</v>
      </c>
    </row>
    <row r="10636" spans="2:5" ht="50.1" customHeight="1">
      <c r="B10636" s="100">
        <v>20232</v>
      </c>
      <c r="C10636" s="105" t="s">
        <v>20678</v>
      </c>
      <c r="D10636" s="87" t="s">
        <v>16566</v>
      </c>
      <c r="E10636" s="103">
        <v>62.15</v>
      </c>
    </row>
    <row r="10637" spans="2:5" ht="50.1" customHeight="1">
      <c r="B10637" s="87">
        <v>10856</v>
      </c>
      <c r="C10637" s="105" t="s">
        <v>20679</v>
      </c>
      <c r="D10637" s="87" t="s">
        <v>16566</v>
      </c>
      <c r="E10637" s="103">
        <v>48.78</v>
      </c>
    </row>
    <row r="10638" spans="2:5" ht="50.1" customHeight="1">
      <c r="B10638" s="87">
        <v>4828</v>
      </c>
      <c r="C10638" s="105" t="s">
        <v>20680</v>
      </c>
      <c r="D10638" s="87" t="s">
        <v>16566</v>
      </c>
      <c r="E10638" s="103">
        <v>47.09</v>
      </c>
    </row>
    <row r="10639" spans="2:5" ht="50.1" customHeight="1">
      <c r="B10639" s="100">
        <v>20249</v>
      </c>
      <c r="C10639" s="105" t="s">
        <v>20681</v>
      </c>
      <c r="D10639" s="87" t="s">
        <v>16566</v>
      </c>
      <c r="E10639" s="103">
        <v>25.78</v>
      </c>
    </row>
    <row r="10640" spans="2:5" ht="50.1" customHeight="1">
      <c r="B10640" s="100">
        <v>11609</v>
      </c>
      <c r="C10640" s="105" t="s">
        <v>20682</v>
      </c>
      <c r="D10640" s="87" t="s">
        <v>6333</v>
      </c>
      <c r="E10640" s="103">
        <v>8.74</v>
      </c>
    </row>
    <row r="10641" spans="2:5" ht="50.1" customHeight="1">
      <c r="B10641" s="100">
        <v>20083</v>
      </c>
      <c r="C10641" s="105" t="s">
        <v>20683</v>
      </c>
      <c r="D10641" s="87" t="s">
        <v>16560</v>
      </c>
      <c r="E10641" s="103">
        <v>35.299999999999997</v>
      </c>
    </row>
    <row r="10642" spans="2:5" ht="50.1" customHeight="1">
      <c r="B10642" s="100">
        <v>20082</v>
      </c>
      <c r="C10642" s="105" t="s">
        <v>20684</v>
      </c>
      <c r="D10642" s="87" t="s">
        <v>16560</v>
      </c>
      <c r="E10642" s="103">
        <v>13.75</v>
      </c>
    </row>
    <row r="10643" spans="2:5" ht="50.1" customHeight="1">
      <c r="B10643" s="100">
        <v>5318</v>
      </c>
      <c r="C10643" s="105" t="s">
        <v>20685</v>
      </c>
      <c r="D10643" s="87" t="s">
        <v>6333</v>
      </c>
      <c r="E10643" s="103">
        <v>14.53</v>
      </c>
    </row>
    <row r="10644" spans="2:5" ht="50.1" customHeight="1">
      <c r="B10644" s="100">
        <v>10691</v>
      </c>
      <c r="C10644" s="105" t="s">
        <v>20686</v>
      </c>
      <c r="D10644" s="87" t="s">
        <v>6333</v>
      </c>
      <c r="E10644" s="103">
        <v>39.24</v>
      </c>
    </row>
    <row r="10645" spans="2:5" ht="50.1" customHeight="1">
      <c r="B10645" s="100">
        <v>12295</v>
      </c>
      <c r="C10645" s="105" t="s">
        <v>20687</v>
      </c>
      <c r="D10645" s="87" t="s">
        <v>16560</v>
      </c>
      <c r="E10645" s="103">
        <v>2.2200000000000002</v>
      </c>
    </row>
    <row r="10646" spans="2:5" ht="50.1" customHeight="1">
      <c r="B10646" s="100">
        <v>12296</v>
      </c>
      <c r="C10646" s="105" t="s">
        <v>20688</v>
      </c>
      <c r="D10646" s="87" t="s">
        <v>16560</v>
      </c>
      <c r="E10646" s="103">
        <v>2.88</v>
      </c>
    </row>
    <row r="10647" spans="2:5" ht="50.1" customHeight="1">
      <c r="B10647" s="100">
        <v>12294</v>
      </c>
      <c r="C10647" s="105" t="s">
        <v>20689</v>
      </c>
      <c r="D10647" s="87" t="s">
        <v>16560</v>
      </c>
      <c r="E10647" s="103">
        <v>6.92</v>
      </c>
    </row>
    <row r="10648" spans="2:5" ht="50.1" customHeight="1">
      <c r="B10648" s="100">
        <v>14543</v>
      </c>
      <c r="C10648" s="105" t="s">
        <v>20690</v>
      </c>
      <c r="D10648" s="87" t="s">
        <v>16560</v>
      </c>
      <c r="E10648" s="103">
        <v>4.9400000000000004</v>
      </c>
    </row>
    <row r="10649" spans="2:5" ht="50.1" customHeight="1">
      <c r="B10649" s="100">
        <v>13329</v>
      </c>
      <c r="C10649" s="105" t="s">
        <v>20691</v>
      </c>
      <c r="D10649" s="87" t="s">
        <v>16560</v>
      </c>
      <c r="E10649" s="103">
        <v>2.9</v>
      </c>
    </row>
    <row r="10650" spans="2:5" ht="50.1" customHeight="1">
      <c r="B10650" s="100">
        <v>21044</v>
      </c>
      <c r="C10650" s="105" t="s">
        <v>20692</v>
      </c>
      <c r="D10650" s="87" t="s">
        <v>16560</v>
      </c>
      <c r="E10650" s="103">
        <v>20.440000000000001</v>
      </c>
    </row>
    <row r="10651" spans="2:5" ht="50.1" customHeight="1">
      <c r="B10651" s="100">
        <v>21045</v>
      </c>
      <c r="C10651" s="105" t="s">
        <v>20693</v>
      </c>
      <c r="D10651" s="87" t="s">
        <v>16560</v>
      </c>
      <c r="E10651" s="103">
        <v>27.99</v>
      </c>
    </row>
    <row r="10652" spans="2:5" ht="50.1" customHeight="1">
      <c r="B10652" s="100">
        <v>21040</v>
      </c>
      <c r="C10652" s="105" t="s">
        <v>20694</v>
      </c>
      <c r="D10652" s="87" t="s">
        <v>16560</v>
      </c>
      <c r="E10652" s="103">
        <v>20</v>
      </c>
    </row>
    <row r="10653" spans="2:5" ht="50.1" customHeight="1">
      <c r="B10653" s="100">
        <v>21041</v>
      </c>
      <c r="C10653" s="105" t="s">
        <v>20695</v>
      </c>
      <c r="D10653" s="87" t="s">
        <v>16560</v>
      </c>
      <c r="E10653" s="103">
        <v>24.14</v>
      </c>
    </row>
    <row r="10654" spans="2:5" ht="50.1" customHeight="1">
      <c r="B10654" s="87">
        <v>21047</v>
      </c>
      <c r="C10654" s="105" t="s">
        <v>20696</v>
      </c>
      <c r="D10654" s="87" t="s">
        <v>16560</v>
      </c>
      <c r="E10654" s="103">
        <v>30.13</v>
      </c>
    </row>
    <row r="10655" spans="2:5" ht="50.1" customHeight="1">
      <c r="B10655" s="100">
        <v>21043</v>
      </c>
      <c r="C10655" s="105" t="s">
        <v>20697</v>
      </c>
      <c r="D10655" s="87" t="s">
        <v>16560</v>
      </c>
      <c r="E10655" s="103">
        <v>29.33</v>
      </c>
    </row>
    <row r="10656" spans="2:5" ht="50.1" customHeight="1">
      <c r="B10656" s="100">
        <v>21042</v>
      </c>
      <c r="C10656" s="105" t="s">
        <v>20698</v>
      </c>
      <c r="D10656" s="87" t="s">
        <v>16560</v>
      </c>
      <c r="E10656" s="103">
        <v>23.22</v>
      </c>
    </row>
    <row r="10657" spans="2:5" ht="50.1" customHeight="1">
      <c r="B10657" s="100">
        <v>11895</v>
      </c>
      <c r="C10657" s="105" t="s">
        <v>20699</v>
      </c>
      <c r="D10657" s="87" t="s">
        <v>16560</v>
      </c>
      <c r="E10657" s="103">
        <v>790.18</v>
      </c>
    </row>
    <row r="10658" spans="2:5" ht="50.1" customHeight="1">
      <c r="B10658" s="100">
        <v>11896</v>
      </c>
      <c r="C10658" s="105" t="s">
        <v>20700</v>
      </c>
      <c r="D10658" s="87" t="s">
        <v>16560</v>
      </c>
      <c r="E10658" s="103">
        <v>4141.6499999999996</v>
      </c>
    </row>
    <row r="10659" spans="2:5" ht="50.1" customHeight="1">
      <c r="B10659" s="100">
        <v>11897</v>
      </c>
      <c r="C10659" s="105" t="s">
        <v>20701</v>
      </c>
      <c r="D10659" s="87" t="s">
        <v>16560</v>
      </c>
      <c r="E10659" s="103">
        <v>5404.12</v>
      </c>
    </row>
    <row r="10660" spans="2:5" ht="50.1" customHeight="1">
      <c r="B10660" s="100">
        <v>11898</v>
      </c>
      <c r="C10660" s="105" t="s">
        <v>20702</v>
      </c>
      <c r="D10660" s="87" t="s">
        <v>16560</v>
      </c>
      <c r="E10660" s="103">
        <v>5676.6</v>
      </c>
    </row>
    <row r="10661" spans="2:5" ht="50.1" customHeight="1">
      <c r="B10661" s="87">
        <v>3282</v>
      </c>
      <c r="C10661" s="105" t="s">
        <v>20703</v>
      </c>
      <c r="D10661" s="87" t="s">
        <v>16560</v>
      </c>
      <c r="E10661" s="103">
        <v>574.47</v>
      </c>
    </row>
    <row r="10662" spans="2:5" ht="50.1" customHeight="1">
      <c r="B10662" s="100">
        <v>11899</v>
      </c>
      <c r="C10662" s="105" t="s">
        <v>20704</v>
      </c>
      <c r="D10662" s="87" t="s">
        <v>16560</v>
      </c>
      <c r="E10662" s="103">
        <v>2801.97</v>
      </c>
    </row>
    <row r="10663" spans="2:5" ht="50.1" customHeight="1">
      <c r="B10663" s="100">
        <v>11900</v>
      </c>
      <c r="C10663" s="105" t="s">
        <v>20705</v>
      </c>
      <c r="D10663" s="87" t="s">
        <v>16560</v>
      </c>
      <c r="E10663" s="103">
        <v>3841.92</v>
      </c>
    </row>
    <row r="10664" spans="2:5" ht="50.1" customHeight="1">
      <c r="B10664" s="87">
        <v>14149</v>
      </c>
      <c r="C10664" s="105" t="s">
        <v>20706</v>
      </c>
      <c r="D10664" s="87" t="s">
        <v>18752</v>
      </c>
      <c r="E10664" s="103">
        <v>209.08</v>
      </c>
    </row>
    <row r="10665" spans="2:5" ht="50.1" customHeight="1">
      <c r="B10665" s="100">
        <v>38099</v>
      </c>
      <c r="C10665" s="105" t="s">
        <v>20707</v>
      </c>
      <c r="D10665" s="87" t="s">
        <v>16560</v>
      </c>
      <c r="E10665" s="103">
        <v>1.03</v>
      </c>
    </row>
    <row r="10666" spans="2:5" ht="50.1" customHeight="1">
      <c r="B10666" s="100">
        <v>38100</v>
      </c>
      <c r="C10666" s="105" t="s">
        <v>20708</v>
      </c>
      <c r="D10666" s="87" t="s">
        <v>16560</v>
      </c>
      <c r="E10666" s="103">
        <v>1.69</v>
      </c>
    </row>
    <row r="10667" spans="2:5" ht="50.1" customHeight="1">
      <c r="B10667" s="100">
        <v>20061</v>
      </c>
      <c r="C10667" s="105" t="s">
        <v>20709</v>
      </c>
      <c r="D10667" s="87" t="s">
        <v>16560</v>
      </c>
      <c r="E10667" s="103">
        <v>2.94</v>
      </c>
    </row>
    <row r="10668" spans="2:5" ht="50.1" customHeight="1">
      <c r="B10668" s="100">
        <v>7576</v>
      </c>
      <c r="C10668" s="105" t="s">
        <v>20710</v>
      </c>
      <c r="D10668" s="87" t="s">
        <v>16560</v>
      </c>
      <c r="E10668" s="103">
        <v>105.5</v>
      </c>
    </row>
    <row r="10669" spans="2:5" ht="50.1" customHeight="1">
      <c r="B10669" s="100">
        <v>3384</v>
      </c>
      <c r="C10669" s="105" t="s">
        <v>20711</v>
      </c>
      <c r="D10669" s="87" t="s">
        <v>16560</v>
      </c>
      <c r="E10669" s="103">
        <v>3.35</v>
      </c>
    </row>
    <row r="10670" spans="2:5" ht="50.1" customHeight="1">
      <c r="B10670" s="87">
        <v>7572</v>
      </c>
      <c r="C10670" s="105" t="s">
        <v>20712</v>
      </c>
      <c r="D10670" s="87" t="s">
        <v>16560</v>
      </c>
      <c r="E10670" s="103">
        <v>6.9</v>
      </c>
    </row>
    <row r="10671" spans="2:5" ht="50.1" customHeight="1">
      <c r="B10671" s="100">
        <v>3396</v>
      </c>
      <c r="C10671" s="105" t="s">
        <v>20713</v>
      </c>
      <c r="D10671" s="87" t="s">
        <v>16560</v>
      </c>
      <c r="E10671" s="103">
        <v>4.88</v>
      </c>
    </row>
    <row r="10672" spans="2:5" ht="50.1" customHeight="1">
      <c r="B10672" s="100">
        <v>37590</v>
      </c>
      <c r="C10672" s="105" t="s">
        <v>20714</v>
      </c>
      <c r="D10672" s="87" t="s">
        <v>16560</v>
      </c>
      <c r="E10672" s="103">
        <v>19.579999999999998</v>
      </c>
    </row>
    <row r="10673" spans="2:5" ht="50.1" customHeight="1">
      <c r="B10673" s="100">
        <v>37591</v>
      </c>
      <c r="C10673" s="105" t="s">
        <v>20715</v>
      </c>
      <c r="D10673" s="87" t="s">
        <v>16560</v>
      </c>
      <c r="E10673" s="103">
        <v>27.25</v>
      </c>
    </row>
    <row r="10674" spans="2:5" ht="50.1" customHeight="1">
      <c r="B10674" s="100">
        <v>12626</v>
      </c>
      <c r="C10674" s="105" t="s">
        <v>20716</v>
      </c>
      <c r="D10674" s="87" t="s">
        <v>16560</v>
      </c>
      <c r="E10674" s="103">
        <v>14.1</v>
      </c>
    </row>
    <row r="10675" spans="2:5" ht="50.1" customHeight="1">
      <c r="B10675" s="100">
        <v>11033</v>
      </c>
      <c r="C10675" s="105" t="s">
        <v>20717</v>
      </c>
      <c r="D10675" s="87" t="s">
        <v>16560</v>
      </c>
      <c r="E10675" s="103">
        <v>3.92</v>
      </c>
    </row>
    <row r="10676" spans="2:5" ht="50.1" customHeight="1">
      <c r="B10676" s="100">
        <v>390</v>
      </c>
      <c r="C10676" s="105" t="s">
        <v>20718</v>
      </c>
      <c r="D10676" s="87" t="s">
        <v>16560</v>
      </c>
      <c r="E10676" s="103">
        <v>9.82</v>
      </c>
    </row>
    <row r="10677" spans="2:5" ht="50.1" customHeight="1">
      <c r="B10677" s="100">
        <v>42436</v>
      </c>
      <c r="C10677" s="105" t="s">
        <v>20719</v>
      </c>
      <c r="D10677" s="87" t="s">
        <v>16560</v>
      </c>
      <c r="E10677" s="103">
        <v>1534.45</v>
      </c>
    </row>
    <row r="10678" spans="2:5" ht="50.1" customHeight="1">
      <c r="B10678" s="100">
        <v>6178</v>
      </c>
      <c r="C10678" s="105" t="s">
        <v>20720</v>
      </c>
      <c r="D10678" s="87" t="s">
        <v>16555</v>
      </c>
      <c r="E10678" s="103">
        <v>159.68</v>
      </c>
    </row>
    <row r="10679" spans="2:5" ht="50.1" customHeight="1">
      <c r="B10679" s="100">
        <v>6180</v>
      </c>
      <c r="C10679" s="105" t="s">
        <v>20721</v>
      </c>
      <c r="D10679" s="87" t="s">
        <v>16555</v>
      </c>
      <c r="E10679" s="103">
        <v>172.34</v>
      </c>
    </row>
    <row r="10680" spans="2:5" ht="50.1" customHeight="1">
      <c r="B10680" s="100">
        <v>6182</v>
      </c>
      <c r="C10680" s="105" t="s">
        <v>20722</v>
      </c>
      <c r="D10680" s="87" t="s">
        <v>16555</v>
      </c>
      <c r="E10680" s="103">
        <v>213.91</v>
      </c>
    </row>
    <row r="10681" spans="2:5" ht="50.1" customHeight="1">
      <c r="B10681" s="100">
        <v>3993</v>
      </c>
      <c r="C10681" s="105" t="s">
        <v>20723</v>
      </c>
      <c r="D10681" s="87" t="s">
        <v>16555</v>
      </c>
      <c r="E10681" s="103">
        <v>98.92</v>
      </c>
    </row>
    <row r="10682" spans="2:5" ht="50.1" customHeight="1">
      <c r="B10682" s="100">
        <v>3990</v>
      </c>
      <c r="C10682" s="105" t="s">
        <v>20724</v>
      </c>
      <c r="D10682" s="87" t="s">
        <v>16566</v>
      </c>
      <c r="E10682" s="103">
        <v>21.86</v>
      </c>
    </row>
    <row r="10683" spans="2:5" ht="50.1" customHeight="1">
      <c r="B10683" s="100">
        <v>3992</v>
      </c>
      <c r="C10683" s="105" t="s">
        <v>20725</v>
      </c>
      <c r="D10683" s="87" t="s">
        <v>16566</v>
      </c>
      <c r="E10683" s="103">
        <v>26.84</v>
      </c>
    </row>
    <row r="10684" spans="2:5" ht="50.1" customHeight="1">
      <c r="B10684" s="100">
        <v>4509</v>
      </c>
      <c r="C10684" s="105" t="s">
        <v>20726</v>
      </c>
      <c r="D10684" s="87" t="s">
        <v>16566</v>
      </c>
      <c r="E10684" s="103">
        <v>1.7</v>
      </c>
    </row>
    <row r="10685" spans="2:5" ht="50.1" customHeight="1">
      <c r="B10685" s="100">
        <v>6194</v>
      </c>
      <c r="C10685" s="105" t="s">
        <v>20727</v>
      </c>
      <c r="D10685" s="87" t="s">
        <v>16566</v>
      </c>
      <c r="E10685" s="103">
        <v>2.31</v>
      </c>
    </row>
    <row r="10686" spans="2:5" ht="50.1" customHeight="1">
      <c r="B10686" s="100">
        <v>6193</v>
      </c>
      <c r="C10686" s="105" t="s">
        <v>20728</v>
      </c>
      <c r="D10686" s="87" t="s">
        <v>16566</v>
      </c>
      <c r="E10686" s="103">
        <v>10.42</v>
      </c>
    </row>
    <row r="10687" spans="2:5" ht="50.1" customHeight="1">
      <c r="B10687" s="100">
        <v>10567</v>
      </c>
      <c r="C10687" s="105" t="s">
        <v>20729</v>
      </c>
      <c r="D10687" s="87" t="s">
        <v>16566</v>
      </c>
      <c r="E10687" s="103">
        <v>3.83</v>
      </c>
    </row>
    <row r="10688" spans="2:5" ht="50.1" customHeight="1">
      <c r="B10688" s="100">
        <v>6188</v>
      </c>
      <c r="C10688" s="105" t="s">
        <v>20730</v>
      </c>
      <c r="D10688" s="87" t="s">
        <v>16555</v>
      </c>
      <c r="E10688" s="103">
        <v>20.96</v>
      </c>
    </row>
    <row r="10689" spans="2:5" ht="50.1" customHeight="1">
      <c r="B10689" s="100">
        <v>6212</v>
      </c>
      <c r="C10689" s="105" t="s">
        <v>20730</v>
      </c>
      <c r="D10689" s="87" t="s">
        <v>16566</v>
      </c>
      <c r="E10689" s="103">
        <v>6.29</v>
      </c>
    </row>
    <row r="10690" spans="2:5" ht="50.1" customHeight="1">
      <c r="B10690" s="100">
        <v>6189</v>
      </c>
      <c r="C10690" s="105" t="s">
        <v>20731</v>
      </c>
      <c r="D10690" s="87" t="s">
        <v>16566</v>
      </c>
      <c r="E10690" s="103">
        <v>15.23</v>
      </c>
    </row>
    <row r="10691" spans="2:5" ht="50.1" customHeight="1">
      <c r="B10691" s="100">
        <v>6214</v>
      </c>
      <c r="C10691" s="105" t="s">
        <v>20732</v>
      </c>
      <c r="D10691" s="87" t="s">
        <v>16555</v>
      </c>
      <c r="E10691" s="103">
        <v>100.02</v>
      </c>
    </row>
    <row r="10692" spans="2:5" ht="50.1" customHeight="1">
      <c r="B10692" s="100">
        <v>36153</v>
      </c>
      <c r="C10692" s="105" t="s">
        <v>20733</v>
      </c>
      <c r="D10692" s="87" t="s">
        <v>16560</v>
      </c>
      <c r="E10692" s="103">
        <v>151.80000000000001</v>
      </c>
    </row>
    <row r="10693" spans="2:5" ht="50.1" customHeight="1">
      <c r="B10693" s="100">
        <v>10740</v>
      </c>
      <c r="C10693" s="105" t="s">
        <v>20734</v>
      </c>
      <c r="D10693" s="87" t="s">
        <v>16560</v>
      </c>
      <c r="E10693" s="103">
        <v>11276.52</v>
      </c>
    </row>
    <row r="10694" spans="2:5" ht="50.1" customHeight="1">
      <c r="B10694" s="100">
        <v>13914</v>
      </c>
      <c r="C10694" s="105" t="s">
        <v>20735</v>
      </c>
      <c r="D10694" s="87" t="s">
        <v>16560</v>
      </c>
      <c r="E10694" s="103">
        <v>815.9</v>
      </c>
    </row>
    <row r="10695" spans="2:5" ht="50.1" customHeight="1">
      <c r="B10695" s="100">
        <v>10742</v>
      </c>
      <c r="C10695" s="105" t="s">
        <v>20736</v>
      </c>
      <c r="D10695" s="87" t="s">
        <v>16560</v>
      </c>
      <c r="E10695" s="103">
        <v>1190</v>
      </c>
    </row>
    <row r="10696" spans="2:5" ht="50.1" customHeight="1">
      <c r="B10696" s="100">
        <v>38465</v>
      </c>
      <c r="C10696" s="105" t="s">
        <v>20737</v>
      </c>
      <c r="D10696" s="87" t="s">
        <v>16560</v>
      </c>
      <c r="E10696" s="103">
        <v>16.309999999999999</v>
      </c>
    </row>
    <row r="10697" spans="2:5" ht="50.1" customHeight="1">
      <c r="B10697" s="100">
        <v>7543</v>
      </c>
      <c r="C10697" s="105" t="s">
        <v>20738</v>
      </c>
      <c r="D10697" s="87" t="s">
        <v>16560</v>
      </c>
      <c r="E10697" s="103">
        <v>3.84</v>
      </c>
    </row>
    <row r="10698" spans="2:5" ht="50.1" customHeight="1">
      <c r="B10698" s="100">
        <v>13255</v>
      </c>
      <c r="C10698" s="105" t="s">
        <v>20739</v>
      </c>
      <c r="D10698" s="87" t="s">
        <v>16560</v>
      </c>
      <c r="E10698" s="103">
        <v>46.8</v>
      </c>
    </row>
    <row r="10699" spans="2:5" ht="50.1" customHeight="1">
      <c r="B10699" s="100">
        <v>39352</v>
      </c>
      <c r="C10699" s="105" t="s">
        <v>20740</v>
      </c>
      <c r="D10699" s="87" t="s">
        <v>16560</v>
      </c>
      <c r="E10699" s="103">
        <v>2.37</v>
      </c>
    </row>
    <row r="10700" spans="2:5" ht="50.1" customHeight="1">
      <c r="B10700" s="100">
        <v>39346</v>
      </c>
      <c r="C10700" s="105" t="s">
        <v>20741</v>
      </c>
      <c r="D10700" s="87" t="s">
        <v>16560</v>
      </c>
      <c r="E10700" s="103">
        <v>2.37</v>
      </c>
    </row>
    <row r="10701" spans="2:5" ht="50.1" customHeight="1">
      <c r="B10701" s="100">
        <v>39350</v>
      </c>
      <c r="C10701" s="105" t="s">
        <v>20742</v>
      </c>
      <c r="D10701" s="87" t="s">
        <v>16560</v>
      </c>
      <c r="E10701" s="103">
        <v>2.5499999999999998</v>
      </c>
    </row>
    <row r="10702" spans="2:5" ht="50.1" customHeight="1">
      <c r="B10702" s="100">
        <v>39351</v>
      </c>
      <c r="C10702" s="105" t="s">
        <v>20743</v>
      </c>
      <c r="D10702" s="87" t="s">
        <v>16560</v>
      </c>
      <c r="E10702" s="103">
        <v>2.95</v>
      </c>
    </row>
    <row r="10703" spans="2:5" ht="50.1" customHeight="1">
      <c r="B10703" s="100">
        <v>38952</v>
      </c>
      <c r="C10703" s="105" t="s">
        <v>20744</v>
      </c>
      <c r="D10703" s="87" t="s">
        <v>16560</v>
      </c>
      <c r="E10703" s="103">
        <v>2.82</v>
      </c>
    </row>
    <row r="10704" spans="2:5" ht="50.1" customHeight="1">
      <c r="B10704" s="100">
        <v>38953</v>
      </c>
      <c r="C10704" s="105" t="s">
        <v>20745</v>
      </c>
      <c r="D10704" s="87" t="s">
        <v>16560</v>
      </c>
      <c r="E10704" s="103">
        <v>4.4400000000000004</v>
      </c>
    </row>
    <row r="10705" spans="2:5" ht="50.1" customHeight="1">
      <c r="B10705" s="100">
        <v>38835</v>
      </c>
      <c r="C10705" s="105" t="s">
        <v>20746</v>
      </c>
      <c r="D10705" s="87" t="s">
        <v>16560</v>
      </c>
      <c r="E10705" s="103">
        <v>3.99</v>
      </c>
    </row>
    <row r="10706" spans="2:5" ht="50.1" customHeight="1">
      <c r="B10706" s="100">
        <v>38837</v>
      </c>
      <c r="C10706" s="105" t="s">
        <v>20747</v>
      </c>
      <c r="D10706" s="87" t="s">
        <v>16560</v>
      </c>
      <c r="E10706" s="103">
        <v>10.39</v>
      </c>
    </row>
    <row r="10707" spans="2:5" ht="50.1" customHeight="1">
      <c r="B10707" s="100">
        <v>38836</v>
      </c>
      <c r="C10707" s="105" t="s">
        <v>20748</v>
      </c>
      <c r="D10707" s="87" t="s">
        <v>16560</v>
      </c>
      <c r="E10707" s="103">
        <v>5.75</v>
      </c>
    </row>
    <row r="10708" spans="2:5" ht="50.1" customHeight="1">
      <c r="B10708" s="100">
        <v>2666</v>
      </c>
      <c r="C10708" s="105" t="s">
        <v>20749</v>
      </c>
      <c r="D10708" s="87" t="s">
        <v>16560</v>
      </c>
      <c r="E10708" s="103">
        <v>5.42</v>
      </c>
    </row>
    <row r="10709" spans="2:5" ht="50.1" customHeight="1">
      <c r="B10709" s="100">
        <v>2668</v>
      </c>
      <c r="C10709" s="105" t="s">
        <v>20750</v>
      </c>
      <c r="D10709" s="87" t="s">
        <v>16560</v>
      </c>
      <c r="E10709" s="103">
        <v>6.19</v>
      </c>
    </row>
    <row r="10710" spans="2:5" ht="50.1" customHeight="1">
      <c r="B10710" s="100">
        <v>2664</v>
      </c>
      <c r="C10710" s="105" t="s">
        <v>20751</v>
      </c>
      <c r="D10710" s="87" t="s">
        <v>16560</v>
      </c>
      <c r="E10710" s="103">
        <v>9.1300000000000008</v>
      </c>
    </row>
    <row r="10711" spans="2:5" ht="50.1" customHeight="1">
      <c r="B10711" s="100">
        <v>2662</v>
      </c>
      <c r="C10711" s="105" t="s">
        <v>20752</v>
      </c>
      <c r="D10711" s="87" t="s">
        <v>16560</v>
      </c>
      <c r="E10711" s="103">
        <v>11.2</v>
      </c>
    </row>
    <row r="10712" spans="2:5" ht="50.1" customHeight="1">
      <c r="B10712" s="100">
        <v>20964</v>
      </c>
      <c r="C10712" s="105" t="s">
        <v>20753</v>
      </c>
      <c r="D10712" s="87" t="s">
        <v>16560</v>
      </c>
      <c r="E10712" s="103">
        <v>39.04</v>
      </c>
    </row>
    <row r="10713" spans="2:5" ht="50.1" customHeight="1">
      <c r="B10713" s="100">
        <v>10905</v>
      </c>
      <c r="C10713" s="105" t="s">
        <v>20754</v>
      </c>
      <c r="D10713" s="87" t="s">
        <v>16560</v>
      </c>
      <c r="E10713" s="103">
        <v>52.38</v>
      </c>
    </row>
    <row r="10714" spans="2:5" ht="50.1" customHeight="1">
      <c r="B10714" s="100">
        <v>42703</v>
      </c>
      <c r="C10714" s="105" t="s">
        <v>20755</v>
      </c>
      <c r="D10714" s="87" t="s">
        <v>16560</v>
      </c>
      <c r="E10714" s="103">
        <v>40.270000000000003</v>
      </c>
    </row>
    <row r="10715" spans="2:5" ht="50.1" customHeight="1">
      <c r="B10715" s="100">
        <v>42704</v>
      </c>
      <c r="C10715" s="105" t="s">
        <v>20756</v>
      </c>
      <c r="D10715" s="87" t="s">
        <v>16560</v>
      </c>
      <c r="E10715" s="103">
        <v>61.82</v>
      </c>
    </row>
    <row r="10716" spans="2:5" ht="50.1" customHeight="1">
      <c r="B10716" s="100">
        <v>42705</v>
      </c>
      <c r="C10716" s="105" t="s">
        <v>20757</v>
      </c>
      <c r="D10716" s="87" t="s">
        <v>16560</v>
      </c>
      <c r="E10716" s="103">
        <v>78.88</v>
      </c>
    </row>
    <row r="10717" spans="2:5" ht="50.1" customHeight="1">
      <c r="B10717" s="100">
        <v>42706</v>
      </c>
      <c r="C10717" s="105" t="s">
        <v>20758</v>
      </c>
      <c r="D10717" s="87" t="s">
        <v>16560</v>
      </c>
      <c r="E10717" s="103">
        <v>97.69</v>
      </c>
    </row>
    <row r="10718" spans="2:5" ht="50.1" customHeight="1">
      <c r="B10718" s="100">
        <v>11289</v>
      </c>
      <c r="C10718" s="105" t="s">
        <v>20759</v>
      </c>
      <c r="D10718" s="87" t="s">
        <v>16560</v>
      </c>
      <c r="E10718" s="103">
        <v>47.75</v>
      </c>
    </row>
    <row r="10719" spans="2:5" ht="50.1" customHeight="1">
      <c r="B10719" s="100">
        <v>11241</v>
      </c>
      <c r="C10719" s="105" t="s">
        <v>20760</v>
      </c>
      <c r="D10719" s="87" t="s">
        <v>16560</v>
      </c>
      <c r="E10719" s="103">
        <v>119.37</v>
      </c>
    </row>
    <row r="10720" spans="2:5" ht="50.1" customHeight="1">
      <c r="B10720" s="100">
        <v>11301</v>
      </c>
      <c r="C10720" s="105" t="s">
        <v>20761</v>
      </c>
      <c r="D10720" s="87" t="s">
        <v>16560</v>
      </c>
      <c r="E10720" s="103">
        <v>302.70999999999998</v>
      </c>
    </row>
    <row r="10721" spans="2:5" ht="50.1" customHeight="1">
      <c r="B10721" s="100">
        <v>21090</v>
      </c>
      <c r="C10721" s="105" t="s">
        <v>20762</v>
      </c>
      <c r="D10721" s="87" t="s">
        <v>16560</v>
      </c>
      <c r="E10721" s="103">
        <v>370.93</v>
      </c>
    </row>
    <row r="10722" spans="2:5" ht="50.1" customHeight="1">
      <c r="B10722" s="100">
        <v>14112</v>
      </c>
      <c r="C10722" s="105" t="s">
        <v>20763</v>
      </c>
      <c r="D10722" s="87" t="s">
        <v>16560</v>
      </c>
      <c r="E10722" s="103">
        <v>154.76</v>
      </c>
    </row>
    <row r="10723" spans="2:5" ht="50.1" customHeight="1">
      <c r="B10723" s="100">
        <v>11315</v>
      </c>
      <c r="C10723" s="105" t="s">
        <v>20764</v>
      </c>
      <c r="D10723" s="87" t="s">
        <v>16560</v>
      </c>
      <c r="E10723" s="103">
        <v>72.48</v>
      </c>
    </row>
    <row r="10724" spans="2:5" ht="50.1" customHeight="1">
      <c r="B10724" s="100">
        <v>11292</v>
      </c>
      <c r="C10724" s="105" t="s">
        <v>20765</v>
      </c>
      <c r="D10724" s="87" t="s">
        <v>16560</v>
      </c>
      <c r="E10724" s="103">
        <v>169.68</v>
      </c>
    </row>
    <row r="10725" spans="2:5" ht="50.1" customHeight="1">
      <c r="B10725" s="100">
        <v>21071</v>
      </c>
      <c r="C10725" s="105" t="s">
        <v>20766</v>
      </c>
      <c r="D10725" s="87" t="s">
        <v>16560</v>
      </c>
      <c r="E10725" s="103">
        <v>110.85</v>
      </c>
    </row>
    <row r="10726" spans="2:5" ht="50.1" customHeight="1">
      <c r="B10726" s="100">
        <v>11293</v>
      </c>
      <c r="C10726" s="105" t="s">
        <v>20767</v>
      </c>
      <c r="D10726" s="87" t="s">
        <v>16560</v>
      </c>
      <c r="E10726" s="103">
        <v>187.59</v>
      </c>
    </row>
    <row r="10727" spans="2:5" ht="50.1" customHeight="1">
      <c r="B10727" s="100">
        <v>11316</v>
      </c>
      <c r="C10727" s="105" t="s">
        <v>20768</v>
      </c>
      <c r="D10727" s="87" t="s">
        <v>16560</v>
      </c>
      <c r="E10727" s="103">
        <v>238.75</v>
      </c>
    </row>
    <row r="10728" spans="2:5" ht="50.1" customHeight="1">
      <c r="B10728" s="100">
        <v>6243</v>
      </c>
      <c r="C10728" s="105" t="s">
        <v>20769</v>
      </c>
      <c r="D10728" s="87" t="s">
        <v>16560</v>
      </c>
      <c r="E10728" s="103">
        <v>275</v>
      </c>
    </row>
    <row r="10729" spans="2:5" ht="50.1" customHeight="1">
      <c r="B10729" s="100">
        <v>21079</v>
      </c>
      <c r="C10729" s="105" t="s">
        <v>20770</v>
      </c>
      <c r="D10729" s="87" t="s">
        <v>16560</v>
      </c>
      <c r="E10729" s="103">
        <v>327.86</v>
      </c>
    </row>
    <row r="10730" spans="2:5" ht="50.1" customHeight="1">
      <c r="B10730" s="100">
        <v>6240</v>
      </c>
      <c r="C10730" s="105" t="s">
        <v>20771</v>
      </c>
      <c r="D10730" s="87" t="s">
        <v>16560</v>
      </c>
      <c r="E10730" s="103">
        <v>364.1</v>
      </c>
    </row>
    <row r="10731" spans="2:5" ht="50.1" customHeight="1">
      <c r="B10731" s="100">
        <v>11296</v>
      </c>
      <c r="C10731" s="105" t="s">
        <v>20772</v>
      </c>
      <c r="D10731" s="87" t="s">
        <v>16560</v>
      </c>
      <c r="E10731" s="103">
        <v>1160.1099999999999</v>
      </c>
    </row>
    <row r="10732" spans="2:5" ht="50.1" customHeight="1">
      <c r="B10732" s="100">
        <v>11299</v>
      </c>
      <c r="C10732" s="105" t="s">
        <v>20773</v>
      </c>
      <c r="D10732" s="87" t="s">
        <v>16560</v>
      </c>
      <c r="E10732" s="103">
        <v>392.67</v>
      </c>
    </row>
    <row r="10733" spans="2:5" ht="50.1" customHeight="1">
      <c r="B10733" s="100">
        <v>11066</v>
      </c>
      <c r="C10733" s="105" t="s">
        <v>20774</v>
      </c>
      <c r="D10733" s="87" t="s">
        <v>16560</v>
      </c>
      <c r="E10733" s="103">
        <v>9.1999999999999993</v>
      </c>
    </row>
    <row r="10734" spans="2:5" ht="50.1" customHeight="1">
      <c r="B10734" s="100">
        <v>11065</v>
      </c>
      <c r="C10734" s="105" t="s">
        <v>20775</v>
      </c>
      <c r="D10734" s="87" t="s">
        <v>16560</v>
      </c>
      <c r="E10734" s="103">
        <v>10.55</v>
      </c>
    </row>
    <row r="10735" spans="2:5" ht="50.1" customHeight="1">
      <c r="B10735" s="100">
        <v>11688</v>
      </c>
      <c r="C10735" s="105" t="s">
        <v>20776</v>
      </c>
      <c r="D10735" s="87" t="s">
        <v>16560</v>
      </c>
      <c r="E10735" s="103">
        <v>319.06</v>
      </c>
    </row>
    <row r="10736" spans="2:5" ht="50.1" customHeight="1">
      <c r="B10736" s="100">
        <v>37736</v>
      </c>
      <c r="C10736" s="105" t="s">
        <v>20777</v>
      </c>
      <c r="D10736" s="87" t="s">
        <v>16560</v>
      </c>
      <c r="E10736" s="103">
        <v>50000</v>
      </c>
    </row>
    <row r="10737" spans="2:5" ht="50.1" customHeight="1">
      <c r="B10737" s="100">
        <v>37739</v>
      </c>
      <c r="C10737" s="105" t="s">
        <v>20778</v>
      </c>
      <c r="D10737" s="87" t="s">
        <v>16560</v>
      </c>
      <c r="E10737" s="103">
        <v>61538.46</v>
      </c>
    </row>
    <row r="10738" spans="2:5" ht="50.1" customHeight="1">
      <c r="B10738" s="100">
        <v>37740</v>
      </c>
      <c r="C10738" s="105" t="s">
        <v>20779</v>
      </c>
      <c r="D10738" s="87" t="s">
        <v>16560</v>
      </c>
      <c r="E10738" s="103">
        <v>35117.050000000003</v>
      </c>
    </row>
    <row r="10739" spans="2:5" ht="50.1" customHeight="1">
      <c r="B10739" s="100">
        <v>37738</v>
      </c>
      <c r="C10739" s="105" t="s">
        <v>20780</v>
      </c>
      <c r="D10739" s="87" t="s">
        <v>16560</v>
      </c>
      <c r="E10739" s="103">
        <v>41722.410000000003</v>
      </c>
    </row>
    <row r="10740" spans="2:5" ht="50.1" customHeight="1">
      <c r="B10740" s="100">
        <v>37737</v>
      </c>
      <c r="C10740" s="105" t="s">
        <v>20781</v>
      </c>
      <c r="D10740" s="87" t="s">
        <v>16560</v>
      </c>
      <c r="E10740" s="103">
        <v>33193.980000000003</v>
      </c>
    </row>
    <row r="10741" spans="2:5" ht="50.1" customHeight="1">
      <c r="B10741" s="100">
        <v>25014</v>
      </c>
      <c r="C10741" s="105" t="s">
        <v>20782</v>
      </c>
      <c r="D10741" s="87" t="s">
        <v>16560</v>
      </c>
      <c r="E10741" s="103">
        <v>69523.41</v>
      </c>
    </row>
    <row r="10742" spans="2:5" ht="50.1" customHeight="1">
      <c r="B10742" s="100">
        <v>25013</v>
      </c>
      <c r="C10742" s="105" t="s">
        <v>20783</v>
      </c>
      <c r="D10742" s="87" t="s">
        <v>16560</v>
      </c>
      <c r="E10742" s="103">
        <v>72867.89</v>
      </c>
    </row>
    <row r="10743" spans="2:5" ht="50.1" customHeight="1">
      <c r="B10743" s="100">
        <v>14405</v>
      </c>
      <c r="C10743" s="105" t="s">
        <v>20784</v>
      </c>
      <c r="D10743" s="87" t="s">
        <v>16560</v>
      </c>
      <c r="E10743" s="103">
        <v>85535.11</v>
      </c>
    </row>
    <row r="10744" spans="2:5" ht="50.1" customHeight="1">
      <c r="B10744" s="100">
        <v>6253</v>
      </c>
      <c r="C10744" s="105" t="s">
        <v>20785</v>
      </c>
      <c r="D10744" s="87" t="s">
        <v>16560</v>
      </c>
      <c r="E10744" s="103">
        <v>65</v>
      </c>
    </row>
    <row r="10745" spans="2:5" ht="50.1" customHeight="1">
      <c r="B10745" s="100">
        <v>36790</v>
      </c>
      <c r="C10745" s="105" t="s">
        <v>20786</v>
      </c>
      <c r="D10745" s="87" t="s">
        <v>16560</v>
      </c>
      <c r="E10745" s="103">
        <v>193.97</v>
      </c>
    </row>
    <row r="10746" spans="2:5" ht="50.1" customHeight="1">
      <c r="B10746" s="100">
        <v>20271</v>
      </c>
      <c r="C10746" s="105" t="s">
        <v>20787</v>
      </c>
      <c r="D10746" s="87" t="s">
        <v>16560</v>
      </c>
      <c r="E10746" s="103">
        <v>501.67</v>
      </c>
    </row>
    <row r="10747" spans="2:5" ht="50.1" customHeight="1">
      <c r="B10747" s="100">
        <v>10423</v>
      </c>
      <c r="C10747" s="105" t="s">
        <v>20788</v>
      </c>
      <c r="D10747" s="87" t="s">
        <v>16560</v>
      </c>
      <c r="E10747" s="103">
        <v>311.14999999999998</v>
      </c>
    </row>
    <row r="10748" spans="2:5" ht="50.1" customHeight="1">
      <c r="B10748" s="100">
        <v>37589</v>
      </c>
      <c r="C10748" s="105" t="s">
        <v>20789</v>
      </c>
      <c r="D10748" s="87" t="s">
        <v>16560</v>
      </c>
      <c r="E10748" s="103">
        <v>237.66</v>
      </c>
    </row>
    <row r="10749" spans="2:5" ht="50.1" customHeight="1">
      <c r="B10749" s="100">
        <v>11690</v>
      </c>
      <c r="C10749" s="105" t="s">
        <v>20790</v>
      </c>
      <c r="D10749" s="87" t="s">
        <v>16560</v>
      </c>
      <c r="E10749" s="103">
        <v>126.25</v>
      </c>
    </row>
    <row r="10750" spans="2:5" ht="50.1" customHeight="1">
      <c r="B10750" s="100">
        <v>20234</v>
      </c>
      <c r="C10750" s="105" t="s">
        <v>20791</v>
      </c>
      <c r="D10750" s="87" t="s">
        <v>16560</v>
      </c>
      <c r="E10750" s="103">
        <v>159.77000000000001</v>
      </c>
    </row>
    <row r="10751" spans="2:5" ht="50.1" customHeight="1">
      <c r="B10751" s="100">
        <v>4763</v>
      </c>
      <c r="C10751" s="105" t="s">
        <v>20792</v>
      </c>
      <c r="D10751" s="87" t="s">
        <v>16557</v>
      </c>
      <c r="E10751" s="103">
        <v>17.8</v>
      </c>
    </row>
    <row r="10752" spans="2:5" ht="50.1" customHeight="1">
      <c r="B10752" s="100">
        <v>41070</v>
      </c>
      <c r="C10752" s="105" t="s">
        <v>20793</v>
      </c>
      <c r="D10752" s="87" t="s">
        <v>16746</v>
      </c>
      <c r="E10752" s="103">
        <v>3151.89</v>
      </c>
    </row>
    <row r="10753" spans="2:5" ht="50.1" customHeight="1">
      <c r="B10753" s="100">
        <v>14583</v>
      </c>
      <c r="C10753" s="105" t="s">
        <v>20794</v>
      </c>
      <c r="D10753" s="87" t="s">
        <v>16742</v>
      </c>
      <c r="E10753" s="103">
        <v>11.73</v>
      </c>
    </row>
    <row r="10754" spans="2:5" ht="50.1" customHeight="1">
      <c r="B10754" s="100">
        <v>11457</v>
      </c>
      <c r="C10754" s="105" t="s">
        <v>20795</v>
      </c>
      <c r="D10754" s="87" t="s">
        <v>16560</v>
      </c>
      <c r="E10754" s="103">
        <v>22.52</v>
      </c>
    </row>
    <row r="10755" spans="2:5" ht="50.1" customHeight="1">
      <c r="B10755" s="100">
        <v>21121</v>
      </c>
      <c r="C10755" s="105" t="s">
        <v>20796</v>
      </c>
      <c r="D10755" s="87" t="s">
        <v>16560</v>
      </c>
      <c r="E10755" s="103">
        <v>2.02</v>
      </c>
    </row>
    <row r="10756" spans="2:5" ht="50.1" customHeight="1">
      <c r="B10756" s="100">
        <v>38010</v>
      </c>
      <c r="C10756" s="105" t="s">
        <v>20797</v>
      </c>
      <c r="D10756" s="87" t="s">
        <v>16560</v>
      </c>
      <c r="E10756" s="103">
        <v>3.3</v>
      </c>
    </row>
    <row r="10757" spans="2:5" ht="50.1" customHeight="1">
      <c r="B10757" s="100">
        <v>38011</v>
      </c>
      <c r="C10757" s="105" t="s">
        <v>20798</v>
      </c>
      <c r="D10757" s="87" t="s">
        <v>16560</v>
      </c>
      <c r="E10757" s="103">
        <v>6.09</v>
      </c>
    </row>
    <row r="10758" spans="2:5" ht="50.1" customHeight="1">
      <c r="B10758" s="100">
        <v>38012</v>
      </c>
      <c r="C10758" s="105" t="s">
        <v>20799</v>
      </c>
      <c r="D10758" s="87" t="s">
        <v>16560</v>
      </c>
      <c r="E10758" s="103">
        <v>20.81</v>
      </c>
    </row>
    <row r="10759" spans="2:5" ht="50.1" customHeight="1">
      <c r="B10759" s="100">
        <v>38013</v>
      </c>
      <c r="C10759" s="105" t="s">
        <v>20800</v>
      </c>
      <c r="D10759" s="87" t="s">
        <v>16560</v>
      </c>
      <c r="E10759" s="103">
        <v>27.02</v>
      </c>
    </row>
    <row r="10760" spans="2:5" ht="50.1" customHeight="1">
      <c r="B10760" s="100">
        <v>38014</v>
      </c>
      <c r="C10760" s="105" t="s">
        <v>20801</v>
      </c>
      <c r="D10760" s="87" t="s">
        <v>16560</v>
      </c>
      <c r="E10760" s="103">
        <v>43.97</v>
      </c>
    </row>
    <row r="10761" spans="2:5" ht="50.1" customHeight="1">
      <c r="B10761" s="100">
        <v>38015</v>
      </c>
      <c r="C10761" s="105" t="s">
        <v>20802</v>
      </c>
      <c r="D10761" s="87" t="s">
        <v>16560</v>
      </c>
      <c r="E10761" s="103">
        <v>106.17</v>
      </c>
    </row>
    <row r="10762" spans="2:5" ht="50.1" customHeight="1">
      <c r="B10762" s="100">
        <v>38016</v>
      </c>
      <c r="C10762" s="105" t="s">
        <v>20803</v>
      </c>
      <c r="D10762" s="87" t="s">
        <v>16560</v>
      </c>
      <c r="E10762" s="103">
        <v>129.18</v>
      </c>
    </row>
    <row r="10763" spans="2:5" ht="50.1" customHeight="1">
      <c r="B10763" s="100">
        <v>12741</v>
      </c>
      <c r="C10763" s="105" t="s">
        <v>20804</v>
      </c>
      <c r="D10763" s="87" t="s">
        <v>16560</v>
      </c>
      <c r="E10763" s="103">
        <v>802.19</v>
      </c>
    </row>
    <row r="10764" spans="2:5" ht="50.1" customHeight="1">
      <c r="B10764" s="100">
        <v>12733</v>
      </c>
      <c r="C10764" s="105" t="s">
        <v>20805</v>
      </c>
      <c r="D10764" s="87" t="s">
        <v>16560</v>
      </c>
      <c r="E10764" s="103">
        <v>4.03</v>
      </c>
    </row>
    <row r="10765" spans="2:5" ht="50.1" customHeight="1">
      <c r="B10765" s="100">
        <v>12734</v>
      </c>
      <c r="C10765" s="105" t="s">
        <v>20806</v>
      </c>
      <c r="D10765" s="87" t="s">
        <v>16560</v>
      </c>
      <c r="E10765" s="103">
        <v>8.6</v>
      </c>
    </row>
    <row r="10766" spans="2:5" ht="50.1" customHeight="1">
      <c r="B10766" s="100">
        <v>12735</v>
      </c>
      <c r="C10766" s="105" t="s">
        <v>20807</v>
      </c>
      <c r="D10766" s="87" t="s">
        <v>16560</v>
      </c>
      <c r="E10766" s="103">
        <v>14.15</v>
      </c>
    </row>
    <row r="10767" spans="2:5" ht="50.1" customHeight="1">
      <c r="B10767" s="100">
        <v>12736</v>
      </c>
      <c r="C10767" s="105" t="s">
        <v>20808</v>
      </c>
      <c r="D10767" s="87" t="s">
        <v>16560</v>
      </c>
      <c r="E10767" s="103">
        <v>32.35</v>
      </c>
    </row>
    <row r="10768" spans="2:5" ht="50.1" customHeight="1">
      <c r="B10768" s="100">
        <v>12737</v>
      </c>
      <c r="C10768" s="105" t="s">
        <v>20809</v>
      </c>
      <c r="D10768" s="87" t="s">
        <v>16560</v>
      </c>
      <c r="E10768" s="103">
        <v>41.68</v>
      </c>
    </row>
    <row r="10769" spans="2:5" ht="50.1" customHeight="1">
      <c r="B10769" s="100">
        <v>12738</v>
      </c>
      <c r="C10769" s="105" t="s">
        <v>20810</v>
      </c>
      <c r="D10769" s="87" t="s">
        <v>16560</v>
      </c>
      <c r="E10769" s="103">
        <v>82.38</v>
      </c>
    </row>
    <row r="10770" spans="2:5" ht="50.1" customHeight="1">
      <c r="B10770" s="100">
        <v>12739</v>
      </c>
      <c r="C10770" s="105" t="s">
        <v>20811</v>
      </c>
      <c r="D10770" s="87" t="s">
        <v>16560</v>
      </c>
      <c r="E10770" s="103">
        <v>234.5</v>
      </c>
    </row>
    <row r="10771" spans="2:5" ht="50.1" customHeight="1">
      <c r="B10771" s="100">
        <v>12740</v>
      </c>
      <c r="C10771" s="105" t="s">
        <v>20812</v>
      </c>
      <c r="D10771" s="87" t="s">
        <v>16560</v>
      </c>
      <c r="E10771" s="103">
        <v>366.89</v>
      </c>
    </row>
    <row r="10772" spans="2:5" ht="50.1" customHeight="1">
      <c r="B10772" s="100">
        <v>6297</v>
      </c>
      <c r="C10772" s="105" t="s">
        <v>20813</v>
      </c>
      <c r="D10772" s="87" t="s">
        <v>16560</v>
      </c>
      <c r="E10772" s="103">
        <v>25.7</v>
      </c>
    </row>
    <row r="10773" spans="2:5" ht="50.1" customHeight="1">
      <c r="B10773" s="100">
        <v>6296</v>
      </c>
      <c r="C10773" s="105" t="s">
        <v>20814</v>
      </c>
      <c r="D10773" s="87" t="s">
        <v>16560</v>
      </c>
      <c r="E10773" s="103">
        <v>20.28</v>
      </c>
    </row>
    <row r="10774" spans="2:5" ht="50.1" customHeight="1">
      <c r="B10774" s="100">
        <v>6294</v>
      </c>
      <c r="C10774" s="105" t="s">
        <v>20815</v>
      </c>
      <c r="D10774" s="87" t="s">
        <v>16560</v>
      </c>
      <c r="E10774" s="103">
        <v>5.78</v>
      </c>
    </row>
    <row r="10775" spans="2:5" ht="50.1" customHeight="1">
      <c r="B10775" s="100">
        <v>6323</v>
      </c>
      <c r="C10775" s="105" t="s">
        <v>20816</v>
      </c>
      <c r="D10775" s="87" t="s">
        <v>16560</v>
      </c>
      <c r="E10775" s="103">
        <v>13.25</v>
      </c>
    </row>
    <row r="10776" spans="2:5" ht="50.1" customHeight="1">
      <c r="B10776" s="100">
        <v>6299</v>
      </c>
      <c r="C10776" s="105" t="s">
        <v>20817</v>
      </c>
      <c r="D10776" s="87" t="s">
        <v>16560</v>
      </c>
      <c r="E10776" s="103">
        <v>77.290000000000006</v>
      </c>
    </row>
    <row r="10777" spans="2:5" ht="50.1" customHeight="1">
      <c r="B10777" s="100">
        <v>6298</v>
      </c>
      <c r="C10777" s="105" t="s">
        <v>20818</v>
      </c>
      <c r="D10777" s="87" t="s">
        <v>16560</v>
      </c>
      <c r="E10777" s="103">
        <v>40.71</v>
      </c>
    </row>
    <row r="10778" spans="2:5" ht="50.1" customHeight="1">
      <c r="B10778" s="100">
        <v>6295</v>
      </c>
      <c r="C10778" s="105" t="s">
        <v>20819</v>
      </c>
      <c r="D10778" s="87" t="s">
        <v>16560</v>
      </c>
      <c r="E10778" s="103">
        <v>8.23</v>
      </c>
    </row>
    <row r="10779" spans="2:5" ht="50.1" customHeight="1">
      <c r="B10779" s="100">
        <v>6322</v>
      </c>
      <c r="C10779" s="105" t="s">
        <v>20820</v>
      </c>
      <c r="D10779" s="87" t="s">
        <v>16560</v>
      </c>
      <c r="E10779" s="103">
        <v>103.52</v>
      </c>
    </row>
    <row r="10780" spans="2:5" ht="50.1" customHeight="1">
      <c r="B10780" s="100">
        <v>6300</v>
      </c>
      <c r="C10780" s="105" t="s">
        <v>20821</v>
      </c>
      <c r="D10780" s="87" t="s">
        <v>16560</v>
      </c>
      <c r="E10780" s="103">
        <v>190.86</v>
      </c>
    </row>
    <row r="10781" spans="2:5" ht="50.1" customHeight="1">
      <c r="B10781" s="100">
        <v>6321</v>
      </c>
      <c r="C10781" s="105" t="s">
        <v>20822</v>
      </c>
      <c r="D10781" s="87" t="s">
        <v>16560</v>
      </c>
      <c r="E10781" s="103">
        <v>272.64</v>
      </c>
    </row>
    <row r="10782" spans="2:5" ht="50.1" customHeight="1">
      <c r="B10782" s="100">
        <v>6301</v>
      </c>
      <c r="C10782" s="105" t="s">
        <v>20823</v>
      </c>
      <c r="D10782" s="87" t="s">
        <v>16560</v>
      </c>
      <c r="E10782" s="103">
        <v>639.04</v>
      </c>
    </row>
    <row r="10783" spans="2:5" ht="50.1" customHeight="1">
      <c r="B10783" s="100">
        <v>7105</v>
      </c>
      <c r="C10783" s="105" t="s">
        <v>20824</v>
      </c>
      <c r="D10783" s="87" t="s">
        <v>16560</v>
      </c>
      <c r="E10783" s="103">
        <v>22.5</v>
      </c>
    </row>
    <row r="10784" spans="2:5" ht="50.1" customHeight="1">
      <c r="B10784" s="100">
        <v>20183</v>
      </c>
      <c r="C10784" s="105" t="s">
        <v>20825</v>
      </c>
      <c r="D10784" s="87" t="s">
        <v>16560</v>
      </c>
      <c r="E10784" s="103">
        <v>29.62</v>
      </c>
    </row>
    <row r="10785" spans="2:5" ht="50.1" customHeight="1">
      <c r="B10785" s="100">
        <v>38448</v>
      </c>
      <c r="C10785" s="105" t="s">
        <v>20826</v>
      </c>
      <c r="D10785" s="87" t="s">
        <v>16560</v>
      </c>
      <c r="E10785" s="103">
        <v>139.19999999999999</v>
      </c>
    </row>
    <row r="10786" spans="2:5" ht="50.1" customHeight="1">
      <c r="B10786" s="100">
        <v>20182</v>
      </c>
      <c r="C10786" s="105" t="s">
        <v>20827</v>
      </c>
      <c r="D10786" s="87" t="s">
        <v>16560</v>
      </c>
      <c r="E10786" s="103">
        <v>16.91</v>
      </c>
    </row>
    <row r="10787" spans="2:5" ht="50.1" customHeight="1">
      <c r="B10787" s="100">
        <v>7119</v>
      </c>
      <c r="C10787" s="105" t="s">
        <v>20828</v>
      </c>
      <c r="D10787" s="87" t="s">
        <v>16560</v>
      </c>
      <c r="E10787" s="103">
        <v>6.14</v>
      </c>
    </row>
    <row r="10788" spans="2:5" ht="50.1" customHeight="1">
      <c r="B10788" s="100">
        <v>7120</v>
      </c>
      <c r="C10788" s="105" t="s">
        <v>20829</v>
      </c>
      <c r="D10788" s="87" t="s">
        <v>16560</v>
      </c>
      <c r="E10788" s="103">
        <v>4.21</v>
      </c>
    </row>
    <row r="10789" spans="2:5" ht="50.1" customHeight="1">
      <c r="B10789" s="100">
        <v>6319</v>
      </c>
      <c r="C10789" s="105" t="s">
        <v>20830</v>
      </c>
      <c r="D10789" s="87" t="s">
        <v>16560</v>
      </c>
      <c r="E10789" s="103">
        <v>30.19</v>
      </c>
    </row>
    <row r="10790" spans="2:5" ht="50.1" customHeight="1">
      <c r="B10790" s="100">
        <v>6304</v>
      </c>
      <c r="C10790" s="105" t="s">
        <v>20831</v>
      </c>
      <c r="D10790" s="87" t="s">
        <v>16560</v>
      </c>
      <c r="E10790" s="103">
        <v>30.19</v>
      </c>
    </row>
    <row r="10791" spans="2:5" ht="50.1" customHeight="1">
      <c r="B10791" s="100">
        <v>21116</v>
      </c>
      <c r="C10791" s="105" t="s">
        <v>20832</v>
      </c>
      <c r="D10791" s="87" t="s">
        <v>16560</v>
      </c>
      <c r="E10791" s="103">
        <v>22.86</v>
      </c>
    </row>
    <row r="10792" spans="2:5" ht="50.1" customHeight="1">
      <c r="B10792" s="100">
        <v>6320</v>
      </c>
      <c r="C10792" s="105" t="s">
        <v>20833</v>
      </c>
      <c r="D10792" s="87" t="s">
        <v>16560</v>
      </c>
      <c r="E10792" s="103">
        <v>15.55</v>
      </c>
    </row>
    <row r="10793" spans="2:5" ht="50.1" customHeight="1">
      <c r="B10793" s="100">
        <v>6303</v>
      </c>
      <c r="C10793" s="105" t="s">
        <v>20834</v>
      </c>
      <c r="D10793" s="87" t="s">
        <v>16560</v>
      </c>
      <c r="E10793" s="103">
        <v>15.55</v>
      </c>
    </row>
    <row r="10794" spans="2:5" ht="50.1" customHeight="1">
      <c r="B10794" s="100">
        <v>6308</v>
      </c>
      <c r="C10794" s="105" t="s">
        <v>20835</v>
      </c>
      <c r="D10794" s="87" t="s">
        <v>16560</v>
      </c>
      <c r="E10794" s="103">
        <v>83.54</v>
      </c>
    </row>
    <row r="10795" spans="2:5" ht="50.1" customHeight="1">
      <c r="B10795" s="100">
        <v>6317</v>
      </c>
      <c r="C10795" s="105" t="s">
        <v>20836</v>
      </c>
      <c r="D10795" s="87" t="s">
        <v>16560</v>
      </c>
      <c r="E10795" s="103">
        <v>83.54</v>
      </c>
    </row>
    <row r="10796" spans="2:5" ht="50.1" customHeight="1">
      <c r="B10796" s="100">
        <v>6307</v>
      </c>
      <c r="C10796" s="105" t="s">
        <v>20837</v>
      </c>
      <c r="D10796" s="87" t="s">
        <v>16560</v>
      </c>
      <c r="E10796" s="103">
        <v>83.54</v>
      </c>
    </row>
    <row r="10797" spans="2:5" ht="50.1" customHeight="1">
      <c r="B10797" s="100">
        <v>6309</v>
      </c>
      <c r="C10797" s="105" t="s">
        <v>20838</v>
      </c>
      <c r="D10797" s="87" t="s">
        <v>16560</v>
      </c>
      <c r="E10797" s="103">
        <v>85.97</v>
      </c>
    </row>
    <row r="10798" spans="2:5" ht="50.1" customHeight="1">
      <c r="B10798" s="100">
        <v>6318</v>
      </c>
      <c r="C10798" s="105" t="s">
        <v>20839</v>
      </c>
      <c r="D10798" s="87" t="s">
        <v>16560</v>
      </c>
      <c r="E10798" s="103">
        <v>45.06</v>
      </c>
    </row>
    <row r="10799" spans="2:5" ht="50.1" customHeight="1">
      <c r="B10799" s="100">
        <v>6306</v>
      </c>
      <c r="C10799" s="105" t="s">
        <v>20840</v>
      </c>
      <c r="D10799" s="87" t="s">
        <v>16560</v>
      </c>
      <c r="E10799" s="103">
        <v>45.06</v>
      </c>
    </row>
    <row r="10800" spans="2:5" ht="50.1" customHeight="1">
      <c r="B10800" s="100">
        <v>6305</v>
      </c>
      <c r="C10800" s="105" t="s">
        <v>20841</v>
      </c>
      <c r="D10800" s="87" t="s">
        <v>16560</v>
      </c>
      <c r="E10800" s="103">
        <v>45.06</v>
      </c>
    </row>
    <row r="10801" spans="2:5" ht="50.1" customHeight="1">
      <c r="B10801" s="100">
        <v>6302</v>
      </c>
      <c r="C10801" s="105" t="s">
        <v>20842</v>
      </c>
      <c r="D10801" s="87" t="s">
        <v>16560</v>
      </c>
      <c r="E10801" s="103">
        <v>9.56</v>
      </c>
    </row>
    <row r="10802" spans="2:5" ht="50.1" customHeight="1">
      <c r="B10802" s="100">
        <v>6312</v>
      </c>
      <c r="C10802" s="105" t="s">
        <v>20843</v>
      </c>
      <c r="D10802" s="87" t="s">
        <v>16560</v>
      </c>
      <c r="E10802" s="103">
        <v>120.17</v>
      </c>
    </row>
    <row r="10803" spans="2:5" ht="50.1" customHeight="1">
      <c r="B10803" s="100">
        <v>6311</v>
      </c>
      <c r="C10803" s="105" t="s">
        <v>20844</v>
      </c>
      <c r="D10803" s="87" t="s">
        <v>16560</v>
      </c>
      <c r="E10803" s="103">
        <v>120.17</v>
      </c>
    </row>
    <row r="10804" spans="2:5" ht="50.1" customHeight="1">
      <c r="B10804" s="100">
        <v>6310</v>
      </c>
      <c r="C10804" s="105" t="s">
        <v>20845</v>
      </c>
      <c r="D10804" s="87" t="s">
        <v>16560</v>
      </c>
      <c r="E10804" s="103">
        <v>120.17</v>
      </c>
    </row>
    <row r="10805" spans="2:5" ht="50.1" customHeight="1">
      <c r="B10805" s="100">
        <v>6314</v>
      </c>
      <c r="C10805" s="105" t="s">
        <v>20846</v>
      </c>
      <c r="D10805" s="87" t="s">
        <v>16560</v>
      </c>
      <c r="E10805" s="103">
        <v>120.17</v>
      </c>
    </row>
    <row r="10806" spans="2:5" ht="50.1" customHeight="1">
      <c r="B10806" s="100">
        <v>6313</v>
      </c>
      <c r="C10806" s="105" t="s">
        <v>20847</v>
      </c>
      <c r="D10806" s="87" t="s">
        <v>16560</v>
      </c>
      <c r="E10806" s="103">
        <v>120.17</v>
      </c>
    </row>
    <row r="10807" spans="2:5" ht="50.1" customHeight="1">
      <c r="B10807" s="100">
        <v>6315</v>
      </c>
      <c r="C10807" s="105" t="s">
        <v>20848</v>
      </c>
      <c r="D10807" s="87" t="s">
        <v>16560</v>
      </c>
      <c r="E10807" s="103">
        <v>227.54</v>
      </c>
    </row>
    <row r="10808" spans="2:5" ht="50.1" customHeight="1">
      <c r="B10808" s="100">
        <v>6316</v>
      </c>
      <c r="C10808" s="105" t="s">
        <v>20849</v>
      </c>
      <c r="D10808" s="87" t="s">
        <v>16560</v>
      </c>
      <c r="E10808" s="103">
        <v>227.54</v>
      </c>
    </row>
    <row r="10809" spans="2:5" ht="50.1" customHeight="1">
      <c r="B10809" s="100">
        <v>38878</v>
      </c>
      <c r="C10809" s="105" t="s">
        <v>20850</v>
      </c>
      <c r="D10809" s="87" t="s">
        <v>16560</v>
      </c>
      <c r="E10809" s="103">
        <v>14.61</v>
      </c>
    </row>
    <row r="10810" spans="2:5" ht="50.1" customHeight="1">
      <c r="B10810" s="100">
        <v>38879</v>
      </c>
      <c r="C10810" s="105" t="s">
        <v>20851</v>
      </c>
      <c r="D10810" s="87" t="s">
        <v>16560</v>
      </c>
      <c r="E10810" s="103">
        <v>27.39</v>
      </c>
    </row>
    <row r="10811" spans="2:5" ht="50.1" customHeight="1">
      <c r="B10811" s="100">
        <v>38881</v>
      </c>
      <c r="C10811" s="105" t="s">
        <v>20852</v>
      </c>
      <c r="D10811" s="87" t="s">
        <v>16560</v>
      </c>
      <c r="E10811" s="103">
        <v>14.33</v>
      </c>
    </row>
    <row r="10812" spans="2:5" ht="50.1" customHeight="1">
      <c r="B10812" s="100">
        <v>38880</v>
      </c>
      <c r="C10812" s="105" t="s">
        <v>20853</v>
      </c>
      <c r="D10812" s="87" t="s">
        <v>16560</v>
      </c>
      <c r="E10812" s="103">
        <v>15.02</v>
      </c>
    </row>
    <row r="10813" spans="2:5" ht="50.1" customHeight="1">
      <c r="B10813" s="100">
        <v>38882</v>
      </c>
      <c r="C10813" s="105" t="s">
        <v>20854</v>
      </c>
      <c r="D10813" s="87" t="s">
        <v>16560</v>
      </c>
      <c r="E10813" s="103">
        <v>15.55</v>
      </c>
    </row>
    <row r="10814" spans="2:5" ht="50.1" customHeight="1">
      <c r="B10814" s="100">
        <v>38883</v>
      </c>
      <c r="C10814" s="105" t="s">
        <v>20855</v>
      </c>
      <c r="D10814" s="87" t="s">
        <v>16560</v>
      </c>
      <c r="E10814" s="103">
        <v>23.01</v>
      </c>
    </row>
    <row r="10815" spans="2:5" ht="50.1" customHeight="1">
      <c r="B10815" s="100">
        <v>38884</v>
      </c>
      <c r="C10815" s="105" t="s">
        <v>20856</v>
      </c>
      <c r="D10815" s="87" t="s">
        <v>16560</v>
      </c>
      <c r="E10815" s="103">
        <v>24.97</v>
      </c>
    </row>
    <row r="10816" spans="2:5" ht="50.1" customHeight="1">
      <c r="B10816" s="100">
        <v>38885</v>
      </c>
      <c r="C10816" s="105" t="s">
        <v>20857</v>
      </c>
      <c r="D10816" s="87" t="s">
        <v>16560</v>
      </c>
      <c r="E10816" s="103">
        <v>24.16</v>
      </c>
    </row>
    <row r="10817" spans="2:5" ht="50.1" customHeight="1">
      <c r="B10817" s="100">
        <v>38886</v>
      </c>
      <c r="C10817" s="105" t="s">
        <v>20858</v>
      </c>
      <c r="D10817" s="87" t="s">
        <v>16560</v>
      </c>
      <c r="E10817" s="103">
        <v>26.07</v>
      </c>
    </row>
    <row r="10818" spans="2:5" ht="50.1" customHeight="1">
      <c r="B10818" s="100">
        <v>38887</v>
      </c>
      <c r="C10818" s="105" t="s">
        <v>20859</v>
      </c>
      <c r="D10818" s="87" t="s">
        <v>16560</v>
      </c>
      <c r="E10818" s="103">
        <v>23.42</v>
      </c>
    </row>
    <row r="10819" spans="2:5" ht="50.1" customHeight="1">
      <c r="B10819" s="100">
        <v>38888</v>
      </c>
      <c r="C10819" s="105" t="s">
        <v>20860</v>
      </c>
      <c r="D10819" s="87" t="s">
        <v>16560</v>
      </c>
      <c r="E10819" s="103">
        <v>27.84</v>
      </c>
    </row>
    <row r="10820" spans="2:5" ht="50.1" customHeight="1">
      <c r="B10820" s="100">
        <v>38890</v>
      </c>
      <c r="C10820" s="105" t="s">
        <v>20861</v>
      </c>
      <c r="D10820" s="87" t="s">
        <v>16560</v>
      </c>
      <c r="E10820" s="103">
        <v>41.38</v>
      </c>
    </row>
    <row r="10821" spans="2:5" ht="50.1" customHeight="1">
      <c r="B10821" s="100">
        <v>38893</v>
      </c>
      <c r="C10821" s="105" t="s">
        <v>20862</v>
      </c>
      <c r="D10821" s="87" t="s">
        <v>16560</v>
      </c>
      <c r="E10821" s="103">
        <v>33.28</v>
      </c>
    </row>
    <row r="10822" spans="2:5" ht="50.1" customHeight="1">
      <c r="B10822" s="100">
        <v>38894</v>
      </c>
      <c r="C10822" s="105" t="s">
        <v>20863</v>
      </c>
      <c r="D10822" s="87" t="s">
        <v>16560</v>
      </c>
      <c r="E10822" s="103">
        <v>42.27</v>
      </c>
    </row>
    <row r="10823" spans="2:5" ht="50.1" customHeight="1">
      <c r="B10823" s="100">
        <v>38896</v>
      </c>
      <c r="C10823" s="105" t="s">
        <v>20864</v>
      </c>
      <c r="D10823" s="87" t="s">
        <v>16560</v>
      </c>
      <c r="E10823" s="103">
        <v>43.1</v>
      </c>
    </row>
    <row r="10824" spans="2:5" ht="50.1" customHeight="1">
      <c r="B10824" s="100">
        <v>39324</v>
      </c>
      <c r="C10824" s="105" t="s">
        <v>20865</v>
      </c>
      <c r="D10824" s="87" t="s">
        <v>16560</v>
      </c>
      <c r="E10824" s="103">
        <v>4.47</v>
      </c>
    </row>
    <row r="10825" spans="2:5" ht="50.1" customHeight="1">
      <c r="B10825" s="100">
        <v>39325</v>
      </c>
      <c r="C10825" s="105" t="s">
        <v>20866</v>
      </c>
      <c r="D10825" s="87" t="s">
        <v>16560</v>
      </c>
      <c r="E10825" s="103">
        <v>6.77</v>
      </c>
    </row>
    <row r="10826" spans="2:5" ht="50.1" customHeight="1">
      <c r="B10826" s="100">
        <v>39326</v>
      </c>
      <c r="C10826" s="105" t="s">
        <v>20867</v>
      </c>
      <c r="D10826" s="87" t="s">
        <v>16560</v>
      </c>
      <c r="E10826" s="103">
        <v>17.440000000000001</v>
      </c>
    </row>
    <row r="10827" spans="2:5" ht="50.1" customHeight="1">
      <c r="B10827" s="100">
        <v>39327</v>
      </c>
      <c r="C10827" s="105" t="s">
        <v>20868</v>
      </c>
      <c r="D10827" s="87" t="s">
        <v>16560</v>
      </c>
      <c r="E10827" s="103">
        <v>26.42</v>
      </c>
    </row>
    <row r="10828" spans="2:5" ht="50.1" customHeight="1">
      <c r="B10828" s="100">
        <v>20176</v>
      </c>
      <c r="C10828" s="105" t="s">
        <v>20869</v>
      </c>
      <c r="D10828" s="87" t="s">
        <v>16560</v>
      </c>
      <c r="E10828" s="103">
        <v>25.53</v>
      </c>
    </row>
    <row r="10829" spans="2:5" ht="50.1" customHeight="1">
      <c r="B10829" s="100">
        <v>11378</v>
      </c>
      <c r="C10829" s="105" t="s">
        <v>20870</v>
      </c>
      <c r="D10829" s="87" t="s">
        <v>16560</v>
      </c>
      <c r="E10829" s="103">
        <v>68.2</v>
      </c>
    </row>
    <row r="10830" spans="2:5" ht="50.1" customHeight="1">
      <c r="B10830" s="100">
        <v>11379</v>
      </c>
      <c r="C10830" s="105" t="s">
        <v>20871</v>
      </c>
      <c r="D10830" s="87" t="s">
        <v>16560</v>
      </c>
      <c r="E10830" s="103">
        <v>57.63</v>
      </c>
    </row>
    <row r="10831" spans="2:5" ht="50.1" customHeight="1">
      <c r="B10831" s="100">
        <v>11493</v>
      </c>
      <c r="C10831" s="105" t="s">
        <v>20872</v>
      </c>
      <c r="D10831" s="87" t="s">
        <v>16560</v>
      </c>
      <c r="E10831" s="103">
        <v>33.24</v>
      </c>
    </row>
    <row r="10832" spans="2:5" ht="50.1" customHeight="1">
      <c r="B10832" s="100">
        <v>42717</v>
      </c>
      <c r="C10832" s="105" t="s">
        <v>20873</v>
      </c>
      <c r="D10832" s="87" t="s">
        <v>16560</v>
      </c>
      <c r="E10832" s="103">
        <v>239.68</v>
      </c>
    </row>
    <row r="10833" spans="2:5" ht="50.1" customHeight="1">
      <c r="B10833" s="100">
        <v>42718</v>
      </c>
      <c r="C10833" s="105" t="s">
        <v>20874</v>
      </c>
      <c r="D10833" s="87" t="s">
        <v>16560</v>
      </c>
      <c r="E10833" s="103">
        <v>266.08999999999997</v>
      </c>
    </row>
    <row r="10834" spans="2:5" ht="50.1" customHeight="1">
      <c r="B10834" s="100">
        <v>7106</v>
      </c>
      <c r="C10834" s="105" t="s">
        <v>20875</v>
      </c>
      <c r="D10834" s="87" t="s">
        <v>16560</v>
      </c>
      <c r="E10834" s="103">
        <v>99.84</v>
      </c>
    </row>
    <row r="10835" spans="2:5" ht="50.1" customHeight="1">
      <c r="B10835" s="100">
        <v>7104</v>
      </c>
      <c r="C10835" s="105" t="s">
        <v>20876</v>
      </c>
      <c r="D10835" s="87" t="s">
        <v>16560</v>
      </c>
      <c r="E10835" s="103">
        <v>2.08</v>
      </c>
    </row>
    <row r="10836" spans="2:5" ht="50.1" customHeight="1">
      <c r="B10836" s="100">
        <v>7136</v>
      </c>
      <c r="C10836" s="105" t="s">
        <v>20877</v>
      </c>
      <c r="D10836" s="87" t="s">
        <v>16560</v>
      </c>
      <c r="E10836" s="103">
        <v>3.91</v>
      </c>
    </row>
    <row r="10837" spans="2:5" ht="50.1" customHeight="1">
      <c r="B10837" s="100">
        <v>7128</v>
      </c>
      <c r="C10837" s="105" t="s">
        <v>20878</v>
      </c>
      <c r="D10837" s="87" t="s">
        <v>16560</v>
      </c>
      <c r="E10837" s="103">
        <v>6.41</v>
      </c>
    </row>
    <row r="10838" spans="2:5" ht="50.1" customHeight="1">
      <c r="B10838" s="100">
        <v>7108</v>
      </c>
      <c r="C10838" s="105" t="s">
        <v>20879</v>
      </c>
      <c r="D10838" s="87" t="s">
        <v>16560</v>
      </c>
      <c r="E10838" s="103">
        <v>6.86</v>
      </c>
    </row>
    <row r="10839" spans="2:5" ht="50.1" customHeight="1">
      <c r="B10839" s="100">
        <v>7129</v>
      </c>
      <c r="C10839" s="105" t="s">
        <v>20880</v>
      </c>
      <c r="D10839" s="87" t="s">
        <v>16560</v>
      </c>
      <c r="E10839" s="103">
        <v>5.7</v>
      </c>
    </row>
    <row r="10840" spans="2:5" ht="50.1" customHeight="1">
      <c r="B10840" s="100">
        <v>7130</v>
      </c>
      <c r="C10840" s="105" t="s">
        <v>20881</v>
      </c>
      <c r="D10840" s="87" t="s">
        <v>16560</v>
      </c>
      <c r="E10840" s="103">
        <v>9.3000000000000007</v>
      </c>
    </row>
    <row r="10841" spans="2:5" ht="50.1" customHeight="1">
      <c r="B10841" s="100">
        <v>7131</v>
      </c>
      <c r="C10841" s="105" t="s">
        <v>20882</v>
      </c>
      <c r="D10841" s="87" t="s">
        <v>16560</v>
      </c>
      <c r="E10841" s="103">
        <v>11.41</v>
      </c>
    </row>
    <row r="10842" spans="2:5" ht="50.1" customHeight="1">
      <c r="B10842" s="100">
        <v>7132</v>
      </c>
      <c r="C10842" s="105" t="s">
        <v>20883</v>
      </c>
      <c r="D10842" s="87" t="s">
        <v>16560</v>
      </c>
      <c r="E10842" s="103">
        <v>31.68</v>
      </c>
    </row>
    <row r="10843" spans="2:5" ht="50.1" customHeight="1">
      <c r="B10843" s="100">
        <v>7133</v>
      </c>
      <c r="C10843" s="105" t="s">
        <v>20884</v>
      </c>
      <c r="D10843" s="87" t="s">
        <v>16560</v>
      </c>
      <c r="E10843" s="103">
        <v>49.21</v>
      </c>
    </row>
    <row r="10844" spans="2:5" ht="50.1" customHeight="1">
      <c r="B10844" s="100">
        <v>37420</v>
      </c>
      <c r="C10844" s="105" t="s">
        <v>20885</v>
      </c>
      <c r="D10844" s="87" t="s">
        <v>16560</v>
      </c>
      <c r="E10844" s="103">
        <v>31.21</v>
      </c>
    </row>
    <row r="10845" spans="2:5" ht="50.1" customHeight="1">
      <c r="B10845" s="100">
        <v>37421</v>
      </c>
      <c r="C10845" s="105" t="s">
        <v>20886</v>
      </c>
      <c r="D10845" s="87" t="s">
        <v>16560</v>
      </c>
      <c r="E10845" s="103">
        <v>42.65</v>
      </c>
    </row>
    <row r="10846" spans="2:5" ht="50.1" customHeight="1">
      <c r="B10846" s="100">
        <v>37422</v>
      </c>
      <c r="C10846" s="105" t="s">
        <v>20887</v>
      </c>
      <c r="D10846" s="87" t="s">
        <v>16560</v>
      </c>
      <c r="E10846" s="103">
        <v>39.92</v>
      </c>
    </row>
    <row r="10847" spans="2:5" ht="50.1" customHeight="1">
      <c r="B10847" s="100">
        <v>37443</v>
      </c>
      <c r="C10847" s="105" t="s">
        <v>20888</v>
      </c>
      <c r="D10847" s="87" t="s">
        <v>16560</v>
      </c>
      <c r="E10847" s="103">
        <v>121.1</v>
      </c>
    </row>
    <row r="10848" spans="2:5" ht="50.1" customHeight="1">
      <c r="B10848" s="100">
        <v>37444</v>
      </c>
      <c r="C10848" s="105" t="s">
        <v>20889</v>
      </c>
      <c r="D10848" s="87" t="s">
        <v>16560</v>
      </c>
      <c r="E10848" s="103">
        <v>123.15</v>
      </c>
    </row>
    <row r="10849" spans="2:5" ht="50.1" customHeight="1">
      <c r="B10849" s="100">
        <v>37445</v>
      </c>
      <c r="C10849" s="105" t="s">
        <v>20890</v>
      </c>
      <c r="D10849" s="87" t="s">
        <v>16560</v>
      </c>
      <c r="E10849" s="103">
        <v>186.67</v>
      </c>
    </row>
    <row r="10850" spans="2:5" ht="50.1" customHeight="1">
      <c r="B10850" s="100">
        <v>37446</v>
      </c>
      <c r="C10850" s="105" t="s">
        <v>20891</v>
      </c>
      <c r="D10850" s="87" t="s">
        <v>16560</v>
      </c>
      <c r="E10850" s="103">
        <v>203.5</v>
      </c>
    </row>
    <row r="10851" spans="2:5" ht="50.1" customHeight="1">
      <c r="B10851" s="100">
        <v>37447</v>
      </c>
      <c r="C10851" s="105" t="s">
        <v>20892</v>
      </c>
      <c r="D10851" s="87" t="s">
        <v>16560</v>
      </c>
      <c r="E10851" s="103">
        <v>206.68</v>
      </c>
    </row>
    <row r="10852" spans="2:5" ht="50.1" customHeight="1">
      <c r="B10852" s="100">
        <v>37448</v>
      </c>
      <c r="C10852" s="105" t="s">
        <v>20893</v>
      </c>
      <c r="D10852" s="87" t="s">
        <v>16560</v>
      </c>
      <c r="E10852" s="103">
        <v>283.5</v>
      </c>
    </row>
    <row r="10853" spans="2:5" ht="50.1" customHeight="1">
      <c r="B10853" s="100">
        <v>37440</v>
      </c>
      <c r="C10853" s="105" t="s">
        <v>20894</v>
      </c>
      <c r="D10853" s="87" t="s">
        <v>16560</v>
      </c>
      <c r="E10853" s="103">
        <v>96.12</v>
      </c>
    </row>
    <row r="10854" spans="2:5" ht="50.1" customHeight="1">
      <c r="B10854" s="100">
        <v>37441</v>
      </c>
      <c r="C10854" s="105" t="s">
        <v>20895</v>
      </c>
      <c r="D10854" s="87" t="s">
        <v>16560</v>
      </c>
      <c r="E10854" s="103">
        <v>96.12</v>
      </c>
    </row>
    <row r="10855" spans="2:5" ht="50.1" customHeight="1">
      <c r="B10855" s="100">
        <v>37442</v>
      </c>
      <c r="C10855" s="105" t="s">
        <v>20896</v>
      </c>
      <c r="D10855" s="87" t="s">
        <v>16560</v>
      </c>
      <c r="E10855" s="103">
        <v>115.77</v>
      </c>
    </row>
    <row r="10856" spans="2:5" ht="50.1" customHeight="1">
      <c r="B10856" s="100">
        <v>38017</v>
      </c>
      <c r="C10856" s="105" t="s">
        <v>20897</v>
      </c>
      <c r="D10856" s="87" t="s">
        <v>16560</v>
      </c>
      <c r="E10856" s="103">
        <v>6.36</v>
      </c>
    </row>
    <row r="10857" spans="2:5" ht="50.1" customHeight="1">
      <c r="B10857" s="100">
        <v>38018</v>
      </c>
      <c r="C10857" s="105" t="s">
        <v>20898</v>
      </c>
      <c r="D10857" s="87" t="s">
        <v>16560</v>
      </c>
      <c r="E10857" s="103">
        <v>7.02</v>
      </c>
    </row>
    <row r="10858" spans="2:5" ht="50.1" customHeight="1">
      <c r="B10858" s="100">
        <v>39895</v>
      </c>
      <c r="C10858" s="105" t="s">
        <v>20899</v>
      </c>
      <c r="D10858" s="87" t="s">
        <v>16560</v>
      </c>
      <c r="E10858" s="103">
        <v>29.14</v>
      </c>
    </row>
    <row r="10859" spans="2:5" ht="50.1" customHeight="1">
      <c r="B10859" s="100">
        <v>39896</v>
      </c>
      <c r="C10859" s="105" t="s">
        <v>20900</v>
      </c>
      <c r="D10859" s="87" t="s">
        <v>16560</v>
      </c>
      <c r="E10859" s="103">
        <v>42.71</v>
      </c>
    </row>
    <row r="10860" spans="2:5" ht="50.1" customHeight="1">
      <c r="B10860" s="100">
        <v>38873</v>
      </c>
      <c r="C10860" s="105" t="s">
        <v>20901</v>
      </c>
      <c r="D10860" s="87" t="s">
        <v>16560</v>
      </c>
      <c r="E10860" s="103">
        <v>12.96</v>
      </c>
    </row>
    <row r="10861" spans="2:5" ht="50.1" customHeight="1">
      <c r="B10861" s="100">
        <v>38874</v>
      </c>
      <c r="C10861" s="105" t="s">
        <v>20902</v>
      </c>
      <c r="D10861" s="87" t="s">
        <v>16560</v>
      </c>
      <c r="E10861" s="103">
        <v>15.76</v>
      </c>
    </row>
    <row r="10862" spans="2:5" ht="50.1" customHeight="1">
      <c r="B10862" s="100">
        <v>38875</v>
      </c>
      <c r="C10862" s="105" t="s">
        <v>20903</v>
      </c>
      <c r="D10862" s="87" t="s">
        <v>16560</v>
      </c>
      <c r="E10862" s="103">
        <v>27.85</v>
      </c>
    </row>
    <row r="10863" spans="2:5" ht="50.1" customHeight="1">
      <c r="B10863" s="100">
        <v>38876</v>
      </c>
      <c r="C10863" s="105" t="s">
        <v>20904</v>
      </c>
      <c r="D10863" s="87" t="s">
        <v>16560</v>
      </c>
      <c r="E10863" s="103">
        <v>37.479999999999997</v>
      </c>
    </row>
    <row r="10864" spans="2:5" ht="50.1" customHeight="1">
      <c r="B10864" s="100">
        <v>39000</v>
      </c>
      <c r="C10864" s="105" t="s">
        <v>20905</v>
      </c>
      <c r="D10864" s="87" t="s">
        <v>16560</v>
      </c>
      <c r="E10864" s="103">
        <v>22.54</v>
      </c>
    </row>
    <row r="10865" spans="2:5" ht="50.1" customHeight="1">
      <c r="B10865" s="100">
        <v>38674</v>
      </c>
      <c r="C10865" s="105" t="s">
        <v>20906</v>
      </c>
      <c r="D10865" s="87" t="s">
        <v>16560</v>
      </c>
      <c r="E10865" s="103">
        <v>22.12</v>
      </c>
    </row>
    <row r="10866" spans="2:5" ht="50.1" customHeight="1">
      <c r="B10866" s="100">
        <v>38911</v>
      </c>
      <c r="C10866" s="105" t="s">
        <v>20907</v>
      </c>
      <c r="D10866" s="87" t="s">
        <v>16560</v>
      </c>
      <c r="E10866" s="103">
        <v>46.48</v>
      </c>
    </row>
    <row r="10867" spans="2:5" ht="50.1" customHeight="1">
      <c r="B10867" s="100">
        <v>38912</v>
      </c>
      <c r="C10867" s="105" t="s">
        <v>20908</v>
      </c>
      <c r="D10867" s="87" t="s">
        <v>16560</v>
      </c>
      <c r="E10867" s="103">
        <v>59.07</v>
      </c>
    </row>
    <row r="10868" spans="2:5" ht="50.1" customHeight="1">
      <c r="B10868" s="100">
        <v>38019</v>
      </c>
      <c r="C10868" s="105" t="s">
        <v>20909</v>
      </c>
      <c r="D10868" s="87" t="s">
        <v>16560</v>
      </c>
      <c r="E10868" s="103">
        <v>5.54</v>
      </c>
    </row>
    <row r="10869" spans="2:5" ht="50.1" customHeight="1">
      <c r="B10869" s="100">
        <v>38020</v>
      </c>
      <c r="C10869" s="105" t="s">
        <v>20910</v>
      </c>
      <c r="D10869" s="87" t="s">
        <v>16560</v>
      </c>
      <c r="E10869" s="103">
        <v>7.02</v>
      </c>
    </row>
    <row r="10870" spans="2:5" ht="50.1" customHeight="1">
      <c r="B10870" s="100">
        <v>38454</v>
      </c>
      <c r="C10870" s="105" t="s">
        <v>20911</v>
      </c>
      <c r="D10870" s="87" t="s">
        <v>16560</v>
      </c>
      <c r="E10870" s="103">
        <v>4.1100000000000003</v>
      </c>
    </row>
    <row r="10871" spans="2:5" ht="50.1" customHeight="1">
      <c r="B10871" s="100">
        <v>38455</v>
      </c>
      <c r="C10871" s="105" t="s">
        <v>20912</v>
      </c>
      <c r="D10871" s="87" t="s">
        <v>16560</v>
      </c>
      <c r="E10871" s="103">
        <v>3.76</v>
      </c>
    </row>
    <row r="10872" spans="2:5" ht="50.1" customHeight="1">
      <c r="B10872" s="100">
        <v>38462</v>
      </c>
      <c r="C10872" s="105" t="s">
        <v>20913</v>
      </c>
      <c r="D10872" s="87" t="s">
        <v>16560</v>
      </c>
      <c r="E10872" s="103">
        <v>106.28</v>
      </c>
    </row>
    <row r="10873" spans="2:5" ht="50.1" customHeight="1">
      <c r="B10873" s="100">
        <v>36362</v>
      </c>
      <c r="C10873" s="105" t="s">
        <v>20914</v>
      </c>
      <c r="D10873" s="87" t="s">
        <v>16560</v>
      </c>
      <c r="E10873" s="103">
        <v>1.62</v>
      </c>
    </row>
    <row r="10874" spans="2:5" ht="50.1" customHeight="1">
      <c r="B10874" s="100">
        <v>36298</v>
      </c>
      <c r="C10874" s="105" t="s">
        <v>20915</v>
      </c>
      <c r="D10874" s="87" t="s">
        <v>16560</v>
      </c>
      <c r="E10874" s="103">
        <v>2.4</v>
      </c>
    </row>
    <row r="10875" spans="2:5" ht="50.1" customHeight="1">
      <c r="B10875" s="100">
        <v>38456</v>
      </c>
      <c r="C10875" s="105" t="s">
        <v>20916</v>
      </c>
      <c r="D10875" s="87" t="s">
        <v>16560</v>
      </c>
      <c r="E10875" s="103">
        <v>3.91</v>
      </c>
    </row>
    <row r="10876" spans="2:5" ht="50.1" customHeight="1">
      <c r="B10876" s="100">
        <v>38457</v>
      </c>
      <c r="C10876" s="105" t="s">
        <v>20917</v>
      </c>
      <c r="D10876" s="87" t="s">
        <v>16560</v>
      </c>
      <c r="E10876" s="103">
        <v>8.81</v>
      </c>
    </row>
    <row r="10877" spans="2:5" ht="50.1" customHeight="1">
      <c r="B10877" s="100">
        <v>38458</v>
      </c>
      <c r="C10877" s="105" t="s">
        <v>20918</v>
      </c>
      <c r="D10877" s="87" t="s">
        <v>16560</v>
      </c>
      <c r="E10877" s="103">
        <v>11.81</v>
      </c>
    </row>
    <row r="10878" spans="2:5" ht="50.1" customHeight="1">
      <c r="B10878" s="100">
        <v>38459</v>
      </c>
      <c r="C10878" s="105" t="s">
        <v>20919</v>
      </c>
      <c r="D10878" s="87" t="s">
        <v>16560</v>
      </c>
      <c r="E10878" s="103">
        <v>20.84</v>
      </c>
    </row>
    <row r="10879" spans="2:5" ht="50.1" customHeight="1">
      <c r="B10879" s="100">
        <v>38460</v>
      </c>
      <c r="C10879" s="105" t="s">
        <v>20920</v>
      </c>
      <c r="D10879" s="87" t="s">
        <v>16560</v>
      </c>
      <c r="E10879" s="103">
        <v>43.54</v>
      </c>
    </row>
    <row r="10880" spans="2:5" ht="50.1" customHeight="1">
      <c r="B10880" s="100">
        <v>38461</v>
      </c>
      <c r="C10880" s="105" t="s">
        <v>20921</v>
      </c>
      <c r="D10880" s="87" t="s">
        <v>16560</v>
      </c>
      <c r="E10880" s="103">
        <v>66.42</v>
      </c>
    </row>
    <row r="10881" spans="2:5" ht="50.1" customHeight="1">
      <c r="B10881" s="100">
        <v>7094</v>
      </c>
      <c r="C10881" s="105" t="s">
        <v>20922</v>
      </c>
      <c r="D10881" s="87" t="s">
        <v>16560</v>
      </c>
      <c r="E10881" s="103">
        <v>7.19</v>
      </c>
    </row>
    <row r="10882" spans="2:5" ht="50.1" customHeight="1">
      <c r="B10882" s="100">
        <v>7116</v>
      </c>
      <c r="C10882" s="105" t="s">
        <v>20923</v>
      </c>
      <c r="D10882" s="87" t="s">
        <v>16560</v>
      </c>
      <c r="E10882" s="103">
        <v>1.91</v>
      </c>
    </row>
    <row r="10883" spans="2:5" ht="50.1" customHeight="1">
      <c r="B10883" s="100">
        <v>7118</v>
      </c>
      <c r="C10883" s="105" t="s">
        <v>20924</v>
      </c>
      <c r="D10883" s="87" t="s">
        <v>16560</v>
      </c>
      <c r="E10883" s="103">
        <v>15.87</v>
      </c>
    </row>
    <row r="10884" spans="2:5" ht="50.1" customHeight="1">
      <c r="B10884" s="100">
        <v>7117</v>
      </c>
      <c r="C10884" s="105" t="s">
        <v>20925</v>
      </c>
      <c r="D10884" s="87" t="s">
        <v>16560</v>
      </c>
      <c r="E10884" s="103">
        <v>14.11</v>
      </c>
    </row>
    <row r="10885" spans="2:5" ht="50.1" customHeight="1">
      <c r="B10885" s="100">
        <v>7098</v>
      </c>
      <c r="C10885" s="105" t="s">
        <v>20926</v>
      </c>
      <c r="D10885" s="87" t="s">
        <v>16560</v>
      </c>
      <c r="E10885" s="103">
        <v>1.96</v>
      </c>
    </row>
    <row r="10886" spans="2:5" ht="50.1" customHeight="1">
      <c r="B10886" s="100">
        <v>7110</v>
      </c>
      <c r="C10886" s="105" t="s">
        <v>20927</v>
      </c>
      <c r="D10886" s="87" t="s">
        <v>16560</v>
      </c>
      <c r="E10886" s="103">
        <v>34.520000000000003</v>
      </c>
    </row>
    <row r="10887" spans="2:5" ht="50.1" customHeight="1">
      <c r="B10887" s="100">
        <v>7123</v>
      </c>
      <c r="C10887" s="105" t="s">
        <v>20928</v>
      </c>
      <c r="D10887" s="87" t="s">
        <v>16560</v>
      </c>
      <c r="E10887" s="103">
        <v>2.5299999999999998</v>
      </c>
    </row>
    <row r="10888" spans="2:5" ht="50.1" customHeight="1">
      <c r="B10888" s="100">
        <v>7121</v>
      </c>
      <c r="C10888" s="105" t="s">
        <v>20929</v>
      </c>
      <c r="D10888" s="87" t="s">
        <v>16560</v>
      </c>
      <c r="E10888" s="103">
        <v>6.24</v>
      </c>
    </row>
    <row r="10889" spans="2:5" ht="50.1" customHeight="1">
      <c r="B10889" s="100">
        <v>7137</v>
      </c>
      <c r="C10889" s="105" t="s">
        <v>20930</v>
      </c>
      <c r="D10889" s="87" t="s">
        <v>16560</v>
      </c>
      <c r="E10889" s="103">
        <v>5.61</v>
      </c>
    </row>
    <row r="10890" spans="2:5" ht="50.1" customHeight="1">
      <c r="B10890" s="100">
        <v>7122</v>
      </c>
      <c r="C10890" s="105" t="s">
        <v>20931</v>
      </c>
      <c r="D10890" s="87" t="s">
        <v>16560</v>
      </c>
      <c r="E10890" s="103">
        <v>7.01</v>
      </c>
    </row>
    <row r="10891" spans="2:5" ht="50.1" customHeight="1">
      <c r="B10891" s="100">
        <v>7114</v>
      </c>
      <c r="C10891" s="105" t="s">
        <v>20932</v>
      </c>
      <c r="D10891" s="87" t="s">
        <v>16560</v>
      </c>
      <c r="E10891" s="103">
        <v>10.82</v>
      </c>
    </row>
    <row r="10892" spans="2:5" ht="50.1" customHeight="1">
      <c r="B10892" s="100">
        <v>7109</v>
      </c>
      <c r="C10892" s="105" t="s">
        <v>20933</v>
      </c>
      <c r="D10892" s="87" t="s">
        <v>16560</v>
      </c>
      <c r="E10892" s="103">
        <v>1.89</v>
      </c>
    </row>
    <row r="10893" spans="2:5" ht="50.1" customHeight="1">
      <c r="B10893" s="100">
        <v>7135</v>
      </c>
      <c r="C10893" s="105" t="s">
        <v>20934</v>
      </c>
      <c r="D10893" s="87" t="s">
        <v>16560</v>
      </c>
      <c r="E10893" s="103">
        <v>2.95</v>
      </c>
    </row>
    <row r="10894" spans="2:5" ht="50.1" customHeight="1">
      <c r="B10894" s="100">
        <v>37947</v>
      </c>
      <c r="C10894" s="105" t="s">
        <v>20935</v>
      </c>
      <c r="D10894" s="87" t="s">
        <v>16560</v>
      </c>
      <c r="E10894" s="103">
        <v>2.99</v>
      </c>
    </row>
    <row r="10895" spans="2:5" ht="50.1" customHeight="1">
      <c r="B10895" s="100">
        <v>7103</v>
      </c>
      <c r="C10895" s="105" t="s">
        <v>20936</v>
      </c>
      <c r="D10895" s="87" t="s">
        <v>16560</v>
      </c>
      <c r="E10895" s="103">
        <v>6.86</v>
      </c>
    </row>
    <row r="10896" spans="2:5" ht="50.1" customHeight="1">
      <c r="B10896" s="100">
        <v>40419</v>
      </c>
      <c r="C10896" s="105" t="s">
        <v>20937</v>
      </c>
      <c r="D10896" s="87" t="s">
        <v>16560</v>
      </c>
      <c r="E10896" s="103">
        <v>21.15</v>
      </c>
    </row>
    <row r="10897" spans="2:5" ht="50.1" customHeight="1">
      <c r="B10897" s="100">
        <v>40420</v>
      </c>
      <c r="C10897" s="105" t="s">
        <v>20938</v>
      </c>
      <c r="D10897" s="87" t="s">
        <v>16560</v>
      </c>
      <c r="E10897" s="103">
        <v>30.86</v>
      </c>
    </row>
    <row r="10898" spans="2:5" ht="50.1" customHeight="1">
      <c r="B10898" s="100">
        <v>40421</v>
      </c>
      <c r="C10898" s="105" t="s">
        <v>20939</v>
      </c>
      <c r="D10898" s="87" t="s">
        <v>16560</v>
      </c>
      <c r="E10898" s="103">
        <v>32.85</v>
      </c>
    </row>
    <row r="10899" spans="2:5" ht="50.1" customHeight="1">
      <c r="B10899" s="100">
        <v>7126</v>
      </c>
      <c r="C10899" s="105" t="s">
        <v>20940</v>
      </c>
      <c r="D10899" s="87" t="s">
        <v>16560</v>
      </c>
      <c r="E10899" s="103">
        <v>14.4</v>
      </c>
    </row>
    <row r="10900" spans="2:5" ht="50.1" customHeight="1">
      <c r="B10900" s="100">
        <v>38905</v>
      </c>
      <c r="C10900" s="105" t="s">
        <v>20941</v>
      </c>
      <c r="D10900" s="87" t="s">
        <v>16560</v>
      </c>
      <c r="E10900" s="103">
        <v>14.56</v>
      </c>
    </row>
    <row r="10901" spans="2:5" ht="50.1" customHeight="1">
      <c r="B10901" s="100">
        <v>38907</v>
      </c>
      <c r="C10901" s="105" t="s">
        <v>20942</v>
      </c>
      <c r="D10901" s="87" t="s">
        <v>16560</v>
      </c>
      <c r="E10901" s="103">
        <v>15.49</v>
      </c>
    </row>
    <row r="10902" spans="2:5" ht="50.1" customHeight="1">
      <c r="B10902" s="100">
        <v>38908</v>
      </c>
      <c r="C10902" s="105" t="s">
        <v>20943</v>
      </c>
      <c r="D10902" s="87" t="s">
        <v>16560</v>
      </c>
      <c r="E10902" s="103">
        <v>17.440000000000001</v>
      </c>
    </row>
    <row r="10903" spans="2:5" ht="50.1" customHeight="1">
      <c r="B10903" s="100">
        <v>38909</v>
      </c>
      <c r="C10903" s="105" t="s">
        <v>20944</v>
      </c>
      <c r="D10903" s="87" t="s">
        <v>16560</v>
      </c>
      <c r="E10903" s="103">
        <v>25.07</v>
      </c>
    </row>
    <row r="10904" spans="2:5" ht="50.1" customHeight="1">
      <c r="B10904" s="100">
        <v>38910</v>
      </c>
      <c r="C10904" s="105" t="s">
        <v>20945</v>
      </c>
      <c r="D10904" s="87" t="s">
        <v>16560</v>
      </c>
      <c r="E10904" s="103">
        <v>27.07</v>
      </c>
    </row>
    <row r="10905" spans="2:5" ht="50.1" customHeight="1">
      <c r="B10905" s="100">
        <v>38897</v>
      </c>
      <c r="C10905" s="105" t="s">
        <v>20946</v>
      </c>
      <c r="D10905" s="87" t="s">
        <v>16560</v>
      </c>
      <c r="E10905" s="103">
        <v>14.62</v>
      </c>
    </row>
    <row r="10906" spans="2:5" ht="50.1" customHeight="1">
      <c r="B10906" s="100">
        <v>38899</v>
      </c>
      <c r="C10906" s="105" t="s">
        <v>20947</v>
      </c>
      <c r="D10906" s="87" t="s">
        <v>16560</v>
      </c>
      <c r="E10906" s="103">
        <v>16.45</v>
      </c>
    </row>
    <row r="10907" spans="2:5" ht="50.1" customHeight="1">
      <c r="B10907" s="100">
        <v>38900</v>
      </c>
      <c r="C10907" s="105" t="s">
        <v>20948</v>
      </c>
      <c r="D10907" s="87" t="s">
        <v>16560</v>
      </c>
      <c r="E10907" s="103">
        <v>17.149999999999999</v>
      </c>
    </row>
    <row r="10908" spans="2:5" ht="50.1" customHeight="1">
      <c r="B10908" s="100">
        <v>38901</v>
      </c>
      <c r="C10908" s="105" t="s">
        <v>20949</v>
      </c>
      <c r="D10908" s="87" t="s">
        <v>16560</v>
      </c>
      <c r="E10908" s="103">
        <v>28.06</v>
      </c>
    </row>
    <row r="10909" spans="2:5" ht="50.1" customHeight="1">
      <c r="B10909" s="100">
        <v>38904</v>
      </c>
      <c r="C10909" s="105" t="s">
        <v>20950</v>
      </c>
      <c r="D10909" s="87" t="s">
        <v>16560</v>
      </c>
      <c r="E10909" s="103">
        <v>45.58</v>
      </c>
    </row>
    <row r="10910" spans="2:5" ht="50.1" customHeight="1">
      <c r="B10910" s="100">
        <v>38903</v>
      </c>
      <c r="C10910" s="105" t="s">
        <v>20951</v>
      </c>
      <c r="D10910" s="87" t="s">
        <v>16560</v>
      </c>
      <c r="E10910" s="103">
        <v>45.3</v>
      </c>
    </row>
    <row r="10911" spans="2:5" ht="50.1" customHeight="1">
      <c r="B10911" s="100">
        <v>7091</v>
      </c>
      <c r="C10911" s="105" t="s">
        <v>20952</v>
      </c>
      <c r="D10911" s="87" t="s">
        <v>16560</v>
      </c>
      <c r="E10911" s="103">
        <v>8.98</v>
      </c>
    </row>
    <row r="10912" spans="2:5" ht="50.1" customHeight="1">
      <c r="B10912" s="100">
        <v>11655</v>
      </c>
      <c r="C10912" s="105" t="s">
        <v>20953</v>
      </c>
      <c r="D10912" s="87" t="s">
        <v>16560</v>
      </c>
      <c r="E10912" s="103">
        <v>8.58</v>
      </c>
    </row>
    <row r="10913" spans="2:5" ht="50.1" customHeight="1">
      <c r="B10913" s="100">
        <v>11656</v>
      </c>
      <c r="C10913" s="105" t="s">
        <v>20954</v>
      </c>
      <c r="D10913" s="87" t="s">
        <v>16560</v>
      </c>
      <c r="E10913" s="103">
        <v>8.98</v>
      </c>
    </row>
    <row r="10914" spans="2:5" ht="50.1" customHeight="1">
      <c r="B10914" s="100">
        <v>37948</v>
      </c>
      <c r="C10914" s="105" t="s">
        <v>20955</v>
      </c>
      <c r="D10914" s="87" t="s">
        <v>16560</v>
      </c>
      <c r="E10914" s="103">
        <v>1.82</v>
      </c>
    </row>
    <row r="10915" spans="2:5" ht="50.1" customHeight="1">
      <c r="B10915" s="100">
        <v>7097</v>
      </c>
      <c r="C10915" s="105" t="s">
        <v>20956</v>
      </c>
      <c r="D10915" s="87" t="s">
        <v>16560</v>
      </c>
      <c r="E10915" s="103">
        <v>3.99</v>
      </c>
    </row>
    <row r="10916" spans="2:5" ht="50.1" customHeight="1">
      <c r="B10916" s="100">
        <v>11657</v>
      </c>
      <c r="C10916" s="105" t="s">
        <v>20957</v>
      </c>
      <c r="D10916" s="87" t="s">
        <v>16560</v>
      </c>
      <c r="E10916" s="103">
        <v>7.82</v>
      </c>
    </row>
    <row r="10917" spans="2:5" ht="50.1" customHeight="1">
      <c r="B10917" s="100">
        <v>11658</v>
      </c>
      <c r="C10917" s="105" t="s">
        <v>20958</v>
      </c>
      <c r="D10917" s="87" t="s">
        <v>16560</v>
      </c>
      <c r="E10917" s="103">
        <v>7.97</v>
      </c>
    </row>
    <row r="10918" spans="2:5" ht="50.1" customHeight="1">
      <c r="B10918" s="100">
        <v>7146</v>
      </c>
      <c r="C10918" s="105" t="s">
        <v>20959</v>
      </c>
      <c r="D10918" s="87" t="s">
        <v>16560</v>
      </c>
      <c r="E10918" s="103">
        <v>106.91</v>
      </c>
    </row>
    <row r="10919" spans="2:5" ht="50.1" customHeight="1">
      <c r="B10919" s="100">
        <v>7138</v>
      </c>
      <c r="C10919" s="105" t="s">
        <v>20960</v>
      </c>
      <c r="D10919" s="87" t="s">
        <v>16560</v>
      </c>
      <c r="E10919" s="103">
        <v>0.6</v>
      </c>
    </row>
    <row r="10920" spans="2:5" ht="50.1" customHeight="1">
      <c r="B10920" s="100">
        <v>7139</v>
      </c>
      <c r="C10920" s="105" t="s">
        <v>20961</v>
      </c>
      <c r="D10920" s="87" t="s">
        <v>16560</v>
      </c>
      <c r="E10920" s="103">
        <v>0.79</v>
      </c>
    </row>
    <row r="10921" spans="2:5" ht="50.1" customHeight="1">
      <c r="B10921" s="100">
        <v>7140</v>
      </c>
      <c r="C10921" s="105" t="s">
        <v>20962</v>
      </c>
      <c r="D10921" s="87" t="s">
        <v>16560</v>
      </c>
      <c r="E10921" s="103">
        <v>2.63</v>
      </c>
    </row>
    <row r="10922" spans="2:5" ht="50.1" customHeight="1">
      <c r="B10922" s="100">
        <v>7141</v>
      </c>
      <c r="C10922" s="105" t="s">
        <v>20963</v>
      </c>
      <c r="D10922" s="87" t="s">
        <v>16560</v>
      </c>
      <c r="E10922" s="103">
        <v>5.77</v>
      </c>
    </row>
    <row r="10923" spans="2:5" ht="50.1" customHeight="1">
      <c r="B10923" s="100">
        <v>7143</v>
      </c>
      <c r="C10923" s="105" t="s">
        <v>20964</v>
      </c>
      <c r="D10923" s="87" t="s">
        <v>16560</v>
      </c>
      <c r="E10923" s="103">
        <v>19.21</v>
      </c>
    </row>
    <row r="10924" spans="2:5" ht="50.1" customHeight="1">
      <c r="B10924" s="100">
        <v>7144</v>
      </c>
      <c r="C10924" s="105" t="s">
        <v>20965</v>
      </c>
      <c r="D10924" s="87" t="s">
        <v>16560</v>
      </c>
      <c r="E10924" s="103">
        <v>38.44</v>
      </c>
    </row>
    <row r="10925" spans="2:5" ht="50.1" customHeight="1">
      <c r="B10925" s="100">
        <v>7145</v>
      </c>
      <c r="C10925" s="105" t="s">
        <v>20966</v>
      </c>
      <c r="D10925" s="87" t="s">
        <v>16560</v>
      </c>
      <c r="E10925" s="103">
        <v>63.04</v>
      </c>
    </row>
    <row r="10926" spans="2:5" ht="50.1" customHeight="1">
      <c r="B10926" s="100">
        <v>7142</v>
      </c>
      <c r="C10926" s="105" t="s">
        <v>20967</v>
      </c>
      <c r="D10926" s="87" t="s">
        <v>16560</v>
      </c>
      <c r="E10926" s="103">
        <v>6.45</v>
      </c>
    </row>
    <row r="10927" spans="2:5" ht="50.1" customHeight="1">
      <c r="B10927" s="100">
        <v>3593</v>
      </c>
      <c r="C10927" s="105" t="s">
        <v>20968</v>
      </c>
      <c r="D10927" s="87" t="s">
        <v>16560</v>
      </c>
      <c r="E10927" s="103">
        <v>55.78</v>
      </c>
    </row>
    <row r="10928" spans="2:5" ht="50.1" customHeight="1">
      <c r="B10928" s="100">
        <v>3588</v>
      </c>
      <c r="C10928" s="105" t="s">
        <v>20969</v>
      </c>
      <c r="D10928" s="87" t="s">
        <v>16560</v>
      </c>
      <c r="E10928" s="103">
        <v>42.99</v>
      </c>
    </row>
    <row r="10929" spans="2:5" ht="50.1" customHeight="1">
      <c r="B10929" s="100">
        <v>3585</v>
      </c>
      <c r="C10929" s="105" t="s">
        <v>20970</v>
      </c>
      <c r="D10929" s="87" t="s">
        <v>16560</v>
      </c>
      <c r="E10929" s="103">
        <v>13.28</v>
      </c>
    </row>
    <row r="10930" spans="2:5" ht="50.1" customHeight="1">
      <c r="B10930" s="100">
        <v>3587</v>
      </c>
      <c r="C10930" s="105" t="s">
        <v>20971</v>
      </c>
      <c r="D10930" s="87" t="s">
        <v>16560</v>
      </c>
      <c r="E10930" s="103">
        <v>26.68</v>
      </c>
    </row>
    <row r="10931" spans="2:5" ht="50.1" customHeight="1">
      <c r="B10931" s="100">
        <v>3590</v>
      </c>
      <c r="C10931" s="105" t="s">
        <v>20972</v>
      </c>
      <c r="D10931" s="87" t="s">
        <v>16560</v>
      </c>
      <c r="E10931" s="103">
        <v>158.37</v>
      </c>
    </row>
    <row r="10932" spans="2:5" ht="50.1" customHeight="1">
      <c r="B10932" s="100">
        <v>3589</v>
      </c>
      <c r="C10932" s="105" t="s">
        <v>20973</v>
      </c>
      <c r="D10932" s="87" t="s">
        <v>16560</v>
      </c>
      <c r="E10932" s="103">
        <v>85</v>
      </c>
    </row>
    <row r="10933" spans="2:5" ht="50.1" customHeight="1">
      <c r="B10933" s="100">
        <v>3586</v>
      </c>
      <c r="C10933" s="105" t="s">
        <v>20974</v>
      </c>
      <c r="D10933" s="87" t="s">
        <v>16560</v>
      </c>
      <c r="E10933" s="103">
        <v>17.39</v>
      </c>
    </row>
    <row r="10934" spans="2:5" ht="50.1" customHeight="1">
      <c r="B10934" s="100">
        <v>3592</v>
      </c>
      <c r="C10934" s="105" t="s">
        <v>20975</v>
      </c>
      <c r="D10934" s="87" t="s">
        <v>16560</v>
      </c>
      <c r="E10934" s="103">
        <v>250.33</v>
      </c>
    </row>
    <row r="10935" spans="2:5" ht="50.1" customHeight="1">
      <c r="B10935" s="100">
        <v>3591</v>
      </c>
      <c r="C10935" s="105" t="s">
        <v>20976</v>
      </c>
      <c r="D10935" s="87" t="s">
        <v>16560</v>
      </c>
      <c r="E10935" s="103">
        <v>401.29</v>
      </c>
    </row>
    <row r="10936" spans="2:5" ht="50.1" customHeight="1">
      <c r="B10936" s="100">
        <v>40396</v>
      </c>
      <c r="C10936" s="105" t="s">
        <v>20977</v>
      </c>
      <c r="D10936" s="87" t="s">
        <v>16560</v>
      </c>
      <c r="E10936" s="103">
        <v>60.66</v>
      </c>
    </row>
    <row r="10937" spans="2:5" ht="50.1" customHeight="1">
      <c r="B10937" s="100">
        <v>40395</v>
      </c>
      <c r="C10937" s="105" t="s">
        <v>20978</v>
      </c>
      <c r="D10937" s="87" t="s">
        <v>16560</v>
      </c>
      <c r="E10937" s="103">
        <v>46.56</v>
      </c>
    </row>
    <row r="10938" spans="2:5" ht="50.1" customHeight="1">
      <c r="B10938" s="100">
        <v>40392</v>
      </c>
      <c r="C10938" s="105" t="s">
        <v>20979</v>
      </c>
      <c r="D10938" s="87" t="s">
        <v>16560</v>
      </c>
      <c r="E10938" s="103">
        <v>14.98</v>
      </c>
    </row>
    <row r="10939" spans="2:5" ht="50.1" customHeight="1">
      <c r="B10939" s="100">
        <v>40394</v>
      </c>
      <c r="C10939" s="105" t="s">
        <v>20980</v>
      </c>
      <c r="D10939" s="87" t="s">
        <v>16560</v>
      </c>
      <c r="E10939" s="103">
        <v>30.31</v>
      </c>
    </row>
    <row r="10940" spans="2:5" ht="50.1" customHeight="1">
      <c r="B10940" s="100">
        <v>40398</v>
      </c>
      <c r="C10940" s="105" t="s">
        <v>20981</v>
      </c>
      <c r="D10940" s="87" t="s">
        <v>16560</v>
      </c>
      <c r="E10940" s="103">
        <v>194.63</v>
      </c>
    </row>
    <row r="10941" spans="2:5" ht="50.1" customHeight="1">
      <c r="B10941" s="100">
        <v>40397</v>
      </c>
      <c r="C10941" s="105" t="s">
        <v>20982</v>
      </c>
      <c r="D10941" s="87" t="s">
        <v>16560</v>
      </c>
      <c r="E10941" s="103">
        <v>99.67</v>
      </c>
    </row>
    <row r="10942" spans="2:5" ht="50.1" customHeight="1">
      <c r="B10942" s="100">
        <v>40393</v>
      </c>
      <c r="C10942" s="105" t="s">
        <v>20983</v>
      </c>
      <c r="D10942" s="87" t="s">
        <v>16560</v>
      </c>
      <c r="E10942" s="103">
        <v>19.29</v>
      </c>
    </row>
    <row r="10943" spans="2:5" ht="50.1" customHeight="1">
      <c r="B10943" s="100">
        <v>40399</v>
      </c>
      <c r="C10943" s="105" t="s">
        <v>20984</v>
      </c>
      <c r="D10943" s="87" t="s">
        <v>16560</v>
      </c>
      <c r="E10943" s="103">
        <v>318.42</v>
      </c>
    </row>
    <row r="10944" spans="2:5" ht="50.1" customHeight="1">
      <c r="B10944" s="100">
        <v>39322</v>
      </c>
      <c r="C10944" s="105" t="s">
        <v>20985</v>
      </c>
      <c r="D10944" s="87" t="s">
        <v>16560</v>
      </c>
      <c r="E10944" s="103">
        <v>17.670000000000002</v>
      </c>
    </row>
    <row r="10945" spans="2:5" ht="50.1" customHeight="1">
      <c r="B10945" s="100">
        <v>39289</v>
      </c>
      <c r="C10945" s="105" t="s">
        <v>20986</v>
      </c>
      <c r="D10945" s="87" t="s">
        <v>16560</v>
      </c>
      <c r="E10945" s="103">
        <v>21.16</v>
      </c>
    </row>
    <row r="10946" spans="2:5" ht="50.1" customHeight="1">
      <c r="B10946" s="100">
        <v>39290</v>
      </c>
      <c r="C10946" s="105" t="s">
        <v>20987</v>
      </c>
      <c r="D10946" s="87" t="s">
        <v>16560</v>
      </c>
      <c r="E10946" s="103">
        <v>35.92</v>
      </c>
    </row>
    <row r="10947" spans="2:5" ht="50.1" customHeight="1">
      <c r="B10947" s="100">
        <v>39291</v>
      </c>
      <c r="C10947" s="105" t="s">
        <v>20988</v>
      </c>
      <c r="D10947" s="87" t="s">
        <v>16560</v>
      </c>
      <c r="E10947" s="103">
        <v>53.78</v>
      </c>
    </row>
    <row r="10948" spans="2:5" ht="50.1" customHeight="1">
      <c r="B10948" s="100">
        <v>20174</v>
      </c>
      <c r="C10948" s="105" t="s">
        <v>20989</v>
      </c>
      <c r="D10948" s="87" t="s">
        <v>16560</v>
      </c>
      <c r="E10948" s="103">
        <v>21.89</v>
      </c>
    </row>
    <row r="10949" spans="2:5" ht="50.1" customHeight="1">
      <c r="B10949" s="100">
        <v>41892</v>
      </c>
      <c r="C10949" s="105" t="s">
        <v>20990</v>
      </c>
      <c r="D10949" s="87" t="s">
        <v>16560</v>
      </c>
      <c r="E10949" s="103">
        <v>85.83</v>
      </c>
    </row>
    <row r="10950" spans="2:5" ht="50.1" customHeight="1">
      <c r="B10950" s="100">
        <v>7048</v>
      </c>
      <c r="C10950" s="105" t="s">
        <v>20991</v>
      </c>
      <c r="D10950" s="87" t="s">
        <v>16560</v>
      </c>
      <c r="E10950" s="103">
        <v>18.52</v>
      </c>
    </row>
    <row r="10951" spans="2:5" ht="50.1" customHeight="1">
      <c r="B10951" s="100">
        <v>7088</v>
      </c>
      <c r="C10951" s="105" t="s">
        <v>20992</v>
      </c>
      <c r="D10951" s="87" t="s">
        <v>16560</v>
      </c>
      <c r="E10951" s="103">
        <v>40.51</v>
      </c>
    </row>
    <row r="10952" spans="2:5" ht="50.1" customHeight="1">
      <c r="B10952" s="100">
        <v>20179</v>
      </c>
      <c r="C10952" s="105" t="s">
        <v>20993</v>
      </c>
      <c r="D10952" s="87" t="s">
        <v>16560</v>
      </c>
      <c r="E10952" s="103">
        <v>29.48</v>
      </c>
    </row>
    <row r="10953" spans="2:5" ht="50.1" customHeight="1">
      <c r="B10953" s="100">
        <v>20178</v>
      </c>
      <c r="C10953" s="105" t="s">
        <v>20994</v>
      </c>
      <c r="D10953" s="87" t="s">
        <v>16560</v>
      </c>
      <c r="E10953" s="103">
        <v>26.05</v>
      </c>
    </row>
    <row r="10954" spans="2:5" ht="50.1" customHeight="1">
      <c r="B10954" s="100">
        <v>20180</v>
      </c>
      <c r="C10954" s="105" t="s">
        <v>20995</v>
      </c>
      <c r="D10954" s="87" t="s">
        <v>16560</v>
      </c>
      <c r="E10954" s="103">
        <v>47.87</v>
      </c>
    </row>
    <row r="10955" spans="2:5" ht="50.1" customHeight="1">
      <c r="B10955" s="100">
        <v>20181</v>
      </c>
      <c r="C10955" s="105" t="s">
        <v>20996</v>
      </c>
      <c r="D10955" s="87" t="s">
        <v>16560</v>
      </c>
      <c r="E10955" s="103">
        <v>71.010000000000005</v>
      </c>
    </row>
    <row r="10956" spans="2:5" ht="50.1" customHeight="1">
      <c r="B10956" s="100">
        <v>20177</v>
      </c>
      <c r="C10956" s="105" t="s">
        <v>20997</v>
      </c>
      <c r="D10956" s="87" t="s">
        <v>16560</v>
      </c>
      <c r="E10956" s="103">
        <v>17.07</v>
      </c>
    </row>
    <row r="10957" spans="2:5" ht="50.1" customHeight="1">
      <c r="B10957" s="100">
        <v>7082</v>
      </c>
      <c r="C10957" s="105" t="s">
        <v>20998</v>
      </c>
      <c r="D10957" s="87" t="s">
        <v>16560</v>
      </c>
      <c r="E10957" s="103">
        <v>25.82</v>
      </c>
    </row>
    <row r="10958" spans="2:5" ht="50.1" customHeight="1">
      <c r="B10958" s="100">
        <v>42707</v>
      </c>
      <c r="C10958" s="105" t="s">
        <v>20999</v>
      </c>
      <c r="D10958" s="87" t="s">
        <v>16560</v>
      </c>
      <c r="E10958" s="103">
        <v>70.11</v>
      </c>
    </row>
    <row r="10959" spans="2:5" ht="50.1" customHeight="1">
      <c r="B10959" s="100">
        <v>7069</v>
      </c>
      <c r="C10959" s="105" t="s">
        <v>21000</v>
      </c>
      <c r="D10959" s="87" t="s">
        <v>16560</v>
      </c>
      <c r="E10959" s="103">
        <v>57.3</v>
      </c>
    </row>
    <row r="10960" spans="2:5" ht="50.1" customHeight="1">
      <c r="B10960" s="100">
        <v>42708</v>
      </c>
      <c r="C10960" s="105" t="s">
        <v>21001</v>
      </c>
      <c r="D10960" s="87" t="s">
        <v>16560</v>
      </c>
      <c r="E10960" s="103">
        <v>184.03</v>
      </c>
    </row>
    <row r="10961" spans="2:5" ht="50.1" customHeight="1">
      <c r="B10961" s="100">
        <v>7070</v>
      </c>
      <c r="C10961" s="105" t="s">
        <v>21002</v>
      </c>
      <c r="D10961" s="87" t="s">
        <v>16560</v>
      </c>
      <c r="E10961" s="103">
        <v>82.05</v>
      </c>
    </row>
    <row r="10962" spans="2:5" ht="50.1" customHeight="1">
      <c r="B10962" s="100">
        <v>42709</v>
      </c>
      <c r="C10962" s="105" t="s">
        <v>21003</v>
      </c>
      <c r="D10962" s="87" t="s">
        <v>16560</v>
      </c>
      <c r="E10962" s="103">
        <v>275.23</v>
      </c>
    </row>
    <row r="10963" spans="2:5" ht="50.1" customHeight="1">
      <c r="B10963" s="100">
        <v>42710</v>
      </c>
      <c r="C10963" s="105" t="s">
        <v>21004</v>
      </c>
      <c r="D10963" s="87" t="s">
        <v>16560</v>
      </c>
      <c r="E10963" s="103">
        <v>791.16</v>
      </c>
    </row>
    <row r="10964" spans="2:5" ht="50.1" customHeight="1">
      <c r="B10964" s="100">
        <v>42716</v>
      </c>
      <c r="C10964" s="105" t="s">
        <v>21005</v>
      </c>
      <c r="D10964" s="87" t="s">
        <v>16560</v>
      </c>
      <c r="E10964" s="103">
        <v>984.74</v>
      </c>
    </row>
    <row r="10965" spans="2:5" ht="50.1" customHeight="1">
      <c r="B10965" s="100">
        <v>20172</v>
      </c>
      <c r="C10965" s="105" t="s">
        <v>21006</v>
      </c>
      <c r="D10965" s="87" t="s">
        <v>16560</v>
      </c>
      <c r="E10965" s="103">
        <v>18.93</v>
      </c>
    </row>
    <row r="10966" spans="2:5" ht="50.1" customHeight="1">
      <c r="B10966" s="100">
        <v>40945</v>
      </c>
      <c r="C10966" s="105" t="s">
        <v>21007</v>
      </c>
      <c r="D10966" s="87" t="s">
        <v>16557</v>
      </c>
      <c r="E10966" s="103">
        <v>45.62</v>
      </c>
    </row>
    <row r="10967" spans="2:5" ht="50.1" customHeight="1">
      <c r="B10967" s="100">
        <v>40946</v>
      </c>
      <c r="C10967" s="105" t="s">
        <v>21008</v>
      </c>
      <c r="D10967" s="87" t="s">
        <v>16746</v>
      </c>
      <c r="E10967" s="103">
        <v>5326.62</v>
      </c>
    </row>
    <row r="10968" spans="2:5" ht="50.1" customHeight="1">
      <c r="B10968" s="100">
        <v>7153</v>
      </c>
      <c r="C10968" s="105" t="s">
        <v>21009</v>
      </c>
      <c r="D10968" s="87" t="s">
        <v>16557</v>
      </c>
      <c r="E10968" s="103">
        <v>24.48</v>
      </c>
    </row>
    <row r="10969" spans="2:5" ht="50.1" customHeight="1">
      <c r="B10969" s="100">
        <v>41089</v>
      </c>
      <c r="C10969" s="105" t="s">
        <v>21010</v>
      </c>
      <c r="D10969" s="87" t="s">
        <v>16746</v>
      </c>
      <c r="E10969" s="103">
        <v>4332.33</v>
      </c>
    </row>
    <row r="10970" spans="2:5" ht="50.1" customHeight="1">
      <c r="B10970" s="100">
        <v>40943</v>
      </c>
      <c r="C10970" s="105" t="s">
        <v>21011</v>
      </c>
      <c r="D10970" s="87" t="s">
        <v>16557</v>
      </c>
      <c r="E10970" s="103">
        <v>23.41</v>
      </c>
    </row>
    <row r="10971" spans="2:5" ht="50.1" customHeight="1">
      <c r="B10971" s="100">
        <v>40944</v>
      </c>
      <c r="C10971" s="105" t="s">
        <v>21012</v>
      </c>
      <c r="D10971" s="87" t="s">
        <v>16746</v>
      </c>
      <c r="E10971" s="103">
        <v>4143.95</v>
      </c>
    </row>
    <row r="10972" spans="2:5" ht="50.1" customHeight="1">
      <c r="B10972" s="100">
        <v>6175</v>
      </c>
      <c r="C10972" s="105" t="s">
        <v>21013</v>
      </c>
      <c r="D10972" s="87" t="s">
        <v>16557</v>
      </c>
      <c r="E10972" s="103">
        <v>24.67</v>
      </c>
    </row>
    <row r="10973" spans="2:5" ht="50.1" customHeight="1">
      <c r="B10973" s="100">
        <v>41092</v>
      </c>
      <c r="C10973" s="105" t="s">
        <v>21014</v>
      </c>
      <c r="D10973" s="87" t="s">
        <v>16746</v>
      </c>
      <c r="E10973" s="103">
        <v>4367.29</v>
      </c>
    </row>
    <row r="10974" spans="2:5" ht="50.1" customHeight="1">
      <c r="B10974" s="100">
        <v>37712</v>
      </c>
      <c r="C10974" s="105" t="s">
        <v>21859</v>
      </c>
      <c r="D10974" s="87" t="s">
        <v>16555</v>
      </c>
      <c r="E10974" s="103">
        <v>38.29</v>
      </c>
    </row>
    <row r="10975" spans="2:5" ht="50.1" customHeight="1">
      <c r="B10975" s="100">
        <v>34547</v>
      </c>
      <c r="C10975" s="105" t="s">
        <v>21015</v>
      </c>
      <c r="D10975" s="87" t="s">
        <v>16566</v>
      </c>
      <c r="E10975" s="103">
        <v>2.68</v>
      </c>
    </row>
    <row r="10976" spans="2:5" ht="50.1" customHeight="1">
      <c r="B10976" s="100">
        <v>34548</v>
      </c>
      <c r="C10976" s="105" t="s">
        <v>21016</v>
      </c>
      <c r="D10976" s="87" t="s">
        <v>16566</v>
      </c>
      <c r="E10976" s="103">
        <v>2.62</v>
      </c>
    </row>
    <row r="10977" spans="2:5" ht="50.1" customHeight="1">
      <c r="B10977" s="100">
        <v>37411</v>
      </c>
      <c r="C10977" s="105" t="s">
        <v>21017</v>
      </c>
      <c r="D10977" s="87" t="s">
        <v>16555</v>
      </c>
      <c r="E10977" s="103">
        <v>13.15</v>
      </c>
    </row>
    <row r="10978" spans="2:5" ht="50.1" customHeight="1">
      <c r="B10978" s="100">
        <v>34558</v>
      </c>
      <c r="C10978" s="105" t="s">
        <v>21018</v>
      </c>
      <c r="D10978" s="87" t="s">
        <v>16566</v>
      </c>
      <c r="E10978" s="103">
        <v>1.75</v>
      </c>
    </row>
    <row r="10979" spans="2:5" ht="50.1" customHeight="1">
      <c r="B10979" s="87">
        <v>34550</v>
      </c>
      <c r="C10979" s="105" t="s">
        <v>21019</v>
      </c>
      <c r="D10979" s="87" t="s">
        <v>16566</v>
      </c>
      <c r="E10979" s="103">
        <v>0.93</v>
      </c>
    </row>
    <row r="10980" spans="2:5" ht="50.1" customHeight="1">
      <c r="B10980" s="100">
        <v>34557</v>
      </c>
      <c r="C10980" s="105" t="s">
        <v>21020</v>
      </c>
      <c r="D10980" s="87" t="s">
        <v>16566</v>
      </c>
      <c r="E10980" s="103">
        <v>1.64</v>
      </c>
    </row>
    <row r="10981" spans="2:5" ht="50.1" customHeight="1">
      <c r="B10981" s="100">
        <v>7155</v>
      </c>
      <c r="C10981" s="105" t="s">
        <v>21021</v>
      </c>
      <c r="D10981" s="87" t="s">
        <v>16555</v>
      </c>
      <c r="E10981" s="103">
        <v>15.15</v>
      </c>
    </row>
    <row r="10982" spans="2:5" ht="50.1" customHeight="1">
      <c r="B10982" s="100">
        <v>7154</v>
      </c>
      <c r="C10982" s="105" t="s">
        <v>21022</v>
      </c>
      <c r="D10982" s="87" t="s">
        <v>16617</v>
      </c>
      <c r="E10982" s="103">
        <v>6.82</v>
      </c>
    </row>
    <row r="10983" spans="2:5" ht="50.1" customHeight="1">
      <c r="B10983" s="100">
        <v>10915</v>
      </c>
      <c r="C10983" s="105" t="s">
        <v>21023</v>
      </c>
      <c r="D10983" s="87" t="s">
        <v>16617</v>
      </c>
      <c r="E10983" s="103">
        <v>7.08</v>
      </c>
    </row>
    <row r="10984" spans="2:5" ht="50.1" customHeight="1">
      <c r="B10984" s="100">
        <v>10917</v>
      </c>
      <c r="C10984" s="105" t="s">
        <v>21024</v>
      </c>
      <c r="D10984" s="87" t="s">
        <v>16555</v>
      </c>
      <c r="E10984" s="103">
        <v>6.87</v>
      </c>
    </row>
    <row r="10985" spans="2:5" ht="50.1" customHeight="1">
      <c r="B10985" s="100">
        <v>21141</v>
      </c>
      <c r="C10985" s="105" t="s">
        <v>21025</v>
      </c>
      <c r="D10985" s="87" t="s">
        <v>16555</v>
      </c>
      <c r="E10985" s="103">
        <v>10.18</v>
      </c>
    </row>
    <row r="10986" spans="2:5" ht="50.1" customHeight="1">
      <c r="B10986" s="100">
        <v>10916</v>
      </c>
      <c r="C10986" s="105" t="s">
        <v>21026</v>
      </c>
      <c r="D10986" s="87" t="s">
        <v>16617</v>
      </c>
      <c r="E10986" s="103">
        <v>6.88</v>
      </c>
    </row>
    <row r="10987" spans="2:5" ht="50.1" customHeight="1">
      <c r="B10987" s="87">
        <v>39508</v>
      </c>
      <c r="C10987" s="105" t="s">
        <v>21027</v>
      </c>
      <c r="D10987" s="87" t="s">
        <v>16555</v>
      </c>
      <c r="E10987" s="103">
        <v>12.1</v>
      </c>
    </row>
    <row r="10988" spans="2:5" ht="50.1" customHeight="1">
      <c r="B10988" s="100">
        <v>39507</v>
      </c>
      <c r="C10988" s="105" t="s">
        <v>21028</v>
      </c>
      <c r="D10988" s="87" t="s">
        <v>16555</v>
      </c>
      <c r="E10988" s="103">
        <v>11.85</v>
      </c>
    </row>
    <row r="10989" spans="2:5" ht="50.1" customHeight="1">
      <c r="B10989" s="100">
        <v>7156</v>
      </c>
      <c r="C10989" s="105" t="s">
        <v>21029</v>
      </c>
      <c r="D10989" s="87" t="s">
        <v>16555</v>
      </c>
      <c r="E10989" s="103">
        <v>20.48</v>
      </c>
    </row>
    <row r="10990" spans="2:5" ht="50.1" customHeight="1">
      <c r="B10990" s="100">
        <v>39509</v>
      </c>
      <c r="C10990" s="105" t="s">
        <v>21030</v>
      </c>
      <c r="D10990" s="87" t="s">
        <v>16555</v>
      </c>
      <c r="E10990" s="103">
        <v>9.5399999999999991</v>
      </c>
    </row>
    <row r="10991" spans="2:5" ht="50.1" customHeight="1">
      <c r="B10991" s="100">
        <v>25988</v>
      </c>
      <c r="C10991" s="105" t="s">
        <v>21031</v>
      </c>
      <c r="D10991" s="87" t="s">
        <v>16555</v>
      </c>
      <c r="E10991" s="103">
        <v>8.98</v>
      </c>
    </row>
    <row r="10992" spans="2:5" ht="50.1" customHeight="1">
      <c r="B10992" s="100">
        <v>10928</v>
      </c>
      <c r="C10992" s="105" t="s">
        <v>21032</v>
      </c>
      <c r="D10992" s="87" t="s">
        <v>16555</v>
      </c>
      <c r="E10992" s="103">
        <v>10.92</v>
      </c>
    </row>
    <row r="10993" spans="2:5" ht="50.1" customHeight="1">
      <c r="B10993" s="100">
        <v>7167</v>
      </c>
      <c r="C10993" s="105" t="s">
        <v>21033</v>
      </c>
      <c r="D10993" s="87" t="s">
        <v>16555</v>
      </c>
      <c r="E10993" s="103">
        <v>14.92</v>
      </c>
    </row>
    <row r="10994" spans="2:5" ht="50.1" customHeight="1">
      <c r="B10994" s="100">
        <v>10933</v>
      </c>
      <c r="C10994" s="105" t="s">
        <v>21034</v>
      </c>
      <c r="D10994" s="87" t="s">
        <v>16555</v>
      </c>
      <c r="E10994" s="103">
        <v>13.34</v>
      </c>
    </row>
    <row r="10995" spans="2:5" ht="50.1" customHeight="1">
      <c r="B10995" s="100">
        <v>10927</v>
      </c>
      <c r="C10995" s="105" t="s">
        <v>21035</v>
      </c>
      <c r="D10995" s="87" t="s">
        <v>16555</v>
      </c>
      <c r="E10995" s="103">
        <v>16.11</v>
      </c>
    </row>
    <row r="10996" spans="2:5" ht="50.1" customHeight="1">
      <c r="B10996" s="100">
        <v>7158</v>
      </c>
      <c r="C10996" s="105" t="s">
        <v>21036</v>
      </c>
      <c r="D10996" s="87" t="s">
        <v>16555</v>
      </c>
      <c r="E10996" s="103">
        <v>22.49</v>
      </c>
    </row>
    <row r="10997" spans="2:5" ht="50.1" customHeight="1">
      <c r="B10997" s="100">
        <v>7162</v>
      </c>
      <c r="C10997" s="105" t="s">
        <v>21037</v>
      </c>
      <c r="D10997" s="87" t="s">
        <v>16555</v>
      </c>
      <c r="E10997" s="103">
        <v>33.81</v>
      </c>
    </row>
    <row r="10998" spans="2:5" ht="50.1" customHeight="1">
      <c r="B10998" s="100">
        <v>10932</v>
      </c>
      <c r="C10998" s="105" t="s">
        <v>21038</v>
      </c>
      <c r="D10998" s="87" t="s">
        <v>16555</v>
      </c>
      <c r="E10998" s="103">
        <v>59.88</v>
      </c>
    </row>
    <row r="10999" spans="2:5" ht="50.1" customHeight="1">
      <c r="B10999" s="100">
        <v>40706</v>
      </c>
      <c r="C10999" s="105" t="s">
        <v>21039</v>
      </c>
      <c r="D10999" s="87" t="s">
        <v>16555</v>
      </c>
      <c r="E10999" s="103">
        <v>35.9</v>
      </c>
    </row>
    <row r="11000" spans="2:5" ht="50.1" customHeight="1">
      <c r="B11000" s="100">
        <v>10937</v>
      </c>
      <c r="C11000" s="105" t="s">
        <v>21040</v>
      </c>
      <c r="D11000" s="87" t="s">
        <v>16555</v>
      </c>
      <c r="E11000" s="103">
        <v>23.53</v>
      </c>
    </row>
    <row r="11001" spans="2:5" ht="50.1" customHeight="1">
      <c r="B11001" s="100">
        <v>10935</v>
      </c>
      <c r="C11001" s="105" t="s">
        <v>21041</v>
      </c>
      <c r="D11001" s="87" t="s">
        <v>16555</v>
      </c>
      <c r="E11001" s="103">
        <v>30.99</v>
      </c>
    </row>
    <row r="11002" spans="2:5" ht="50.1" customHeight="1">
      <c r="B11002" s="100">
        <v>40707</v>
      </c>
      <c r="C11002" s="105" t="s">
        <v>21042</v>
      </c>
      <c r="D11002" s="87" t="s">
        <v>16555</v>
      </c>
      <c r="E11002" s="103">
        <v>71.36</v>
      </c>
    </row>
    <row r="11003" spans="2:5" ht="50.1" customHeight="1">
      <c r="B11003" s="100">
        <v>10931</v>
      </c>
      <c r="C11003" s="105" t="s">
        <v>21043</v>
      </c>
      <c r="D11003" s="87" t="s">
        <v>16555</v>
      </c>
      <c r="E11003" s="103">
        <v>9.98</v>
      </c>
    </row>
    <row r="11004" spans="2:5" ht="50.1" customHeight="1">
      <c r="B11004" s="100">
        <v>7164</v>
      </c>
      <c r="C11004" s="105" t="s">
        <v>21860</v>
      </c>
      <c r="D11004" s="87" t="s">
        <v>16555</v>
      </c>
      <c r="E11004" s="103">
        <v>27.94</v>
      </c>
    </row>
    <row r="11005" spans="2:5" ht="50.1" customHeight="1">
      <c r="B11005" s="100">
        <v>36887</v>
      </c>
      <c r="C11005" s="105" t="s">
        <v>21044</v>
      </c>
      <c r="D11005" s="87" t="s">
        <v>16555</v>
      </c>
      <c r="E11005" s="103">
        <v>13.01</v>
      </c>
    </row>
    <row r="11006" spans="2:5" ht="50.1" customHeight="1">
      <c r="B11006" s="100">
        <v>34630</v>
      </c>
      <c r="C11006" s="105" t="s">
        <v>21861</v>
      </c>
      <c r="D11006" s="87" t="s">
        <v>16560</v>
      </c>
      <c r="E11006" s="103">
        <v>622.36</v>
      </c>
    </row>
    <row r="11007" spans="2:5" ht="50.1" customHeight="1">
      <c r="B11007" s="100">
        <v>7161</v>
      </c>
      <c r="C11007" s="105" t="s">
        <v>21045</v>
      </c>
      <c r="D11007" s="87" t="s">
        <v>16555</v>
      </c>
      <c r="E11007" s="103">
        <v>4.24</v>
      </c>
    </row>
    <row r="11008" spans="2:5" ht="50.1" customHeight="1">
      <c r="B11008" s="100">
        <v>7170</v>
      </c>
      <c r="C11008" s="105" t="s">
        <v>21046</v>
      </c>
      <c r="D11008" s="87" t="s">
        <v>16555</v>
      </c>
      <c r="E11008" s="103">
        <v>1.85</v>
      </c>
    </row>
    <row r="11009" spans="2:5" ht="50.1" customHeight="1">
      <c r="B11009" s="100">
        <v>37524</v>
      </c>
      <c r="C11009" s="105" t="s">
        <v>21047</v>
      </c>
      <c r="D11009" s="87" t="s">
        <v>16566</v>
      </c>
      <c r="E11009" s="103">
        <v>1.77</v>
      </c>
    </row>
    <row r="11010" spans="2:5" ht="50.1" customHeight="1">
      <c r="B11010" s="100">
        <v>37525</v>
      </c>
      <c r="C11010" s="105" t="s">
        <v>21048</v>
      </c>
      <c r="D11010" s="87" t="s">
        <v>16566</v>
      </c>
      <c r="E11010" s="103">
        <v>2.11</v>
      </c>
    </row>
    <row r="11011" spans="2:5" ht="50.1" customHeight="1">
      <c r="B11011" s="100">
        <v>10920</v>
      </c>
      <c r="C11011" s="105" t="s">
        <v>21049</v>
      </c>
      <c r="D11011" s="87" t="s">
        <v>16555</v>
      </c>
      <c r="E11011" s="103">
        <v>13.65</v>
      </c>
    </row>
    <row r="11012" spans="2:5" ht="50.1" customHeight="1">
      <c r="B11012" s="100">
        <v>7238</v>
      </c>
      <c r="C11012" s="105" t="s">
        <v>21050</v>
      </c>
      <c r="D11012" s="87" t="s">
        <v>16555</v>
      </c>
      <c r="E11012" s="103">
        <v>38.21</v>
      </c>
    </row>
    <row r="11013" spans="2:5" ht="50.1" customHeight="1">
      <c r="B11013" s="100">
        <v>7239</v>
      </c>
      <c r="C11013" s="105" t="s">
        <v>21051</v>
      </c>
      <c r="D11013" s="87" t="s">
        <v>16555</v>
      </c>
      <c r="E11013" s="103">
        <v>47.51</v>
      </c>
    </row>
    <row r="11014" spans="2:5" ht="50.1" customHeight="1">
      <c r="B11014" s="100">
        <v>7240</v>
      </c>
      <c r="C11014" s="105" t="s">
        <v>21052</v>
      </c>
      <c r="D11014" s="87" t="s">
        <v>16555</v>
      </c>
      <c r="E11014" s="103">
        <v>54.55</v>
      </c>
    </row>
    <row r="11015" spans="2:5" ht="50.1" customHeight="1">
      <c r="B11015" s="100">
        <v>36789</v>
      </c>
      <c r="C11015" s="105" t="s">
        <v>21053</v>
      </c>
      <c r="D11015" s="87" t="s">
        <v>16560</v>
      </c>
      <c r="E11015" s="103">
        <v>1.43</v>
      </c>
    </row>
    <row r="11016" spans="2:5" ht="50.1" customHeight="1">
      <c r="B11016" s="100">
        <v>25007</v>
      </c>
      <c r="C11016" s="105" t="s">
        <v>21054</v>
      </c>
      <c r="D11016" s="87" t="s">
        <v>16555</v>
      </c>
      <c r="E11016" s="103">
        <v>25.97</v>
      </c>
    </row>
    <row r="11017" spans="2:5" ht="50.1" customHeight="1">
      <c r="B11017" s="100">
        <v>14171</v>
      </c>
      <c r="C11017" s="105" t="s">
        <v>21055</v>
      </c>
      <c r="D11017" s="87" t="s">
        <v>16555</v>
      </c>
      <c r="E11017" s="103">
        <v>69.430000000000007</v>
      </c>
    </row>
    <row r="11018" spans="2:5" ht="50.1" customHeight="1">
      <c r="B11018" s="100">
        <v>14170</v>
      </c>
      <c r="C11018" s="105" t="s">
        <v>21056</v>
      </c>
      <c r="D11018" s="87" t="s">
        <v>16555</v>
      </c>
      <c r="E11018" s="103">
        <v>61.35</v>
      </c>
    </row>
    <row r="11019" spans="2:5" ht="50.1" customHeight="1">
      <c r="B11019" s="100">
        <v>14173</v>
      </c>
      <c r="C11019" s="105" t="s">
        <v>21057</v>
      </c>
      <c r="D11019" s="87" t="s">
        <v>16555</v>
      </c>
      <c r="E11019" s="103">
        <v>80.89</v>
      </c>
    </row>
    <row r="11020" spans="2:5" ht="50.1" customHeight="1">
      <c r="B11020" s="100">
        <v>14172</v>
      </c>
      <c r="C11020" s="105" t="s">
        <v>21058</v>
      </c>
      <c r="D11020" s="87" t="s">
        <v>16555</v>
      </c>
      <c r="E11020" s="103">
        <v>65.48</v>
      </c>
    </row>
    <row r="11021" spans="2:5" ht="50.1" customHeight="1">
      <c r="B11021" s="100">
        <v>7243</v>
      </c>
      <c r="C11021" s="105" t="s">
        <v>21059</v>
      </c>
      <c r="D11021" s="87" t="s">
        <v>16555</v>
      </c>
      <c r="E11021" s="103">
        <v>25.69</v>
      </c>
    </row>
    <row r="11022" spans="2:5" ht="50.1" customHeight="1">
      <c r="B11022" s="100">
        <v>11067</v>
      </c>
      <c r="C11022" s="105" t="s">
        <v>21060</v>
      </c>
      <c r="D11022" s="87" t="s">
        <v>16560</v>
      </c>
      <c r="E11022" s="103">
        <v>190.06</v>
      </c>
    </row>
    <row r="11023" spans="2:5" ht="50.1" customHeight="1">
      <c r="B11023" s="100">
        <v>11068</v>
      </c>
      <c r="C11023" s="105" t="s">
        <v>21061</v>
      </c>
      <c r="D11023" s="87" t="s">
        <v>16560</v>
      </c>
      <c r="E11023" s="103">
        <v>268.44</v>
      </c>
    </row>
    <row r="11024" spans="2:5" ht="50.1" customHeight="1">
      <c r="B11024" s="100">
        <v>7173</v>
      </c>
      <c r="C11024" s="105" t="s">
        <v>21062</v>
      </c>
      <c r="D11024" s="87" t="s">
        <v>17042</v>
      </c>
      <c r="E11024" s="103">
        <v>925</v>
      </c>
    </row>
    <row r="11025" spans="2:5" ht="50.1" customHeight="1">
      <c r="B11025" s="100">
        <v>7175</v>
      </c>
      <c r="C11025" s="105" t="s">
        <v>21063</v>
      </c>
      <c r="D11025" s="87" t="s">
        <v>16560</v>
      </c>
      <c r="E11025" s="103">
        <v>1.04</v>
      </c>
    </row>
    <row r="11026" spans="2:5" ht="50.1" customHeight="1">
      <c r="B11026" s="100">
        <v>40865</v>
      </c>
      <c r="C11026" s="105" t="s">
        <v>21064</v>
      </c>
      <c r="D11026" s="87" t="s">
        <v>16560</v>
      </c>
      <c r="E11026" s="104">
        <v>1.41</v>
      </c>
    </row>
    <row r="11027" spans="2:5" ht="50.1" customHeight="1">
      <c r="B11027" s="100">
        <v>7184</v>
      </c>
      <c r="C11027" s="105" t="s">
        <v>21065</v>
      </c>
      <c r="D11027" s="87" t="s">
        <v>16555</v>
      </c>
      <c r="E11027" s="104">
        <v>27.87</v>
      </c>
    </row>
    <row r="11028" spans="2:5" ht="50.1" customHeight="1">
      <c r="B11028" s="100">
        <v>34458</v>
      </c>
      <c r="C11028" s="105" t="s">
        <v>21066</v>
      </c>
      <c r="D11028" s="87" t="s">
        <v>16560</v>
      </c>
      <c r="E11028" s="104">
        <v>88.87</v>
      </c>
    </row>
    <row r="11029" spans="2:5" ht="50.1" customHeight="1">
      <c r="B11029" s="100">
        <v>34464</v>
      </c>
      <c r="C11029" s="105" t="s">
        <v>21067</v>
      </c>
      <c r="D11029" s="87" t="s">
        <v>16560</v>
      </c>
      <c r="E11029" s="104">
        <v>119.23</v>
      </c>
    </row>
    <row r="11030" spans="2:5" ht="50.1" customHeight="1">
      <c r="B11030" s="100">
        <v>34468</v>
      </c>
      <c r="C11030" s="105" t="s">
        <v>21068</v>
      </c>
      <c r="D11030" s="87" t="s">
        <v>16560</v>
      </c>
      <c r="E11030" s="104">
        <v>137.6</v>
      </c>
    </row>
    <row r="11031" spans="2:5" ht="50.1" customHeight="1">
      <c r="B11031" s="100">
        <v>34473</v>
      </c>
      <c r="C11031" s="105" t="s">
        <v>21069</v>
      </c>
      <c r="D11031" s="87" t="s">
        <v>16560</v>
      </c>
      <c r="E11031" s="104">
        <v>112.54</v>
      </c>
    </row>
    <row r="11032" spans="2:5" ht="50.1" customHeight="1">
      <c r="B11032" s="100">
        <v>34480</v>
      </c>
      <c r="C11032" s="105" t="s">
        <v>21070</v>
      </c>
      <c r="D11032" s="87" t="s">
        <v>16560</v>
      </c>
      <c r="E11032" s="103">
        <v>153.47</v>
      </c>
    </row>
    <row r="11033" spans="2:5" ht="50.1" customHeight="1">
      <c r="B11033" s="100">
        <v>34486</v>
      </c>
      <c r="C11033" s="105" t="s">
        <v>21071</v>
      </c>
      <c r="D11033" s="87" t="s">
        <v>16560</v>
      </c>
      <c r="E11033" s="103">
        <v>171.88</v>
      </c>
    </row>
    <row r="11034" spans="2:5" ht="50.1" customHeight="1">
      <c r="B11034" s="100">
        <v>7202</v>
      </c>
      <c r="C11034" s="105" t="s">
        <v>21072</v>
      </c>
      <c r="D11034" s="87" t="s">
        <v>16555</v>
      </c>
      <c r="E11034" s="103">
        <v>35.22</v>
      </c>
    </row>
    <row r="11035" spans="2:5" ht="50.1" customHeight="1">
      <c r="B11035" s="100">
        <v>7190</v>
      </c>
      <c r="C11035" s="105" t="s">
        <v>21073</v>
      </c>
      <c r="D11035" s="87" t="s">
        <v>16560</v>
      </c>
      <c r="E11035" s="103">
        <v>6.04</v>
      </c>
    </row>
    <row r="11036" spans="2:5" ht="50.1" customHeight="1">
      <c r="B11036" s="100">
        <v>34417</v>
      </c>
      <c r="C11036" s="105" t="s">
        <v>21074</v>
      </c>
      <c r="D11036" s="87" t="s">
        <v>16560</v>
      </c>
      <c r="E11036" s="103">
        <v>10.5</v>
      </c>
    </row>
    <row r="11037" spans="2:5" ht="50.1" customHeight="1">
      <c r="B11037" s="100">
        <v>7191</v>
      </c>
      <c r="C11037" s="105" t="s">
        <v>21075</v>
      </c>
      <c r="D11037" s="87" t="s">
        <v>16560</v>
      </c>
      <c r="E11037" s="103">
        <v>12.17</v>
      </c>
    </row>
    <row r="11038" spans="2:5" ht="50.1" customHeight="1">
      <c r="B11038" s="100">
        <v>7213</v>
      </c>
      <c r="C11038" s="105" t="s">
        <v>21075</v>
      </c>
      <c r="D11038" s="87" t="s">
        <v>16555</v>
      </c>
      <c r="E11038" s="103">
        <v>9.9700000000000006</v>
      </c>
    </row>
    <row r="11039" spans="2:5" ht="50.1" customHeight="1">
      <c r="B11039" s="100">
        <v>7195</v>
      </c>
      <c r="C11039" s="105" t="s">
        <v>21076</v>
      </c>
      <c r="D11039" s="87" t="s">
        <v>16560</v>
      </c>
      <c r="E11039" s="103">
        <v>29</v>
      </c>
    </row>
    <row r="11040" spans="2:5" ht="50.1" customHeight="1">
      <c r="B11040" s="100">
        <v>7186</v>
      </c>
      <c r="C11040" s="105" t="s">
        <v>21077</v>
      </c>
      <c r="D11040" s="87" t="s">
        <v>16560</v>
      </c>
      <c r="E11040" s="103">
        <v>34.700000000000003</v>
      </c>
    </row>
    <row r="11041" spans="2:5" ht="50.1" customHeight="1">
      <c r="B11041" s="100">
        <v>7194</v>
      </c>
      <c r="C11041" s="105" t="s">
        <v>21078</v>
      </c>
      <c r="D11041" s="87" t="s">
        <v>16555</v>
      </c>
      <c r="E11041" s="103">
        <v>17.2</v>
      </c>
    </row>
    <row r="11042" spans="2:5" ht="50.1" customHeight="1">
      <c r="B11042" s="100">
        <v>7207</v>
      </c>
      <c r="C11042" s="105" t="s">
        <v>21078</v>
      </c>
      <c r="D11042" s="87" t="s">
        <v>16560</v>
      </c>
      <c r="E11042" s="103">
        <v>46.18</v>
      </c>
    </row>
    <row r="11043" spans="2:5" ht="50.1" customHeight="1">
      <c r="B11043" s="100">
        <v>7197</v>
      </c>
      <c r="C11043" s="105" t="s">
        <v>21079</v>
      </c>
      <c r="D11043" s="87" t="s">
        <v>16560</v>
      </c>
      <c r="E11043" s="103">
        <v>69.38</v>
      </c>
    </row>
    <row r="11044" spans="2:5" ht="50.1" customHeight="1">
      <c r="B11044" s="100">
        <v>7192</v>
      </c>
      <c r="C11044" s="105" t="s">
        <v>21080</v>
      </c>
      <c r="D11044" s="87" t="s">
        <v>16560</v>
      </c>
      <c r="E11044" s="103">
        <v>38.159999999999997</v>
      </c>
    </row>
    <row r="11045" spans="2:5" ht="50.1" customHeight="1">
      <c r="B11045" s="100">
        <v>7193</v>
      </c>
      <c r="C11045" s="105" t="s">
        <v>21081</v>
      </c>
      <c r="D11045" s="87" t="s">
        <v>16560</v>
      </c>
      <c r="E11045" s="103">
        <v>45.55</v>
      </c>
    </row>
    <row r="11046" spans="2:5" ht="50.1" customHeight="1">
      <c r="B11046" s="100">
        <v>7189</v>
      </c>
      <c r="C11046" s="105" t="s">
        <v>21082</v>
      </c>
      <c r="D11046" s="87" t="s">
        <v>16560</v>
      </c>
      <c r="E11046" s="103">
        <v>63.98</v>
      </c>
    </row>
    <row r="11047" spans="2:5" ht="50.1" customHeight="1">
      <c r="B11047" s="100">
        <v>7198</v>
      </c>
      <c r="C11047" s="105" t="s">
        <v>21083</v>
      </c>
      <c r="D11047" s="87" t="s">
        <v>16555</v>
      </c>
      <c r="E11047" s="103">
        <v>23.82</v>
      </c>
    </row>
    <row r="11048" spans="2:5" ht="50.1" customHeight="1">
      <c r="B11048" s="100">
        <v>34402</v>
      </c>
      <c r="C11048" s="105" t="s">
        <v>21083</v>
      </c>
      <c r="D11048" s="87" t="s">
        <v>16560</v>
      </c>
      <c r="E11048" s="103">
        <v>95.9</v>
      </c>
    </row>
    <row r="11049" spans="2:5" ht="50.1" customHeight="1">
      <c r="B11049" s="100">
        <v>7245</v>
      </c>
      <c r="C11049" s="105" t="s">
        <v>21084</v>
      </c>
      <c r="D11049" s="87" t="s">
        <v>16560</v>
      </c>
      <c r="E11049" s="103">
        <v>27.9</v>
      </c>
    </row>
    <row r="11050" spans="2:5" ht="50.1" customHeight="1">
      <c r="B11050" s="100">
        <v>34425</v>
      </c>
      <c r="C11050" s="105" t="s">
        <v>21085</v>
      </c>
      <c r="D11050" s="87" t="s">
        <v>16560</v>
      </c>
      <c r="E11050" s="103">
        <v>59.3</v>
      </c>
    </row>
    <row r="11051" spans="2:5" ht="50.1" customHeight="1">
      <c r="B11051" s="100">
        <v>7223</v>
      </c>
      <c r="C11051" s="105" t="s">
        <v>21086</v>
      </c>
      <c r="D11051" s="87" t="s">
        <v>16560</v>
      </c>
      <c r="E11051" s="103">
        <v>69.11</v>
      </c>
    </row>
    <row r="11052" spans="2:5" ht="50.1" customHeight="1">
      <c r="B11052" s="100">
        <v>7234</v>
      </c>
      <c r="C11052" s="105" t="s">
        <v>21087</v>
      </c>
      <c r="D11052" s="87" t="s">
        <v>16560</v>
      </c>
      <c r="E11052" s="103">
        <v>99.69</v>
      </c>
    </row>
    <row r="11053" spans="2:5" ht="50.1" customHeight="1">
      <c r="B11053" s="100">
        <v>7224</v>
      </c>
      <c r="C11053" s="105" t="s">
        <v>21088</v>
      </c>
      <c r="D11053" s="87" t="s">
        <v>16560</v>
      </c>
      <c r="E11053" s="103">
        <v>110.11</v>
      </c>
    </row>
    <row r="11054" spans="2:5" ht="50.1" customHeight="1">
      <c r="B11054" s="100">
        <v>7221</v>
      </c>
      <c r="C11054" s="105" t="s">
        <v>21089</v>
      </c>
      <c r="D11054" s="87" t="s">
        <v>16555</v>
      </c>
      <c r="E11054" s="103">
        <v>53.54</v>
      </c>
    </row>
    <row r="11055" spans="2:5" ht="50.1" customHeight="1">
      <c r="B11055" s="100">
        <v>7210</v>
      </c>
      <c r="C11055" s="105" t="s">
        <v>21089</v>
      </c>
      <c r="D11055" s="87" t="s">
        <v>16560</v>
      </c>
      <c r="E11055" s="103">
        <v>125.29</v>
      </c>
    </row>
    <row r="11056" spans="2:5" ht="50.1" customHeight="1">
      <c r="B11056" s="100">
        <v>7225</v>
      </c>
      <c r="C11056" s="105" t="s">
        <v>21090</v>
      </c>
      <c r="D11056" s="87" t="s">
        <v>16560</v>
      </c>
      <c r="E11056" s="103">
        <v>139.22</v>
      </c>
    </row>
    <row r="11057" spans="2:5" ht="50.1" customHeight="1">
      <c r="B11057" s="100">
        <v>7226</v>
      </c>
      <c r="C11057" s="105" t="s">
        <v>21091</v>
      </c>
      <c r="D11057" s="87" t="s">
        <v>16560</v>
      </c>
      <c r="E11057" s="103">
        <v>153.19999999999999</v>
      </c>
    </row>
    <row r="11058" spans="2:5" ht="50.1" customHeight="1">
      <c r="B11058" s="100">
        <v>7236</v>
      </c>
      <c r="C11058" s="105" t="s">
        <v>21092</v>
      </c>
      <c r="D11058" s="87" t="s">
        <v>16560</v>
      </c>
      <c r="E11058" s="103">
        <v>167.09</v>
      </c>
    </row>
    <row r="11059" spans="2:5" ht="50.1" customHeight="1">
      <c r="B11059" s="100">
        <v>7227</v>
      </c>
      <c r="C11059" s="105" t="s">
        <v>21093</v>
      </c>
      <c r="D11059" s="87" t="s">
        <v>16560</v>
      </c>
      <c r="E11059" s="103">
        <v>181.01</v>
      </c>
    </row>
    <row r="11060" spans="2:5" ht="50.1" customHeight="1">
      <c r="B11060" s="100">
        <v>7212</v>
      </c>
      <c r="C11060" s="105" t="s">
        <v>21094</v>
      </c>
      <c r="D11060" s="87" t="s">
        <v>16560</v>
      </c>
      <c r="E11060" s="103">
        <v>200.42</v>
      </c>
    </row>
    <row r="11061" spans="2:5" ht="50.1" customHeight="1">
      <c r="B11061" s="100">
        <v>7229</v>
      </c>
      <c r="C11061" s="105" t="s">
        <v>21095</v>
      </c>
      <c r="D11061" s="87" t="s">
        <v>16560</v>
      </c>
      <c r="E11061" s="103">
        <v>132.54</v>
      </c>
    </row>
    <row r="11062" spans="2:5" ht="50.1" customHeight="1">
      <c r="B11062" s="100">
        <v>7230</v>
      </c>
      <c r="C11062" s="105" t="s">
        <v>21096</v>
      </c>
      <c r="D11062" s="87" t="s">
        <v>16560</v>
      </c>
      <c r="E11062" s="103">
        <v>211.21</v>
      </c>
    </row>
    <row r="11063" spans="2:5" ht="50.1" customHeight="1">
      <c r="B11063" s="100">
        <v>7231</v>
      </c>
      <c r="C11063" s="105" t="s">
        <v>21097</v>
      </c>
      <c r="D11063" s="87" t="s">
        <v>16560</v>
      </c>
      <c r="E11063" s="104">
        <v>277.38</v>
      </c>
    </row>
    <row r="11064" spans="2:5" ht="50.1" customHeight="1">
      <c r="B11064" s="100">
        <v>7220</v>
      </c>
      <c r="C11064" s="105" t="s">
        <v>21098</v>
      </c>
      <c r="D11064" s="87" t="s">
        <v>16560</v>
      </c>
      <c r="E11064" s="104">
        <v>341.02</v>
      </c>
    </row>
    <row r="11065" spans="2:5" ht="50.1" customHeight="1">
      <c r="B11065" s="100">
        <v>34447</v>
      </c>
      <c r="C11065" s="105" t="s">
        <v>21099</v>
      </c>
      <c r="D11065" s="87" t="s">
        <v>16560</v>
      </c>
      <c r="E11065" s="104">
        <v>379.56</v>
      </c>
    </row>
    <row r="11066" spans="2:5" ht="50.1" customHeight="1">
      <c r="B11066" s="100">
        <v>7233</v>
      </c>
      <c r="C11066" s="105" t="s">
        <v>21100</v>
      </c>
      <c r="D11066" s="87" t="s">
        <v>16560</v>
      </c>
      <c r="E11066" s="104">
        <v>424.94</v>
      </c>
    </row>
    <row r="11067" spans="2:5" ht="50.1" customHeight="1">
      <c r="B11067" s="100">
        <v>42172</v>
      </c>
      <c r="C11067" s="105" t="s">
        <v>21910</v>
      </c>
      <c r="D11067" s="87" t="s">
        <v>16555</v>
      </c>
      <c r="E11067" s="104">
        <v>132.24</v>
      </c>
    </row>
    <row r="11068" spans="2:5" ht="50.1" customHeight="1">
      <c r="B11068" s="100">
        <v>39520</v>
      </c>
      <c r="C11068" s="105" t="s">
        <v>21101</v>
      </c>
      <c r="D11068" s="87" t="s">
        <v>16555</v>
      </c>
      <c r="E11068" s="104">
        <v>103.67</v>
      </c>
    </row>
    <row r="11069" spans="2:5" ht="50.1" customHeight="1">
      <c r="B11069" s="100">
        <v>39521</v>
      </c>
      <c r="C11069" s="105" t="s">
        <v>21102</v>
      </c>
      <c r="D11069" s="87" t="s">
        <v>16555</v>
      </c>
      <c r="E11069" s="104">
        <v>111.04</v>
      </c>
    </row>
    <row r="11070" spans="2:5" ht="50.1" customHeight="1">
      <c r="B11070" s="100">
        <v>39522</v>
      </c>
      <c r="C11070" s="105" t="s">
        <v>21103</v>
      </c>
      <c r="D11070" s="87" t="s">
        <v>16555</v>
      </c>
      <c r="E11070" s="103">
        <v>88.78</v>
      </c>
    </row>
    <row r="11071" spans="2:5" ht="50.1" customHeight="1">
      <c r="B11071" s="100">
        <v>7246</v>
      </c>
      <c r="C11071" s="105" t="s">
        <v>21104</v>
      </c>
      <c r="D11071" s="87" t="s">
        <v>16560</v>
      </c>
      <c r="E11071" s="103">
        <v>25.96</v>
      </c>
    </row>
    <row r="11072" spans="2:5" ht="50.1" customHeight="1">
      <c r="B11072" s="100">
        <v>12869</v>
      </c>
      <c r="C11072" s="105" t="s">
        <v>21105</v>
      </c>
      <c r="D11072" s="87" t="s">
        <v>16557</v>
      </c>
      <c r="E11072" s="103">
        <v>16.260000000000002</v>
      </c>
    </row>
    <row r="11073" spans="2:5" ht="50.1" customHeight="1">
      <c r="B11073" s="100">
        <v>41097</v>
      </c>
      <c r="C11073" s="105" t="s">
        <v>21106</v>
      </c>
      <c r="D11073" s="87" t="s">
        <v>16746</v>
      </c>
      <c r="E11073" s="103">
        <v>2880.5</v>
      </c>
    </row>
    <row r="11074" spans="2:5" ht="50.1" customHeight="1">
      <c r="B11074" s="100">
        <v>1574</v>
      </c>
      <c r="C11074" s="105" t="s">
        <v>21107</v>
      </c>
      <c r="D11074" s="87" t="s">
        <v>16560</v>
      </c>
      <c r="E11074" s="103">
        <v>1.02</v>
      </c>
    </row>
    <row r="11075" spans="2:5" ht="50.1" customHeight="1">
      <c r="B11075" s="100">
        <v>1581</v>
      </c>
      <c r="C11075" s="105" t="s">
        <v>21108</v>
      </c>
      <c r="D11075" s="87" t="s">
        <v>16560</v>
      </c>
      <c r="E11075" s="103">
        <v>7.1</v>
      </c>
    </row>
    <row r="11076" spans="2:5" ht="50.1" customHeight="1">
      <c r="B11076" s="100">
        <v>1575</v>
      </c>
      <c r="C11076" s="105" t="s">
        <v>21109</v>
      </c>
      <c r="D11076" s="87" t="s">
        <v>16560</v>
      </c>
      <c r="E11076" s="103">
        <v>1.21</v>
      </c>
    </row>
    <row r="11077" spans="2:5" ht="50.1" customHeight="1">
      <c r="B11077" s="100">
        <v>1570</v>
      </c>
      <c r="C11077" s="105" t="s">
        <v>21110</v>
      </c>
      <c r="D11077" s="87" t="s">
        <v>16560</v>
      </c>
      <c r="E11077" s="103">
        <v>0.61</v>
      </c>
    </row>
    <row r="11078" spans="2:5" ht="50.1" customHeight="1">
      <c r="B11078" s="100">
        <v>1576</v>
      </c>
      <c r="C11078" s="105" t="s">
        <v>21111</v>
      </c>
      <c r="D11078" s="87" t="s">
        <v>16560</v>
      </c>
      <c r="E11078" s="103">
        <v>1.68</v>
      </c>
    </row>
    <row r="11079" spans="2:5" ht="50.1" customHeight="1">
      <c r="B11079" s="100">
        <v>1577</v>
      </c>
      <c r="C11079" s="105" t="s">
        <v>21112</v>
      </c>
      <c r="D11079" s="87" t="s">
        <v>16560</v>
      </c>
      <c r="E11079" s="103">
        <v>1.89</v>
      </c>
    </row>
    <row r="11080" spans="2:5" ht="50.1" customHeight="1">
      <c r="B11080" s="100">
        <v>1571</v>
      </c>
      <c r="C11080" s="105" t="s">
        <v>21113</v>
      </c>
      <c r="D11080" s="87" t="s">
        <v>16560</v>
      </c>
      <c r="E11080" s="103">
        <v>0.79</v>
      </c>
    </row>
    <row r="11081" spans="2:5" ht="50.1" customHeight="1">
      <c r="B11081" s="100">
        <v>1578</v>
      </c>
      <c r="C11081" s="105" t="s">
        <v>21114</v>
      </c>
      <c r="D11081" s="87" t="s">
        <v>16560</v>
      </c>
      <c r="E11081" s="103">
        <v>3.29</v>
      </c>
    </row>
    <row r="11082" spans="2:5" ht="50.1" customHeight="1">
      <c r="B11082" s="100">
        <v>1573</v>
      </c>
      <c r="C11082" s="105" t="s">
        <v>21115</v>
      </c>
      <c r="D11082" s="87" t="s">
        <v>16560</v>
      </c>
      <c r="E11082" s="103">
        <v>0.94</v>
      </c>
    </row>
    <row r="11083" spans="2:5" ht="50.1" customHeight="1">
      <c r="B11083" s="100">
        <v>1579</v>
      </c>
      <c r="C11083" s="105" t="s">
        <v>21116</v>
      </c>
      <c r="D11083" s="87" t="s">
        <v>16560</v>
      </c>
      <c r="E11083" s="103">
        <v>4.0999999999999996</v>
      </c>
    </row>
    <row r="11084" spans="2:5" ht="50.1" customHeight="1">
      <c r="B11084" s="100">
        <v>1580</v>
      </c>
      <c r="C11084" s="105" t="s">
        <v>21117</v>
      </c>
      <c r="D11084" s="87" t="s">
        <v>16560</v>
      </c>
      <c r="E11084" s="104">
        <v>5.05</v>
      </c>
    </row>
    <row r="11085" spans="2:5" ht="50.1" customHeight="1">
      <c r="B11085" s="100">
        <v>7571</v>
      </c>
      <c r="C11085" s="105" t="s">
        <v>21118</v>
      </c>
      <c r="D11085" s="87" t="s">
        <v>16560</v>
      </c>
      <c r="E11085" s="104">
        <v>8.41</v>
      </c>
    </row>
    <row r="11086" spans="2:5" ht="50.1" customHeight="1">
      <c r="B11086" s="100">
        <v>39321</v>
      </c>
      <c r="C11086" s="105" t="s">
        <v>21119</v>
      </c>
      <c r="D11086" s="87" t="s">
        <v>16560</v>
      </c>
      <c r="E11086" s="104">
        <v>9.89</v>
      </c>
    </row>
    <row r="11087" spans="2:5" ht="50.1" customHeight="1">
      <c r="B11087" s="100">
        <v>39319</v>
      </c>
      <c r="C11087" s="105" t="s">
        <v>21120</v>
      </c>
      <c r="D11087" s="87" t="s">
        <v>16560</v>
      </c>
      <c r="E11087" s="103">
        <v>3.86</v>
      </c>
    </row>
    <row r="11088" spans="2:5" ht="50.1" customHeight="1">
      <c r="B11088" s="100">
        <v>39320</v>
      </c>
      <c r="C11088" s="105" t="s">
        <v>21121</v>
      </c>
      <c r="D11088" s="87" t="s">
        <v>16560</v>
      </c>
      <c r="E11088" s="103">
        <v>6.42</v>
      </c>
    </row>
    <row r="11089" spans="2:5" ht="50.1" customHeight="1">
      <c r="B11089" s="100">
        <v>1591</v>
      </c>
      <c r="C11089" s="105" t="s">
        <v>21122</v>
      </c>
      <c r="D11089" s="87" t="s">
        <v>16560</v>
      </c>
      <c r="E11089" s="103">
        <v>15.65</v>
      </c>
    </row>
    <row r="11090" spans="2:5" ht="50.1" customHeight="1">
      <c r="B11090" s="100">
        <v>1547</v>
      </c>
      <c r="C11090" s="105" t="s">
        <v>21123</v>
      </c>
      <c r="D11090" s="87" t="s">
        <v>16560</v>
      </c>
      <c r="E11090" s="104">
        <v>82.03</v>
      </c>
    </row>
    <row r="11091" spans="2:5" ht="50.1" customHeight="1">
      <c r="B11091" s="100">
        <v>38196</v>
      </c>
      <c r="C11091" s="105" t="s">
        <v>21124</v>
      </c>
      <c r="D11091" s="87" t="s">
        <v>16560</v>
      </c>
      <c r="E11091" s="104">
        <v>15.97</v>
      </c>
    </row>
    <row r="11092" spans="2:5" ht="50.1" customHeight="1">
      <c r="B11092" s="100">
        <v>1543</v>
      </c>
      <c r="C11092" s="105" t="s">
        <v>21125</v>
      </c>
      <c r="D11092" s="87" t="s">
        <v>16560</v>
      </c>
      <c r="E11092" s="104">
        <v>16.98</v>
      </c>
    </row>
    <row r="11093" spans="2:5" ht="50.1" customHeight="1">
      <c r="B11093" s="100">
        <v>1585</v>
      </c>
      <c r="C11093" s="105" t="s">
        <v>21126</v>
      </c>
      <c r="D11093" s="87" t="s">
        <v>16560</v>
      </c>
      <c r="E11093" s="104">
        <v>3.29</v>
      </c>
    </row>
    <row r="11094" spans="2:5" ht="50.1" customHeight="1">
      <c r="B11094" s="100">
        <v>1593</v>
      </c>
      <c r="C11094" s="105" t="s">
        <v>21127</v>
      </c>
      <c r="D11094" s="87" t="s">
        <v>16560</v>
      </c>
      <c r="E11094" s="104">
        <v>17.46</v>
      </c>
    </row>
    <row r="11095" spans="2:5" ht="50.1" customHeight="1">
      <c r="B11095" s="100">
        <v>11838</v>
      </c>
      <c r="C11095" s="105" t="s">
        <v>21128</v>
      </c>
      <c r="D11095" s="87" t="s">
        <v>16560</v>
      </c>
      <c r="E11095" s="104">
        <v>23.04</v>
      </c>
    </row>
    <row r="11096" spans="2:5" ht="50.1" customHeight="1">
      <c r="B11096" s="100">
        <v>1594</v>
      </c>
      <c r="C11096" s="105" t="s">
        <v>21129</v>
      </c>
      <c r="D11096" s="87" t="s">
        <v>16560</v>
      </c>
      <c r="E11096" s="104">
        <v>23.29</v>
      </c>
    </row>
    <row r="11097" spans="2:5" ht="50.1" customHeight="1">
      <c r="B11097" s="100">
        <v>1586</v>
      </c>
      <c r="C11097" s="105" t="s">
        <v>21130</v>
      </c>
      <c r="D11097" s="87" t="s">
        <v>16560</v>
      </c>
      <c r="E11097" s="104">
        <v>4.16</v>
      </c>
    </row>
    <row r="11098" spans="2:5" ht="50.1" customHeight="1">
      <c r="B11098" s="100">
        <v>11839</v>
      </c>
      <c r="C11098" s="105" t="s">
        <v>21131</v>
      </c>
      <c r="D11098" s="87" t="s">
        <v>16560</v>
      </c>
      <c r="E11098" s="104">
        <v>33.520000000000003</v>
      </c>
    </row>
    <row r="11099" spans="2:5" ht="50.1" customHeight="1">
      <c r="B11099" s="100">
        <v>1587</v>
      </c>
      <c r="C11099" s="105" t="s">
        <v>21132</v>
      </c>
      <c r="D11099" s="87" t="s">
        <v>16560</v>
      </c>
      <c r="E11099" s="104">
        <v>4.2300000000000004</v>
      </c>
    </row>
    <row r="11100" spans="2:5" ht="50.1" customHeight="1">
      <c r="B11100" s="100">
        <v>1545</v>
      </c>
      <c r="C11100" s="105" t="s">
        <v>21133</v>
      </c>
      <c r="D11100" s="87" t="s">
        <v>16560</v>
      </c>
      <c r="E11100" s="104">
        <v>40.229999999999997</v>
      </c>
    </row>
    <row r="11101" spans="2:5" ht="50.1" customHeight="1">
      <c r="B11101" s="100">
        <v>1588</v>
      </c>
      <c r="C11101" s="105" t="s">
        <v>21134</v>
      </c>
      <c r="D11101" s="87" t="s">
        <v>16560</v>
      </c>
      <c r="E11101" s="104">
        <v>5.81</v>
      </c>
    </row>
    <row r="11102" spans="2:5" ht="50.1" customHeight="1">
      <c r="B11102" s="100">
        <v>1535</v>
      </c>
      <c r="C11102" s="105" t="s">
        <v>21135</v>
      </c>
      <c r="D11102" s="87" t="s">
        <v>16560</v>
      </c>
      <c r="E11102" s="103">
        <v>3.35</v>
      </c>
    </row>
    <row r="11103" spans="2:5" ht="50.1" customHeight="1">
      <c r="B11103" s="100">
        <v>1589</v>
      </c>
      <c r="C11103" s="105" t="s">
        <v>21136</v>
      </c>
      <c r="D11103" s="87" t="s">
        <v>16560</v>
      </c>
      <c r="E11103" s="104">
        <v>5.99</v>
      </c>
    </row>
    <row r="11104" spans="2:5" ht="50.1" customHeight="1">
      <c r="B11104" s="100">
        <v>1546</v>
      </c>
      <c r="C11104" s="105" t="s">
        <v>21137</v>
      </c>
      <c r="D11104" s="87" t="s">
        <v>16560</v>
      </c>
      <c r="E11104" s="104">
        <v>67.88</v>
      </c>
    </row>
    <row r="11105" spans="2:5" ht="50.1" customHeight="1">
      <c r="B11105" s="100">
        <v>1590</v>
      </c>
      <c r="C11105" s="105" t="s">
        <v>21138</v>
      </c>
      <c r="D11105" s="87" t="s">
        <v>16560</v>
      </c>
      <c r="E11105" s="104">
        <v>10.56</v>
      </c>
    </row>
    <row r="11106" spans="2:5" ht="50.1" customHeight="1">
      <c r="B11106" s="100">
        <v>1542</v>
      </c>
      <c r="C11106" s="105" t="s">
        <v>21139</v>
      </c>
      <c r="D11106" s="87" t="s">
        <v>16560</v>
      </c>
      <c r="E11106" s="104">
        <v>13.98</v>
      </c>
    </row>
    <row r="11107" spans="2:5" ht="50.1" customHeight="1">
      <c r="B11107" s="100">
        <v>38415</v>
      </c>
      <c r="C11107" s="105" t="s">
        <v>21140</v>
      </c>
      <c r="D11107" s="87" t="s">
        <v>16560</v>
      </c>
      <c r="E11107" s="104">
        <v>630.44000000000005</v>
      </c>
    </row>
    <row r="11108" spans="2:5" ht="50.1" customHeight="1">
      <c r="B11108" s="100">
        <v>38414</v>
      </c>
      <c r="C11108" s="105" t="s">
        <v>21141</v>
      </c>
      <c r="D11108" s="87" t="s">
        <v>16560</v>
      </c>
      <c r="E11108" s="103">
        <v>884.82</v>
      </c>
    </row>
    <row r="11109" spans="2:5" ht="50.1" customHeight="1">
      <c r="B11109" s="100">
        <v>38128</v>
      </c>
      <c r="C11109" s="105" t="s">
        <v>21142</v>
      </c>
      <c r="D11109" s="87" t="s">
        <v>16617</v>
      </c>
      <c r="E11109" s="103">
        <v>0.4</v>
      </c>
    </row>
    <row r="11110" spans="2:5" ht="50.1" customHeight="1">
      <c r="B11110" s="100">
        <v>7253</v>
      </c>
      <c r="C11110" s="105" t="s">
        <v>21143</v>
      </c>
      <c r="D11110" s="87" t="s">
        <v>16742</v>
      </c>
      <c r="E11110" s="103">
        <v>85.71</v>
      </c>
    </row>
    <row r="11111" spans="2:5" ht="50.1" customHeight="1">
      <c r="B11111" s="100">
        <v>4806</v>
      </c>
      <c r="C11111" s="105" t="s">
        <v>21144</v>
      </c>
      <c r="D11111" s="87" t="s">
        <v>16566</v>
      </c>
      <c r="E11111" s="103">
        <v>9.14</v>
      </c>
    </row>
    <row r="11112" spans="2:5" ht="50.1" customHeight="1">
      <c r="B11112" s="100">
        <v>34401</v>
      </c>
      <c r="C11112" s="105" t="s">
        <v>21145</v>
      </c>
      <c r="D11112" s="87" t="s">
        <v>16560</v>
      </c>
      <c r="E11112" s="103">
        <v>0.91</v>
      </c>
    </row>
    <row r="11113" spans="2:5" ht="50.1" customHeight="1">
      <c r="B11113" s="100">
        <v>7258</v>
      </c>
      <c r="C11113" s="105" t="s">
        <v>21146</v>
      </c>
      <c r="D11113" s="87" t="s">
        <v>16560</v>
      </c>
      <c r="E11113" s="103">
        <v>0.28999999999999998</v>
      </c>
    </row>
    <row r="11114" spans="2:5" ht="50.1" customHeight="1">
      <c r="B11114" s="100">
        <v>7260</v>
      </c>
      <c r="C11114" s="105" t="s">
        <v>21147</v>
      </c>
      <c r="D11114" s="87" t="s">
        <v>16560</v>
      </c>
      <c r="E11114" s="103">
        <v>0.89</v>
      </c>
    </row>
    <row r="11115" spans="2:5" ht="50.1" customHeight="1">
      <c r="B11115" s="100">
        <v>7256</v>
      </c>
      <c r="C11115" s="105" t="s">
        <v>21148</v>
      </c>
      <c r="D11115" s="87" t="s">
        <v>16560</v>
      </c>
      <c r="E11115" s="103">
        <v>0.52</v>
      </c>
    </row>
    <row r="11116" spans="2:5" ht="50.1" customHeight="1">
      <c r="B11116" s="100">
        <v>34400</v>
      </c>
      <c r="C11116" s="105" t="s">
        <v>21149</v>
      </c>
      <c r="D11116" s="87" t="s">
        <v>16560</v>
      </c>
      <c r="E11116" s="103">
        <v>2.2400000000000002</v>
      </c>
    </row>
    <row r="11117" spans="2:5" ht="50.1" customHeight="1">
      <c r="B11117" s="100">
        <v>10617</v>
      </c>
      <c r="C11117" s="105" t="s">
        <v>21150</v>
      </c>
      <c r="D11117" s="87" t="s">
        <v>16560</v>
      </c>
      <c r="E11117" s="103">
        <v>3.12</v>
      </c>
    </row>
    <row r="11118" spans="2:5" ht="50.1" customHeight="1">
      <c r="B11118" s="100">
        <v>7274</v>
      </c>
      <c r="C11118" s="105" t="s">
        <v>21151</v>
      </c>
      <c r="D11118" s="87" t="s">
        <v>16560</v>
      </c>
      <c r="E11118" s="103">
        <v>22.78</v>
      </c>
    </row>
    <row r="11119" spans="2:5" ht="50.1" customHeight="1">
      <c r="B11119" s="100">
        <v>11663</v>
      </c>
      <c r="C11119" s="105" t="s">
        <v>21152</v>
      </c>
      <c r="D11119" s="87" t="s">
        <v>16560</v>
      </c>
      <c r="E11119" s="103">
        <v>187.43</v>
      </c>
    </row>
    <row r="11120" spans="2:5" ht="50.1" customHeight="1">
      <c r="B11120" s="100">
        <v>38121</v>
      </c>
      <c r="C11120" s="105" t="s">
        <v>21153</v>
      </c>
      <c r="D11120" s="87" t="s">
        <v>6333</v>
      </c>
      <c r="E11120" s="103">
        <v>13.57</v>
      </c>
    </row>
    <row r="11121" spans="2:5" ht="50.1" customHeight="1">
      <c r="B11121" s="100">
        <v>7343</v>
      </c>
      <c r="C11121" s="105" t="s">
        <v>21154</v>
      </c>
      <c r="D11121" s="87" t="s">
        <v>6333</v>
      </c>
      <c r="E11121" s="103">
        <v>13.74</v>
      </c>
    </row>
    <row r="11122" spans="2:5" ht="50.1" customHeight="1">
      <c r="B11122" s="100">
        <v>7287</v>
      </c>
      <c r="C11122" s="105" t="s">
        <v>21155</v>
      </c>
      <c r="D11122" s="87" t="s">
        <v>6338</v>
      </c>
      <c r="E11122" s="103">
        <v>87.61</v>
      </c>
    </row>
    <row r="11123" spans="2:5" ht="50.1" customHeight="1">
      <c r="B11123" s="100">
        <v>7350</v>
      </c>
      <c r="C11123" s="105" t="s">
        <v>21156</v>
      </c>
      <c r="D11123" s="87" t="s">
        <v>6333</v>
      </c>
      <c r="E11123" s="103">
        <v>20.63</v>
      </c>
    </row>
    <row r="11124" spans="2:5" ht="50.1" customHeight="1">
      <c r="B11124" s="100">
        <v>7348</v>
      </c>
      <c r="C11124" s="105" t="s">
        <v>21157</v>
      </c>
      <c r="D11124" s="87" t="s">
        <v>6333</v>
      </c>
      <c r="E11124" s="103">
        <v>11.57</v>
      </c>
    </row>
    <row r="11125" spans="2:5" ht="50.1" customHeight="1">
      <c r="B11125" s="100">
        <v>7347</v>
      </c>
      <c r="C11125" s="105" t="s">
        <v>21157</v>
      </c>
      <c r="D11125" s="87" t="s">
        <v>6338</v>
      </c>
      <c r="E11125" s="103">
        <v>41.66</v>
      </c>
    </row>
    <row r="11126" spans="2:5" ht="50.1" customHeight="1">
      <c r="B11126" s="100">
        <v>7355</v>
      </c>
      <c r="C11126" s="105" t="s">
        <v>21158</v>
      </c>
      <c r="D11126" s="87" t="s">
        <v>6338</v>
      </c>
      <c r="E11126" s="103">
        <v>62.45</v>
      </c>
    </row>
    <row r="11127" spans="2:5" ht="50.1" customHeight="1">
      <c r="B11127" s="100">
        <v>7356</v>
      </c>
      <c r="C11127" s="105" t="s">
        <v>21159</v>
      </c>
      <c r="D11127" s="87" t="s">
        <v>6333</v>
      </c>
      <c r="E11127" s="103">
        <v>17.34</v>
      </c>
    </row>
    <row r="11128" spans="2:5" ht="50.1" customHeight="1">
      <c r="B11128" s="100">
        <v>7313</v>
      </c>
      <c r="C11128" s="105" t="s">
        <v>21160</v>
      </c>
      <c r="D11128" s="87" t="s">
        <v>6333</v>
      </c>
      <c r="E11128" s="103">
        <v>15.1</v>
      </c>
    </row>
    <row r="11129" spans="2:5" ht="50.1" customHeight="1">
      <c r="B11129" s="100">
        <v>7319</v>
      </c>
      <c r="C11129" s="105" t="s">
        <v>21161</v>
      </c>
      <c r="D11129" s="87" t="s">
        <v>6333</v>
      </c>
      <c r="E11129" s="103">
        <v>8.64</v>
      </c>
    </row>
    <row r="11130" spans="2:5" ht="50.1" customHeight="1">
      <c r="B11130" s="100">
        <v>38119</v>
      </c>
      <c r="C11130" s="105" t="s">
        <v>21162</v>
      </c>
      <c r="D11130" s="87" t="s">
        <v>6333</v>
      </c>
      <c r="E11130" s="103">
        <v>74.8</v>
      </c>
    </row>
    <row r="11131" spans="2:5" ht="50.1" customHeight="1">
      <c r="B11131" s="100">
        <v>7314</v>
      </c>
      <c r="C11131" s="105" t="s">
        <v>21163</v>
      </c>
      <c r="D11131" s="87" t="s">
        <v>6333</v>
      </c>
      <c r="E11131" s="103">
        <v>80.61</v>
      </c>
    </row>
    <row r="11132" spans="2:5" ht="50.1" customHeight="1">
      <c r="B11132" s="100">
        <v>38131</v>
      </c>
      <c r="C11132" s="105" t="s">
        <v>21164</v>
      </c>
      <c r="D11132" s="87" t="s">
        <v>6333</v>
      </c>
      <c r="E11132" s="103">
        <v>75.47</v>
      </c>
    </row>
    <row r="11133" spans="2:5" ht="50.1" customHeight="1">
      <c r="B11133" s="100">
        <v>7304</v>
      </c>
      <c r="C11133" s="105" t="s">
        <v>21165</v>
      </c>
      <c r="D11133" s="87" t="s">
        <v>6333</v>
      </c>
      <c r="E11133" s="103">
        <v>65.38</v>
      </c>
    </row>
    <row r="11134" spans="2:5" ht="50.1" customHeight="1">
      <c r="B11134" s="100">
        <v>7293</v>
      </c>
      <c r="C11134" s="105" t="s">
        <v>21166</v>
      </c>
      <c r="D11134" s="87" t="s">
        <v>6333</v>
      </c>
      <c r="E11134" s="103">
        <v>29.32</v>
      </c>
    </row>
    <row r="11135" spans="2:5" ht="50.1" customHeight="1">
      <c r="B11135" s="100">
        <v>7311</v>
      </c>
      <c r="C11135" s="105" t="s">
        <v>21167</v>
      </c>
      <c r="D11135" s="87" t="s">
        <v>6333</v>
      </c>
      <c r="E11135" s="103">
        <v>28.36</v>
      </c>
    </row>
    <row r="11136" spans="2:5" ht="50.1" customHeight="1">
      <c r="B11136" s="100">
        <v>7292</v>
      </c>
      <c r="C11136" s="105" t="s">
        <v>21168</v>
      </c>
      <c r="D11136" s="87" t="s">
        <v>6333</v>
      </c>
      <c r="E11136" s="103">
        <v>27.53</v>
      </c>
    </row>
    <row r="11137" spans="2:5" ht="50.1" customHeight="1">
      <c r="B11137" s="100">
        <v>7288</v>
      </c>
      <c r="C11137" s="105" t="s">
        <v>21169</v>
      </c>
      <c r="D11137" s="87" t="s">
        <v>6333</v>
      </c>
      <c r="E11137" s="103">
        <v>31.2</v>
      </c>
    </row>
    <row r="11138" spans="2:5" ht="50.1" customHeight="1">
      <c r="B11138" s="100">
        <v>35693</v>
      </c>
      <c r="C11138" s="105" t="s">
        <v>21170</v>
      </c>
      <c r="D11138" s="87" t="s">
        <v>6333</v>
      </c>
      <c r="E11138" s="103">
        <v>7.96</v>
      </c>
    </row>
    <row r="11139" spans="2:5" ht="50.1" customHeight="1">
      <c r="B11139" s="100">
        <v>35692</v>
      </c>
      <c r="C11139" s="105" t="s">
        <v>21171</v>
      </c>
      <c r="D11139" s="87" t="s">
        <v>6333</v>
      </c>
      <c r="E11139" s="103">
        <v>42.66</v>
      </c>
    </row>
    <row r="11140" spans="2:5" ht="50.1" customHeight="1">
      <c r="B11140" s="100">
        <v>7344</v>
      </c>
      <c r="C11140" s="105" t="s">
        <v>21172</v>
      </c>
      <c r="D11140" s="87" t="s">
        <v>6338</v>
      </c>
      <c r="E11140" s="103">
        <v>53.98</v>
      </c>
    </row>
    <row r="11141" spans="2:5" ht="50.1" customHeight="1">
      <c r="B11141" s="100">
        <v>7345</v>
      </c>
      <c r="C11141" s="105" t="s">
        <v>21173</v>
      </c>
      <c r="D11141" s="87" t="s">
        <v>6333</v>
      </c>
      <c r="E11141" s="103">
        <v>14.99</v>
      </c>
    </row>
    <row r="11142" spans="2:5" ht="50.1" customHeight="1">
      <c r="B11142" s="100">
        <v>35691</v>
      </c>
      <c r="C11142" s="105" t="s">
        <v>21174</v>
      </c>
      <c r="D11142" s="87" t="s">
        <v>6333</v>
      </c>
      <c r="E11142" s="103">
        <v>11.85</v>
      </c>
    </row>
    <row r="11143" spans="2:5" ht="50.1" customHeight="1">
      <c r="B11143" s="100">
        <v>7342</v>
      </c>
      <c r="C11143" s="105" t="s">
        <v>21175</v>
      </c>
      <c r="D11143" s="87" t="s">
        <v>16617</v>
      </c>
      <c r="E11143" s="103">
        <v>1.65</v>
      </c>
    </row>
    <row r="11144" spans="2:5" ht="50.1" customHeight="1">
      <c r="B11144" s="100">
        <v>7306</v>
      </c>
      <c r="C11144" s="105" t="s">
        <v>21176</v>
      </c>
      <c r="D11144" s="87" t="s">
        <v>6333</v>
      </c>
      <c r="E11144" s="103">
        <v>33.61</v>
      </c>
    </row>
    <row r="11145" spans="2:5" ht="50.1" customHeight="1">
      <c r="B11145" s="100">
        <v>154</v>
      </c>
      <c r="C11145" s="105" t="s">
        <v>21177</v>
      </c>
      <c r="D11145" s="87" t="s">
        <v>6333</v>
      </c>
      <c r="E11145" s="103">
        <v>35.659999999999997</v>
      </c>
    </row>
    <row r="11146" spans="2:5" ht="50.1" customHeight="1">
      <c r="B11146" s="100">
        <v>7338</v>
      </c>
      <c r="C11146" s="105" t="s">
        <v>21178</v>
      </c>
      <c r="D11146" s="87" t="s">
        <v>16617</v>
      </c>
      <c r="E11146" s="103">
        <v>23.77</v>
      </c>
    </row>
    <row r="11147" spans="2:5" ht="50.1" customHeight="1">
      <c r="B11147" s="100">
        <v>39574</v>
      </c>
      <c r="C11147" s="105" t="s">
        <v>21179</v>
      </c>
      <c r="D11147" s="87" t="s">
        <v>16560</v>
      </c>
      <c r="E11147" s="103">
        <v>2.37</v>
      </c>
    </row>
    <row r="11148" spans="2:5" ht="50.1" customHeight="1">
      <c r="B11148" s="100">
        <v>11060</v>
      </c>
      <c r="C11148" s="105" t="s">
        <v>21180</v>
      </c>
      <c r="D11148" s="87" t="s">
        <v>16560</v>
      </c>
      <c r="E11148" s="103">
        <v>23.27</v>
      </c>
    </row>
    <row r="11149" spans="2:5" ht="50.1" customHeight="1">
      <c r="B11149" s="100">
        <v>37401</v>
      </c>
      <c r="C11149" s="105" t="s">
        <v>21181</v>
      </c>
      <c r="D11149" s="87" t="s">
        <v>16560</v>
      </c>
      <c r="E11149" s="103">
        <v>47.26</v>
      </c>
    </row>
    <row r="11150" spans="2:5" ht="50.1" customHeight="1">
      <c r="B11150" s="100">
        <v>7525</v>
      </c>
      <c r="C11150" s="105" t="s">
        <v>21182</v>
      </c>
      <c r="D11150" s="87" t="s">
        <v>16560</v>
      </c>
      <c r="E11150" s="103">
        <v>30.97</v>
      </c>
    </row>
    <row r="11151" spans="2:5" ht="50.1" customHeight="1">
      <c r="B11151" s="100">
        <v>7524</v>
      </c>
      <c r="C11151" s="105" t="s">
        <v>21183</v>
      </c>
      <c r="D11151" s="87" t="s">
        <v>16560</v>
      </c>
      <c r="E11151" s="103">
        <v>29.18</v>
      </c>
    </row>
    <row r="11152" spans="2:5" ht="50.1" customHeight="1">
      <c r="B11152" s="100">
        <v>38105</v>
      </c>
      <c r="C11152" s="105" t="s">
        <v>21184</v>
      </c>
      <c r="D11152" s="87" t="s">
        <v>16560</v>
      </c>
      <c r="E11152" s="103">
        <v>7.49</v>
      </c>
    </row>
    <row r="11153" spans="2:5" ht="50.1" customHeight="1">
      <c r="B11153" s="100">
        <v>38084</v>
      </c>
      <c r="C11153" s="105" t="s">
        <v>21185</v>
      </c>
      <c r="D11153" s="87" t="s">
        <v>16560</v>
      </c>
      <c r="E11153" s="103">
        <v>10.65</v>
      </c>
    </row>
    <row r="11154" spans="2:5" ht="50.1" customHeight="1">
      <c r="B11154" s="100">
        <v>38103</v>
      </c>
      <c r="C11154" s="105" t="s">
        <v>21186</v>
      </c>
      <c r="D11154" s="87" t="s">
        <v>16560</v>
      </c>
      <c r="E11154" s="103">
        <v>11.25</v>
      </c>
    </row>
    <row r="11155" spans="2:5" ht="50.1" customHeight="1">
      <c r="B11155" s="100">
        <v>38082</v>
      </c>
      <c r="C11155" s="105" t="s">
        <v>21187</v>
      </c>
      <c r="D11155" s="87" t="s">
        <v>16560</v>
      </c>
      <c r="E11155" s="103">
        <v>13.86</v>
      </c>
    </row>
    <row r="11156" spans="2:5" ht="50.1" customHeight="1">
      <c r="B11156" s="100">
        <v>38104</v>
      </c>
      <c r="C11156" s="105" t="s">
        <v>21188</v>
      </c>
      <c r="D11156" s="87" t="s">
        <v>16560</v>
      </c>
      <c r="E11156" s="103">
        <v>22.03</v>
      </c>
    </row>
    <row r="11157" spans="2:5" ht="50.1" customHeight="1">
      <c r="B11157" s="100">
        <v>38083</v>
      </c>
      <c r="C11157" s="105" t="s">
        <v>21189</v>
      </c>
      <c r="D11157" s="87" t="s">
        <v>16560</v>
      </c>
      <c r="E11157" s="103">
        <v>24.46</v>
      </c>
    </row>
    <row r="11158" spans="2:5" ht="50.1" customHeight="1">
      <c r="B11158" s="100">
        <v>38101</v>
      </c>
      <c r="C11158" s="105" t="s">
        <v>21190</v>
      </c>
      <c r="D11158" s="87" t="s">
        <v>16560</v>
      </c>
      <c r="E11158" s="103">
        <v>5.35</v>
      </c>
    </row>
    <row r="11159" spans="2:5" ht="50.1" customHeight="1">
      <c r="B11159" s="100">
        <v>7528</v>
      </c>
      <c r="C11159" s="105" t="s">
        <v>21191</v>
      </c>
      <c r="D11159" s="87" t="s">
        <v>16560</v>
      </c>
      <c r="E11159" s="103">
        <v>6.29</v>
      </c>
    </row>
    <row r="11160" spans="2:5" ht="50.1" customHeight="1">
      <c r="B11160" s="100">
        <v>12147</v>
      </c>
      <c r="C11160" s="105" t="s">
        <v>21192</v>
      </c>
      <c r="D11160" s="87" t="s">
        <v>16560</v>
      </c>
      <c r="E11160" s="103">
        <v>9.59</v>
      </c>
    </row>
    <row r="11161" spans="2:5" ht="50.1" customHeight="1">
      <c r="B11161" s="100">
        <v>38075</v>
      </c>
      <c r="C11161" s="105" t="s">
        <v>21193</v>
      </c>
      <c r="D11161" s="87" t="s">
        <v>16560</v>
      </c>
      <c r="E11161" s="103">
        <v>10.89</v>
      </c>
    </row>
    <row r="11162" spans="2:5" ht="50.1" customHeight="1">
      <c r="B11162" s="100">
        <v>38102</v>
      </c>
      <c r="C11162" s="105" t="s">
        <v>21194</v>
      </c>
      <c r="D11162" s="87" t="s">
        <v>16560</v>
      </c>
      <c r="E11162" s="103">
        <v>6.84</v>
      </c>
    </row>
    <row r="11163" spans="2:5" ht="50.1" customHeight="1">
      <c r="B11163" s="100">
        <v>38076</v>
      </c>
      <c r="C11163" s="105" t="s">
        <v>21195</v>
      </c>
      <c r="D11163" s="87" t="s">
        <v>16560</v>
      </c>
      <c r="E11163" s="103">
        <v>12.21</v>
      </c>
    </row>
    <row r="11164" spans="2:5" ht="50.1" customHeight="1">
      <c r="B11164" s="100">
        <v>7592</v>
      </c>
      <c r="C11164" s="105" t="s">
        <v>21196</v>
      </c>
      <c r="D11164" s="87" t="s">
        <v>16557</v>
      </c>
      <c r="E11164" s="103">
        <v>30.1</v>
      </c>
    </row>
    <row r="11165" spans="2:5" ht="50.1" customHeight="1">
      <c r="B11165" s="100">
        <v>40820</v>
      </c>
      <c r="C11165" s="105" t="s">
        <v>21197</v>
      </c>
      <c r="D11165" s="87" t="s">
        <v>16746</v>
      </c>
      <c r="E11165" s="103">
        <v>5583.97</v>
      </c>
    </row>
    <row r="11166" spans="2:5" ht="50.1" customHeight="1">
      <c r="B11166" s="100">
        <v>11762</v>
      </c>
      <c r="C11166" s="105" t="s">
        <v>21198</v>
      </c>
      <c r="D11166" s="87" t="s">
        <v>16560</v>
      </c>
      <c r="E11166" s="103">
        <v>41.58</v>
      </c>
    </row>
    <row r="11167" spans="2:5" ht="50.1" customHeight="1">
      <c r="B11167" s="100">
        <v>13418</v>
      </c>
      <c r="C11167" s="105" t="s">
        <v>21199</v>
      </c>
      <c r="D11167" s="87" t="s">
        <v>16560</v>
      </c>
      <c r="E11167" s="103">
        <v>11.61</v>
      </c>
    </row>
    <row r="11168" spans="2:5" ht="50.1" customHeight="1">
      <c r="B11168" s="100">
        <v>13984</v>
      </c>
      <c r="C11168" s="105" t="s">
        <v>21200</v>
      </c>
      <c r="D11168" s="87" t="s">
        <v>16560</v>
      </c>
      <c r="E11168" s="103">
        <v>29.06</v>
      </c>
    </row>
    <row r="11169" spans="2:5" ht="50.1" customHeight="1">
      <c r="B11169" s="100">
        <v>11772</v>
      </c>
      <c r="C11169" s="105" t="s">
        <v>21201</v>
      </c>
      <c r="D11169" s="87" t="s">
        <v>16560</v>
      </c>
      <c r="E11169" s="103">
        <v>70.569999999999993</v>
      </c>
    </row>
    <row r="11170" spans="2:5" ht="50.1" customHeight="1">
      <c r="B11170" s="100">
        <v>36795</v>
      </c>
      <c r="C11170" s="105" t="s">
        <v>21202</v>
      </c>
      <c r="D11170" s="87" t="s">
        <v>16560</v>
      </c>
      <c r="E11170" s="103">
        <v>453.89</v>
      </c>
    </row>
    <row r="11171" spans="2:5" ht="50.1" customHeight="1">
      <c r="B11171" s="100">
        <v>36796</v>
      </c>
      <c r="C11171" s="105" t="s">
        <v>21203</v>
      </c>
      <c r="D11171" s="87" t="s">
        <v>16560</v>
      </c>
      <c r="E11171" s="103">
        <v>116.86</v>
      </c>
    </row>
    <row r="11172" spans="2:5" ht="50.1" customHeight="1">
      <c r="B11172" s="100">
        <v>36791</v>
      </c>
      <c r="C11172" s="105" t="s">
        <v>21204</v>
      </c>
      <c r="D11172" s="87" t="s">
        <v>16560</v>
      </c>
      <c r="E11172" s="103">
        <v>60.21</v>
      </c>
    </row>
    <row r="11173" spans="2:5" ht="50.1" customHeight="1">
      <c r="B11173" s="100">
        <v>13415</v>
      </c>
      <c r="C11173" s="105" t="s">
        <v>21205</v>
      </c>
      <c r="D11173" s="87" t="s">
        <v>16560</v>
      </c>
      <c r="E11173" s="103">
        <v>35</v>
      </c>
    </row>
    <row r="11174" spans="2:5" ht="50.1" customHeight="1">
      <c r="B11174" s="100">
        <v>36792</v>
      </c>
      <c r="C11174" s="105" t="s">
        <v>21206</v>
      </c>
      <c r="D11174" s="87" t="s">
        <v>16560</v>
      </c>
      <c r="E11174" s="103">
        <v>115.1</v>
      </c>
    </row>
    <row r="11175" spans="2:5" ht="50.1" customHeight="1">
      <c r="B11175" s="100">
        <v>11773</v>
      </c>
      <c r="C11175" s="105" t="s">
        <v>21207</v>
      </c>
      <c r="D11175" s="87" t="s">
        <v>16560</v>
      </c>
      <c r="E11175" s="103">
        <v>67.37</v>
      </c>
    </row>
    <row r="11176" spans="2:5" ht="50.1" customHeight="1">
      <c r="B11176" s="100">
        <v>11775</v>
      </c>
      <c r="C11176" s="105" t="s">
        <v>21208</v>
      </c>
      <c r="D11176" s="87" t="s">
        <v>16560</v>
      </c>
      <c r="E11176" s="103">
        <v>70.349999999999994</v>
      </c>
    </row>
    <row r="11177" spans="2:5" ht="50.1" customHeight="1">
      <c r="B11177" s="100">
        <v>13983</v>
      </c>
      <c r="C11177" s="105" t="s">
        <v>21209</v>
      </c>
      <c r="D11177" s="87" t="s">
        <v>16560</v>
      </c>
      <c r="E11177" s="103">
        <v>35.94</v>
      </c>
    </row>
    <row r="11178" spans="2:5" ht="50.1" customHeight="1">
      <c r="B11178" s="100">
        <v>13416</v>
      </c>
      <c r="C11178" s="105" t="s">
        <v>21210</v>
      </c>
      <c r="D11178" s="87" t="s">
        <v>16560</v>
      </c>
      <c r="E11178" s="103">
        <v>28.98</v>
      </c>
    </row>
    <row r="11179" spans="2:5" ht="50.1" customHeight="1">
      <c r="B11179" s="100">
        <v>13417</v>
      </c>
      <c r="C11179" s="105" t="s">
        <v>21211</v>
      </c>
      <c r="D11179" s="87" t="s">
        <v>16560</v>
      </c>
      <c r="E11179" s="103">
        <v>25.57</v>
      </c>
    </row>
    <row r="11180" spans="2:5" ht="50.1" customHeight="1">
      <c r="B11180" s="100">
        <v>7604</v>
      </c>
      <c r="C11180" s="105" t="s">
        <v>21212</v>
      </c>
      <c r="D11180" s="87" t="s">
        <v>16560</v>
      </c>
      <c r="E11180" s="103">
        <v>11.07</v>
      </c>
    </row>
    <row r="11181" spans="2:5" ht="50.1" customHeight="1">
      <c r="B11181" s="100">
        <v>11763</v>
      </c>
      <c r="C11181" s="105" t="s">
        <v>21213</v>
      </c>
      <c r="D11181" s="87" t="s">
        <v>16560</v>
      </c>
      <c r="E11181" s="103">
        <v>46.11</v>
      </c>
    </row>
    <row r="11182" spans="2:5" ht="50.1" customHeight="1">
      <c r="B11182" s="100">
        <v>11764</v>
      </c>
      <c r="C11182" s="105" t="s">
        <v>21214</v>
      </c>
      <c r="D11182" s="87" t="s">
        <v>16560</v>
      </c>
      <c r="E11182" s="103">
        <v>49.26</v>
      </c>
    </row>
    <row r="11183" spans="2:5" ht="50.1" customHeight="1">
      <c r="B11183" s="100">
        <v>11829</v>
      </c>
      <c r="C11183" s="105" t="s">
        <v>21215</v>
      </c>
      <c r="D11183" s="87" t="s">
        <v>16560</v>
      </c>
      <c r="E11183" s="103">
        <v>11.8</v>
      </c>
    </row>
    <row r="11184" spans="2:5" ht="50.1" customHeight="1">
      <c r="B11184" s="100">
        <v>11825</v>
      </c>
      <c r="C11184" s="105" t="s">
        <v>21216</v>
      </c>
      <c r="D11184" s="87" t="s">
        <v>16560</v>
      </c>
      <c r="E11184" s="103">
        <v>20.239999999999998</v>
      </c>
    </row>
    <row r="11185" spans="2:5" ht="50.1" customHeight="1">
      <c r="B11185" s="100">
        <v>11767</v>
      </c>
      <c r="C11185" s="105" t="s">
        <v>21217</v>
      </c>
      <c r="D11185" s="87" t="s">
        <v>16560</v>
      </c>
      <c r="E11185" s="103">
        <v>81.760000000000005</v>
      </c>
    </row>
    <row r="11186" spans="2:5" ht="50.1" customHeight="1">
      <c r="B11186" s="100">
        <v>11830</v>
      </c>
      <c r="C11186" s="105" t="s">
        <v>21218</v>
      </c>
      <c r="D11186" s="87" t="s">
        <v>16560</v>
      </c>
      <c r="E11186" s="103">
        <v>12.75</v>
      </c>
    </row>
    <row r="11187" spans="2:5" ht="50.1" customHeight="1">
      <c r="B11187" s="100">
        <v>11766</v>
      </c>
      <c r="C11187" s="105" t="s">
        <v>21219</v>
      </c>
      <c r="D11187" s="87" t="s">
        <v>16560</v>
      </c>
      <c r="E11187" s="103">
        <v>22.67</v>
      </c>
    </row>
    <row r="11188" spans="2:5" ht="50.1" customHeight="1">
      <c r="B11188" s="100">
        <v>11765</v>
      </c>
      <c r="C11188" s="105" t="s">
        <v>21220</v>
      </c>
      <c r="D11188" s="87" t="s">
        <v>16560</v>
      </c>
      <c r="E11188" s="103">
        <v>30.88</v>
      </c>
    </row>
    <row r="11189" spans="2:5" ht="50.1" customHeight="1">
      <c r="B11189" s="100">
        <v>11824</v>
      </c>
      <c r="C11189" s="105" t="s">
        <v>21221</v>
      </c>
      <c r="D11189" s="87" t="s">
        <v>16560</v>
      </c>
      <c r="E11189" s="103">
        <v>23.39</v>
      </c>
    </row>
    <row r="11190" spans="2:5" ht="50.1" customHeight="1">
      <c r="B11190" s="100">
        <v>11777</v>
      </c>
      <c r="C11190" s="105" t="s">
        <v>21222</v>
      </c>
      <c r="D11190" s="87" t="s">
        <v>16560</v>
      </c>
      <c r="E11190" s="103">
        <v>120.13</v>
      </c>
    </row>
    <row r="11191" spans="2:5" ht="50.1" customHeight="1">
      <c r="B11191" s="100">
        <v>7602</v>
      </c>
      <c r="C11191" s="105" t="s">
        <v>21223</v>
      </c>
      <c r="D11191" s="87" t="s">
        <v>16560</v>
      </c>
      <c r="E11191" s="103">
        <v>10.97</v>
      </c>
    </row>
    <row r="11192" spans="2:5" ht="50.1" customHeight="1">
      <c r="B11192" s="100">
        <v>7603</v>
      </c>
      <c r="C11192" s="105" t="s">
        <v>21224</v>
      </c>
      <c r="D11192" s="87" t="s">
        <v>16560</v>
      </c>
      <c r="E11192" s="103">
        <v>10.64</v>
      </c>
    </row>
    <row r="11193" spans="2:5" ht="50.1" customHeight="1">
      <c r="B11193" s="100">
        <v>11826</v>
      </c>
      <c r="C11193" s="105" t="s">
        <v>21225</v>
      </c>
      <c r="D11193" s="87" t="s">
        <v>16560</v>
      </c>
      <c r="E11193" s="103">
        <v>19.64</v>
      </c>
    </row>
    <row r="11194" spans="2:5" ht="50.1" customHeight="1">
      <c r="B11194" s="100">
        <v>7606</v>
      </c>
      <c r="C11194" s="105" t="s">
        <v>21226</v>
      </c>
      <c r="D11194" s="87" t="s">
        <v>16560</v>
      </c>
      <c r="E11194" s="103">
        <v>20.47</v>
      </c>
    </row>
    <row r="11195" spans="2:5" ht="50.1" customHeight="1">
      <c r="B11195" s="100">
        <v>40329</v>
      </c>
      <c r="C11195" s="105" t="s">
        <v>21227</v>
      </c>
      <c r="D11195" s="87" t="s">
        <v>16560</v>
      </c>
      <c r="E11195" s="103">
        <v>9.9</v>
      </c>
    </row>
    <row r="11196" spans="2:5" ht="50.1" customHeight="1">
      <c r="B11196" s="100">
        <v>11823</v>
      </c>
      <c r="C11196" s="105" t="s">
        <v>21228</v>
      </c>
      <c r="D11196" s="87" t="s">
        <v>16560</v>
      </c>
      <c r="E11196" s="103">
        <v>4.2699999999999996</v>
      </c>
    </row>
    <row r="11197" spans="2:5" ht="50.1" customHeight="1">
      <c r="B11197" s="100">
        <v>11822</v>
      </c>
      <c r="C11197" s="105" t="s">
        <v>21229</v>
      </c>
      <c r="D11197" s="87" t="s">
        <v>16560</v>
      </c>
      <c r="E11197" s="103">
        <v>35.299999999999997</v>
      </c>
    </row>
    <row r="11198" spans="2:5" ht="50.1" customHeight="1">
      <c r="B11198" s="100">
        <v>11831</v>
      </c>
      <c r="C11198" s="105" t="s">
        <v>21230</v>
      </c>
      <c r="D11198" s="87" t="s">
        <v>16560</v>
      </c>
      <c r="E11198" s="103">
        <v>26.8</v>
      </c>
    </row>
    <row r="11199" spans="2:5" ht="50.1" customHeight="1">
      <c r="B11199" s="100">
        <v>7613</v>
      </c>
      <c r="C11199" s="105" t="s">
        <v>21231</v>
      </c>
      <c r="D11199" s="87" t="s">
        <v>16560</v>
      </c>
      <c r="E11199" s="103">
        <v>52005.85</v>
      </c>
    </row>
    <row r="11200" spans="2:5" ht="50.1" customHeight="1">
      <c r="B11200" s="100">
        <v>7619</v>
      </c>
      <c r="C11200" s="105" t="s">
        <v>21232</v>
      </c>
      <c r="D11200" s="87" t="s">
        <v>16560</v>
      </c>
      <c r="E11200" s="103">
        <v>8038.99</v>
      </c>
    </row>
    <row r="11201" spans="2:5" ht="50.1" customHeight="1">
      <c r="B11201" s="100">
        <v>12076</v>
      </c>
      <c r="C11201" s="105" t="s">
        <v>21233</v>
      </c>
      <c r="D11201" s="87" t="s">
        <v>16560</v>
      </c>
      <c r="E11201" s="103">
        <v>3687.61</v>
      </c>
    </row>
    <row r="11202" spans="2:5" ht="50.1" customHeight="1">
      <c r="B11202" s="100">
        <v>7614</v>
      </c>
      <c r="C11202" s="105" t="s">
        <v>21234</v>
      </c>
      <c r="D11202" s="87" t="s">
        <v>16560</v>
      </c>
      <c r="E11202" s="103">
        <v>10139.08</v>
      </c>
    </row>
    <row r="11203" spans="2:5" ht="50.1" customHeight="1">
      <c r="B11203" s="100">
        <v>7618</v>
      </c>
      <c r="C11203" s="105" t="s">
        <v>21235</v>
      </c>
      <c r="D11203" s="87" t="s">
        <v>16560</v>
      </c>
      <c r="E11203" s="103">
        <v>65759.59</v>
      </c>
    </row>
    <row r="11204" spans="2:5" ht="50.1" customHeight="1">
      <c r="B11204" s="100">
        <v>7620</v>
      </c>
      <c r="C11204" s="105" t="s">
        <v>21236</v>
      </c>
      <c r="D11204" s="87" t="s">
        <v>16560</v>
      </c>
      <c r="E11204" s="103">
        <v>14223.64</v>
      </c>
    </row>
    <row r="11205" spans="2:5" ht="50.1" customHeight="1">
      <c r="B11205" s="100">
        <v>7610</v>
      </c>
      <c r="C11205" s="105" t="s">
        <v>21237</v>
      </c>
      <c r="D11205" s="87" t="s">
        <v>16560</v>
      </c>
      <c r="E11205" s="103">
        <v>4504.1499999999996</v>
      </c>
    </row>
    <row r="11206" spans="2:5" ht="50.1" customHeight="1">
      <c r="B11206" s="100">
        <v>7615</v>
      </c>
      <c r="C11206" s="105" t="s">
        <v>21238</v>
      </c>
      <c r="D11206" s="87" t="s">
        <v>16560</v>
      </c>
      <c r="E11206" s="103">
        <v>16594.25</v>
      </c>
    </row>
    <row r="11207" spans="2:5" ht="50.1" customHeight="1">
      <c r="B11207" s="100">
        <v>7617</v>
      </c>
      <c r="C11207" s="105" t="s">
        <v>21239</v>
      </c>
      <c r="D11207" s="87" t="s">
        <v>16560</v>
      </c>
      <c r="E11207" s="103">
        <v>5030.95</v>
      </c>
    </row>
    <row r="11208" spans="2:5" ht="50.1" customHeight="1">
      <c r="B11208" s="100">
        <v>7616</v>
      </c>
      <c r="C11208" s="105" t="s">
        <v>21240</v>
      </c>
      <c r="D11208" s="87" t="s">
        <v>16560</v>
      </c>
      <c r="E11208" s="103">
        <v>27079.18</v>
      </c>
    </row>
    <row r="11209" spans="2:5" ht="50.1" customHeight="1">
      <c r="B11209" s="100">
        <v>7611</v>
      </c>
      <c r="C11209" s="105" t="s">
        <v>21241</v>
      </c>
      <c r="D11209" s="87" t="s">
        <v>16560</v>
      </c>
      <c r="E11209" s="103">
        <v>6506</v>
      </c>
    </row>
    <row r="11210" spans="2:5" ht="50.1" customHeight="1">
      <c r="B11210" s="100">
        <v>7612</v>
      </c>
      <c r="C11210" s="105" t="s">
        <v>21242</v>
      </c>
      <c r="D11210" s="87" t="s">
        <v>16560</v>
      </c>
      <c r="E11210" s="103">
        <v>37143.72</v>
      </c>
    </row>
    <row r="11211" spans="2:5" ht="50.1" customHeight="1">
      <c r="B11211" s="100">
        <v>37371</v>
      </c>
      <c r="C11211" s="105" t="s">
        <v>21243</v>
      </c>
      <c r="D11211" s="87" t="s">
        <v>16557</v>
      </c>
      <c r="E11211" s="103">
        <v>1.19</v>
      </c>
    </row>
    <row r="11212" spans="2:5" ht="50.1" customHeight="1">
      <c r="B11212" s="100">
        <v>40861</v>
      </c>
      <c r="C11212" s="105" t="s">
        <v>21244</v>
      </c>
      <c r="D11212" s="87" t="s">
        <v>16746</v>
      </c>
      <c r="E11212" s="103">
        <v>223.9</v>
      </c>
    </row>
    <row r="11213" spans="2:5" ht="50.1" customHeight="1">
      <c r="B11213" s="100">
        <v>36510</v>
      </c>
      <c r="C11213" s="105" t="s">
        <v>21245</v>
      </c>
      <c r="D11213" s="87" t="s">
        <v>16560</v>
      </c>
      <c r="E11213" s="103">
        <v>560550.43000000005</v>
      </c>
    </row>
    <row r="11214" spans="2:5" ht="50.1" customHeight="1">
      <c r="B11214" s="100">
        <v>25020</v>
      </c>
      <c r="C11214" s="105" t="s">
        <v>21246</v>
      </c>
      <c r="D11214" s="87" t="s">
        <v>16560</v>
      </c>
      <c r="E11214" s="103">
        <v>2309270.5699999998</v>
      </c>
    </row>
    <row r="11215" spans="2:5" ht="50.1" customHeight="1">
      <c r="B11215" s="100">
        <v>7622</v>
      </c>
      <c r="C11215" s="105" t="s">
        <v>21247</v>
      </c>
      <c r="D11215" s="87" t="s">
        <v>16560</v>
      </c>
      <c r="E11215" s="103">
        <v>543815.85</v>
      </c>
    </row>
    <row r="11216" spans="2:5" ht="50.1" customHeight="1">
      <c r="B11216" s="100">
        <v>7624</v>
      </c>
      <c r="C11216" s="105" t="s">
        <v>21248</v>
      </c>
      <c r="D11216" s="87" t="s">
        <v>16560</v>
      </c>
      <c r="E11216" s="103">
        <v>705000</v>
      </c>
    </row>
    <row r="11217" spans="2:5" ht="50.1" customHeight="1">
      <c r="B11217" s="100">
        <v>7625</v>
      </c>
      <c r="C11217" s="105" t="s">
        <v>21249</v>
      </c>
      <c r="D11217" s="87" t="s">
        <v>16560</v>
      </c>
      <c r="E11217" s="103">
        <v>700688</v>
      </c>
    </row>
    <row r="11218" spans="2:5" ht="50.1" customHeight="1">
      <c r="B11218" s="100">
        <v>7623</v>
      </c>
      <c r="C11218" s="105" t="s">
        <v>21250</v>
      </c>
      <c r="D11218" s="87" t="s">
        <v>16560</v>
      </c>
      <c r="E11218" s="103">
        <v>2309270.5699999998</v>
      </c>
    </row>
    <row r="11219" spans="2:5" ht="50.1" customHeight="1">
      <c r="B11219" s="100">
        <v>36508</v>
      </c>
      <c r="C11219" s="105" t="s">
        <v>21251</v>
      </c>
      <c r="D11219" s="87" t="s">
        <v>16560</v>
      </c>
      <c r="E11219" s="103">
        <v>1038570.6</v>
      </c>
    </row>
    <row r="11220" spans="2:5" ht="50.1" customHeight="1">
      <c r="B11220" s="100">
        <v>36509</v>
      </c>
      <c r="C11220" s="105" t="s">
        <v>21252</v>
      </c>
      <c r="D11220" s="87" t="s">
        <v>16560</v>
      </c>
      <c r="E11220" s="103">
        <v>569174.27</v>
      </c>
    </row>
    <row r="11221" spans="2:5" ht="50.1" customHeight="1">
      <c r="B11221" s="100">
        <v>13238</v>
      </c>
      <c r="C11221" s="105" t="s">
        <v>21253</v>
      </c>
      <c r="D11221" s="87" t="s">
        <v>16560</v>
      </c>
      <c r="E11221" s="103">
        <v>166626.15</v>
      </c>
    </row>
    <row r="11222" spans="2:5" ht="50.1" customHeight="1">
      <c r="B11222" s="100">
        <v>36511</v>
      </c>
      <c r="C11222" s="105" t="s">
        <v>21254</v>
      </c>
      <c r="D11222" s="87" t="s">
        <v>16560</v>
      </c>
      <c r="E11222" s="103">
        <v>193074.75</v>
      </c>
    </row>
    <row r="11223" spans="2:5" ht="50.1" customHeight="1">
      <c r="B11223" s="100">
        <v>36515</v>
      </c>
      <c r="C11223" s="105" t="s">
        <v>21255</v>
      </c>
      <c r="D11223" s="87" t="s">
        <v>16560</v>
      </c>
      <c r="E11223" s="103">
        <v>56864.47</v>
      </c>
    </row>
    <row r="11224" spans="2:5" ht="50.1" customHeight="1">
      <c r="B11224" s="100">
        <v>10598</v>
      </c>
      <c r="C11224" s="105" t="s">
        <v>21256</v>
      </c>
      <c r="D11224" s="87" t="s">
        <v>16560</v>
      </c>
      <c r="E11224" s="103">
        <v>92214.34</v>
      </c>
    </row>
    <row r="11225" spans="2:5" ht="50.1" customHeight="1">
      <c r="B11225" s="100">
        <v>7640</v>
      </c>
      <c r="C11225" s="105" t="s">
        <v>21257</v>
      </c>
      <c r="D11225" s="87" t="s">
        <v>16560</v>
      </c>
      <c r="E11225" s="103">
        <v>141500</v>
      </c>
    </row>
    <row r="11226" spans="2:5" ht="50.1" customHeight="1">
      <c r="B11226" s="100">
        <v>36513</v>
      </c>
      <c r="C11226" s="105" t="s">
        <v>21258</v>
      </c>
      <c r="D11226" s="87" t="s">
        <v>16560</v>
      </c>
      <c r="E11226" s="103">
        <v>136309.45000000001</v>
      </c>
    </row>
    <row r="11227" spans="2:5" ht="50.1" customHeight="1">
      <c r="B11227" s="100">
        <v>36514</v>
      </c>
      <c r="C11227" s="105" t="s">
        <v>21259</v>
      </c>
      <c r="D11227" s="87" t="s">
        <v>16560</v>
      </c>
      <c r="E11227" s="103">
        <v>152079.43</v>
      </c>
    </row>
    <row r="11228" spans="2:5" ht="50.1" customHeight="1">
      <c r="B11228" s="100">
        <v>36149</v>
      </c>
      <c r="C11228" s="105" t="s">
        <v>21260</v>
      </c>
      <c r="D11228" s="87" t="s">
        <v>16560</v>
      </c>
      <c r="E11228" s="103">
        <v>133.36000000000001</v>
      </c>
    </row>
    <row r="11229" spans="2:5" ht="50.1" customHeight="1">
      <c r="B11229" s="100">
        <v>43066</v>
      </c>
      <c r="C11229" s="105" t="s">
        <v>21261</v>
      </c>
      <c r="D11229" s="87" t="s">
        <v>16566</v>
      </c>
      <c r="E11229" s="103">
        <v>5.61</v>
      </c>
    </row>
    <row r="11230" spans="2:5" ht="50.1" customHeight="1">
      <c r="B11230" s="100">
        <v>11581</v>
      </c>
      <c r="C11230" s="105" t="s">
        <v>21262</v>
      </c>
      <c r="D11230" s="87" t="s">
        <v>16566</v>
      </c>
      <c r="E11230" s="103">
        <v>21.55</v>
      </c>
    </row>
    <row r="11231" spans="2:5" ht="50.1" customHeight="1">
      <c r="B11231" s="100">
        <v>11580</v>
      </c>
      <c r="C11231" s="105" t="s">
        <v>21263</v>
      </c>
      <c r="D11231" s="87" t="s">
        <v>16566</v>
      </c>
      <c r="E11231" s="103">
        <v>9.81</v>
      </c>
    </row>
    <row r="11232" spans="2:5" ht="50.1" customHeight="1">
      <c r="B11232" s="100">
        <v>38177</v>
      </c>
      <c r="C11232" s="105" t="s">
        <v>21264</v>
      </c>
      <c r="D11232" s="87" t="s">
        <v>16560</v>
      </c>
      <c r="E11232" s="103">
        <v>6.66</v>
      </c>
    </row>
    <row r="11233" spans="2:5" ht="50.1" customHeight="1">
      <c r="B11233" s="100">
        <v>10743</v>
      </c>
      <c r="C11233" s="105" t="s">
        <v>21265</v>
      </c>
      <c r="D11233" s="87" t="s">
        <v>16560</v>
      </c>
      <c r="E11233" s="103">
        <v>658.79</v>
      </c>
    </row>
    <row r="11234" spans="2:5" ht="50.1" customHeight="1">
      <c r="B11234" s="100">
        <v>39848</v>
      </c>
      <c r="C11234" s="105" t="s">
        <v>21266</v>
      </c>
      <c r="D11234" s="87" t="s">
        <v>16566</v>
      </c>
      <c r="E11234" s="103">
        <v>1.1499999999999999</v>
      </c>
    </row>
    <row r="11235" spans="2:5" ht="50.1" customHeight="1">
      <c r="B11235" s="100">
        <v>20999</v>
      </c>
      <c r="C11235" s="105" t="s">
        <v>21267</v>
      </c>
      <c r="D11235" s="87" t="s">
        <v>16566</v>
      </c>
      <c r="E11235" s="103">
        <v>7.05</v>
      </c>
    </row>
    <row r="11236" spans="2:5" ht="50.1" customHeight="1">
      <c r="B11236" s="100">
        <v>21001</v>
      </c>
      <c r="C11236" s="105" t="s">
        <v>21268</v>
      </c>
      <c r="D11236" s="87" t="s">
        <v>16566</v>
      </c>
      <c r="E11236" s="103">
        <v>13.16</v>
      </c>
    </row>
    <row r="11237" spans="2:5" ht="50.1" customHeight="1">
      <c r="B11237" s="100">
        <v>21003</v>
      </c>
      <c r="C11237" s="105" t="s">
        <v>21269</v>
      </c>
      <c r="D11237" s="87" t="s">
        <v>16566</v>
      </c>
      <c r="E11237" s="103">
        <v>21.62</v>
      </c>
    </row>
    <row r="11238" spans="2:5" ht="50.1" customHeight="1">
      <c r="B11238" s="100">
        <v>21006</v>
      </c>
      <c r="C11238" s="105" t="s">
        <v>21270</v>
      </c>
      <c r="D11238" s="87" t="s">
        <v>16566</v>
      </c>
      <c r="E11238" s="103">
        <v>45.89</v>
      </c>
    </row>
    <row r="11239" spans="2:5" ht="50.1" customHeight="1">
      <c r="B11239" s="100">
        <v>21019</v>
      </c>
      <c r="C11239" s="105" t="s">
        <v>21271</v>
      </c>
      <c r="D11239" s="87" t="s">
        <v>16566</v>
      </c>
      <c r="E11239" s="103">
        <v>15.95</v>
      </c>
    </row>
    <row r="11240" spans="2:5" ht="50.1" customHeight="1">
      <c r="B11240" s="100">
        <v>21021</v>
      </c>
      <c r="C11240" s="105" t="s">
        <v>21272</v>
      </c>
      <c r="D11240" s="87" t="s">
        <v>16566</v>
      </c>
      <c r="E11240" s="103">
        <v>25.22</v>
      </c>
    </row>
    <row r="11241" spans="2:5" ht="50.1" customHeight="1">
      <c r="B11241" s="100">
        <v>21024</v>
      </c>
      <c r="C11241" s="105" t="s">
        <v>21273</v>
      </c>
      <c r="D11241" s="87" t="s">
        <v>16566</v>
      </c>
      <c r="E11241" s="103">
        <v>54.03</v>
      </c>
    </row>
    <row r="11242" spans="2:5" ht="50.1" customHeight="1">
      <c r="B11242" s="100">
        <v>40624</v>
      </c>
      <c r="C11242" s="105" t="s">
        <v>21274</v>
      </c>
      <c r="D11242" s="87" t="s">
        <v>16566</v>
      </c>
      <c r="E11242" s="103">
        <v>45.06</v>
      </c>
    </row>
    <row r="11243" spans="2:5" ht="50.1" customHeight="1">
      <c r="B11243" s="100">
        <v>13127</v>
      </c>
      <c r="C11243" s="105" t="s">
        <v>21275</v>
      </c>
      <c r="D11243" s="87" t="s">
        <v>16566</v>
      </c>
      <c r="E11243" s="103">
        <v>20.100000000000001</v>
      </c>
    </row>
    <row r="11244" spans="2:5" ht="50.1" customHeight="1">
      <c r="B11244" s="100">
        <v>13137</v>
      </c>
      <c r="C11244" s="105" t="s">
        <v>21276</v>
      </c>
      <c r="D11244" s="87" t="s">
        <v>16566</v>
      </c>
      <c r="E11244" s="103">
        <v>26.67</v>
      </c>
    </row>
    <row r="11245" spans="2:5" ht="50.1" customHeight="1">
      <c r="B11245" s="100">
        <v>20989</v>
      </c>
      <c r="C11245" s="105" t="s">
        <v>21277</v>
      </c>
      <c r="D11245" s="87" t="s">
        <v>16566</v>
      </c>
      <c r="E11245" s="103">
        <v>955.59</v>
      </c>
    </row>
    <row r="11246" spans="2:5" ht="50.1" customHeight="1">
      <c r="B11246" s="100">
        <v>21147</v>
      </c>
      <c r="C11246" s="105" t="s">
        <v>21278</v>
      </c>
      <c r="D11246" s="87" t="s">
        <v>16566</v>
      </c>
      <c r="E11246" s="103">
        <v>89.59</v>
      </c>
    </row>
    <row r="11247" spans="2:5" ht="50.1" customHeight="1">
      <c r="B11247" s="100">
        <v>21148</v>
      </c>
      <c r="C11247" s="105" t="s">
        <v>21279</v>
      </c>
      <c r="D11247" s="87" t="s">
        <v>16566</v>
      </c>
      <c r="E11247" s="103">
        <v>55.3</v>
      </c>
    </row>
    <row r="11248" spans="2:5" ht="50.1" customHeight="1">
      <c r="B11248" s="100">
        <v>20984</v>
      </c>
      <c r="C11248" s="105" t="s">
        <v>21280</v>
      </c>
      <c r="D11248" s="87" t="s">
        <v>16566</v>
      </c>
      <c r="E11248" s="103">
        <v>1833.6</v>
      </c>
    </row>
    <row r="11249" spans="2:5" ht="50.1" customHeight="1">
      <c r="B11249" s="100">
        <v>13042</v>
      </c>
      <c r="C11249" s="105" t="s">
        <v>21281</v>
      </c>
      <c r="D11249" s="87" t="s">
        <v>16566</v>
      </c>
      <c r="E11249" s="103">
        <v>1016.09</v>
      </c>
    </row>
    <row r="11250" spans="2:5" ht="50.1" customHeight="1">
      <c r="B11250" s="100">
        <v>21150</v>
      </c>
      <c r="C11250" s="105" t="s">
        <v>21282</v>
      </c>
      <c r="D11250" s="87" t="s">
        <v>16566</v>
      </c>
      <c r="E11250" s="103">
        <v>27.42</v>
      </c>
    </row>
    <row r="11251" spans="2:5" ht="50.1" customHeight="1">
      <c r="B11251" s="100">
        <v>13141</v>
      </c>
      <c r="C11251" s="105" t="s">
        <v>21283</v>
      </c>
      <c r="D11251" s="87" t="s">
        <v>16566</v>
      </c>
      <c r="E11251" s="103">
        <v>34.549999999999997</v>
      </c>
    </row>
    <row r="11252" spans="2:5" ht="50.1" customHeight="1">
      <c r="B11252" s="100">
        <v>21151</v>
      </c>
      <c r="C11252" s="105" t="s">
        <v>21284</v>
      </c>
      <c r="D11252" s="87" t="s">
        <v>16566</v>
      </c>
      <c r="E11252" s="103">
        <v>164.13</v>
      </c>
    </row>
    <row r="11253" spans="2:5" ht="50.1" customHeight="1">
      <c r="B11253" s="100">
        <v>13142</v>
      </c>
      <c r="C11253" s="105" t="s">
        <v>21285</v>
      </c>
      <c r="D11253" s="87" t="s">
        <v>16566</v>
      </c>
      <c r="E11253" s="103">
        <v>234.63</v>
      </c>
    </row>
    <row r="11254" spans="2:5" ht="50.1" customHeight="1">
      <c r="B11254" s="100">
        <v>20994</v>
      </c>
      <c r="C11254" s="105" t="s">
        <v>21286</v>
      </c>
      <c r="D11254" s="87" t="s">
        <v>16566</v>
      </c>
      <c r="E11254" s="103">
        <v>442.39</v>
      </c>
    </row>
    <row r="11255" spans="2:5" ht="50.1" customHeight="1">
      <c r="B11255" s="100">
        <v>7672</v>
      </c>
      <c r="C11255" s="105" t="s">
        <v>21287</v>
      </c>
      <c r="D11255" s="87" t="s">
        <v>16566</v>
      </c>
      <c r="E11255" s="103">
        <v>289.81</v>
      </c>
    </row>
    <row r="11256" spans="2:5" ht="50.1" customHeight="1">
      <c r="B11256" s="100">
        <v>20995</v>
      </c>
      <c r="C11256" s="105" t="s">
        <v>21288</v>
      </c>
      <c r="D11256" s="87" t="s">
        <v>16566</v>
      </c>
      <c r="E11256" s="103">
        <v>581.38</v>
      </c>
    </row>
    <row r="11257" spans="2:5" ht="50.1" customHeight="1">
      <c r="B11257" s="100">
        <v>7690</v>
      </c>
      <c r="C11257" s="105" t="s">
        <v>21289</v>
      </c>
      <c r="D11257" s="87" t="s">
        <v>16566</v>
      </c>
      <c r="E11257" s="103">
        <v>336.25</v>
      </c>
    </row>
    <row r="11258" spans="2:5" ht="50.1" customHeight="1">
      <c r="B11258" s="100">
        <v>20980</v>
      </c>
      <c r="C11258" s="105" t="s">
        <v>21290</v>
      </c>
      <c r="D11258" s="87" t="s">
        <v>16566</v>
      </c>
      <c r="E11258" s="103">
        <v>366.82</v>
      </c>
    </row>
    <row r="11259" spans="2:5" ht="50.1" customHeight="1">
      <c r="B11259" s="100">
        <v>7661</v>
      </c>
      <c r="C11259" s="105" t="s">
        <v>21291</v>
      </c>
      <c r="D11259" s="87" t="s">
        <v>16566</v>
      </c>
      <c r="E11259" s="103">
        <v>436.36</v>
      </c>
    </row>
    <row r="11260" spans="2:5" ht="50.1" customHeight="1">
      <c r="B11260" s="100">
        <v>21016</v>
      </c>
      <c r="C11260" s="105" t="s">
        <v>21292</v>
      </c>
      <c r="D11260" s="87" t="s">
        <v>16566</v>
      </c>
      <c r="E11260" s="103">
        <v>88.28</v>
      </c>
    </row>
    <row r="11261" spans="2:5" ht="50.1" customHeight="1">
      <c r="B11261" s="100">
        <v>21008</v>
      </c>
      <c r="C11261" s="105" t="s">
        <v>21293</v>
      </c>
      <c r="D11261" s="87" t="s">
        <v>16566</v>
      </c>
      <c r="E11261" s="103">
        <v>10.31</v>
      </c>
    </row>
    <row r="11262" spans="2:5" ht="50.1" customHeight="1">
      <c r="B11262" s="100">
        <v>21009</v>
      </c>
      <c r="C11262" s="105" t="s">
        <v>21294</v>
      </c>
      <c r="D11262" s="87" t="s">
        <v>16566</v>
      </c>
      <c r="E11262" s="103">
        <v>13.43</v>
      </c>
    </row>
    <row r="11263" spans="2:5" ht="50.1" customHeight="1">
      <c r="B11263" s="100">
        <v>21010</v>
      </c>
      <c r="C11263" s="105" t="s">
        <v>21295</v>
      </c>
      <c r="D11263" s="87" t="s">
        <v>16566</v>
      </c>
      <c r="E11263" s="103">
        <v>18.03</v>
      </c>
    </row>
    <row r="11264" spans="2:5" ht="50.1" customHeight="1">
      <c r="B11264" s="100">
        <v>21011</v>
      </c>
      <c r="C11264" s="105" t="s">
        <v>21296</v>
      </c>
      <c r="D11264" s="87" t="s">
        <v>16566</v>
      </c>
      <c r="E11264" s="103">
        <v>26.28</v>
      </c>
    </row>
    <row r="11265" spans="2:5" ht="50.1" customHeight="1">
      <c r="B11265" s="100">
        <v>21012</v>
      </c>
      <c r="C11265" s="105" t="s">
        <v>21297</v>
      </c>
      <c r="D11265" s="87" t="s">
        <v>16566</v>
      </c>
      <c r="E11265" s="103">
        <v>29.04</v>
      </c>
    </row>
    <row r="11266" spans="2:5" ht="50.1" customHeight="1">
      <c r="B11266" s="100">
        <v>21013</v>
      </c>
      <c r="C11266" s="105" t="s">
        <v>21298</v>
      </c>
      <c r="D11266" s="87" t="s">
        <v>16566</v>
      </c>
      <c r="E11266" s="103">
        <v>37.89</v>
      </c>
    </row>
    <row r="11267" spans="2:5" ht="50.1" customHeight="1">
      <c r="B11267" s="100">
        <v>21014</v>
      </c>
      <c r="C11267" s="105" t="s">
        <v>21299</v>
      </c>
      <c r="D11267" s="87" t="s">
        <v>16566</v>
      </c>
      <c r="E11267" s="103">
        <v>53.02</v>
      </c>
    </row>
    <row r="11268" spans="2:5" ht="50.1" customHeight="1">
      <c r="B11268" s="100">
        <v>21015</v>
      </c>
      <c r="C11268" s="105" t="s">
        <v>21300</v>
      </c>
      <c r="D11268" s="87" t="s">
        <v>16566</v>
      </c>
      <c r="E11268" s="103">
        <v>60.91</v>
      </c>
    </row>
    <row r="11269" spans="2:5" ht="50.1" customHeight="1">
      <c r="B11269" s="100">
        <v>7697</v>
      </c>
      <c r="C11269" s="105" t="s">
        <v>21301</v>
      </c>
      <c r="D11269" s="87" t="s">
        <v>16566</v>
      </c>
      <c r="E11269" s="103">
        <v>29.07</v>
      </c>
    </row>
    <row r="11270" spans="2:5" ht="50.1" customHeight="1">
      <c r="B11270" s="100">
        <v>7698</v>
      </c>
      <c r="C11270" s="105" t="s">
        <v>21302</v>
      </c>
      <c r="D11270" s="87" t="s">
        <v>16566</v>
      </c>
      <c r="E11270" s="103">
        <v>25.02</v>
      </c>
    </row>
    <row r="11271" spans="2:5" ht="50.1" customHeight="1">
      <c r="B11271" s="100">
        <v>7691</v>
      </c>
      <c r="C11271" s="105" t="s">
        <v>21303</v>
      </c>
      <c r="D11271" s="87" t="s">
        <v>16566</v>
      </c>
      <c r="E11271" s="103">
        <v>10.57</v>
      </c>
    </row>
    <row r="11272" spans="2:5" ht="50.1" customHeight="1">
      <c r="B11272" s="100">
        <v>40626</v>
      </c>
      <c r="C11272" s="105" t="s">
        <v>21304</v>
      </c>
      <c r="D11272" s="87" t="s">
        <v>16566</v>
      </c>
      <c r="E11272" s="103">
        <v>19.84</v>
      </c>
    </row>
    <row r="11273" spans="2:5" ht="50.1" customHeight="1">
      <c r="B11273" s="100">
        <v>7701</v>
      </c>
      <c r="C11273" s="105" t="s">
        <v>21305</v>
      </c>
      <c r="D11273" s="87" t="s">
        <v>16566</v>
      </c>
      <c r="E11273" s="103">
        <v>52.02</v>
      </c>
    </row>
    <row r="11274" spans="2:5" ht="50.1" customHeight="1">
      <c r="B11274" s="100">
        <v>7696</v>
      </c>
      <c r="C11274" s="105" t="s">
        <v>21306</v>
      </c>
      <c r="D11274" s="87" t="s">
        <v>16566</v>
      </c>
      <c r="E11274" s="103">
        <v>41.92</v>
      </c>
    </row>
    <row r="11275" spans="2:5" ht="50.1" customHeight="1">
      <c r="B11275" s="100">
        <v>7700</v>
      </c>
      <c r="C11275" s="105" t="s">
        <v>21307</v>
      </c>
      <c r="D11275" s="87" t="s">
        <v>16566</v>
      </c>
      <c r="E11275" s="103">
        <v>13.37</v>
      </c>
    </row>
    <row r="11276" spans="2:5" ht="50.1" customHeight="1">
      <c r="B11276" s="100">
        <v>7694</v>
      </c>
      <c r="C11276" s="105" t="s">
        <v>21308</v>
      </c>
      <c r="D11276" s="87" t="s">
        <v>16566</v>
      </c>
      <c r="E11276" s="103">
        <v>70</v>
      </c>
    </row>
    <row r="11277" spans="2:5" ht="50.1" customHeight="1">
      <c r="B11277" s="100">
        <v>7693</v>
      </c>
      <c r="C11277" s="105" t="s">
        <v>21309</v>
      </c>
      <c r="D11277" s="87" t="s">
        <v>16566</v>
      </c>
      <c r="E11277" s="103">
        <v>96.4</v>
      </c>
    </row>
    <row r="11278" spans="2:5" ht="50.1" customHeight="1">
      <c r="B11278" s="100">
        <v>7692</v>
      </c>
      <c r="C11278" s="105" t="s">
        <v>21310</v>
      </c>
      <c r="D11278" s="87" t="s">
        <v>16566</v>
      </c>
      <c r="E11278" s="103">
        <v>144.34</v>
      </c>
    </row>
    <row r="11279" spans="2:5" ht="50.1" customHeight="1">
      <c r="B11279" s="100">
        <v>7695</v>
      </c>
      <c r="C11279" s="105" t="s">
        <v>21311</v>
      </c>
      <c r="D11279" s="87" t="s">
        <v>16566</v>
      </c>
      <c r="E11279" s="103">
        <v>156.54</v>
      </c>
    </row>
    <row r="11280" spans="2:5" ht="50.1" customHeight="1">
      <c r="B11280" s="87">
        <v>13356</v>
      </c>
      <c r="C11280" s="105" t="s">
        <v>21312</v>
      </c>
      <c r="D11280" s="87" t="s">
        <v>16566</v>
      </c>
      <c r="E11280" s="103">
        <v>11.35</v>
      </c>
    </row>
    <row r="11281" spans="2:5" ht="50.1" customHeight="1">
      <c r="B11281" s="87">
        <v>36365</v>
      </c>
      <c r="C11281" s="105" t="s">
        <v>21313</v>
      </c>
      <c r="D11281" s="87" t="s">
        <v>16566</v>
      </c>
      <c r="E11281" s="103">
        <v>13.94</v>
      </c>
    </row>
    <row r="11282" spans="2:5" ht="50.1" customHeight="1">
      <c r="B11282" s="100">
        <v>41930</v>
      </c>
      <c r="C11282" s="105" t="s">
        <v>21314</v>
      </c>
      <c r="D11282" s="87" t="s">
        <v>16566</v>
      </c>
      <c r="E11282" s="103">
        <v>45.12</v>
      </c>
    </row>
    <row r="11283" spans="2:5" ht="50.1" customHeight="1">
      <c r="B11283" s="100">
        <v>41931</v>
      </c>
      <c r="C11283" s="105" t="s">
        <v>21315</v>
      </c>
      <c r="D11283" s="87" t="s">
        <v>16566</v>
      </c>
      <c r="E11283" s="103">
        <v>76.95</v>
      </c>
    </row>
    <row r="11284" spans="2:5" ht="50.1" customHeight="1">
      <c r="B11284" s="100">
        <v>41932</v>
      </c>
      <c r="C11284" s="105" t="s">
        <v>21316</v>
      </c>
      <c r="D11284" s="87" t="s">
        <v>16566</v>
      </c>
      <c r="E11284" s="103">
        <v>124.28</v>
      </c>
    </row>
    <row r="11285" spans="2:5" ht="50.1" customHeight="1">
      <c r="B11285" s="100">
        <v>41933</v>
      </c>
      <c r="C11285" s="105" t="s">
        <v>21317</v>
      </c>
      <c r="D11285" s="87" t="s">
        <v>16566</v>
      </c>
      <c r="E11285" s="103">
        <v>153.93</v>
      </c>
    </row>
    <row r="11286" spans="2:5" ht="50.1" customHeight="1">
      <c r="B11286" s="100">
        <v>41934</v>
      </c>
      <c r="C11286" s="105" t="s">
        <v>21318</v>
      </c>
      <c r="D11286" s="87" t="s">
        <v>16566</v>
      </c>
      <c r="E11286" s="104">
        <v>199.37</v>
      </c>
    </row>
    <row r="11287" spans="2:5" ht="50.1" customHeight="1">
      <c r="B11287" s="100">
        <v>41936</v>
      </c>
      <c r="C11287" s="105" t="s">
        <v>21319</v>
      </c>
      <c r="D11287" s="87" t="s">
        <v>16566</v>
      </c>
      <c r="E11287" s="103">
        <v>30.06</v>
      </c>
    </row>
    <row r="11288" spans="2:5" ht="50.1" customHeight="1">
      <c r="B11288" s="100">
        <v>7720</v>
      </c>
      <c r="C11288" s="105" t="s">
        <v>21320</v>
      </c>
      <c r="D11288" s="87" t="s">
        <v>16566</v>
      </c>
      <c r="E11288" s="103">
        <v>369.66</v>
      </c>
    </row>
    <row r="11289" spans="2:5" ht="50.1" customHeight="1">
      <c r="B11289" s="100">
        <v>40335</v>
      </c>
      <c r="C11289" s="105" t="s">
        <v>21321</v>
      </c>
      <c r="D11289" s="87" t="s">
        <v>16566</v>
      </c>
      <c r="E11289" s="103">
        <v>75.290000000000006</v>
      </c>
    </row>
    <row r="11290" spans="2:5" ht="50.1" customHeight="1">
      <c r="B11290" s="100">
        <v>7740</v>
      </c>
      <c r="C11290" s="105" t="s">
        <v>21322</v>
      </c>
      <c r="D11290" s="87" t="s">
        <v>16566</v>
      </c>
      <c r="E11290" s="103">
        <v>102.72</v>
      </c>
    </row>
    <row r="11291" spans="2:5" ht="50.1" customHeight="1">
      <c r="B11291" s="100">
        <v>7741</v>
      </c>
      <c r="C11291" s="105" t="s">
        <v>21323</v>
      </c>
      <c r="D11291" s="87" t="s">
        <v>16566</v>
      </c>
      <c r="E11291" s="103">
        <v>129.63999999999999</v>
      </c>
    </row>
    <row r="11292" spans="2:5" ht="50.1" customHeight="1">
      <c r="B11292" s="100">
        <v>7774</v>
      </c>
      <c r="C11292" s="105" t="s">
        <v>21324</v>
      </c>
      <c r="D11292" s="87" t="s">
        <v>16566</v>
      </c>
      <c r="E11292" s="103">
        <v>174.52</v>
      </c>
    </row>
    <row r="11293" spans="2:5" ht="50.1" customHeight="1">
      <c r="B11293" s="100">
        <v>7744</v>
      </c>
      <c r="C11293" s="105" t="s">
        <v>21325</v>
      </c>
      <c r="D11293" s="87" t="s">
        <v>16566</v>
      </c>
      <c r="E11293" s="103">
        <v>201.17</v>
      </c>
    </row>
    <row r="11294" spans="2:5" ht="50.1" customHeight="1">
      <c r="B11294" s="100">
        <v>7773</v>
      </c>
      <c r="C11294" s="105" t="s">
        <v>21326</v>
      </c>
      <c r="D11294" s="87" t="s">
        <v>16566</v>
      </c>
      <c r="E11294" s="103">
        <v>250.54</v>
      </c>
    </row>
    <row r="11295" spans="2:5" ht="50.1" customHeight="1">
      <c r="B11295" s="100">
        <v>7754</v>
      </c>
      <c r="C11295" s="105" t="s">
        <v>21327</v>
      </c>
      <c r="D11295" s="87" t="s">
        <v>16566</v>
      </c>
      <c r="E11295" s="103">
        <v>340.46</v>
      </c>
    </row>
    <row r="11296" spans="2:5" ht="50.1" customHeight="1">
      <c r="B11296" s="100">
        <v>7735</v>
      </c>
      <c r="C11296" s="105" t="s">
        <v>21328</v>
      </c>
      <c r="D11296" s="87" t="s">
        <v>16566</v>
      </c>
      <c r="E11296" s="103">
        <v>466.65</v>
      </c>
    </row>
    <row r="11297" spans="2:5" ht="50.1" customHeight="1">
      <c r="B11297" s="100">
        <v>7755</v>
      </c>
      <c r="C11297" s="105" t="s">
        <v>21329</v>
      </c>
      <c r="D11297" s="87" t="s">
        <v>16566</v>
      </c>
      <c r="E11297" s="103">
        <v>125.14</v>
      </c>
    </row>
    <row r="11298" spans="2:5" ht="50.1" customHeight="1">
      <c r="B11298" s="100">
        <v>7776</v>
      </c>
      <c r="C11298" s="105" t="s">
        <v>21330</v>
      </c>
      <c r="D11298" s="87" t="s">
        <v>16566</v>
      </c>
      <c r="E11298" s="103">
        <v>162.88</v>
      </c>
    </row>
    <row r="11299" spans="2:5" ht="50.1" customHeight="1">
      <c r="B11299" s="100">
        <v>7743</v>
      </c>
      <c r="C11299" s="105" t="s">
        <v>21331</v>
      </c>
      <c r="D11299" s="87" t="s">
        <v>16566</v>
      </c>
      <c r="E11299" s="103">
        <v>215.09</v>
      </c>
    </row>
    <row r="11300" spans="2:5" ht="50.1" customHeight="1">
      <c r="B11300" s="100">
        <v>7733</v>
      </c>
      <c r="C11300" s="105" t="s">
        <v>21332</v>
      </c>
      <c r="D11300" s="87" t="s">
        <v>16566</v>
      </c>
      <c r="E11300" s="103">
        <v>239.85</v>
      </c>
    </row>
    <row r="11301" spans="2:5" ht="50.1" customHeight="1">
      <c r="B11301" s="100">
        <v>7775</v>
      </c>
      <c r="C11301" s="105" t="s">
        <v>21333</v>
      </c>
      <c r="D11301" s="87" t="s">
        <v>16566</v>
      </c>
      <c r="E11301" s="103">
        <v>295.08999999999997</v>
      </c>
    </row>
    <row r="11302" spans="2:5" ht="50.1" customHeight="1">
      <c r="B11302" s="100">
        <v>7734</v>
      </c>
      <c r="C11302" s="105" t="s">
        <v>21334</v>
      </c>
      <c r="D11302" s="87" t="s">
        <v>16566</v>
      </c>
      <c r="E11302" s="103">
        <v>426.61</v>
      </c>
    </row>
    <row r="11303" spans="2:5" ht="50.1" customHeight="1">
      <c r="B11303" s="100">
        <v>7753</v>
      </c>
      <c r="C11303" s="105" t="s">
        <v>21335</v>
      </c>
      <c r="D11303" s="87" t="s">
        <v>16566</v>
      </c>
      <c r="E11303" s="103">
        <v>216.3</v>
      </c>
    </row>
    <row r="11304" spans="2:5" ht="50.1" customHeight="1">
      <c r="B11304" s="100">
        <v>13256</v>
      </c>
      <c r="C11304" s="105" t="s">
        <v>21336</v>
      </c>
      <c r="D11304" s="87" t="s">
        <v>16566</v>
      </c>
      <c r="E11304" s="103">
        <v>252.49</v>
      </c>
    </row>
    <row r="11305" spans="2:5" ht="50.1" customHeight="1">
      <c r="B11305" s="100">
        <v>7757</v>
      </c>
      <c r="C11305" s="105" t="s">
        <v>21337</v>
      </c>
      <c r="D11305" s="87" t="s">
        <v>16566</v>
      </c>
      <c r="E11305" s="103">
        <v>306.52999999999997</v>
      </c>
    </row>
    <row r="11306" spans="2:5" ht="50.1" customHeight="1">
      <c r="B11306" s="100">
        <v>7758</v>
      </c>
      <c r="C11306" s="105" t="s">
        <v>21338</v>
      </c>
      <c r="D11306" s="87" t="s">
        <v>16566</v>
      </c>
      <c r="E11306" s="103">
        <v>455.94</v>
      </c>
    </row>
    <row r="11307" spans="2:5" ht="50.1" customHeight="1">
      <c r="B11307" s="100">
        <v>7759</v>
      </c>
      <c r="C11307" s="105" t="s">
        <v>21339</v>
      </c>
      <c r="D11307" s="87" t="s">
        <v>16566</v>
      </c>
      <c r="E11307" s="103">
        <v>993.33</v>
      </c>
    </row>
    <row r="11308" spans="2:5" ht="50.1" customHeight="1">
      <c r="B11308" s="100">
        <v>40334</v>
      </c>
      <c r="C11308" s="105" t="s">
        <v>21340</v>
      </c>
      <c r="D11308" s="87" t="s">
        <v>16566</v>
      </c>
      <c r="E11308" s="103">
        <v>53.63</v>
      </c>
    </row>
    <row r="11309" spans="2:5" ht="50.1" customHeight="1">
      <c r="B11309" s="100">
        <v>7745</v>
      </c>
      <c r="C11309" s="105" t="s">
        <v>21341</v>
      </c>
      <c r="D11309" s="87" t="s">
        <v>16566</v>
      </c>
      <c r="E11309" s="103">
        <v>56.67</v>
      </c>
    </row>
    <row r="11310" spans="2:5" ht="50.1" customHeight="1">
      <c r="B11310" s="100">
        <v>7714</v>
      </c>
      <c r="C11310" s="105" t="s">
        <v>21342</v>
      </c>
      <c r="D11310" s="87" t="s">
        <v>16566</v>
      </c>
      <c r="E11310" s="103">
        <v>74.84</v>
      </c>
    </row>
    <row r="11311" spans="2:5" ht="50.1" customHeight="1">
      <c r="B11311" s="100">
        <v>7725</v>
      </c>
      <c r="C11311" s="105" t="s">
        <v>21343</v>
      </c>
      <c r="D11311" s="87" t="s">
        <v>16566</v>
      </c>
      <c r="E11311" s="103">
        <v>99</v>
      </c>
    </row>
    <row r="11312" spans="2:5" ht="50.1" customHeight="1">
      <c r="B11312" s="100">
        <v>7742</v>
      </c>
      <c r="C11312" s="105" t="s">
        <v>21344</v>
      </c>
      <c r="D11312" s="87" t="s">
        <v>16566</v>
      </c>
      <c r="E11312" s="103">
        <v>138.96</v>
      </c>
    </row>
    <row r="11313" spans="2:5" ht="50.1" customHeight="1">
      <c r="B11313" s="100">
        <v>7750</v>
      </c>
      <c r="C11313" s="105" t="s">
        <v>21345</v>
      </c>
      <c r="D11313" s="87" t="s">
        <v>16566</v>
      </c>
      <c r="E11313" s="103">
        <v>157.58000000000001</v>
      </c>
    </row>
    <row r="11314" spans="2:5" ht="50.1" customHeight="1">
      <c r="B11314" s="100">
        <v>7756</v>
      </c>
      <c r="C11314" s="105" t="s">
        <v>21346</v>
      </c>
      <c r="D11314" s="87" t="s">
        <v>16566</v>
      </c>
      <c r="E11314" s="103">
        <v>194.54</v>
      </c>
    </row>
    <row r="11315" spans="2:5" ht="50.1" customHeight="1">
      <c r="B11315" s="100">
        <v>7765</v>
      </c>
      <c r="C11315" s="105" t="s">
        <v>21347</v>
      </c>
      <c r="D11315" s="87" t="s">
        <v>16566</v>
      </c>
      <c r="E11315" s="103">
        <v>238.87</v>
      </c>
    </row>
    <row r="11316" spans="2:5" ht="50.1" customHeight="1">
      <c r="B11316" s="87">
        <v>12569</v>
      </c>
      <c r="C11316" s="105" t="s">
        <v>21348</v>
      </c>
      <c r="D11316" s="87" t="s">
        <v>16566</v>
      </c>
      <c r="E11316" s="103">
        <v>257.02999999999997</v>
      </c>
    </row>
    <row r="11317" spans="2:5" ht="50.1" customHeight="1">
      <c r="B11317" s="100">
        <v>7766</v>
      </c>
      <c r="C11317" s="105" t="s">
        <v>21349</v>
      </c>
      <c r="D11317" s="87" t="s">
        <v>16566</v>
      </c>
      <c r="E11317" s="103">
        <v>347.4</v>
      </c>
    </row>
    <row r="11318" spans="2:5" ht="50.1" customHeight="1">
      <c r="B11318" s="87">
        <v>7767</v>
      </c>
      <c r="C11318" s="105" t="s">
        <v>21350</v>
      </c>
      <c r="D11318" s="87" t="s">
        <v>16566</v>
      </c>
      <c r="E11318" s="103">
        <v>535.33000000000004</v>
      </c>
    </row>
    <row r="11319" spans="2:5" ht="50.1" customHeight="1">
      <c r="B11319" s="87">
        <v>7727</v>
      </c>
      <c r="C11319" s="105" t="s">
        <v>21351</v>
      </c>
      <c r="D11319" s="87" t="s">
        <v>16566</v>
      </c>
      <c r="E11319" s="103">
        <v>1162.56</v>
      </c>
    </row>
    <row r="11320" spans="2:5" ht="50.1" customHeight="1">
      <c r="B11320" s="87">
        <v>7760</v>
      </c>
      <c r="C11320" s="105" t="s">
        <v>21352</v>
      </c>
      <c r="D11320" s="87" t="s">
        <v>16566</v>
      </c>
      <c r="E11320" s="103">
        <v>56.4</v>
      </c>
    </row>
    <row r="11321" spans="2:5" ht="50.1" customHeight="1">
      <c r="B11321" s="100">
        <v>7761</v>
      </c>
      <c r="C11321" s="105" t="s">
        <v>21353</v>
      </c>
      <c r="D11321" s="87" t="s">
        <v>16566</v>
      </c>
      <c r="E11321" s="103">
        <v>59.94</v>
      </c>
    </row>
    <row r="11322" spans="2:5" ht="50.1" customHeight="1">
      <c r="B11322" s="100">
        <v>7752</v>
      </c>
      <c r="C11322" s="105" t="s">
        <v>21354</v>
      </c>
      <c r="D11322" s="87" t="s">
        <v>16566</v>
      </c>
      <c r="E11322" s="103">
        <v>72.61</v>
      </c>
    </row>
    <row r="11323" spans="2:5" ht="50.1" customHeight="1">
      <c r="B11323" s="87">
        <v>7762</v>
      </c>
      <c r="C11323" s="105" t="s">
        <v>21355</v>
      </c>
      <c r="D11323" s="87" t="s">
        <v>16566</v>
      </c>
      <c r="E11323" s="103">
        <v>95</v>
      </c>
    </row>
    <row r="11324" spans="2:5" ht="50.1" customHeight="1">
      <c r="B11324" s="87">
        <v>7722</v>
      </c>
      <c r="C11324" s="105" t="s">
        <v>21356</v>
      </c>
      <c r="D11324" s="87" t="s">
        <v>16566</v>
      </c>
      <c r="E11324" s="103">
        <v>146.49</v>
      </c>
    </row>
    <row r="11325" spans="2:5" ht="50.1" customHeight="1">
      <c r="B11325" s="87">
        <v>7763</v>
      </c>
      <c r="C11325" s="105" t="s">
        <v>21357</v>
      </c>
      <c r="D11325" s="87" t="s">
        <v>16566</v>
      </c>
      <c r="E11325" s="103">
        <v>163.25</v>
      </c>
    </row>
    <row r="11326" spans="2:5" ht="50.1" customHeight="1">
      <c r="B11326" s="87">
        <v>7764</v>
      </c>
      <c r="C11326" s="105" t="s">
        <v>21358</v>
      </c>
      <c r="D11326" s="87" t="s">
        <v>16566</v>
      </c>
      <c r="E11326" s="103">
        <v>245.22</v>
      </c>
    </row>
    <row r="11327" spans="2:5" ht="50.1" customHeight="1">
      <c r="B11327" s="100">
        <v>12572</v>
      </c>
      <c r="C11327" s="105" t="s">
        <v>21359</v>
      </c>
      <c r="D11327" s="87" t="s">
        <v>16566</v>
      </c>
      <c r="E11327" s="103">
        <v>321.52</v>
      </c>
    </row>
    <row r="11328" spans="2:5" ht="50.1" customHeight="1">
      <c r="B11328" s="100">
        <v>12573</v>
      </c>
      <c r="C11328" s="105" t="s">
        <v>21360</v>
      </c>
      <c r="D11328" s="87" t="s">
        <v>16566</v>
      </c>
      <c r="E11328" s="103">
        <v>337.87</v>
      </c>
    </row>
    <row r="11329" spans="2:5" ht="50.1" customHeight="1">
      <c r="B11329" s="100">
        <v>12574</v>
      </c>
      <c r="C11329" s="105" t="s">
        <v>21361</v>
      </c>
      <c r="D11329" s="87" t="s">
        <v>16566</v>
      </c>
      <c r="E11329" s="103">
        <v>439.03</v>
      </c>
    </row>
    <row r="11330" spans="2:5" ht="50.1" customHeight="1">
      <c r="B11330" s="100">
        <v>12575</v>
      </c>
      <c r="C11330" s="105" t="s">
        <v>21362</v>
      </c>
      <c r="D11330" s="87" t="s">
        <v>16566</v>
      </c>
      <c r="E11330" s="103">
        <v>644.4</v>
      </c>
    </row>
    <row r="11331" spans="2:5" ht="50.1" customHeight="1">
      <c r="B11331" s="100">
        <v>12576</v>
      </c>
      <c r="C11331" s="105" t="s">
        <v>21363</v>
      </c>
      <c r="D11331" s="87" t="s">
        <v>16566</v>
      </c>
      <c r="E11331" s="103">
        <v>68.11</v>
      </c>
    </row>
    <row r="11332" spans="2:5" ht="50.1" customHeight="1">
      <c r="B11332" s="100">
        <v>12577</v>
      </c>
      <c r="C11332" s="105" t="s">
        <v>21364</v>
      </c>
      <c r="D11332" s="87" t="s">
        <v>16566</v>
      </c>
      <c r="E11332" s="103">
        <v>88.1</v>
      </c>
    </row>
    <row r="11333" spans="2:5" ht="50.1" customHeight="1">
      <c r="B11333" s="100">
        <v>12578</v>
      </c>
      <c r="C11333" s="105" t="s">
        <v>21365</v>
      </c>
      <c r="D11333" s="87" t="s">
        <v>16566</v>
      </c>
      <c r="E11333" s="103">
        <v>118.16</v>
      </c>
    </row>
    <row r="11334" spans="2:5" ht="50.1" customHeight="1">
      <c r="B11334" s="100">
        <v>12579</v>
      </c>
      <c r="C11334" s="105" t="s">
        <v>21366</v>
      </c>
      <c r="D11334" s="87" t="s">
        <v>16566</v>
      </c>
      <c r="E11334" s="103">
        <v>173.02</v>
      </c>
    </row>
    <row r="11335" spans="2:5" ht="50.1" customHeight="1">
      <c r="B11335" s="100">
        <v>12580</v>
      </c>
      <c r="C11335" s="105" t="s">
        <v>21367</v>
      </c>
      <c r="D11335" s="87" t="s">
        <v>16566</v>
      </c>
      <c r="E11335" s="103">
        <v>223.36</v>
      </c>
    </row>
    <row r="11336" spans="2:5" ht="50.1" customHeight="1">
      <c r="B11336" s="100">
        <v>12581</v>
      </c>
      <c r="C11336" s="105" t="s">
        <v>21368</v>
      </c>
      <c r="D11336" s="87" t="s">
        <v>16566</v>
      </c>
      <c r="E11336" s="103">
        <v>305.62</v>
      </c>
    </row>
    <row r="11337" spans="2:5" ht="50.1" customHeight="1">
      <c r="B11337" s="100">
        <v>41785</v>
      </c>
      <c r="C11337" s="105" t="s">
        <v>21369</v>
      </c>
      <c r="D11337" s="87" t="s">
        <v>16566</v>
      </c>
      <c r="E11337" s="103">
        <v>794.77</v>
      </c>
    </row>
    <row r="11338" spans="2:5" ht="50.1" customHeight="1">
      <c r="B11338" s="100">
        <v>41781</v>
      </c>
      <c r="C11338" s="105" t="s">
        <v>21370</v>
      </c>
      <c r="D11338" s="87" t="s">
        <v>16566</v>
      </c>
      <c r="E11338" s="103">
        <v>226.59</v>
      </c>
    </row>
    <row r="11339" spans="2:5" ht="50.1" customHeight="1">
      <c r="B11339" s="100">
        <v>41783</v>
      </c>
      <c r="C11339" s="105" t="s">
        <v>21371</v>
      </c>
      <c r="D11339" s="87" t="s">
        <v>16566</v>
      </c>
      <c r="E11339" s="103">
        <v>597.95000000000005</v>
      </c>
    </row>
    <row r="11340" spans="2:5" ht="50.1" customHeight="1">
      <c r="B11340" s="100">
        <v>41786</v>
      </c>
      <c r="C11340" s="105" t="s">
        <v>21372</v>
      </c>
      <c r="D11340" s="87" t="s">
        <v>16566</v>
      </c>
      <c r="E11340" s="103">
        <v>1247.3900000000001</v>
      </c>
    </row>
    <row r="11341" spans="2:5" ht="50.1" customHeight="1">
      <c r="B11341" s="100">
        <v>41779</v>
      </c>
      <c r="C11341" s="105" t="s">
        <v>21373</v>
      </c>
      <c r="D11341" s="87" t="s">
        <v>16566</v>
      </c>
      <c r="E11341" s="103">
        <v>86.9</v>
      </c>
    </row>
    <row r="11342" spans="2:5" ht="50.1" customHeight="1">
      <c r="B11342" s="100">
        <v>41780</v>
      </c>
      <c r="C11342" s="105" t="s">
        <v>21374</v>
      </c>
      <c r="D11342" s="87" t="s">
        <v>16566</v>
      </c>
      <c r="E11342" s="103">
        <v>102.78</v>
      </c>
    </row>
    <row r="11343" spans="2:5" ht="50.1" customHeight="1">
      <c r="B11343" s="100">
        <v>41782</v>
      </c>
      <c r="C11343" s="105" t="s">
        <v>21375</v>
      </c>
      <c r="D11343" s="87" t="s">
        <v>16566</v>
      </c>
      <c r="E11343" s="103">
        <v>423.72</v>
      </c>
    </row>
    <row r="11344" spans="2:5" ht="50.1" customHeight="1">
      <c r="B11344" s="100">
        <v>38130</v>
      </c>
      <c r="C11344" s="105" t="s">
        <v>21376</v>
      </c>
      <c r="D11344" s="87" t="s">
        <v>16566</v>
      </c>
      <c r="E11344" s="103">
        <v>23.18</v>
      </c>
    </row>
    <row r="11345" spans="2:5" ht="50.1" customHeight="1">
      <c r="B11345" s="100">
        <v>21123</v>
      </c>
      <c r="C11345" s="105" t="s">
        <v>21377</v>
      </c>
      <c r="D11345" s="87" t="s">
        <v>16566</v>
      </c>
      <c r="E11345" s="103">
        <v>6.58</v>
      </c>
    </row>
    <row r="11346" spans="2:5" ht="50.1" customHeight="1">
      <c r="B11346" s="100">
        <v>21124</v>
      </c>
      <c r="C11346" s="105" t="s">
        <v>21378</v>
      </c>
      <c r="D11346" s="87" t="s">
        <v>16566</v>
      </c>
      <c r="E11346" s="103">
        <v>11.66</v>
      </c>
    </row>
    <row r="11347" spans="2:5" ht="50.1" customHeight="1">
      <c r="B11347" s="100">
        <v>21125</v>
      </c>
      <c r="C11347" s="105" t="s">
        <v>21379</v>
      </c>
      <c r="D11347" s="87" t="s">
        <v>16566</v>
      </c>
      <c r="E11347" s="103">
        <v>18.72</v>
      </c>
    </row>
    <row r="11348" spans="2:5" ht="50.1" customHeight="1">
      <c r="B11348" s="100">
        <v>38028</v>
      </c>
      <c r="C11348" s="105" t="s">
        <v>21380</v>
      </c>
      <c r="D11348" s="87" t="s">
        <v>16566</v>
      </c>
      <c r="E11348" s="103">
        <v>31.77</v>
      </c>
    </row>
    <row r="11349" spans="2:5" ht="50.1" customHeight="1">
      <c r="B11349" s="100">
        <v>38029</v>
      </c>
      <c r="C11349" s="105" t="s">
        <v>21381</v>
      </c>
      <c r="D11349" s="87" t="s">
        <v>16566</v>
      </c>
      <c r="E11349" s="103">
        <v>48.44</v>
      </c>
    </row>
    <row r="11350" spans="2:5" ht="50.1" customHeight="1">
      <c r="B11350" s="100">
        <v>38030</v>
      </c>
      <c r="C11350" s="105" t="s">
        <v>21382</v>
      </c>
      <c r="D11350" s="87" t="s">
        <v>16566</v>
      </c>
      <c r="E11350" s="103">
        <v>74.400000000000006</v>
      </c>
    </row>
    <row r="11351" spans="2:5" ht="50.1" customHeight="1">
      <c r="B11351" s="100">
        <v>38031</v>
      </c>
      <c r="C11351" s="105" t="s">
        <v>21383</v>
      </c>
      <c r="D11351" s="87" t="s">
        <v>16566</v>
      </c>
      <c r="E11351" s="103">
        <v>117.9</v>
      </c>
    </row>
    <row r="11352" spans="2:5" ht="50.1" customHeight="1">
      <c r="B11352" s="100">
        <v>39735</v>
      </c>
      <c r="C11352" s="105" t="s">
        <v>21384</v>
      </c>
      <c r="D11352" s="87" t="s">
        <v>16566</v>
      </c>
      <c r="E11352" s="103">
        <v>77.28</v>
      </c>
    </row>
    <row r="11353" spans="2:5" ht="50.1" customHeight="1">
      <c r="B11353" s="100">
        <v>39734</v>
      </c>
      <c r="C11353" s="105" t="s">
        <v>21385</v>
      </c>
      <c r="D11353" s="87" t="s">
        <v>16566</v>
      </c>
      <c r="E11353" s="103">
        <v>91.67</v>
      </c>
    </row>
    <row r="11354" spans="2:5" ht="50.1" customHeight="1">
      <c r="B11354" s="100">
        <v>39736</v>
      </c>
      <c r="C11354" s="105" t="s">
        <v>21386</v>
      </c>
      <c r="D11354" s="87" t="s">
        <v>16566</v>
      </c>
      <c r="E11354" s="103">
        <v>104.62</v>
      </c>
    </row>
    <row r="11355" spans="2:5" ht="50.1" customHeight="1">
      <c r="B11355" s="100">
        <v>39737</v>
      </c>
      <c r="C11355" s="105" t="s">
        <v>21387</v>
      </c>
      <c r="D11355" s="87" t="s">
        <v>16566</v>
      </c>
      <c r="E11355" s="103">
        <v>14.07</v>
      </c>
    </row>
    <row r="11356" spans="2:5" ht="50.1" customHeight="1">
      <c r="B11356" s="100">
        <v>39738</v>
      </c>
      <c r="C11356" s="105" t="s">
        <v>21388</v>
      </c>
      <c r="D11356" s="87" t="s">
        <v>16566</v>
      </c>
      <c r="E11356" s="103">
        <v>5.09</v>
      </c>
    </row>
    <row r="11357" spans="2:5" ht="50.1" customHeight="1">
      <c r="B11357" s="100">
        <v>39739</v>
      </c>
      <c r="C11357" s="105" t="s">
        <v>21389</v>
      </c>
      <c r="D11357" s="87" t="s">
        <v>16566</v>
      </c>
      <c r="E11357" s="103">
        <v>72.349999999999994</v>
      </c>
    </row>
    <row r="11358" spans="2:5" ht="50.1" customHeight="1">
      <c r="B11358" s="100">
        <v>39733</v>
      </c>
      <c r="C11358" s="105" t="s">
        <v>21390</v>
      </c>
      <c r="D11358" s="87" t="s">
        <v>16566</v>
      </c>
      <c r="E11358" s="103">
        <v>125.2</v>
      </c>
    </row>
    <row r="11359" spans="2:5" ht="50.1" customHeight="1">
      <c r="B11359" s="100">
        <v>39854</v>
      </c>
      <c r="C11359" s="105" t="s">
        <v>21391</v>
      </c>
      <c r="D11359" s="87" t="s">
        <v>16566</v>
      </c>
      <c r="E11359" s="103">
        <v>126.97</v>
      </c>
    </row>
    <row r="11360" spans="2:5" ht="50.1" customHeight="1">
      <c r="B11360" s="100">
        <v>39740</v>
      </c>
      <c r="C11360" s="105" t="s">
        <v>21392</v>
      </c>
      <c r="D11360" s="87" t="s">
        <v>16566</v>
      </c>
      <c r="E11360" s="103">
        <v>69.47</v>
      </c>
    </row>
    <row r="11361" spans="2:5" ht="50.1" customHeight="1">
      <c r="B11361" s="100">
        <v>39741</v>
      </c>
      <c r="C11361" s="105" t="s">
        <v>21393</v>
      </c>
      <c r="D11361" s="87" t="s">
        <v>16566</v>
      </c>
      <c r="E11361" s="103">
        <v>12.8</v>
      </c>
    </row>
    <row r="11362" spans="2:5" ht="50.1" customHeight="1">
      <c r="B11362" s="100">
        <v>39853</v>
      </c>
      <c r="C11362" s="105" t="s">
        <v>21394</v>
      </c>
      <c r="D11362" s="87" t="s">
        <v>16566</v>
      </c>
      <c r="E11362" s="103">
        <v>16.809999999999999</v>
      </c>
    </row>
    <row r="11363" spans="2:5" ht="50.1" customHeight="1">
      <c r="B11363" s="100">
        <v>39742</v>
      </c>
      <c r="C11363" s="105" t="s">
        <v>21395</v>
      </c>
      <c r="D11363" s="87" t="s">
        <v>16566</v>
      </c>
      <c r="E11363" s="103">
        <v>55.84</v>
      </c>
    </row>
    <row r="11364" spans="2:5" ht="50.1" customHeight="1">
      <c r="B11364" s="100">
        <v>39749</v>
      </c>
      <c r="C11364" s="105" t="s">
        <v>21396</v>
      </c>
      <c r="D11364" s="87" t="s">
        <v>16566</v>
      </c>
      <c r="E11364" s="103">
        <v>56.31</v>
      </c>
    </row>
    <row r="11365" spans="2:5" ht="50.1" customHeight="1">
      <c r="B11365" s="100">
        <v>39751</v>
      </c>
      <c r="C11365" s="105" t="s">
        <v>21397</v>
      </c>
      <c r="D11365" s="87" t="s">
        <v>16566</v>
      </c>
      <c r="E11365" s="103">
        <v>102.32</v>
      </c>
    </row>
    <row r="11366" spans="2:5" ht="50.1" customHeight="1">
      <c r="B11366" s="100">
        <v>39750</v>
      </c>
      <c r="C11366" s="105" t="s">
        <v>21398</v>
      </c>
      <c r="D11366" s="87" t="s">
        <v>16566</v>
      </c>
      <c r="E11366" s="103">
        <v>85.05</v>
      </c>
    </row>
    <row r="11367" spans="2:5" ht="50.1" customHeight="1">
      <c r="B11367" s="100">
        <v>39747</v>
      </c>
      <c r="C11367" s="105" t="s">
        <v>21399</v>
      </c>
      <c r="D11367" s="87" t="s">
        <v>16566</v>
      </c>
      <c r="E11367" s="103">
        <v>27.35</v>
      </c>
    </row>
    <row r="11368" spans="2:5" ht="50.1" customHeight="1">
      <c r="B11368" s="100">
        <v>39753</v>
      </c>
      <c r="C11368" s="105" t="s">
        <v>21400</v>
      </c>
      <c r="D11368" s="87" t="s">
        <v>16566</v>
      </c>
      <c r="E11368" s="103">
        <v>188.36</v>
      </c>
    </row>
    <row r="11369" spans="2:5" ht="50.1" customHeight="1">
      <c r="B11369" s="100">
        <v>39754</v>
      </c>
      <c r="C11369" s="105" t="s">
        <v>21401</v>
      </c>
      <c r="D11369" s="87" t="s">
        <v>16566</v>
      </c>
      <c r="E11369" s="103">
        <v>277.5</v>
      </c>
    </row>
    <row r="11370" spans="2:5" ht="50.1" customHeight="1">
      <c r="B11370" s="100">
        <v>39748</v>
      </c>
      <c r="C11370" s="105" t="s">
        <v>21402</v>
      </c>
      <c r="D11370" s="87" t="s">
        <v>16566</v>
      </c>
      <c r="E11370" s="103">
        <v>44.26</v>
      </c>
    </row>
    <row r="11371" spans="2:5" ht="50.1" customHeight="1">
      <c r="B11371" s="100">
        <v>39755</v>
      </c>
      <c r="C11371" s="105" t="s">
        <v>21403</v>
      </c>
      <c r="D11371" s="87" t="s">
        <v>16566</v>
      </c>
      <c r="E11371" s="103">
        <v>420.76</v>
      </c>
    </row>
    <row r="11372" spans="2:5" ht="50.1" customHeight="1">
      <c r="B11372" s="100">
        <v>12742</v>
      </c>
      <c r="C11372" s="105" t="s">
        <v>21404</v>
      </c>
      <c r="D11372" s="87" t="s">
        <v>16566</v>
      </c>
      <c r="E11372" s="103">
        <v>333.17</v>
      </c>
    </row>
    <row r="11373" spans="2:5" ht="50.1" customHeight="1">
      <c r="B11373" s="100">
        <v>12713</v>
      </c>
      <c r="C11373" s="105" t="s">
        <v>21405</v>
      </c>
      <c r="D11373" s="87" t="s">
        <v>16566</v>
      </c>
      <c r="E11373" s="103">
        <v>17.670000000000002</v>
      </c>
    </row>
    <row r="11374" spans="2:5" ht="50.1" customHeight="1">
      <c r="B11374" s="100">
        <v>12743</v>
      </c>
      <c r="C11374" s="105" t="s">
        <v>21406</v>
      </c>
      <c r="D11374" s="87" t="s">
        <v>16566</v>
      </c>
      <c r="E11374" s="103">
        <v>30.39</v>
      </c>
    </row>
    <row r="11375" spans="2:5" ht="50.1" customHeight="1">
      <c r="B11375" s="100">
        <v>12744</v>
      </c>
      <c r="C11375" s="105" t="s">
        <v>21407</v>
      </c>
      <c r="D11375" s="87" t="s">
        <v>16566</v>
      </c>
      <c r="E11375" s="103">
        <v>38.57</v>
      </c>
    </row>
    <row r="11376" spans="2:5" ht="50.1" customHeight="1">
      <c r="B11376" s="100">
        <v>12745</v>
      </c>
      <c r="C11376" s="105" t="s">
        <v>21408</v>
      </c>
      <c r="D11376" s="87" t="s">
        <v>16566</v>
      </c>
      <c r="E11376" s="103">
        <v>56.02</v>
      </c>
    </row>
    <row r="11377" spans="2:5" ht="50.1" customHeight="1">
      <c r="B11377" s="87">
        <v>12746</v>
      </c>
      <c r="C11377" s="105" t="s">
        <v>21409</v>
      </c>
      <c r="D11377" s="87" t="s">
        <v>16566</v>
      </c>
      <c r="E11377" s="103">
        <v>75.650000000000006</v>
      </c>
    </row>
    <row r="11378" spans="2:5" ht="50.1" customHeight="1">
      <c r="B11378" s="87">
        <v>12747</v>
      </c>
      <c r="C11378" s="105" t="s">
        <v>21410</v>
      </c>
      <c r="D11378" s="87" t="s">
        <v>16566</v>
      </c>
      <c r="E11378" s="103">
        <v>109.71</v>
      </c>
    </row>
    <row r="11379" spans="2:5" ht="50.1" customHeight="1">
      <c r="B11379" s="87">
        <v>12748</v>
      </c>
      <c r="C11379" s="105" t="s">
        <v>21411</v>
      </c>
      <c r="D11379" s="87" t="s">
        <v>16566</v>
      </c>
      <c r="E11379" s="103">
        <v>154.56</v>
      </c>
    </row>
    <row r="11380" spans="2:5" ht="50.1" customHeight="1">
      <c r="B11380" s="87">
        <v>12749</v>
      </c>
      <c r="C11380" s="105" t="s">
        <v>21412</v>
      </c>
      <c r="D11380" s="87" t="s">
        <v>16566</v>
      </c>
      <c r="E11380" s="103">
        <v>225.94</v>
      </c>
    </row>
    <row r="11381" spans="2:5" ht="50.1" customHeight="1">
      <c r="B11381" s="87">
        <v>39726</v>
      </c>
      <c r="C11381" s="105" t="s">
        <v>21413</v>
      </c>
      <c r="D11381" s="87" t="s">
        <v>16566</v>
      </c>
      <c r="E11381" s="103">
        <v>74.209999999999994</v>
      </c>
    </row>
    <row r="11382" spans="2:5" ht="50.1" customHeight="1">
      <c r="B11382" s="87">
        <v>39728</v>
      </c>
      <c r="C11382" s="105" t="s">
        <v>21414</v>
      </c>
      <c r="D11382" s="87" t="s">
        <v>16566</v>
      </c>
      <c r="E11382" s="103">
        <v>130.43</v>
      </c>
    </row>
    <row r="11383" spans="2:5" ht="50.1" customHeight="1">
      <c r="B11383" s="87">
        <v>39727</v>
      </c>
      <c r="C11383" s="105" t="s">
        <v>21415</v>
      </c>
      <c r="D11383" s="87" t="s">
        <v>16566</v>
      </c>
      <c r="E11383" s="103">
        <v>107.33</v>
      </c>
    </row>
    <row r="11384" spans="2:5" ht="50.1" customHeight="1">
      <c r="B11384" s="87">
        <v>39724</v>
      </c>
      <c r="C11384" s="105" t="s">
        <v>21416</v>
      </c>
      <c r="D11384" s="87" t="s">
        <v>16566</v>
      </c>
      <c r="E11384" s="103">
        <v>32.86</v>
      </c>
    </row>
    <row r="11385" spans="2:5" ht="50.1" customHeight="1">
      <c r="B11385" s="87">
        <v>39729</v>
      </c>
      <c r="C11385" s="105" t="s">
        <v>21417</v>
      </c>
      <c r="D11385" s="87" t="s">
        <v>16566</v>
      </c>
      <c r="E11385" s="103">
        <v>180.62</v>
      </c>
    </row>
    <row r="11386" spans="2:5" ht="50.1" customHeight="1">
      <c r="B11386" s="87">
        <v>39730</v>
      </c>
      <c r="C11386" s="105" t="s">
        <v>21418</v>
      </c>
      <c r="D11386" s="87" t="s">
        <v>16566</v>
      </c>
      <c r="E11386" s="103">
        <v>234.35</v>
      </c>
    </row>
    <row r="11387" spans="2:5" ht="50.1" customHeight="1">
      <c r="B11387" s="87">
        <v>39731</v>
      </c>
      <c r="C11387" s="105" t="s">
        <v>21419</v>
      </c>
      <c r="D11387" s="87" t="s">
        <v>16566</v>
      </c>
      <c r="E11387" s="103">
        <v>347.09</v>
      </c>
    </row>
    <row r="11388" spans="2:5" ht="50.1" customHeight="1">
      <c r="B11388" s="87">
        <v>39725</v>
      </c>
      <c r="C11388" s="105" t="s">
        <v>21420</v>
      </c>
      <c r="D11388" s="87" t="s">
        <v>16566</v>
      </c>
      <c r="E11388" s="103">
        <v>53.56</v>
      </c>
    </row>
    <row r="11389" spans="2:5" ht="50.1" customHeight="1">
      <c r="B11389" s="87">
        <v>39732</v>
      </c>
      <c r="C11389" s="105" t="s">
        <v>21421</v>
      </c>
      <c r="D11389" s="87" t="s">
        <v>16566</v>
      </c>
      <c r="E11389" s="103">
        <v>510.9</v>
      </c>
    </row>
    <row r="11390" spans="2:5" ht="50.1" customHeight="1">
      <c r="B11390" s="87">
        <v>39660</v>
      </c>
      <c r="C11390" s="105" t="s">
        <v>21422</v>
      </c>
      <c r="D11390" s="87" t="s">
        <v>16566</v>
      </c>
      <c r="E11390" s="103">
        <v>23.28</v>
      </c>
    </row>
    <row r="11391" spans="2:5" ht="50.1" customHeight="1">
      <c r="B11391" s="87">
        <v>39662</v>
      </c>
      <c r="C11391" s="105" t="s">
        <v>21423</v>
      </c>
      <c r="D11391" s="87" t="s">
        <v>16566</v>
      </c>
      <c r="E11391" s="103">
        <v>11.16</v>
      </c>
    </row>
    <row r="11392" spans="2:5" ht="50.1" customHeight="1">
      <c r="B11392" s="87">
        <v>39661</v>
      </c>
      <c r="C11392" s="105" t="s">
        <v>21424</v>
      </c>
      <c r="D11392" s="87" t="s">
        <v>16566</v>
      </c>
      <c r="E11392" s="103">
        <v>7.61</v>
      </c>
    </row>
    <row r="11393" spans="2:5" ht="50.1" customHeight="1">
      <c r="B11393" s="87">
        <v>39666</v>
      </c>
      <c r="C11393" s="105" t="s">
        <v>21425</v>
      </c>
      <c r="D11393" s="87" t="s">
        <v>16566</v>
      </c>
      <c r="E11393" s="103">
        <v>35.020000000000003</v>
      </c>
    </row>
    <row r="11394" spans="2:5" ht="50.1" customHeight="1">
      <c r="B11394" s="87">
        <v>39664</v>
      </c>
      <c r="C11394" s="105" t="s">
        <v>21426</v>
      </c>
      <c r="D11394" s="87" t="s">
        <v>16566</v>
      </c>
      <c r="E11394" s="103">
        <v>17.16</v>
      </c>
    </row>
    <row r="11395" spans="2:5" ht="50.1" customHeight="1">
      <c r="B11395" s="100">
        <v>39663</v>
      </c>
      <c r="C11395" s="105" t="s">
        <v>21427</v>
      </c>
      <c r="D11395" s="87" t="s">
        <v>16566</v>
      </c>
      <c r="E11395" s="103">
        <v>13.72</v>
      </c>
    </row>
    <row r="11396" spans="2:5" ht="50.1" customHeight="1">
      <c r="B11396" s="100">
        <v>39665</v>
      </c>
      <c r="C11396" s="105" t="s">
        <v>21428</v>
      </c>
      <c r="D11396" s="87" t="s">
        <v>16566</v>
      </c>
      <c r="E11396" s="103">
        <v>28.95</v>
      </c>
    </row>
    <row r="11397" spans="2:5" ht="50.1" customHeight="1">
      <c r="B11397" s="100">
        <v>39752</v>
      </c>
      <c r="C11397" s="105" t="s">
        <v>21429</v>
      </c>
      <c r="D11397" s="87" t="s">
        <v>16566</v>
      </c>
      <c r="E11397" s="103">
        <v>145.6</v>
      </c>
    </row>
    <row r="11398" spans="2:5" ht="50.1" customHeight="1">
      <c r="B11398" s="100">
        <v>12583</v>
      </c>
      <c r="C11398" s="105" t="s">
        <v>21430</v>
      </c>
      <c r="D11398" s="87" t="s">
        <v>16566</v>
      </c>
      <c r="E11398" s="103">
        <v>37.44</v>
      </c>
    </row>
    <row r="11399" spans="2:5" ht="50.1" customHeight="1">
      <c r="B11399" s="100">
        <v>12584</v>
      </c>
      <c r="C11399" s="105" t="s">
        <v>21431</v>
      </c>
      <c r="D11399" s="87" t="s">
        <v>16566</v>
      </c>
      <c r="E11399" s="103">
        <v>36.03</v>
      </c>
    </row>
    <row r="11400" spans="2:5" ht="50.1" customHeight="1">
      <c r="B11400" s="100">
        <v>13159</v>
      </c>
      <c r="C11400" s="105" t="s">
        <v>21432</v>
      </c>
      <c r="D11400" s="87" t="s">
        <v>16566</v>
      </c>
      <c r="E11400" s="103">
        <v>109.13</v>
      </c>
    </row>
    <row r="11401" spans="2:5" ht="50.1" customHeight="1">
      <c r="B11401" s="100">
        <v>13168</v>
      </c>
      <c r="C11401" s="105" t="s">
        <v>21433</v>
      </c>
      <c r="D11401" s="87" t="s">
        <v>16566</v>
      </c>
      <c r="E11401" s="103">
        <v>164.1</v>
      </c>
    </row>
    <row r="11402" spans="2:5" ht="50.1" customHeight="1">
      <c r="B11402" s="100">
        <v>13173</v>
      </c>
      <c r="C11402" s="105" t="s">
        <v>21434</v>
      </c>
      <c r="D11402" s="87" t="s">
        <v>16566</v>
      </c>
      <c r="E11402" s="103">
        <v>202.33</v>
      </c>
    </row>
    <row r="11403" spans="2:5" ht="50.1" customHeight="1">
      <c r="B11403" s="100">
        <v>37449</v>
      </c>
      <c r="C11403" s="105" t="s">
        <v>21435</v>
      </c>
      <c r="D11403" s="87" t="s">
        <v>16566</v>
      </c>
      <c r="E11403" s="103">
        <v>33.450000000000003</v>
      </c>
    </row>
    <row r="11404" spans="2:5" ht="50.1" customHeight="1">
      <c r="B11404" s="100">
        <v>37450</v>
      </c>
      <c r="C11404" s="105" t="s">
        <v>21436</v>
      </c>
      <c r="D11404" s="87" t="s">
        <v>16566</v>
      </c>
      <c r="E11404" s="103">
        <v>40.78</v>
      </c>
    </row>
    <row r="11405" spans="2:5" ht="50.1" customHeight="1">
      <c r="B11405" s="100">
        <v>37451</v>
      </c>
      <c r="C11405" s="105" t="s">
        <v>21437</v>
      </c>
      <c r="D11405" s="87" t="s">
        <v>16566</v>
      </c>
      <c r="E11405" s="103">
        <v>62.45</v>
      </c>
    </row>
    <row r="11406" spans="2:5" ht="50.1" customHeight="1">
      <c r="B11406" s="100">
        <v>37452</v>
      </c>
      <c r="C11406" s="105" t="s">
        <v>21438</v>
      </c>
      <c r="D11406" s="87" t="s">
        <v>16566</v>
      </c>
      <c r="E11406" s="103">
        <v>82.84</v>
      </c>
    </row>
    <row r="11407" spans="2:5" ht="50.1" customHeight="1">
      <c r="B11407" s="100">
        <v>37453</v>
      </c>
      <c r="C11407" s="105" t="s">
        <v>21439</v>
      </c>
      <c r="D11407" s="87" t="s">
        <v>16566</v>
      </c>
      <c r="E11407" s="103">
        <v>103.95</v>
      </c>
    </row>
    <row r="11408" spans="2:5" ht="50.1" customHeight="1">
      <c r="B11408" s="100">
        <v>7778</v>
      </c>
      <c r="C11408" s="105" t="s">
        <v>21440</v>
      </c>
      <c r="D11408" s="87" t="s">
        <v>16566</v>
      </c>
      <c r="E11408" s="103">
        <v>39.03</v>
      </c>
    </row>
    <row r="11409" spans="2:5" ht="50.1" customHeight="1">
      <c r="B11409" s="100">
        <v>7796</v>
      </c>
      <c r="C11409" s="105" t="s">
        <v>21441</v>
      </c>
      <c r="D11409" s="87" t="s">
        <v>16566</v>
      </c>
      <c r="E11409" s="103">
        <v>47</v>
      </c>
    </row>
    <row r="11410" spans="2:5" ht="50.1" customHeight="1">
      <c r="B11410" s="100">
        <v>7781</v>
      </c>
      <c r="C11410" s="105" t="s">
        <v>21442</v>
      </c>
      <c r="D11410" s="87" t="s">
        <v>16566</v>
      </c>
      <c r="E11410" s="103">
        <v>62.13</v>
      </c>
    </row>
    <row r="11411" spans="2:5" ht="50.1" customHeight="1">
      <c r="B11411" s="100">
        <v>7795</v>
      </c>
      <c r="C11411" s="105" t="s">
        <v>21443</v>
      </c>
      <c r="D11411" s="87" t="s">
        <v>16566</v>
      </c>
      <c r="E11411" s="103">
        <v>90.01</v>
      </c>
    </row>
    <row r="11412" spans="2:5" ht="50.1" customHeight="1">
      <c r="B11412" s="100">
        <v>7791</v>
      </c>
      <c r="C11412" s="105" t="s">
        <v>21444</v>
      </c>
      <c r="D11412" s="87" t="s">
        <v>16566</v>
      </c>
      <c r="E11412" s="103">
        <v>114.71</v>
      </c>
    </row>
    <row r="11413" spans="2:5" ht="50.1" customHeight="1">
      <c r="B11413" s="100">
        <v>7783</v>
      </c>
      <c r="C11413" s="105" t="s">
        <v>21445</v>
      </c>
      <c r="D11413" s="87" t="s">
        <v>16566</v>
      </c>
      <c r="E11413" s="103">
        <v>43.81</v>
      </c>
    </row>
    <row r="11414" spans="2:5" ht="50.1" customHeight="1">
      <c r="B11414" s="100">
        <v>7790</v>
      </c>
      <c r="C11414" s="105" t="s">
        <v>21446</v>
      </c>
      <c r="D11414" s="87" t="s">
        <v>16566</v>
      </c>
      <c r="E11414" s="103">
        <v>50.98</v>
      </c>
    </row>
    <row r="11415" spans="2:5" ht="50.1" customHeight="1">
      <c r="B11415" s="100">
        <v>7785</v>
      </c>
      <c r="C11415" s="105" t="s">
        <v>21447</v>
      </c>
      <c r="D11415" s="87" t="s">
        <v>16566</v>
      </c>
      <c r="E11415" s="103">
        <v>66.91</v>
      </c>
    </row>
    <row r="11416" spans="2:5" ht="50.1" customHeight="1">
      <c r="B11416" s="100">
        <v>7792</v>
      </c>
      <c r="C11416" s="105" t="s">
        <v>21448</v>
      </c>
      <c r="D11416" s="87" t="s">
        <v>16566</v>
      </c>
      <c r="E11416" s="103">
        <v>97.18</v>
      </c>
    </row>
    <row r="11417" spans="2:5" ht="50.1" customHeight="1">
      <c r="B11417" s="100">
        <v>7793</v>
      </c>
      <c r="C11417" s="105" t="s">
        <v>21449</v>
      </c>
      <c r="D11417" s="87" t="s">
        <v>16566</v>
      </c>
      <c r="E11417" s="103">
        <v>125.42</v>
      </c>
    </row>
    <row r="11418" spans="2:5" ht="50.1" customHeight="1">
      <c r="B11418" s="100">
        <v>12613</v>
      </c>
      <c r="C11418" s="105" t="s">
        <v>21450</v>
      </c>
      <c r="D11418" s="87" t="s">
        <v>16560</v>
      </c>
      <c r="E11418" s="103">
        <v>12.69</v>
      </c>
    </row>
    <row r="11419" spans="2:5" ht="50.1" customHeight="1">
      <c r="B11419" s="100">
        <v>1031</v>
      </c>
      <c r="C11419" s="105" t="s">
        <v>21451</v>
      </c>
      <c r="D11419" s="87" t="s">
        <v>16560</v>
      </c>
      <c r="E11419" s="103">
        <v>8.9700000000000006</v>
      </c>
    </row>
    <row r="11420" spans="2:5" ht="50.1" customHeight="1">
      <c r="B11420" s="100">
        <v>39707</v>
      </c>
      <c r="C11420" s="105" t="s">
        <v>21452</v>
      </c>
      <c r="D11420" s="87" t="s">
        <v>16566</v>
      </c>
      <c r="E11420" s="103">
        <v>3.09</v>
      </c>
    </row>
    <row r="11421" spans="2:5" ht="50.1" customHeight="1">
      <c r="B11421" s="100">
        <v>39708</v>
      </c>
      <c r="C11421" s="105" t="s">
        <v>21453</v>
      </c>
      <c r="D11421" s="87" t="s">
        <v>16566</v>
      </c>
      <c r="E11421" s="103">
        <v>2.99</v>
      </c>
    </row>
    <row r="11422" spans="2:5" ht="50.1" customHeight="1">
      <c r="B11422" s="100">
        <v>39710</v>
      </c>
      <c r="C11422" s="105" t="s">
        <v>21454</v>
      </c>
      <c r="D11422" s="87" t="s">
        <v>16566</v>
      </c>
      <c r="E11422" s="103">
        <v>2.1</v>
      </c>
    </row>
    <row r="11423" spans="2:5" ht="50.1" customHeight="1">
      <c r="B11423" s="100">
        <v>39709</v>
      </c>
      <c r="C11423" s="105" t="s">
        <v>21455</v>
      </c>
      <c r="D11423" s="87" t="s">
        <v>16566</v>
      </c>
      <c r="E11423" s="103">
        <v>2.92</v>
      </c>
    </row>
    <row r="11424" spans="2:5" ht="50.1" customHeight="1">
      <c r="B11424" s="100">
        <v>39711</v>
      </c>
      <c r="C11424" s="105" t="s">
        <v>21456</v>
      </c>
      <c r="D11424" s="87" t="s">
        <v>16566</v>
      </c>
      <c r="E11424" s="103">
        <v>3.28</v>
      </c>
    </row>
    <row r="11425" spans="2:5" ht="50.1" customHeight="1">
      <c r="B11425" s="100">
        <v>39712</v>
      </c>
      <c r="C11425" s="105" t="s">
        <v>21457</v>
      </c>
      <c r="D11425" s="87" t="s">
        <v>16566</v>
      </c>
      <c r="E11425" s="103">
        <v>1.1499999999999999</v>
      </c>
    </row>
    <row r="11426" spans="2:5" ht="50.1" customHeight="1">
      <c r="B11426" s="100">
        <v>39713</v>
      </c>
      <c r="C11426" s="105" t="s">
        <v>21458</v>
      </c>
      <c r="D11426" s="87" t="s">
        <v>16566</v>
      </c>
      <c r="E11426" s="103">
        <v>0.91</v>
      </c>
    </row>
    <row r="11427" spans="2:5" ht="50.1" customHeight="1">
      <c r="B11427" s="100">
        <v>39714</v>
      </c>
      <c r="C11427" s="105" t="s">
        <v>21459</v>
      </c>
      <c r="D11427" s="87" t="s">
        <v>16566</v>
      </c>
      <c r="E11427" s="103">
        <v>2.08</v>
      </c>
    </row>
    <row r="11428" spans="2:5" ht="50.1" customHeight="1">
      <c r="B11428" s="100">
        <v>39715</v>
      </c>
      <c r="C11428" s="105" t="s">
        <v>21460</v>
      </c>
      <c r="D11428" s="87" t="s">
        <v>16566</v>
      </c>
      <c r="E11428" s="103">
        <v>1.48</v>
      </c>
    </row>
    <row r="11429" spans="2:5" ht="50.1" customHeight="1">
      <c r="B11429" s="100">
        <v>39716</v>
      </c>
      <c r="C11429" s="105" t="s">
        <v>21461</v>
      </c>
      <c r="D11429" s="87" t="s">
        <v>16566</v>
      </c>
      <c r="E11429" s="103">
        <v>1.1200000000000001</v>
      </c>
    </row>
    <row r="11430" spans="2:5" ht="50.1" customHeight="1">
      <c r="B11430" s="100">
        <v>39718</v>
      </c>
      <c r="C11430" s="105" t="s">
        <v>21462</v>
      </c>
      <c r="D11430" s="87" t="s">
        <v>16566</v>
      </c>
      <c r="E11430" s="103">
        <v>1.91</v>
      </c>
    </row>
    <row r="11431" spans="2:5" ht="50.1" customHeight="1">
      <c r="B11431" s="100">
        <v>9813</v>
      </c>
      <c r="C11431" s="105" t="s">
        <v>21463</v>
      </c>
      <c r="D11431" s="87" t="s">
        <v>16566</v>
      </c>
      <c r="E11431" s="103">
        <v>3.29</v>
      </c>
    </row>
    <row r="11432" spans="2:5" ht="50.1" customHeight="1">
      <c r="B11432" s="87">
        <v>9815</v>
      </c>
      <c r="C11432" s="105" t="s">
        <v>21464</v>
      </c>
      <c r="D11432" s="87" t="s">
        <v>16566</v>
      </c>
      <c r="E11432" s="103">
        <v>6.49</v>
      </c>
    </row>
    <row r="11433" spans="2:5" ht="50.1" customHeight="1">
      <c r="B11433" s="87">
        <v>25876</v>
      </c>
      <c r="C11433" s="105" t="s">
        <v>21465</v>
      </c>
      <c r="D11433" s="87" t="s">
        <v>16566</v>
      </c>
      <c r="E11433" s="103">
        <v>3232.97</v>
      </c>
    </row>
    <row r="11434" spans="2:5" ht="50.1" customHeight="1">
      <c r="B11434" s="87">
        <v>25888</v>
      </c>
      <c r="C11434" s="105" t="s">
        <v>21466</v>
      </c>
      <c r="D11434" s="87" t="s">
        <v>16566</v>
      </c>
      <c r="E11434" s="103">
        <v>79.23</v>
      </c>
    </row>
    <row r="11435" spans="2:5" ht="50.1" customHeight="1">
      <c r="B11435" s="87">
        <v>25874</v>
      </c>
      <c r="C11435" s="105" t="s">
        <v>21467</v>
      </c>
      <c r="D11435" s="87" t="s">
        <v>16566</v>
      </c>
      <c r="E11435" s="103">
        <v>5670.14</v>
      </c>
    </row>
    <row r="11436" spans="2:5" ht="50.1" customHeight="1">
      <c r="B11436" s="87">
        <v>25877</v>
      </c>
      <c r="C11436" s="105" t="s">
        <v>21468</v>
      </c>
      <c r="D11436" s="87" t="s">
        <v>16566</v>
      </c>
      <c r="E11436" s="103">
        <v>7737.13</v>
      </c>
    </row>
    <row r="11437" spans="2:5" ht="50.1" customHeight="1">
      <c r="B11437" s="87">
        <v>25878</v>
      </c>
      <c r="C11437" s="105" t="s">
        <v>21469</v>
      </c>
      <c r="D11437" s="87" t="s">
        <v>16566</v>
      </c>
      <c r="E11437" s="103">
        <v>170.08</v>
      </c>
    </row>
    <row r="11438" spans="2:5" ht="50.1" customHeight="1">
      <c r="B11438" s="87">
        <v>25879</v>
      </c>
      <c r="C11438" s="105" t="s">
        <v>21470</v>
      </c>
      <c r="D11438" s="87" t="s">
        <v>16566</v>
      </c>
      <c r="E11438" s="103">
        <v>7339.59</v>
      </c>
    </row>
    <row r="11439" spans="2:5" ht="50.1" customHeight="1">
      <c r="B11439" s="87">
        <v>25887</v>
      </c>
      <c r="C11439" s="105" t="s">
        <v>21471</v>
      </c>
      <c r="D11439" s="87" t="s">
        <v>16566</v>
      </c>
      <c r="E11439" s="103">
        <v>2932.28</v>
      </c>
    </row>
    <row r="11440" spans="2:5" ht="50.1" customHeight="1">
      <c r="B11440" s="100">
        <v>25880</v>
      </c>
      <c r="C11440" s="105" t="s">
        <v>21472</v>
      </c>
      <c r="D11440" s="87" t="s">
        <v>16566</v>
      </c>
      <c r="E11440" s="103">
        <v>265.13</v>
      </c>
    </row>
    <row r="11441" spans="2:5" ht="50.1" customHeight="1">
      <c r="B11441" s="87">
        <v>25881</v>
      </c>
      <c r="C11441" s="105" t="s">
        <v>21473</v>
      </c>
      <c r="D11441" s="87" t="s">
        <v>16566</v>
      </c>
      <c r="E11441" s="103">
        <v>649.64</v>
      </c>
    </row>
    <row r="11442" spans="2:5" ht="50.1" customHeight="1">
      <c r="B11442" s="87">
        <v>25882</v>
      </c>
      <c r="C11442" s="105" t="s">
        <v>21474</v>
      </c>
      <c r="D11442" s="87" t="s">
        <v>16566</v>
      </c>
      <c r="E11442" s="103">
        <v>1046.3399999999999</v>
      </c>
    </row>
    <row r="11443" spans="2:5" ht="50.1" customHeight="1">
      <c r="B11443" s="87">
        <v>25883</v>
      </c>
      <c r="C11443" s="105" t="s">
        <v>21475</v>
      </c>
      <c r="D11443" s="87" t="s">
        <v>16566</v>
      </c>
      <c r="E11443" s="103">
        <v>16.88</v>
      </c>
    </row>
    <row r="11444" spans="2:5" ht="50.1" customHeight="1">
      <c r="B11444" s="100">
        <v>25884</v>
      </c>
      <c r="C11444" s="105" t="s">
        <v>21476</v>
      </c>
      <c r="D11444" s="87" t="s">
        <v>16566</v>
      </c>
      <c r="E11444" s="103">
        <v>1836.99</v>
      </c>
    </row>
    <row r="11445" spans="2:5" ht="50.1" customHeight="1">
      <c r="B11445" s="100">
        <v>25885</v>
      </c>
      <c r="C11445" s="105" t="s">
        <v>21477</v>
      </c>
      <c r="D11445" s="87" t="s">
        <v>16566</v>
      </c>
      <c r="E11445" s="103">
        <v>2732.13</v>
      </c>
    </row>
    <row r="11446" spans="2:5" ht="50.1" customHeight="1">
      <c r="B11446" s="100">
        <v>25889</v>
      </c>
      <c r="C11446" s="105" t="s">
        <v>21478</v>
      </c>
      <c r="D11446" s="87" t="s">
        <v>16566</v>
      </c>
      <c r="E11446" s="103">
        <v>1370.09</v>
      </c>
    </row>
    <row r="11447" spans="2:5" ht="50.1" customHeight="1">
      <c r="B11447" s="100">
        <v>25886</v>
      </c>
      <c r="C11447" s="105" t="s">
        <v>21479</v>
      </c>
      <c r="D11447" s="87" t="s">
        <v>16566</v>
      </c>
      <c r="E11447" s="103">
        <v>37.75</v>
      </c>
    </row>
    <row r="11448" spans="2:5" ht="50.1" customHeight="1">
      <c r="B11448" s="100">
        <v>25875</v>
      </c>
      <c r="C11448" s="105" t="s">
        <v>21480</v>
      </c>
      <c r="D11448" s="87" t="s">
        <v>16566</v>
      </c>
      <c r="E11448" s="103">
        <v>1787.51</v>
      </c>
    </row>
    <row r="11449" spans="2:5" ht="50.1" customHeight="1">
      <c r="B11449" s="100">
        <v>9876</v>
      </c>
      <c r="C11449" s="105" t="s">
        <v>21481</v>
      </c>
      <c r="D11449" s="87" t="s">
        <v>16566</v>
      </c>
      <c r="E11449" s="103">
        <v>12.62</v>
      </c>
    </row>
    <row r="11450" spans="2:5" ht="50.1" customHeight="1">
      <c r="B11450" s="100">
        <v>9877</v>
      </c>
      <c r="C11450" s="105" t="s">
        <v>21482</v>
      </c>
      <c r="D11450" s="87" t="s">
        <v>16566</v>
      </c>
      <c r="E11450" s="103">
        <v>44.21</v>
      </c>
    </row>
    <row r="11451" spans="2:5" ht="50.1" customHeight="1">
      <c r="B11451" s="100">
        <v>9878</v>
      </c>
      <c r="C11451" s="105" t="s">
        <v>21483</v>
      </c>
      <c r="D11451" s="87" t="s">
        <v>16566</v>
      </c>
      <c r="E11451" s="103">
        <v>57.58</v>
      </c>
    </row>
    <row r="11452" spans="2:5" ht="50.1" customHeight="1">
      <c r="B11452" s="100">
        <v>9879</v>
      </c>
      <c r="C11452" s="105" t="s">
        <v>21484</v>
      </c>
      <c r="D11452" s="87" t="s">
        <v>16566</v>
      </c>
      <c r="E11452" s="103">
        <v>137.44</v>
      </c>
    </row>
    <row r="11453" spans="2:5" ht="50.1" customHeight="1">
      <c r="B11453" s="100">
        <v>42001</v>
      </c>
      <c r="C11453" s="105" t="s">
        <v>21485</v>
      </c>
      <c r="D11453" s="87" t="s">
        <v>16566</v>
      </c>
      <c r="E11453" s="103">
        <v>386.18</v>
      </c>
    </row>
    <row r="11454" spans="2:5" ht="50.1" customHeight="1">
      <c r="B11454" s="100">
        <v>41998</v>
      </c>
      <c r="C11454" s="105" t="s">
        <v>21486</v>
      </c>
      <c r="D11454" s="87" t="s">
        <v>16566</v>
      </c>
      <c r="E11454" s="103">
        <v>951.68</v>
      </c>
    </row>
    <row r="11455" spans="2:5" ht="50.1" customHeight="1">
      <c r="B11455" s="100">
        <v>41999</v>
      </c>
      <c r="C11455" s="105" t="s">
        <v>21487</v>
      </c>
      <c r="D11455" s="87" t="s">
        <v>16566</v>
      </c>
      <c r="E11455" s="103">
        <v>1745.75</v>
      </c>
    </row>
    <row r="11456" spans="2:5" ht="50.1" customHeight="1">
      <c r="B11456" s="100">
        <v>42000</v>
      </c>
      <c r="C11456" s="105" t="s">
        <v>21488</v>
      </c>
      <c r="D11456" s="87" t="s">
        <v>16566</v>
      </c>
      <c r="E11456" s="103">
        <v>2981.19</v>
      </c>
    </row>
    <row r="11457" spans="2:5" ht="50.1" customHeight="1">
      <c r="B11457" s="100">
        <v>38053</v>
      </c>
      <c r="C11457" s="105" t="s">
        <v>21489</v>
      </c>
      <c r="D11457" s="87" t="s">
        <v>16566</v>
      </c>
      <c r="E11457" s="103">
        <v>10.98</v>
      </c>
    </row>
    <row r="11458" spans="2:5" ht="50.1" customHeight="1">
      <c r="B11458" s="100">
        <v>38054</v>
      </c>
      <c r="C11458" s="105" t="s">
        <v>21490</v>
      </c>
      <c r="D11458" s="87" t="s">
        <v>16566</v>
      </c>
      <c r="E11458" s="103">
        <v>18.88</v>
      </c>
    </row>
    <row r="11459" spans="2:5" ht="50.1" customHeight="1">
      <c r="B11459" s="100">
        <v>38052</v>
      </c>
      <c r="C11459" s="105" t="s">
        <v>21491</v>
      </c>
      <c r="D11459" s="87" t="s">
        <v>16566</v>
      </c>
      <c r="E11459" s="103">
        <v>5.32</v>
      </c>
    </row>
    <row r="11460" spans="2:5" ht="50.1" customHeight="1">
      <c r="B11460" s="100">
        <v>38051</v>
      </c>
      <c r="C11460" s="105" t="s">
        <v>21492</v>
      </c>
      <c r="D11460" s="87" t="s">
        <v>16566</v>
      </c>
      <c r="E11460" s="103">
        <v>3.31</v>
      </c>
    </row>
    <row r="11461" spans="2:5" ht="50.1" customHeight="1">
      <c r="B11461" s="100">
        <v>38787</v>
      </c>
      <c r="C11461" s="105" t="s">
        <v>21493</v>
      </c>
      <c r="D11461" s="87" t="s">
        <v>16566</v>
      </c>
      <c r="E11461" s="103">
        <v>4.21</v>
      </c>
    </row>
    <row r="11462" spans="2:5" ht="50.1" customHeight="1">
      <c r="B11462" s="100">
        <v>38825</v>
      </c>
      <c r="C11462" s="105" t="s">
        <v>21494</v>
      </c>
      <c r="D11462" s="87" t="s">
        <v>16566</v>
      </c>
      <c r="E11462" s="103">
        <v>5.51</v>
      </c>
    </row>
    <row r="11463" spans="2:5" ht="50.1" customHeight="1">
      <c r="B11463" s="100">
        <v>38826</v>
      </c>
      <c r="C11463" s="105" t="s">
        <v>21495</v>
      </c>
      <c r="D11463" s="87" t="s">
        <v>16566</v>
      </c>
      <c r="E11463" s="103">
        <v>8.17</v>
      </c>
    </row>
    <row r="11464" spans="2:5" ht="50.1" customHeight="1">
      <c r="B11464" s="100">
        <v>38827</v>
      </c>
      <c r="C11464" s="105" t="s">
        <v>21496</v>
      </c>
      <c r="D11464" s="87" t="s">
        <v>16566</v>
      </c>
      <c r="E11464" s="103">
        <v>13.13</v>
      </c>
    </row>
    <row r="11465" spans="2:5" ht="50.1" customHeight="1">
      <c r="B11465" s="100">
        <v>38830</v>
      </c>
      <c r="C11465" s="105" t="s">
        <v>21497</v>
      </c>
      <c r="D11465" s="87" t="s">
        <v>16566</v>
      </c>
      <c r="E11465" s="103">
        <v>18.39</v>
      </c>
    </row>
    <row r="11466" spans="2:5" ht="50.1" customHeight="1">
      <c r="B11466" s="100">
        <v>38828</v>
      </c>
      <c r="C11466" s="105" t="s">
        <v>21498</v>
      </c>
      <c r="D11466" s="87" t="s">
        <v>16566</v>
      </c>
      <c r="E11466" s="103">
        <v>8.11</v>
      </c>
    </row>
    <row r="11467" spans="2:5" ht="50.1" customHeight="1">
      <c r="B11467" s="100">
        <v>38829</v>
      </c>
      <c r="C11467" s="105" t="s">
        <v>21499</v>
      </c>
      <c r="D11467" s="87" t="s">
        <v>16566</v>
      </c>
      <c r="E11467" s="103">
        <v>13.28</v>
      </c>
    </row>
    <row r="11468" spans="2:5" ht="50.1" customHeight="1">
      <c r="B11468" s="100">
        <v>38831</v>
      </c>
      <c r="C11468" s="105" t="s">
        <v>21500</v>
      </c>
      <c r="D11468" s="87" t="s">
        <v>16566</v>
      </c>
      <c r="E11468" s="103">
        <v>25.64</v>
      </c>
    </row>
    <row r="11469" spans="2:5" ht="50.1" customHeight="1">
      <c r="B11469" s="100">
        <v>36274</v>
      </c>
      <c r="C11469" s="105" t="s">
        <v>21501</v>
      </c>
      <c r="D11469" s="87" t="s">
        <v>16566</v>
      </c>
      <c r="E11469" s="103">
        <v>5.0199999999999996</v>
      </c>
    </row>
    <row r="11470" spans="2:5" ht="50.1" customHeight="1">
      <c r="B11470" s="100">
        <v>36278</v>
      </c>
      <c r="C11470" s="105" t="s">
        <v>21502</v>
      </c>
      <c r="D11470" s="87" t="s">
        <v>16566</v>
      </c>
      <c r="E11470" s="103">
        <v>6.81</v>
      </c>
    </row>
    <row r="11471" spans="2:5" ht="50.1" customHeight="1">
      <c r="B11471" s="100">
        <v>38977</v>
      </c>
      <c r="C11471" s="105" t="s">
        <v>21503</v>
      </c>
      <c r="D11471" s="87" t="s">
        <v>16566</v>
      </c>
      <c r="E11471" s="103">
        <v>103.63</v>
      </c>
    </row>
    <row r="11472" spans="2:5" ht="50.1" customHeight="1">
      <c r="B11472" s="100">
        <v>38971</v>
      </c>
      <c r="C11472" s="105" t="s">
        <v>21504</v>
      </c>
      <c r="D11472" s="87" t="s">
        <v>16566</v>
      </c>
      <c r="E11472" s="103">
        <v>8.5299999999999994</v>
      </c>
    </row>
    <row r="11473" spans="2:5" ht="50.1" customHeight="1">
      <c r="B11473" s="100">
        <v>38972</v>
      </c>
      <c r="C11473" s="105" t="s">
        <v>21505</v>
      </c>
      <c r="D11473" s="87" t="s">
        <v>16566</v>
      </c>
      <c r="E11473" s="103">
        <v>13</v>
      </c>
    </row>
    <row r="11474" spans="2:5" ht="50.1" customHeight="1">
      <c r="B11474" s="100">
        <v>38973</v>
      </c>
      <c r="C11474" s="105" t="s">
        <v>21506</v>
      </c>
      <c r="D11474" s="87" t="s">
        <v>16566</v>
      </c>
      <c r="E11474" s="103">
        <v>17.2</v>
      </c>
    </row>
    <row r="11475" spans="2:5" ht="50.1" customHeight="1">
      <c r="B11475" s="100">
        <v>38974</v>
      </c>
      <c r="C11475" s="105" t="s">
        <v>21507</v>
      </c>
      <c r="D11475" s="87" t="s">
        <v>16566</v>
      </c>
      <c r="E11475" s="103">
        <v>25.08</v>
      </c>
    </row>
    <row r="11476" spans="2:5" ht="50.1" customHeight="1">
      <c r="B11476" s="100">
        <v>38975</v>
      </c>
      <c r="C11476" s="105" t="s">
        <v>21508</v>
      </c>
      <c r="D11476" s="87" t="s">
        <v>16566</v>
      </c>
      <c r="E11476" s="103">
        <v>41.8</v>
      </c>
    </row>
    <row r="11477" spans="2:5" ht="50.1" customHeight="1">
      <c r="B11477" s="100">
        <v>38976</v>
      </c>
      <c r="C11477" s="105" t="s">
        <v>21509</v>
      </c>
      <c r="D11477" s="87" t="s">
        <v>16566</v>
      </c>
      <c r="E11477" s="103">
        <v>58.62</v>
      </c>
    </row>
    <row r="11478" spans="2:5" ht="50.1" customHeight="1">
      <c r="B11478" s="100">
        <v>38986</v>
      </c>
      <c r="C11478" s="105" t="s">
        <v>21510</v>
      </c>
      <c r="D11478" s="87" t="s">
        <v>16566</v>
      </c>
      <c r="E11478" s="103">
        <v>117.97</v>
      </c>
    </row>
    <row r="11479" spans="2:5" ht="50.1" customHeight="1">
      <c r="B11479" s="100">
        <v>38978</v>
      </c>
      <c r="C11479" s="105" t="s">
        <v>21511</v>
      </c>
      <c r="D11479" s="87" t="s">
        <v>16566</v>
      </c>
      <c r="E11479" s="103">
        <v>5.0199999999999996</v>
      </c>
    </row>
    <row r="11480" spans="2:5" ht="50.1" customHeight="1">
      <c r="B11480" s="100">
        <v>38979</v>
      </c>
      <c r="C11480" s="105" t="s">
        <v>21512</v>
      </c>
      <c r="D11480" s="87" t="s">
        <v>16566</v>
      </c>
      <c r="E11480" s="103">
        <v>6.81</v>
      </c>
    </row>
    <row r="11481" spans="2:5" ht="50.1" customHeight="1">
      <c r="B11481" s="100">
        <v>38980</v>
      </c>
      <c r="C11481" s="105" t="s">
        <v>21513</v>
      </c>
      <c r="D11481" s="87" t="s">
        <v>16566</v>
      </c>
      <c r="E11481" s="103">
        <v>11.38</v>
      </c>
    </row>
    <row r="11482" spans="2:5" ht="50.1" customHeight="1">
      <c r="B11482" s="100">
        <v>38981</v>
      </c>
      <c r="C11482" s="105" t="s">
        <v>21514</v>
      </c>
      <c r="D11482" s="87" t="s">
        <v>16566</v>
      </c>
      <c r="E11482" s="103">
        <v>15.76</v>
      </c>
    </row>
    <row r="11483" spans="2:5" ht="50.1" customHeight="1">
      <c r="B11483" s="100">
        <v>38982</v>
      </c>
      <c r="C11483" s="105" t="s">
        <v>21515</v>
      </c>
      <c r="D11483" s="87" t="s">
        <v>16566</v>
      </c>
      <c r="E11483" s="103">
        <v>22.94</v>
      </c>
    </row>
    <row r="11484" spans="2:5" ht="50.1" customHeight="1">
      <c r="B11484" s="100">
        <v>38983</v>
      </c>
      <c r="C11484" s="105" t="s">
        <v>21516</v>
      </c>
      <c r="D11484" s="87" t="s">
        <v>16566</v>
      </c>
      <c r="E11484" s="103">
        <v>30.41</v>
      </c>
    </row>
    <row r="11485" spans="2:5" ht="50.1" customHeight="1">
      <c r="B11485" s="100">
        <v>38984</v>
      </c>
      <c r="C11485" s="105" t="s">
        <v>21517</v>
      </c>
      <c r="D11485" s="87" t="s">
        <v>16566</v>
      </c>
      <c r="E11485" s="103">
        <v>58.66</v>
      </c>
    </row>
    <row r="11486" spans="2:5" ht="50.1" customHeight="1">
      <c r="B11486" s="100">
        <v>38985</v>
      </c>
      <c r="C11486" s="105" t="s">
        <v>21518</v>
      </c>
      <c r="D11486" s="87" t="s">
        <v>16566</v>
      </c>
      <c r="E11486" s="103">
        <v>86.84</v>
      </c>
    </row>
    <row r="11487" spans="2:5" ht="50.1" customHeight="1">
      <c r="B11487" s="100">
        <v>9836</v>
      </c>
      <c r="C11487" s="105" t="s">
        <v>21519</v>
      </c>
      <c r="D11487" s="87" t="s">
        <v>16566</v>
      </c>
      <c r="E11487" s="103">
        <v>8.23</v>
      </c>
    </row>
    <row r="11488" spans="2:5" ht="50.1" customHeight="1">
      <c r="B11488" s="100">
        <v>20065</v>
      </c>
      <c r="C11488" s="105" t="s">
        <v>21520</v>
      </c>
      <c r="D11488" s="87" t="s">
        <v>16566</v>
      </c>
      <c r="E11488" s="103">
        <v>21.05</v>
      </c>
    </row>
    <row r="11489" spans="2:5" ht="50.1" customHeight="1">
      <c r="B11489" s="100">
        <v>9835</v>
      </c>
      <c r="C11489" s="105" t="s">
        <v>21521</v>
      </c>
      <c r="D11489" s="87" t="s">
        <v>16566</v>
      </c>
      <c r="E11489" s="103">
        <v>2.96</v>
      </c>
    </row>
    <row r="11490" spans="2:5" ht="50.1" customHeight="1">
      <c r="B11490" s="100">
        <v>38032</v>
      </c>
      <c r="C11490" s="105" t="s">
        <v>21522</v>
      </c>
      <c r="D11490" s="87" t="s">
        <v>16566</v>
      </c>
      <c r="E11490" s="103">
        <v>23.3</v>
      </c>
    </row>
    <row r="11491" spans="2:5" ht="50.1" customHeight="1">
      <c r="B11491" s="100">
        <v>38033</v>
      </c>
      <c r="C11491" s="105" t="s">
        <v>21523</v>
      </c>
      <c r="D11491" s="87" t="s">
        <v>16566</v>
      </c>
      <c r="E11491" s="103">
        <v>38.14</v>
      </c>
    </row>
    <row r="11492" spans="2:5" ht="50.1" customHeight="1">
      <c r="B11492" s="100">
        <v>38034</v>
      </c>
      <c r="C11492" s="105" t="s">
        <v>21524</v>
      </c>
      <c r="D11492" s="87" t="s">
        <v>16566</v>
      </c>
      <c r="E11492" s="103">
        <v>63.09</v>
      </c>
    </row>
    <row r="11493" spans="2:5" ht="50.1" customHeight="1">
      <c r="B11493" s="100">
        <v>38035</v>
      </c>
      <c r="C11493" s="105" t="s">
        <v>21525</v>
      </c>
      <c r="D11493" s="87" t="s">
        <v>16566</v>
      </c>
      <c r="E11493" s="103">
        <v>87.92</v>
      </c>
    </row>
    <row r="11494" spans="2:5" ht="50.1" customHeight="1">
      <c r="B11494" s="100">
        <v>38036</v>
      </c>
      <c r="C11494" s="105" t="s">
        <v>21526</v>
      </c>
      <c r="D11494" s="87" t="s">
        <v>16566</v>
      </c>
      <c r="E11494" s="103">
        <v>124.06</v>
      </c>
    </row>
    <row r="11495" spans="2:5" ht="50.1" customHeight="1">
      <c r="B11495" s="100">
        <v>38037</v>
      </c>
      <c r="C11495" s="105" t="s">
        <v>21527</v>
      </c>
      <c r="D11495" s="87" t="s">
        <v>16566</v>
      </c>
      <c r="E11495" s="103">
        <v>143.84</v>
      </c>
    </row>
    <row r="11496" spans="2:5" ht="50.1" customHeight="1">
      <c r="B11496" s="100">
        <v>9850</v>
      </c>
      <c r="C11496" s="105" t="s">
        <v>21528</v>
      </c>
      <c r="D11496" s="87" t="s">
        <v>16566</v>
      </c>
      <c r="E11496" s="103">
        <v>98</v>
      </c>
    </row>
    <row r="11497" spans="2:5" ht="50.1" customHeight="1">
      <c r="B11497" s="100">
        <v>9853</v>
      </c>
      <c r="C11497" s="105" t="s">
        <v>21529</v>
      </c>
      <c r="D11497" s="87" t="s">
        <v>16566</v>
      </c>
      <c r="E11497" s="103">
        <v>174.27</v>
      </c>
    </row>
    <row r="11498" spans="2:5" ht="50.1" customHeight="1">
      <c r="B11498" s="100">
        <v>9854</v>
      </c>
      <c r="C11498" s="105" t="s">
        <v>21530</v>
      </c>
      <c r="D11498" s="87" t="s">
        <v>16566</v>
      </c>
      <c r="E11498" s="103">
        <v>76.36</v>
      </c>
    </row>
    <row r="11499" spans="2:5" ht="50.1" customHeight="1">
      <c r="B11499" s="100">
        <v>9851</v>
      </c>
      <c r="C11499" s="105" t="s">
        <v>21531</v>
      </c>
      <c r="D11499" s="87" t="s">
        <v>16566</v>
      </c>
      <c r="E11499" s="103">
        <v>132.4</v>
      </c>
    </row>
    <row r="11500" spans="2:5" ht="50.1" customHeight="1">
      <c r="B11500" s="100">
        <v>9855</v>
      </c>
      <c r="C11500" s="105" t="s">
        <v>21532</v>
      </c>
      <c r="D11500" s="87" t="s">
        <v>16566</v>
      </c>
      <c r="E11500" s="103">
        <v>221.46</v>
      </c>
    </row>
    <row r="11501" spans="2:5" ht="50.1" customHeight="1">
      <c r="B11501" s="100">
        <v>9825</v>
      </c>
      <c r="C11501" s="105" t="s">
        <v>21533</v>
      </c>
      <c r="D11501" s="87" t="s">
        <v>16566</v>
      </c>
      <c r="E11501" s="103">
        <v>34.78</v>
      </c>
    </row>
    <row r="11502" spans="2:5" ht="50.1" customHeight="1">
      <c r="B11502" s="100">
        <v>9828</v>
      </c>
      <c r="C11502" s="105" t="s">
        <v>21534</v>
      </c>
      <c r="D11502" s="87" t="s">
        <v>16566</v>
      </c>
      <c r="E11502" s="103">
        <v>93.6</v>
      </c>
    </row>
    <row r="11503" spans="2:5" ht="50.1" customHeight="1">
      <c r="B11503" s="100">
        <v>9829</v>
      </c>
      <c r="C11503" s="105" t="s">
        <v>21535</v>
      </c>
      <c r="D11503" s="87" t="s">
        <v>16566</v>
      </c>
      <c r="E11503" s="103">
        <v>158.63</v>
      </c>
    </row>
    <row r="11504" spans="2:5" ht="50.1" customHeight="1">
      <c r="B11504" s="100">
        <v>9826</v>
      </c>
      <c r="C11504" s="105" t="s">
        <v>21536</v>
      </c>
      <c r="D11504" s="87" t="s">
        <v>16566</v>
      </c>
      <c r="E11504" s="103">
        <v>241.5</v>
      </c>
    </row>
    <row r="11505" spans="2:5" ht="50.1" customHeight="1">
      <c r="B11505" s="100">
        <v>9827</v>
      </c>
      <c r="C11505" s="105" t="s">
        <v>21537</v>
      </c>
      <c r="D11505" s="87" t="s">
        <v>16566</v>
      </c>
      <c r="E11505" s="103">
        <v>342.93</v>
      </c>
    </row>
    <row r="11506" spans="2:5" ht="50.1" customHeight="1">
      <c r="B11506" s="100">
        <v>36374</v>
      </c>
      <c r="C11506" s="105" t="s">
        <v>21538</v>
      </c>
      <c r="D11506" s="87" t="s">
        <v>16566</v>
      </c>
      <c r="E11506" s="103">
        <v>41.69</v>
      </c>
    </row>
    <row r="11507" spans="2:5" ht="50.1" customHeight="1">
      <c r="B11507" s="100">
        <v>36084</v>
      </c>
      <c r="C11507" s="105" t="s">
        <v>21539</v>
      </c>
      <c r="D11507" s="87" t="s">
        <v>16566</v>
      </c>
      <c r="E11507" s="103">
        <v>12.35</v>
      </c>
    </row>
    <row r="11508" spans="2:5" ht="50.1" customHeight="1">
      <c r="B11508" s="100">
        <v>36373</v>
      </c>
      <c r="C11508" s="105" t="s">
        <v>21540</v>
      </c>
      <c r="D11508" s="87" t="s">
        <v>16566</v>
      </c>
      <c r="E11508" s="103">
        <v>25.64</v>
      </c>
    </row>
    <row r="11509" spans="2:5" ht="50.1" customHeight="1">
      <c r="B11509" s="100">
        <v>36377</v>
      </c>
      <c r="C11509" s="105" t="s">
        <v>21541</v>
      </c>
      <c r="D11509" s="87" t="s">
        <v>16566</v>
      </c>
      <c r="E11509" s="103">
        <v>50</v>
      </c>
    </row>
    <row r="11510" spans="2:5" ht="50.1" customHeight="1">
      <c r="B11510" s="100">
        <v>36375</v>
      </c>
      <c r="C11510" s="105" t="s">
        <v>21542</v>
      </c>
      <c r="D11510" s="87" t="s">
        <v>16566</v>
      </c>
      <c r="E11510" s="103">
        <v>15.24</v>
      </c>
    </row>
    <row r="11511" spans="2:5" ht="50.1" customHeight="1">
      <c r="B11511" s="100">
        <v>36376</v>
      </c>
      <c r="C11511" s="105" t="s">
        <v>21543</v>
      </c>
      <c r="D11511" s="87" t="s">
        <v>16566</v>
      </c>
      <c r="E11511" s="103">
        <v>29.93</v>
      </c>
    </row>
    <row r="11512" spans="2:5" ht="50.1" customHeight="1">
      <c r="B11512" s="100">
        <v>36380</v>
      </c>
      <c r="C11512" s="105" t="s">
        <v>21544</v>
      </c>
      <c r="D11512" s="87" t="s">
        <v>16566</v>
      </c>
      <c r="E11512" s="103">
        <v>62.53</v>
      </c>
    </row>
    <row r="11513" spans="2:5" ht="50.1" customHeight="1">
      <c r="B11513" s="100">
        <v>36378</v>
      </c>
      <c r="C11513" s="105" t="s">
        <v>21545</v>
      </c>
      <c r="D11513" s="87" t="s">
        <v>16566</v>
      </c>
      <c r="E11513" s="103">
        <v>18.73</v>
      </c>
    </row>
    <row r="11514" spans="2:5" ht="50.1" customHeight="1">
      <c r="B11514" s="100">
        <v>36379</v>
      </c>
      <c r="C11514" s="105" t="s">
        <v>21546</v>
      </c>
      <c r="D11514" s="87" t="s">
        <v>16566</v>
      </c>
      <c r="E11514" s="103">
        <v>37.770000000000003</v>
      </c>
    </row>
    <row r="11515" spans="2:5" ht="50.1" customHeight="1">
      <c r="B11515" s="100">
        <v>9859</v>
      </c>
      <c r="C11515" s="105" t="s">
        <v>21547</v>
      </c>
      <c r="D11515" s="87" t="s">
        <v>16566</v>
      </c>
      <c r="E11515" s="103">
        <v>6.39</v>
      </c>
    </row>
    <row r="11516" spans="2:5" ht="50.1" customHeight="1">
      <c r="B11516" s="100">
        <v>9838</v>
      </c>
      <c r="C11516" s="105" t="s">
        <v>21548</v>
      </c>
      <c r="D11516" s="87" t="s">
        <v>16566</v>
      </c>
      <c r="E11516" s="103">
        <v>5.05</v>
      </c>
    </row>
    <row r="11517" spans="2:5" ht="50.1" customHeight="1">
      <c r="B11517" s="100">
        <v>9837</v>
      </c>
      <c r="C11517" s="105" t="s">
        <v>21549</v>
      </c>
      <c r="D11517" s="87" t="s">
        <v>16566</v>
      </c>
      <c r="E11517" s="103">
        <v>7.29</v>
      </c>
    </row>
    <row r="11518" spans="2:5" ht="50.1" customHeight="1">
      <c r="B11518" s="100">
        <v>9833</v>
      </c>
      <c r="C11518" s="105" t="s">
        <v>21550</v>
      </c>
      <c r="D11518" s="87" t="s">
        <v>16566</v>
      </c>
      <c r="E11518" s="103">
        <v>9.94</v>
      </c>
    </row>
    <row r="11519" spans="2:5" ht="50.1" customHeight="1">
      <c r="B11519" s="100">
        <v>9830</v>
      </c>
      <c r="C11519" s="105" t="s">
        <v>21551</v>
      </c>
      <c r="D11519" s="87" t="s">
        <v>16566</v>
      </c>
      <c r="E11519" s="103">
        <v>5.32</v>
      </c>
    </row>
    <row r="11520" spans="2:5" ht="50.1" customHeight="1">
      <c r="B11520" s="100">
        <v>9834</v>
      </c>
      <c r="C11520" s="105" t="s">
        <v>21552</v>
      </c>
      <c r="D11520" s="87" t="s">
        <v>16566</v>
      </c>
      <c r="E11520" s="103">
        <v>27.67</v>
      </c>
    </row>
    <row r="11521" spans="2:5" ht="50.1" customHeight="1">
      <c r="B11521" s="100">
        <v>9863</v>
      </c>
      <c r="C11521" s="105" t="s">
        <v>21553</v>
      </c>
      <c r="D11521" s="87" t="s">
        <v>16566</v>
      </c>
      <c r="E11521" s="103">
        <v>46.11</v>
      </c>
    </row>
    <row r="11522" spans="2:5" ht="50.1" customHeight="1">
      <c r="B11522" s="100">
        <v>9860</v>
      </c>
      <c r="C11522" s="105" t="s">
        <v>21554</v>
      </c>
      <c r="D11522" s="87" t="s">
        <v>16566</v>
      </c>
      <c r="E11522" s="103">
        <v>29.6</v>
      </c>
    </row>
    <row r="11523" spans="2:5" ht="50.1" customHeight="1">
      <c r="B11523" s="100">
        <v>9862</v>
      </c>
      <c r="C11523" s="105" t="s">
        <v>21555</v>
      </c>
      <c r="D11523" s="87" t="s">
        <v>16566</v>
      </c>
      <c r="E11523" s="103">
        <v>20.89</v>
      </c>
    </row>
    <row r="11524" spans="2:5" ht="50.1" customHeight="1">
      <c r="B11524" s="100">
        <v>9861</v>
      </c>
      <c r="C11524" s="105" t="s">
        <v>21556</v>
      </c>
      <c r="D11524" s="87" t="s">
        <v>16566</v>
      </c>
      <c r="E11524" s="103">
        <v>16.79</v>
      </c>
    </row>
    <row r="11525" spans="2:5" ht="50.1" customHeight="1">
      <c r="B11525" s="100">
        <v>9856</v>
      </c>
      <c r="C11525" s="105" t="s">
        <v>21557</v>
      </c>
      <c r="D11525" s="87" t="s">
        <v>16566</v>
      </c>
      <c r="E11525" s="103">
        <v>4.51</v>
      </c>
    </row>
    <row r="11526" spans="2:5" ht="50.1" customHeight="1">
      <c r="B11526" s="100">
        <v>9866</v>
      </c>
      <c r="C11526" s="105" t="s">
        <v>21558</v>
      </c>
      <c r="D11526" s="87" t="s">
        <v>16566</v>
      </c>
      <c r="E11526" s="103">
        <v>12.4</v>
      </c>
    </row>
    <row r="11527" spans="2:5" ht="50.1" customHeight="1">
      <c r="B11527" s="100">
        <v>9857</v>
      </c>
      <c r="C11527" s="105" t="s">
        <v>21559</v>
      </c>
      <c r="D11527" s="87" t="s">
        <v>16566</v>
      </c>
      <c r="E11527" s="103">
        <v>59.63</v>
      </c>
    </row>
    <row r="11528" spans="2:5" ht="50.1" customHeight="1">
      <c r="B11528" s="100">
        <v>9864</v>
      </c>
      <c r="C11528" s="105" t="s">
        <v>21560</v>
      </c>
      <c r="D11528" s="87" t="s">
        <v>16566</v>
      </c>
      <c r="E11528" s="103">
        <v>71.989999999999995</v>
      </c>
    </row>
    <row r="11529" spans="2:5" ht="50.1" customHeight="1">
      <c r="B11529" s="100">
        <v>9865</v>
      </c>
      <c r="C11529" s="105" t="s">
        <v>21561</v>
      </c>
      <c r="D11529" s="87" t="s">
        <v>16566</v>
      </c>
      <c r="E11529" s="103">
        <v>103.53</v>
      </c>
    </row>
    <row r="11530" spans="2:5" ht="50.1" customHeight="1">
      <c r="B11530" s="100">
        <v>9858</v>
      </c>
      <c r="C11530" s="105" t="s">
        <v>21562</v>
      </c>
      <c r="D11530" s="87" t="s">
        <v>16566</v>
      </c>
      <c r="E11530" s="103">
        <v>108.54</v>
      </c>
    </row>
    <row r="11531" spans="2:5" ht="50.1" customHeight="1">
      <c r="B11531" s="100">
        <v>9841</v>
      </c>
      <c r="C11531" s="105" t="s">
        <v>21563</v>
      </c>
      <c r="D11531" s="87" t="s">
        <v>16566</v>
      </c>
      <c r="E11531" s="103">
        <v>20.309999999999999</v>
      </c>
    </row>
    <row r="11532" spans="2:5" ht="50.1" customHeight="1">
      <c r="B11532" s="100">
        <v>9840</v>
      </c>
      <c r="C11532" s="105" t="s">
        <v>21564</v>
      </c>
      <c r="D11532" s="87" t="s">
        <v>16566</v>
      </c>
      <c r="E11532" s="103">
        <v>41.28</v>
      </c>
    </row>
    <row r="11533" spans="2:5" ht="50.1" customHeight="1">
      <c r="B11533" s="100">
        <v>20067</v>
      </c>
      <c r="C11533" s="105" t="s">
        <v>21565</v>
      </c>
      <c r="D11533" s="87" t="s">
        <v>16566</v>
      </c>
      <c r="E11533" s="103">
        <v>7.09</v>
      </c>
    </row>
    <row r="11534" spans="2:5" ht="50.1" customHeight="1">
      <c r="B11534" s="100">
        <v>20068</v>
      </c>
      <c r="C11534" s="105" t="s">
        <v>21566</v>
      </c>
      <c r="D11534" s="87" t="s">
        <v>16566</v>
      </c>
      <c r="E11534" s="103">
        <v>8.84</v>
      </c>
    </row>
    <row r="11535" spans="2:5" ht="50.1" customHeight="1">
      <c r="B11535" s="100">
        <v>9839</v>
      </c>
      <c r="C11535" s="105" t="s">
        <v>21567</v>
      </c>
      <c r="D11535" s="87" t="s">
        <v>16566</v>
      </c>
      <c r="E11535" s="103">
        <v>11.59</v>
      </c>
    </row>
    <row r="11536" spans="2:5" ht="50.1" customHeight="1">
      <c r="B11536" s="100">
        <v>9870</v>
      </c>
      <c r="C11536" s="105" t="s">
        <v>21568</v>
      </c>
      <c r="D11536" s="87" t="s">
        <v>16566</v>
      </c>
      <c r="E11536" s="103">
        <v>50.28</v>
      </c>
    </row>
    <row r="11537" spans="2:5" ht="50.1" customHeight="1">
      <c r="B11537" s="100">
        <v>9867</v>
      </c>
      <c r="C11537" s="105" t="s">
        <v>21569</v>
      </c>
      <c r="D11537" s="87" t="s">
        <v>16566</v>
      </c>
      <c r="E11537" s="103">
        <v>1.84</v>
      </c>
    </row>
    <row r="11538" spans="2:5" ht="50.1" customHeight="1">
      <c r="B11538" s="100">
        <v>9868</v>
      </c>
      <c r="C11538" s="105" t="s">
        <v>21570</v>
      </c>
      <c r="D11538" s="87" t="s">
        <v>16566</v>
      </c>
      <c r="E11538" s="103">
        <v>2.37</v>
      </c>
    </row>
    <row r="11539" spans="2:5" ht="50.1" customHeight="1">
      <c r="B11539" s="100">
        <v>9869</v>
      </c>
      <c r="C11539" s="105" t="s">
        <v>21571</v>
      </c>
      <c r="D11539" s="87" t="s">
        <v>16566</v>
      </c>
      <c r="E11539" s="103">
        <v>5.32</v>
      </c>
    </row>
    <row r="11540" spans="2:5" ht="50.1" customHeight="1">
      <c r="B11540" s="100">
        <v>9874</v>
      </c>
      <c r="C11540" s="105" t="s">
        <v>21572</v>
      </c>
      <c r="D11540" s="87" t="s">
        <v>16566</v>
      </c>
      <c r="E11540" s="103">
        <v>7.74</v>
      </c>
    </row>
    <row r="11541" spans="2:5" ht="50.1" customHeight="1">
      <c r="B11541" s="100">
        <v>9875</v>
      </c>
      <c r="C11541" s="105" t="s">
        <v>21573</v>
      </c>
      <c r="D11541" s="87" t="s">
        <v>16566</v>
      </c>
      <c r="E11541" s="103">
        <v>8.8699999999999992</v>
      </c>
    </row>
    <row r="11542" spans="2:5" ht="50.1" customHeight="1">
      <c r="B11542" s="100">
        <v>9873</v>
      </c>
      <c r="C11542" s="105" t="s">
        <v>21574</v>
      </c>
      <c r="D11542" s="87" t="s">
        <v>16566</v>
      </c>
      <c r="E11542" s="103">
        <v>14.97</v>
      </c>
    </row>
    <row r="11543" spans="2:5" ht="50.1" customHeight="1">
      <c r="B11543" s="100">
        <v>9871</v>
      </c>
      <c r="C11543" s="105" t="s">
        <v>21575</v>
      </c>
      <c r="D11543" s="87" t="s">
        <v>16566</v>
      </c>
      <c r="E11543" s="103">
        <v>25.08</v>
      </c>
    </row>
    <row r="11544" spans="2:5" ht="50.1" customHeight="1">
      <c r="B11544" s="100">
        <v>9872</v>
      </c>
      <c r="C11544" s="105" t="s">
        <v>21576</v>
      </c>
      <c r="D11544" s="87" t="s">
        <v>16566</v>
      </c>
      <c r="E11544" s="103">
        <v>31.34</v>
      </c>
    </row>
    <row r="11545" spans="2:5" ht="50.1" customHeight="1">
      <c r="B11545" s="100">
        <v>7667</v>
      </c>
      <c r="C11545" s="105" t="s">
        <v>21577</v>
      </c>
      <c r="D11545" s="87" t="s">
        <v>16566</v>
      </c>
      <c r="E11545" s="103">
        <v>1632.31</v>
      </c>
    </row>
    <row r="11546" spans="2:5" ht="50.1" customHeight="1">
      <c r="B11546" s="100">
        <v>7660</v>
      </c>
      <c r="C11546" s="105" t="s">
        <v>21578</v>
      </c>
      <c r="D11546" s="87" t="s">
        <v>16566</v>
      </c>
      <c r="E11546" s="103">
        <v>2080.8000000000002</v>
      </c>
    </row>
    <row r="11547" spans="2:5" ht="50.1" customHeight="1">
      <c r="B11547" s="100">
        <v>7676</v>
      </c>
      <c r="C11547" s="105" t="s">
        <v>21579</v>
      </c>
      <c r="D11547" s="87" t="s">
        <v>16566</v>
      </c>
      <c r="E11547" s="103">
        <v>2104.59</v>
      </c>
    </row>
    <row r="11548" spans="2:5" ht="50.1" customHeight="1">
      <c r="B11548" s="100">
        <v>12426</v>
      </c>
      <c r="C11548" s="105" t="s">
        <v>21580</v>
      </c>
      <c r="D11548" s="87" t="s">
        <v>16560</v>
      </c>
      <c r="E11548" s="103">
        <v>27.87</v>
      </c>
    </row>
    <row r="11549" spans="2:5" ht="50.1" customHeight="1">
      <c r="B11549" s="100">
        <v>12425</v>
      </c>
      <c r="C11549" s="105" t="s">
        <v>21581</v>
      </c>
      <c r="D11549" s="87" t="s">
        <v>16560</v>
      </c>
      <c r="E11549" s="103">
        <v>38.29</v>
      </c>
    </row>
    <row r="11550" spans="2:5" ht="50.1" customHeight="1">
      <c r="B11550" s="100">
        <v>12427</v>
      </c>
      <c r="C11550" s="105" t="s">
        <v>21582</v>
      </c>
      <c r="D11550" s="87" t="s">
        <v>16560</v>
      </c>
      <c r="E11550" s="103">
        <v>158.91999999999999</v>
      </c>
    </row>
    <row r="11551" spans="2:5" ht="50.1" customHeight="1">
      <c r="B11551" s="100">
        <v>12428</v>
      </c>
      <c r="C11551" s="105" t="s">
        <v>21583</v>
      </c>
      <c r="D11551" s="87" t="s">
        <v>16560</v>
      </c>
      <c r="E11551" s="103">
        <v>102</v>
      </c>
    </row>
    <row r="11552" spans="2:5" ht="50.1" customHeight="1">
      <c r="B11552" s="100">
        <v>12430</v>
      </c>
      <c r="C11552" s="105" t="s">
        <v>21584</v>
      </c>
      <c r="D11552" s="87" t="s">
        <v>16560</v>
      </c>
      <c r="E11552" s="103">
        <v>34.159999999999997</v>
      </c>
    </row>
    <row r="11553" spans="2:5" ht="50.1" customHeight="1">
      <c r="B11553" s="100">
        <v>12429</v>
      </c>
      <c r="C11553" s="105" t="s">
        <v>21585</v>
      </c>
      <c r="D11553" s="87" t="s">
        <v>16560</v>
      </c>
      <c r="E11553" s="103">
        <v>256.98</v>
      </c>
    </row>
    <row r="11554" spans="2:5" ht="50.1" customHeight="1">
      <c r="B11554" s="100">
        <v>12431</v>
      </c>
      <c r="C11554" s="105" t="s">
        <v>21586</v>
      </c>
      <c r="D11554" s="87" t="s">
        <v>16560</v>
      </c>
      <c r="E11554" s="103">
        <v>437.33</v>
      </c>
    </row>
    <row r="11555" spans="2:5" ht="50.1" customHeight="1">
      <c r="B11555" s="100">
        <v>12432</v>
      </c>
      <c r="C11555" s="105" t="s">
        <v>21587</v>
      </c>
      <c r="D11555" s="87" t="s">
        <v>16560</v>
      </c>
      <c r="E11555" s="103">
        <v>89.94</v>
      </c>
    </row>
    <row r="11556" spans="2:5" ht="50.1" customHeight="1">
      <c r="B11556" s="100">
        <v>12434</v>
      </c>
      <c r="C11556" s="105" t="s">
        <v>21588</v>
      </c>
      <c r="D11556" s="87" t="s">
        <v>16560</v>
      </c>
      <c r="E11556" s="103">
        <v>29.31</v>
      </c>
    </row>
    <row r="11557" spans="2:5" ht="50.1" customHeight="1">
      <c r="B11557" s="100">
        <v>12433</v>
      </c>
      <c r="C11557" s="105" t="s">
        <v>21589</v>
      </c>
      <c r="D11557" s="87" t="s">
        <v>16560</v>
      </c>
      <c r="E11557" s="103">
        <v>57.26</v>
      </c>
    </row>
    <row r="11558" spans="2:5" ht="50.1" customHeight="1">
      <c r="B11558" s="100">
        <v>12435</v>
      </c>
      <c r="C11558" s="105" t="s">
        <v>21590</v>
      </c>
      <c r="D11558" s="87" t="s">
        <v>16560</v>
      </c>
      <c r="E11558" s="103">
        <v>177.2</v>
      </c>
    </row>
    <row r="11559" spans="2:5" ht="50.1" customHeight="1">
      <c r="B11559" s="100">
        <v>12437</v>
      </c>
      <c r="C11559" s="105" t="s">
        <v>21591</v>
      </c>
      <c r="D11559" s="87" t="s">
        <v>16560</v>
      </c>
      <c r="E11559" s="103">
        <v>143.11000000000001</v>
      </c>
    </row>
    <row r="11560" spans="2:5" ht="50.1" customHeight="1">
      <c r="B11560" s="100">
        <v>12439</v>
      </c>
      <c r="C11560" s="105" t="s">
        <v>21592</v>
      </c>
      <c r="D11560" s="87" t="s">
        <v>16560</v>
      </c>
      <c r="E11560" s="103">
        <v>45.93</v>
      </c>
    </row>
    <row r="11561" spans="2:5" ht="50.1" customHeight="1">
      <c r="B11561" s="100">
        <v>12438</v>
      </c>
      <c r="C11561" s="105" t="s">
        <v>21593</v>
      </c>
      <c r="D11561" s="87" t="s">
        <v>16560</v>
      </c>
      <c r="E11561" s="103">
        <v>258.99</v>
      </c>
    </row>
    <row r="11562" spans="2:5" ht="50.1" customHeight="1">
      <c r="B11562" s="100">
        <v>12436</v>
      </c>
      <c r="C11562" s="105" t="s">
        <v>21594</v>
      </c>
      <c r="D11562" s="87" t="s">
        <v>16560</v>
      </c>
      <c r="E11562" s="103">
        <v>327.16000000000003</v>
      </c>
    </row>
    <row r="11563" spans="2:5" ht="50.1" customHeight="1">
      <c r="B11563" s="100">
        <v>36357</v>
      </c>
      <c r="C11563" s="105" t="s">
        <v>21595</v>
      </c>
      <c r="D11563" s="87" t="s">
        <v>16560</v>
      </c>
      <c r="E11563" s="103">
        <v>89.3</v>
      </c>
    </row>
    <row r="11564" spans="2:5" ht="50.1" customHeight="1">
      <c r="B11564" s="100">
        <v>12424</v>
      </c>
      <c r="C11564" s="105" t="s">
        <v>21596</v>
      </c>
      <c r="D11564" s="87" t="s">
        <v>16560</v>
      </c>
      <c r="E11564" s="103">
        <v>58.95</v>
      </c>
    </row>
    <row r="11565" spans="2:5" ht="50.1" customHeight="1">
      <c r="B11565" s="100">
        <v>12440</v>
      </c>
      <c r="C11565" s="105" t="s">
        <v>21597</v>
      </c>
      <c r="D11565" s="87" t="s">
        <v>16560</v>
      </c>
      <c r="E11565" s="103">
        <v>56.98</v>
      </c>
    </row>
    <row r="11566" spans="2:5" ht="50.1" customHeight="1">
      <c r="B11566" s="100">
        <v>9884</v>
      </c>
      <c r="C11566" s="105" t="s">
        <v>21598</v>
      </c>
      <c r="D11566" s="87" t="s">
        <v>16560</v>
      </c>
      <c r="E11566" s="103">
        <v>42.5</v>
      </c>
    </row>
    <row r="11567" spans="2:5" ht="50.1" customHeight="1">
      <c r="B11567" s="100">
        <v>9888</v>
      </c>
      <c r="C11567" s="105" t="s">
        <v>21599</v>
      </c>
      <c r="D11567" s="87" t="s">
        <v>16560</v>
      </c>
      <c r="E11567" s="103">
        <v>34.15</v>
      </c>
    </row>
    <row r="11568" spans="2:5" ht="50.1" customHeight="1">
      <c r="B11568" s="100">
        <v>9883</v>
      </c>
      <c r="C11568" s="105" t="s">
        <v>21600</v>
      </c>
      <c r="D11568" s="87" t="s">
        <v>16560</v>
      </c>
      <c r="E11568" s="103">
        <v>14.9</v>
      </c>
    </row>
    <row r="11569" spans="2:5" ht="50.1" customHeight="1">
      <c r="B11569" s="100">
        <v>9886</v>
      </c>
      <c r="C11569" s="105" t="s">
        <v>21601</v>
      </c>
      <c r="D11569" s="87" t="s">
        <v>16560</v>
      </c>
      <c r="E11569" s="103">
        <v>20.41</v>
      </c>
    </row>
    <row r="11570" spans="2:5" ht="50.1" customHeight="1">
      <c r="B11570" s="100">
        <v>9889</v>
      </c>
      <c r="C11570" s="105" t="s">
        <v>21602</v>
      </c>
      <c r="D11570" s="87" t="s">
        <v>16560</v>
      </c>
      <c r="E11570" s="103">
        <v>103.41</v>
      </c>
    </row>
    <row r="11571" spans="2:5" ht="50.1" customHeight="1">
      <c r="B11571" s="100">
        <v>9887</v>
      </c>
      <c r="C11571" s="105" t="s">
        <v>21603</v>
      </c>
      <c r="D11571" s="87" t="s">
        <v>16560</v>
      </c>
      <c r="E11571" s="103">
        <v>62.5</v>
      </c>
    </row>
    <row r="11572" spans="2:5" ht="50.1" customHeight="1">
      <c r="B11572" s="100">
        <v>9885</v>
      </c>
      <c r="C11572" s="105" t="s">
        <v>21604</v>
      </c>
      <c r="D11572" s="87" t="s">
        <v>16560</v>
      </c>
      <c r="E11572" s="103">
        <v>19.73</v>
      </c>
    </row>
    <row r="11573" spans="2:5" ht="50.1" customHeight="1">
      <c r="B11573" s="100">
        <v>9890</v>
      </c>
      <c r="C11573" s="105" t="s">
        <v>21605</v>
      </c>
      <c r="D11573" s="87" t="s">
        <v>16560</v>
      </c>
      <c r="E11573" s="103">
        <v>160.19999999999999</v>
      </c>
    </row>
    <row r="11574" spans="2:5" ht="50.1" customHeight="1">
      <c r="B11574" s="100">
        <v>9891</v>
      </c>
      <c r="C11574" s="105" t="s">
        <v>21606</v>
      </c>
      <c r="D11574" s="87" t="s">
        <v>16560</v>
      </c>
      <c r="E11574" s="104">
        <v>224.9</v>
      </c>
    </row>
    <row r="11575" spans="2:5" ht="50.1" customHeight="1">
      <c r="B11575" s="100">
        <v>39292</v>
      </c>
      <c r="C11575" s="105" t="s">
        <v>21607</v>
      </c>
      <c r="D11575" s="87" t="s">
        <v>16560</v>
      </c>
      <c r="E11575" s="104">
        <v>8.19</v>
      </c>
    </row>
    <row r="11576" spans="2:5" ht="50.1" customHeight="1">
      <c r="B11576" s="100">
        <v>39293</v>
      </c>
      <c r="C11576" s="105" t="s">
        <v>21608</v>
      </c>
      <c r="D11576" s="87" t="s">
        <v>16560</v>
      </c>
      <c r="E11576" s="104">
        <v>13.21</v>
      </c>
    </row>
    <row r="11577" spans="2:5" ht="50.1" customHeight="1">
      <c r="B11577" s="100">
        <v>39294</v>
      </c>
      <c r="C11577" s="105" t="s">
        <v>21609</v>
      </c>
      <c r="D11577" s="87" t="s">
        <v>16560</v>
      </c>
      <c r="E11577" s="104">
        <v>13.21</v>
      </c>
    </row>
    <row r="11578" spans="2:5" ht="50.1" customHeight="1">
      <c r="B11578" s="100">
        <v>39295</v>
      </c>
      <c r="C11578" s="105" t="s">
        <v>21610</v>
      </c>
      <c r="D11578" s="87" t="s">
        <v>16560</v>
      </c>
      <c r="E11578" s="104">
        <v>22.53</v>
      </c>
    </row>
    <row r="11579" spans="2:5" ht="50.1" customHeight="1">
      <c r="B11579" s="100">
        <v>36313</v>
      </c>
      <c r="C11579" s="105" t="s">
        <v>21611</v>
      </c>
      <c r="D11579" s="87" t="s">
        <v>16560</v>
      </c>
      <c r="E11579" s="104">
        <v>21.17</v>
      </c>
    </row>
    <row r="11580" spans="2:5" ht="50.1" customHeight="1">
      <c r="B11580" s="100">
        <v>36316</v>
      </c>
      <c r="C11580" s="105" t="s">
        <v>21612</v>
      </c>
      <c r="D11580" s="87" t="s">
        <v>16560</v>
      </c>
      <c r="E11580" s="104">
        <v>25.67</v>
      </c>
    </row>
    <row r="11581" spans="2:5" ht="50.1" customHeight="1">
      <c r="B11581" s="100">
        <v>64</v>
      </c>
      <c r="C11581" s="105" t="s">
        <v>21613</v>
      </c>
      <c r="D11581" s="87" t="s">
        <v>16560</v>
      </c>
      <c r="E11581" s="104">
        <v>3.71</v>
      </c>
    </row>
    <row r="11582" spans="2:5" ht="50.1" customHeight="1">
      <c r="B11582" s="100">
        <v>37423</v>
      </c>
      <c r="C11582" s="105" t="s">
        <v>21614</v>
      </c>
      <c r="D11582" s="87" t="s">
        <v>16560</v>
      </c>
      <c r="E11582" s="104">
        <v>9.16</v>
      </c>
    </row>
    <row r="11583" spans="2:5" ht="50.1" customHeight="1">
      <c r="B11583" s="100">
        <v>39296</v>
      </c>
      <c r="C11583" s="105" t="s">
        <v>21615</v>
      </c>
      <c r="D11583" s="87" t="s">
        <v>16560</v>
      </c>
      <c r="E11583" s="104">
        <v>6.32</v>
      </c>
    </row>
    <row r="11584" spans="2:5" ht="50.1" customHeight="1">
      <c r="B11584" s="100">
        <v>39297</v>
      </c>
      <c r="C11584" s="105" t="s">
        <v>21616</v>
      </c>
      <c r="D11584" s="87" t="s">
        <v>16560</v>
      </c>
      <c r="E11584" s="104">
        <v>9.0399999999999991</v>
      </c>
    </row>
    <row r="11585" spans="2:5" ht="50.1" customHeight="1">
      <c r="B11585" s="100">
        <v>39298</v>
      </c>
      <c r="C11585" s="105" t="s">
        <v>21617</v>
      </c>
      <c r="D11585" s="87" t="s">
        <v>16560</v>
      </c>
      <c r="E11585" s="104">
        <v>15.93</v>
      </c>
    </row>
    <row r="11586" spans="2:5" ht="50.1" customHeight="1">
      <c r="B11586" s="100">
        <v>39299</v>
      </c>
      <c r="C11586" s="105" t="s">
        <v>21618</v>
      </c>
      <c r="D11586" s="87" t="s">
        <v>16560</v>
      </c>
      <c r="E11586" s="104">
        <v>27.11</v>
      </c>
    </row>
    <row r="11587" spans="2:5" ht="50.1" customHeight="1">
      <c r="B11587" s="100">
        <v>9892</v>
      </c>
      <c r="C11587" s="105" t="s">
        <v>21619</v>
      </c>
      <c r="D11587" s="87" t="s">
        <v>16560</v>
      </c>
      <c r="E11587" s="104">
        <v>4.03</v>
      </c>
    </row>
    <row r="11588" spans="2:5" ht="50.1" customHeight="1">
      <c r="B11588" s="100">
        <v>9893</v>
      </c>
      <c r="C11588" s="105" t="s">
        <v>21620</v>
      </c>
      <c r="D11588" s="87" t="s">
        <v>16560</v>
      </c>
      <c r="E11588" s="104">
        <v>54.69</v>
      </c>
    </row>
    <row r="11589" spans="2:5" ht="50.1" customHeight="1">
      <c r="B11589" s="100">
        <v>9901</v>
      </c>
      <c r="C11589" s="105" t="s">
        <v>21621</v>
      </c>
      <c r="D11589" s="87" t="s">
        <v>16560</v>
      </c>
      <c r="E11589" s="104">
        <v>24.27</v>
      </c>
    </row>
    <row r="11590" spans="2:5" ht="50.1" customHeight="1">
      <c r="B11590" s="100">
        <v>9896</v>
      </c>
      <c r="C11590" s="105" t="s">
        <v>21622</v>
      </c>
      <c r="D11590" s="87" t="s">
        <v>16560</v>
      </c>
      <c r="E11590" s="104">
        <v>21.87</v>
      </c>
    </row>
    <row r="11591" spans="2:5" ht="50.1" customHeight="1">
      <c r="B11591" s="100">
        <v>9900</v>
      </c>
      <c r="C11591" s="105" t="s">
        <v>21623</v>
      </c>
      <c r="D11591" s="87" t="s">
        <v>16560</v>
      </c>
      <c r="E11591" s="103">
        <v>13.27</v>
      </c>
    </row>
    <row r="11592" spans="2:5" ht="50.1" customHeight="1">
      <c r="B11592" s="100">
        <v>9898</v>
      </c>
      <c r="C11592" s="105" t="s">
        <v>21624</v>
      </c>
      <c r="D11592" s="87" t="s">
        <v>16560</v>
      </c>
      <c r="E11592" s="103">
        <v>112.45</v>
      </c>
    </row>
    <row r="11593" spans="2:5" ht="50.1" customHeight="1">
      <c r="B11593" s="100">
        <v>9899</v>
      </c>
      <c r="C11593" s="105" t="s">
        <v>21625</v>
      </c>
      <c r="D11593" s="87" t="s">
        <v>16560</v>
      </c>
      <c r="E11593" s="103">
        <v>7.24</v>
      </c>
    </row>
    <row r="11594" spans="2:5" ht="50.1" customHeight="1">
      <c r="B11594" s="100">
        <v>9902</v>
      </c>
      <c r="C11594" s="105" t="s">
        <v>21626</v>
      </c>
      <c r="D11594" s="87" t="s">
        <v>16560</v>
      </c>
      <c r="E11594" s="103">
        <v>142.4</v>
      </c>
    </row>
    <row r="11595" spans="2:5" ht="50.1" customHeight="1">
      <c r="B11595" s="100">
        <v>9908</v>
      </c>
      <c r="C11595" s="105" t="s">
        <v>21627</v>
      </c>
      <c r="D11595" s="87" t="s">
        <v>16560</v>
      </c>
      <c r="E11595" s="103">
        <v>283.94</v>
      </c>
    </row>
    <row r="11596" spans="2:5" ht="50.1" customHeight="1">
      <c r="B11596" s="100">
        <v>9905</v>
      </c>
      <c r="C11596" s="105" t="s">
        <v>21628</v>
      </c>
      <c r="D11596" s="87" t="s">
        <v>16560</v>
      </c>
      <c r="E11596" s="103">
        <v>4.74</v>
      </c>
    </row>
    <row r="11597" spans="2:5" ht="50.1" customHeight="1">
      <c r="B11597" s="100">
        <v>9906</v>
      </c>
      <c r="C11597" s="105" t="s">
        <v>21629</v>
      </c>
      <c r="D11597" s="87" t="s">
        <v>16560</v>
      </c>
      <c r="E11597" s="103">
        <v>5.68</v>
      </c>
    </row>
    <row r="11598" spans="2:5" ht="50.1" customHeight="1">
      <c r="B11598" s="100">
        <v>9895</v>
      </c>
      <c r="C11598" s="105" t="s">
        <v>21630</v>
      </c>
      <c r="D11598" s="87" t="s">
        <v>16560</v>
      </c>
      <c r="E11598" s="103">
        <v>9.32</v>
      </c>
    </row>
    <row r="11599" spans="2:5" ht="50.1" customHeight="1">
      <c r="B11599" s="100">
        <v>9894</v>
      </c>
      <c r="C11599" s="105" t="s">
        <v>21631</v>
      </c>
      <c r="D11599" s="87" t="s">
        <v>16560</v>
      </c>
      <c r="E11599" s="103">
        <v>18.170000000000002</v>
      </c>
    </row>
    <row r="11600" spans="2:5" ht="50.1" customHeight="1">
      <c r="B11600" s="100">
        <v>9897</v>
      </c>
      <c r="C11600" s="105" t="s">
        <v>21632</v>
      </c>
      <c r="D11600" s="87" t="s">
        <v>16560</v>
      </c>
      <c r="E11600" s="103">
        <v>19.670000000000002</v>
      </c>
    </row>
    <row r="11601" spans="2:5" ht="50.1" customHeight="1">
      <c r="B11601" s="100">
        <v>9910</v>
      </c>
      <c r="C11601" s="105" t="s">
        <v>21633</v>
      </c>
      <c r="D11601" s="87" t="s">
        <v>16560</v>
      </c>
      <c r="E11601" s="103">
        <v>49.52</v>
      </c>
    </row>
    <row r="11602" spans="2:5" ht="50.1" customHeight="1">
      <c r="B11602" s="100">
        <v>9909</v>
      </c>
      <c r="C11602" s="105" t="s">
        <v>21634</v>
      </c>
      <c r="D11602" s="87" t="s">
        <v>16560</v>
      </c>
      <c r="E11602" s="103">
        <v>99.92</v>
      </c>
    </row>
    <row r="11603" spans="2:5" ht="50.1" customHeight="1">
      <c r="B11603" s="100">
        <v>9907</v>
      </c>
      <c r="C11603" s="105" t="s">
        <v>21635</v>
      </c>
      <c r="D11603" s="87" t="s">
        <v>16560</v>
      </c>
      <c r="E11603" s="103">
        <v>153.63999999999999</v>
      </c>
    </row>
    <row r="11604" spans="2:5" ht="50.1" customHeight="1">
      <c r="B11604" s="100">
        <v>20973</v>
      </c>
      <c r="C11604" s="105" t="s">
        <v>21636</v>
      </c>
      <c r="D11604" s="87" t="s">
        <v>16560</v>
      </c>
      <c r="E11604" s="103">
        <v>61.24</v>
      </c>
    </row>
    <row r="11605" spans="2:5" ht="50.1" customHeight="1">
      <c r="B11605" s="100">
        <v>20974</v>
      </c>
      <c r="C11605" s="105" t="s">
        <v>21637</v>
      </c>
      <c r="D11605" s="87" t="s">
        <v>16560</v>
      </c>
      <c r="E11605" s="103">
        <v>87.61</v>
      </c>
    </row>
    <row r="11606" spans="2:5" ht="50.1" customHeight="1">
      <c r="B11606" s="100">
        <v>37989</v>
      </c>
      <c r="C11606" s="105" t="s">
        <v>21638</v>
      </c>
      <c r="D11606" s="87" t="s">
        <v>16560</v>
      </c>
      <c r="E11606" s="103">
        <v>7.23</v>
      </c>
    </row>
    <row r="11607" spans="2:5" ht="50.1" customHeight="1">
      <c r="B11607" s="100">
        <v>37990</v>
      </c>
      <c r="C11607" s="105" t="s">
        <v>21639</v>
      </c>
      <c r="D11607" s="87" t="s">
        <v>16560</v>
      </c>
      <c r="E11607" s="103">
        <v>8.4</v>
      </c>
    </row>
    <row r="11608" spans="2:5" ht="50.1" customHeight="1">
      <c r="B11608" s="100">
        <v>37991</v>
      </c>
      <c r="C11608" s="105" t="s">
        <v>21640</v>
      </c>
      <c r="D11608" s="87" t="s">
        <v>16560</v>
      </c>
      <c r="E11608" s="103">
        <v>13.29</v>
      </c>
    </row>
    <row r="11609" spans="2:5" ht="50.1" customHeight="1">
      <c r="B11609" s="100">
        <v>37992</v>
      </c>
      <c r="C11609" s="105" t="s">
        <v>21641</v>
      </c>
      <c r="D11609" s="87" t="s">
        <v>16560</v>
      </c>
      <c r="E11609" s="103">
        <v>20.3</v>
      </c>
    </row>
    <row r="11610" spans="2:5" ht="50.1" customHeight="1">
      <c r="B11610" s="100">
        <v>37993</v>
      </c>
      <c r="C11610" s="105" t="s">
        <v>21642</v>
      </c>
      <c r="D11610" s="87" t="s">
        <v>16560</v>
      </c>
      <c r="E11610" s="103">
        <v>30.13</v>
      </c>
    </row>
    <row r="11611" spans="2:5" ht="50.1" customHeight="1">
      <c r="B11611" s="100">
        <v>37994</v>
      </c>
      <c r="C11611" s="105" t="s">
        <v>21643</v>
      </c>
      <c r="D11611" s="87" t="s">
        <v>16560</v>
      </c>
      <c r="E11611" s="103">
        <v>72.400000000000006</v>
      </c>
    </row>
    <row r="11612" spans="2:5" ht="50.1" customHeight="1">
      <c r="B11612" s="100">
        <v>37995</v>
      </c>
      <c r="C11612" s="105" t="s">
        <v>21644</v>
      </c>
      <c r="D11612" s="87" t="s">
        <v>16560</v>
      </c>
      <c r="E11612" s="103">
        <v>105.08</v>
      </c>
    </row>
    <row r="11613" spans="2:5" ht="50.1" customHeight="1">
      <c r="B11613" s="100">
        <v>37996</v>
      </c>
      <c r="C11613" s="105" t="s">
        <v>21645</v>
      </c>
      <c r="D11613" s="87" t="s">
        <v>16560</v>
      </c>
      <c r="E11613" s="103">
        <v>154.94</v>
      </c>
    </row>
    <row r="11614" spans="2:5" ht="50.1" customHeight="1">
      <c r="B11614" s="100">
        <v>13883</v>
      </c>
      <c r="C11614" s="105" t="s">
        <v>21646</v>
      </c>
      <c r="D11614" s="87" t="s">
        <v>16560</v>
      </c>
      <c r="E11614" s="103">
        <v>78078.77</v>
      </c>
    </row>
    <row r="11615" spans="2:5" ht="50.1" customHeight="1">
      <c r="B11615" s="100">
        <v>38604</v>
      </c>
      <c r="C11615" s="105" t="s">
        <v>21647</v>
      </c>
      <c r="D11615" s="87" t="s">
        <v>16560</v>
      </c>
      <c r="E11615" s="103">
        <v>97246.07</v>
      </c>
    </row>
    <row r="11616" spans="2:5" ht="50.1" customHeight="1">
      <c r="B11616" s="100">
        <v>10601</v>
      </c>
      <c r="C11616" s="105" t="s">
        <v>21648</v>
      </c>
      <c r="D11616" s="87" t="s">
        <v>16560</v>
      </c>
      <c r="E11616" s="103">
        <v>1891630.04</v>
      </c>
    </row>
    <row r="11617" spans="2:5" ht="50.1" customHeight="1">
      <c r="B11617" s="100">
        <v>26034</v>
      </c>
      <c r="C11617" s="105" t="s">
        <v>21649</v>
      </c>
      <c r="D11617" s="87" t="s">
        <v>16560</v>
      </c>
      <c r="E11617" s="103">
        <v>4980595.1500000004</v>
      </c>
    </row>
    <row r="11618" spans="2:5" ht="50.1" customHeight="1">
      <c r="B11618" s="100">
        <v>13894</v>
      </c>
      <c r="C11618" s="105" t="s">
        <v>21650</v>
      </c>
      <c r="D11618" s="87" t="s">
        <v>16560</v>
      </c>
      <c r="E11618" s="103">
        <v>392649.25</v>
      </c>
    </row>
    <row r="11619" spans="2:5" ht="50.1" customHeight="1">
      <c r="B11619" s="100">
        <v>13895</v>
      </c>
      <c r="C11619" s="105" t="s">
        <v>21651</v>
      </c>
      <c r="D11619" s="87" t="s">
        <v>16560</v>
      </c>
      <c r="E11619" s="103">
        <v>527982.35</v>
      </c>
    </row>
    <row r="11620" spans="2:5" ht="50.1" customHeight="1">
      <c r="B11620" s="100">
        <v>13892</v>
      </c>
      <c r="C11620" s="105" t="s">
        <v>21652</v>
      </c>
      <c r="D11620" s="87" t="s">
        <v>16560</v>
      </c>
      <c r="E11620" s="103">
        <v>647029.46</v>
      </c>
    </row>
    <row r="11621" spans="2:5" ht="50.1" customHeight="1">
      <c r="B11621" s="100">
        <v>9914</v>
      </c>
      <c r="C11621" s="105" t="s">
        <v>21653</v>
      </c>
      <c r="D11621" s="87" t="s">
        <v>16560</v>
      </c>
      <c r="E11621" s="103">
        <v>700000</v>
      </c>
    </row>
    <row r="11622" spans="2:5" ht="50.1" customHeight="1">
      <c r="B11622" s="100">
        <v>36485</v>
      </c>
      <c r="C11622" s="105" t="s">
        <v>21654</v>
      </c>
      <c r="D11622" s="87" t="s">
        <v>16560</v>
      </c>
      <c r="E11622" s="103">
        <v>424438.89</v>
      </c>
    </row>
    <row r="11623" spans="2:5" ht="50.1" customHeight="1">
      <c r="B11623" s="100">
        <v>9912</v>
      </c>
      <c r="C11623" s="105" t="s">
        <v>21655</v>
      </c>
      <c r="D11623" s="87" t="s">
        <v>16560</v>
      </c>
      <c r="E11623" s="103">
        <v>1540000</v>
      </c>
    </row>
    <row r="11624" spans="2:5" ht="50.1" customHeight="1">
      <c r="B11624" s="100">
        <v>9921</v>
      </c>
      <c r="C11624" s="105" t="s">
        <v>21656</v>
      </c>
      <c r="D11624" s="87" t="s">
        <v>16560</v>
      </c>
      <c r="E11624" s="103">
        <v>794404.84</v>
      </c>
    </row>
    <row r="11625" spans="2:5" ht="50.1" customHeight="1">
      <c r="B11625" s="100">
        <v>21112</v>
      </c>
      <c r="C11625" s="105" t="s">
        <v>21657</v>
      </c>
      <c r="D11625" s="87" t="s">
        <v>16560</v>
      </c>
      <c r="E11625" s="103">
        <v>159.68</v>
      </c>
    </row>
    <row r="11626" spans="2:5" ht="50.1" customHeight="1">
      <c r="B11626" s="100">
        <v>10228</v>
      </c>
      <c r="C11626" s="105" t="s">
        <v>21658</v>
      </c>
      <c r="D11626" s="87" t="s">
        <v>16560</v>
      </c>
      <c r="E11626" s="103">
        <v>185.5</v>
      </c>
    </row>
    <row r="11627" spans="2:5" ht="50.1" customHeight="1">
      <c r="B11627" s="100">
        <v>11781</v>
      </c>
      <c r="C11627" s="105" t="s">
        <v>21659</v>
      </c>
      <c r="D11627" s="87" t="s">
        <v>16560</v>
      </c>
      <c r="E11627" s="103">
        <v>150.27000000000001</v>
      </c>
    </row>
    <row r="11628" spans="2:5" ht="50.1" customHeight="1">
      <c r="B11628" s="100">
        <v>11746</v>
      </c>
      <c r="C11628" s="105" t="s">
        <v>21660</v>
      </c>
      <c r="D11628" s="87" t="s">
        <v>16560</v>
      </c>
      <c r="E11628" s="103">
        <v>47.11</v>
      </c>
    </row>
    <row r="11629" spans="2:5" ht="50.1" customHeight="1">
      <c r="B11629" s="100">
        <v>11751</v>
      </c>
      <c r="C11629" s="105" t="s">
        <v>21661</v>
      </c>
      <c r="D11629" s="87" t="s">
        <v>16560</v>
      </c>
      <c r="E11629" s="103">
        <v>84.61</v>
      </c>
    </row>
    <row r="11630" spans="2:5" ht="50.1" customHeight="1">
      <c r="B11630" s="100">
        <v>11750</v>
      </c>
      <c r="C11630" s="105" t="s">
        <v>21662</v>
      </c>
      <c r="D11630" s="87" t="s">
        <v>16560</v>
      </c>
      <c r="E11630" s="103">
        <v>70.22</v>
      </c>
    </row>
    <row r="11631" spans="2:5" ht="50.1" customHeight="1">
      <c r="B11631" s="100">
        <v>11748</v>
      </c>
      <c r="C11631" s="105" t="s">
        <v>21663</v>
      </c>
      <c r="D11631" s="87" t="s">
        <v>16560</v>
      </c>
      <c r="E11631" s="103">
        <v>30.23</v>
      </c>
    </row>
    <row r="11632" spans="2:5" ht="50.1" customHeight="1">
      <c r="B11632" s="100">
        <v>11747</v>
      </c>
      <c r="C11632" s="105" t="s">
        <v>21664</v>
      </c>
      <c r="D11632" s="87" t="s">
        <v>16560</v>
      </c>
      <c r="E11632" s="103">
        <v>130.47999999999999</v>
      </c>
    </row>
    <row r="11633" spans="2:5" ht="50.1" customHeight="1">
      <c r="B11633" s="100">
        <v>11749</v>
      </c>
      <c r="C11633" s="105" t="s">
        <v>21665</v>
      </c>
      <c r="D11633" s="87" t="s">
        <v>16560</v>
      </c>
      <c r="E11633" s="103">
        <v>34.89</v>
      </c>
    </row>
    <row r="11634" spans="2:5" ht="50.1" customHeight="1">
      <c r="B11634" s="100">
        <v>10236</v>
      </c>
      <c r="C11634" s="105" t="s">
        <v>21666</v>
      </c>
      <c r="D11634" s="87" t="s">
        <v>16560</v>
      </c>
      <c r="E11634" s="103">
        <v>52.45</v>
      </c>
    </row>
    <row r="11635" spans="2:5" ht="50.1" customHeight="1">
      <c r="B11635" s="100">
        <v>10233</v>
      </c>
      <c r="C11635" s="105" t="s">
        <v>21667</v>
      </c>
      <c r="D11635" s="87" t="s">
        <v>16560</v>
      </c>
      <c r="E11635" s="103">
        <v>49.15</v>
      </c>
    </row>
    <row r="11636" spans="2:5" ht="50.1" customHeight="1">
      <c r="B11636" s="100">
        <v>10234</v>
      </c>
      <c r="C11636" s="105" t="s">
        <v>21668</v>
      </c>
      <c r="D11636" s="87" t="s">
        <v>16560</v>
      </c>
      <c r="E11636" s="103">
        <v>30.96</v>
      </c>
    </row>
    <row r="11637" spans="2:5" ht="50.1" customHeight="1">
      <c r="B11637" s="100">
        <v>10231</v>
      </c>
      <c r="C11637" s="105" t="s">
        <v>21669</v>
      </c>
      <c r="D11637" s="87" t="s">
        <v>16560</v>
      </c>
      <c r="E11637" s="103">
        <v>141.97</v>
      </c>
    </row>
    <row r="11638" spans="2:5" ht="50.1" customHeight="1">
      <c r="B11638" s="100">
        <v>10232</v>
      </c>
      <c r="C11638" s="105" t="s">
        <v>21670</v>
      </c>
      <c r="D11638" s="87" t="s">
        <v>16560</v>
      </c>
      <c r="E11638" s="103">
        <v>79.44</v>
      </c>
    </row>
    <row r="11639" spans="2:5" ht="50.1" customHeight="1">
      <c r="B11639" s="100">
        <v>10229</v>
      </c>
      <c r="C11639" s="105" t="s">
        <v>21671</v>
      </c>
      <c r="D11639" s="87" t="s">
        <v>16560</v>
      </c>
      <c r="E11639" s="103">
        <v>28</v>
      </c>
    </row>
    <row r="11640" spans="2:5" ht="50.1" customHeight="1">
      <c r="B11640" s="100">
        <v>10235</v>
      </c>
      <c r="C11640" s="105" t="s">
        <v>21672</v>
      </c>
      <c r="D11640" s="87" t="s">
        <v>16560</v>
      </c>
      <c r="E11640" s="103">
        <v>194.63</v>
      </c>
    </row>
    <row r="11641" spans="2:5" ht="50.1" customHeight="1">
      <c r="B11641" s="100">
        <v>10230</v>
      </c>
      <c r="C11641" s="105" t="s">
        <v>21673</v>
      </c>
      <c r="D11641" s="87" t="s">
        <v>16560</v>
      </c>
      <c r="E11641" s="103">
        <v>342.53</v>
      </c>
    </row>
    <row r="11642" spans="2:5" ht="50.1" customHeight="1">
      <c r="B11642" s="100">
        <v>10409</v>
      </c>
      <c r="C11642" s="105" t="s">
        <v>21674</v>
      </c>
      <c r="D11642" s="87" t="s">
        <v>16560</v>
      </c>
      <c r="E11642" s="103">
        <v>101.76</v>
      </c>
    </row>
    <row r="11643" spans="2:5" ht="50.1" customHeight="1">
      <c r="B11643" s="100">
        <v>10411</v>
      </c>
      <c r="C11643" s="105" t="s">
        <v>21675</v>
      </c>
      <c r="D11643" s="87" t="s">
        <v>16560</v>
      </c>
      <c r="E11643" s="103">
        <v>91.06</v>
      </c>
    </row>
    <row r="11644" spans="2:5" ht="50.1" customHeight="1">
      <c r="B11644" s="100">
        <v>10404</v>
      </c>
      <c r="C11644" s="105" t="s">
        <v>21676</v>
      </c>
      <c r="D11644" s="87" t="s">
        <v>16560</v>
      </c>
      <c r="E11644" s="103">
        <v>36.93</v>
      </c>
    </row>
    <row r="11645" spans="2:5" ht="50.1" customHeight="1">
      <c r="B11645" s="100">
        <v>10410</v>
      </c>
      <c r="C11645" s="105" t="s">
        <v>21677</v>
      </c>
      <c r="D11645" s="87" t="s">
        <v>16560</v>
      </c>
      <c r="E11645" s="103">
        <v>60.82</v>
      </c>
    </row>
    <row r="11646" spans="2:5" ht="50.1" customHeight="1">
      <c r="B11646" s="100">
        <v>10405</v>
      </c>
      <c r="C11646" s="105" t="s">
        <v>21678</v>
      </c>
      <c r="D11646" s="87" t="s">
        <v>16560</v>
      </c>
      <c r="E11646" s="103">
        <v>203.88</v>
      </c>
    </row>
    <row r="11647" spans="2:5" ht="50.1" customHeight="1">
      <c r="B11647" s="100">
        <v>10408</v>
      </c>
      <c r="C11647" s="105" t="s">
        <v>21679</v>
      </c>
      <c r="D11647" s="87" t="s">
        <v>16560</v>
      </c>
      <c r="E11647" s="103">
        <v>142.57</v>
      </c>
    </row>
    <row r="11648" spans="2:5" ht="50.1" customHeight="1">
      <c r="B11648" s="100">
        <v>10412</v>
      </c>
      <c r="C11648" s="105" t="s">
        <v>21680</v>
      </c>
      <c r="D11648" s="87" t="s">
        <v>16560</v>
      </c>
      <c r="E11648" s="103">
        <v>44.75</v>
      </c>
    </row>
    <row r="11649" spans="2:5" ht="50.1" customHeight="1">
      <c r="B11649" s="100">
        <v>10406</v>
      </c>
      <c r="C11649" s="105" t="s">
        <v>21681</v>
      </c>
      <c r="D11649" s="87" t="s">
        <v>16560</v>
      </c>
      <c r="E11649" s="103">
        <v>281.60000000000002</v>
      </c>
    </row>
    <row r="11650" spans="2:5" ht="50.1" customHeight="1">
      <c r="B11650" s="100">
        <v>10407</v>
      </c>
      <c r="C11650" s="105" t="s">
        <v>21682</v>
      </c>
      <c r="D11650" s="87" t="s">
        <v>16560</v>
      </c>
      <c r="E11650" s="103">
        <v>436.77</v>
      </c>
    </row>
    <row r="11651" spans="2:5" ht="50.1" customHeight="1">
      <c r="B11651" s="100">
        <v>10416</v>
      </c>
      <c r="C11651" s="105" t="s">
        <v>21683</v>
      </c>
      <c r="D11651" s="87" t="s">
        <v>16560</v>
      </c>
      <c r="E11651" s="103">
        <v>54.17</v>
      </c>
    </row>
    <row r="11652" spans="2:5" ht="50.1" customHeight="1">
      <c r="B11652" s="100">
        <v>10419</v>
      </c>
      <c r="C11652" s="105" t="s">
        <v>21684</v>
      </c>
      <c r="D11652" s="87" t="s">
        <v>16560</v>
      </c>
      <c r="E11652" s="103">
        <v>47.02</v>
      </c>
    </row>
    <row r="11653" spans="2:5" ht="50.1" customHeight="1">
      <c r="B11653" s="100">
        <v>21092</v>
      </c>
      <c r="C11653" s="105" t="s">
        <v>21685</v>
      </c>
      <c r="D11653" s="87" t="s">
        <v>16560</v>
      </c>
      <c r="E11653" s="103">
        <v>26.88</v>
      </c>
    </row>
    <row r="11654" spans="2:5" ht="50.1" customHeight="1">
      <c r="B11654" s="100">
        <v>10418</v>
      </c>
      <c r="C11654" s="105" t="s">
        <v>21686</v>
      </c>
      <c r="D11654" s="87" t="s">
        <v>16560</v>
      </c>
      <c r="E11654" s="103">
        <v>31.34</v>
      </c>
    </row>
    <row r="11655" spans="2:5" ht="50.1" customHeight="1">
      <c r="B11655" s="100">
        <v>12657</v>
      </c>
      <c r="C11655" s="105" t="s">
        <v>21687</v>
      </c>
      <c r="D11655" s="87" t="s">
        <v>16560</v>
      </c>
      <c r="E11655" s="103">
        <v>126.49</v>
      </c>
    </row>
    <row r="11656" spans="2:5" ht="50.1" customHeight="1">
      <c r="B11656" s="100">
        <v>10417</v>
      </c>
      <c r="C11656" s="105" t="s">
        <v>21688</v>
      </c>
      <c r="D11656" s="87" t="s">
        <v>16560</v>
      </c>
      <c r="E11656" s="103">
        <v>78.930000000000007</v>
      </c>
    </row>
    <row r="11657" spans="2:5" ht="50.1" customHeight="1">
      <c r="B11657" s="100">
        <v>10413</v>
      </c>
      <c r="C11657" s="105" t="s">
        <v>21689</v>
      </c>
      <c r="D11657" s="87" t="s">
        <v>16560</v>
      </c>
      <c r="E11657" s="103">
        <v>28.69</v>
      </c>
    </row>
    <row r="11658" spans="2:5" ht="50.1" customHeight="1">
      <c r="B11658" s="100">
        <v>10414</v>
      </c>
      <c r="C11658" s="105" t="s">
        <v>21690</v>
      </c>
      <c r="D11658" s="87" t="s">
        <v>16560</v>
      </c>
      <c r="E11658" s="103">
        <v>172.73</v>
      </c>
    </row>
    <row r="11659" spans="2:5" ht="50.1" customHeight="1">
      <c r="B11659" s="100">
        <v>10415</v>
      </c>
      <c r="C11659" s="105" t="s">
        <v>21691</v>
      </c>
      <c r="D11659" s="87" t="s">
        <v>16560</v>
      </c>
      <c r="E11659" s="103">
        <v>299.77999999999997</v>
      </c>
    </row>
    <row r="11660" spans="2:5" ht="50.1" customHeight="1">
      <c r="B11660" s="100">
        <v>38643</v>
      </c>
      <c r="C11660" s="105" t="s">
        <v>21692</v>
      </c>
      <c r="D11660" s="87" t="s">
        <v>16560</v>
      </c>
      <c r="E11660" s="103">
        <v>26.03</v>
      </c>
    </row>
    <row r="11661" spans="2:5" ht="50.1" customHeight="1">
      <c r="B11661" s="100">
        <v>6157</v>
      </c>
      <c r="C11661" s="105" t="s">
        <v>21693</v>
      </c>
      <c r="D11661" s="87" t="s">
        <v>16560</v>
      </c>
      <c r="E11661" s="103">
        <v>35.56</v>
      </c>
    </row>
    <row r="11662" spans="2:5" ht="50.1" customHeight="1">
      <c r="B11662" s="100">
        <v>37588</v>
      </c>
      <c r="C11662" s="105" t="s">
        <v>21694</v>
      </c>
      <c r="D11662" s="87" t="s">
        <v>16560</v>
      </c>
      <c r="E11662" s="103">
        <v>15.81</v>
      </c>
    </row>
    <row r="11663" spans="2:5" ht="50.1" customHeight="1">
      <c r="B11663" s="100">
        <v>6152</v>
      </c>
      <c r="C11663" s="105" t="s">
        <v>21695</v>
      </c>
      <c r="D11663" s="87" t="s">
        <v>16560</v>
      </c>
      <c r="E11663" s="103">
        <v>2.89</v>
      </c>
    </row>
    <row r="11664" spans="2:5" ht="50.1" customHeight="1">
      <c r="B11664" s="100">
        <v>6158</v>
      </c>
      <c r="C11664" s="105" t="s">
        <v>21696</v>
      </c>
      <c r="D11664" s="87" t="s">
        <v>16560</v>
      </c>
      <c r="E11664" s="103">
        <v>3.49</v>
      </c>
    </row>
    <row r="11665" spans="2:5" ht="50.1" customHeight="1">
      <c r="B11665" s="100">
        <v>6153</v>
      </c>
      <c r="C11665" s="105" t="s">
        <v>21697</v>
      </c>
      <c r="D11665" s="87" t="s">
        <v>16560</v>
      </c>
      <c r="E11665" s="103">
        <v>2.71</v>
      </c>
    </row>
    <row r="11666" spans="2:5" ht="50.1" customHeight="1">
      <c r="B11666" s="100">
        <v>6156</v>
      </c>
      <c r="C11666" s="105" t="s">
        <v>21698</v>
      </c>
      <c r="D11666" s="87" t="s">
        <v>16560</v>
      </c>
      <c r="E11666" s="103">
        <v>3.43</v>
      </c>
    </row>
    <row r="11667" spans="2:5" ht="50.1" customHeight="1">
      <c r="B11667" s="100">
        <v>6154</v>
      </c>
      <c r="C11667" s="105" t="s">
        <v>21699</v>
      </c>
      <c r="D11667" s="87" t="s">
        <v>16560</v>
      </c>
      <c r="E11667" s="103">
        <v>6.47</v>
      </c>
    </row>
    <row r="11668" spans="2:5" ht="50.1" customHeight="1">
      <c r="B11668" s="100">
        <v>6155</v>
      </c>
      <c r="C11668" s="105" t="s">
        <v>21700</v>
      </c>
      <c r="D11668" s="87" t="s">
        <v>16560</v>
      </c>
      <c r="E11668" s="103">
        <v>13.4</v>
      </c>
    </row>
    <row r="11669" spans="2:5" ht="50.1" customHeight="1">
      <c r="B11669" s="100">
        <v>3115</v>
      </c>
      <c r="C11669" s="105" t="s">
        <v>21701</v>
      </c>
      <c r="D11669" s="87" t="s">
        <v>16560</v>
      </c>
      <c r="E11669" s="103">
        <v>14.53</v>
      </c>
    </row>
    <row r="11670" spans="2:5" ht="50.1" customHeight="1">
      <c r="B11670" s="100">
        <v>3116</v>
      </c>
      <c r="C11670" s="105" t="s">
        <v>21702</v>
      </c>
      <c r="D11670" s="87" t="s">
        <v>16560</v>
      </c>
      <c r="E11670" s="103">
        <v>14.98</v>
      </c>
    </row>
    <row r="11671" spans="2:5" ht="50.1" customHeight="1">
      <c r="B11671" s="100">
        <v>38166</v>
      </c>
      <c r="C11671" s="105" t="s">
        <v>21703</v>
      </c>
      <c r="D11671" s="87" t="s">
        <v>16560</v>
      </c>
      <c r="E11671" s="103">
        <v>30.65</v>
      </c>
    </row>
    <row r="11672" spans="2:5" ht="50.1" customHeight="1">
      <c r="B11672" s="100">
        <v>38108</v>
      </c>
      <c r="C11672" s="105" t="s">
        <v>21704</v>
      </c>
      <c r="D11672" s="87" t="s">
        <v>16560</v>
      </c>
      <c r="E11672" s="103">
        <v>32.76</v>
      </c>
    </row>
    <row r="11673" spans="2:5" ht="50.1" customHeight="1">
      <c r="B11673" s="100">
        <v>38087</v>
      </c>
      <c r="C11673" s="105" t="s">
        <v>21705</v>
      </c>
      <c r="D11673" s="87" t="s">
        <v>16560</v>
      </c>
      <c r="E11673" s="103">
        <v>42.13</v>
      </c>
    </row>
    <row r="11674" spans="2:5" ht="50.1" customHeight="1">
      <c r="B11674" s="100">
        <v>38109</v>
      </c>
      <c r="C11674" s="105" t="s">
        <v>21706</v>
      </c>
      <c r="D11674" s="87" t="s">
        <v>16560</v>
      </c>
      <c r="E11674" s="103">
        <v>52.35</v>
      </c>
    </row>
    <row r="11675" spans="2:5" ht="50.1" customHeight="1">
      <c r="B11675" s="100">
        <v>38088</v>
      </c>
      <c r="C11675" s="105" t="s">
        <v>21707</v>
      </c>
      <c r="D11675" s="87" t="s">
        <v>16560</v>
      </c>
      <c r="E11675" s="103">
        <v>55.05</v>
      </c>
    </row>
    <row r="11676" spans="2:5" ht="50.1" customHeight="1">
      <c r="B11676" s="100">
        <v>38110</v>
      </c>
      <c r="C11676" s="105" t="s">
        <v>21708</v>
      </c>
      <c r="D11676" s="87" t="s">
        <v>16560</v>
      </c>
      <c r="E11676" s="103">
        <v>20.14</v>
      </c>
    </row>
    <row r="11677" spans="2:5" ht="50.1" customHeight="1">
      <c r="B11677" s="100">
        <v>38089</v>
      </c>
      <c r="C11677" s="105" t="s">
        <v>21709</v>
      </c>
      <c r="D11677" s="87" t="s">
        <v>16560</v>
      </c>
      <c r="E11677" s="103">
        <v>35.090000000000003</v>
      </c>
    </row>
    <row r="11678" spans="2:5" ht="50.1" customHeight="1">
      <c r="B11678" s="100">
        <v>38111</v>
      </c>
      <c r="C11678" s="105" t="s">
        <v>21710</v>
      </c>
      <c r="D11678" s="87" t="s">
        <v>16560</v>
      </c>
      <c r="E11678" s="103">
        <v>22.52</v>
      </c>
    </row>
    <row r="11679" spans="2:5" ht="50.1" customHeight="1">
      <c r="B11679" s="100">
        <v>38090</v>
      </c>
      <c r="C11679" s="105" t="s">
        <v>21711</v>
      </c>
      <c r="D11679" s="87" t="s">
        <v>16560</v>
      </c>
      <c r="E11679" s="103">
        <v>36.270000000000003</v>
      </c>
    </row>
    <row r="11680" spans="2:5" ht="50.1" customHeight="1">
      <c r="B11680" s="100">
        <v>11786</v>
      </c>
      <c r="C11680" s="105" t="s">
        <v>21712</v>
      </c>
      <c r="D11680" s="87" t="s">
        <v>16560</v>
      </c>
      <c r="E11680" s="103">
        <v>258.8</v>
      </c>
    </row>
    <row r="11681" spans="2:5" ht="50.1" customHeight="1">
      <c r="B11681" s="100">
        <v>13726</v>
      </c>
      <c r="C11681" s="105" t="s">
        <v>21713</v>
      </c>
      <c r="D11681" s="87" t="s">
        <v>16560</v>
      </c>
      <c r="E11681" s="103">
        <v>39749.99</v>
      </c>
    </row>
    <row r="11682" spans="2:5" ht="50.1" customHeight="1">
      <c r="B11682" s="100">
        <v>38400</v>
      </c>
      <c r="C11682" s="105" t="s">
        <v>21714</v>
      </c>
      <c r="D11682" s="87" t="s">
        <v>16560</v>
      </c>
      <c r="E11682" s="103">
        <v>12.49</v>
      </c>
    </row>
    <row r="11683" spans="2:5" ht="50.1" customHeight="1">
      <c r="B11683" s="100">
        <v>12627</v>
      </c>
      <c r="C11683" s="105" t="s">
        <v>21715</v>
      </c>
      <c r="D11683" s="87" t="s">
        <v>16560</v>
      </c>
      <c r="E11683" s="103">
        <v>0.4</v>
      </c>
    </row>
    <row r="11684" spans="2:5" ht="50.1" customHeight="1">
      <c r="B11684" s="100">
        <v>6138</v>
      </c>
      <c r="C11684" s="105" t="s">
        <v>21716</v>
      </c>
      <c r="D11684" s="87" t="s">
        <v>16560</v>
      </c>
      <c r="E11684" s="103">
        <v>1.57</v>
      </c>
    </row>
    <row r="11685" spans="2:5" ht="50.1" customHeight="1">
      <c r="B11685" s="100">
        <v>39996</v>
      </c>
      <c r="C11685" s="105" t="s">
        <v>21717</v>
      </c>
      <c r="D11685" s="87" t="s">
        <v>16566</v>
      </c>
      <c r="E11685" s="103">
        <v>1.78</v>
      </c>
    </row>
    <row r="11686" spans="2:5" ht="50.1" customHeight="1">
      <c r="B11686" s="100">
        <v>10478</v>
      </c>
      <c r="C11686" s="105" t="s">
        <v>21718</v>
      </c>
      <c r="D11686" s="87" t="s">
        <v>6333</v>
      </c>
      <c r="E11686" s="103">
        <v>30.72</v>
      </c>
    </row>
    <row r="11687" spans="2:5" ht="50.1" customHeight="1">
      <c r="B11687" s="100">
        <v>40514</v>
      </c>
      <c r="C11687" s="105" t="s">
        <v>21719</v>
      </c>
      <c r="D11687" s="87" t="s">
        <v>6333</v>
      </c>
      <c r="E11687" s="103">
        <v>27.21</v>
      </c>
    </row>
    <row r="11688" spans="2:5" ht="50.1" customHeight="1">
      <c r="B11688" s="100">
        <v>10475</v>
      </c>
      <c r="C11688" s="105" t="s">
        <v>21720</v>
      </c>
      <c r="D11688" s="87" t="s">
        <v>6333</v>
      </c>
      <c r="E11688" s="103">
        <v>27.02</v>
      </c>
    </row>
    <row r="11689" spans="2:5" ht="50.1" customHeight="1">
      <c r="B11689" s="100">
        <v>10481</v>
      </c>
      <c r="C11689" s="105" t="s">
        <v>21721</v>
      </c>
      <c r="D11689" s="87" t="s">
        <v>6333</v>
      </c>
      <c r="E11689" s="103">
        <v>29.47</v>
      </c>
    </row>
    <row r="11690" spans="2:5" ht="50.1" customHeight="1">
      <c r="B11690" s="100">
        <v>4031</v>
      </c>
      <c r="C11690" s="105" t="s">
        <v>21722</v>
      </c>
      <c r="D11690" s="87" t="s">
        <v>16555</v>
      </c>
      <c r="E11690" s="103">
        <v>22.26</v>
      </c>
    </row>
    <row r="11691" spans="2:5" ht="50.1" customHeight="1">
      <c r="B11691" s="100">
        <v>4030</v>
      </c>
      <c r="C11691" s="105" t="s">
        <v>21723</v>
      </c>
      <c r="D11691" s="87" t="s">
        <v>16555</v>
      </c>
      <c r="E11691" s="103">
        <v>4.7300000000000004</v>
      </c>
    </row>
    <row r="11692" spans="2:5" ht="50.1" customHeight="1">
      <c r="B11692" s="100">
        <v>39399</v>
      </c>
      <c r="C11692" s="105" t="s">
        <v>21724</v>
      </c>
      <c r="D11692" s="87" t="s">
        <v>16560</v>
      </c>
      <c r="E11692" s="103">
        <v>1008.31</v>
      </c>
    </row>
    <row r="11693" spans="2:5" ht="50.1" customHeight="1">
      <c r="B11693" s="100">
        <v>39400</v>
      </c>
      <c r="C11693" s="105" t="s">
        <v>21725</v>
      </c>
      <c r="D11693" s="87" t="s">
        <v>16560</v>
      </c>
      <c r="E11693" s="103">
        <v>1095.99</v>
      </c>
    </row>
    <row r="11694" spans="2:5" ht="50.1" customHeight="1">
      <c r="B11694" s="100">
        <v>39401</v>
      </c>
      <c r="C11694" s="105" t="s">
        <v>21726</v>
      </c>
      <c r="D11694" s="87" t="s">
        <v>16560</v>
      </c>
      <c r="E11694" s="103">
        <v>1229.44</v>
      </c>
    </row>
    <row r="11695" spans="2:5" ht="50.1" customHeight="1">
      <c r="B11695" s="100">
        <v>11652</v>
      </c>
      <c r="C11695" s="105" t="s">
        <v>21727</v>
      </c>
      <c r="D11695" s="87" t="s">
        <v>16560</v>
      </c>
      <c r="E11695" s="103">
        <v>2645</v>
      </c>
    </row>
    <row r="11696" spans="2:5" ht="50.1" customHeight="1">
      <c r="B11696" s="100">
        <v>13896</v>
      </c>
      <c r="C11696" s="105" t="s">
        <v>21728</v>
      </c>
      <c r="D11696" s="87" t="s">
        <v>16560</v>
      </c>
      <c r="E11696" s="103">
        <v>2372.79</v>
      </c>
    </row>
    <row r="11697" spans="2:5" ht="50.1" customHeight="1">
      <c r="B11697" s="100">
        <v>13475</v>
      </c>
      <c r="C11697" s="105" t="s">
        <v>21729</v>
      </c>
      <c r="D11697" s="87" t="s">
        <v>16560</v>
      </c>
      <c r="E11697" s="103">
        <v>2890.35</v>
      </c>
    </row>
    <row r="11698" spans="2:5" ht="50.1" customHeight="1">
      <c r="B11698" s="100">
        <v>25971</v>
      </c>
      <c r="C11698" s="105" t="s">
        <v>21730</v>
      </c>
      <c r="D11698" s="87" t="s">
        <v>16560</v>
      </c>
      <c r="E11698" s="103">
        <v>2868230.5</v>
      </c>
    </row>
    <row r="11699" spans="2:5" ht="50.1" customHeight="1">
      <c r="B11699" s="100">
        <v>25970</v>
      </c>
      <c r="C11699" s="105" t="s">
        <v>21731</v>
      </c>
      <c r="D11699" s="87" t="s">
        <v>16560</v>
      </c>
      <c r="E11699" s="103">
        <v>1207491.75</v>
      </c>
    </row>
    <row r="11700" spans="2:5" ht="50.1" customHeight="1">
      <c r="B11700" s="100">
        <v>13476</v>
      </c>
      <c r="C11700" s="105" t="s">
        <v>21732</v>
      </c>
      <c r="D11700" s="87" t="s">
        <v>16560</v>
      </c>
      <c r="E11700" s="103">
        <v>1216241.77</v>
      </c>
    </row>
    <row r="11701" spans="2:5" ht="50.1" customHeight="1">
      <c r="B11701" s="100">
        <v>10488</v>
      </c>
      <c r="C11701" s="105" t="s">
        <v>21733</v>
      </c>
      <c r="D11701" s="87" t="s">
        <v>16560</v>
      </c>
      <c r="E11701" s="103">
        <v>1473490</v>
      </c>
    </row>
    <row r="11702" spans="2:5" ht="50.1" customHeight="1">
      <c r="B11702" s="100">
        <v>13606</v>
      </c>
      <c r="C11702" s="105" t="s">
        <v>21734</v>
      </c>
      <c r="D11702" s="87" t="s">
        <v>16560</v>
      </c>
      <c r="E11702" s="103">
        <v>1305491.06</v>
      </c>
    </row>
    <row r="11703" spans="2:5" ht="50.1" customHeight="1">
      <c r="B11703" s="100">
        <v>10489</v>
      </c>
      <c r="C11703" s="105" t="s">
        <v>21735</v>
      </c>
      <c r="D11703" s="87" t="s">
        <v>16557</v>
      </c>
      <c r="E11703" s="103">
        <v>11.77</v>
      </c>
    </row>
    <row r="11704" spans="2:5" ht="50.1" customHeight="1">
      <c r="B11704" s="100">
        <v>41073</v>
      </c>
      <c r="C11704" s="105" t="s">
        <v>21736</v>
      </c>
      <c r="D11704" s="87" t="s">
        <v>16746</v>
      </c>
      <c r="E11704" s="103">
        <v>2084.66</v>
      </c>
    </row>
    <row r="11705" spans="2:5" ht="50.1" customHeight="1">
      <c r="B11705" s="100">
        <v>34391</v>
      </c>
      <c r="C11705" s="105" t="s">
        <v>21737</v>
      </c>
      <c r="D11705" s="87" t="s">
        <v>16555</v>
      </c>
      <c r="E11705" s="103">
        <v>395.69</v>
      </c>
    </row>
    <row r="11706" spans="2:5" ht="50.1" customHeight="1">
      <c r="B11706" s="100">
        <v>10496</v>
      </c>
      <c r="C11706" s="105" t="s">
        <v>21738</v>
      </c>
      <c r="D11706" s="87" t="s">
        <v>16555</v>
      </c>
      <c r="E11706" s="103">
        <v>344.44</v>
      </c>
    </row>
    <row r="11707" spans="2:5" ht="50.1" customHeight="1">
      <c r="B11707">
        <v>10497</v>
      </c>
      <c r="C11707" s="8" t="s">
        <v>21739</v>
      </c>
      <c r="D11707" t="s">
        <v>16555</v>
      </c>
      <c r="E11707" s="84">
        <v>895.55</v>
      </c>
    </row>
    <row r="11708" spans="2:5" ht="50.1" customHeight="1">
      <c r="B11708">
        <v>10504</v>
      </c>
      <c r="C11708" s="8" t="s">
        <v>21740</v>
      </c>
      <c r="D11708" t="s">
        <v>16555</v>
      </c>
      <c r="E11708" s="84">
        <v>1047.1099999999999</v>
      </c>
    </row>
    <row r="11709" spans="2:5" ht="50.1" customHeight="1">
      <c r="B11709">
        <v>34390</v>
      </c>
      <c r="C11709" s="8" t="s">
        <v>21741</v>
      </c>
      <c r="D11709" t="s">
        <v>16555</v>
      </c>
      <c r="E11709" s="84">
        <v>308.62</v>
      </c>
    </row>
    <row r="11710" spans="2:5" ht="50.1" customHeight="1">
      <c r="B11710">
        <v>34389</v>
      </c>
      <c r="C11710" s="8" t="s">
        <v>21742</v>
      </c>
      <c r="D11710" t="s">
        <v>16555</v>
      </c>
      <c r="E11710" s="84">
        <v>96.44</v>
      </c>
    </row>
    <row r="11711" spans="2:5" ht="50.1" customHeight="1">
      <c r="B11711">
        <v>34388</v>
      </c>
      <c r="C11711" s="8" t="s">
        <v>21743</v>
      </c>
      <c r="D11711" t="s">
        <v>16555</v>
      </c>
      <c r="E11711" s="84">
        <v>137.06</v>
      </c>
    </row>
    <row r="11712" spans="2:5" ht="50.1" customHeight="1">
      <c r="B11712">
        <v>34387</v>
      </c>
      <c r="C11712" s="8" t="s">
        <v>21744</v>
      </c>
      <c r="D11712" t="s">
        <v>16555</v>
      </c>
      <c r="E11712" s="84">
        <v>222.51</v>
      </c>
    </row>
    <row r="11713" spans="2:5" ht="50.1" customHeight="1">
      <c r="B11713">
        <v>11188</v>
      </c>
      <c r="C11713" s="8" t="s">
        <v>21745</v>
      </c>
      <c r="D11713" t="s">
        <v>16555</v>
      </c>
      <c r="E11713" s="84">
        <v>110.22</v>
      </c>
    </row>
    <row r="11714" spans="2:5" ht="50.1" customHeight="1">
      <c r="B11714">
        <v>11189</v>
      </c>
      <c r="C11714" s="8" t="s">
        <v>21746</v>
      </c>
      <c r="D11714" t="s">
        <v>16555</v>
      </c>
      <c r="E11714" s="84">
        <v>165.33</v>
      </c>
    </row>
    <row r="11715" spans="2:5" ht="50.1" customHeight="1">
      <c r="B11715">
        <v>21107</v>
      </c>
      <c r="C11715" s="8" t="s">
        <v>21747</v>
      </c>
      <c r="D11715" t="s">
        <v>16555</v>
      </c>
      <c r="E11715" s="84">
        <v>118.97</v>
      </c>
    </row>
    <row r="11716" spans="2:5" ht="50.1" customHeight="1">
      <c r="B11716">
        <v>34386</v>
      </c>
      <c r="C11716" s="8" t="s">
        <v>21748</v>
      </c>
      <c r="D11716" t="s">
        <v>16555</v>
      </c>
      <c r="E11716" s="84">
        <v>206.66</v>
      </c>
    </row>
    <row r="11717" spans="2:5" ht="50.1" customHeight="1">
      <c r="B11717">
        <v>10490</v>
      </c>
      <c r="C11717" s="8" t="s">
        <v>21749</v>
      </c>
      <c r="D11717" t="s">
        <v>16555</v>
      </c>
      <c r="E11717" s="84">
        <v>62</v>
      </c>
    </row>
    <row r="11718" spans="2:5" ht="50.1" customHeight="1">
      <c r="B11718">
        <v>10492</v>
      </c>
      <c r="C11718" s="8" t="s">
        <v>21750</v>
      </c>
      <c r="D11718" t="s">
        <v>16555</v>
      </c>
      <c r="E11718" s="84">
        <v>82.66</v>
      </c>
    </row>
    <row r="11719" spans="2:5" ht="50.1" customHeight="1">
      <c r="B11719">
        <v>10493</v>
      </c>
      <c r="C11719" s="8" t="s">
        <v>21751</v>
      </c>
      <c r="D11719" t="s">
        <v>16555</v>
      </c>
      <c r="E11719" s="84">
        <v>96.44</v>
      </c>
    </row>
    <row r="11720" spans="2:5" ht="50.1" customHeight="1">
      <c r="B11720">
        <v>10491</v>
      </c>
      <c r="C11720" s="8" t="s">
        <v>21752</v>
      </c>
      <c r="D11720" t="s">
        <v>16555</v>
      </c>
      <c r="E11720" s="84">
        <v>117.11</v>
      </c>
    </row>
    <row r="11721" spans="2:5" ht="50.1" customHeight="1">
      <c r="B11721">
        <v>34385</v>
      </c>
      <c r="C11721" s="8" t="s">
        <v>21753</v>
      </c>
      <c r="D11721" t="s">
        <v>16555</v>
      </c>
      <c r="E11721" s="84">
        <v>170.84</v>
      </c>
    </row>
    <row r="11722" spans="2:5" ht="50.1" customHeight="1">
      <c r="B11722">
        <v>10499</v>
      </c>
      <c r="C11722" s="8" t="s">
        <v>21754</v>
      </c>
      <c r="D11722" t="s">
        <v>16555</v>
      </c>
      <c r="E11722" s="84">
        <v>68.88</v>
      </c>
    </row>
    <row r="11723" spans="2:5" ht="50.1" customHeight="1">
      <c r="B11723">
        <v>34384</v>
      </c>
      <c r="C11723" s="8" t="s">
        <v>21755</v>
      </c>
      <c r="D11723" t="s">
        <v>16555</v>
      </c>
      <c r="E11723" s="84">
        <v>206.66</v>
      </c>
    </row>
    <row r="11724" spans="2:5" ht="50.1" customHeight="1">
      <c r="B11724">
        <v>11185</v>
      </c>
      <c r="C11724" s="8" t="s">
        <v>21756</v>
      </c>
      <c r="D11724" t="s">
        <v>16555</v>
      </c>
      <c r="E11724" s="84">
        <v>213.55</v>
      </c>
    </row>
    <row r="11725" spans="2:5" ht="50.1" customHeight="1">
      <c r="B11725">
        <v>10507</v>
      </c>
      <c r="C11725" s="8" t="s">
        <v>21757</v>
      </c>
      <c r="D11725" t="s">
        <v>16555</v>
      </c>
      <c r="E11725" s="84">
        <v>190.92</v>
      </c>
    </row>
    <row r="11726" spans="2:5" ht="50.1" customHeight="1">
      <c r="B11726">
        <v>10505</v>
      </c>
      <c r="C11726" s="8" t="s">
        <v>21758</v>
      </c>
      <c r="D11726" t="s">
        <v>16555</v>
      </c>
      <c r="E11726" s="84">
        <v>112.65</v>
      </c>
    </row>
    <row r="11727" spans="2:5" ht="50.1" customHeight="1">
      <c r="B11727">
        <v>10506</v>
      </c>
      <c r="C11727" s="8" t="s">
        <v>21759</v>
      </c>
      <c r="D11727" t="s">
        <v>16555</v>
      </c>
      <c r="E11727" s="84">
        <v>147.06</v>
      </c>
    </row>
    <row r="11728" spans="2:5" ht="50.1" customHeight="1">
      <c r="B11728">
        <v>5031</v>
      </c>
      <c r="C11728" s="8" t="s">
        <v>21760</v>
      </c>
      <c r="D11728" t="s">
        <v>16555</v>
      </c>
      <c r="E11728" s="84">
        <v>206.5</v>
      </c>
    </row>
    <row r="11729" spans="2:5" ht="50.1" customHeight="1">
      <c r="B11729">
        <v>10502</v>
      </c>
      <c r="C11729" s="8" t="s">
        <v>21761</v>
      </c>
      <c r="D11729" t="s">
        <v>16555</v>
      </c>
      <c r="E11729" s="84">
        <v>240.62</v>
      </c>
    </row>
    <row r="11730" spans="2:5" ht="50.1" customHeight="1">
      <c r="B11730">
        <v>10501</v>
      </c>
      <c r="C11730" s="8" t="s">
        <v>21762</v>
      </c>
      <c r="D11730" t="s">
        <v>16555</v>
      </c>
      <c r="E11730" s="84">
        <v>135.94</v>
      </c>
    </row>
    <row r="11731" spans="2:5" ht="50.1" customHeight="1">
      <c r="B11731">
        <v>10503</v>
      </c>
      <c r="C11731" s="8" t="s">
        <v>21763</v>
      </c>
      <c r="D11731" t="s">
        <v>16555</v>
      </c>
      <c r="E11731" s="84">
        <v>183.66</v>
      </c>
    </row>
    <row r="11732" spans="2:5" ht="50.1" customHeight="1">
      <c r="B11732">
        <v>40270</v>
      </c>
      <c r="C11732" s="8" t="s">
        <v>21764</v>
      </c>
      <c r="D11732" t="s">
        <v>16566</v>
      </c>
      <c r="E11732" s="84">
        <v>43.5</v>
      </c>
    </row>
    <row r="11733" spans="2:5" ht="50.1" customHeight="1">
      <c r="B11733">
        <v>20213</v>
      </c>
      <c r="C11733" s="8" t="s">
        <v>21765</v>
      </c>
      <c r="D11733" t="s">
        <v>16566</v>
      </c>
      <c r="E11733" s="84">
        <v>20.420000000000002</v>
      </c>
    </row>
    <row r="11734" spans="2:5" ht="50.1" customHeight="1">
      <c r="B11734">
        <v>20211</v>
      </c>
      <c r="C11734" s="8" t="s">
        <v>21766</v>
      </c>
      <c r="D11734" t="s">
        <v>16566</v>
      </c>
      <c r="E11734" s="84">
        <v>30.15</v>
      </c>
    </row>
    <row r="11735" spans="2:5" ht="50.1" customHeight="1">
      <c r="B11735">
        <v>4472</v>
      </c>
      <c r="C11735" s="8" t="s">
        <v>21767</v>
      </c>
      <c r="D11735" t="s">
        <v>16566</v>
      </c>
      <c r="E11735" s="84">
        <v>26.36</v>
      </c>
    </row>
    <row r="11736" spans="2:5" ht="50.1" customHeight="1">
      <c r="B11736">
        <v>35272</v>
      </c>
      <c r="C11736" s="8" t="s">
        <v>21768</v>
      </c>
      <c r="D11736" t="s">
        <v>16566</v>
      </c>
      <c r="E11736" s="84">
        <v>34.630000000000003</v>
      </c>
    </row>
    <row r="11737" spans="2:5" ht="50.1" customHeight="1">
      <c r="B11737">
        <v>4448</v>
      </c>
      <c r="C11737" s="8" t="s">
        <v>21769</v>
      </c>
      <c r="D11737" t="s">
        <v>16566</v>
      </c>
      <c r="E11737" s="84">
        <v>18.010000000000002</v>
      </c>
    </row>
    <row r="11738" spans="2:5" ht="50.1" customHeight="1">
      <c r="B11738">
        <v>4425</v>
      </c>
      <c r="C11738" s="8" t="s">
        <v>21770</v>
      </c>
      <c r="D11738" t="s">
        <v>16566</v>
      </c>
      <c r="E11738" s="84">
        <v>19.36</v>
      </c>
    </row>
    <row r="11739" spans="2:5" ht="50.1" customHeight="1">
      <c r="B11739">
        <v>4481</v>
      </c>
      <c r="C11739" s="8" t="s">
        <v>21771</v>
      </c>
      <c r="D11739" t="s">
        <v>16566</v>
      </c>
      <c r="E11739" s="84">
        <v>35.68</v>
      </c>
    </row>
    <row r="11740" spans="2:5" ht="50.1" customHeight="1">
      <c r="B11740">
        <v>34345</v>
      </c>
      <c r="C11740" s="8" t="s">
        <v>21772</v>
      </c>
      <c r="D11740" t="s">
        <v>16557</v>
      </c>
      <c r="E11740" s="84">
        <v>9.89</v>
      </c>
    </row>
    <row r="11741" spans="2:5" ht="50.1" customHeight="1">
      <c r="B11741">
        <v>41096</v>
      </c>
      <c r="C11741" s="8" t="s">
        <v>21773</v>
      </c>
      <c r="D11741" t="s">
        <v>16746</v>
      </c>
      <c r="E11741" s="84">
        <v>1751.65</v>
      </c>
    </row>
    <row r="11742" spans="2:5" ht="50.1" customHeight="1">
      <c r="B11742">
        <v>41776</v>
      </c>
      <c r="C11742" s="8" t="s">
        <v>21774</v>
      </c>
      <c r="D11742" t="s">
        <v>16557</v>
      </c>
      <c r="E11742" s="84">
        <v>13.55</v>
      </c>
    </row>
    <row r="11743" spans="2:5" ht="50.1" customHeight="1">
      <c r="B11743">
        <v>4487</v>
      </c>
      <c r="C11743" s="8" t="s">
        <v>21775</v>
      </c>
      <c r="D11743" t="s">
        <v>16566</v>
      </c>
      <c r="E11743" s="84">
        <v>17.309999999999999</v>
      </c>
    </row>
    <row r="11744" spans="2:5" ht="50.1" customHeight="1">
      <c r="B11744">
        <v>11157</v>
      </c>
      <c r="C11744" s="8" t="s">
        <v>21776</v>
      </c>
      <c r="D11744" t="s">
        <v>6338</v>
      </c>
      <c r="E11744" s="84">
        <v>166.48</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sheetPr codeName="Planilha3"/>
  <dimension ref="B1:F3958"/>
  <sheetViews>
    <sheetView topLeftCell="A2090" zoomScale="110" zoomScaleNormal="110" workbookViewId="0">
      <selection activeCell="B2103" sqref="B2103"/>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18" customFormat="1"/>
    <row r="3" spans="2:6">
      <c r="B3" s="32" t="s">
        <v>9399</v>
      </c>
      <c r="C3" s="32" t="s">
        <v>6343</v>
      </c>
      <c r="D3" s="33" t="s">
        <v>3</v>
      </c>
      <c r="E3" s="34" t="s">
        <v>44</v>
      </c>
      <c r="F3" s="35" t="s">
        <v>9400</v>
      </c>
    </row>
    <row r="4" spans="2:6">
      <c r="B4" s="36"/>
      <c r="C4" s="36"/>
      <c r="D4" s="37"/>
      <c r="E4" s="36"/>
      <c r="F4" s="38"/>
    </row>
    <row r="5" spans="2:6" ht="25.5">
      <c r="B5" s="64"/>
      <c r="C5" s="64" t="s">
        <v>6364</v>
      </c>
      <c r="D5" s="65" t="s">
        <v>6365</v>
      </c>
      <c r="E5" s="66"/>
      <c r="F5" s="67"/>
    </row>
    <row r="6" spans="2:6">
      <c r="B6" s="68" t="s">
        <v>9401</v>
      </c>
      <c r="C6" s="68" t="s">
        <v>6366</v>
      </c>
      <c r="D6" s="69" t="s">
        <v>6367</v>
      </c>
      <c r="E6" s="66" t="s">
        <v>24</v>
      </c>
      <c r="F6" s="67">
        <v>168.97</v>
      </c>
    </row>
    <row r="7" spans="2:6">
      <c r="B7" s="68" t="s">
        <v>9402</v>
      </c>
      <c r="C7" s="68" t="s">
        <v>6368</v>
      </c>
      <c r="D7" s="69" t="s">
        <v>6369</v>
      </c>
      <c r="E7" s="66" t="s">
        <v>24</v>
      </c>
      <c r="F7" s="67">
        <v>147.85</v>
      </c>
    </row>
    <row r="8" spans="2:6">
      <c r="B8" s="68" t="s">
        <v>9403</v>
      </c>
      <c r="C8" s="68" t="s">
        <v>6370</v>
      </c>
      <c r="D8" s="69" t="s">
        <v>6371</v>
      </c>
      <c r="E8" s="66" t="s">
        <v>24</v>
      </c>
      <c r="F8" s="67">
        <v>126.73</v>
      </c>
    </row>
    <row r="9" spans="2:6">
      <c r="B9" s="68" t="s">
        <v>9404</v>
      </c>
      <c r="C9" s="68" t="s">
        <v>6372</v>
      </c>
      <c r="D9" s="69" t="s">
        <v>6373</v>
      </c>
      <c r="E9" s="66" t="s">
        <v>24</v>
      </c>
      <c r="F9" s="67">
        <v>109.84</v>
      </c>
    </row>
    <row r="10" spans="2:6">
      <c r="B10" s="68" t="s">
        <v>9405</v>
      </c>
      <c r="C10" s="68" t="s">
        <v>6374</v>
      </c>
      <c r="D10" s="69" t="s">
        <v>6375</v>
      </c>
      <c r="E10" s="66" t="s">
        <v>24</v>
      </c>
      <c r="F10" s="67">
        <v>97.15</v>
      </c>
    </row>
    <row r="11" spans="2:6">
      <c r="B11" s="68" t="s">
        <v>9406</v>
      </c>
      <c r="C11" s="68" t="s">
        <v>6376</v>
      </c>
      <c r="D11" s="69" t="s">
        <v>6377</v>
      </c>
      <c r="E11" s="66" t="s">
        <v>24</v>
      </c>
      <c r="F11" s="67">
        <v>84.49</v>
      </c>
    </row>
    <row r="12" spans="2:6">
      <c r="B12" s="68"/>
      <c r="C12" s="68"/>
      <c r="D12" s="69"/>
      <c r="E12" s="66"/>
      <c r="F12" s="67"/>
    </row>
    <row r="13" spans="2:6" ht="25.5">
      <c r="B13" s="68"/>
      <c r="C13" s="64" t="s">
        <v>6378</v>
      </c>
      <c r="D13" s="65" t="s">
        <v>6379</v>
      </c>
      <c r="E13" s="66"/>
      <c r="F13" s="67"/>
    </row>
    <row r="14" spans="2:6">
      <c r="B14" s="68" t="s">
        <v>6709</v>
      </c>
      <c r="C14" s="68" t="s">
        <v>6380</v>
      </c>
      <c r="D14" s="69" t="s">
        <v>6381</v>
      </c>
      <c r="E14" s="66" t="s">
        <v>6382</v>
      </c>
      <c r="F14" s="67">
        <v>170</v>
      </c>
    </row>
    <row r="15" spans="2:6">
      <c r="B15" s="68" t="s">
        <v>6709</v>
      </c>
      <c r="C15" s="68" t="s">
        <v>6383</v>
      </c>
      <c r="D15" s="69" t="s">
        <v>6384</v>
      </c>
      <c r="E15" s="66" t="s">
        <v>6382</v>
      </c>
      <c r="F15" s="67">
        <v>130</v>
      </c>
    </row>
    <row r="16" spans="2:6">
      <c r="B16" s="68" t="s">
        <v>6709</v>
      </c>
      <c r="C16" s="68" t="s">
        <v>6385</v>
      </c>
      <c r="D16" s="69" t="s">
        <v>6386</v>
      </c>
      <c r="E16" s="66" t="s">
        <v>6382</v>
      </c>
      <c r="F16" s="67">
        <v>50</v>
      </c>
    </row>
    <row r="17" spans="2:6">
      <c r="B17" s="68" t="s">
        <v>6709</v>
      </c>
      <c r="C17" s="68" t="s">
        <v>6387</v>
      </c>
      <c r="D17" s="69" t="s">
        <v>6388</v>
      </c>
      <c r="E17" s="66" t="s">
        <v>6382</v>
      </c>
      <c r="F17" s="67">
        <v>25</v>
      </c>
    </row>
    <row r="18" spans="2:6">
      <c r="B18" s="68"/>
      <c r="C18" s="68"/>
      <c r="D18" s="69"/>
      <c r="E18" s="66"/>
      <c r="F18" s="67"/>
    </row>
    <row r="19" spans="2:6" ht="25.5">
      <c r="B19" s="68"/>
      <c r="C19" s="64" t="s">
        <v>6389</v>
      </c>
      <c r="D19" s="65" t="s">
        <v>6390</v>
      </c>
      <c r="E19" s="66"/>
      <c r="F19" s="67"/>
    </row>
    <row r="20" spans="2:6">
      <c r="B20" s="68" t="s">
        <v>9407</v>
      </c>
      <c r="C20" s="68" t="s">
        <v>6391</v>
      </c>
      <c r="D20" s="69" t="s">
        <v>6392</v>
      </c>
      <c r="E20" s="66" t="s">
        <v>6341</v>
      </c>
      <c r="F20" s="67">
        <v>155.27000000000001</v>
      </c>
    </row>
    <row r="21" spans="2:6">
      <c r="B21" s="68" t="s">
        <v>9408</v>
      </c>
      <c r="C21" s="68" t="s">
        <v>6393</v>
      </c>
      <c r="D21" s="69" t="s">
        <v>6394</v>
      </c>
      <c r="E21" s="66" t="s">
        <v>6341</v>
      </c>
      <c r="F21" s="67">
        <v>78.010000000000005</v>
      </c>
    </row>
    <row r="22" spans="2:6">
      <c r="B22" s="68"/>
      <c r="C22" s="68"/>
      <c r="D22" s="69"/>
      <c r="E22" s="66"/>
      <c r="F22" s="67"/>
    </row>
    <row r="23" spans="2:6" ht="25.5">
      <c r="B23" s="68"/>
      <c r="C23" s="64" t="s">
        <v>6395</v>
      </c>
      <c r="D23" s="65" t="s">
        <v>6396</v>
      </c>
      <c r="E23" s="66"/>
      <c r="F23" s="67"/>
    </row>
    <row r="24" spans="2:6">
      <c r="B24" s="68" t="s">
        <v>9409</v>
      </c>
      <c r="C24" s="68" t="s">
        <v>6397</v>
      </c>
      <c r="D24" s="69" t="s">
        <v>6398</v>
      </c>
      <c r="E24" s="66" t="s">
        <v>6341</v>
      </c>
      <c r="F24" s="67">
        <v>992.16</v>
      </c>
    </row>
    <row r="25" spans="2:6">
      <c r="B25" s="68" t="s">
        <v>9410</v>
      </c>
      <c r="C25" s="68" t="s">
        <v>6399</v>
      </c>
      <c r="D25" s="69" t="s">
        <v>6400</v>
      </c>
      <c r="E25" s="66" t="s">
        <v>6341</v>
      </c>
      <c r="F25" s="67">
        <v>2429.71</v>
      </c>
    </row>
    <row r="26" spans="2:6">
      <c r="B26" s="68" t="s">
        <v>9411</v>
      </c>
      <c r="C26" s="68" t="s">
        <v>6401</v>
      </c>
      <c r="D26" s="69" t="s">
        <v>6402</v>
      </c>
      <c r="E26" s="66" t="s">
        <v>6403</v>
      </c>
      <c r="F26" s="67">
        <v>0.27</v>
      </c>
    </row>
    <row r="27" spans="2:6">
      <c r="B27" s="68" t="s">
        <v>9412</v>
      </c>
      <c r="C27" s="68" t="s">
        <v>6404</v>
      </c>
      <c r="D27" s="69" t="s">
        <v>6405</v>
      </c>
      <c r="E27" s="66" t="s">
        <v>6403</v>
      </c>
      <c r="F27" s="67">
        <v>0.18</v>
      </c>
    </row>
    <row r="28" spans="2:6">
      <c r="B28" s="68" t="s">
        <v>9413</v>
      </c>
      <c r="C28" s="68" t="s">
        <v>6406</v>
      </c>
      <c r="D28" s="69" t="s">
        <v>6407</v>
      </c>
      <c r="E28" s="66" t="s">
        <v>6408</v>
      </c>
      <c r="F28" s="67">
        <v>0.91</v>
      </c>
    </row>
    <row r="29" spans="2:6">
      <c r="B29" s="68"/>
      <c r="C29" s="68"/>
      <c r="D29" s="69"/>
      <c r="E29" s="66"/>
      <c r="F29" s="67"/>
    </row>
    <row r="30" spans="2:6" ht="25.5">
      <c r="B30" s="68"/>
      <c r="C30" s="64" t="s">
        <v>6409</v>
      </c>
      <c r="D30" s="65" t="s">
        <v>6410</v>
      </c>
      <c r="E30" s="66"/>
      <c r="F30" s="67"/>
    </row>
    <row r="31" spans="2:6">
      <c r="B31" s="68" t="s">
        <v>9414</v>
      </c>
      <c r="C31" s="68" t="s">
        <v>6411</v>
      </c>
      <c r="D31" s="69" t="s">
        <v>6412</v>
      </c>
      <c r="E31" s="66" t="s">
        <v>6403</v>
      </c>
      <c r="F31" s="67">
        <v>0.38</v>
      </c>
    </row>
    <row r="32" spans="2:6" ht="27">
      <c r="B32" s="68" t="s">
        <v>9415</v>
      </c>
      <c r="C32" s="68" t="s">
        <v>6413</v>
      </c>
      <c r="D32" s="69" t="s">
        <v>6414</v>
      </c>
      <c r="E32" s="66" t="s">
        <v>6403</v>
      </c>
      <c r="F32" s="67">
        <v>0.34</v>
      </c>
    </row>
    <row r="33" spans="2:6" ht="27">
      <c r="B33" s="68" t="s">
        <v>9416</v>
      </c>
      <c r="C33" s="68" t="s">
        <v>6415</v>
      </c>
      <c r="D33" s="69" t="s">
        <v>6416</v>
      </c>
      <c r="E33" s="66" t="s">
        <v>6403</v>
      </c>
      <c r="F33" s="67">
        <v>0.28999999999999998</v>
      </c>
    </row>
    <row r="34" spans="2:6" ht="27">
      <c r="B34" s="68" t="s">
        <v>9417</v>
      </c>
      <c r="C34" s="68" t="s">
        <v>6417</v>
      </c>
      <c r="D34" s="69" t="s">
        <v>6418</v>
      </c>
      <c r="E34" s="66" t="s">
        <v>6403</v>
      </c>
      <c r="F34" s="67">
        <v>0.24</v>
      </c>
    </row>
    <row r="35" spans="2:6" ht="27">
      <c r="B35" s="68" t="s">
        <v>9418</v>
      </c>
      <c r="C35" s="68" t="s">
        <v>6419</v>
      </c>
      <c r="D35" s="69" t="s">
        <v>6420</v>
      </c>
      <c r="E35" s="66" t="s">
        <v>6403</v>
      </c>
      <c r="F35" s="67">
        <v>0.19</v>
      </c>
    </row>
    <row r="36" spans="2:6" ht="27">
      <c r="B36" s="68" t="s">
        <v>9419</v>
      </c>
      <c r="C36" s="68" t="s">
        <v>6421</v>
      </c>
      <c r="D36" s="69" t="s">
        <v>6422</v>
      </c>
      <c r="E36" s="66" t="s">
        <v>6403</v>
      </c>
      <c r="F36" s="67">
        <v>0.14000000000000001</v>
      </c>
    </row>
    <row r="37" spans="2:6" ht="27">
      <c r="B37" s="68" t="s">
        <v>9420</v>
      </c>
      <c r="C37" s="68" t="s">
        <v>6423</v>
      </c>
      <c r="D37" s="69" t="s">
        <v>6424</v>
      </c>
      <c r="E37" s="66" t="s">
        <v>6403</v>
      </c>
      <c r="F37" s="67">
        <v>0.09</v>
      </c>
    </row>
    <row r="38" spans="2:6">
      <c r="B38" s="68" t="s">
        <v>9421</v>
      </c>
      <c r="C38" s="68" t="s">
        <v>6425</v>
      </c>
      <c r="D38" s="69" t="s">
        <v>6426</v>
      </c>
      <c r="E38" s="66" t="s">
        <v>6403</v>
      </c>
      <c r="F38" s="67">
        <v>3.35</v>
      </c>
    </row>
    <row r="39" spans="2:6">
      <c r="B39" s="68" t="s">
        <v>9422</v>
      </c>
      <c r="C39" s="68" t="s">
        <v>6427</v>
      </c>
      <c r="D39" s="69" t="s">
        <v>6428</v>
      </c>
      <c r="E39" s="66" t="s">
        <v>6403</v>
      </c>
      <c r="F39" s="67">
        <v>2.91</v>
      </c>
    </row>
    <row r="40" spans="2:6">
      <c r="B40" s="68" t="s">
        <v>9423</v>
      </c>
      <c r="C40" s="68" t="s">
        <v>6429</v>
      </c>
      <c r="D40" s="69" t="s">
        <v>6430</v>
      </c>
      <c r="E40" s="66" t="s">
        <v>6403</v>
      </c>
      <c r="F40" s="67">
        <v>2.52</v>
      </c>
    </row>
    <row r="41" spans="2:6">
      <c r="B41" s="68" t="s">
        <v>9424</v>
      </c>
      <c r="C41" s="68" t="s">
        <v>6431</v>
      </c>
      <c r="D41" s="69" t="s">
        <v>6432</v>
      </c>
      <c r="E41" s="66" t="s">
        <v>6403</v>
      </c>
      <c r="F41" s="67">
        <v>2.08</v>
      </c>
    </row>
    <row r="42" spans="2:6">
      <c r="B42" s="68" t="s">
        <v>9425</v>
      </c>
      <c r="C42" s="68" t="s">
        <v>6433</v>
      </c>
      <c r="D42" s="69" t="s">
        <v>6434</v>
      </c>
      <c r="E42" s="66" t="s">
        <v>6403</v>
      </c>
      <c r="F42" s="67">
        <v>1.65</v>
      </c>
    </row>
    <row r="43" spans="2:6">
      <c r="B43" s="68" t="s">
        <v>9426</v>
      </c>
      <c r="C43" s="68" t="s">
        <v>6435</v>
      </c>
      <c r="D43" s="69" t="s">
        <v>6436</v>
      </c>
      <c r="E43" s="66" t="s">
        <v>6403</v>
      </c>
      <c r="F43" s="67">
        <v>1.26</v>
      </c>
    </row>
    <row r="44" spans="2:6">
      <c r="B44" s="68" t="s">
        <v>9427</v>
      </c>
      <c r="C44" s="68" t="s">
        <v>6437</v>
      </c>
      <c r="D44" s="69" t="s">
        <v>6438</v>
      </c>
      <c r="E44" s="66" t="s">
        <v>6403</v>
      </c>
      <c r="F44" s="67">
        <v>0.82</v>
      </c>
    </row>
    <row r="45" spans="2:6" ht="27">
      <c r="B45" s="68" t="s">
        <v>9428</v>
      </c>
      <c r="C45" s="68" t="s">
        <v>6439</v>
      </c>
      <c r="D45" s="69" t="s">
        <v>6440</v>
      </c>
      <c r="E45" s="66" t="s">
        <v>6403</v>
      </c>
      <c r="F45" s="67">
        <v>2.76</v>
      </c>
    </row>
    <row r="46" spans="2:6" ht="27">
      <c r="B46" s="68" t="s">
        <v>9429</v>
      </c>
      <c r="C46" s="68" t="s">
        <v>6441</v>
      </c>
      <c r="D46" s="69" t="s">
        <v>6442</v>
      </c>
      <c r="E46" s="66" t="s">
        <v>6403</v>
      </c>
      <c r="F46" s="67">
        <v>2.42</v>
      </c>
    </row>
    <row r="47" spans="2:6" ht="27">
      <c r="B47" s="68" t="s">
        <v>9430</v>
      </c>
      <c r="C47" s="68" t="s">
        <v>6443</v>
      </c>
      <c r="D47" s="69" t="s">
        <v>6444</v>
      </c>
      <c r="E47" s="66" t="s">
        <v>6403</v>
      </c>
      <c r="F47" s="67">
        <v>2.04</v>
      </c>
    </row>
    <row r="48" spans="2:6" ht="27">
      <c r="B48" s="68" t="s">
        <v>9431</v>
      </c>
      <c r="C48" s="68" t="s">
        <v>6445</v>
      </c>
      <c r="D48" s="69" t="s">
        <v>6446</v>
      </c>
      <c r="E48" s="66" t="s">
        <v>6403</v>
      </c>
      <c r="F48" s="67">
        <v>1.7</v>
      </c>
    </row>
    <row r="49" spans="2:6" ht="27">
      <c r="B49" s="68" t="s">
        <v>9432</v>
      </c>
      <c r="C49" s="68" t="s">
        <v>6447</v>
      </c>
      <c r="D49" s="69" t="s">
        <v>6448</v>
      </c>
      <c r="E49" s="66" t="s">
        <v>6403</v>
      </c>
      <c r="F49" s="67">
        <v>1.36</v>
      </c>
    </row>
    <row r="50" spans="2:6" ht="27">
      <c r="B50" s="68" t="s">
        <v>9433</v>
      </c>
      <c r="C50" s="68" t="s">
        <v>6449</v>
      </c>
      <c r="D50" s="69" t="s">
        <v>6450</v>
      </c>
      <c r="E50" s="66" t="s">
        <v>6403</v>
      </c>
      <c r="F50" s="67">
        <v>1.02</v>
      </c>
    </row>
    <row r="51" spans="2:6" ht="27">
      <c r="B51" s="68" t="s">
        <v>9434</v>
      </c>
      <c r="C51" s="68" t="s">
        <v>6451</v>
      </c>
      <c r="D51" s="69" t="s">
        <v>6452</v>
      </c>
      <c r="E51" s="66" t="s">
        <v>6403</v>
      </c>
      <c r="F51" s="67">
        <v>0.68</v>
      </c>
    </row>
    <row r="52" spans="2:6" ht="27">
      <c r="B52" s="68" t="s">
        <v>9435</v>
      </c>
      <c r="C52" s="68" t="s">
        <v>6453</v>
      </c>
      <c r="D52" s="69" t="s">
        <v>6454</v>
      </c>
      <c r="E52" s="66" t="s">
        <v>6403</v>
      </c>
      <c r="F52" s="67">
        <v>4.12</v>
      </c>
    </row>
    <row r="53" spans="2:6" ht="27">
      <c r="B53" s="68" t="s">
        <v>9436</v>
      </c>
      <c r="C53" s="68" t="s">
        <v>6455</v>
      </c>
      <c r="D53" s="69" t="s">
        <v>6456</v>
      </c>
      <c r="E53" s="66" t="s">
        <v>6403</v>
      </c>
      <c r="F53" s="67">
        <v>3.59</v>
      </c>
    </row>
    <row r="54" spans="2:6" ht="27">
      <c r="B54" s="68" t="s">
        <v>9437</v>
      </c>
      <c r="C54" s="68" t="s">
        <v>6457</v>
      </c>
      <c r="D54" s="69" t="s">
        <v>6458</v>
      </c>
      <c r="E54" s="66" t="s">
        <v>6403</v>
      </c>
      <c r="F54" s="67">
        <v>3.1</v>
      </c>
    </row>
    <row r="55" spans="2:6" ht="27">
      <c r="B55" s="68" t="s">
        <v>9438</v>
      </c>
      <c r="C55" s="68" t="s">
        <v>6459</v>
      </c>
      <c r="D55" s="69" t="s">
        <v>6446</v>
      </c>
      <c r="E55" s="66" t="s">
        <v>6403</v>
      </c>
      <c r="F55" s="67">
        <v>2.57</v>
      </c>
    </row>
    <row r="56" spans="2:6" ht="27">
      <c r="B56" s="68" t="s">
        <v>9439</v>
      </c>
      <c r="C56" s="68" t="s">
        <v>6460</v>
      </c>
      <c r="D56" s="69" t="s">
        <v>6461</v>
      </c>
      <c r="E56" s="66" t="s">
        <v>6403</v>
      </c>
      <c r="F56" s="67">
        <v>2.04</v>
      </c>
    </row>
    <row r="57" spans="2:6" ht="27">
      <c r="B57" s="68" t="s">
        <v>9440</v>
      </c>
      <c r="C57" s="68" t="s">
        <v>6462</v>
      </c>
      <c r="D57" s="69" t="s">
        <v>6463</v>
      </c>
      <c r="E57" s="66" t="s">
        <v>6403</v>
      </c>
      <c r="F57" s="67">
        <v>1.55</v>
      </c>
    </row>
    <row r="58" spans="2:6" ht="27">
      <c r="B58" s="68" t="s">
        <v>9441</v>
      </c>
      <c r="C58" s="68" t="s">
        <v>6464</v>
      </c>
      <c r="D58" s="69" t="s">
        <v>6465</v>
      </c>
      <c r="E58" s="66" t="s">
        <v>6403</v>
      </c>
      <c r="F58" s="67">
        <v>1.02</v>
      </c>
    </row>
    <row r="59" spans="2:6">
      <c r="B59" s="68" t="s">
        <v>9442</v>
      </c>
      <c r="C59" s="68" t="s">
        <v>6466</v>
      </c>
      <c r="D59" s="69" t="s">
        <v>6467</v>
      </c>
      <c r="E59" s="66" t="s">
        <v>6403</v>
      </c>
      <c r="F59" s="67">
        <v>0.09</v>
      </c>
    </row>
    <row r="60" spans="2:6">
      <c r="B60" s="68"/>
      <c r="C60" s="68"/>
      <c r="D60" s="69"/>
      <c r="E60" s="66"/>
      <c r="F60" s="67"/>
    </row>
    <row r="61" spans="2:6" ht="25.5">
      <c r="B61" s="68"/>
      <c r="C61" s="64" t="s">
        <v>6468</v>
      </c>
      <c r="D61" s="65" t="s">
        <v>6469</v>
      </c>
      <c r="E61" s="66"/>
      <c r="F61" s="67"/>
    </row>
    <row r="62" spans="2:6">
      <c r="B62" s="68" t="s">
        <v>9443</v>
      </c>
      <c r="C62" s="68" t="s">
        <v>6470</v>
      </c>
      <c r="D62" s="69" t="s">
        <v>6471</v>
      </c>
      <c r="E62" s="66" t="s">
        <v>6341</v>
      </c>
      <c r="F62" s="67">
        <v>2513.7600000000002</v>
      </c>
    </row>
    <row r="63" spans="2:6">
      <c r="B63" s="68" t="s">
        <v>9444</v>
      </c>
      <c r="C63" s="68" t="s">
        <v>6472</v>
      </c>
      <c r="D63" s="69" t="s">
        <v>6473</v>
      </c>
      <c r="E63" s="66" t="s">
        <v>6341</v>
      </c>
      <c r="F63" s="67">
        <v>4983.26</v>
      </c>
    </row>
    <row r="64" spans="2:6">
      <c r="B64" s="68" t="s">
        <v>9445</v>
      </c>
      <c r="C64" s="68" t="s">
        <v>6474</v>
      </c>
      <c r="D64" s="69" t="s">
        <v>6475</v>
      </c>
      <c r="E64" s="66" t="s">
        <v>6341</v>
      </c>
      <c r="F64" s="67">
        <v>7474.72</v>
      </c>
    </row>
    <row r="65" spans="2:6">
      <c r="B65" s="68" t="s">
        <v>9446</v>
      </c>
      <c r="C65" s="68" t="s">
        <v>6476</v>
      </c>
      <c r="D65" s="69" t="s">
        <v>6477</v>
      </c>
      <c r="E65" s="66" t="s">
        <v>6341</v>
      </c>
      <c r="F65" s="67">
        <v>8917.66</v>
      </c>
    </row>
    <row r="66" spans="2:6">
      <c r="B66" s="68" t="s">
        <v>9447</v>
      </c>
      <c r="C66" s="68" t="s">
        <v>6478</v>
      </c>
      <c r="D66" s="69" t="s">
        <v>6479</v>
      </c>
      <c r="E66" s="66" t="s">
        <v>6341</v>
      </c>
      <c r="F66" s="67">
        <v>1604.76</v>
      </c>
    </row>
    <row r="67" spans="2:6" ht="27">
      <c r="B67" s="68" t="s">
        <v>9448</v>
      </c>
      <c r="C67" s="68" t="s">
        <v>6480</v>
      </c>
      <c r="D67" s="69" t="s">
        <v>6481</v>
      </c>
      <c r="E67" s="66" t="s">
        <v>6341</v>
      </c>
      <c r="F67" s="67">
        <v>2530.31</v>
      </c>
    </row>
    <row r="68" spans="2:6" ht="27">
      <c r="B68" s="68" t="s">
        <v>9449</v>
      </c>
      <c r="C68" s="68" t="s">
        <v>6482</v>
      </c>
      <c r="D68" s="69" t="s">
        <v>6483</v>
      </c>
      <c r="E68" s="66" t="s">
        <v>6341</v>
      </c>
      <c r="F68" s="67">
        <v>4950.6099999999997</v>
      </c>
    </row>
    <row r="69" spans="2:6">
      <c r="B69" s="68" t="s">
        <v>9450</v>
      </c>
      <c r="C69" s="68" t="s">
        <v>6484</v>
      </c>
      <c r="D69" s="69" t="s">
        <v>6485</v>
      </c>
      <c r="E69" s="66" t="s">
        <v>6341</v>
      </c>
      <c r="F69" s="67">
        <v>7099.42</v>
      </c>
    </row>
    <row r="70" spans="2:6">
      <c r="B70" s="68" t="s">
        <v>9451</v>
      </c>
      <c r="C70" s="68" t="s">
        <v>6486</v>
      </c>
      <c r="D70" s="69" t="s">
        <v>6487</v>
      </c>
      <c r="E70" s="66" t="s">
        <v>6488</v>
      </c>
      <c r="F70" s="67">
        <v>1141.72</v>
      </c>
    </row>
    <row r="71" spans="2:6">
      <c r="B71" s="68" t="s">
        <v>9452</v>
      </c>
      <c r="C71" s="68" t="s">
        <v>6489</v>
      </c>
      <c r="D71" s="69" t="s">
        <v>6490</v>
      </c>
      <c r="E71" s="66" t="s">
        <v>6488</v>
      </c>
      <c r="F71" s="67">
        <v>430.09</v>
      </c>
    </row>
    <row r="72" spans="2:6">
      <c r="B72" s="68" t="s">
        <v>9453</v>
      </c>
      <c r="C72" s="68" t="s">
        <v>6491</v>
      </c>
      <c r="D72" s="69" t="s">
        <v>6492</v>
      </c>
      <c r="E72" s="66" t="s">
        <v>6488</v>
      </c>
      <c r="F72" s="67">
        <v>692.25</v>
      </c>
    </row>
    <row r="73" spans="2:6">
      <c r="B73" s="68" t="s">
        <v>9454</v>
      </c>
      <c r="C73" s="68" t="s">
        <v>6493</v>
      </c>
      <c r="D73" s="69" t="s">
        <v>6494</v>
      </c>
      <c r="E73" s="66" t="s">
        <v>6488</v>
      </c>
      <c r="F73" s="67">
        <v>355.26</v>
      </c>
    </row>
    <row r="74" spans="2:6">
      <c r="B74" s="68" t="s">
        <v>9455</v>
      </c>
      <c r="C74" s="68" t="s">
        <v>6495</v>
      </c>
      <c r="D74" s="69" t="s">
        <v>6496</v>
      </c>
      <c r="E74" s="66" t="s">
        <v>6488</v>
      </c>
      <c r="F74" s="67">
        <v>795.73</v>
      </c>
    </row>
    <row r="75" spans="2:6">
      <c r="B75" s="68" t="s">
        <v>9456</v>
      </c>
      <c r="C75" s="68" t="s">
        <v>6497</v>
      </c>
      <c r="D75" s="69" t="s">
        <v>6498</v>
      </c>
      <c r="E75" s="66" t="s">
        <v>6488</v>
      </c>
      <c r="F75" s="67">
        <v>921.26</v>
      </c>
    </row>
    <row r="76" spans="2:6">
      <c r="B76" s="68" t="s">
        <v>9457</v>
      </c>
      <c r="C76" s="68" t="s">
        <v>6499</v>
      </c>
      <c r="D76" s="69" t="s">
        <v>6500</v>
      </c>
      <c r="E76" s="66" t="s">
        <v>6488</v>
      </c>
      <c r="F76" s="67">
        <v>1393.74</v>
      </c>
    </row>
    <row r="77" spans="2:6">
      <c r="B77" s="68" t="s">
        <v>9458</v>
      </c>
      <c r="C77" s="68" t="s">
        <v>6501</v>
      </c>
      <c r="D77" s="69" t="s">
        <v>6502</v>
      </c>
      <c r="E77" s="66" t="s">
        <v>6488</v>
      </c>
      <c r="F77" s="67">
        <v>1064.22</v>
      </c>
    </row>
    <row r="78" spans="2:6">
      <c r="B78" s="68" t="s">
        <v>9459</v>
      </c>
      <c r="C78" s="68" t="s">
        <v>6503</v>
      </c>
      <c r="D78" s="69" t="s">
        <v>6504</v>
      </c>
      <c r="E78" s="66" t="s">
        <v>6488</v>
      </c>
      <c r="F78" s="67">
        <v>999.19</v>
      </c>
    </row>
    <row r="79" spans="2:6">
      <c r="B79" s="68" t="s">
        <v>9460</v>
      </c>
      <c r="C79" s="68" t="s">
        <v>6505</v>
      </c>
      <c r="D79" s="69" t="s">
        <v>6506</v>
      </c>
      <c r="E79" s="66" t="s">
        <v>6488</v>
      </c>
      <c r="F79" s="67">
        <v>1076.9100000000001</v>
      </c>
    </row>
    <row r="80" spans="2:6">
      <c r="B80" s="68" t="s">
        <v>9461</v>
      </c>
      <c r="C80" s="68" t="s">
        <v>6507</v>
      </c>
      <c r="D80" s="69" t="s">
        <v>6508</v>
      </c>
      <c r="E80" s="66" t="s">
        <v>6488</v>
      </c>
      <c r="F80" s="67">
        <v>1190.69</v>
      </c>
    </row>
    <row r="81" spans="2:6" ht="27">
      <c r="B81" s="68" t="s">
        <v>9462</v>
      </c>
      <c r="C81" s="68" t="s">
        <v>6509</v>
      </c>
      <c r="D81" s="69" t="s">
        <v>6510</v>
      </c>
      <c r="E81" s="66" t="s">
        <v>6488</v>
      </c>
      <c r="F81" s="67">
        <v>598.6</v>
      </c>
    </row>
    <row r="82" spans="2:6">
      <c r="B82" s="68" t="s">
        <v>9463</v>
      </c>
      <c r="C82" s="68" t="s">
        <v>6511</v>
      </c>
      <c r="D82" s="69" t="s">
        <v>6512</v>
      </c>
      <c r="E82" s="66" t="s">
        <v>6488</v>
      </c>
      <c r="F82" s="67">
        <v>802.09</v>
      </c>
    </row>
    <row r="83" spans="2:6">
      <c r="B83" s="68" t="s">
        <v>9464</v>
      </c>
      <c r="C83" s="68" t="s">
        <v>6513</v>
      </c>
      <c r="D83" s="69" t="s">
        <v>6514</v>
      </c>
      <c r="E83" s="66" t="s">
        <v>6488</v>
      </c>
      <c r="F83" s="67">
        <v>890.19</v>
      </c>
    </row>
    <row r="84" spans="2:6">
      <c r="B84" s="68" t="s">
        <v>9465</v>
      </c>
      <c r="C84" s="68" t="s">
        <v>6515</v>
      </c>
      <c r="D84" s="69" t="s">
        <v>6516</v>
      </c>
      <c r="E84" s="66" t="s">
        <v>6488</v>
      </c>
      <c r="F84" s="67">
        <v>776.3</v>
      </c>
    </row>
    <row r="85" spans="2:6">
      <c r="B85" s="68" t="s">
        <v>9466</v>
      </c>
      <c r="C85" s="68" t="s">
        <v>6517</v>
      </c>
      <c r="D85" s="69" t="s">
        <v>6518</v>
      </c>
      <c r="E85" s="66" t="s">
        <v>6488</v>
      </c>
      <c r="F85" s="67">
        <v>256.47000000000003</v>
      </c>
    </row>
    <row r="86" spans="2:6">
      <c r="B86" s="68" t="s">
        <v>9467</v>
      </c>
      <c r="C86" s="68" t="s">
        <v>6519</v>
      </c>
      <c r="D86" s="69" t="s">
        <v>6520</v>
      </c>
      <c r="E86" s="66" t="s">
        <v>6488</v>
      </c>
      <c r="F86" s="67">
        <v>586.4</v>
      </c>
    </row>
    <row r="87" spans="2:6">
      <c r="B87" s="68" t="s">
        <v>9468</v>
      </c>
      <c r="C87" s="68" t="s">
        <v>6521</v>
      </c>
      <c r="D87" s="69" t="s">
        <v>6522</v>
      </c>
      <c r="E87" s="66" t="s">
        <v>6488</v>
      </c>
      <c r="F87" s="67">
        <v>776.3</v>
      </c>
    </row>
    <row r="88" spans="2:6">
      <c r="B88" s="68" t="s">
        <v>9469</v>
      </c>
      <c r="C88" s="68" t="s">
        <v>6523</v>
      </c>
      <c r="D88" s="69" t="s">
        <v>6524</v>
      </c>
      <c r="E88" s="66" t="s">
        <v>6488</v>
      </c>
      <c r="F88" s="67">
        <v>446.34</v>
      </c>
    </row>
    <row r="89" spans="2:6">
      <c r="B89" s="68" t="s">
        <v>9470</v>
      </c>
      <c r="C89" s="68" t="s">
        <v>6525</v>
      </c>
      <c r="D89" s="69" t="s">
        <v>6526</v>
      </c>
      <c r="E89" s="66" t="s">
        <v>6488</v>
      </c>
      <c r="F89" s="67">
        <v>776.3</v>
      </c>
    </row>
    <row r="90" spans="2:6">
      <c r="B90" s="68" t="s">
        <v>9471</v>
      </c>
      <c r="C90" s="68" t="s">
        <v>6527</v>
      </c>
      <c r="D90" s="69" t="s">
        <v>6528</v>
      </c>
      <c r="E90" s="66" t="s">
        <v>6488</v>
      </c>
      <c r="F90" s="67">
        <v>979.76</v>
      </c>
    </row>
    <row r="91" spans="2:6">
      <c r="B91" s="68" t="s">
        <v>9472</v>
      </c>
      <c r="C91" s="68" t="s">
        <v>6529</v>
      </c>
      <c r="D91" s="69" t="s">
        <v>6530</v>
      </c>
      <c r="E91" s="66" t="s">
        <v>6488</v>
      </c>
      <c r="F91" s="67">
        <v>1034.9000000000001</v>
      </c>
    </row>
    <row r="92" spans="2:6">
      <c r="B92" s="68" t="s">
        <v>9473</v>
      </c>
      <c r="C92" s="68" t="s">
        <v>6531</v>
      </c>
      <c r="D92" s="69" t="s">
        <v>6532</v>
      </c>
      <c r="E92" s="66" t="s">
        <v>6488</v>
      </c>
      <c r="F92" s="67">
        <v>1028.51</v>
      </c>
    </row>
    <row r="93" spans="2:6">
      <c r="B93" s="68" t="s">
        <v>9474</v>
      </c>
      <c r="C93" s="68" t="s">
        <v>6533</v>
      </c>
      <c r="D93" s="69" t="s">
        <v>6534</v>
      </c>
      <c r="E93" s="66" t="s">
        <v>6488</v>
      </c>
      <c r="F93" s="67">
        <v>999.19</v>
      </c>
    </row>
    <row r="94" spans="2:6">
      <c r="B94" s="68" t="s">
        <v>9475</v>
      </c>
      <c r="C94" s="68" t="s">
        <v>6535</v>
      </c>
      <c r="D94" s="69" t="s">
        <v>6536</v>
      </c>
      <c r="E94" s="66" t="s">
        <v>6488</v>
      </c>
      <c r="F94" s="67">
        <v>795.73</v>
      </c>
    </row>
    <row r="95" spans="2:6">
      <c r="B95" s="68" t="s">
        <v>9476</v>
      </c>
      <c r="C95" s="68" t="s">
        <v>6537</v>
      </c>
      <c r="D95" s="69" t="s">
        <v>6538</v>
      </c>
      <c r="E95" s="66" t="s">
        <v>6488</v>
      </c>
      <c r="F95" s="67">
        <v>937.75</v>
      </c>
    </row>
    <row r="96" spans="2:6">
      <c r="B96" s="68" t="s">
        <v>9477</v>
      </c>
      <c r="C96" s="68" t="s">
        <v>6539</v>
      </c>
      <c r="D96" s="69" t="s">
        <v>6540</v>
      </c>
      <c r="E96" s="66" t="s">
        <v>6488</v>
      </c>
      <c r="F96" s="67">
        <v>937.75</v>
      </c>
    </row>
    <row r="97" spans="2:6">
      <c r="B97" s="68" t="s">
        <v>9478</v>
      </c>
      <c r="C97" s="68" t="s">
        <v>6541</v>
      </c>
      <c r="D97" s="69" t="s">
        <v>6542</v>
      </c>
      <c r="E97" s="66" t="s">
        <v>6488</v>
      </c>
      <c r="F97" s="67">
        <v>802.09</v>
      </c>
    </row>
    <row r="98" spans="2:6">
      <c r="B98" s="68" t="s">
        <v>9479</v>
      </c>
      <c r="C98" s="68" t="s">
        <v>6543</v>
      </c>
      <c r="D98" s="69" t="s">
        <v>6544</v>
      </c>
      <c r="E98" s="66" t="s">
        <v>6488</v>
      </c>
      <c r="F98" s="67">
        <v>388.05</v>
      </c>
    </row>
    <row r="99" spans="2:6">
      <c r="B99" s="68" t="s">
        <v>9480</v>
      </c>
      <c r="C99" s="68" t="s">
        <v>6545</v>
      </c>
      <c r="D99" s="69" t="s">
        <v>6546</v>
      </c>
      <c r="E99" s="66" t="s">
        <v>6341</v>
      </c>
      <c r="F99" s="67">
        <v>2272.21</v>
      </c>
    </row>
    <row r="100" spans="2:6">
      <c r="B100" s="68" t="s">
        <v>9481</v>
      </c>
      <c r="C100" s="68" t="s">
        <v>6547</v>
      </c>
      <c r="D100" s="69" t="s">
        <v>6548</v>
      </c>
      <c r="E100" s="66" t="s">
        <v>6341</v>
      </c>
      <c r="F100" s="67">
        <v>2272.21</v>
      </c>
    </row>
    <row r="101" spans="2:6">
      <c r="B101" s="68" t="s">
        <v>9482</v>
      </c>
      <c r="C101" s="68" t="s">
        <v>6549</v>
      </c>
      <c r="D101" s="69" t="s">
        <v>6550</v>
      </c>
      <c r="E101" s="66" t="s">
        <v>6341</v>
      </c>
      <c r="F101" s="67">
        <v>1050.6199999999999</v>
      </c>
    </row>
    <row r="102" spans="2:6">
      <c r="B102" s="68" t="s">
        <v>9483</v>
      </c>
      <c r="C102" s="68" t="s">
        <v>6551</v>
      </c>
      <c r="D102" s="69" t="s">
        <v>6552</v>
      </c>
      <c r="E102" s="66" t="s">
        <v>6488</v>
      </c>
      <c r="F102" s="67">
        <v>603.70000000000005</v>
      </c>
    </row>
    <row r="103" spans="2:6">
      <c r="B103" s="68" t="s">
        <v>9484</v>
      </c>
      <c r="C103" s="68" t="s">
        <v>6553</v>
      </c>
      <c r="D103" s="69" t="s">
        <v>6554</v>
      </c>
      <c r="E103" s="66" t="s">
        <v>6488</v>
      </c>
      <c r="F103" s="67">
        <v>603.70000000000005</v>
      </c>
    </row>
    <row r="104" spans="2:6">
      <c r="B104" s="68" t="s">
        <v>9485</v>
      </c>
      <c r="C104" s="68" t="s">
        <v>6555</v>
      </c>
      <c r="D104" s="69" t="s">
        <v>6556</v>
      </c>
      <c r="E104" s="66" t="s">
        <v>6488</v>
      </c>
      <c r="F104" s="67">
        <v>344.49</v>
      </c>
    </row>
    <row r="105" spans="2:6">
      <c r="B105" s="68" t="s">
        <v>9486</v>
      </c>
      <c r="C105" s="68" t="s">
        <v>6557</v>
      </c>
      <c r="D105" s="69" t="s">
        <v>6558</v>
      </c>
      <c r="E105" s="66" t="s">
        <v>6403</v>
      </c>
      <c r="F105" s="67">
        <v>1.87</v>
      </c>
    </row>
    <row r="106" spans="2:6">
      <c r="B106" s="68" t="s">
        <v>9487</v>
      </c>
      <c r="C106" s="68" t="s">
        <v>6559</v>
      </c>
      <c r="D106" s="69" t="s">
        <v>6560</v>
      </c>
      <c r="E106" s="66" t="s">
        <v>6403</v>
      </c>
      <c r="F106" s="67">
        <v>1.63</v>
      </c>
    </row>
    <row r="107" spans="2:6">
      <c r="B107" s="68" t="s">
        <v>9488</v>
      </c>
      <c r="C107" s="68" t="s">
        <v>6561</v>
      </c>
      <c r="D107" s="69" t="s">
        <v>6562</v>
      </c>
      <c r="E107" s="66" t="s">
        <v>6403</v>
      </c>
      <c r="F107" s="67">
        <v>1.4</v>
      </c>
    </row>
    <row r="108" spans="2:6">
      <c r="B108" s="68" t="s">
        <v>9489</v>
      </c>
      <c r="C108" s="68" t="s">
        <v>6563</v>
      </c>
      <c r="D108" s="69" t="s">
        <v>6564</v>
      </c>
      <c r="E108" s="66" t="s">
        <v>6403</v>
      </c>
      <c r="F108" s="67">
        <v>1.18</v>
      </c>
    </row>
    <row r="109" spans="2:6">
      <c r="B109" s="68" t="s">
        <v>9490</v>
      </c>
      <c r="C109" s="68" t="s">
        <v>6565</v>
      </c>
      <c r="D109" s="69" t="s">
        <v>6566</v>
      </c>
      <c r="E109" s="66" t="s">
        <v>6403</v>
      </c>
      <c r="F109" s="67">
        <v>0.94</v>
      </c>
    </row>
    <row r="110" spans="2:6">
      <c r="B110" s="68" t="s">
        <v>9491</v>
      </c>
      <c r="C110" s="68" t="s">
        <v>6567</v>
      </c>
      <c r="D110" s="69" t="s">
        <v>6568</v>
      </c>
      <c r="E110" s="66" t="s">
        <v>6403</v>
      </c>
      <c r="F110" s="67">
        <v>0.72</v>
      </c>
    </row>
    <row r="111" spans="2:6">
      <c r="B111" s="68" t="s">
        <v>9492</v>
      </c>
      <c r="C111" s="68" t="s">
        <v>6569</v>
      </c>
      <c r="D111" s="69" t="s">
        <v>6570</v>
      </c>
      <c r="E111" s="66" t="s">
        <v>6403</v>
      </c>
      <c r="F111" s="67">
        <v>0.48</v>
      </c>
    </row>
    <row r="112" spans="2:6">
      <c r="B112" s="68" t="s">
        <v>9493</v>
      </c>
      <c r="C112" s="68" t="s">
        <v>6571</v>
      </c>
      <c r="D112" s="69" t="s">
        <v>6572</v>
      </c>
      <c r="E112" s="66" t="s">
        <v>6361</v>
      </c>
      <c r="F112" s="67">
        <v>6</v>
      </c>
    </row>
    <row r="113" spans="2:6">
      <c r="B113" s="68"/>
      <c r="C113" s="68"/>
      <c r="D113" s="69"/>
      <c r="E113" s="66"/>
      <c r="F113" s="67"/>
    </row>
    <row r="114" spans="2:6" ht="25.5">
      <c r="B114" s="68"/>
      <c r="C114" s="64" t="s">
        <v>6573</v>
      </c>
      <c r="D114" s="65" t="s">
        <v>6574</v>
      </c>
      <c r="E114" s="66"/>
      <c r="F114" s="67"/>
    </row>
    <row r="115" spans="2:6">
      <c r="B115" s="68" t="s">
        <v>9494</v>
      </c>
      <c r="C115" s="68" t="s">
        <v>6575</v>
      </c>
      <c r="D115" s="69" t="s">
        <v>6576</v>
      </c>
      <c r="E115" s="66" t="s">
        <v>6408</v>
      </c>
      <c r="F115" s="67">
        <v>1.51</v>
      </c>
    </row>
    <row r="116" spans="2:6">
      <c r="B116" s="68" t="s">
        <v>9495</v>
      </c>
      <c r="C116" s="68" t="s">
        <v>6577</v>
      </c>
      <c r="D116" s="69" t="s">
        <v>6578</v>
      </c>
      <c r="E116" s="66" t="s">
        <v>6341</v>
      </c>
      <c r="F116" s="67">
        <v>809</v>
      </c>
    </row>
    <row r="117" spans="2:6">
      <c r="B117" s="68" t="s">
        <v>9496</v>
      </c>
      <c r="C117" s="68" t="s">
        <v>6579</v>
      </c>
      <c r="D117" s="69" t="s">
        <v>6580</v>
      </c>
      <c r="E117" s="66" t="s">
        <v>6581</v>
      </c>
      <c r="F117" s="67">
        <v>75.62</v>
      </c>
    </row>
    <row r="118" spans="2:6">
      <c r="B118" s="68"/>
      <c r="C118" s="68"/>
      <c r="D118" s="69"/>
      <c r="E118" s="66"/>
      <c r="F118" s="67"/>
    </row>
    <row r="119" spans="2:6" ht="25.5">
      <c r="B119" s="68"/>
      <c r="C119" s="64" t="s">
        <v>6582</v>
      </c>
      <c r="D119" s="65" t="s">
        <v>6583</v>
      </c>
      <c r="E119" s="70"/>
      <c r="F119" s="67"/>
    </row>
    <row r="120" spans="2:6">
      <c r="B120" s="68" t="s">
        <v>9497</v>
      </c>
      <c r="C120" s="68" t="s">
        <v>6584</v>
      </c>
      <c r="D120" s="69" t="s">
        <v>6585</v>
      </c>
      <c r="E120" s="66" t="s">
        <v>6586</v>
      </c>
      <c r="F120" s="67">
        <v>84.49</v>
      </c>
    </row>
    <row r="121" spans="2:6">
      <c r="B121" s="68" t="s">
        <v>9498</v>
      </c>
      <c r="C121" s="68" t="s">
        <v>6587</v>
      </c>
      <c r="D121" s="69" t="s">
        <v>6588</v>
      </c>
      <c r="E121" s="66" t="s">
        <v>6586</v>
      </c>
      <c r="F121" s="67">
        <v>25.79</v>
      </c>
    </row>
    <row r="122" spans="2:6">
      <c r="B122" s="68" t="s">
        <v>9413</v>
      </c>
      <c r="C122" s="68" t="s">
        <v>6589</v>
      </c>
      <c r="D122" s="69" t="s">
        <v>6407</v>
      </c>
      <c r="E122" s="66" t="s">
        <v>6408</v>
      </c>
      <c r="F122" s="67">
        <v>0.91</v>
      </c>
    </row>
    <row r="123" spans="2:6">
      <c r="B123" s="68" t="s">
        <v>9499</v>
      </c>
      <c r="C123" s="68" t="s">
        <v>6590</v>
      </c>
      <c r="D123" s="69" t="s">
        <v>6591</v>
      </c>
      <c r="E123" s="66" t="s">
        <v>6341</v>
      </c>
      <c r="F123" s="67">
        <v>155.27000000000001</v>
      </c>
    </row>
    <row r="124" spans="2:6">
      <c r="B124" s="68" t="s">
        <v>9500</v>
      </c>
      <c r="C124" s="68" t="s">
        <v>6592</v>
      </c>
      <c r="D124" s="69" t="s">
        <v>6593</v>
      </c>
      <c r="E124" s="66" t="s">
        <v>6341</v>
      </c>
      <c r="F124" s="67">
        <v>78.010000000000005</v>
      </c>
    </row>
    <row r="125" spans="2:6">
      <c r="B125" s="68"/>
      <c r="C125" s="68"/>
      <c r="D125" s="69"/>
      <c r="E125" s="66"/>
      <c r="F125" s="67"/>
    </row>
    <row r="126" spans="2:6" ht="25.5">
      <c r="B126" s="68"/>
      <c r="C126" s="64" t="s">
        <v>6594</v>
      </c>
      <c r="D126" s="65" t="s">
        <v>6595</v>
      </c>
      <c r="E126" s="66"/>
      <c r="F126" s="67"/>
    </row>
    <row r="127" spans="2:6" ht="27">
      <c r="B127" s="68" t="s">
        <v>9501</v>
      </c>
      <c r="C127" s="68" t="s">
        <v>6596</v>
      </c>
      <c r="D127" s="69" t="s">
        <v>6597</v>
      </c>
      <c r="E127" s="66" t="s">
        <v>6403</v>
      </c>
      <c r="F127" s="67">
        <v>0.17</v>
      </c>
    </row>
    <row r="128" spans="2:6" ht="40.5">
      <c r="B128" s="68" t="s">
        <v>9502</v>
      </c>
      <c r="C128" s="68" t="s">
        <v>6598</v>
      </c>
      <c r="D128" s="69" t="s">
        <v>6599</v>
      </c>
      <c r="E128" s="66" t="s">
        <v>6403</v>
      </c>
      <c r="F128" s="67">
        <v>0.15</v>
      </c>
    </row>
    <row r="129" spans="2:6" ht="40.5">
      <c r="B129" s="68" t="s">
        <v>9503</v>
      </c>
      <c r="C129" s="68" t="s">
        <v>6600</v>
      </c>
      <c r="D129" s="69" t="s">
        <v>6601</v>
      </c>
      <c r="E129" s="66" t="s">
        <v>6403</v>
      </c>
      <c r="F129" s="67">
        <v>0.13</v>
      </c>
    </row>
    <row r="130" spans="2:6" ht="40.5">
      <c r="B130" s="68" t="s">
        <v>9504</v>
      </c>
      <c r="C130" s="68" t="s">
        <v>6602</v>
      </c>
      <c r="D130" s="69" t="s">
        <v>6603</v>
      </c>
      <c r="E130" s="66" t="s">
        <v>6403</v>
      </c>
      <c r="F130" s="67">
        <v>0.11</v>
      </c>
    </row>
    <row r="131" spans="2:6" ht="40.5">
      <c r="B131" s="68" t="s">
        <v>9505</v>
      </c>
      <c r="C131" s="68" t="s">
        <v>6604</v>
      </c>
      <c r="D131" s="69" t="s">
        <v>6605</v>
      </c>
      <c r="E131" s="66" t="s">
        <v>6403</v>
      </c>
      <c r="F131" s="67">
        <v>0.09</v>
      </c>
    </row>
    <row r="132" spans="2:6" ht="40.5">
      <c r="B132" s="68" t="s">
        <v>9506</v>
      </c>
      <c r="C132" s="68" t="s">
        <v>6606</v>
      </c>
      <c r="D132" s="69" t="s">
        <v>6607</v>
      </c>
      <c r="E132" s="66" t="s">
        <v>6403</v>
      </c>
      <c r="F132" s="67">
        <v>7.0000000000000007E-2</v>
      </c>
    </row>
    <row r="133" spans="2:6" ht="27">
      <c r="B133" s="68" t="s">
        <v>9507</v>
      </c>
      <c r="C133" s="68" t="s">
        <v>6608</v>
      </c>
      <c r="D133" s="69" t="s">
        <v>6609</v>
      </c>
      <c r="E133" s="66" t="s">
        <v>6403</v>
      </c>
      <c r="F133" s="67">
        <v>0.05</v>
      </c>
    </row>
    <row r="134" spans="2:6" ht="27">
      <c r="B134" s="68" t="s">
        <v>9508</v>
      </c>
      <c r="C134" s="68" t="s">
        <v>6610</v>
      </c>
      <c r="D134" s="69" t="s">
        <v>6611</v>
      </c>
      <c r="E134" s="66" t="s">
        <v>6403</v>
      </c>
      <c r="F134" s="67">
        <v>1.64</v>
      </c>
    </row>
    <row r="135" spans="2:6" ht="27">
      <c r="B135" s="68" t="s">
        <v>9509</v>
      </c>
      <c r="C135" s="68" t="s">
        <v>6612</v>
      </c>
      <c r="D135" s="69" t="s">
        <v>6613</v>
      </c>
      <c r="E135" s="66" t="s">
        <v>6403</v>
      </c>
      <c r="F135" s="67">
        <v>1.44</v>
      </c>
    </row>
    <row r="136" spans="2:6" ht="27">
      <c r="B136" s="68" t="s">
        <v>9510</v>
      </c>
      <c r="C136" s="68" t="s">
        <v>6614</v>
      </c>
      <c r="D136" s="69" t="s">
        <v>6615</v>
      </c>
      <c r="E136" s="66" t="s">
        <v>6403</v>
      </c>
      <c r="F136" s="67">
        <v>1.23</v>
      </c>
    </row>
    <row r="137" spans="2:6" ht="27">
      <c r="B137" s="68" t="s">
        <v>9511</v>
      </c>
      <c r="C137" s="68" t="s">
        <v>6616</v>
      </c>
      <c r="D137" s="69" t="s">
        <v>6617</v>
      </c>
      <c r="E137" s="66" t="s">
        <v>6403</v>
      </c>
      <c r="F137" s="67">
        <v>1.02</v>
      </c>
    </row>
    <row r="138" spans="2:6" ht="27">
      <c r="B138" s="68" t="s">
        <v>9512</v>
      </c>
      <c r="C138" s="68" t="s">
        <v>6618</v>
      </c>
      <c r="D138" s="69" t="s">
        <v>6619</v>
      </c>
      <c r="E138" s="66" t="s">
        <v>6403</v>
      </c>
      <c r="F138" s="67">
        <v>0.81</v>
      </c>
    </row>
    <row r="139" spans="2:6" ht="27">
      <c r="B139" s="68" t="s">
        <v>9513</v>
      </c>
      <c r="C139" s="68" t="s">
        <v>6620</v>
      </c>
      <c r="D139" s="69" t="s">
        <v>6621</v>
      </c>
      <c r="E139" s="66" t="s">
        <v>6403</v>
      </c>
      <c r="F139" s="67">
        <v>0.61</v>
      </c>
    </row>
    <row r="140" spans="2:6" ht="27">
      <c r="B140" s="68" t="s">
        <v>9514</v>
      </c>
      <c r="C140" s="68" t="s">
        <v>6622</v>
      </c>
      <c r="D140" s="69" t="s">
        <v>6623</v>
      </c>
      <c r="E140" s="66" t="s">
        <v>6403</v>
      </c>
      <c r="F140" s="67">
        <v>0.4</v>
      </c>
    </row>
    <row r="141" spans="2:6" ht="40.5">
      <c r="B141" s="68" t="s">
        <v>9515</v>
      </c>
      <c r="C141" s="68" t="s">
        <v>6624</v>
      </c>
      <c r="D141" s="69" t="s">
        <v>6625</v>
      </c>
      <c r="E141" s="66" t="s">
        <v>6403</v>
      </c>
      <c r="F141" s="67">
        <v>1.34</v>
      </c>
    </row>
    <row r="142" spans="2:6" ht="40.5">
      <c r="B142" s="68" t="s">
        <v>9516</v>
      </c>
      <c r="C142" s="68" t="s">
        <v>6626</v>
      </c>
      <c r="D142" s="69" t="s">
        <v>6627</v>
      </c>
      <c r="E142" s="66" t="s">
        <v>6403</v>
      </c>
      <c r="F142" s="67">
        <v>1.19</v>
      </c>
    </row>
    <row r="143" spans="2:6" ht="40.5">
      <c r="B143" s="68" t="s">
        <v>9517</v>
      </c>
      <c r="C143" s="68" t="s">
        <v>6628</v>
      </c>
      <c r="D143" s="69" t="s">
        <v>6629</v>
      </c>
      <c r="E143" s="66" t="s">
        <v>6403</v>
      </c>
      <c r="F143" s="67">
        <v>1</v>
      </c>
    </row>
    <row r="144" spans="2:6" ht="40.5">
      <c r="B144" s="68" t="s">
        <v>9518</v>
      </c>
      <c r="C144" s="68" t="s">
        <v>6630</v>
      </c>
      <c r="D144" s="69" t="s">
        <v>6631</v>
      </c>
      <c r="E144" s="66" t="s">
        <v>6403</v>
      </c>
      <c r="F144" s="67">
        <v>0.84</v>
      </c>
    </row>
    <row r="145" spans="2:6" ht="40.5">
      <c r="B145" s="68" t="s">
        <v>9519</v>
      </c>
      <c r="C145" s="68" t="s">
        <v>6632</v>
      </c>
      <c r="D145" s="69" t="s">
        <v>6633</v>
      </c>
      <c r="E145" s="66" t="s">
        <v>6403</v>
      </c>
      <c r="F145" s="67">
        <v>0.68</v>
      </c>
    </row>
    <row r="146" spans="2:6" ht="40.5">
      <c r="B146" s="68" t="s">
        <v>9520</v>
      </c>
      <c r="C146" s="68" t="s">
        <v>6634</v>
      </c>
      <c r="D146" s="69" t="s">
        <v>6635</v>
      </c>
      <c r="E146" s="66" t="s">
        <v>6403</v>
      </c>
      <c r="F146" s="67">
        <v>0.51</v>
      </c>
    </row>
    <row r="147" spans="2:6" ht="40.5">
      <c r="B147" s="68" t="s">
        <v>9521</v>
      </c>
      <c r="C147" s="68" t="s">
        <v>6636</v>
      </c>
      <c r="D147" s="69" t="s">
        <v>6637</v>
      </c>
      <c r="E147" s="66" t="s">
        <v>6403</v>
      </c>
      <c r="F147" s="67">
        <v>0.34</v>
      </c>
    </row>
    <row r="148" spans="2:6" ht="40.5">
      <c r="B148" s="68" t="s">
        <v>9522</v>
      </c>
      <c r="C148" s="68" t="s">
        <v>6638</v>
      </c>
      <c r="D148" s="69" t="s">
        <v>6639</v>
      </c>
      <c r="E148" s="66" t="s">
        <v>6403</v>
      </c>
      <c r="F148" s="67">
        <v>2.02</v>
      </c>
    </row>
    <row r="149" spans="2:6" ht="40.5">
      <c r="B149" s="68" t="s">
        <v>9523</v>
      </c>
      <c r="C149" s="68" t="s">
        <v>6640</v>
      </c>
      <c r="D149" s="69" t="s">
        <v>6641</v>
      </c>
      <c r="E149" s="66" t="s">
        <v>6403</v>
      </c>
      <c r="F149" s="67">
        <v>1.75</v>
      </c>
    </row>
    <row r="150" spans="2:6" ht="40.5">
      <c r="B150" s="68" t="s">
        <v>9524</v>
      </c>
      <c r="C150" s="68" t="s">
        <v>6642</v>
      </c>
      <c r="D150" s="69" t="s">
        <v>6643</v>
      </c>
      <c r="E150" s="66" t="s">
        <v>6403</v>
      </c>
      <c r="F150" s="67">
        <v>1.5</v>
      </c>
    </row>
    <row r="151" spans="2:6" ht="40.5">
      <c r="B151" s="68" t="s">
        <v>9525</v>
      </c>
      <c r="C151" s="68" t="s">
        <v>6644</v>
      </c>
      <c r="D151" s="69" t="s">
        <v>6631</v>
      </c>
      <c r="E151" s="66" t="s">
        <v>6403</v>
      </c>
      <c r="F151" s="67">
        <v>1.26</v>
      </c>
    </row>
    <row r="152" spans="2:6" ht="40.5">
      <c r="B152" s="68" t="s">
        <v>9526</v>
      </c>
      <c r="C152" s="68" t="s">
        <v>6645</v>
      </c>
      <c r="D152" s="69" t="s">
        <v>6646</v>
      </c>
      <c r="E152" s="66" t="s">
        <v>6403</v>
      </c>
      <c r="F152" s="67">
        <v>1</v>
      </c>
    </row>
    <row r="153" spans="2:6" ht="40.5">
      <c r="B153" s="68" t="s">
        <v>9527</v>
      </c>
      <c r="C153" s="68" t="s">
        <v>6647</v>
      </c>
      <c r="D153" s="69" t="s">
        <v>6648</v>
      </c>
      <c r="E153" s="66" t="s">
        <v>6403</v>
      </c>
      <c r="F153" s="67">
        <v>0.75</v>
      </c>
    </row>
    <row r="154" spans="2:6" ht="40.5">
      <c r="B154" s="68" t="s">
        <v>9528</v>
      </c>
      <c r="C154" s="68" t="s">
        <v>6649</v>
      </c>
      <c r="D154" s="69" t="s">
        <v>6650</v>
      </c>
      <c r="E154" s="66" t="s">
        <v>6403</v>
      </c>
      <c r="F154" s="67">
        <v>0.51</v>
      </c>
    </row>
    <row r="155" spans="2:6">
      <c r="B155" s="68" t="s">
        <v>9529</v>
      </c>
      <c r="C155" s="68" t="s">
        <v>6651</v>
      </c>
      <c r="D155" s="69" t="s">
        <v>6652</v>
      </c>
      <c r="E155" s="66" t="s">
        <v>6403</v>
      </c>
      <c r="F155" s="67">
        <v>0.05</v>
      </c>
    </row>
    <row r="156" spans="2:6">
      <c r="B156" s="68" t="s">
        <v>9530</v>
      </c>
      <c r="C156" s="68" t="s">
        <v>6653</v>
      </c>
      <c r="D156" s="69" t="s">
        <v>6654</v>
      </c>
      <c r="E156" s="66" t="s">
        <v>6403</v>
      </c>
      <c r="F156" s="67">
        <v>0.65</v>
      </c>
    </row>
    <row r="157" spans="2:6">
      <c r="B157" s="68" t="s">
        <v>9531</v>
      </c>
      <c r="C157" s="68" t="s">
        <v>6655</v>
      </c>
      <c r="D157" s="69" t="s">
        <v>6656</v>
      </c>
      <c r="E157" s="66" t="s">
        <v>6403</v>
      </c>
      <c r="F157" s="67">
        <v>0.56999999999999995</v>
      </c>
    </row>
    <row r="158" spans="2:6">
      <c r="B158" s="68" t="s">
        <v>9532</v>
      </c>
      <c r="C158" s="68" t="s">
        <v>6657</v>
      </c>
      <c r="D158" s="69" t="s">
        <v>6658</v>
      </c>
      <c r="E158" s="66" t="s">
        <v>6403</v>
      </c>
      <c r="F158" s="67">
        <v>0.49</v>
      </c>
    </row>
    <row r="159" spans="2:6">
      <c r="B159" s="68" t="s">
        <v>9533</v>
      </c>
      <c r="C159" s="68" t="s">
        <v>6659</v>
      </c>
      <c r="D159" s="69" t="s">
        <v>6660</v>
      </c>
      <c r="E159" s="66" t="s">
        <v>6403</v>
      </c>
      <c r="F159" s="67">
        <v>0.41</v>
      </c>
    </row>
    <row r="160" spans="2:6">
      <c r="B160" s="68" t="s">
        <v>9534</v>
      </c>
      <c r="C160" s="68" t="s">
        <v>6661</v>
      </c>
      <c r="D160" s="69" t="s">
        <v>6662</v>
      </c>
      <c r="E160" s="66" t="s">
        <v>6403</v>
      </c>
      <c r="F160" s="67">
        <v>0.33</v>
      </c>
    </row>
    <row r="161" spans="2:6">
      <c r="B161" s="68" t="s">
        <v>9535</v>
      </c>
      <c r="C161" s="68" t="s">
        <v>6663</v>
      </c>
      <c r="D161" s="69" t="s">
        <v>6664</v>
      </c>
      <c r="E161" s="66" t="s">
        <v>6403</v>
      </c>
      <c r="F161" s="67">
        <v>0.24</v>
      </c>
    </row>
    <row r="162" spans="2:6">
      <c r="B162" s="68" t="s">
        <v>9536</v>
      </c>
      <c r="C162" s="68" t="s">
        <v>6665</v>
      </c>
      <c r="D162" s="69" t="s">
        <v>6666</v>
      </c>
      <c r="E162" s="66" t="s">
        <v>6403</v>
      </c>
      <c r="F162" s="67">
        <v>0.16</v>
      </c>
    </row>
    <row r="163" spans="2:6" ht="27">
      <c r="B163" s="68" t="s">
        <v>9537</v>
      </c>
      <c r="C163" s="68" t="s">
        <v>6667</v>
      </c>
      <c r="D163" s="69" t="s">
        <v>6668</v>
      </c>
      <c r="E163" s="66" t="s">
        <v>6403</v>
      </c>
      <c r="F163" s="67">
        <v>0.48</v>
      </c>
    </row>
    <row r="164" spans="2:6" ht="27">
      <c r="B164" s="68" t="s">
        <v>9538</v>
      </c>
      <c r="C164" s="68" t="s">
        <v>6669</v>
      </c>
      <c r="D164" s="69" t="s">
        <v>6670</v>
      </c>
      <c r="E164" s="66" t="s">
        <v>6403</v>
      </c>
      <c r="F164" s="67">
        <v>0.43</v>
      </c>
    </row>
    <row r="165" spans="2:6" ht="27">
      <c r="B165" s="68" t="s">
        <v>9539</v>
      </c>
      <c r="C165" s="68" t="s">
        <v>6671</v>
      </c>
      <c r="D165" s="69" t="s">
        <v>6672</v>
      </c>
      <c r="E165" s="66" t="s">
        <v>6403</v>
      </c>
      <c r="F165" s="67">
        <v>0.38</v>
      </c>
    </row>
    <row r="166" spans="2:6" ht="27">
      <c r="B166" s="68" t="s">
        <v>9540</v>
      </c>
      <c r="C166" s="68" t="s">
        <v>6673</v>
      </c>
      <c r="D166" s="69" t="s">
        <v>6674</v>
      </c>
      <c r="E166" s="66" t="s">
        <v>6403</v>
      </c>
      <c r="F166" s="67">
        <v>0.28999999999999998</v>
      </c>
    </row>
    <row r="167" spans="2:6" ht="27">
      <c r="B167" s="68" t="s">
        <v>9541</v>
      </c>
      <c r="C167" s="68" t="s">
        <v>6675</v>
      </c>
      <c r="D167" s="69" t="s">
        <v>6676</v>
      </c>
      <c r="E167" s="66" t="s">
        <v>6403</v>
      </c>
      <c r="F167" s="67">
        <v>0.24</v>
      </c>
    </row>
    <row r="168" spans="2:6" ht="27">
      <c r="B168" s="68" t="s">
        <v>9542</v>
      </c>
      <c r="C168" s="68" t="s">
        <v>6677</v>
      </c>
      <c r="D168" s="69" t="s">
        <v>6678</v>
      </c>
      <c r="E168" s="66" t="s">
        <v>6403</v>
      </c>
      <c r="F168" s="67">
        <v>0.19</v>
      </c>
    </row>
    <row r="169" spans="2:6" ht="27">
      <c r="B169" s="68" t="s">
        <v>9543</v>
      </c>
      <c r="C169" s="68" t="s">
        <v>6679</v>
      </c>
      <c r="D169" s="69" t="s">
        <v>6680</v>
      </c>
      <c r="E169" s="66" t="s">
        <v>6403</v>
      </c>
      <c r="F169" s="67">
        <v>0.12</v>
      </c>
    </row>
    <row r="170" spans="2:6" ht="27">
      <c r="B170" s="68" t="s">
        <v>9544</v>
      </c>
      <c r="C170" s="68" t="s">
        <v>6681</v>
      </c>
      <c r="D170" s="69" t="s">
        <v>6682</v>
      </c>
      <c r="E170" s="66" t="s">
        <v>6403</v>
      </c>
      <c r="F170" s="67">
        <v>0.41</v>
      </c>
    </row>
    <row r="171" spans="2:6" ht="27">
      <c r="B171" s="68" t="s">
        <v>9545</v>
      </c>
      <c r="C171" s="68" t="s">
        <v>6683</v>
      </c>
      <c r="D171" s="69" t="s">
        <v>6684</v>
      </c>
      <c r="E171" s="66" t="s">
        <v>6403</v>
      </c>
      <c r="F171" s="67">
        <v>0.35</v>
      </c>
    </row>
    <row r="172" spans="2:6" ht="27">
      <c r="B172" s="68" t="s">
        <v>9546</v>
      </c>
      <c r="C172" s="68" t="s">
        <v>6685</v>
      </c>
      <c r="D172" s="69" t="s">
        <v>6686</v>
      </c>
      <c r="E172" s="66" t="s">
        <v>6403</v>
      </c>
      <c r="F172" s="67">
        <v>0.31</v>
      </c>
    </row>
    <row r="173" spans="2:6" ht="27">
      <c r="B173" s="68" t="s">
        <v>9547</v>
      </c>
      <c r="C173" s="68" t="s">
        <v>6687</v>
      </c>
      <c r="D173" s="69" t="s">
        <v>6688</v>
      </c>
      <c r="E173" s="66" t="s">
        <v>6403</v>
      </c>
      <c r="F173" s="67">
        <v>0.24</v>
      </c>
    </row>
    <row r="174" spans="2:6" ht="27">
      <c r="B174" s="68" t="s">
        <v>9548</v>
      </c>
      <c r="C174" s="68" t="s">
        <v>6689</v>
      </c>
      <c r="D174" s="69" t="s">
        <v>6690</v>
      </c>
      <c r="E174" s="66" t="s">
        <v>6403</v>
      </c>
      <c r="F174" s="67">
        <v>0.19</v>
      </c>
    </row>
    <row r="175" spans="2:6" ht="27">
      <c r="B175" s="68" t="s">
        <v>9549</v>
      </c>
      <c r="C175" s="68" t="s">
        <v>6691</v>
      </c>
      <c r="D175" s="69" t="s">
        <v>6692</v>
      </c>
      <c r="E175" s="66" t="s">
        <v>6403</v>
      </c>
      <c r="F175" s="67">
        <v>0.16</v>
      </c>
    </row>
    <row r="176" spans="2:6" ht="27">
      <c r="B176" s="68" t="s">
        <v>9550</v>
      </c>
      <c r="C176" s="68" t="s">
        <v>6693</v>
      </c>
      <c r="D176" s="69" t="s">
        <v>6694</v>
      </c>
      <c r="E176" s="66" t="s">
        <v>6403</v>
      </c>
      <c r="F176" s="67">
        <v>0.1</v>
      </c>
    </row>
    <row r="177" spans="2:6" ht="27">
      <c r="B177" s="68" t="s">
        <v>9551</v>
      </c>
      <c r="C177" s="68" t="s">
        <v>6695</v>
      </c>
      <c r="D177" s="69" t="s">
        <v>6696</v>
      </c>
      <c r="E177" s="66" t="s">
        <v>6403</v>
      </c>
      <c r="F177" s="67">
        <v>0.63</v>
      </c>
    </row>
    <row r="178" spans="2:6" ht="27">
      <c r="B178" s="68" t="s">
        <v>9552</v>
      </c>
      <c r="C178" s="68" t="s">
        <v>6697</v>
      </c>
      <c r="D178" s="69" t="s">
        <v>6698</v>
      </c>
      <c r="E178" s="66" t="s">
        <v>6403</v>
      </c>
      <c r="F178" s="67">
        <v>0.53</v>
      </c>
    </row>
    <row r="179" spans="2:6" ht="27">
      <c r="B179" s="68" t="s">
        <v>9553</v>
      </c>
      <c r="C179" s="68" t="s">
        <v>6699</v>
      </c>
      <c r="D179" s="69" t="s">
        <v>6700</v>
      </c>
      <c r="E179" s="66" t="s">
        <v>6403</v>
      </c>
      <c r="F179" s="67">
        <v>0.45</v>
      </c>
    </row>
    <row r="180" spans="2:6" ht="27">
      <c r="B180" s="68" t="s">
        <v>9554</v>
      </c>
      <c r="C180" s="68" t="s">
        <v>6701</v>
      </c>
      <c r="D180" s="69" t="s">
        <v>6702</v>
      </c>
      <c r="E180" s="66" t="s">
        <v>6403</v>
      </c>
      <c r="F180" s="67">
        <v>0.38</v>
      </c>
    </row>
    <row r="181" spans="2:6" ht="27">
      <c r="B181" s="68" t="s">
        <v>9555</v>
      </c>
      <c r="C181" s="68" t="s">
        <v>6703</v>
      </c>
      <c r="D181" s="69" t="s">
        <v>6704</v>
      </c>
      <c r="E181" s="66" t="s">
        <v>6403</v>
      </c>
      <c r="F181" s="67">
        <v>0.32</v>
      </c>
    </row>
    <row r="182" spans="2:6" ht="27">
      <c r="B182" s="68" t="s">
        <v>9556</v>
      </c>
      <c r="C182" s="68" t="s">
        <v>6705</v>
      </c>
      <c r="D182" s="69" t="s">
        <v>6706</v>
      </c>
      <c r="E182" s="66" t="s">
        <v>6403</v>
      </c>
      <c r="F182" s="67">
        <v>0.23</v>
      </c>
    </row>
    <row r="183" spans="2:6" ht="27">
      <c r="B183" s="68" t="s">
        <v>9557</v>
      </c>
      <c r="C183" s="68" t="s">
        <v>6707</v>
      </c>
      <c r="D183" s="69" t="s">
        <v>6708</v>
      </c>
      <c r="E183" s="66" t="s">
        <v>6403</v>
      </c>
      <c r="F183" s="67">
        <v>0.15</v>
      </c>
    </row>
    <row r="184" spans="2:6">
      <c r="B184" s="40">
        <v>301</v>
      </c>
      <c r="C184" s="39" t="s">
        <v>6709</v>
      </c>
      <c r="D184" s="39" t="s">
        <v>6710</v>
      </c>
      <c r="E184" s="39"/>
      <c r="F184" s="41"/>
    </row>
    <row r="185" spans="2:6" ht="25.5">
      <c r="B185" s="71" t="s">
        <v>9558</v>
      </c>
      <c r="C185" s="72" t="s">
        <v>12215</v>
      </c>
      <c r="D185" s="73" t="s">
        <v>6711</v>
      </c>
      <c r="E185" s="74" t="s">
        <v>6581</v>
      </c>
      <c r="F185" s="75">
        <v>122.32</v>
      </c>
    </row>
    <row r="186" spans="2:6" ht="27">
      <c r="B186" s="76" t="s">
        <v>9559</v>
      </c>
      <c r="C186" s="76" t="s">
        <v>12216</v>
      </c>
      <c r="D186" s="77" t="s">
        <v>6712</v>
      </c>
      <c r="E186" s="78" t="s">
        <v>6581</v>
      </c>
      <c r="F186" s="79">
        <v>156.87</v>
      </c>
    </row>
    <row r="187" spans="2:6" ht="27">
      <c r="B187" s="76" t="s">
        <v>9560</v>
      </c>
      <c r="C187" s="76" t="s">
        <v>12217</v>
      </c>
      <c r="D187" s="77" t="s">
        <v>6713</v>
      </c>
      <c r="E187" s="78" t="s">
        <v>6714</v>
      </c>
      <c r="F187" s="79">
        <v>3598.11</v>
      </c>
    </row>
    <row r="188" spans="2:6" ht="27">
      <c r="B188" s="76" t="s">
        <v>9561</v>
      </c>
      <c r="C188" s="76" t="s">
        <v>12218</v>
      </c>
      <c r="D188" s="77" t="s">
        <v>6715</v>
      </c>
      <c r="E188" s="78" t="s">
        <v>6714</v>
      </c>
      <c r="F188" s="79">
        <v>1058.5999999999999</v>
      </c>
    </row>
    <row r="189" spans="2:6" ht="27">
      <c r="B189" s="76" t="s">
        <v>9562</v>
      </c>
      <c r="C189" s="76" t="s">
        <v>12219</v>
      </c>
      <c r="D189" s="77" t="s">
        <v>6716</v>
      </c>
      <c r="E189" s="78" t="s">
        <v>6714</v>
      </c>
      <c r="F189" s="79">
        <v>1509.67</v>
      </c>
    </row>
    <row r="190" spans="2:6" ht="27">
      <c r="B190" s="76" t="s">
        <v>9563</v>
      </c>
      <c r="C190" s="76" t="s">
        <v>12220</v>
      </c>
      <c r="D190" s="77" t="s">
        <v>6717</v>
      </c>
      <c r="E190" s="78" t="s">
        <v>6714</v>
      </c>
      <c r="F190" s="79">
        <v>1724.35</v>
      </c>
    </row>
    <row r="191" spans="2:6" ht="27">
      <c r="B191" s="76" t="s">
        <v>9564</v>
      </c>
      <c r="C191" s="76" t="s">
        <v>12221</v>
      </c>
      <c r="D191" s="77" t="s">
        <v>6718</v>
      </c>
      <c r="E191" s="78" t="s">
        <v>6714</v>
      </c>
      <c r="F191" s="79">
        <v>1954.29</v>
      </c>
    </row>
    <row r="192" spans="2:6">
      <c r="B192" s="76" t="s">
        <v>9565</v>
      </c>
      <c r="C192" s="76" t="s">
        <v>12222</v>
      </c>
      <c r="D192" s="77" t="s">
        <v>6719</v>
      </c>
      <c r="E192" s="78" t="s">
        <v>6714</v>
      </c>
      <c r="F192" s="79">
        <v>347.06</v>
      </c>
    </row>
    <row r="193" spans="2:6">
      <c r="B193" s="76" t="s">
        <v>9566</v>
      </c>
      <c r="C193" s="76" t="s">
        <v>12223</v>
      </c>
      <c r="D193" s="77" t="s">
        <v>6720</v>
      </c>
      <c r="E193" s="78" t="s">
        <v>6714</v>
      </c>
      <c r="F193" s="79">
        <v>456.6</v>
      </c>
    </row>
    <row r="194" spans="2:6">
      <c r="B194" s="76" t="s">
        <v>9567</v>
      </c>
      <c r="C194" s="76" t="s">
        <v>12224</v>
      </c>
      <c r="D194" s="77" t="s">
        <v>6721</v>
      </c>
      <c r="E194" s="78" t="s">
        <v>6714</v>
      </c>
      <c r="F194" s="79">
        <v>738.42</v>
      </c>
    </row>
    <row r="195" spans="2:6">
      <c r="B195" s="76">
        <v>302</v>
      </c>
      <c r="C195" s="76" t="s">
        <v>6709</v>
      </c>
      <c r="D195" s="77" t="s">
        <v>6722</v>
      </c>
      <c r="E195" s="78" t="s">
        <v>6723</v>
      </c>
      <c r="F195" s="79"/>
    </row>
    <row r="196" spans="2:6">
      <c r="B196" s="71" t="s">
        <v>9568</v>
      </c>
      <c r="C196" s="72" t="s">
        <v>12225</v>
      </c>
      <c r="D196" s="73" t="s">
        <v>6724</v>
      </c>
      <c r="E196" s="74" t="s">
        <v>6714</v>
      </c>
      <c r="F196" s="80">
        <v>25.12</v>
      </c>
    </row>
    <row r="197" spans="2:6">
      <c r="B197" s="76" t="s">
        <v>9569</v>
      </c>
      <c r="C197" s="76" t="s">
        <v>12226</v>
      </c>
      <c r="D197" s="77" t="s">
        <v>6725</v>
      </c>
      <c r="E197" s="78" t="s">
        <v>6714</v>
      </c>
      <c r="F197" s="79">
        <v>103.81</v>
      </c>
    </row>
    <row r="198" spans="2:6" ht="27">
      <c r="B198" s="76" t="s">
        <v>9570</v>
      </c>
      <c r="C198" s="76" t="s">
        <v>12227</v>
      </c>
      <c r="D198" s="77" t="s">
        <v>6726</v>
      </c>
      <c r="E198" s="78" t="s">
        <v>6714</v>
      </c>
      <c r="F198" s="79">
        <v>575.05999999999995</v>
      </c>
    </row>
    <row r="199" spans="2:6" ht="40.5">
      <c r="B199" s="76" t="s">
        <v>9571</v>
      </c>
      <c r="C199" s="76" t="s">
        <v>12228</v>
      </c>
      <c r="D199" s="77" t="s">
        <v>6727</v>
      </c>
      <c r="E199" s="78" t="s">
        <v>6714</v>
      </c>
      <c r="F199" s="79">
        <v>708.36</v>
      </c>
    </row>
    <row r="200" spans="2:6">
      <c r="B200" s="76" t="s">
        <v>9572</v>
      </c>
      <c r="C200" s="76" t="s">
        <v>12229</v>
      </c>
      <c r="D200" s="77" t="s">
        <v>6728</v>
      </c>
      <c r="E200" s="78" t="s">
        <v>6714</v>
      </c>
      <c r="F200" s="79">
        <v>223.11</v>
      </c>
    </row>
    <row r="201" spans="2:6">
      <c r="B201" s="76" t="s">
        <v>9573</v>
      </c>
      <c r="C201" s="76" t="s">
        <v>12230</v>
      </c>
      <c r="D201" s="77" t="s">
        <v>6729</v>
      </c>
      <c r="E201" s="78" t="s">
        <v>6714</v>
      </c>
      <c r="F201" s="79">
        <v>213.72</v>
      </c>
    </row>
    <row r="202" spans="2:6">
      <c r="B202" s="76" t="s">
        <v>9574</v>
      </c>
      <c r="C202" s="76" t="s">
        <v>12231</v>
      </c>
      <c r="D202" s="77" t="s">
        <v>6730</v>
      </c>
      <c r="E202" s="78" t="s">
        <v>6714</v>
      </c>
      <c r="F202" s="79">
        <v>223.11</v>
      </c>
    </row>
    <row r="203" spans="2:6" ht="27">
      <c r="B203" s="76" t="s">
        <v>9575</v>
      </c>
      <c r="C203" s="76" t="s">
        <v>12232</v>
      </c>
      <c r="D203" s="77" t="s">
        <v>6731</v>
      </c>
      <c r="E203" s="78" t="s">
        <v>6714</v>
      </c>
      <c r="F203" s="79">
        <v>263.06</v>
      </c>
    </row>
    <row r="204" spans="2:6" ht="27">
      <c r="B204" s="76" t="s">
        <v>9576</v>
      </c>
      <c r="C204" s="76" t="s">
        <v>12233</v>
      </c>
      <c r="D204" s="77" t="s">
        <v>6732</v>
      </c>
      <c r="E204" s="78" t="s">
        <v>6714</v>
      </c>
      <c r="F204" s="79">
        <v>259.14999999999998</v>
      </c>
    </row>
    <row r="205" spans="2:6">
      <c r="B205" s="76" t="s">
        <v>9577</v>
      </c>
      <c r="C205" s="76" t="s">
        <v>12234</v>
      </c>
      <c r="D205" s="77" t="s">
        <v>6733</v>
      </c>
      <c r="E205" s="78" t="s">
        <v>6714</v>
      </c>
      <c r="F205" s="79">
        <v>236.77</v>
      </c>
    </row>
    <row r="206" spans="2:6">
      <c r="B206" s="76" t="s">
        <v>9578</v>
      </c>
      <c r="C206" s="76" t="s">
        <v>12235</v>
      </c>
      <c r="D206" s="77" t="s">
        <v>6734</v>
      </c>
      <c r="E206" s="78" t="s">
        <v>6714</v>
      </c>
      <c r="F206" s="79">
        <v>98.34</v>
      </c>
    </row>
    <row r="207" spans="2:6" ht="27">
      <c r="B207" s="76" t="s">
        <v>9579</v>
      </c>
      <c r="C207" s="76" t="s">
        <v>12236</v>
      </c>
      <c r="D207" s="77" t="s">
        <v>6735</v>
      </c>
      <c r="E207" s="78" t="s">
        <v>6714</v>
      </c>
      <c r="F207" s="79">
        <v>201.48</v>
      </c>
    </row>
    <row r="208" spans="2:6">
      <c r="B208" s="76" t="s">
        <v>9580</v>
      </c>
      <c r="C208" s="76" t="s">
        <v>12237</v>
      </c>
      <c r="D208" s="77" t="s">
        <v>6736</v>
      </c>
      <c r="E208" s="78" t="s">
        <v>6714</v>
      </c>
      <c r="F208" s="79">
        <v>236.4</v>
      </c>
    </row>
    <row r="209" spans="2:6">
      <c r="B209" s="76" t="s">
        <v>9581</v>
      </c>
      <c r="C209" s="76" t="s">
        <v>12238</v>
      </c>
      <c r="D209" s="77" t="s">
        <v>6737</v>
      </c>
      <c r="E209" s="78" t="s">
        <v>6714</v>
      </c>
      <c r="F209" s="79">
        <v>236.4</v>
      </c>
    </row>
    <row r="210" spans="2:6">
      <c r="B210" s="76" t="s">
        <v>9582</v>
      </c>
      <c r="C210" s="76" t="s">
        <v>12239</v>
      </c>
      <c r="D210" s="77" t="s">
        <v>6738</v>
      </c>
      <c r="E210" s="78" t="s">
        <v>6714</v>
      </c>
      <c r="F210" s="79">
        <v>676.4</v>
      </c>
    </row>
    <row r="211" spans="2:6">
      <c r="B211" s="76" t="s">
        <v>9583</v>
      </c>
      <c r="C211" s="76" t="s">
        <v>12240</v>
      </c>
      <c r="D211" s="77" t="s">
        <v>6739</v>
      </c>
      <c r="E211" s="78" t="s">
        <v>6714</v>
      </c>
      <c r="F211" s="79">
        <v>776.4</v>
      </c>
    </row>
    <row r="212" spans="2:6">
      <c r="B212" s="76" t="s">
        <v>9584</v>
      </c>
      <c r="C212" s="76" t="s">
        <v>12241</v>
      </c>
      <c r="D212" s="77" t="s">
        <v>6740</v>
      </c>
      <c r="E212" s="78" t="s">
        <v>6714</v>
      </c>
      <c r="F212" s="79">
        <v>736.4</v>
      </c>
    </row>
    <row r="213" spans="2:6">
      <c r="B213" s="76" t="s">
        <v>9585</v>
      </c>
      <c r="C213" s="76" t="s">
        <v>12242</v>
      </c>
      <c r="D213" s="77" t="s">
        <v>6741</v>
      </c>
      <c r="E213" s="78" t="s">
        <v>6714</v>
      </c>
      <c r="F213" s="79">
        <v>676.4</v>
      </c>
    </row>
    <row r="214" spans="2:6">
      <c r="B214" s="76" t="s">
        <v>9586</v>
      </c>
      <c r="C214" s="76" t="s">
        <v>12243</v>
      </c>
      <c r="D214" s="77" t="s">
        <v>6742</v>
      </c>
      <c r="E214" s="78" t="s">
        <v>6714</v>
      </c>
      <c r="F214" s="79">
        <v>40.03</v>
      </c>
    </row>
    <row r="215" spans="2:6">
      <c r="B215" s="76" t="s">
        <v>9587</v>
      </c>
      <c r="C215" s="76" t="s">
        <v>12244</v>
      </c>
      <c r="D215" s="77" t="s">
        <v>6743</v>
      </c>
      <c r="E215" s="78" t="s">
        <v>6714</v>
      </c>
      <c r="F215" s="79">
        <v>39.69</v>
      </c>
    </row>
    <row r="216" spans="2:6">
      <c r="B216" s="76" t="s">
        <v>9588</v>
      </c>
      <c r="C216" s="76" t="s">
        <v>12245</v>
      </c>
      <c r="D216" s="77" t="s">
        <v>6744</v>
      </c>
      <c r="E216" s="78" t="s">
        <v>6714</v>
      </c>
      <c r="F216" s="79">
        <v>26.16</v>
      </c>
    </row>
    <row r="217" spans="2:6">
      <c r="B217" s="76" t="s">
        <v>9589</v>
      </c>
      <c r="C217" s="76" t="s">
        <v>12246</v>
      </c>
      <c r="D217" s="77" t="s">
        <v>6745</v>
      </c>
      <c r="E217" s="78" t="s">
        <v>6714</v>
      </c>
      <c r="F217" s="79">
        <v>143.26</v>
      </c>
    </row>
    <row r="218" spans="2:6">
      <c r="B218" s="76" t="s">
        <v>9590</v>
      </c>
      <c r="C218" s="76" t="s">
        <v>12247</v>
      </c>
      <c r="D218" s="77" t="s">
        <v>6746</v>
      </c>
      <c r="E218" s="78" t="s">
        <v>6714</v>
      </c>
      <c r="F218" s="79">
        <v>35.950000000000003</v>
      </c>
    </row>
    <row r="219" spans="2:6">
      <c r="B219" s="76" t="s">
        <v>9591</v>
      </c>
      <c r="C219" s="76" t="s">
        <v>12248</v>
      </c>
      <c r="D219" s="77" t="s">
        <v>6747</v>
      </c>
      <c r="E219" s="78" t="s">
        <v>6714</v>
      </c>
      <c r="F219" s="79">
        <v>48.26</v>
      </c>
    </row>
    <row r="220" spans="2:6">
      <c r="B220" s="76" t="s">
        <v>9592</v>
      </c>
      <c r="C220" s="76" t="s">
        <v>12249</v>
      </c>
      <c r="D220" s="77" t="s">
        <v>6748</v>
      </c>
      <c r="E220" s="78" t="s">
        <v>6714</v>
      </c>
      <c r="F220" s="79">
        <v>143.41</v>
      </c>
    </row>
    <row r="221" spans="2:6">
      <c r="B221" s="76" t="s">
        <v>9593</v>
      </c>
      <c r="C221" s="76" t="s">
        <v>12250</v>
      </c>
      <c r="D221" s="77" t="s">
        <v>6749</v>
      </c>
      <c r="E221" s="78" t="s">
        <v>6714</v>
      </c>
      <c r="F221" s="79">
        <v>196.25</v>
      </c>
    </row>
    <row r="222" spans="2:6">
      <c r="B222" s="76" t="s">
        <v>9594</v>
      </c>
      <c r="C222" s="76" t="s">
        <v>12251</v>
      </c>
      <c r="D222" s="77" t="s">
        <v>6750</v>
      </c>
      <c r="E222" s="78" t="s">
        <v>6714</v>
      </c>
      <c r="F222" s="79">
        <v>50.9</v>
      </c>
    </row>
    <row r="223" spans="2:6">
      <c r="B223" s="76" t="s">
        <v>9595</v>
      </c>
      <c r="C223" s="76" t="s">
        <v>12252</v>
      </c>
      <c r="D223" s="77" t="s">
        <v>6751</v>
      </c>
      <c r="E223" s="78" t="s">
        <v>6714</v>
      </c>
      <c r="F223" s="79">
        <v>56.1</v>
      </c>
    </row>
    <row r="224" spans="2:6">
      <c r="B224" s="76" t="s">
        <v>9596</v>
      </c>
      <c r="C224" s="76" t="s">
        <v>12253</v>
      </c>
      <c r="D224" s="77" t="s">
        <v>6752</v>
      </c>
      <c r="E224" s="78" t="s">
        <v>6714</v>
      </c>
      <c r="F224" s="79">
        <v>46.13</v>
      </c>
    </row>
    <row r="225" spans="2:6">
      <c r="B225" s="76" t="s">
        <v>9597</v>
      </c>
      <c r="C225" s="76" t="s">
        <v>12254</v>
      </c>
      <c r="D225" s="77" t="s">
        <v>6753</v>
      </c>
      <c r="E225" s="78" t="s">
        <v>6714</v>
      </c>
      <c r="F225" s="79">
        <v>35.950000000000003</v>
      </c>
    </row>
    <row r="226" spans="2:6" ht="27">
      <c r="B226" s="76" t="s">
        <v>9598</v>
      </c>
      <c r="C226" s="76" t="s">
        <v>12255</v>
      </c>
      <c r="D226" s="77" t="s">
        <v>6754</v>
      </c>
      <c r="E226" s="78" t="s">
        <v>6714</v>
      </c>
      <c r="F226" s="79">
        <v>157.77000000000001</v>
      </c>
    </row>
    <row r="227" spans="2:6">
      <c r="B227" s="76" t="s">
        <v>9599</v>
      </c>
      <c r="C227" s="76" t="s">
        <v>12256</v>
      </c>
      <c r="D227" s="77" t="s">
        <v>6755</v>
      </c>
      <c r="E227" s="78" t="s">
        <v>6714</v>
      </c>
      <c r="F227" s="79">
        <v>57.11</v>
      </c>
    </row>
    <row r="228" spans="2:6">
      <c r="B228" s="76" t="s">
        <v>9600</v>
      </c>
      <c r="C228" s="76" t="s">
        <v>12257</v>
      </c>
      <c r="D228" s="77" t="s">
        <v>6756</v>
      </c>
      <c r="E228" s="78" t="s">
        <v>6714</v>
      </c>
      <c r="F228" s="79">
        <v>43.36</v>
      </c>
    </row>
    <row r="229" spans="2:6">
      <c r="B229" s="76" t="s">
        <v>9601</v>
      </c>
      <c r="C229" s="76" t="s">
        <v>12258</v>
      </c>
      <c r="D229" s="77" t="s">
        <v>6757</v>
      </c>
      <c r="E229" s="78" t="s">
        <v>6714</v>
      </c>
      <c r="F229" s="79">
        <v>60.4</v>
      </c>
    </row>
    <row r="230" spans="2:6">
      <c r="B230" s="76" t="s">
        <v>9602</v>
      </c>
      <c r="C230" s="76" t="s">
        <v>12259</v>
      </c>
      <c r="D230" s="77" t="s">
        <v>6758</v>
      </c>
      <c r="E230" s="78" t="s">
        <v>6714</v>
      </c>
      <c r="F230" s="79">
        <v>49.54</v>
      </c>
    </row>
    <row r="231" spans="2:6">
      <c r="B231" s="76" t="s">
        <v>9603</v>
      </c>
      <c r="C231" s="76" t="s">
        <v>12260</v>
      </c>
      <c r="D231" s="77" t="s">
        <v>6759</v>
      </c>
      <c r="E231" s="78" t="s">
        <v>6714</v>
      </c>
      <c r="F231" s="79">
        <v>58.82</v>
      </c>
    </row>
    <row r="232" spans="2:6">
      <c r="B232" s="76">
        <v>303</v>
      </c>
      <c r="C232" s="76" t="s">
        <v>6709</v>
      </c>
      <c r="D232" s="77" t="s">
        <v>6760</v>
      </c>
      <c r="E232" s="78" t="s">
        <v>6723</v>
      </c>
      <c r="F232" s="79"/>
    </row>
    <row r="233" spans="2:6" ht="38.25">
      <c r="B233" s="71" t="s">
        <v>9604</v>
      </c>
      <c r="C233" s="72" t="s">
        <v>12261</v>
      </c>
      <c r="D233" s="73" t="s">
        <v>6761</v>
      </c>
      <c r="E233" s="74" t="s">
        <v>6403</v>
      </c>
      <c r="F233" s="80">
        <v>114.33</v>
      </c>
    </row>
    <row r="234" spans="2:6" ht="40.5">
      <c r="B234" s="76" t="s">
        <v>9605</v>
      </c>
      <c r="C234" s="76" t="s">
        <v>12262</v>
      </c>
      <c r="D234" s="77" t="s">
        <v>6762</v>
      </c>
      <c r="E234" s="78" t="s">
        <v>6403</v>
      </c>
      <c r="F234" s="79">
        <v>136.94</v>
      </c>
    </row>
    <row r="235" spans="2:6" ht="40.5">
      <c r="B235" s="76" t="s">
        <v>9606</v>
      </c>
      <c r="C235" s="76" t="s">
        <v>12263</v>
      </c>
      <c r="D235" s="77" t="s">
        <v>6763</v>
      </c>
      <c r="E235" s="78" t="s">
        <v>6403</v>
      </c>
      <c r="F235" s="79">
        <v>91.52</v>
      </c>
    </row>
    <row r="236" spans="2:6" ht="40.5">
      <c r="B236" s="76" t="s">
        <v>9607</v>
      </c>
      <c r="C236" s="76" t="s">
        <v>12264</v>
      </c>
      <c r="D236" s="77" t="s">
        <v>6764</v>
      </c>
      <c r="E236" s="78" t="s">
        <v>6403</v>
      </c>
      <c r="F236" s="79">
        <v>75.39</v>
      </c>
    </row>
    <row r="237" spans="2:6" ht="40.5">
      <c r="B237" s="76" t="s">
        <v>9608</v>
      </c>
      <c r="C237" s="76" t="s">
        <v>12265</v>
      </c>
      <c r="D237" s="77" t="s">
        <v>6765</v>
      </c>
      <c r="E237" s="78" t="s">
        <v>6403</v>
      </c>
      <c r="F237" s="79">
        <v>98.51</v>
      </c>
    </row>
    <row r="238" spans="2:6" ht="40.5">
      <c r="B238" s="76" t="s">
        <v>9609</v>
      </c>
      <c r="C238" s="76" t="s">
        <v>12266</v>
      </c>
      <c r="D238" s="77" t="s">
        <v>6766</v>
      </c>
      <c r="E238" s="78" t="s">
        <v>6403</v>
      </c>
      <c r="F238" s="79">
        <v>52.07</v>
      </c>
    </row>
    <row r="239" spans="2:6" ht="40.5">
      <c r="B239" s="76" t="s">
        <v>9610</v>
      </c>
      <c r="C239" s="76" t="s">
        <v>12267</v>
      </c>
      <c r="D239" s="77" t="s">
        <v>6767</v>
      </c>
      <c r="E239" s="78" t="s">
        <v>6403</v>
      </c>
      <c r="F239" s="79">
        <v>74.260000000000005</v>
      </c>
    </row>
    <row r="240" spans="2:6" ht="40.5">
      <c r="B240" s="76" t="s">
        <v>9611</v>
      </c>
      <c r="C240" s="76" t="s">
        <v>12268</v>
      </c>
      <c r="D240" s="77" t="s">
        <v>6768</v>
      </c>
      <c r="E240" s="78" t="s">
        <v>6403</v>
      </c>
      <c r="F240" s="79">
        <v>96.87</v>
      </c>
    </row>
    <row r="241" spans="2:6" ht="54">
      <c r="B241" s="76" t="s">
        <v>9612</v>
      </c>
      <c r="C241" s="76" t="s">
        <v>12269</v>
      </c>
      <c r="D241" s="77" t="s">
        <v>6769</v>
      </c>
      <c r="E241" s="78" t="s">
        <v>6403</v>
      </c>
      <c r="F241" s="79">
        <v>51.45</v>
      </c>
    </row>
    <row r="242" spans="2:6">
      <c r="B242" s="76" t="s">
        <v>9613</v>
      </c>
      <c r="C242" s="76" t="s">
        <v>12270</v>
      </c>
      <c r="D242" s="77" t="s">
        <v>6770</v>
      </c>
      <c r="E242" s="78" t="s">
        <v>6403</v>
      </c>
      <c r="F242" s="79">
        <v>65.87</v>
      </c>
    </row>
    <row r="243" spans="2:6">
      <c r="B243" s="76" t="s">
        <v>9614</v>
      </c>
      <c r="C243" s="76" t="s">
        <v>12271</v>
      </c>
      <c r="D243" s="77" t="s">
        <v>6771</v>
      </c>
      <c r="E243" s="78" t="s">
        <v>6403</v>
      </c>
      <c r="F243" s="79">
        <v>92.2</v>
      </c>
    </row>
    <row r="244" spans="2:6">
      <c r="B244" s="76" t="s">
        <v>9615</v>
      </c>
      <c r="C244" s="76" t="s">
        <v>12272</v>
      </c>
      <c r="D244" s="77" t="s">
        <v>6772</v>
      </c>
      <c r="E244" s="78" t="s">
        <v>6403</v>
      </c>
      <c r="F244" s="79">
        <v>95.27</v>
      </c>
    </row>
    <row r="245" spans="2:6">
      <c r="B245" s="76" t="s">
        <v>9616</v>
      </c>
      <c r="C245" s="76" t="s">
        <v>12273</v>
      </c>
      <c r="D245" s="77" t="s">
        <v>6773</v>
      </c>
      <c r="E245" s="78" t="s">
        <v>6403</v>
      </c>
      <c r="F245" s="79">
        <v>460.41</v>
      </c>
    </row>
    <row r="246" spans="2:6" ht="27">
      <c r="B246" s="76" t="s">
        <v>9617</v>
      </c>
      <c r="C246" s="76" t="s">
        <v>12274</v>
      </c>
      <c r="D246" s="77" t="s">
        <v>6774</v>
      </c>
      <c r="E246" s="78" t="s">
        <v>6403</v>
      </c>
      <c r="F246" s="79">
        <v>40.450000000000003</v>
      </c>
    </row>
    <row r="247" spans="2:6" ht="27">
      <c r="B247" s="76" t="s">
        <v>9618</v>
      </c>
      <c r="C247" s="76" t="s">
        <v>12275</v>
      </c>
      <c r="D247" s="77" t="s">
        <v>6775</v>
      </c>
      <c r="E247" s="78" t="s">
        <v>6403</v>
      </c>
      <c r="F247" s="79">
        <v>38.64</v>
      </c>
    </row>
    <row r="248" spans="2:6" ht="27">
      <c r="B248" s="76" t="s">
        <v>9619</v>
      </c>
      <c r="C248" s="76" t="s">
        <v>12276</v>
      </c>
      <c r="D248" s="77" t="s">
        <v>6776</v>
      </c>
      <c r="E248" s="78" t="s">
        <v>6403</v>
      </c>
      <c r="F248" s="79">
        <v>47.9</v>
      </c>
    </row>
    <row r="249" spans="2:6" ht="27">
      <c r="B249" s="76" t="s">
        <v>9620</v>
      </c>
      <c r="C249" s="76" t="s">
        <v>12277</v>
      </c>
      <c r="D249" s="77" t="s">
        <v>6777</v>
      </c>
      <c r="E249" s="78" t="s">
        <v>6403</v>
      </c>
      <c r="F249" s="79">
        <v>46.54</v>
      </c>
    </row>
    <row r="250" spans="2:6" ht="27">
      <c r="B250" s="76" t="s">
        <v>9621</v>
      </c>
      <c r="C250" s="76" t="s">
        <v>12278</v>
      </c>
      <c r="D250" s="77" t="s">
        <v>6778</v>
      </c>
      <c r="E250" s="78" t="s">
        <v>6403</v>
      </c>
      <c r="F250" s="79">
        <v>34.19</v>
      </c>
    </row>
    <row r="251" spans="2:6" ht="27">
      <c r="B251" s="76" t="s">
        <v>9622</v>
      </c>
      <c r="C251" s="76" t="s">
        <v>12279</v>
      </c>
      <c r="D251" s="77" t="s">
        <v>6779</v>
      </c>
      <c r="E251" s="78" t="s">
        <v>6403</v>
      </c>
      <c r="F251" s="79">
        <v>32.94</v>
      </c>
    </row>
    <row r="252" spans="2:6" ht="27">
      <c r="B252" s="76" t="s">
        <v>9623</v>
      </c>
      <c r="C252" s="76" t="s">
        <v>12280</v>
      </c>
      <c r="D252" s="77" t="s">
        <v>6780</v>
      </c>
      <c r="E252" s="78" t="s">
        <v>6403</v>
      </c>
      <c r="F252" s="79">
        <v>47.61</v>
      </c>
    </row>
    <row r="253" spans="2:6" ht="27">
      <c r="B253" s="76" t="s">
        <v>9624</v>
      </c>
      <c r="C253" s="76" t="s">
        <v>12281</v>
      </c>
      <c r="D253" s="77" t="s">
        <v>6781</v>
      </c>
      <c r="E253" s="78" t="s">
        <v>6403</v>
      </c>
      <c r="F253" s="79">
        <v>74.75</v>
      </c>
    </row>
    <row r="254" spans="2:6" ht="27">
      <c r="B254" s="76" t="s">
        <v>9625</v>
      </c>
      <c r="C254" s="76" t="s">
        <v>12282</v>
      </c>
      <c r="D254" s="77" t="s">
        <v>6782</v>
      </c>
      <c r="E254" s="78" t="s">
        <v>6403</v>
      </c>
      <c r="F254" s="79">
        <v>94.09</v>
      </c>
    </row>
    <row r="255" spans="2:6" ht="27">
      <c r="B255" s="76" t="s">
        <v>9626</v>
      </c>
      <c r="C255" s="76" t="s">
        <v>12283</v>
      </c>
      <c r="D255" s="77" t="s">
        <v>6783</v>
      </c>
      <c r="E255" s="78" t="s">
        <v>6403</v>
      </c>
      <c r="F255" s="79">
        <v>39.31</v>
      </c>
    </row>
    <row r="256" spans="2:6" ht="27">
      <c r="B256" s="76" t="s">
        <v>9627</v>
      </c>
      <c r="C256" s="76" t="s">
        <v>12284</v>
      </c>
      <c r="D256" s="77" t="s">
        <v>6784</v>
      </c>
      <c r="E256" s="78" t="s">
        <v>6403</v>
      </c>
      <c r="F256" s="79">
        <v>45.69</v>
      </c>
    </row>
    <row r="257" spans="2:6" ht="27">
      <c r="B257" s="76" t="s">
        <v>9628</v>
      </c>
      <c r="C257" s="76" t="s">
        <v>12285</v>
      </c>
      <c r="D257" s="77" t="s">
        <v>6785</v>
      </c>
      <c r="E257" s="78" t="s">
        <v>6403</v>
      </c>
      <c r="F257" s="79">
        <v>30.01</v>
      </c>
    </row>
    <row r="258" spans="2:6" ht="27">
      <c r="B258" s="76" t="s">
        <v>9629</v>
      </c>
      <c r="C258" s="76" t="s">
        <v>12286</v>
      </c>
      <c r="D258" s="77" t="s">
        <v>6786</v>
      </c>
      <c r="E258" s="78" t="s">
        <v>6403</v>
      </c>
      <c r="F258" s="79">
        <v>79.59</v>
      </c>
    </row>
    <row r="259" spans="2:6" ht="27">
      <c r="B259" s="76" t="s">
        <v>9630</v>
      </c>
      <c r="C259" s="76" t="s">
        <v>12287</v>
      </c>
      <c r="D259" s="77" t="s">
        <v>6787</v>
      </c>
      <c r="E259" s="78" t="s">
        <v>6403</v>
      </c>
      <c r="F259" s="79">
        <v>146.16</v>
      </c>
    </row>
    <row r="260" spans="2:6" ht="27">
      <c r="B260" s="76" t="s">
        <v>9631</v>
      </c>
      <c r="C260" s="76" t="s">
        <v>12288</v>
      </c>
      <c r="D260" s="77" t="s">
        <v>6788</v>
      </c>
      <c r="E260" s="78" t="s">
        <v>6403</v>
      </c>
      <c r="F260" s="79">
        <v>48.27</v>
      </c>
    </row>
    <row r="261" spans="2:6" ht="27">
      <c r="B261" s="76" t="s">
        <v>9632</v>
      </c>
      <c r="C261" s="76" t="s">
        <v>12289</v>
      </c>
      <c r="D261" s="77" t="s">
        <v>6789</v>
      </c>
      <c r="E261" s="78" t="s">
        <v>6403</v>
      </c>
      <c r="F261" s="79">
        <v>51.9</v>
      </c>
    </row>
    <row r="262" spans="2:6" ht="27">
      <c r="B262" s="76" t="s">
        <v>9633</v>
      </c>
      <c r="C262" s="76" t="s">
        <v>12290</v>
      </c>
      <c r="D262" s="77" t="s">
        <v>6790</v>
      </c>
      <c r="E262" s="78" t="s">
        <v>6403</v>
      </c>
      <c r="F262" s="79">
        <v>49.89</v>
      </c>
    </row>
    <row r="263" spans="2:6" ht="27">
      <c r="B263" s="76" t="s">
        <v>9634</v>
      </c>
      <c r="C263" s="76" t="s">
        <v>12291</v>
      </c>
      <c r="D263" s="77" t="s">
        <v>6791</v>
      </c>
      <c r="E263" s="78" t="s">
        <v>6403</v>
      </c>
      <c r="F263" s="79">
        <v>88.71</v>
      </c>
    </row>
    <row r="264" spans="2:6" ht="27">
      <c r="B264" s="76" t="s">
        <v>9635</v>
      </c>
      <c r="C264" s="76" t="s">
        <v>12292</v>
      </c>
      <c r="D264" s="77" t="s">
        <v>6792</v>
      </c>
      <c r="E264" s="78" t="s">
        <v>6403</v>
      </c>
      <c r="F264" s="79">
        <v>84.96</v>
      </c>
    </row>
    <row r="265" spans="2:6" ht="27">
      <c r="B265" s="76" t="s">
        <v>9636</v>
      </c>
      <c r="C265" s="76" t="s">
        <v>12293</v>
      </c>
      <c r="D265" s="77" t="s">
        <v>6793</v>
      </c>
      <c r="E265" s="78" t="s">
        <v>6403</v>
      </c>
      <c r="F265" s="79">
        <v>38.04</v>
      </c>
    </row>
    <row r="266" spans="2:6" ht="27">
      <c r="B266" s="76" t="s">
        <v>9637</v>
      </c>
      <c r="C266" s="76" t="s">
        <v>12294</v>
      </c>
      <c r="D266" s="77" t="s">
        <v>6794</v>
      </c>
      <c r="E266" s="78" t="s">
        <v>6403</v>
      </c>
      <c r="F266" s="79">
        <v>42.26</v>
      </c>
    </row>
    <row r="267" spans="2:6" ht="27">
      <c r="B267" s="76" t="s">
        <v>9638</v>
      </c>
      <c r="C267" s="76" t="s">
        <v>12295</v>
      </c>
      <c r="D267" s="77" t="s">
        <v>6795</v>
      </c>
      <c r="E267" s="78" t="s">
        <v>6403</v>
      </c>
      <c r="F267" s="79">
        <v>42.5</v>
      </c>
    </row>
    <row r="268" spans="2:6" ht="27">
      <c r="B268" s="76" t="s">
        <v>9639</v>
      </c>
      <c r="C268" s="76" t="s">
        <v>12296</v>
      </c>
      <c r="D268" s="77" t="s">
        <v>6796</v>
      </c>
      <c r="E268" s="78" t="s">
        <v>6403</v>
      </c>
      <c r="F268" s="79">
        <v>49.22</v>
      </c>
    </row>
    <row r="269" spans="2:6" ht="27">
      <c r="B269" s="76" t="s">
        <v>9640</v>
      </c>
      <c r="C269" s="76" t="s">
        <v>12297</v>
      </c>
      <c r="D269" s="77" t="s">
        <v>6797</v>
      </c>
      <c r="E269" s="78" t="s">
        <v>6403</v>
      </c>
      <c r="F269" s="79">
        <v>50.67</v>
      </c>
    </row>
    <row r="270" spans="2:6" ht="27">
      <c r="B270" s="76" t="s">
        <v>9641</v>
      </c>
      <c r="C270" s="76" t="s">
        <v>12298</v>
      </c>
      <c r="D270" s="77" t="s">
        <v>6798</v>
      </c>
      <c r="E270" s="78" t="s">
        <v>6403</v>
      </c>
      <c r="F270" s="79">
        <v>34.86</v>
      </c>
    </row>
    <row r="271" spans="2:6" ht="27">
      <c r="B271" s="76" t="s">
        <v>9642</v>
      </c>
      <c r="C271" s="76" t="s">
        <v>12299</v>
      </c>
      <c r="D271" s="77" t="s">
        <v>6799</v>
      </c>
      <c r="E271" s="78" t="s">
        <v>6403</v>
      </c>
      <c r="F271" s="79">
        <v>34.130000000000003</v>
      </c>
    </row>
    <row r="272" spans="2:6" ht="27">
      <c r="B272" s="76" t="s">
        <v>9643</v>
      </c>
      <c r="C272" s="76" t="s">
        <v>12300</v>
      </c>
      <c r="D272" s="77" t="s">
        <v>6800</v>
      </c>
      <c r="E272" s="78" t="s">
        <v>6403</v>
      </c>
      <c r="F272" s="79">
        <v>795.57</v>
      </c>
    </row>
    <row r="273" spans="2:6" ht="27">
      <c r="B273" s="76" t="s">
        <v>9644</v>
      </c>
      <c r="C273" s="76" t="s">
        <v>12301</v>
      </c>
      <c r="D273" s="77" t="s">
        <v>6801</v>
      </c>
      <c r="E273" s="78" t="s">
        <v>6403</v>
      </c>
      <c r="F273" s="79">
        <v>772.04</v>
      </c>
    </row>
    <row r="274" spans="2:6" ht="40.5">
      <c r="B274" s="76" t="s">
        <v>9645</v>
      </c>
      <c r="C274" s="76" t="s">
        <v>12302</v>
      </c>
      <c r="D274" s="77" t="s">
        <v>6802</v>
      </c>
      <c r="E274" s="78" t="s">
        <v>6403</v>
      </c>
      <c r="F274" s="79">
        <v>84.45</v>
      </c>
    </row>
    <row r="275" spans="2:6" ht="54">
      <c r="B275" s="76" t="s">
        <v>9646</v>
      </c>
      <c r="C275" s="76" t="s">
        <v>12303</v>
      </c>
      <c r="D275" s="77" t="s">
        <v>6803</v>
      </c>
      <c r="E275" s="78" t="s">
        <v>6403</v>
      </c>
      <c r="F275" s="79">
        <v>73.709999999999994</v>
      </c>
    </row>
    <row r="276" spans="2:6" ht="54">
      <c r="B276" s="76" t="s">
        <v>9647</v>
      </c>
      <c r="C276" s="76" t="s">
        <v>12304</v>
      </c>
      <c r="D276" s="77" t="s">
        <v>6804</v>
      </c>
      <c r="E276" s="78" t="s">
        <v>6403</v>
      </c>
      <c r="F276" s="79">
        <v>95.19</v>
      </c>
    </row>
    <row r="277" spans="2:6">
      <c r="B277" s="76">
        <v>304</v>
      </c>
      <c r="C277" s="76" t="s">
        <v>6709</v>
      </c>
      <c r="D277" s="77" t="s">
        <v>6805</v>
      </c>
      <c r="E277" s="78" t="s">
        <v>6723</v>
      </c>
      <c r="F277" s="79"/>
    </row>
    <row r="278" spans="2:6" ht="25.5">
      <c r="B278" s="71" t="s">
        <v>9648</v>
      </c>
      <c r="C278" s="72" t="s">
        <v>12305</v>
      </c>
      <c r="D278" s="73" t="s">
        <v>6806</v>
      </c>
      <c r="E278" s="74" t="s">
        <v>6581</v>
      </c>
      <c r="F278" s="79">
        <v>241.64</v>
      </c>
    </row>
    <row r="279" spans="2:6">
      <c r="B279" s="76" t="s">
        <v>9649</v>
      </c>
      <c r="C279" s="76" t="s">
        <v>12306</v>
      </c>
      <c r="D279" s="77" t="s">
        <v>6807</v>
      </c>
      <c r="E279" s="78" t="s">
        <v>6581</v>
      </c>
      <c r="F279" s="79">
        <v>276.23</v>
      </c>
    </row>
    <row r="280" spans="2:6" ht="27">
      <c r="B280" s="76" t="s">
        <v>9650</v>
      </c>
      <c r="C280" s="76" t="s">
        <v>12307</v>
      </c>
      <c r="D280" s="77" t="s">
        <v>6808</v>
      </c>
      <c r="E280" s="78" t="s">
        <v>6581</v>
      </c>
      <c r="F280" s="79">
        <v>183.29</v>
      </c>
    </row>
    <row r="281" spans="2:6">
      <c r="B281" s="76" t="s">
        <v>9651</v>
      </c>
      <c r="C281" s="76" t="s">
        <v>12308</v>
      </c>
      <c r="D281" s="77" t="s">
        <v>6809</v>
      </c>
      <c r="E281" s="78" t="s">
        <v>6581</v>
      </c>
      <c r="F281" s="79">
        <v>185.62</v>
      </c>
    </row>
    <row r="282" spans="2:6" ht="27">
      <c r="B282" s="76" t="s">
        <v>9652</v>
      </c>
      <c r="C282" s="76" t="s">
        <v>12309</v>
      </c>
      <c r="D282" s="77" t="s">
        <v>6810</v>
      </c>
      <c r="E282" s="78" t="s">
        <v>6403</v>
      </c>
      <c r="F282" s="79">
        <v>7.99</v>
      </c>
    </row>
    <row r="283" spans="2:6">
      <c r="B283" s="76" t="s">
        <v>9653</v>
      </c>
      <c r="C283" s="76" t="s">
        <v>12310</v>
      </c>
      <c r="D283" s="77" t="s">
        <v>6811</v>
      </c>
      <c r="E283" s="78" t="s">
        <v>6812</v>
      </c>
      <c r="F283" s="79">
        <v>40.97</v>
      </c>
    </row>
    <row r="284" spans="2:6" ht="27">
      <c r="B284" s="76" t="s">
        <v>9654</v>
      </c>
      <c r="C284" s="76" t="s">
        <v>12311</v>
      </c>
      <c r="D284" s="77" t="s">
        <v>6813</v>
      </c>
      <c r="E284" s="78" t="s">
        <v>6403</v>
      </c>
      <c r="F284" s="79">
        <v>6.23</v>
      </c>
    </row>
    <row r="285" spans="2:6" ht="27">
      <c r="B285" s="76" t="s">
        <v>9655</v>
      </c>
      <c r="C285" s="76" t="s">
        <v>6709</v>
      </c>
      <c r="D285" s="77" t="s">
        <v>6814</v>
      </c>
      <c r="E285" s="78" t="s">
        <v>6815</v>
      </c>
      <c r="F285" s="79">
        <v>3.75</v>
      </c>
    </row>
    <row r="286" spans="2:6" ht="27">
      <c r="B286" s="76" t="s">
        <v>9656</v>
      </c>
      <c r="C286" s="76" t="s">
        <v>6709</v>
      </c>
      <c r="D286" s="77" t="s">
        <v>6816</v>
      </c>
      <c r="E286" s="78" t="s">
        <v>6817</v>
      </c>
      <c r="F286" s="79">
        <v>12</v>
      </c>
    </row>
    <row r="287" spans="2:6" ht="27">
      <c r="B287" s="76" t="s">
        <v>9657</v>
      </c>
      <c r="C287" s="76" t="s">
        <v>12312</v>
      </c>
      <c r="D287" s="77" t="s">
        <v>6818</v>
      </c>
      <c r="E287" s="78" t="s">
        <v>6403</v>
      </c>
      <c r="F287" s="79">
        <v>6.05</v>
      </c>
    </row>
    <row r="288" spans="2:6" ht="27">
      <c r="B288" s="76" t="s">
        <v>9658</v>
      </c>
      <c r="C288" s="76" t="s">
        <v>12313</v>
      </c>
      <c r="D288" s="77" t="s">
        <v>6819</v>
      </c>
      <c r="E288" s="78" t="s">
        <v>6403</v>
      </c>
      <c r="F288" s="79">
        <v>10.59</v>
      </c>
    </row>
    <row r="289" spans="2:6" ht="27">
      <c r="B289" s="76" t="s">
        <v>9659</v>
      </c>
      <c r="C289" s="76" t="s">
        <v>6709</v>
      </c>
      <c r="D289" s="77" t="s">
        <v>6820</v>
      </c>
      <c r="E289" s="78" t="s">
        <v>6581</v>
      </c>
      <c r="F289" s="79">
        <v>6.82</v>
      </c>
    </row>
    <row r="290" spans="2:6">
      <c r="B290" s="76" t="s">
        <v>9660</v>
      </c>
      <c r="C290" s="76" t="s">
        <v>12314</v>
      </c>
      <c r="D290" s="77" t="s">
        <v>6821</v>
      </c>
      <c r="E290" s="78" t="s">
        <v>6403</v>
      </c>
      <c r="F290" s="79">
        <v>4.3099999999999996</v>
      </c>
    </row>
    <row r="291" spans="2:6">
      <c r="B291" s="76" t="s">
        <v>9661</v>
      </c>
      <c r="C291" s="76" t="s">
        <v>12315</v>
      </c>
      <c r="D291" s="77" t="s">
        <v>6822</v>
      </c>
      <c r="E291" s="78" t="s">
        <v>6403</v>
      </c>
      <c r="F291" s="79">
        <v>6.15</v>
      </c>
    </row>
    <row r="292" spans="2:6">
      <c r="B292" s="76">
        <v>305</v>
      </c>
      <c r="C292" s="76" t="s">
        <v>6709</v>
      </c>
      <c r="D292" s="77" t="s">
        <v>6823</v>
      </c>
      <c r="E292" s="78" t="s">
        <v>6723</v>
      </c>
      <c r="F292" s="79"/>
    </row>
    <row r="293" spans="2:6">
      <c r="B293" s="71" t="s">
        <v>9662</v>
      </c>
      <c r="C293" s="72" t="s">
        <v>12316</v>
      </c>
      <c r="D293" s="73" t="s">
        <v>6824</v>
      </c>
      <c r="E293" s="74" t="s">
        <v>6714</v>
      </c>
      <c r="F293" s="79">
        <v>293.74</v>
      </c>
    </row>
    <row r="294" spans="2:6">
      <c r="B294" s="76" t="s">
        <v>9663</v>
      </c>
      <c r="C294" s="76" t="s">
        <v>12317</v>
      </c>
      <c r="D294" s="77" t="s">
        <v>6825</v>
      </c>
      <c r="E294" s="78" t="s">
        <v>6714</v>
      </c>
      <c r="F294" s="79">
        <v>2173.6</v>
      </c>
    </row>
    <row r="295" spans="2:6">
      <c r="B295" s="76" t="s">
        <v>9664</v>
      </c>
      <c r="C295" s="76" t="s">
        <v>12318</v>
      </c>
      <c r="D295" s="77" t="s">
        <v>6826</v>
      </c>
      <c r="E295" s="78" t="s">
        <v>6714</v>
      </c>
      <c r="F295" s="79">
        <v>57.41</v>
      </c>
    </row>
    <row r="296" spans="2:6">
      <c r="B296" s="76" t="s">
        <v>9665</v>
      </c>
      <c r="C296" s="76" t="s">
        <v>12319</v>
      </c>
      <c r="D296" s="77" t="s">
        <v>6827</v>
      </c>
      <c r="E296" s="78" t="s">
        <v>6714</v>
      </c>
      <c r="F296" s="79">
        <v>126.53</v>
      </c>
    </row>
    <row r="297" spans="2:6">
      <c r="B297" s="76" t="s">
        <v>9666</v>
      </c>
      <c r="C297" s="76" t="s">
        <v>12320</v>
      </c>
      <c r="D297" s="77" t="s">
        <v>6828</v>
      </c>
      <c r="E297" s="78" t="s">
        <v>6714</v>
      </c>
      <c r="F297" s="79">
        <v>99.43</v>
      </c>
    </row>
    <row r="298" spans="2:6">
      <c r="B298" s="76" t="s">
        <v>9667</v>
      </c>
      <c r="C298" s="76" t="s">
        <v>12321</v>
      </c>
      <c r="D298" s="77" t="s">
        <v>6829</v>
      </c>
      <c r="E298" s="78" t="s">
        <v>6714</v>
      </c>
      <c r="F298" s="79">
        <v>34.54</v>
      </c>
    </row>
    <row r="299" spans="2:6">
      <c r="B299" s="76" t="s">
        <v>9668</v>
      </c>
      <c r="C299" s="76" t="s">
        <v>12322</v>
      </c>
      <c r="D299" s="77" t="s">
        <v>6830</v>
      </c>
      <c r="E299" s="78" t="s">
        <v>6714</v>
      </c>
      <c r="F299" s="79">
        <v>199</v>
      </c>
    </row>
    <row r="300" spans="2:6">
      <c r="B300" s="76" t="s">
        <v>9669</v>
      </c>
      <c r="C300" s="76" t="s">
        <v>12323</v>
      </c>
      <c r="D300" s="77" t="s">
        <v>6831</v>
      </c>
      <c r="E300" s="78" t="s">
        <v>6714</v>
      </c>
      <c r="F300" s="79">
        <v>44.18</v>
      </c>
    </row>
    <row r="301" spans="2:6">
      <c r="B301" s="76" t="s">
        <v>9670</v>
      </c>
      <c r="C301" s="76" t="s">
        <v>12324</v>
      </c>
      <c r="D301" s="77" t="s">
        <v>6832</v>
      </c>
      <c r="E301" s="78" t="s">
        <v>6714</v>
      </c>
      <c r="F301" s="79">
        <v>444.36</v>
      </c>
    </row>
    <row r="302" spans="2:6">
      <c r="B302" s="76" t="s">
        <v>9671</v>
      </c>
      <c r="C302" s="76" t="s">
        <v>12325</v>
      </c>
      <c r="D302" s="77" t="s">
        <v>6833</v>
      </c>
      <c r="E302" s="78" t="s">
        <v>6714</v>
      </c>
      <c r="F302" s="79">
        <v>351.36</v>
      </c>
    </row>
    <row r="303" spans="2:6">
      <c r="B303" s="76" t="s">
        <v>9672</v>
      </c>
      <c r="C303" s="76" t="s">
        <v>12326</v>
      </c>
      <c r="D303" s="77" t="s">
        <v>6834</v>
      </c>
      <c r="E303" s="78" t="s">
        <v>6714</v>
      </c>
      <c r="F303" s="79">
        <v>92.67</v>
      </c>
    </row>
    <row r="304" spans="2:6">
      <c r="B304" s="76" t="s">
        <v>9673</v>
      </c>
      <c r="C304" s="76" t="s">
        <v>12327</v>
      </c>
      <c r="D304" s="77" t="s">
        <v>6835</v>
      </c>
      <c r="E304" s="78" t="s">
        <v>6714</v>
      </c>
      <c r="F304" s="79">
        <v>92.67</v>
      </c>
    </row>
    <row r="305" spans="2:6">
      <c r="B305" s="76" t="s">
        <v>9674</v>
      </c>
      <c r="C305" s="76" t="s">
        <v>12328</v>
      </c>
      <c r="D305" s="77" t="s">
        <v>6836</v>
      </c>
      <c r="E305" s="78" t="s">
        <v>6714</v>
      </c>
      <c r="F305" s="79">
        <v>309.72000000000003</v>
      </c>
    </row>
    <row r="306" spans="2:6">
      <c r="B306" s="76" t="s">
        <v>9675</v>
      </c>
      <c r="C306" s="76" t="s">
        <v>12329</v>
      </c>
      <c r="D306" s="77" t="s">
        <v>6837</v>
      </c>
      <c r="E306" s="78" t="s">
        <v>6714</v>
      </c>
      <c r="F306" s="79">
        <v>25.65</v>
      </c>
    </row>
    <row r="307" spans="2:6">
      <c r="B307" s="76" t="s">
        <v>9676</v>
      </c>
      <c r="C307" s="76" t="s">
        <v>12330</v>
      </c>
      <c r="D307" s="77" t="s">
        <v>6838</v>
      </c>
      <c r="E307" s="78" t="s">
        <v>6714</v>
      </c>
      <c r="F307" s="79">
        <v>914.54</v>
      </c>
    </row>
    <row r="308" spans="2:6">
      <c r="B308" s="76" t="s">
        <v>9677</v>
      </c>
      <c r="C308" s="76" t="s">
        <v>12331</v>
      </c>
      <c r="D308" s="77" t="s">
        <v>6839</v>
      </c>
      <c r="E308" s="78" t="s">
        <v>6714</v>
      </c>
      <c r="F308" s="79">
        <v>1538.54</v>
      </c>
    </row>
    <row r="309" spans="2:6">
      <c r="B309" s="76" t="s">
        <v>9678</v>
      </c>
      <c r="C309" s="76" t="s">
        <v>12332</v>
      </c>
      <c r="D309" s="77" t="s">
        <v>6840</v>
      </c>
      <c r="E309" s="78" t="s">
        <v>6714</v>
      </c>
      <c r="F309" s="79">
        <v>1303.54</v>
      </c>
    </row>
    <row r="310" spans="2:6">
      <c r="B310" s="76" t="s">
        <v>9679</v>
      </c>
      <c r="C310" s="76" t="s">
        <v>12333</v>
      </c>
      <c r="D310" s="77" t="s">
        <v>6841</v>
      </c>
      <c r="E310" s="78" t="s">
        <v>6714</v>
      </c>
      <c r="F310" s="79">
        <v>602.54</v>
      </c>
    </row>
    <row r="311" spans="2:6">
      <c r="B311" s="76" t="s">
        <v>9680</v>
      </c>
      <c r="C311" s="76" t="s">
        <v>12334</v>
      </c>
      <c r="D311" s="77" t="s">
        <v>6842</v>
      </c>
      <c r="E311" s="78" t="s">
        <v>6714</v>
      </c>
      <c r="F311" s="79">
        <v>2222.56</v>
      </c>
    </row>
    <row r="312" spans="2:6">
      <c r="B312" s="76" t="s">
        <v>9681</v>
      </c>
      <c r="C312" s="76" t="s">
        <v>12335</v>
      </c>
      <c r="D312" s="77" t="s">
        <v>6843</v>
      </c>
      <c r="E312" s="78" t="s">
        <v>6714</v>
      </c>
      <c r="F312" s="79">
        <v>4802.1099999999997</v>
      </c>
    </row>
    <row r="313" spans="2:6">
      <c r="B313" s="76" t="s">
        <v>9682</v>
      </c>
      <c r="C313" s="76" t="s">
        <v>12336</v>
      </c>
      <c r="D313" s="77" t="s">
        <v>6844</v>
      </c>
      <c r="E313" s="78" t="s">
        <v>6714</v>
      </c>
      <c r="F313" s="79">
        <v>762.54</v>
      </c>
    </row>
    <row r="314" spans="2:6">
      <c r="B314" s="76" t="s">
        <v>9683</v>
      </c>
      <c r="C314" s="76" t="s">
        <v>12337</v>
      </c>
      <c r="D314" s="77" t="s">
        <v>6845</v>
      </c>
      <c r="E314" s="78" t="s">
        <v>6714</v>
      </c>
      <c r="F314" s="79">
        <v>95.5</v>
      </c>
    </row>
    <row r="315" spans="2:6">
      <c r="B315" s="76" t="s">
        <v>9684</v>
      </c>
      <c r="C315" s="76" t="s">
        <v>12338</v>
      </c>
      <c r="D315" s="77" t="s">
        <v>6846</v>
      </c>
      <c r="E315" s="78" t="s">
        <v>6714</v>
      </c>
      <c r="F315" s="79">
        <v>160.82</v>
      </c>
    </row>
    <row r="316" spans="2:6">
      <c r="B316" s="76" t="s">
        <v>9685</v>
      </c>
      <c r="C316" s="76" t="s">
        <v>12339</v>
      </c>
      <c r="D316" s="77" t="s">
        <v>6847</v>
      </c>
      <c r="E316" s="78" t="s">
        <v>6714</v>
      </c>
      <c r="F316" s="79">
        <v>136.49</v>
      </c>
    </row>
    <row r="317" spans="2:6">
      <c r="B317" s="76" t="s">
        <v>9686</v>
      </c>
      <c r="C317" s="76" t="s">
        <v>12340</v>
      </c>
      <c r="D317" s="77" t="s">
        <v>6848</v>
      </c>
      <c r="E317" s="78" t="s">
        <v>6714</v>
      </c>
      <c r="F317" s="79">
        <v>50.5</v>
      </c>
    </row>
    <row r="318" spans="2:6">
      <c r="B318" s="76" t="s">
        <v>9687</v>
      </c>
      <c r="C318" s="76" t="s">
        <v>12341</v>
      </c>
      <c r="D318" s="77" t="s">
        <v>6849</v>
      </c>
      <c r="E318" s="78" t="s">
        <v>6714</v>
      </c>
      <c r="F318" s="79">
        <v>269.52</v>
      </c>
    </row>
    <row r="319" spans="2:6">
      <c r="B319" s="76" t="s">
        <v>9688</v>
      </c>
      <c r="C319" s="76" t="s">
        <v>12342</v>
      </c>
      <c r="D319" s="77" t="s">
        <v>6850</v>
      </c>
      <c r="E319" s="78" t="s">
        <v>6714</v>
      </c>
      <c r="F319" s="79">
        <v>286.95</v>
      </c>
    </row>
    <row r="320" spans="2:6">
      <c r="B320" s="76" t="s">
        <v>9689</v>
      </c>
      <c r="C320" s="76" t="s">
        <v>12343</v>
      </c>
      <c r="D320" s="77" t="s">
        <v>6851</v>
      </c>
      <c r="E320" s="78" t="s">
        <v>6714</v>
      </c>
      <c r="F320" s="79">
        <v>65.5</v>
      </c>
    </row>
    <row r="321" spans="2:6">
      <c r="B321" s="76" t="s">
        <v>9690</v>
      </c>
      <c r="C321" s="76" t="s">
        <v>12344</v>
      </c>
      <c r="D321" s="77" t="s">
        <v>6852</v>
      </c>
      <c r="E321" s="78" t="s">
        <v>6714</v>
      </c>
      <c r="F321" s="79">
        <v>53.69</v>
      </c>
    </row>
    <row r="322" spans="2:6">
      <c r="B322" s="76" t="s">
        <v>9691</v>
      </c>
      <c r="C322" s="76" t="s">
        <v>12345</v>
      </c>
      <c r="D322" s="77" t="s">
        <v>6853</v>
      </c>
      <c r="E322" s="78" t="s">
        <v>6714</v>
      </c>
      <c r="F322" s="79">
        <v>107.67</v>
      </c>
    </row>
    <row r="323" spans="2:6">
      <c r="B323" s="76" t="s">
        <v>9692</v>
      </c>
      <c r="C323" s="76" t="s">
        <v>12346</v>
      </c>
      <c r="D323" s="77" t="s">
        <v>6854</v>
      </c>
      <c r="E323" s="78" t="s">
        <v>6714</v>
      </c>
      <c r="F323" s="79">
        <v>96.44</v>
      </c>
    </row>
    <row r="324" spans="2:6">
      <c r="B324" s="76" t="s">
        <v>9693</v>
      </c>
      <c r="C324" s="76" t="s">
        <v>12347</v>
      </c>
      <c r="D324" s="77" t="s">
        <v>6855</v>
      </c>
      <c r="E324" s="78" t="s">
        <v>6714</v>
      </c>
      <c r="F324" s="79">
        <v>41.13</v>
      </c>
    </row>
    <row r="325" spans="2:6">
      <c r="B325" s="76" t="s">
        <v>9694</v>
      </c>
      <c r="C325" s="76" t="s">
        <v>12348</v>
      </c>
      <c r="D325" s="77" t="s">
        <v>6856</v>
      </c>
      <c r="E325" s="78" t="s">
        <v>6714</v>
      </c>
      <c r="F325" s="79">
        <v>146.51</v>
      </c>
    </row>
    <row r="326" spans="2:6">
      <c r="B326" s="76" t="s">
        <v>9695</v>
      </c>
      <c r="C326" s="76" t="s">
        <v>12349</v>
      </c>
      <c r="D326" s="77" t="s">
        <v>6857</v>
      </c>
      <c r="E326" s="78" t="s">
        <v>6714</v>
      </c>
      <c r="F326" s="79">
        <v>229.38</v>
      </c>
    </row>
    <row r="327" spans="2:6">
      <c r="B327" s="76" t="s">
        <v>9696</v>
      </c>
      <c r="C327" s="76" t="s">
        <v>12350</v>
      </c>
      <c r="D327" s="77" t="s">
        <v>6858</v>
      </c>
      <c r="E327" s="78" t="s">
        <v>6714</v>
      </c>
      <c r="F327" s="79">
        <v>43.93</v>
      </c>
    </row>
    <row r="328" spans="2:6">
      <c r="B328" s="76" t="s">
        <v>9697</v>
      </c>
      <c r="C328" s="76" t="s">
        <v>12351</v>
      </c>
      <c r="D328" s="77" t="s">
        <v>6859</v>
      </c>
      <c r="E328" s="78" t="s">
        <v>6714</v>
      </c>
      <c r="F328" s="79">
        <v>212.56</v>
      </c>
    </row>
    <row r="329" spans="2:6">
      <c r="B329" s="76" t="s">
        <v>9698</v>
      </c>
      <c r="C329" s="76" t="s">
        <v>12352</v>
      </c>
      <c r="D329" s="77" t="s">
        <v>6860</v>
      </c>
      <c r="E329" s="78" t="s">
        <v>6714</v>
      </c>
      <c r="F329" s="79">
        <v>157.56</v>
      </c>
    </row>
    <row r="330" spans="2:6">
      <c r="B330" s="76">
        <v>306</v>
      </c>
      <c r="C330" s="76" t="s">
        <v>6709</v>
      </c>
      <c r="D330" s="77" t="s">
        <v>6861</v>
      </c>
      <c r="E330" s="78" t="s">
        <v>6723</v>
      </c>
      <c r="F330" s="79"/>
    </row>
    <row r="331" spans="2:6" ht="25.5">
      <c r="B331" s="71" t="s">
        <v>9699</v>
      </c>
      <c r="C331" s="72" t="s">
        <v>12353</v>
      </c>
      <c r="D331" s="73" t="s">
        <v>6862</v>
      </c>
      <c r="E331" s="74" t="s">
        <v>6863</v>
      </c>
      <c r="F331" s="79">
        <v>9.15</v>
      </c>
    </row>
    <row r="332" spans="2:6" ht="27">
      <c r="B332" s="76" t="s">
        <v>9700</v>
      </c>
      <c r="C332" s="76" t="s">
        <v>12354</v>
      </c>
      <c r="D332" s="77" t="s">
        <v>6864</v>
      </c>
      <c r="E332" s="78" t="s">
        <v>6863</v>
      </c>
      <c r="F332" s="79">
        <v>8.6300000000000008</v>
      </c>
    </row>
    <row r="333" spans="2:6">
      <c r="B333" s="76" t="s">
        <v>9701</v>
      </c>
      <c r="C333" s="76" t="s">
        <v>12355</v>
      </c>
      <c r="D333" s="77" t="s">
        <v>6865</v>
      </c>
      <c r="E333" s="78" t="s">
        <v>6863</v>
      </c>
      <c r="F333" s="79">
        <v>6.83</v>
      </c>
    </row>
    <row r="334" spans="2:6">
      <c r="B334" s="76" t="s">
        <v>9702</v>
      </c>
      <c r="C334" s="76" t="s">
        <v>12356</v>
      </c>
      <c r="D334" s="77" t="s">
        <v>6866</v>
      </c>
      <c r="E334" s="78" t="s">
        <v>6863</v>
      </c>
      <c r="F334" s="79">
        <v>7.41</v>
      </c>
    </row>
    <row r="335" spans="2:6">
      <c r="B335" s="76" t="s">
        <v>9703</v>
      </c>
      <c r="C335" s="76" t="s">
        <v>12357</v>
      </c>
      <c r="D335" s="77" t="s">
        <v>6867</v>
      </c>
      <c r="E335" s="78" t="s">
        <v>6863</v>
      </c>
      <c r="F335" s="79">
        <v>7.3</v>
      </c>
    </row>
    <row r="336" spans="2:6">
      <c r="B336" s="76" t="s">
        <v>9704</v>
      </c>
      <c r="C336" s="76" t="s">
        <v>12358</v>
      </c>
      <c r="D336" s="77" t="s">
        <v>6868</v>
      </c>
      <c r="E336" s="78" t="s">
        <v>6863</v>
      </c>
      <c r="F336" s="79">
        <v>7.22</v>
      </c>
    </row>
    <row r="337" spans="2:6">
      <c r="B337" s="76">
        <v>307</v>
      </c>
      <c r="C337" s="76" t="s">
        <v>6709</v>
      </c>
      <c r="D337" s="77" t="s">
        <v>22437</v>
      </c>
      <c r="E337" s="78" t="s">
        <v>6723</v>
      </c>
      <c r="F337" s="79"/>
    </row>
    <row r="338" spans="2:6" ht="25.5">
      <c r="B338" s="71" t="s">
        <v>22438</v>
      </c>
      <c r="C338" s="72" t="s">
        <v>6709</v>
      </c>
      <c r="D338" s="73" t="s">
        <v>22439</v>
      </c>
      <c r="E338" s="74" t="s">
        <v>26</v>
      </c>
      <c r="F338" s="79">
        <v>28.54</v>
      </c>
    </row>
    <row r="339" spans="2:6" ht="27">
      <c r="B339" s="76" t="s">
        <v>22440</v>
      </c>
      <c r="C339" s="76" t="s">
        <v>6709</v>
      </c>
      <c r="D339" s="77" t="s">
        <v>22441</v>
      </c>
      <c r="E339" s="78" t="s">
        <v>26</v>
      </c>
      <c r="F339" s="79">
        <v>19.02</v>
      </c>
    </row>
    <row r="340" spans="2:6">
      <c r="B340" s="76" t="s">
        <v>22442</v>
      </c>
      <c r="C340" s="76" t="s">
        <v>22443</v>
      </c>
      <c r="D340" s="77" t="s">
        <v>22444</v>
      </c>
      <c r="E340" s="78" t="s">
        <v>26</v>
      </c>
      <c r="F340" s="79">
        <v>19.89</v>
      </c>
    </row>
    <row r="341" spans="2:6">
      <c r="B341" s="76" t="s">
        <v>22445</v>
      </c>
      <c r="C341" s="76" t="s">
        <v>22446</v>
      </c>
      <c r="D341" s="77" t="s">
        <v>22447</v>
      </c>
      <c r="E341" s="78" t="s">
        <v>26</v>
      </c>
      <c r="F341" s="79">
        <v>366.55</v>
      </c>
    </row>
    <row r="342" spans="2:6">
      <c r="B342" s="76" t="s">
        <v>22448</v>
      </c>
      <c r="C342" s="76" t="s">
        <v>22449</v>
      </c>
      <c r="D342" s="77" t="s">
        <v>22450</v>
      </c>
      <c r="E342" s="78" t="s">
        <v>26</v>
      </c>
      <c r="F342" s="79">
        <v>325.89999999999998</v>
      </c>
    </row>
    <row r="343" spans="2:6">
      <c r="B343" s="76" t="s">
        <v>22451</v>
      </c>
      <c r="C343" s="76" t="s">
        <v>6709</v>
      </c>
      <c r="D343" s="77" t="s">
        <v>22452</v>
      </c>
      <c r="E343" s="78" t="s">
        <v>26</v>
      </c>
      <c r="F343" s="79">
        <v>407.99</v>
      </c>
    </row>
    <row r="344" spans="2:6">
      <c r="B344" s="76" t="s">
        <v>22453</v>
      </c>
      <c r="C344" s="76" t="s">
        <v>22454</v>
      </c>
      <c r="D344" s="77" t="s">
        <v>22455</v>
      </c>
      <c r="E344" s="78" t="s">
        <v>26</v>
      </c>
      <c r="F344" s="79">
        <v>324.41000000000003</v>
      </c>
    </row>
    <row r="345" spans="2:6">
      <c r="B345" s="76" t="s">
        <v>22456</v>
      </c>
      <c r="C345" s="76" t="s">
        <v>22457</v>
      </c>
      <c r="D345" s="77" t="s">
        <v>22458</v>
      </c>
      <c r="E345" s="78" t="s">
        <v>26</v>
      </c>
      <c r="F345" s="79">
        <v>305.83999999999997</v>
      </c>
    </row>
    <row r="346" spans="2:6" ht="27">
      <c r="B346" s="76" t="s">
        <v>22459</v>
      </c>
      <c r="C346" s="76" t="s">
        <v>6709</v>
      </c>
      <c r="D346" s="77" t="s">
        <v>22460</v>
      </c>
      <c r="E346" s="78" t="s">
        <v>26</v>
      </c>
      <c r="F346" s="79">
        <v>378.36</v>
      </c>
    </row>
    <row r="347" spans="2:6" ht="27">
      <c r="B347" s="76" t="s">
        <v>22461</v>
      </c>
      <c r="C347" s="76" t="s">
        <v>6709</v>
      </c>
      <c r="D347" s="77" t="s">
        <v>22462</v>
      </c>
      <c r="E347" s="78" t="s">
        <v>26</v>
      </c>
      <c r="F347" s="79">
        <v>367.65</v>
      </c>
    </row>
    <row r="348" spans="2:6">
      <c r="B348" s="76" t="s">
        <v>22463</v>
      </c>
      <c r="C348" s="76" t="s">
        <v>22464</v>
      </c>
      <c r="D348" s="77" t="s">
        <v>22465</v>
      </c>
      <c r="E348" s="78" t="s">
        <v>26</v>
      </c>
      <c r="F348" s="79">
        <v>325.27999999999997</v>
      </c>
    </row>
    <row r="349" spans="2:6">
      <c r="B349" s="76" t="s">
        <v>22466</v>
      </c>
      <c r="C349" s="76" t="s">
        <v>22467</v>
      </c>
      <c r="D349" s="77" t="s">
        <v>22468</v>
      </c>
      <c r="E349" s="78" t="s">
        <v>26</v>
      </c>
      <c r="F349" s="79">
        <v>282.93</v>
      </c>
    </row>
    <row r="350" spans="2:6">
      <c r="B350" s="76" t="s">
        <v>22469</v>
      </c>
      <c r="C350" s="76" t="s">
        <v>22470</v>
      </c>
      <c r="D350" s="77" t="s">
        <v>22471</v>
      </c>
      <c r="E350" s="78" t="s">
        <v>26</v>
      </c>
      <c r="F350" s="79">
        <v>257.38</v>
      </c>
    </row>
    <row r="351" spans="2:6">
      <c r="B351" s="76" t="s">
        <v>22472</v>
      </c>
      <c r="C351" s="76" t="s">
        <v>22473</v>
      </c>
      <c r="D351" s="77" t="s">
        <v>22474</v>
      </c>
      <c r="E351" s="78" t="s">
        <v>26</v>
      </c>
      <c r="F351" s="79">
        <v>240.23</v>
      </c>
    </row>
    <row r="352" spans="2:6">
      <c r="B352" s="76" t="s">
        <v>22475</v>
      </c>
      <c r="C352" s="76" t="s">
        <v>22476</v>
      </c>
      <c r="D352" s="77" t="s">
        <v>22477</v>
      </c>
      <c r="E352" s="78" t="s">
        <v>26</v>
      </c>
      <c r="F352" s="79">
        <v>227.98</v>
      </c>
    </row>
    <row r="353" spans="2:6">
      <c r="B353" s="76" t="s">
        <v>22478</v>
      </c>
      <c r="C353" s="76" t="s">
        <v>22479</v>
      </c>
      <c r="D353" s="77" t="s">
        <v>22480</v>
      </c>
      <c r="E353" s="78" t="s">
        <v>6403</v>
      </c>
      <c r="F353" s="79">
        <v>262.44</v>
      </c>
    </row>
    <row r="354" spans="2:6" ht="27">
      <c r="B354" s="76" t="s">
        <v>22481</v>
      </c>
      <c r="C354" s="76" t="s">
        <v>6709</v>
      </c>
      <c r="D354" s="77" t="s">
        <v>22482</v>
      </c>
      <c r="E354" s="78" t="s">
        <v>26</v>
      </c>
      <c r="F354" s="79">
        <v>259.94</v>
      </c>
    </row>
    <row r="355" spans="2:6" ht="25.5">
      <c r="B355" s="71" t="s">
        <v>22483</v>
      </c>
      <c r="C355" s="72" t="s">
        <v>6709</v>
      </c>
      <c r="D355" s="73" t="s">
        <v>22484</v>
      </c>
      <c r="E355" s="74" t="s">
        <v>26</v>
      </c>
      <c r="F355" s="79">
        <v>287.42</v>
      </c>
    </row>
    <row r="356" spans="2:6" ht="27">
      <c r="B356" s="76" t="s">
        <v>22485</v>
      </c>
      <c r="C356" s="76" t="s">
        <v>6709</v>
      </c>
      <c r="D356" s="77" t="s">
        <v>22486</v>
      </c>
      <c r="E356" s="78" t="s">
        <v>26</v>
      </c>
      <c r="F356" s="79">
        <v>274.24</v>
      </c>
    </row>
    <row r="357" spans="2:6" ht="27">
      <c r="B357" s="76" t="s">
        <v>22487</v>
      </c>
      <c r="C357" s="76" t="s">
        <v>6709</v>
      </c>
      <c r="D357" s="77" t="s">
        <v>22488</v>
      </c>
      <c r="E357" s="78" t="s">
        <v>26</v>
      </c>
      <c r="F357" s="79">
        <v>300.26</v>
      </c>
    </row>
    <row r="358" spans="2:6" ht="27">
      <c r="B358" s="76" t="s">
        <v>22489</v>
      </c>
      <c r="C358" s="76" t="s">
        <v>6709</v>
      </c>
      <c r="D358" s="77" t="s">
        <v>22490</v>
      </c>
      <c r="E358" s="78" t="s">
        <v>26</v>
      </c>
      <c r="F358" s="79">
        <v>290.43</v>
      </c>
    </row>
    <row r="359" spans="2:6" ht="27">
      <c r="B359" s="76" t="s">
        <v>22491</v>
      </c>
      <c r="C359" s="76" t="s">
        <v>22492</v>
      </c>
      <c r="D359" s="77" t="s">
        <v>22493</v>
      </c>
      <c r="E359" s="78" t="s">
        <v>26</v>
      </c>
      <c r="F359" s="79">
        <v>320.74</v>
      </c>
    </row>
    <row r="360" spans="2:6" ht="27">
      <c r="B360" s="76" t="s">
        <v>22494</v>
      </c>
      <c r="C360" s="76" t="s">
        <v>6709</v>
      </c>
      <c r="D360" s="77" t="s">
        <v>22495</v>
      </c>
      <c r="E360" s="78" t="s">
        <v>26</v>
      </c>
      <c r="F360" s="79">
        <v>309.55</v>
      </c>
    </row>
    <row r="361" spans="2:6" ht="27">
      <c r="B361" s="76" t="s">
        <v>22496</v>
      </c>
      <c r="C361" s="76" t="s">
        <v>22497</v>
      </c>
      <c r="D361" s="77" t="s">
        <v>22498</v>
      </c>
      <c r="E361" s="78" t="s">
        <v>26</v>
      </c>
      <c r="F361" s="79">
        <v>329.72</v>
      </c>
    </row>
    <row r="362" spans="2:6" ht="27">
      <c r="B362" s="76" t="s">
        <v>22499</v>
      </c>
      <c r="C362" s="76" t="s">
        <v>6709</v>
      </c>
      <c r="D362" s="77" t="s">
        <v>22500</v>
      </c>
      <c r="E362" s="78" t="s">
        <v>26</v>
      </c>
      <c r="F362" s="79">
        <v>353.45</v>
      </c>
    </row>
    <row r="363" spans="2:6" ht="27">
      <c r="B363" s="76" t="s">
        <v>22501</v>
      </c>
      <c r="C363" s="76" t="s">
        <v>22502</v>
      </c>
      <c r="D363" s="77" t="s">
        <v>22503</v>
      </c>
      <c r="E363" s="78" t="s">
        <v>26</v>
      </c>
      <c r="F363" s="79">
        <v>347.26</v>
      </c>
    </row>
    <row r="364" spans="2:6" ht="25.5">
      <c r="B364" s="71" t="s">
        <v>22504</v>
      </c>
      <c r="C364" s="72" t="s">
        <v>22505</v>
      </c>
      <c r="D364" s="73" t="s">
        <v>22506</v>
      </c>
      <c r="E364" s="74" t="s">
        <v>26</v>
      </c>
      <c r="F364" s="79">
        <v>291.86</v>
      </c>
    </row>
    <row r="365" spans="2:6" ht="27">
      <c r="B365" s="76" t="s">
        <v>22507</v>
      </c>
      <c r="C365" s="76" t="s">
        <v>22508</v>
      </c>
      <c r="D365" s="77" t="s">
        <v>22509</v>
      </c>
      <c r="E365" s="78" t="s">
        <v>26</v>
      </c>
      <c r="F365" s="79">
        <v>300.70999999999998</v>
      </c>
    </row>
    <row r="366" spans="2:6" ht="27">
      <c r="B366" s="76" t="s">
        <v>22510</v>
      </c>
      <c r="C366" s="76" t="s">
        <v>22511</v>
      </c>
      <c r="D366" s="77" t="s">
        <v>22512</v>
      </c>
      <c r="E366" s="78" t="s">
        <v>26</v>
      </c>
      <c r="F366" s="79">
        <v>231.32</v>
      </c>
    </row>
    <row r="367" spans="2:6" ht="27">
      <c r="B367" s="76" t="s">
        <v>22513</v>
      </c>
      <c r="C367" s="76" t="s">
        <v>22514</v>
      </c>
      <c r="D367" s="77" t="s">
        <v>22515</v>
      </c>
      <c r="E367" s="78" t="s">
        <v>26</v>
      </c>
      <c r="F367" s="79">
        <v>220.51</v>
      </c>
    </row>
    <row r="368" spans="2:6" ht="27">
      <c r="B368" s="76" t="s">
        <v>22516</v>
      </c>
      <c r="C368" s="76" t="s">
        <v>6709</v>
      </c>
      <c r="D368" s="77" t="s">
        <v>22517</v>
      </c>
      <c r="E368" s="78" t="s">
        <v>26</v>
      </c>
      <c r="F368" s="79">
        <v>278.14</v>
      </c>
    </row>
    <row r="369" spans="2:6" ht="27">
      <c r="B369" s="76" t="s">
        <v>22518</v>
      </c>
      <c r="C369" s="76" t="s">
        <v>6709</v>
      </c>
      <c r="D369" s="77" t="s">
        <v>22519</v>
      </c>
      <c r="E369" s="78" t="s">
        <v>26</v>
      </c>
      <c r="F369" s="79">
        <v>275.91000000000003</v>
      </c>
    </row>
    <row r="370" spans="2:6" ht="27">
      <c r="B370" s="76" t="s">
        <v>22520</v>
      </c>
      <c r="C370" s="76" t="s">
        <v>22521</v>
      </c>
      <c r="D370" s="77" t="s">
        <v>22522</v>
      </c>
      <c r="E370" s="78" t="s">
        <v>26</v>
      </c>
      <c r="F370" s="79">
        <v>266.8</v>
      </c>
    </row>
    <row r="371" spans="2:6" ht="27">
      <c r="B371" s="76" t="s">
        <v>22523</v>
      </c>
      <c r="C371" s="76" t="s">
        <v>22524</v>
      </c>
      <c r="D371" s="77" t="s">
        <v>22525</v>
      </c>
      <c r="E371" s="78" t="s">
        <v>26</v>
      </c>
      <c r="F371" s="79">
        <v>276.25</v>
      </c>
    </row>
    <row r="372" spans="2:6" ht="27">
      <c r="B372" s="76" t="s">
        <v>22526</v>
      </c>
      <c r="C372" s="76" t="s">
        <v>22527</v>
      </c>
      <c r="D372" s="77" t="s">
        <v>22528</v>
      </c>
      <c r="E372" s="78" t="s">
        <v>26</v>
      </c>
      <c r="F372" s="79">
        <v>279.75</v>
      </c>
    </row>
    <row r="373" spans="2:6" ht="27">
      <c r="B373" s="76" t="s">
        <v>22529</v>
      </c>
      <c r="C373" s="76" t="s">
        <v>22530</v>
      </c>
      <c r="D373" s="77" t="s">
        <v>22531</v>
      </c>
      <c r="E373" s="78" t="s">
        <v>26</v>
      </c>
      <c r="F373" s="79">
        <v>286.91000000000003</v>
      </c>
    </row>
    <row r="374" spans="2:6" ht="27">
      <c r="B374" s="76" t="s">
        <v>22532</v>
      </c>
      <c r="C374" s="76" t="s">
        <v>22533</v>
      </c>
      <c r="D374" s="77" t="s">
        <v>22534</v>
      </c>
      <c r="E374" s="78" t="s">
        <v>26</v>
      </c>
      <c r="F374" s="79">
        <v>264.55</v>
      </c>
    </row>
    <row r="375" spans="2:6" ht="27">
      <c r="B375" s="76" t="s">
        <v>22535</v>
      </c>
      <c r="C375" s="76" t="s">
        <v>6709</v>
      </c>
      <c r="D375" s="77" t="s">
        <v>22536</v>
      </c>
      <c r="E375" s="78" t="s">
        <v>6403</v>
      </c>
      <c r="F375" s="79">
        <v>8.9700000000000006</v>
      </c>
    </row>
    <row r="376" spans="2:6" ht="27">
      <c r="B376" s="76" t="s">
        <v>22537</v>
      </c>
      <c r="C376" s="76" t="s">
        <v>6709</v>
      </c>
      <c r="D376" s="77" t="s">
        <v>22538</v>
      </c>
      <c r="E376" s="78" t="s">
        <v>6403</v>
      </c>
      <c r="F376" s="79">
        <v>85.31</v>
      </c>
    </row>
    <row r="377" spans="2:6" ht="27">
      <c r="B377" s="76" t="s">
        <v>22539</v>
      </c>
      <c r="C377" s="76" t="s">
        <v>6709</v>
      </c>
      <c r="D377" s="77" t="s">
        <v>22540</v>
      </c>
      <c r="E377" s="78" t="s">
        <v>6403</v>
      </c>
      <c r="F377" s="79">
        <v>33.229999999999997</v>
      </c>
    </row>
    <row r="378" spans="2:6" ht="27">
      <c r="B378" s="76" t="s">
        <v>22541</v>
      </c>
      <c r="C378" s="76" t="s">
        <v>6709</v>
      </c>
      <c r="D378" s="77" t="s">
        <v>22542</v>
      </c>
      <c r="E378" s="78" t="s">
        <v>6403</v>
      </c>
      <c r="F378" s="79">
        <v>38.29</v>
      </c>
    </row>
    <row r="379" spans="2:6" ht="27">
      <c r="B379" s="76" t="s">
        <v>22543</v>
      </c>
      <c r="C379" s="76" t="s">
        <v>6709</v>
      </c>
      <c r="D379" s="77" t="s">
        <v>22544</v>
      </c>
      <c r="E379" s="78" t="s">
        <v>6403</v>
      </c>
      <c r="F379" s="79">
        <v>27.75</v>
      </c>
    </row>
    <row r="380" spans="2:6" ht="27">
      <c r="B380" s="76" t="s">
        <v>22545</v>
      </c>
      <c r="C380" s="76" t="s">
        <v>6709</v>
      </c>
      <c r="D380" s="77" t="s">
        <v>22546</v>
      </c>
      <c r="E380" s="78" t="s">
        <v>6403</v>
      </c>
      <c r="F380" s="79">
        <v>28.06</v>
      </c>
    </row>
    <row r="381" spans="2:6" ht="27">
      <c r="B381" s="76" t="s">
        <v>22547</v>
      </c>
      <c r="C381" s="76" t="s">
        <v>6709</v>
      </c>
      <c r="D381" s="77" t="s">
        <v>22548</v>
      </c>
      <c r="E381" s="78" t="s">
        <v>6403</v>
      </c>
      <c r="F381" s="79">
        <v>34.74</v>
      </c>
    </row>
    <row r="382" spans="2:6" ht="27">
      <c r="B382" s="76" t="s">
        <v>22549</v>
      </c>
      <c r="C382" s="76" t="s">
        <v>6709</v>
      </c>
      <c r="D382" s="77" t="s">
        <v>22550</v>
      </c>
      <c r="E382" s="78" t="s">
        <v>6403</v>
      </c>
      <c r="F382" s="79">
        <v>35.9</v>
      </c>
    </row>
    <row r="383" spans="2:6" ht="27">
      <c r="B383" s="76" t="s">
        <v>22551</v>
      </c>
      <c r="C383" s="76" t="s">
        <v>6709</v>
      </c>
      <c r="D383" s="77" t="s">
        <v>22552</v>
      </c>
      <c r="E383" s="78" t="s">
        <v>6403</v>
      </c>
      <c r="F383" s="79">
        <v>36.520000000000003</v>
      </c>
    </row>
    <row r="384" spans="2:6" ht="27">
      <c r="B384" s="76" t="s">
        <v>22553</v>
      </c>
      <c r="C384" s="76" t="s">
        <v>6709</v>
      </c>
      <c r="D384" s="77" t="s">
        <v>22554</v>
      </c>
      <c r="E384" s="78" t="s">
        <v>6403</v>
      </c>
      <c r="F384" s="79">
        <v>35.340000000000003</v>
      </c>
    </row>
    <row r="385" spans="2:6" ht="27">
      <c r="B385" s="76" t="s">
        <v>22555</v>
      </c>
      <c r="C385" s="76" t="s">
        <v>6709</v>
      </c>
      <c r="D385" s="77" t="s">
        <v>22556</v>
      </c>
      <c r="E385" s="78" t="s">
        <v>6403</v>
      </c>
      <c r="F385" s="79">
        <v>27.93</v>
      </c>
    </row>
    <row r="386" spans="2:6" ht="27">
      <c r="B386" s="76" t="s">
        <v>22557</v>
      </c>
      <c r="C386" s="76" t="s">
        <v>6709</v>
      </c>
      <c r="D386" s="77" t="s">
        <v>22558</v>
      </c>
      <c r="E386" s="78" t="s">
        <v>6403</v>
      </c>
      <c r="F386" s="79">
        <v>48.49</v>
      </c>
    </row>
    <row r="387" spans="2:6" ht="27">
      <c r="B387" s="76" t="s">
        <v>22559</v>
      </c>
      <c r="C387" s="76" t="s">
        <v>6709</v>
      </c>
      <c r="D387" s="77" t="s">
        <v>22560</v>
      </c>
      <c r="E387" s="78" t="s">
        <v>6403</v>
      </c>
      <c r="F387" s="79">
        <v>34.619999999999997</v>
      </c>
    </row>
    <row r="388" spans="2:6" ht="25.5">
      <c r="B388" s="71" t="s">
        <v>22561</v>
      </c>
      <c r="C388" s="72" t="s">
        <v>6709</v>
      </c>
      <c r="D388" s="73" t="s">
        <v>22562</v>
      </c>
      <c r="E388" s="74" t="s">
        <v>6403</v>
      </c>
      <c r="F388" s="79">
        <v>34.979999999999997</v>
      </c>
    </row>
    <row r="389" spans="2:6" ht="27">
      <c r="B389" s="76" t="s">
        <v>22563</v>
      </c>
      <c r="C389" s="76" t="s">
        <v>6709</v>
      </c>
      <c r="D389" s="77" t="s">
        <v>22564</v>
      </c>
      <c r="E389" s="78" t="s">
        <v>6403</v>
      </c>
      <c r="F389" s="79">
        <v>44.32</v>
      </c>
    </row>
    <row r="390" spans="2:6" ht="27">
      <c r="B390" s="76" t="s">
        <v>22565</v>
      </c>
      <c r="C390" s="76" t="s">
        <v>6709</v>
      </c>
      <c r="D390" s="77" t="s">
        <v>22566</v>
      </c>
      <c r="E390" s="78" t="s">
        <v>6403</v>
      </c>
      <c r="F390" s="79">
        <v>45.68</v>
      </c>
    </row>
    <row r="391" spans="2:6" ht="27">
      <c r="B391" s="76" t="s">
        <v>22567</v>
      </c>
      <c r="C391" s="76" t="s">
        <v>6709</v>
      </c>
      <c r="D391" s="77" t="s">
        <v>22568</v>
      </c>
      <c r="E391" s="78" t="s">
        <v>6403</v>
      </c>
      <c r="F391" s="79">
        <v>46.41</v>
      </c>
    </row>
    <row r="392" spans="2:6" ht="25.5">
      <c r="B392" s="71" t="s">
        <v>22569</v>
      </c>
      <c r="C392" s="72" t="s">
        <v>6709</v>
      </c>
      <c r="D392" s="73" t="s">
        <v>22570</v>
      </c>
      <c r="E392" s="74" t="s">
        <v>6403</v>
      </c>
      <c r="F392" s="79">
        <v>47.55</v>
      </c>
    </row>
    <row r="393" spans="2:6" ht="27">
      <c r="B393" s="76" t="s">
        <v>22571</v>
      </c>
      <c r="C393" s="76" t="s">
        <v>6709</v>
      </c>
      <c r="D393" s="77" t="s">
        <v>22572</v>
      </c>
      <c r="E393" s="78" t="s">
        <v>6403</v>
      </c>
      <c r="F393" s="79">
        <v>38.380000000000003</v>
      </c>
    </row>
    <row r="394" spans="2:6" ht="27">
      <c r="B394" s="76" t="s">
        <v>22573</v>
      </c>
      <c r="C394" s="76" t="s">
        <v>6709</v>
      </c>
      <c r="D394" s="77" t="s">
        <v>22574</v>
      </c>
      <c r="E394" s="78" t="s">
        <v>6403</v>
      </c>
      <c r="F394" s="79">
        <v>43.84</v>
      </c>
    </row>
    <row r="395" spans="2:6" ht="27">
      <c r="B395" s="76" t="s">
        <v>22575</v>
      </c>
      <c r="C395" s="76" t="s">
        <v>6709</v>
      </c>
      <c r="D395" s="77" t="s">
        <v>22576</v>
      </c>
      <c r="E395" s="78" t="s">
        <v>6403</v>
      </c>
      <c r="F395" s="79">
        <v>33.549999999999997</v>
      </c>
    </row>
    <row r="396" spans="2:6" ht="27">
      <c r="B396" s="76" t="s">
        <v>22577</v>
      </c>
      <c r="C396" s="76" t="s">
        <v>6709</v>
      </c>
      <c r="D396" s="77" t="s">
        <v>22578</v>
      </c>
      <c r="E396" s="78" t="s">
        <v>6403</v>
      </c>
      <c r="F396" s="79">
        <v>43.89</v>
      </c>
    </row>
    <row r="397" spans="2:6" ht="27">
      <c r="B397" s="76" t="s">
        <v>22579</v>
      </c>
      <c r="C397" s="76" t="s">
        <v>6709</v>
      </c>
      <c r="D397" s="77" t="s">
        <v>22580</v>
      </c>
      <c r="E397" s="78" t="s">
        <v>6403</v>
      </c>
      <c r="F397" s="79">
        <v>40.130000000000003</v>
      </c>
    </row>
    <row r="398" spans="2:6" ht="27">
      <c r="B398" s="76" t="s">
        <v>22581</v>
      </c>
      <c r="C398" s="76" t="s">
        <v>6709</v>
      </c>
      <c r="D398" s="77" t="s">
        <v>22582</v>
      </c>
      <c r="E398" s="78" t="s">
        <v>6403</v>
      </c>
      <c r="F398" s="79">
        <v>41.35</v>
      </c>
    </row>
    <row r="399" spans="2:6" ht="27">
      <c r="B399" s="76" t="s">
        <v>22583</v>
      </c>
      <c r="C399" s="76" t="s">
        <v>6709</v>
      </c>
      <c r="D399" s="77" t="s">
        <v>22584</v>
      </c>
      <c r="E399" s="78" t="s">
        <v>6403</v>
      </c>
      <c r="F399" s="79">
        <v>42</v>
      </c>
    </row>
    <row r="400" spans="2:6" ht="27">
      <c r="B400" s="76" t="s">
        <v>22585</v>
      </c>
      <c r="C400" s="76" t="s">
        <v>6709</v>
      </c>
      <c r="D400" s="77" t="s">
        <v>22586</v>
      </c>
      <c r="E400" s="78" t="s">
        <v>6403</v>
      </c>
      <c r="F400" s="79">
        <v>41.16</v>
      </c>
    </row>
    <row r="401" spans="2:6" ht="27">
      <c r="B401" s="76" t="s">
        <v>22587</v>
      </c>
      <c r="C401" s="76" t="s">
        <v>6709</v>
      </c>
      <c r="D401" s="77" t="s">
        <v>22588</v>
      </c>
      <c r="E401" s="78" t="s">
        <v>6403</v>
      </c>
      <c r="F401" s="79">
        <v>33.25</v>
      </c>
    </row>
    <row r="402" spans="2:6">
      <c r="B402" s="76" t="s">
        <v>22589</v>
      </c>
      <c r="C402" s="76" t="s">
        <v>6709</v>
      </c>
      <c r="D402" s="77" t="s">
        <v>22590</v>
      </c>
      <c r="E402" s="78" t="s">
        <v>6403</v>
      </c>
      <c r="F402" s="79">
        <v>2.69</v>
      </c>
    </row>
    <row r="403" spans="2:6">
      <c r="B403" s="76" t="s">
        <v>22591</v>
      </c>
      <c r="C403" s="76" t="s">
        <v>6709</v>
      </c>
      <c r="D403" s="77" t="s">
        <v>22592</v>
      </c>
      <c r="E403" s="78" t="s">
        <v>6403</v>
      </c>
      <c r="F403" s="79">
        <v>79.11</v>
      </c>
    </row>
    <row r="404" spans="2:6">
      <c r="B404" s="76" t="s">
        <v>22593</v>
      </c>
      <c r="C404" s="76" t="s">
        <v>6709</v>
      </c>
      <c r="D404" s="77" t="s">
        <v>22594</v>
      </c>
      <c r="E404" s="78" t="s">
        <v>6403</v>
      </c>
      <c r="F404" s="79">
        <v>9.24</v>
      </c>
    </row>
    <row r="405" spans="2:6">
      <c r="B405" s="71" t="s">
        <v>22595</v>
      </c>
      <c r="C405" s="72" t="s">
        <v>6709</v>
      </c>
      <c r="D405" s="73" t="s">
        <v>22596</v>
      </c>
      <c r="E405" s="74" t="s">
        <v>6403</v>
      </c>
      <c r="F405" s="79">
        <v>2.69</v>
      </c>
    </row>
    <row r="406" spans="2:6">
      <c r="B406" s="76" t="s">
        <v>22597</v>
      </c>
      <c r="C406" s="76" t="s">
        <v>6709</v>
      </c>
      <c r="D406" s="77" t="s">
        <v>22598</v>
      </c>
      <c r="E406" s="78" t="s">
        <v>6403</v>
      </c>
      <c r="F406" s="79">
        <v>80.650000000000006</v>
      </c>
    </row>
    <row r="407" spans="2:6">
      <c r="B407" s="76" t="s">
        <v>22599</v>
      </c>
      <c r="C407" s="76" t="s">
        <v>6709</v>
      </c>
      <c r="D407" s="77" t="s">
        <v>22600</v>
      </c>
      <c r="E407" s="78" t="s">
        <v>6403</v>
      </c>
      <c r="F407" s="79">
        <v>9.24</v>
      </c>
    </row>
    <row r="408" spans="2:6">
      <c r="B408" s="76" t="s">
        <v>22601</v>
      </c>
      <c r="C408" s="76" t="s">
        <v>6709</v>
      </c>
      <c r="D408" s="77" t="s">
        <v>22602</v>
      </c>
      <c r="E408" s="78" t="s">
        <v>6403</v>
      </c>
      <c r="F408" s="79">
        <v>2.69</v>
      </c>
    </row>
    <row r="409" spans="2:6">
      <c r="B409" s="76" t="s">
        <v>22603</v>
      </c>
      <c r="C409" s="76" t="s">
        <v>6709</v>
      </c>
      <c r="D409" s="77" t="s">
        <v>22604</v>
      </c>
      <c r="E409" s="78" t="s">
        <v>6403</v>
      </c>
      <c r="F409" s="79">
        <v>68.44</v>
      </c>
    </row>
    <row r="410" spans="2:6">
      <c r="B410" s="76" t="s">
        <v>22605</v>
      </c>
      <c r="C410" s="76" t="s">
        <v>6709</v>
      </c>
      <c r="D410" s="77" t="s">
        <v>22606</v>
      </c>
      <c r="E410" s="78" t="s">
        <v>6403</v>
      </c>
      <c r="F410" s="79">
        <v>9.24</v>
      </c>
    </row>
    <row r="411" spans="2:6">
      <c r="B411" s="76" t="s">
        <v>22607</v>
      </c>
      <c r="C411" s="76" t="s">
        <v>6709</v>
      </c>
      <c r="D411" s="77" t="s">
        <v>22608</v>
      </c>
      <c r="E411" s="78" t="s">
        <v>6403</v>
      </c>
      <c r="F411" s="79">
        <v>2.69</v>
      </c>
    </row>
    <row r="412" spans="2:6">
      <c r="B412" s="76" t="s">
        <v>22609</v>
      </c>
      <c r="C412" s="76" t="s">
        <v>6709</v>
      </c>
      <c r="D412" s="77" t="s">
        <v>22610</v>
      </c>
      <c r="E412" s="78" t="s">
        <v>6403</v>
      </c>
      <c r="F412" s="79">
        <v>71.94</v>
      </c>
    </row>
    <row r="413" spans="2:6">
      <c r="B413" s="76" t="s">
        <v>22611</v>
      </c>
      <c r="C413" s="76" t="s">
        <v>6709</v>
      </c>
      <c r="D413" s="77" t="s">
        <v>22612</v>
      </c>
      <c r="E413" s="78" t="s">
        <v>6403</v>
      </c>
      <c r="F413" s="79">
        <v>9.24</v>
      </c>
    </row>
    <row r="414" spans="2:6">
      <c r="B414" s="76" t="s">
        <v>22613</v>
      </c>
      <c r="C414" s="76" t="s">
        <v>6709</v>
      </c>
      <c r="D414" s="77" t="s">
        <v>22614</v>
      </c>
      <c r="E414" s="78" t="s">
        <v>6403</v>
      </c>
      <c r="F414" s="79">
        <v>2.69</v>
      </c>
    </row>
    <row r="415" spans="2:6">
      <c r="B415" s="76" t="s">
        <v>22615</v>
      </c>
      <c r="C415" s="76" t="s">
        <v>6709</v>
      </c>
      <c r="D415" s="77" t="s">
        <v>22616</v>
      </c>
      <c r="E415" s="78" t="s">
        <v>6403</v>
      </c>
      <c r="F415" s="79">
        <v>73.8</v>
      </c>
    </row>
    <row r="416" spans="2:6">
      <c r="B416" s="76" t="s">
        <v>22617</v>
      </c>
      <c r="C416" s="76" t="s">
        <v>6709</v>
      </c>
      <c r="D416" s="77" t="s">
        <v>22618</v>
      </c>
      <c r="E416" s="78" t="s">
        <v>6403</v>
      </c>
      <c r="F416" s="79">
        <v>9.24</v>
      </c>
    </row>
    <row r="417" spans="2:6">
      <c r="B417" s="76" t="s">
        <v>22619</v>
      </c>
      <c r="C417" s="76" t="s">
        <v>6709</v>
      </c>
      <c r="D417" s="77" t="s">
        <v>22620</v>
      </c>
      <c r="E417" s="78" t="s">
        <v>6403</v>
      </c>
      <c r="F417" s="79">
        <v>4.6100000000000003</v>
      </c>
    </row>
    <row r="418" spans="2:6">
      <c r="B418" s="76" t="s">
        <v>22621</v>
      </c>
      <c r="C418" s="76" t="s">
        <v>6709</v>
      </c>
      <c r="D418" s="77" t="s">
        <v>22622</v>
      </c>
      <c r="E418" s="78" t="s">
        <v>6403</v>
      </c>
      <c r="F418" s="79">
        <v>55.57</v>
      </c>
    </row>
    <row r="419" spans="2:6">
      <c r="B419" s="76" t="s">
        <v>22623</v>
      </c>
      <c r="C419" s="76" t="s">
        <v>6709</v>
      </c>
      <c r="D419" s="77" t="s">
        <v>22624</v>
      </c>
      <c r="E419" s="78" t="s">
        <v>6403</v>
      </c>
      <c r="F419" s="79">
        <v>12.21</v>
      </c>
    </row>
    <row r="420" spans="2:6">
      <c r="B420" s="76" t="s">
        <v>22625</v>
      </c>
      <c r="C420" s="76" t="s">
        <v>6709</v>
      </c>
      <c r="D420" s="77" t="s">
        <v>22626</v>
      </c>
      <c r="E420" s="78" t="s">
        <v>6403</v>
      </c>
      <c r="F420" s="79">
        <v>3.58</v>
      </c>
    </row>
    <row r="421" spans="2:6">
      <c r="B421" s="76" t="s">
        <v>22627</v>
      </c>
      <c r="C421" s="76" t="s">
        <v>6709</v>
      </c>
      <c r="D421" s="77" t="s">
        <v>22628</v>
      </c>
      <c r="E421" s="78" t="s">
        <v>6403</v>
      </c>
      <c r="F421" s="79">
        <v>104.06</v>
      </c>
    </row>
    <row r="422" spans="2:6">
      <c r="B422" s="76" t="s">
        <v>22629</v>
      </c>
      <c r="C422" s="76" t="s">
        <v>6709</v>
      </c>
      <c r="D422" s="77" t="s">
        <v>22630</v>
      </c>
      <c r="E422" s="78" t="s">
        <v>6403</v>
      </c>
      <c r="F422" s="79">
        <v>10.23</v>
      </c>
    </row>
    <row r="423" spans="2:6">
      <c r="B423" s="76" t="s">
        <v>22631</v>
      </c>
      <c r="C423" s="76" t="s">
        <v>6709</v>
      </c>
      <c r="D423" s="77" t="s">
        <v>22632</v>
      </c>
      <c r="E423" s="78" t="s">
        <v>6403</v>
      </c>
      <c r="F423" s="79">
        <v>3.58</v>
      </c>
    </row>
    <row r="424" spans="2:6">
      <c r="B424" s="76" t="s">
        <v>22633</v>
      </c>
      <c r="C424" s="76" t="s">
        <v>6709</v>
      </c>
      <c r="D424" s="77" t="s">
        <v>22634</v>
      </c>
      <c r="E424" s="78" t="s">
        <v>6403</v>
      </c>
      <c r="F424" s="79">
        <v>105.86</v>
      </c>
    </row>
    <row r="425" spans="2:6">
      <c r="B425" s="76" t="s">
        <v>22635</v>
      </c>
      <c r="C425" s="76" t="s">
        <v>6709</v>
      </c>
      <c r="D425" s="77" t="s">
        <v>22636</v>
      </c>
      <c r="E425" s="78" t="s">
        <v>6403</v>
      </c>
      <c r="F425" s="79">
        <v>10.23</v>
      </c>
    </row>
    <row r="426" spans="2:6">
      <c r="B426" s="76" t="s">
        <v>22637</v>
      </c>
      <c r="C426" s="76" t="s">
        <v>6709</v>
      </c>
      <c r="D426" s="77" t="s">
        <v>22638</v>
      </c>
      <c r="E426" s="78" t="s">
        <v>6403</v>
      </c>
      <c r="F426" s="79">
        <v>3.58</v>
      </c>
    </row>
    <row r="427" spans="2:6">
      <c r="B427" s="76" t="s">
        <v>22639</v>
      </c>
      <c r="C427" s="76" t="s">
        <v>6709</v>
      </c>
      <c r="D427" s="77" t="s">
        <v>22640</v>
      </c>
      <c r="E427" s="78" t="s">
        <v>6403</v>
      </c>
      <c r="F427" s="79">
        <v>91.54</v>
      </c>
    </row>
    <row r="428" spans="2:6">
      <c r="B428" s="76" t="s">
        <v>22641</v>
      </c>
      <c r="C428" s="76" t="s">
        <v>6709</v>
      </c>
      <c r="D428" s="77" t="s">
        <v>22642</v>
      </c>
      <c r="E428" s="78" t="s">
        <v>6403</v>
      </c>
      <c r="F428" s="79">
        <v>10.23</v>
      </c>
    </row>
    <row r="429" spans="2:6">
      <c r="B429" s="76" t="s">
        <v>22643</v>
      </c>
      <c r="C429" s="76" t="s">
        <v>6709</v>
      </c>
      <c r="D429" s="77" t="s">
        <v>22644</v>
      </c>
      <c r="E429" s="78" t="s">
        <v>6403</v>
      </c>
      <c r="F429" s="79">
        <v>3.58</v>
      </c>
    </row>
    <row r="430" spans="2:6">
      <c r="B430" s="76" t="s">
        <v>22645</v>
      </c>
      <c r="C430" s="76" t="s">
        <v>6709</v>
      </c>
      <c r="D430" s="77" t="s">
        <v>22646</v>
      </c>
      <c r="E430" s="78" t="s">
        <v>6403</v>
      </c>
      <c r="F430" s="79">
        <v>95.64</v>
      </c>
    </row>
    <row r="431" spans="2:6">
      <c r="B431" s="76" t="s">
        <v>22647</v>
      </c>
      <c r="C431" s="76" t="s">
        <v>6709</v>
      </c>
      <c r="D431" s="77" t="s">
        <v>22648</v>
      </c>
      <c r="E431" s="78" t="s">
        <v>6403</v>
      </c>
      <c r="F431" s="79">
        <v>10.23</v>
      </c>
    </row>
    <row r="432" spans="2:6">
      <c r="B432" s="76" t="s">
        <v>22649</v>
      </c>
      <c r="C432" s="76" t="s">
        <v>6709</v>
      </c>
      <c r="D432" s="77" t="s">
        <v>22650</v>
      </c>
      <c r="E432" s="78" t="s">
        <v>6403</v>
      </c>
      <c r="F432" s="79">
        <v>3.58</v>
      </c>
    </row>
    <row r="433" spans="2:6">
      <c r="B433" s="76" t="s">
        <v>22651</v>
      </c>
      <c r="C433" s="76" t="s">
        <v>6709</v>
      </c>
      <c r="D433" s="77" t="s">
        <v>22652</v>
      </c>
      <c r="E433" s="78" t="s">
        <v>6403</v>
      </c>
      <c r="F433" s="79">
        <v>97.83</v>
      </c>
    </row>
    <row r="434" spans="2:6">
      <c r="B434" s="76" t="s">
        <v>22653</v>
      </c>
      <c r="C434" s="76" t="s">
        <v>6709</v>
      </c>
      <c r="D434" s="77" t="s">
        <v>22654</v>
      </c>
      <c r="E434" s="78" t="s">
        <v>6403</v>
      </c>
      <c r="F434" s="79">
        <v>10.23</v>
      </c>
    </row>
    <row r="435" spans="2:6">
      <c r="B435" s="76" t="s">
        <v>22655</v>
      </c>
      <c r="C435" s="76" t="s">
        <v>6709</v>
      </c>
      <c r="D435" s="77" t="s">
        <v>22656</v>
      </c>
      <c r="E435" s="78" t="s">
        <v>6403</v>
      </c>
      <c r="F435" s="79">
        <v>5.76</v>
      </c>
    </row>
    <row r="436" spans="2:6">
      <c r="B436" s="76" t="s">
        <v>22657</v>
      </c>
      <c r="C436" s="76" t="s">
        <v>6709</v>
      </c>
      <c r="D436" s="77" t="s">
        <v>22658</v>
      </c>
      <c r="E436" s="78" t="s">
        <v>6403</v>
      </c>
      <c r="F436" s="79">
        <v>68.81</v>
      </c>
    </row>
    <row r="437" spans="2:6">
      <c r="B437" s="76" t="s">
        <v>22659</v>
      </c>
      <c r="C437" s="76" t="s">
        <v>6709</v>
      </c>
      <c r="D437" s="77" t="s">
        <v>22660</v>
      </c>
      <c r="E437" s="78" t="s">
        <v>6403</v>
      </c>
      <c r="F437" s="79">
        <v>18.86</v>
      </c>
    </row>
    <row r="438" spans="2:6">
      <c r="B438" s="76" t="s">
        <v>22661</v>
      </c>
      <c r="C438" s="76" t="s">
        <v>6709</v>
      </c>
      <c r="D438" s="77" t="s">
        <v>22662</v>
      </c>
      <c r="E438" s="78" t="s">
        <v>6403</v>
      </c>
      <c r="F438" s="79">
        <v>5.04</v>
      </c>
    </row>
    <row r="439" spans="2:6">
      <c r="B439" s="76" t="s">
        <v>22663</v>
      </c>
      <c r="C439" s="76" t="s">
        <v>6709</v>
      </c>
      <c r="D439" s="77" t="s">
        <v>22664</v>
      </c>
      <c r="E439" s="78" t="s">
        <v>6403</v>
      </c>
      <c r="F439" s="79">
        <v>77.25</v>
      </c>
    </row>
    <row r="440" spans="2:6">
      <c r="B440" s="71" t="s">
        <v>22665</v>
      </c>
      <c r="C440" s="72" t="s">
        <v>6709</v>
      </c>
      <c r="D440" s="73" t="s">
        <v>22666</v>
      </c>
      <c r="E440" s="74" t="s">
        <v>6403</v>
      </c>
      <c r="F440" s="79">
        <v>13.06</v>
      </c>
    </row>
    <row r="441" spans="2:6">
      <c r="B441" s="76" t="s">
        <v>22667</v>
      </c>
      <c r="C441" s="76" t="s">
        <v>6709</v>
      </c>
      <c r="D441" s="77" t="s">
        <v>22668</v>
      </c>
      <c r="E441" s="78" t="s">
        <v>6403</v>
      </c>
      <c r="F441" s="79">
        <v>5.04</v>
      </c>
    </row>
    <row r="442" spans="2:6">
      <c r="B442" s="76" t="s">
        <v>22669</v>
      </c>
      <c r="C442" s="76" t="s">
        <v>6709</v>
      </c>
      <c r="D442" s="77" t="s">
        <v>22670</v>
      </c>
      <c r="E442" s="78" t="s">
        <v>6403</v>
      </c>
      <c r="F442" s="79">
        <v>78.849999999999994</v>
      </c>
    </row>
    <row r="443" spans="2:6">
      <c r="B443" s="76" t="s">
        <v>22671</v>
      </c>
      <c r="C443" s="76" t="s">
        <v>6709</v>
      </c>
      <c r="D443" s="77" t="s">
        <v>22672</v>
      </c>
      <c r="E443" s="78" t="s">
        <v>6403</v>
      </c>
      <c r="F443" s="79">
        <v>23.08</v>
      </c>
    </row>
    <row r="444" spans="2:6">
      <c r="B444" s="76" t="s">
        <v>22673</v>
      </c>
      <c r="C444" s="76" t="s">
        <v>6709</v>
      </c>
      <c r="D444" s="77" t="s">
        <v>22674</v>
      </c>
      <c r="E444" s="78" t="s">
        <v>6403</v>
      </c>
      <c r="F444" s="79">
        <v>5.04</v>
      </c>
    </row>
    <row r="445" spans="2:6">
      <c r="B445" s="76" t="s">
        <v>22675</v>
      </c>
      <c r="C445" s="76" t="s">
        <v>6709</v>
      </c>
      <c r="D445" s="77" t="s">
        <v>22676</v>
      </c>
      <c r="E445" s="78" t="s">
        <v>6403</v>
      </c>
      <c r="F445" s="79">
        <v>66.12</v>
      </c>
    </row>
    <row r="446" spans="2:6">
      <c r="B446" s="76" t="s">
        <v>22677</v>
      </c>
      <c r="C446" s="76" t="s">
        <v>6709</v>
      </c>
      <c r="D446" s="77" t="s">
        <v>22678</v>
      </c>
      <c r="E446" s="78" t="s">
        <v>6403</v>
      </c>
      <c r="F446" s="79">
        <v>13.06</v>
      </c>
    </row>
    <row r="447" spans="2:6">
      <c r="B447" s="76" t="s">
        <v>22679</v>
      </c>
      <c r="C447" s="76" t="s">
        <v>6709</v>
      </c>
      <c r="D447" s="77" t="s">
        <v>22680</v>
      </c>
      <c r="E447" s="78" t="s">
        <v>6403</v>
      </c>
      <c r="F447" s="79">
        <v>5.04</v>
      </c>
    </row>
    <row r="448" spans="2:6">
      <c r="B448" s="76" t="s">
        <v>22681</v>
      </c>
      <c r="C448" s="76" t="s">
        <v>6709</v>
      </c>
      <c r="D448" s="77" t="s">
        <v>22682</v>
      </c>
      <c r="E448" s="78" t="s">
        <v>6403</v>
      </c>
      <c r="F448" s="79">
        <v>69.77</v>
      </c>
    </row>
    <row r="449" spans="2:6">
      <c r="B449" s="76" t="s">
        <v>22683</v>
      </c>
      <c r="C449" s="76" t="s">
        <v>6709</v>
      </c>
      <c r="D449" s="77" t="s">
        <v>22684</v>
      </c>
      <c r="E449" s="78" t="s">
        <v>6403</v>
      </c>
      <c r="F449" s="79">
        <v>13.06</v>
      </c>
    </row>
    <row r="450" spans="2:6">
      <c r="B450" s="76" t="s">
        <v>22685</v>
      </c>
      <c r="C450" s="76" t="s">
        <v>6709</v>
      </c>
      <c r="D450" s="77" t="s">
        <v>22686</v>
      </c>
      <c r="E450" s="78" t="s">
        <v>6403</v>
      </c>
      <c r="F450" s="79">
        <v>5.04</v>
      </c>
    </row>
    <row r="451" spans="2:6">
      <c r="B451" s="76" t="s">
        <v>22687</v>
      </c>
      <c r="C451" s="76" t="s">
        <v>6709</v>
      </c>
      <c r="D451" s="77" t="s">
        <v>22688</v>
      </c>
      <c r="E451" s="78" t="s">
        <v>6403</v>
      </c>
      <c r="F451" s="79">
        <v>71.709999999999994</v>
      </c>
    </row>
    <row r="452" spans="2:6">
      <c r="B452" s="76" t="s">
        <v>22689</v>
      </c>
      <c r="C452" s="76" t="s">
        <v>6709</v>
      </c>
      <c r="D452" s="77" t="s">
        <v>22690</v>
      </c>
      <c r="E452" s="78" t="s">
        <v>6403</v>
      </c>
      <c r="F452" s="79">
        <v>13.06</v>
      </c>
    </row>
    <row r="453" spans="2:6">
      <c r="B453" s="76" t="s">
        <v>22691</v>
      </c>
      <c r="C453" s="76" t="s">
        <v>6709</v>
      </c>
      <c r="D453" s="77" t="s">
        <v>22692</v>
      </c>
      <c r="E453" s="78" t="s">
        <v>6403</v>
      </c>
      <c r="F453" s="79">
        <v>5.56</v>
      </c>
    </row>
    <row r="454" spans="2:6">
      <c r="B454" s="76" t="s">
        <v>22693</v>
      </c>
      <c r="C454" s="76" t="s">
        <v>6709</v>
      </c>
      <c r="D454" s="77" t="s">
        <v>22694</v>
      </c>
      <c r="E454" s="78" t="s">
        <v>6403</v>
      </c>
      <c r="F454" s="79">
        <v>59.33</v>
      </c>
    </row>
    <row r="455" spans="2:6">
      <c r="B455" s="76" t="s">
        <v>22695</v>
      </c>
      <c r="C455" s="76" t="s">
        <v>6709</v>
      </c>
      <c r="D455" s="77" t="s">
        <v>22696</v>
      </c>
      <c r="E455" s="78" t="s">
        <v>6403</v>
      </c>
      <c r="F455" s="79">
        <v>15.83</v>
      </c>
    </row>
    <row r="456" spans="2:6" ht="27">
      <c r="B456" s="76" t="s">
        <v>22697</v>
      </c>
      <c r="C456" s="76" t="s">
        <v>6709</v>
      </c>
      <c r="D456" s="77" t="s">
        <v>22698</v>
      </c>
      <c r="E456" s="78" t="s">
        <v>6403</v>
      </c>
      <c r="F456" s="79">
        <v>5.04</v>
      </c>
    </row>
    <row r="457" spans="2:6" ht="27">
      <c r="B457" s="76" t="s">
        <v>22699</v>
      </c>
      <c r="C457" s="76" t="s">
        <v>6709</v>
      </c>
      <c r="D457" s="77" t="s">
        <v>22700</v>
      </c>
      <c r="E457" s="78" t="s">
        <v>6403</v>
      </c>
      <c r="F457" s="79">
        <v>66.33</v>
      </c>
    </row>
    <row r="458" spans="2:6" ht="27">
      <c r="B458" s="76" t="s">
        <v>22701</v>
      </c>
      <c r="C458" s="76" t="s">
        <v>6709</v>
      </c>
      <c r="D458" s="77" t="s">
        <v>22702</v>
      </c>
      <c r="E458" s="78" t="s">
        <v>6403</v>
      </c>
      <c r="F458" s="79">
        <v>13.06</v>
      </c>
    </row>
    <row r="459" spans="2:6" ht="27">
      <c r="B459" s="76" t="s">
        <v>22703</v>
      </c>
      <c r="C459" s="76" t="s">
        <v>6709</v>
      </c>
      <c r="D459" s="77" t="s">
        <v>22704</v>
      </c>
      <c r="E459" s="78" t="s">
        <v>6403</v>
      </c>
      <c r="F459" s="79">
        <v>5.04</v>
      </c>
    </row>
    <row r="460" spans="2:6" ht="27">
      <c r="B460" s="76" t="s">
        <v>22705</v>
      </c>
      <c r="C460" s="76" t="s">
        <v>6709</v>
      </c>
      <c r="D460" s="77" t="s">
        <v>22706</v>
      </c>
      <c r="E460" s="78" t="s">
        <v>6403</v>
      </c>
      <c r="F460" s="79">
        <v>60.35</v>
      </c>
    </row>
    <row r="461" spans="2:6" ht="27">
      <c r="B461" s="76" t="s">
        <v>22707</v>
      </c>
      <c r="C461" s="76" t="s">
        <v>6709</v>
      </c>
      <c r="D461" s="77" t="s">
        <v>22708</v>
      </c>
      <c r="E461" s="78" t="s">
        <v>6403</v>
      </c>
      <c r="F461" s="79">
        <v>13.06</v>
      </c>
    </row>
    <row r="462" spans="2:6">
      <c r="B462" s="76" t="s">
        <v>22709</v>
      </c>
      <c r="C462" s="76" t="s">
        <v>6709</v>
      </c>
      <c r="D462" s="77" t="s">
        <v>22710</v>
      </c>
      <c r="E462" s="78" t="s">
        <v>6403</v>
      </c>
      <c r="F462" s="79">
        <v>5.56</v>
      </c>
    </row>
    <row r="463" spans="2:6">
      <c r="B463" s="76" t="s">
        <v>22711</v>
      </c>
      <c r="C463" s="76" t="s">
        <v>6709</v>
      </c>
      <c r="D463" s="77" t="s">
        <v>22712</v>
      </c>
      <c r="E463" s="78" t="s">
        <v>6403</v>
      </c>
      <c r="F463" s="79">
        <v>52.13</v>
      </c>
    </row>
    <row r="464" spans="2:6">
      <c r="B464" s="76" t="s">
        <v>22713</v>
      </c>
      <c r="C464" s="76" t="s">
        <v>6709</v>
      </c>
      <c r="D464" s="77" t="s">
        <v>22714</v>
      </c>
      <c r="E464" s="78" t="s">
        <v>6403</v>
      </c>
      <c r="F464" s="79">
        <v>15.83</v>
      </c>
    </row>
    <row r="465" spans="2:6" ht="40.5">
      <c r="B465" s="76" t="s">
        <v>22715</v>
      </c>
      <c r="C465" s="76" t="s">
        <v>6709</v>
      </c>
      <c r="D465" s="77" t="s">
        <v>22716</v>
      </c>
      <c r="E465" s="78" t="s">
        <v>6403</v>
      </c>
      <c r="F465" s="79">
        <v>249.5</v>
      </c>
    </row>
    <row r="466" spans="2:6" ht="40.5">
      <c r="B466" s="76" t="s">
        <v>22717</v>
      </c>
      <c r="C466" s="76" t="s">
        <v>6709</v>
      </c>
      <c r="D466" s="77" t="s">
        <v>22718</v>
      </c>
      <c r="E466" s="78" t="s">
        <v>6403</v>
      </c>
      <c r="F466" s="79">
        <v>234.83</v>
      </c>
    </row>
    <row r="467" spans="2:6">
      <c r="B467" s="76" t="s">
        <v>22719</v>
      </c>
      <c r="C467" s="76" t="s">
        <v>22720</v>
      </c>
      <c r="D467" s="77" t="s">
        <v>22721</v>
      </c>
      <c r="E467" s="78" t="s">
        <v>6403</v>
      </c>
      <c r="F467" s="79">
        <v>101.7</v>
      </c>
    </row>
    <row r="468" spans="2:6">
      <c r="B468" s="76" t="s">
        <v>22722</v>
      </c>
      <c r="C468" s="76" t="s">
        <v>22723</v>
      </c>
      <c r="D468" s="77" t="s">
        <v>22724</v>
      </c>
      <c r="E468" s="78" t="s">
        <v>6403</v>
      </c>
      <c r="F468" s="79">
        <v>31.81</v>
      </c>
    </row>
    <row r="469" spans="2:6" ht="27">
      <c r="B469" s="76" t="s">
        <v>22725</v>
      </c>
      <c r="C469" s="76" t="s">
        <v>6709</v>
      </c>
      <c r="D469" s="77" t="s">
        <v>22726</v>
      </c>
      <c r="E469" s="78" t="s">
        <v>26</v>
      </c>
      <c r="F469" s="79">
        <v>59.82</v>
      </c>
    </row>
    <row r="470" spans="2:6" ht="27">
      <c r="B470" s="76" t="s">
        <v>22727</v>
      </c>
      <c r="C470" s="76" t="s">
        <v>6709</v>
      </c>
      <c r="D470" s="77" t="s">
        <v>22728</v>
      </c>
      <c r="E470" s="78" t="s">
        <v>26</v>
      </c>
      <c r="F470" s="79">
        <v>47.01</v>
      </c>
    </row>
    <row r="471" spans="2:6">
      <c r="B471" s="76" t="s">
        <v>22729</v>
      </c>
      <c r="C471" s="76" t="s">
        <v>22730</v>
      </c>
      <c r="D471" s="77" t="s">
        <v>22731</v>
      </c>
      <c r="E471" s="78" t="s">
        <v>6403</v>
      </c>
      <c r="F471" s="79">
        <v>7.4</v>
      </c>
    </row>
    <row r="472" spans="2:6">
      <c r="B472" s="76" t="s">
        <v>22732</v>
      </c>
      <c r="C472" s="76" t="s">
        <v>6709</v>
      </c>
      <c r="D472" s="77" t="s">
        <v>22733</v>
      </c>
      <c r="E472" s="78" t="s">
        <v>26</v>
      </c>
      <c r="F472" s="79">
        <v>816.78</v>
      </c>
    </row>
    <row r="473" spans="2:6">
      <c r="B473" s="76" t="s">
        <v>22734</v>
      </c>
      <c r="C473" s="76" t="s">
        <v>22735</v>
      </c>
      <c r="D473" s="77" t="s">
        <v>22736</v>
      </c>
      <c r="E473" s="78" t="s">
        <v>6581</v>
      </c>
      <c r="F473" s="79">
        <v>4.8899999999999997</v>
      </c>
    </row>
    <row r="474" spans="2:6">
      <c r="B474" s="76" t="s">
        <v>22737</v>
      </c>
      <c r="C474" s="76" t="s">
        <v>22738</v>
      </c>
      <c r="D474" s="77" t="s">
        <v>22739</v>
      </c>
      <c r="E474" s="78" t="s">
        <v>6403</v>
      </c>
      <c r="F474" s="79">
        <v>125.64</v>
      </c>
    </row>
    <row r="475" spans="2:6">
      <c r="B475" s="76" t="s">
        <v>22740</v>
      </c>
      <c r="C475" s="76" t="s">
        <v>22741</v>
      </c>
      <c r="D475" s="77" t="s">
        <v>22742</v>
      </c>
      <c r="E475" s="78" t="s">
        <v>6403</v>
      </c>
      <c r="F475" s="79">
        <v>145.81</v>
      </c>
    </row>
    <row r="476" spans="2:6">
      <c r="B476" s="76" t="s">
        <v>22743</v>
      </c>
      <c r="C476" s="76" t="s">
        <v>22744</v>
      </c>
      <c r="D476" s="77" t="s">
        <v>22745</v>
      </c>
      <c r="E476" s="78" t="s">
        <v>6581</v>
      </c>
      <c r="F476" s="79">
        <v>14.23</v>
      </c>
    </row>
    <row r="477" spans="2:6">
      <c r="B477" s="76" t="s">
        <v>22746</v>
      </c>
      <c r="C477" s="76" t="s">
        <v>22747</v>
      </c>
      <c r="D477" s="77" t="s">
        <v>22748</v>
      </c>
      <c r="E477" s="78" t="s">
        <v>6403</v>
      </c>
      <c r="F477" s="79">
        <v>101.7</v>
      </c>
    </row>
    <row r="478" spans="2:6">
      <c r="B478" s="76" t="s">
        <v>22749</v>
      </c>
      <c r="C478" s="76" t="s">
        <v>22750</v>
      </c>
      <c r="D478" s="77" t="s">
        <v>22751</v>
      </c>
      <c r="E478" s="78" t="s">
        <v>6581</v>
      </c>
      <c r="F478" s="79">
        <v>19.87</v>
      </c>
    </row>
    <row r="479" spans="2:6">
      <c r="B479" s="76" t="s">
        <v>22752</v>
      </c>
      <c r="C479" s="76" t="s">
        <v>22753</v>
      </c>
      <c r="D479" s="77" t="s">
        <v>22754</v>
      </c>
      <c r="E479" s="78" t="s">
        <v>26</v>
      </c>
      <c r="F479" s="79">
        <v>91.91</v>
      </c>
    </row>
    <row r="480" spans="2:6" ht="27">
      <c r="B480" s="76" t="s">
        <v>22755</v>
      </c>
      <c r="C480" s="76" t="s">
        <v>22756</v>
      </c>
      <c r="D480" s="77" t="s">
        <v>22757</v>
      </c>
      <c r="E480" s="78" t="s">
        <v>26</v>
      </c>
      <c r="F480" s="79">
        <v>72.02</v>
      </c>
    </row>
    <row r="481" spans="2:6">
      <c r="B481" s="76" t="s">
        <v>22758</v>
      </c>
      <c r="C481" s="76" t="s">
        <v>22759</v>
      </c>
      <c r="D481" s="77" t="s">
        <v>22760</v>
      </c>
      <c r="E481" s="78" t="s">
        <v>26</v>
      </c>
      <c r="F481" s="79">
        <v>1329.87</v>
      </c>
    </row>
    <row r="482" spans="2:6">
      <c r="B482" s="76">
        <v>308</v>
      </c>
      <c r="C482" s="76" t="s">
        <v>6709</v>
      </c>
      <c r="D482" s="77" t="s">
        <v>6869</v>
      </c>
      <c r="E482" s="78" t="s">
        <v>6723</v>
      </c>
      <c r="F482" s="79"/>
    </row>
    <row r="483" spans="2:6">
      <c r="B483" s="76" t="s">
        <v>9705</v>
      </c>
      <c r="C483" s="76" t="s">
        <v>12359</v>
      </c>
      <c r="D483" s="77" t="s">
        <v>6870</v>
      </c>
      <c r="E483" s="78" t="s">
        <v>6403</v>
      </c>
      <c r="F483" s="79">
        <v>1062.28</v>
      </c>
    </row>
    <row r="484" spans="2:6">
      <c r="B484" s="76" t="s">
        <v>9706</v>
      </c>
      <c r="C484" s="76" t="s">
        <v>12360</v>
      </c>
      <c r="D484" s="77" t="s">
        <v>6871</v>
      </c>
      <c r="E484" s="78" t="s">
        <v>6403</v>
      </c>
      <c r="F484" s="79">
        <v>192.93</v>
      </c>
    </row>
    <row r="485" spans="2:6">
      <c r="B485" s="76" t="s">
        <v>9707</v>
      </c>
      <c r="C485" s="76" t="s">
        <v>12361</v>
      </c>
      <c r="D485" s="77" t="s">
        <v>6872</v>
      </c>
      <c r="E485" s="78" t="s">
        <v>6403</v>
      </c>
      <c r="F485" s="79">
        <v>209.39</v>
      </c>
    </row>
    <row r="486" spans="2:6">
      <c r="B486" s="76" t="s">
        <v>9708</v>
      </c>
      <c r="C486" s="76" t="s">
        <v>12362</v>
      </c>
      <c r="D486" s="77" t="s">
        <v>6873</v>
      </c>
      <c r="E486" s="78" t="s">
        <v>6403</v>
      </c>
      <c r="F486" s="79">
        <v>199.19</v>
      </c>
    </row>
    <row r="487" spans="2:6">
      <c r="B487" s="76" t="s">
        <v>9709</v>
      </c>
      <c r="C487" s="76" t="s">
        <v>12363</v>
      </c>
      <c r="D487" s="77" t="s">
        <v>6874</v>
      </c>
      <c r="E487" s="78" t="s">
        <v>6403</v>
      </c>
      <c r="F487" s="79">
        <v>289.56</v>
      </c>
    </row>
    <row r="488" spans="2:6" ht="27">
      <c r="B488" s="76" t="s">
        <v>9710</v>
      </c>
      <c r="C488" s="76" t="s">
        <v>12364</v>
      </c>
      <c r="D488" s="77" t="s">
        <v>6875</v>
      </c>
      <c r="E488" s="78" t="s">
        <v>6403</v>
      </c>
      <c r="F488" s="79">
        <v>309.06</v>
      </c>
    </row>
    <row r="489" spans="2:6">
      <c r="B489" s="76" t="s">
        <v>9711</v>
      </c>
      <c r="C489" s="76" t="s">
        <v>12365</v>
      </c>
      <c r="D489" s="77" t="s">
        <v>6876</v>
      </c>
      <c r="E489" s="78" t="s">
        <v>6403</v>
      </c>
      <c r="F489" s="79">
        <v>404.38</v>
      </c>
    </row>
    <row r="490" spans="2:6">
      <c r="B490" s="76" t="s">
        <v>9712</v>
      </c>
      <c r="C490" s="76" t="s">
        <v>12366</v>
      </c>
      <c r="D490" s="77" t="s">
        <v>6877</v>
      </c>
      <c r="E490" s="78" t="s">
        <v>6403</v>
      </c>
      <c r="F490" s="79">
        <v>416.18</v>
      </c>
    </row>
    <row r="491" spans="2:6">
      <c r="B491" s="76" t="s">
        <v>9713</v>
      </c>
      <c r="C491" s="76" t="s">
        <v>12367</v>
      </c>
      <c r="D491" s="77" t="s">
        <v>6878</v>
      </c>
      <c r="E491" s="78" t="s">
        <v>6403</v>
      </c>
      <c r="F491" s="79">
        <v>186.08</v>
      </c>
    </row>
    <row r="492" spans="2:6">
      <c r="B492" s="76" t="s">
        <v>9714</v>
      </c>
      <c r="C492" s="76" t="s">
        <v>12368</v>
      </c>
      <c r="D492" s="77" t="s">
        <v>6879</v>
      </c>
      <c r="E492" s="78" t="s">
        <v>6714</v>
      </c>
      <c r="F492" s="79">
        <v>52.5</v>
      </c>
    </row>
    <row r="493" spans="2:6">
      <c r="B493" s="76" t="s">
        <v>9715</v>
      </c>
      <c r="C493" s="76" t="s">
        <v>12369</v>
      </c>
      <c r="D493" s="77" t="s">
        <v>6880</v>
      </c>
      <c r="E493" s="78" t="s">
        <v>6581</v>
      </c>
      <c r="F493" s="79">
        <v>29.6</v>
      </c>
    </row>
    <row r="494" spans="2:6">
      <c r="B494" s="76" t="s">
        <v>9716</v>
      </c>
      <c r="C494" s="76" t="s">
        <v>12370</v>
      </c>
      <c r="D494" s="77" t="s">
        <v>6881</v>
      </c>
      <c r="E494" s="78" t="s">
        <v>6581</v>
      </c>
      <c r="F494" s="79">
        <v>22.64</v>
      </c>
    </row>
    <row r="495" spans="2:6">
      <c r="B495" s="76" t="s">
        <v>9717</v>
      </c>
      <c r="C495" s="76" t="s">
        <v>12371</v>
      </c>
      <c r="D495" s="77" t="s">
        <v>6882</v>
      </c>
      <c r="E495" s="78" t="s">
        <v>6581</v>
      </c>
      <c r="F495" s="79">
        <v>30.09</v>
      </c>
    </row>
    <row r="496" spans="2:6">
      <c r="B496" s="76" t="s">
        <v>9718</v>
      </c>
      <c r="C496" s="76" t="s">
        <v>12372</v>
      </c>
      <c r="D496" s="77" t="s">
        <v>6883</v>
      </c>
      <c r="E496" s="78" t="s">
        <v>6581</v>
      </c>
      <c r="F496" s="79">
        <v>23.1</v>
      </c>
    </row>
    <row r="497" spans="2:6">
      <c r="B497" s="76" t="s">
        <v>9719</v>
      </c>
      <c r="C497" s="76" t="s">
        <v>12373</v>
      </c>
      <c r="D497" s="77" t="s">
        <v>6884</v>
      </c>
      <c r="E497" s="78" t="s">
        <v>6581</v>
      </c>
      <c r="F497" s="79">
        <v>10.09</v>
      </c>
    </row>
    <row r="498" spans="2:6">
      <c r="B498" s="76" t="s">
        <v>9720</v>
      </c>
      <c r="C498" s="76" t="s">
        <v>12374</v>
      </c>
      <c r="D498" s="77" t="s">
        <v>6885</v>
      </c>
      <c r="E498" s="78" t="s">
        <v>6581</v>
      </c>
      <c r="F498" s="79">
        <v>10.220000000000001</v>
      </c>
    </row>
    <row r="499" spans="2:6">
      <c r="B499" s="76">
        <v>309</v>
      </c>
      <c r="C499" s="76" t="s">
        <v>6709</v>
      </c>
      <c r="D499" s="77" t="s">
        <v>6886</v>
      </c>
      <c r="E499" s="78" t="s">
        <v>6723</v>
      </c>
      <c r="F499" s="79"/>
    </row>
    <row r="500" spans="2:6" ht="27">
      <c r="B500" s="76" t="s">
        <v>9721</v>
      </c>
      <c r="C500" s="76" t="s">
        <v>12375</v>
      </c>
      <c r="D500" s="77" t="s">
        <v>6887</v>
      </c>
      <c r="E500" s="78" t="s">
        <v>6714</v>
      </c>
      <c r="F500" s="79">
        <v>146.94</v>
      </c>
    </row>
    <row r="501" spans="2:6">
      <c r="B501" s="76" t="s">
        <v>9722</v>
      </c>
      <c r="C501" s="76" t="s">
        <v>12376</v>
      </c>
      <c r="D501" s="77" t="s">
        <v>6888</v>
      </c>
      <c r="E501" s="78" t="s">
        <v>6714</v>
      </c>
      <c r="F501" s="79">
        <v>314.95</v>
      </c>
    </row>
    <row r="502" spans="2:6">
      <c r="B502" s="76" t="s">
        <v>9723</v>
      </c>
      <c r="C502" s="76" t="s">
        <v>12377</v>
      </c>
      <c r="D502" s="77" t="s">
        <v>6889</v>
      </c>
      <c r="E502" s="78" t="s">
        <v>6714</v>
      </c>
      <c r="F502" s="79">
        <v>350.38</v>
      </c>
    </row>
    <row r="503" spans="2:6">
      <c r="B503" s="76" t="s">
        <v>9724</v>
      </c>
      <c r="C503" s="76" t="s">
        <v>12378</v>
      </c>
      <c r="D503" s="77" t="s">
        <v>6890</v>
      </c>
      <c r="E503" s="78" t="s">
        <v>6714</v>
      </c>
      <c r="F503" s="79">
        <v>31.14</v>
      </c>
    </row>
    <row r="504" spans="2:6">
      <c r="B504" s="76" t="s">
        <v>9725</v>
      </c>
      <c r="C504" s="76" t="s">
        <v>12379</v>
      </c>
      <c r="D504" s="77" t="s">
        <v>6891</v>
      </c>
      <c r="E504" s="78" t="s">
        <v>6581</v>
      </c>
      <c r="F504" s="79">
        <v>91.52</v>
      </c>
    </row>
    <row r="505" spans="2:6">
      <c r="B505" s="76" t="s">
        <v>9726</v>
      </c>
      <c r="C505" s="76" t="s">
        <v>12380</v>
      </c>
      <c r="D505" s="77" t="s">
        <v>6892</v>
      </c>
      <c r="E505" s="78" t="s">
        <v>6581</v>
      </c>
      <c r="F505" s="79">
        <v>131.77000000000001</v>
      </c>
    </row>
    <row r="506" spans="2:6">
      <c r="B506" s="76" t="s">
        <v>9727</v>
      </c>
      <c r="C506" s="76" t="s">
        <v>12381</v>
      </c>
      <c r="D506" s="77" t="s">
        <v>6893</v>
      </c>
      <c r="E506" s="78" t="s">
        <v>6894</v>
      </c>
      <c r="F506" s="79">
        <v>463.19</v>
      </c>
    </row>
    <row r="507" spans="2:6" ht="27">
      <c r="B507" s="76" t="s">
        <v>9728</v>
      </c>
      <c r="C507" s="76" t="s">
        <v>12382</v>
      </c>
      <c r="D507" s="77" t="s">
        <v>6895</v>
      </c>
      <c r="E507" s="78" t="s">
        <v>6894</v>
      </c>
      <c r="F507" s="79">
        <v>703.67</v>
      </c>
    </row>
    <row r="508" spans="2:6">
      <c r="B508" s="76">
        <v>310</v>
      </c>
      <c r="C508" s="76" t="s">
        <v>6709</v>
      </c>
      <c r="D508" s="77" t="s">
        <v>6896</v>
      </c>
      <c r="E508" s="78" t="s">
        <v>6723</v>
      </c>
      <c r="F508" s="79"/>
    </row>
    <row r="509" spans="2:6">
      <c r="B509" s="76" t="s">
        <v>9729</v>
      </c>
      <c r="C509" s="76" t="s">
        <v>12383</v>
      </c>
      <c r="D509" s="77" t="s">
        <v>6897</v>
      </c>
      <c r="E509" s="78" t="s">
        <v>6714</v>
      </c>
      <c r="F509" s="79">
        <v>60.64</v>
      </c>
    </row>
    <row r="510" spans="2:6">
      <c r="B510" s="76" t="s">
        <v>9730</v>
      </c>
      <c r="C510" s="76" t="s">
        <v>12384</v>
      </c>
      <c r="D510" s="77" t="s">
        <v>6898</v>
      </c>
      <c r="E510" s="78" t="s">
        <v>6714</v>
      </c>
      <c r="F510" s="79">
        <v>60.64</v>
      </c>
    </row>
    <row r="511" spans="2:6" ht="27">
      <c r="B511" s="76" t="s">
        <v>9731</v>
      </c>
      <c r="C511" s="76" t="s">
        <v>12385</v>
      </c>
      <c r="D511" s="77" t="s">
        <v>6899</v>
      </c>
      <c r="E511" s="78" t="s">
        <v>6581</v>
      </c>
      <c r="F511" s="79">
        <v>4.8600000000000003</v>
      </c>
    </row>
    <row r="512" spans="2:6">
      <c r="B512" s="76" t="s">
        <v>9732</v>
      </c>
      <c r="C512" s="76" t="s">
        <v>12386</v>
      </c>
      <c r="D512" s="77" t="s">
        <v>6900</v>
      </c>
      <c r="E512" s="78" t="s">
        <v>6581</v>
      </c>
      <c r="F512" s="79">
        <v>4.2</v>
      </c>
    </row>
    <row r="513" spans="2:6" ht="27">
      <c r="B513" s="76" t="s">
        <v>9733</v>
      </c>
      <c r="C513" s="76" t="s">
        <v>12387</v>
      </c>
      <c r="D513" s="77" t="s">
        <v>6901</v>
      </c>
      <c r="E513" s="78" t="s">
        <v>6581</v>
      </c>
      <c r="F513" s="79">
        <v>12.02</v>
      </c>
    </row>
    <row r="514" spans="2:6">
      <c r="B514" s="76" t="s">
        <v>9734</v>
      </c>
      <c r="C514" s="76" t="s">
        <v>12388</v>
      </c>
      <c r="D514" s="77" t="s">
        <v>6902</v>
      </c>
      <c r="E514" s="78" t="s">
        <v>6581</v>
      </c>
      <c r="F514" s="79">
        <v>4.8899999999999997</v>
      </c>
    </row>
    <row r="515" spans="2:6">
      <c r="B515" s="76" t="s">
        <v>9735</v>
      </c>
      <c r="C515" s="76" t="s">
        <v>12389</v>
      </c>
      <c r="D515" s="77" t="s">
        <v>6903</v>
      </c>
      <c r="E515" s="78" t="s">
        <v>6714</v>
      </c>
      <c r="F515" s="79">
        <v>13.37</v>
      </c>
    </row>
    <row r="516" spans="2:6">
      <c r="B516" s="76" t="s">
        <v>9736</v>
      </c>
      <c r="C516" s="76" t="s">
        <v>12390</v>
      </c>
      <c r="D516" s="77" t="s">
        <v>6904</v>
      </c>
      <c r="E516" s="78" t="s">
        <v>6714</v>
      </c>
      <c r="F516" s="79">
        <v>13.37</v>
      </c>
    </row>
    <row r="517" spans="2:6" ht="27">
      <c r="B517" s="76" t="s">
        <v>9737</v>
      </c>
      <c r="C517" s="76" t="s">
        <v>12391</v>
      </c>
      <c r="D517" s="77" t="s">
        <v>6905</v>
      </c>
      <c r="E517" s="78" t="s">
        <v>6894</v>
      </c>
      <c r="F517" s="79">
        <v>29.25</v>
      </c>
    </row>
    <row r="518" spans="2:6">
      <c r="B518" s="76" t="s">
        <v>9738</v>
      </c>
      <c r="C518" s="76" t="s">
        <v>12392</v>
      </c>
      <c r="D518" s="77" t="s">
        <v>6906</v>
      </c>
      <c r="E518" s="78" t="s">
        <v>6894</v>
      </c>
      <c r="F518" s="79">
        <v>18.16</v>
      </c>
    </row>
    <row r="519" spans="2:6">
      <c r="B519" s="76" t="s">
        <v>9739</v>
      </c>
      <c r="C519" s="76" t="s">
        <v>12393</v>
      </c>
      <c r="D519" s="77" t="s">
        <v>6907</v>
      </c>
      <c r="E519" s="78" t="s">
        <v>6714</v>
      </c>
      <c r="F519" s="79">
        <v>685.05</v>
      </c>
    </row>
    <row r="520" spans="2:6">
      <c r="B520" s="76" t="s">
        <v>9740</v>
      </c>
      <c r="C520" s="76" t="s">
        <v>12394</v>
      </c>
      <c r="D520" s="77" t="s">
        <v>6908</v>
      </c>
      <c r="E520" s="78" t="s">
        <v>6894</v>
      </c>
      <c r="F520" s="79">
        <v>362.67</v>
      </c>
    </row>
    <row r="521" spans="2:6">
      <c r="B521" s="76" t="s">
        <v>9741</v>
      </c>
      <c r="C521" s="76" t="s">
        <v>12395</v>
      </c>
      <c r="D521" s="77" t="s">
        <v>6909</v>
      </c>
      <c r="E521" s="78" t="s">
        <v>6894</v>
      </c>
      <c r="F521" s="79">
        <v>117.96</v>
      </c>
    </row>
    <row r="522" spans="2:6" ht="27">
      <c r="B522" s="76" t="s">
        <v>9742</v>
      </c>
      <c r="C522" s="76" t="s">
        <v>12396</v>
      </c>
      <c r="D522" s="77" t="s">
        <v>6910</v>
      </c>
      <c r="E522" s="78" t="s">
        <v>6894</v>
      </c>
      <c r="F522" s="79">
        <v>26.34</v>
      </c>
    </row>
    <row r="523" spans="2:6">
      <c r="B523" s="76" t="s">
        <v>9743</v>
      </c>
      <c r="C523" s="76" t="s">
        <v>12397</v>
      </c>
      <c r="D523" s="77" t="s">
        <v>6911</v>
      </c>
      <c r="E523" s="78" t="s">
        <v>6894</v>
      </c>
      <c r="F523" s="79">
        <v>1201.1500000000001</v>
      </c>
    </row>
    <row r="524" spans="2:6">
      <c r="B524" s="76" t="s">
        <v>9744</v>
      </c>
      <c r="C524" s="76" t="s">
        <v>12398</v>
      </c>
      <c r="D524" s="77" t="s">
        <v>6912</v>
      </c>
      <c r="E524" s="78" t="s">
        <v>6894</v>
      </c>
      <c r="F524" s="79">
        <v>1591.54</v>
      </c>
    </row>
    <row r="525" spans="2:6">
      <c r="B525" s="76" t="s">
        <v>9745</v>
      </c>
      <c r="C525" s="76" t="s">
        <v>12399</v>
      </c>
      <c r="D525" s="77" t="s">
        <v>6913</v>
      </c>
      <c r="E525" s="78" t="s">
        <v>6341</v>
      </c>
      <c r="F525" s="79">
        <v>68.3</v>
      </c>
    </row>
    <row r="526" spans="2:6">
      <c r="B526" s="71" t="s">
        <v>9746</v>
      </c>
      <c r="C526" s="72" t="s">
        <v>12400</v>
      </c>
      <c r="D526" s="73" t="s">
        <v>6914</v>
      </c>
      <c r="E526" s="74" t="s">
        <v>6894</v>
      </c>
      <c r="F526" s="79">
        <v>9.16</v>
      </c>
    </row>
    <row r="527" spans="2:6">
      <c r="B527" s="76" t="s">
        <v>9747</v>
      </c>
      <c r="C527" s="76" t="s">
        <v>12401</v>
      </c>
      <c r="D527" s="77" t="s">
        <v>6915</v>
      </c>
      <c r="E527" s="78" t="s">
        <v>6894</v>
      </c>
      <c r="F527" s="79">
        <v>66.2</v>
      </c>
    </row>
    <row r="528" spans="2:6">
      <c r="B528" s="76" t="s">
        <v>9748</v>
      </c>
      <c r="C528" s="76" t="s">
        <v>12402</v>
      </c>
      <c r="D528" s="77" t="s">
        <v>6916</v>
      </c>
      <c r="E528" s="78" t="s">
        <v>6894</v>
      </c>
      <c r="F528" s="79">
        <v>114.06</v>
      </c>
    </row>
    <row r="529" spans="2:6">
      <c r="B529" s="76" t="s">
        <v>9749</v>
      </c>
      <c r="C529" s="76" t="s">
        <v>12403</v>
      </c>
      <c r="D529" s="77" t="s">
        <v>6917</v>
      </c>
      <c r="E529" s="78" t="s">
        <v>6894</v>
      </c>
      <c r="F529" s="79">
        <v>50.98</v>
      </c>
    </row>
    <row r="530" spans="2:6">
      <c r="B530" s="76" t="s">
        <v>9750</v>
      </c>
      <c r="C530" s="76" t="s">
        <v>12404</v>
      </c>
      <c r="D530" s="77" t="s">
        <v>6918</v>
      </c>
      <c r="E530" s="78" t="s">
        <v>6714</v>
      </c>
      <c r="F530" s="79">
        <v>31.14</v>
      </c>
    </row>
    <row r="531" spans="2:6">
      <c r="B531" s="76" t="s">
        <v>9751</v>
      </c>
      <c r="C531" s="76" t="s">
        <v>12405</v>
      </c>
      <c r="D531" s="77" t="s">
        <v>6919</v>
      </c>
      <c r="E531" s="78" t="s">
        <v>6894</v>
      </c>
      <c r="F531" s="79">
        <v>37.68</v>
      </c>
    </row>
    <row r="532" spans="2:6">
      <c r="B532" s="76">
        <v>311</v>
      </c>
      <c r="C532" s="76" t="s">
        <v>6709</v>
      </c>
      <c r="D532" s="77" t="s">
        <v>6920</v>
      </c>
      <c r="E532" s="78" t="s">
        <v>6723</v>
      </c>
      <c r="F532" s="79"/>
    </row>
    <row r="533" spans="2:6" ht="25.5">
      <c r="B533" s="71" t="s">
        <v>9752</v>
      </c>
      <c r="C533" s="72" t="s">
        <v>12406</v>
      </c>
      <c r="D533" s="73" t="s">
        <v>6921</v>
      </c>
      <c r="E533" s="74" t="s">
        <v>6581</v>
      </c>
      <c r="F533" s="79">
        <v>33.86</v>
      </c>
    </row>
    <row r="534" spans="2:6" ht="27">
      <c r="B534" s="76" t="s">
        <v>9753</v>
      </c>
      <c r="C534" s="76" t="s">
        <v>12407</v>
      </c>
      <c r="D534" s="77" t="s">
        <v>6922</v>
      </c>
      <c r="E534" s="78" t="s">
        <v>6581</v>
      </c>
      <c r="F534" s="79">
        <v>45.43</v>
      </c>
    </row>
    <row r="535" spans="2:6" ht="27">
      <c r="B535" s="76" t="s">
        <v>9754</v>
      </c>
      <c r="C535" s="76" t="s">
        <v>12408</v>
      </c>
      <c r="D535" s="77" t="s">
        <v>6923</v>
      </c>
      <c r="E535" s="78" t="s">
        <v>6581</v>
      </c>
      <c r="F535" s="79">
        <v>167.09</v>
      </c>
    </row>
    <row r="536" spans="2:6">
      <c r="B536" s="76">
        <v>312</v>
      </c>
      <c r="C536" s="76" t="s">
        <v>6709</v>
      </c>
      <c r="D536" s="77" t="s">
        <v>6924</v>
      </c>
      <c r="E536" s="78" t="s">
        <v>6723</v>
      </c>
      <c r="F536" s="79"/>
    </row>
    <row r="537" spans="2:6" ht="40.5">
      <c r="B537" s="76" t="s">
        <v>9755</v>
      </c>
      <c r="C537" s="76" t="s">
        <v>12409</v>
      </c>
      <c r="D537" s="77" t="s">
        <v>6925</v>
      </c>
      <c r="E537" s="78" t="s">
        <v>6581</v>
      </c>
      <c r="F537" s="79">
        <v>11.53</v>
      </c>
    </row>
    <row r="538" spans="2:6" ht="38.25">
      <c r="B538" s="71" t="s">
        <v>9756</v>
      </c>
      <c r="C538" s="72" t="s">
        <v>12410</v>
      </c>
      <c r="D538" s="73" t="s">
        <v>6926</v>
      </c>
      <c r="E538" s="74" t="s">
        <v>6581</v>
      </c>
      <c r="F538" s="79">
        <v>10.220000000000001</v>
      </c>
    </row>
    <row r="539" spans="2:6" ht="40.5">
      <c r="B539" s="76" t="s">
        <v>9757</v>
      </c>
      <c r="C539" s="76" t="s">
        <v>12411</v>
      </c>
      <c r="D539" s="77" t="s">
        <v>6927</v>
      </c>
      <c r="E539" s="78" t="s">
        <v>6581</v>
      </c>
      <c r="F539" s="79">
        <v>11.54</v>
      </c>
    </row>
    <row r="540" spans="2:6" ht="40.5">
      <c r="B540" s="76" t="s">
        <v>9758</v>
      </c>
      <c r="C540" s="76" t="s">
        <v>12412</v>
      </c>
      <c r="D540" s="77" t="s">
        <v>6928</v>
      </c>
      <c r="E540" s="78" t="s">
        <v>6581</v>
      </c>
      <c r="F540" s="79">
        <v>10.96</v>
      </c>
    </row>
    <row r="541" spans="2:6" ht="40.5">
      <c r="B541" s="76" t="s">
        <v>9759</v>
      </c>
      <c r="C541" s="76" t="s">
        <v>12413</v>
      </c>
      <c r="D541" s="77" t="s">
        <v>6929</v>
      </c>
      <c r="E541" s="78" t="s">
        <v>6581</v>
      </c>
      <c r="F541" s="79">
        <v>14.51</v>
      </c>
    </row>
    <row r="542" spans="2:6" ht="40.5">
      <c r="B542" s="76" t="s">
        <v>9760</v>
      </c>
      <c r="C542" s="76" t="s">
        <v>12414</v>
      </c>
      <c r="D542" s="77" t="s">
        <v>6930</v>
      </c>
      <c r="E542" s="78" t="s">
        <v>6581</v>
      </c>
      <c r="F542" s="79">
        <v>11.9</v>
      </c>
    </row>
    <row r="543" spans="2:6" ht="40.5">
      <c r="B543" s="76" t="s">
        <v>9761</v>
      </c>
      <c r="C543" s="76" t="s">
        <v>12415</v>
      </c>
      <c r="D543" s="77" t="s">
        <v>6931</v>
      </c>
      <c r="E543" s="78" t="s">
        <v>6581</v>
      </c>
      <c r="F543" s="79">
        <v>9.11</v>
      </c>
    </row>
    <row r="544" spans="2:6" ht="40.5">
      <c r="B544" s="76" t="s">
        <v>9762</v>
      </c>
      <c r="C544" s="76" t="s">
        <v>12416</v>
      </c>
      <c r="D544" s="77" t="s">
        <v>6932</v>
      </c>
      <c r="E544" s="78" t="s">
        <v>6581</v>
      </c>
      <c r="F544" s="79">
        <v>8.92</v>
      </c>
    </row>
    <row r="545" spans="2:6" ht="27">
      <c r="B545" s="76" t="s">
        <v>9763</v>
      </c>
      <c r="C545" s="76" t="s">
        <v>6709</v>
      </c>
      <c r="D545" s="77" t="s">
        <v>6933</v>
      </c>
      <c r="E545" s="78" t="s">
        <v>6581</v>
      </c>
      <c r="F545" s="79">
        <v>4.01</v>
      </c>
    </row>
    <row r="546" spans="2:6">
      <c r="B546" s="76" t="s">
        <v>9764</v>
      </c>
      <c r="C546" s="76" t="s">
        <v>12417</v>
      </c>
      <c r="D546" s="77" t="s">
        <v>6934</v>
      </c>
      <c r="E546" s="78" t="s">
        <v>6581</v>
      </c>
      <c r="F546" s="79">
        <v>5.63</v>
      </c>
    </row>
    <row r="547" spans="2:6" ht="27">
      <c r="B547" s="76" t="s">
        <v>22761</v>
      </c>
      <c r="C547" s="76" t="s">
        <v>6709</v>
      </c>
      <c r="D547" s="77" t="s">
        <v>22762</v>
      </c>
      <c r="E547" s="78" t="s">
        <v>26</v>
      </c>
      <c r="F547" s="79">
        <v>1838.57</v>
      </c>
    </row>
    <row r="548" spans="2:6" ht="27">
      <c r="B548" s="76" t="s">
        <v>22763</v>
      </c>
      <c r="C548" s="76" t="s">
        <v>6709</v>
      </c>
      <c r="D548" s="77" t="s">
        <v>22764</v>
      </c>
      <c r="E548" s="78" t="s">
        <v>26</v>
      </c>
      <c r="F548" s="79">
        <v>1712.35</v>
      </c>
    </row>
    <row r="549" spans="2:6" ht="27">
      <c r="B549" s="76" t="s">
        <v>22765</v>
      </c>
      <c r="C549" s="76" t="s">
        <v>6709</v>
      </c>
      <c r="D549" s="77" t="s">
        <v>22766</v>
      </c>
      <c r="E549" s="78" t="s">
        <v>26</v>
      </c>
      <c r="F549" s="79">
        <v>1838.57</v>
      </c>
    </row>
    <row r="550" spans="2:6" ht="27">
      <c r="B550" s="76" t="s">
        <v>22767</v>
      </c>
      <c r="C550" s="76" t="s">
        <v>6709</v>
      </c>
      <c r="D550" s="77" t="s">
        <v>22768</v>
      </c>
      <c r="E550" s="78" t="s">
        <v>26</v>
      </c>
      <c r="F550" s="79">
        <v>1712.35</v>
      </c>
    </row>
    <row r="551" spans="2:6">
      <c r="B551" s="76">
        <v>313</v>
      </c>
      <c r="C551" s="76" t="s">
        <v>6709</v>
      </c>
      <c r="D551" s="77" t="s">
        <v>6935</v>
      </c>
      <c r="E551" s="78" t="s">
        <v>6723</v>
      </c>
      <c r="F551" s="79"/>
    </row>
    <row r="552" spans="2:6">
      <c r="B552" s="76" t="s">
        <v>9765</v>
      </c>
      <c r="C552" s="76" t="s">
        <v>12418</v>
      </c>
      <c r="D552" s="77" t="s">
        <v>6936</v>
      </c>
      <c r="E552" s="78" t="s">
        <v>6581</v>
      </c>
      <c r="F552" s="79">
        <v>11.32</v>
      </c>
    </row>
    <row r="553" spans="2:6">
      <c r="B553" s="76" t="s">
        <v>9766</v>
      </c>
      <c r="C553" s="76" t="s">
        <v>12419</v>
      </c>
      <c r="D553" s="77" t="s">
        <v>6937</v>
      </c>
      <c r="E553" s="78" t="s">
        <v>6403</v>
      </c>
      <c r="F553" s="79">
        <v>71.3</v>
      </c>
    </row>
    <row r="554" spans="2:6">
      <c r="B554" s="76" t="s">
        <v>9767</v>
      </c>
      <c r="C554" s="76" t="s">
        <v>12420</v>
      </c>
      <c r="D554" s="77" t="s">
        <v>6938</v>
      </c>
      <c r="E554" s="78" t="s">
        <v>6403</v>
      </c>
      <c r="F554" s="79">
        <v>55.04</v>
      </c>
    </row>
    <row r="555" spans="2:6">
      <c r="B555" s="76" t="s">
        <v>9768</v>
      </c>
      <c r="C555" s="76" t="s">
        <v>12421</v>
      </c>
      <c r="D555" s="77" t="s">
        <v>6939</v>
      </c>
      <c r="E555" s="78" t="s">
        <v>6403</v>
      </c>
      <c r="F555" s="79">
        <v>45.82</v>
      </c>
    </row>
    <row r="556" spans="2:6">
      <c r="B556" s="76" t="s">
        <v>9769</v>
      </c>
      <c r="C556" s="76" t="s">
        <v>12422</v>
      </c>
      <c r="D556" s="77" t="s">
        <v>6940</v>
      </c>
      <c r="E556" s="78" t="s">
        <v>6403</v>
      </c>
      <c r="F556" s="79">
        <v>27.24</v>
      </c>
    </row>
    <row r="557" spans="2:6">
      <c r="B557" s="76" t="s">
        <v>9770</v>
      </c>
      <c r="C557" s="76" t="s">
        <v>12423</v>
      </c>
      <c r="D557" s="77" t="s">
        <v>6941</v>
      </c>
      <c r="E557" s="78" t="s">
        <v>6403</v>
      </c>
      <c r="F557" s="79">
        <v>25.85</v>
      </c>
    </row>
    <row r="558" spans="2:6">
      <c r="B558" s="76" t="s">
        <v>9771</v>
      </c>
      <c r="C558" s="76" t="s">
        <v>12424</v>
      </c>
      <c r="D558" s="77" t="s">
        <v>6942</v>
      </c>
      <c r="E558" s="78" t="s">
        <v>6403</v>
      </c>
      <c r="F558" s="79">
        <v>33.479999999999997</v>
      </c>
    </row>
    <row r="559" spans="2:6">
      <c r="B559" s="76" t="s">
        <v>9772</v>
      </c>
      <c r="C559" s="76" t="s">
        <v>12425</v>
      </c>
      <c r="D559" s="77" t="s">
        <v>6943</v>
      </c>
      <c r="E559" s="78" t="s">
        <v>6403</v>
      </c>
      <c r="F559" s="79">
        <v>76.41</v>
      </c>
    </row>
    <row r="560" spans="2:6">
      <c r="B560" s="76" t="s">
        <v>9773</v>
      </c>
      <c r="C560" s="76" t="s">
        <v>12426</v>
      </c>
      <c r="D560" s="77" t="s">
        <v>6944</v>
      </c>
      <c r="E560" s="78" t="s">
        <v>6403</v>
      </c>
      <c r="F560" s="79">
        <v>71.2</v>
      </c>
    </row>
    <row r="561" spans="2:6" ht="27">
      <c r="B561" s="76" t="s">
        <v>9774</v>
      </c>
      <c r="C561" s="76" t="s">
        <v>12427</v>
      </c>
      <c r="D561" s="77" t="s">
        <v>6945</v>
      </c>
      <c r="E561" s="78" t="s">
        <v>6403</v>
      </c>
      <c r="F561" s="79">
        <v>99.54</v>
      </c>
    </row>
    <row r="562" spans="2:6" ht="54">
      <c r="B562" s="76" t="s">
        <v>9775</v>
      </c>
      <c r="C562" s="76" t="s">
        <v>12428</v>
      </c>
      <c r="D562" s="77" t="s">
        <v>6946</v>
      </c>
      <c r="E562" s="78" t="s">
        <v>6403</v>
      </c>
      <c r="F562" s="79">
        <v>115.28</v>
      </c>
    </row>
    <row r="563" spans="2:6" ht="27">
      <c r="B563" s="76" t="s">
        <v>9776</v>
      </c>
      <c r="C563" s="76" t="s">
        <v>12429</v>
      </c>
      <c r="D563" s="77" t="s">
        <v>6947</v>
      </c>
      <c r="E563" s="78" t="s">
        <v>6403</v>
      </c>
      <c r="F563" s="79">
        <v>48.8</v>
      </c>
    </row>
    <row r="564" spans="2:6" ht="27">
      <c r="B564" s="76" t="s">
        <v>22769</v>
      </c>
      <c r="C564" s="76" t="s">
        <v>6709</v>
      </c>
      <c r="D564" s="77" t="s">
        <v>22770</v>
      </c>
      <c r="E564" s="78" t="s">
        <v>6403</v>
      </c>
      <c r="F564" s="79">
        <v>50.79</v>
      </c>
    </row>
    <row r="565" spans="2:6" ht="27">
      <c r="B565" s="76" t="s">
        <v>9777</v>
      </c>
      <c r="C565" s="76" t="s">
        <v>12430</v>
      </c>
      <c r="D565" s="77" t="s">
        <v>6948</v>
      </c>
      <c r="E565" s="78" t="s">
        <v>6403</v>
      </c>
      <c r="F565" s="79">
        <v>50.35</v>
      </c>
    </row>
    <row r="566" spans="2:6" ht="27">
      <c r="B566" s="76" t="s">
        <v>9778</v>
      </c>
      <c r="C566" s="76" t="s">
        <v>12431</v>
      </c>
      <c r="D566" s="77" t="s">
        <v>6949</v>
      </c>
      <c r="E566" s="78" t="s">
        <v>6403</v>
      </c>
      <c r="F566" s="79">
        <v>53.02</v>
      </c>
    </row>
    <row r="567" spans="2:6">
      <c r="B567" s="76" t="s">
        <v>9779</v>
      </c>
      <c r="C567" s="76" t="s">
        <v>12432</v>
      </c>
      <c r="D567" s="77" t="s">
        <v>6950</v>
      </c>
      <c r="E567" s="78" t="s">
        <v>6581</v>
      </c>
      <c r="F567" s="79">
        <v>23.32</v>
      </c>
    </row>
    <row r="568" spans="2:6">
      <c r="B568" s="76" t="s">
        <v>9780</v>
      </c>
      <c r="C568" s="76" t="s">
        <v>12433</v>
      </c>
      <c r="D568" s="77" t="s">
        <v>6951</v>
      </c>
      <c r="E568" s="78" t="s">
        <v>6581</v>
      </c>
      <c r="F568" s="79">
        <v>49.67</v>
      </c>
    </row>
    <row r="569" spans="2:6">
      <c r="B569" s="76" t="s">
        <v>9781</v>
      </c>
      <c r="C569" s="76" t="s">
        <v>12434</v>
      </c>
      <c r="D569" s="77" t="s">
        <v>6952</v>
      </c>
      <c r="E569" s="78" t="s">
        <v>6581</v>
      </c>
      <c r="F569" s="79">
        <v>73.849999999999994</v>
      </c>
    </row>
    <row r="570" spans="2:6">
      <c r="B570" s="76" t="s">
        <v>9782</v>
      </c>
      <c r="C570" s="76" t="s">
        <v>12435</v>
      </c>
      <c r="D570" s="77" t="s">
        <v>6953</v>
      </c>
      <c r="E570" s="78" t="s">
        <v>6581</v>
      </c>
      <c r="F570" s="79">
        <v>31</v>
      </c>
    </row>
    <row r="571" spans="2:6">
      <c r="B571" s="76" t="s">
        <v>9783</v>
      </c>
      <c r="C571" s="76" t="s">
        <v>12436</v>
      </c>
      <c r="D571" s="77" t="s">
        <v>6954</v>
      </c>
      <c r="E571" s="78" t="s">
        <v>6581</v>
      </c>
      <c r="F571" s="79">
        <v>43.09</v>
      </c>
    </row>
    <row r="572" spans="2:6">
      <c r="B572" s="76" t="s">
        <v>9784</v>
      </c>
      <c r="C572" s="76" t="s">
        <v>12437</v>
      </c>
      <c r="D572" s="77" t="s">
        <v>6955</v>
      </c>
      <c r="E572" s="78" t="s">
        <v>6581</v>
      </c>
      <c r="F572" s="79">
        <v>17.62</v>
      </c>
    </row>
    <row r="573" spans="2:6">
      <c r="B573" s="76" t="s">
        <v>9785</v>
      </c>
      <c r="C573" s="76" t="s">
        <v>12438</v>
      </c>
      <c r="D573" s="77" t="s">
        <v>6956</v>
      </c>
      <c r="E573" s="78" t="s">
        <v>6581</v>
      </c>
      <c r="F573" s="79">
        <v>21.19</v>
      </c>
    </row>
    <row r="574" spans="2:6">
      <c r="B574" s="76" t="s">
        <v>9786</v>
      </c>
      <c r="C574" s="76" t="s">
        <v>12439</v>
      </c>
      <c r="D574" s="77" t="s">
        <v>6957</v>
      </c>
      <c r="E574" s="78" t="s">
        <v>6581</v>
      </c>
      <c r="F574" s="79">
        <v>31.65</v>
      </c>
    </row>
    <row r="575" spans="2:6">
      <c r="B575" s="76" t="s">
        <v>9787</v>
      </c>
      <c r="C575" s="76" t="s">
        <v>12440</v>
      </c>
      <c r="D575" s="77" t="s">
        <v>6958</v>
      </c>
      <c r="E575" s="78" t="s">
        <v>6403</v>
      </c>
      <c r="F575" s="79">
        <v>11.78</v>
      </c>
    </row>
    <row r="576" spans="2:6">
      <c r="B576" s="76" t="s">
        <v>9788</v>
      </c>
      <c r="C576" s="76" t="s">
        <v>12441</v>
      </c>
      <c r="D576" s="77" t="s">
        <v>6959</v>
      </c>
      <c r="E576" s="78" t="s">
        <v>6581</v>
      </c>
      <c r="F576" s="79">
        <v>39.83</v>
      </c>
    </row>
    <row r="577" spans="2:6" ht="27">
      <c r="B577" s="76" t="s">
        <v>9789</v>
      </c>
      <c r="C577" s="76" t="s">
        <v>12442</v>
      </c>
      <c r="D577" s="77" t="s">
        <v>6960</v>
      </c>
      <c r="E577" s="78" t="s">
        <v>6581</v>
      </c>
      <c r="F577" s="79">
        <v>10.19</v>
      </c>
    </row>
    <row r="578" spans="2:6">
      <c r="B578" s="76" t="s">
        <v>9790</v>
      </c>
      <c r="C578" s="76" t="s">
        <v>12443</v>
      </c>
      <c r="D578" s="77" t="s">
        <v>6961</v>
      </c>
      <c r="E578" s="78" t="s">
        <v>6403</v>
      </c>
      <c r="F578" s="79">
        <v>67.7</v>
      </c>
    </row>
    <row r="579" spans="2:6">
      <c r="B579" s="76" t="s">
        <v>9791</v>
      </c>
      <c r="C579" s="76" t="s">
        <v>12444</v>
      </c>
      <c r="D579" s="77" t="s">
        <v>6962</v>
      </c>
      <c r="E579" s="78" t="s">
        <v>6403</v>
      </c>
      <c r="F579" s="79">
        <v>22.15</v>
      </c>
    </row>
    <row r="580" spans="2:6">
      <c r="B580" s="76" t="s">
        <v>9792</v>
      </c>
      <c r="C580" s="76" t="s">
        <v>12445</v>
      </c>
      <c r="D580" s="77" t="s">
        <v>6963</v>
      </c>
      <c r="E580" s="78" t="s">
        <v>6403</v>
      </c>
      <c r="F580" s="79">
        <v>20.92</v>
      </c>
    </row>
    <row r="581" spans="2:6">
      <c r="B581" s="76" t="s">
        <v>9793</v>
      </c>
      <c r="C581" s="76" t="s">
        <v>12446</v>
      </c>
      <c r="D581" s="77" t="s">
        <v>6964</v>
      </c>
      <c r="E581" s="78" t="s">
        <v>6403</v>
      </c>
      <c r="F581" s="79">
        <v>119.78</v>
      </c>
    </row>
    <row r="582" spans="2:6">
      <c r="B582" s="76" t="s">
        <v>9794</v>
      </c>
      <c r="C582" s="76" t="s">
        <v>12447</v>
      </c>
      <c r="D582" s="77" t="s">
        <v>6965</v>
      </c>
      <c r="E582" s="78" t="s">
        <v>6581</v>
      </c>
      <c r="F582" s="79">
        <v>32.42</v>
      </c>
    </row>
    <row r="583" spans="2:6">
      <c r="B583" s="76" t="s">
        <v>9795</v>
      </c>
      <c r="C583" s="76" t="s">
        <v>12448</v>
      </c>
      <c r="D583" s="77" t="s">
        <v>6966</v>
      </c>
      <c r="E583" s="78" t="s">
        <v>6581</v>
      </c>
      <c r="F583" s="79">
        <v>39.200000000000003</v>
      </c>
    </row>
    <row r="584" spans="2:6">
      <c r="B584" s="76" t="s">
        <v>9796</v>
      </c>
      <c r="C584" s="76" t="s">
        <v>12449</v>
      </c>
      <c r="D584" s="77" t="s">
        <v>6967</v>
      </c>
      <c r="E584" s="78" t="s">
        <v>6581</v>
      </c>
      <c r="F584" s="79">
        <v>22.48</v>
      </c>
    </row>
    <row r="585" spans="2:6">
      <c r="B585" s="76" t="s">
        <v>9797</v>
      </c>
      <c r="C585" s="76" t="s">
        <v>12450</v>
      </c>
      <c r="D585" s="77" t="s">
        <v>6968</v>
      </c>
      <c r="E585" s="78" t="s">
        <v>6581</v>
      </c>
      <c r="F585" s="79">
        <v>7.99</v>
      </c>
    </row>
    <row r="586" spans="2:6">
      <c r="B586" s="76" t="s">
        <v>9798</v>
      </c>
      <c r="C586" s="76" t="s">
        <v>12451</v>
      </c>
      <c r="D586" s="77" t="s">
        <v>6969</v>
      </c>
      <c r="E586" s="78" t="s">
        <v>6403</v>
      </c>
      <c r="F586" s="79">
        <v>19.190000000000001</v>
      </c>
    </row>
    <row r="587" spans="2:6">
      <c r="B587" s="76">
        <v>314</v>
      </c>
      <c r="C587" s="76" t="s">
        <v>6709</v>
      </c>
      <c r="D587" s="77" t="s">
        <v>6970</v>
      </c>
      <c r="E587" s="78" t="s">
        <v>6723</v>
      </c>
      <c r="F587" s="79"/>
    </row>
    <row r="588" spans="2:6" ht="27">
      <c r="B588" s="76" t="s">
        <v>9799</v>
      </c>
      <c r="C588" s="76" t="s">
        <v>12452</v>
      </c>
      <c r="D588" s="77" t="s">
        <v>6971</v>
      </c>
      <c r="E588" s="78" t="s">
        <v>26</v>
      </c>
      <c r="F588" s="79">
        <v>90.57</v>
      </c>
    </row>
    <row r="589" spans="2:6" ht="27">
      <c r="B589" s="76" t="s">
        <v>9800</v>
      </c>
      <c r="C589" s="76" t="s">
        <v>12453</v>
      </c>
      <c r="D589" s="77" t="s">
        <v>6972</v>
      </c>
      <c r="E589" s="78" t="s">
        <v>26</v>
      </c>
      <c r="F589" s="79">
        <v>83.02</v>
      </c>
    </row>
    <row r="590" spans="2:6">
      <c r="B590" s="76" t="s">
        <v>9801</v>
      </c>
      <c r="C590" s="76" t="s">
        <v>12454</v>
      </c>
      <c r="D590" s="77" t="s">
        <v>6973</v>
      </c>
      <c r="E590" s="78" t="s">
        <v>6403</v>
      </c>
      <c r="F590" s="79">
        <v>13.58</v>
      </c>
    </row>
    <row r="591" spans="2:6">
      <c r="B591" s="76" t="s">
        <v>9802</v>
      </c>
      <c r="C591" s="76" t="s">
        <v>12455</v>
      </c>
      <c r="D591" s="77" t="s">
        <v>6974</v>
      </c>
      <c r="E591" s="78" t="s">
        <v>26</v>
      </c>
      <c r="F591" s="79">
        <v>57.71</v>
      </c>
    </row>
    <row r="592" spans="2:6" ht="27">
      <c r="B592" s="76" t="s">
        <v>9803</v>
      </c>
      <c r="C592" s="76" t="s">
        <v>12456</v>
      </c>
      <c r="D592" s="77" t="s">
        <v>6975</v>
      </c>
      <c r="E592" s="78" t="s">
        <v>26</v>
      </c>
      <c r="F592" s="79">
        <v>134.09</v>
      </c>
    </row>
    <row r="593" spans="2:6">
      <c r="B593" s="76" t="s">
        <v>9804</v>
      </c>
      <c r="C593" s="76" t="s">
        <v>12457</v>
      </c>
      <c r="D593" s="77" t="s">
        <v>6976</v>
      </c>
      <c r="E593" s="78" t="s">
        <v>26</v>
      </c>
      <c r="F593" s="79">
        <v>241.53</v>
      </c>
    </row>
    <row r="594" spans="2:6">
      <c r="B594" s="76" t="s">
        <v>9805</v>
      </c>
      <c r="C594" s="76" t="s">
        <v>12458</v>
      </c>
      <c r="D594" s="77" t="s">
        <v>6977</v>
      </c>
      <c r="E594" s="78" t="s">
        <v>26</v>
      </c>
      <c r="F594" s="79">
        <v>34.049999999999997</v>
      </c>
    </row>
    <row r="595" spans="2:6" ht="27">
      <c r="B595" s="76" t="s">
        <v>9806</v>
      </c>
      <c r="C595" s="76" t="s">
        <v>12459</v>
      </c>
      <c r="D595" s="77" t="s">
        <v>6978</v>
      </c>
      <c r="E595" s="78" t="s">
        <v>26</v>
      </c>
      <c r="F595" s="79">
        <v>72.44</v>
      </c>
    </row>
    <row r="596" spans="2:6">
      <c r="B596" s="76" t="s">
        <v>9807</v>
      </c>
      <c r="C596" s="76" t="s">
        <v>12460</v>
      </c>
      <c r="D596" s="77" t="s">
        <v>6979</v>
      </c>
      <c r="E596" s="78" t="s">
        <v>26</v>
      </c>
      <c r="F596" s="79">
        <v>196.24</v>
      </c>
    </row>
    <row r="597" spans="2:6">
      <c r="B597" s="76" t="s">
        <v>9808</v>
      </c>
      <c r="C597" s="76" t="s">
        <v>12461</v>
      </c>
      <c r="D597" s="77" t="s">
        <v>6980</v>
      </c>
      <c r="E597" s="78" t="s">
        <v>6403</v>
      </c>
      <c r="F597" s="79">
        <v>102.63</v>
      </c>
    </row>
    <row r="598" spans="2:6">
      <c r="B598" s="76" t="s">
        <v>9809</v>
      </c>
      <c r="C598" s="76" t="s">
        <v>12462</v>
      </c>
      <c r="D598" s="77" t="s">
        <v>6981</v>
      </c>
      <c r="E598" s="78" t="s">
        <v>6403</v>
      </c>
      <c r="F598" s="79">
        <v>12.06</v>
      </c>
    </row>
    <row r="599" spans="2:6">
      <c r="B599" s="76" t="s">
        <v>9810</v>
      </c>
      <c r="C599" s="76" t="s">
        <v>12463</v>
      </c>
      <c r="D599" s="77" t="s">
        <v>6982</v>
      </c>
      <c r="E599" s="78" t="s">
        <v>6403</v>
      </c>
      <c r="F599" s="79">
        <v>15.09</v>
      </c>
    </row>
    <row r="600" spans="2:6">
      <c r="B600" s="76" t="s">
        <v>9811</v>
      </c>
      <c r="C600" s="76" t="s">
        <v>12464</v>
      </c>
      <c r="D600" s="77" t="s">
        <v>6983</v>
      </c>
      <c r="E600" s="78" t="s">
        <v>6403</v>
      </c>
      <c r="F600" s="79">
        <v>15.09</v>
      </c>
    </row>
    <row r="601" spans="2:6" ht="27">
      <c r="B601" s="76" t="s">
        <v>9812</v>
      </c>
      <c r="C601" s="76" t="s">
        <v>12465</v>
      </c>
      <c r="D601" s="77" t="s">
        <v>6984</v>
      </c>
      <c r="E601" s="78" t="s">
        <v>6403</v>
      </c>
      <c r="F601" s="79">
        <v>34.770000000000003</v>
      </c>
    </row>
    <row r="602" spans="2:6" ht="27">
      <c r="B602" s="76" t="s">
        <v>9813</v>
      </c>
      <c r="C602" s="76" t="s">
        <v>12466</v>
      </c>
      <c r="D602" s="77" t="s">
        <v>6985</v>
      </c>
      <c r="E602" s="78" t="s">
        <v>6403</v>
      </c>
      <c r="F602" s="79">
        <v>15.29</v>
      </c>
    </row>
    <row r="603" spans="2:6">
      <c r="B603" s="76" t="s">
        <v>9814</v>
      </c>
      <c r="C603" s="76" t="s">
        <v>12467</v>
      </c>
      <c r="D603" s="77" t="s">
        <v>6986</v>
      </c>
      <c r="E603" s="78" t="s">
        <v>6403</v>
      </c>
      <c r="F603" s="79">
        <v>18.46</v>
      </c>
    </row>
    <row r="604" spans="2:6" ht="27">
      <c r="B604" s="76" t="s">
        <v>9815</v>
      </c>
      <c r="C604" s="76" t="s">
        <v>12468</v>
      </c>
      <c r="D604" s="77" t="s">
        <v>6987</v>
      </c>
      <c r="E604" s="78" t="s">
        <v>6403</v>
      </c>
      <c r="F604" s="79">
        <v>13.3</v>
      </c>
    </row>
    <row r="605" spans="2:6" ht="27">
      <c r="B605" s="76" t="s">
        <v>9816</v>
      </c>
      <c r="C605" s="76" t="s">
        <v>12469</v>
      </c>
      <c r="D605" s="77" t="s">
        <v>6988</v>
      </c>
      <c r="E605" s="78" t="s">
        <v>6403</v>
      </c>
      <c r="F605" s="79">
        <v>13.3</v>
      </c>
    </row>
    <row r="606" spans="2:6">
      <c r="B606" s="76" t="s">
        <v>9817</v>
      </c>
      <c r="C606" s="76" t="s">
        <v>12470</v>
      </c>
      <c r="D606" s="77" t="s">
        <v>6989</v>
      </c>
      <c r="E606" s="78" t="s">
        <v>6403</v>
      </c>
      <c r="F606" s="79">
        <v>9.0500000000000007</v>
      </c>
    </row>
    <row r="607" spans="2:6">
      <c r="B607" s="76" t="s">
        <v>9818</v>
      </c>
      <c r="C607" s="76" t="s">
        <v>12471</v>
      </c>
      <c r="D607" s="77" t="s">
        <v>6990</v>
      </c>
      <c r="E607" s="78" t="s">
        <v>6403</v>
      </c>
      <c r="F607" s="79">
        <v>12.83</v>
      </c>
    </row>
    <row r="608" spans="2:6" ht="27">
      <c r="B608" s="76" t="s">
        <v>9819</v>
      </c>
      <c r="C608" s="76" t="s">
        <v>12472</v>
      </c>
      <c r="D608" s="77" t="s">
        <v>6991</v>
      </c>
      <c r="E608" s="78" t="s">
        <v>6403</v>
      </c>
      <c r="F608" s="79">
        <v>13.58</v>
      </c>
    </row>
    <row r="609" spans="2:6" ht="27">
      <c r="B609" s="76" t="s">
        <v>9820</v>
      </c>
      <c r="C609" s="76" t="s">
        <v>12473</v>
      </c>
      <c r="D609" s="77" t="s">
        <v>6992</v>
      </c>
      <c r="E609" s="78" t="s">
        <v>6403</v>
      </c>
      <c r="F609" s="79">
        <v>23.25</v>
      </c>
    </row>
    <row r="610" spans="2:6" ht="27">
      <c r="B610" s="76" t="s">
        <v>9821</v>
      </c>
      <c r="C610" s="76" t="s">
        <v>12474</v>
      </c>
      <c r="D610" s="77" t="s">
        <v>6993</v>
      </c>
      <c r="E610" s="78" t="s">
        <v>6403</v>
      </c>
      <c r="F610" s="79">
        <v>7.54</v>
      </c>
    </row>
    <row r="611" spans="2:6" ht="27">
      <c r="B611" s="76" t="s">
        <v>9822</v>
      </c>
      <c r="C611" s="76" t="s">
        <v>12475</v>
      </c>
      <c r="D611" s="77" t="s">
        <v>6994</v>
      </c>
      <c r="E611" s="78" t="s">
        <v>6403</v>
      </c>
      <c r="F611" s="79">
        <v>13.58</v>
      </c>
    </row>
    <row r="612" spans="2:6">
      <c r="B612" s="76" t="s">
        <v>9823</v>
      </c>
      <c r="C612" s="76" t="s">
        <v>12476</v>
      </c>
      <c r="D612" s="77" t="s">
        <v>6995</v>
      </c>
      <c r="E612" s="78" t="s">
        <v>6403</v>
      </c>
      <c r="F612" s="79">
        <v>13.58</v>
      </c>
    </row>
    <row r="613" spans="2:6">
      <c r="B613" s="76" t="s">
        <v>9824</v>
      </c>
      <c r="C613" s="76" t="s">
        <v>6348</v>
      </c>
      <c r="D613" s="77" t="s">
        <v>6349</v>
      </c>
      <c r="E613" s="78" t="s">
        <v>6403</v>
      </c>
      <c r="F613" s="79">
        <v>11.87</v>
      </c>
    </row>
    <row r="614" spans="2:6" ht="27">
      <c r="B614" s="76" t="s">
        <v>9825</v>
      </c>
      <c r="C614" s="76" t="s">
        <v>12477</v>
      </c>
      <c r="D614" s="77" t="s">
        <v>6996</v>
      </c>
      <c r="E614" s="78" t="s">
        <v>6403</v>
      </c>
      <c r="F614" s="79">
        <v>6.88</v>
      </c>
    </row>
    <row r="615" spans="2:6">
      <c r="B615" s="76" t="s">
        <v>9826</v>
      </c>
      <c r="C615" s="76" t="s">
        <v>12478</v>
      </c>
      <c r="D615" s="77" t="s">
        <v>6997</v>
      </c>
      <c r="E615" s="78" t="s">
        <v>6403</v>
      </c>
      <c r="F615" s="79">
        <v>21.13</v>
      </c>
    </row>
    <row r="616" spans="2:6">
      <c r="B616" s="76" t="s">
        <v>9827</v>
      </c>
      <c r="C616" s="76" t="s">
        <v>12479</v>
      </c>
      <c r="D616" s="77" t="s">
        <v>6998</v>
      </c>
      <c r="E616" s="78" t="s">
        <v>6403</v>
      </c>
      <c r="F616" s="79">
        <v>10.56</v>
      </c>
    </row>
    <row r="617" spans="2:6">
      <c r="B617" s="76" t="s">
        <v>9828</v>
      </c>
      <c r="C617" s="76" t="s">
        <v>12480</v>
      </c>
      <c r="D617" s="77" t="s">
        <v>6998</v>
      </c>
      <c r="E617" s="78" t="s">
        <v>6403</v>
      </c>
      <c r="F617" s="79">
        <v>10.56</v>
      </c>
    </row>
    <row r="618" spans="2:6" ht="27">
      <c r="B618" s="76" t="s">
        <v>9829</v>
      </c>
      <c r="C618" s="76" t="s">
        <v>12481</v>
      </c>
      <c r="D618" s="77" t="s">
        <v>6999</v>
      </c>
      <c r="E618" s="78" t="s">
        <v>6403</v>
      </c>
      <c r="F618" s="79">
        <v>10.56</v>
      </c>
    </row>
    <row r="619" spans="2:6">
      <c r="B619" s="76" t="s">
        <v>9830</v>
      </c>
      <c r="C619" s="76" t="s">
        <v>12482</v>
      </c>
      <c r="D619" s="77" t="s">
        <v>7000</v>
      </c>
      <c r="E619" s="78" t="s">
        <v>6403</v>
      </c>
      <c r="F619" s="79">
        <v>10.71</v>
      </c>
    </row>
    <row r="620" spans="2:6" ht="27">
      <c r="B620" s="76" t="s">
        <v>9831</v>
      </c>
      <c r="C620" s="76" t="s">
        <v>12483</v>
      </c>
      <c r="D620" s="77" t="s">
        <v>7001</v>
      </c>
      <c r="E620" s="78" t="s">
        <v>6403</v>
      </c>
      <c r="F620" s="79">
        <v>12.06</v>
      </c>
    </row>
    <row r="621" spans="2:6">
      <c r="B621" s="76" t="s">
        <v>9832</v>
      </c>
      <c r="C621" s="76" t="s">
        <v>12484</v>
      </c>
      <c r="D621" s="77" t="s">
        <v>7002</v>
      </c>
      <c r="E621" s="78" t="s">
        <v>6403</v>
      </c>
      <c r="F621" s="79">
        <v>15.57</v>
      </c>
    </row>
    <row r="622" spans="2:6" ht="27">
      <c r="B622" s="76" t="s">
        <v>9833</v>
      </c>
      <c r="C622" s="76" t="s">
        <v>12485</v>
      </c>
      <c r="D622" s="77" t="s">
        <v>7003</v>
      </c>
      <c r="E622" s="78" t="s">
        <v>6403</v>
      </c>
      <c r="F622" s="79">
        <v>18.11</v>
      </c>
    </row>
    <row r="623" spans="2:6">
      <c r="B623" s="76" t="s">
        <v>9834</v>
      </c>
      <c r="C623" s="76" t="s">
        <v>12486</v>
      </c>
      <c r="D623" s="77" t="s">
        <v>7004</v>
      </c>
      <c r="E623" s="78" t="s">
        <v>6403</v>
      </c>
      <c r="F623" s="79">
        <v>13.58</v>
      </c>
    </row>
    <row r="624" spans="2:6">
      <c r="B624" s="76" t="s">
        <v>9835</v>
      </c>
      <c r="C624" s="76" t="s">
        <v>12487</v>
      </c>
      <c r="D624" s="77" t="s">
        <v>7005</v>
      </c>
      <c r="E624" s="78" t="s">
        <v>6403</v>
      </c>
      <c r="F624" s="79">
        <v>15.09</v>
      </c>
    </row>
    <row r="625" spans="2:6">
      <c r="B625" s="76" t="s">
        <v>9836</v>
      </c>
      <c r="C625" s="76" t="s">
        <v>12488</v>
      </c>
      <c r="D625" s="77" t="s">
        <v>7006</v>
      </c>
      <c r="E625" s="78" t="s">
        <v>6403</v>
      </c>
      <c r="F625" s="79">
        <v>6.03</v>
      </c>
    </row>
    <row r="626" spans="2:6">
      <c r="B626" s="76" t="s">
        <v>9837</v>
      </c>
      <c r="C626" s="76" t="s">
        <v>12489</v>
      </c>
      <c r="D626" s="77" t="s">
        <v>7007</v>
      </c>
      <c r="E626" s="78" t="s">
        <v>6403</v>
      </c>
      <c r="F626" s="79">
        <v>10.56</v>
      </c>
    </row>
    <row r="627" spans="2:6" ht="27">
      <c r="B627" s="76" t="s">
        <v>9838</v>
      </c>
      <c r="C627" s="76" t="s">
        <v>12490</v>
      </c>
      <c r="D627" s="77" t="s">
        <v>7008</v>
      </c>
      <c r="E627" s="78" t="s">
        <v>6403</v>
      </c>
      <c r="F627" s="79">
        <v>7.34</v>
      </c>
    </row>
    <row r="628" spans="2:6" ht="27">
      <c r="B628" s="76" t="s">
        <v>9839</v>
      </c>
      <c r="C628" s="76" t="s">
        <v>12491</v>
      </c>
      <c r="D628" s="77" t="s">
        <v>7009</v>
      </c>
      <c r="E628" s="78" t="s">
        <v>6403</v>
      </c>
      <c r="F628" s="79">
        <v>12.06</v>
      </c>
    </row>
    <row r="629" spans="2:6" ht="27">
      <c r="B629" s="76" t="s">
        <v>9840</v>
      </c>
      <c r="C629" s="76" t="s">
        <v>12492</v>
      </c>
      <c r="D629" s="77" t="s">
        <v>7010</v>
      </c>
      <c r="E629" s="78" t="s">
        <v>6403</v>
      </c>
      <c r="F629" s="79">
        <v>18.11</v>
      </c>
    </row>
    <row r="630" spans="2:6">
      <c r="B630" s="76" t="s">
        <v>9841</v>
      </c>
      <c r="C630" s="76" t="s">
        <v>12493</v>
      </c>
      <c r="D630" s="77" t="s">
        <v>7011</v>
      </c>
      <c r="E630" s="78" t="s">
        <v>6581</v>
      </c>
      <c r="F630" s="79">
        <v>1.81</v>
      </c>
    </row>
    <row r="631" spans="2:6">
      <c r="B631" s="76" t="s">
        <v>9842</v>
      </c>
      <c r="C631" s="76" t="s">
        <v>12494</v>
      </c>
      <c r="D631" s="77" t="s">
        <v>7012</v>
      </c>
      <c r="E631" s="78" t="s">
        <v>6403</v>
      </c>
      <c r="F631" s="79">
        <v>12.06</v>
      </c>
    </row>
    <row r="632" spans="2:6">
      <c r="B632" s="76" t="s">
        <v>9843</v>
      </c>
      <c r="C632" s="76" t="s">
        <v>12495</v>
      </c>
      <c r="D632" s="77" t="s">
        <v>7013</v>
      </c>
      <c r="E632" s="78" t="s">
        <v>6403</v>
      </c>
      <c r="F632" s="79">
        <v>10.56</v>
      </c>
    </row>
    <row r="633" spans="2:6">
      <c r="B633" s="76" t="s">
        <v>9844</v>
      </c>
      <c r="C633" s="76" t="s">
        <v>12496</v>
      </c>
      <c r="D633" s="77" t="s">
        <v>7014</v>
      </c>
      <c r="E633" s="78" t="s">
        <v>6581</v>
      </c>
      <c r="F633" s="79">
        <v>6.03</v>
      </c>
    </row>
    <row r="634" spans="2:6">
      <c r="B634" s="76" t="s">
        <v>9845</v>
      </c>
      <c r="C634" s="76" t="s">
        <v>12497</v>
      </c>
      <c r="D634" s="77" t="s">
        <v>7015</v>
      </c>
      <c r="E634" s="78" t="s">
        <v>6714</v>
      </c>
      <c r="F634" s="79">
        <v>39.18</v>
      </c>
    </row>
    <row r="635" spans="2:6">
      <c r="B635" s="76" t="s">
        <v>9846</v>
      </c>
      <c r="C635" s="76" t="s">
        <v>12498</v>
      </c>
      <c r="D635" s="77" t="s">
        <v>7016</v>
      </c>
      <c r="E635" s="78" t="s">
        <v>6581</v>
      </c>
      <c r="F635" s="79">
        <v>35.97</v>
      </c>
    </row>
    <row r="636" spans="2:6">
      <c r="B636" s="76" t="s">
        <v>9847</v>
      </c>
      <c r="C636" s="76" t="s">
        <v>12499</v>
      </c>
      <c r="D636" s="77" t="s">
        <v>7017</v>
      </c>
      <c r="E636" s="78" t="s">
        <v>6403</v>
      </c>
      <c r="F636" s="79">
        <v>9.0500000000000007</v>
      </c>
    </row>
    <row r="637" spans="2:6">
      <c r="B637" s="76" t="s">
        <v>9848</v>
      </c>
      <c r="C637" s="76" t="s">
        <v>12500</v>
      </c>
      <c r="D637" s="77" t="s">
        <v>7018</v>
      </c>
      <c r="E637" s="78" t="s">
        <v>6894</v>
      </c>
      <c r="F637" s="79">
        <v>2.2000000000000002</v>
      </c>
    </row>
    <row r="638" spans="2:6">
      <c r="B638" s="76" t="s">
        <v>9849</v>
      </c>
      <c r="C638" s="76" t="s">
        <v>12501</v>
      </c>
      <c r="D638" s="77" t="s">
        <v>7019</v>
      </c>
      <c r="E638" s="78" t="s">
        <v>6403</v>
      </c>
      <c r="F638" s="79">
        <v>34.770000000000003</v>
      </c>
    </row>
    <row r="639" spans="2:6">
      <c r="B639" s="76" t="s">
        <v>9850</v>
      </c>
      <c r="C639" s="76" t="s">
        <v>12502</v>
      </c>
      <c r="D639" s="77" t="s">
        <v>7020</v>
      </c>
      <c r="E639" s="78" t="s">
        <v>6581</v>
      </c>
      <c r="F639" s="79">
        <v>6.03</v>
      </c>
    </row>
    <row r="640" spans="2:6">
      <c r="B640" s="76" t="s">
        <v>9851</v>
      </c>
      <c r="C640" s="76" t="s">
        <v>6346</v>
      </c>
      <c r="D640" s="77" t="s">
        <v>6347</v>
      </c>
      <c r="E640" s="78" t="s">
        <v>6403</v>
      </c>
      <c r="F640" s="79">
        <v>12.06</v>
      </c>
    </row>
    <row r="641" spans="2:6">
      <c r="B641" s="76" t="s">
        <v>9852</v>
      </c>
      <c r="C641" s="76" t="s">
        <v>12503</v>
      </c>
      <c r="D641" s="77" t="s">
        <v>7021</v>
      </c>
      <c r="E641" s="78" t="s">
        <v>6581</v>
      </c>
      <c r="F641" s="79">
        <v>1.85</v>
      </c>
    </row>
    <row r="642" spans="2:6" ht="27">
      <c r="B642" s="76" t="s">
        <v>9853</v>
      </c>
      <c r="C642" s="76" t="s">
        <v>12504</v>
      </c>
      <c r="D642" s="77" t="s">
        <v>7022</v>
      </c>
      <c r="E642" s="78" t="s">
        <v>6581</v>
      </c>
      <c r="F642" s="79">
        <v>1.85</v>
      </c>
    </row>
    <row r="643" spans="2:6">
      <c r="B643" s="76" t="s">
        <v>9854</v>
      </c>
      <c r="C643" s="76" t="s">
        <v>12505</v>
      </c>
      <c r="D643" s="77" t="s">
        <v>7023</v>
      </c>
      <c r="E643" s="78" t="s">
        <v>6581</v>
      </c>
      <c r="F643" s="79">
        <v>3.76</v>
      </c>
    </row>
    <row r="644" spans="2:6">
      <c r="B644" s="76" t="s">
        <v>9855</v>
      </c>
      <c r="C644" s="76" t="s">
        <v>12506</v>
      </c>
      <c r="D644" s="77" t="s">
        <v>7024</v>
      </c>
      <c r="E644" s="78" t="s">
        <v>6714</v>
      </c>
      <c r="F644" s="79">
        <v>10.81</v>
      </c>
    </row>
    <row r="645" spans="2:6">
      <c r="B645" s="76" t="s">
        <v>9856</v>
      </c>
      <c r="C645" s="76" t="s">
        <v>12507</v>
      </c>
      <c r="D645" s="77" t="s">
        <v>7025</v>
      </c>
      <c r="E645" s="78" t="s">
        <v>6403</v>
      </c>
      <c r="F645" s="79">
        <v>6.03</v>
      </c>
    </row>
    <row r="646" spans="2:6">
      <c r="B646" s="76" t="s">
        <v>9857</v>
      </c>
      <c r="C646" s="76" t="s">
        <v>12508</v>
      </c>
      <c r="D646" s="77" t="s">
        <v>7026</v>
      </c>
      <c r="E646" s="78" t="s">
        <v>6403</v>
      </c>
      <c r="F646" s="79">
        <v>30.9</v>
      </c>
    </row>
    <row r="647" spans="2:6">
      <c r="B647" s="76" t="s">
        <v>9858</v>
      </c>
      <c r="C647" s="76" t="s">
        <v>12509</v>
      </c>
      <c r="D647" s="77" t="s">
        <v>7027</v>
      </c>
      <c r="E647" s="78" t="s">
        <v>6714</v>
      </c>
      <c r="F647" s="79">
        <v>31.81</v>
      </c>
    </row>
    <row r="648" spans="2:6">
      <c r="B648" s="76" t="s">
        <v>9859</v>
      </c>
      <c r="C648" s="76" t="s">
        <v>12510</v>
      </c>
      <c r="D648" s="77" t="s">
        <v>7028</v>
      </c>
      <c r="E648" s="78" t="s">
        <v>6714</v>
      </c>
      <c r="F648" s="79">
        <v>50.53</v>
      </c>
    </row>
    <row r="649" spans="2:6">
      <c r="B649" s="76" t="s">
        <v>9860</v>
      </c>
      <c r="C649" s="76" t="s">
        <v>12511</v>
      </c>
      <c r="D649" s="77" t="s">
        <v>7029</v>
      </c>
      <c r="E649" s="78" t="s">
        <v>6714</v>
      </c>
      <c r="F649" s="79">
        <v>12.72</v>
      </c>
    </row>
    <row r="650" spans="2:6">
      <c r="B650" s="76" t="s">
        <v>9861</v>
      </c>
      <c r="C650" s="76" t="s">
        <v>12512</v>
      </c>
      <c r="D650" s="77" t="s">
        <v>7030</v>
      </c>
      <c r="E650" s="78" t="s">
        <v>6714</v>
      </c>
      <c r="F650" s="79">
        <v>7.94</v>
      </c>
    </row>
    <row r="651" spans="2:6">
      <c r="B651" s="76" t="s">
        <v>9862</v>
      </c>
      <c r="C651" s="76" t="s">
        <v>12513</v>
      </c>
      <c r="D651" s="77" t="s">
        <v>7031</v>
      </c>
      <c r="E651" s="78" t="s">
        <v>6714</v>
      </c>
      <c r="F651" s="79">
        <v>10.43</v>
      </c>
    </row>
    <row r="652" spans="2:6">
      <c r="B652" s="76" t="s">
        <v>9863</v>
      </c>
      <c r="C652" s="76" t="s">
        <v>12514</v>
      </c>
      <c r="D652" s="77" t="s">
        <v>7032</v>
      </c>
      <c r="E652" s="78" t="s">
        <v>6581</v>
      </c>
      <c r="F652" s="79">
        <v>18.86</v>
      </c>
    </row>
    <row r="653" spans="2:6">
      <c r="B653" s="76" t="s">
        <v>9864</v>
      </c>
      <c r="C653" s="76" t="s">
        <v>12515</v>
      </c>
      <c r="D653" s="77" t="s">
        <v>7033</v>
      </c>
      <c r="E653" s="78" t="s">
        <v>6581</v>
      </c>
      <c r="F653" s="79">
        <v>7.54</v>
      </c>
    </row>
    <row r="654" spans="2:6">
      <c r="B654" s="76" t="s">
        <v>9865</v>
      </c>
      <c r="C654" s="76" t="s">
        <v>12516</v>
      </c>
      <c r="D654" s="77" t="s">
        <v>7034</v>
      </c>
      <c r="E654" s="78" t="s">
        <v>6714</v>
      </c>
      <c r="F654" s="79">
        <v>11.78</v>
      </c>
    </row>
    <row r="655" spans="2:6">
      <c r="B655" s="76" t="s">
        <v>9866</v>
      </c>
      <c r="C655" s="76" t="s">
        <v>12517</v>
      </c>
      <c r="D655" s="77" t="s">
        <v>7035</v>
      </c>
      <c r="E655" s="78" t="s">
        <v>6714</v>
      </c>
      <c r="F655" s="79">
        <v>12.37</v>
      </c>
    </row>
    <row r="656" spans="2:6">
      <c r="B656" s="76" t="s">
        <v>9867</v>
      </c>
      <c r="C656" s="76" t="s">
        <v>12518</v>
      </c>
      <c r="D656" s="77" t="s">
        <v>7036</v>
      </c>
      <c r="E656" s="78" t="s">
        <v>6714</v>
      </c>
      <c r="F656" s="79">
        <v>79.52</v>
      </c>
    </row>
    <row r="657" spans="2:6">
      <c r="B657" s="76" t="s">
        <v>9868</v>
      </c>
      <c r="C657" s="76" t="s">
        <v>12519</v>
      </c>
      <c r="D657" s="77" t="s">
        <v>7037</v>
      </c>
      <c r="E657" s="78" t="s">
        <v>6714</v>
      </c>
      <c r="F657" s="79">
        <v>63.18</v>
      </c>
    </row>
    <row r="658" spans="2:6" ht="27">
      <c r="B658" s="76" t="s">
        <v>9869</v>
      </c>
      <c r="C658" s="76" t="s">
        <v>12520</v>
      </c>
      <c r="D658" s="77" t="s">
        <v>7038</v>
      </c>
      <c r="E658" s="78" t="s">
        <v>6403</v>
      </c>
      <c r="F658" s="79">
        <v>9.0500000000000007</v>
      </c>
    </row>
    <row r="659" spans="2:6">
      <c r="B659" s="76" t="s">
        <v>9870</v>
      </c>
      <c r="C659" s="76" t="s">
        <v>12521</v>
      </c>
      <c r="D659" s="77" t="s">
        <v>7039</v>
      </c>
      <c r="E659" s="78" t="s">
        <v>6403</v>
      </c>
      <c r="F659" s="79">
        <v>12.83</v>
      </c>
    </row>
    <row r="660" spans="2:6">
      <c r="B660" s="76" t="s">
        <v>9871</v>
      </c>
      <c r="C660" s="76" t="s">
        <v>12522</v>
      </c>
      <c r="D660" s="77" t="s">
        <v>7040</v>
      </c>
      <c r="E660" s="78" t="s">
        <v>6403</v>
      </c>
      <c r="F660" s="79">
        <v>19.32</v>
      </c>
    </row>
    <row r="661" spans="2:6">
      <c r="B661" s="76" t="s">
        <v>9872</v>
      </c>
      <c r="C661" s="76" t="s">
        <v>12523</v>
      </c>
      <c r="D661" s="77" t="s">
        <v>7041</v>
      </c>
      <c r="E661" s="78" t="s">
        <v>6581</v>
      </c>
      <c r="F661" s="79">
        <v>4.22</v>
      </c>
    </row>
    <row r="662" spans="2:6" ht="27">
      <c r="B662" s="76" t="s">
        <v>9873</v>
      </c>
      <c r="C662" s="76" t="s">
        <v>12524</v>
      </c>
      <c r="D662" s="77" t="s">
        <v>7042</v>
      </c>
      <c r="E662" s="78" t="s">
        <v>6403</v>
      </c>
      <c r="F662" s="79">
        <v>9.0500000000000007</v>
      </c>
    </row>
    <row r="663" spans="2:6" ht="27">
      <c r="B663" s="76" t="s">
        <v>9874</v>
      </c>
      <c r="C663" s="76" t="s">
        <v>12525</v>
      </c>
      <c r="D663" s="77" t="s">
        <v>7043</v>
      </c>
      <c r="E663" s="78" t="s">
        <v>6403</v>
      </c>
      <c r="F663" s="79">
        <v>15.09</v>
      </c>
    </row>
    <row r="664" spans="2:6">
      <c r="B664" s="76" t="s">
        <v>9875</v>
      </c>
      <c r="C664" s="76" t="s">
        <v>12526</v>
      </c>
      <c r="D664" s="77" t="s">
        <v>7044</v>
      </c>
      <c r="E664" s="78" t="s">
        <v>6403</v>
      </c>
      <c r="F664" s="79">
        <v>4.92</v>
      </c>
    </row>
    <row r="665" spans="2:6">
      <c r="B665" s="76" t="s">
        <v>9876</v>
      </c>
      <c r="C665" s="76" t="s">
        <v>12527</v>
      </c>
      <c r="D665" s="77" t="s">
        <v>7045</v>
      </c>
      <c r="E665" s="78" t="s">
        <v>6403</v>
      </c>
      <c r="F665" s="79">
        <v>8.2899999999999991</v>
      </c>
    </row>
    <row r="666" spans="2:6">
      <c r="B666" s="76" t="s">
        <v>9877</v>
      </c>
      <c r="C666" s="76" t="s">
        <v>12528</v>
      </c>
      <c r="D666" s="77" t="s">
        <v>7046</v>
      </c>
      <c r="E666" s="78" t="s">
        <v>6403</v>
      </c>
      <c r="F666" s="79">
        <v>9.8000000000000007</v>
      </c>
    </row>
    <row r="667" spans="2:6">
      <c r="B667" s="76" t="s">
        <v>9878</v>
      </c>
      <c r="C667" s="76" t="s">
        <v>12529</v>
      </c>
      <c r="D667" s="77" t="s">
        <v>7047</v>
      </c>
      <c r="E667" s="78" t="s">
        <v>6403</v>
      </c>
      <c r="F667" s="79">
        <v>9.0500000000000007</v>
      </c>
    </row>
    <row r="668" spans="2:6">
      <c r="B668" s="76" t="s">
        <v>9879</v>
      </c>
      <c r="C668" s="76" t="s">
        <v>12530</v>
      </c>
      <c r="D668" s="77" t="s">
        <v>7048</v>
      </c>
      <c r="E668" s="78" t="s">
        <v>6581</v>
      </c>
      <c r="F668" s="79">
        <v>5.3</v>
      </c>
    </row>
    <row r="669" spans="2:6">
      <c r="B669" s="76" t="s">
        <v>9880</v>
      </c>
      <c r="C669" s="76" t="s">
        <v>12531</v>
      </c>
      <c r="D669" s="77" t="s">
        <v>7049</v>
      </c>
      <c r="E669" s="78" t="s">
        <v>6581</v>
      </c>
      <c r="F669" s="79">
        <v>5.7</v>
      </c>
    </row>
    <row r="670" spans="2:6">
      <c r="B670" s="76" t="s">
        <v>9881</v>
      </c>
      <c r="C670" s="76" t="s">
        <v>12532</v>
      </c>
      <c r="D670" s="77" t="s">
        <v>7050</v>
      </c>
      <c r="E670" s="78" t="s">
        <v>6581</v>
      </c>
      <c r="F670" s="79">
        <v>11.06</v>
      </c>
    </row>
    <row r="671" spans="2:6" ht="27">
      <c r="B671" s="76" t="s">
        <v>9882</v>
      </c>
      <c r="C671" s="76" t="s">
        <v>12533</v>
      </c>
      <c r="D671" s="77" t="s">
        <v>7051</v>
      </c>
      <c r="E671" s="78" t="s">
        <v>6581</v>
      </c>
      <c r="F671" s="79">
        <v>11.06</v>
      </c>
    </row>
    <row r="672" spans="2:6">
      <c r="B672" s="76" t="s">
        <v>9883</v>
      </c>
      <c r="C672" s="76" t="s">
        <v>12534</v>
      </c>
      <c r="D672" s="77" t="s">
        <v>7052</v>
      </c>
      <c r="E672" s="78" t="s">
        <v>6403</v>
      </c>
      <c r="F672" s="79">
        <v>1.98</v>
      </c>
    </row>
    <row r="673" spans="2:6">
      <c r="B673" s="76">
        <v>316</v>
      </c>
      <c r="C673" s="76" t="s">
        <v>6709</v>
      </c>
      <c r="D673" s="77" t="s">
        <v>7053</v>
      </c>
      <c r="E673" s="78" t="s">
        <v>6723</v>
      </c>
      <c r="F673" s="79"/>
    </row>
    <row r="674" spans="2:6">
      <c r="B674" s="76" t="s">
        <v>9884</v>
      </c>
      <c r="C674" s="76" t="s">
        <v>12535</v>
      </c>
      <c r="D674" s="77" t="s">
        <v>7054</v>
      </c>
      <c r="E674" s="78" t="s">
        <v>6714</v>
      </c>
      <c r="F674" s="79">
        <v>114.21</v>
      </c>
    </row>
    <row r="675" spans="2:6">
      <c r="B675" s="76" t="s">
        <v>9885</v>
      </c>
      <c r="C675" s="76" t="s">
        <v>12536</v>
      </c>
      <c r="D675" s="77" t="s">
        <v>7055</v>
      </c>
      <c r="E675" s="78" t="s">
        <v>6403</v>
      </c>
      <c r="F675" s="79">
        <v>246.56</v>
      </c>
    </row>
    <row r="676" spans="2:6">
      <c r="B676" s="76" t="s">
        <v>9886</v>
      </c>
      <c r="C676" s="76" t="s">
        <v>12537</v>
      </c>
      <c r="D676" s="77" t="s">
        <v>7056</v>
      </c>
      <c r="E676" s="78" t="s">
        <v>6403</v>
      </c>
      <c r="F676" s="79">
        <v>176.06</v>
      </c>
    </row>
    <row r="677" spans="2:6" ht="27">
      <c r="B677" s="76" t="s">
        <v>9887</v>
      </c>
      <c r="C677" s="76" t="s">
        <v>12538</v>
      </c>
      <c r="D677" s="77" t="s">
        <v>7057</v>
      </c>
      <c r="E677" s="78" t="s">
        <v>6403</v>
      </c>
      <c r="F677" s="79">
        <v>533.95000000000005</v>
      </c>
    </row>
    <row r="678" spans="2:6">
      <c r="B678" s="76" t="s">
        <v>9888</v>
      </c>
      <c r="C678" s="76" t="s">
        <v>12539</v>
      </c>
      <c r="D678" s="77" t="s">
        <v>7058</v>
      </c>
      <c r="E678" s="78" t="s">
        <v>6403</v>
      </c>
      <c r="F678" s="79">
        <v>470.75</v>
      </c>
    </row>
    <row r="679" spans="2:6">
      <c r="B679" s="76" t="s">
        <v>9889</v>
      </c>
      <c r="C679" s="76" t="s">
        <v>12540</v>
      </c>
      <c r="D679" s="77" t="s">
        <v>7059</v>
      </c>
      <c r="E679" s="78" t="s">
        <v>6403</v>
      </c>
      <c r="F679" s="79">
        <v>358.68</v>
      </c>
    </row>
    <row r="680" spans="2:6">
      <c r="B680" s="76">
        <v>317</v>
      </c>
      <c r="C680" s="76" t="s">
        <v>6709</v>
      </c>
      <c r="D680" s="77" t="s">
        <v>7060</v>
      </c>
      <c r="E680" s="78" t="s">
        <v>6723</v>
      </c>
      <c r="F680" s="79"/>
    </row>
    <row r="681" spans="2:6">
      <c r="B681" s="76" t="s">
        <v>9890</v>
      </c>
      <c r="C681" s="76" t="s">
        <v>12541</v>
      </c>
      <c r="D681" s="77" t="s">
        <v>7061</v>
      </c>
      <c r="E681" s="78" t="s">
        <v>6894</v>
      </c>
      <c r="F681" s="79">
        <v>100</v>
      </c>
    </row>
    <row r="682" spans="2:6">
      <c r="B682" s="76" t="s">
        <v>9891</v>
      </c>
      <c r="C682" s="76" t="s">
        <v>12542</v>
      </c>
      <c r="D682" s="77" t="s">
        <v>7062</v>
      </c>
      <c r="E682" s="78" t="s">
        <v>6403</v>
      </c>
      <c r="F682" s="79">
        <v>92.34</v>
      </c>
    </row>
    <row r="683" spans="2:6">
      <c r="B683" s="76" t="s">
        <v>9892</v>
      </c>
      <c r="C683" s="76" t="s">
        <v>12543</v>
      </c>
      <c r="D683" s="77" t="s">
        <v>7063</v>
      </c>
      <c r="E683" s="78" t="s">
        <v>6403</v>
      </c>
      <c r="F683" s="79">
        <v>92.34</v>
      </c>
    </row>
    <row r="684" spans="2:6">
      <c r="B684" s="76" t="s">
        <v>9893</v>
      </c>
      <c r="C684" s="76" t="s">
        <v>12544</v>
      </c>
      <c r="D684" s="77" t="s">
        <v>7064</v>
      </c>
      <c r="E684" s="78" t="s">
        <v>6714</v>
      </c>
      <c r="F684" s="79">
        <v>1066.48</v>
      </c>
    </row>
    <row r="685" spans="2:6">
      <c r="B685" s="76">
        <v>318</v>
      </c>
      <c r="C685" s="76" t="s">
        <v>6709</v>
      </c>
      <c r="D685" s="77" t="s">
        <v>7065</v>
      </c>
      <c r="E685" s="78" t="s">
        <v>6723</v>
      </c>
      <c r="F685" s="79"/>
    </row>
    <row r="686" spans="2:6">
      <c r="B686" s="76" t="s">
        <v>9894</v>
      </c>
      <c r="C686" s="76" t="s">
        <v>12545</v>
      </c>
      <c r="D686" s="77" t="s">
        <v>7066</v>
      </c>
      <c r="E686" s="78" t="s">
        <v>6581</v>
      </c>
      <c r="F686" s="79">
        <v>4280.18</v>
      </c>
    </row>
    <row r="687" spans="2:6">
      <c r="B687" s="76" t="s">
        <v>9895</v>
      </c>
      <c r="C687" s="76" t="s">
        <v>12546</v>
      </c>
      <c r="D687" s="77" t="s">
        <v>7067</v>
      </c>
      <c r="E687" s="78" t="s">
        <v>6581</v>
      </c>
      <c r="F687" s="79">
        <v>4445.93</v>
      </c>
    </row>
    <row r="688" spans="2:6">
      <c r="B688" s="76" t="s">
        <v>9896</v>
      </c>
      <c r="C688" s="76" t="s">
        <v>12547</v>
      </c>
      <c r="D688" s="77" t="s">
        <v>7068</v>
      </c>
      <c r="E688" s="78" t="s">
        <v>6581</v>
      </c>
      <c r="F688" s="79">
        <v>4611.3</v>
      </c>
    </row>
    <row r="689" spans="2:6">
      <c r="B689" s="76" t="s">
        <v>9897</v>
      </c>
      <c r="C689" s="76" t="s">
        <v>12548</v>
      </c>
      <c r="D689" s="77" t="s">
        <v>7069</v>
      </c>
      <c r="E689" s="78" t="s">
        <v>6581</v>
      </c>
      <c r="F689" s="79">
        <v>4780.3900000000003</v>
      </c>
    </row>
    <row r="690" spans="2:6">
      <c r="B690" s="76" t="s">
        <v>9898</v>
      </c>
      <c r="C690" s="76" t="s">
        <v>12549</v>
      </c>
      <c r="D690" s="77" t="s">
        <v>7070</v>
      </c>
      <c r="E690" s="78" t="s">
        <v>6581</v>
      </c>
      <c r="F690" s="79">
        <v>6858.34</v>
      </c>
    </row>
    <row r="691" spans="2:6">
      <c r="B691" s="76" t="s">
        <v>9899</v>
      </c>
      <c r="C691" s="76" t="s">
        <v>12550</v>
      </c>
      <c r="D691" s="77" t="s">
        <v>7071</v>
      </c>
      <c r="E691" s="78" t="s">
        <v>6581</v>
      </c>
      <c r="F691" s="79">
        <v>7070.41</v>
      </c>
    </row>
    <row r="692" spans="2:6">
      <c r="B692" s="76" t="s">
        <v>9900</v>
      </c>
      <c r="C692" s="76" t="s">
        <v>12551</v>
      </c>
      <c r="D692" s="77" t="s">
        <v>7072</v>
      </c>
      <c r="E692" s="78" t="s">
        <v>6581</v>
      </c>
      <c r="F692" s="79">
        <v>7275.49</v>
      </c>
    </row>
    <row r="693" spans="2:6">
      <c r="B693" s="76" t="s">
        <v>9901</v>
      </c>
      <c r="C693" s="76" t="s">
        <v>12552</v>
      </c>
      <c r="D693" s="77" t="s">
        <v>7073</v>
      </c>
      <c r="E693" s="78" t="s">
        <v>6581</v>
      </c>
      <c r="F693" s="79">
        <v>7499.9</v>
      </c>
    </row>
    <row r="694" spans="2:6">
      <c r="B694" s="76" t="s">
        <v>9902</v>
      </c>
      <c r="C694" s="76" t="s">
        <v>12553</v>
      </c>
      <c r="D694" s="77" t="s">
        <v>7074</v>
      </c>
      <c r="E694" s="78" t="s">
        <v>6581</v>
      </c>
      <c r="F694" s="79">
        <v>7753.58</v>
      </c>
    </row>
    <row r="695" spans="2:6">
      <c r="B695" s="71" t="s">
        <v>9903</v>
      </c>
      <c r="C695" s="72" t="s">
        <v>12554</v>
      </c>
      <c r="D695" s="73" t="s">
        <v>7075</v>
      </c>
      <c r="E695" s="74" t="s">
        <v>6581</v>
      </c>
      <c r="F695" s="79">
        <v>8018.81</v>
      </c>
    </row>
    <row r="696" spans="2:6">
      <c r="B696" s="76" t="s">
        <v>9904</v>
      </c>
      <c r="C696" s="76" t="s">
        <v>12555</v>
      </c>
      <c r="D696" s="77" t="s">
        <v>7076</v>
      </c>
      <c r="E696" s="78" t="s">
        <v>6581</v>
      </c>
      <c r="F696" s="79">
        <v>8264.2000000000007</v>
      </c>
    </row>
    <row r="697" spans="2:6">
      <c r="B697" s="76" t="s">
        <v>9905</v>
      </c>
      <c r="C697" s="76" t="s">
        <v>12556</v>
      </c>
      <c r="D697" s="77" t="s">
        <v>7077</v>
      </c>
      <c r="E697" s="78" t="s">
        <v>6581</v>
      </c>
      <c r="F697" s="79">
        <v>8579.9500000000007</v>
      </c>
    </row>
    <row r="698" spans="2:6">
      <c r="B698" s="76" t="s">
        <v>9906</v>
      </c>
      <c r="C698" s="76" t="s">
        <v>12557</v>
      </c>
      <c r="D698" s="77" t="s">
        <v>7078</v>
      </c>
      <c r="E698" s="78" t="s">
        <v>6581</v>
      </c>
      <c r="F698" s="79">
        <v>8825.65</v>
      </c>
    </row>
    <row r="699" spans="2:6">
      <c r="B699" s="76" t="s">
        <v>9907</v>
      </c>
      <c r="C699" s="76" t="s">
        <v>12558</v>
      </c>
      <c r="D699" s="77" t="s">
        <v>7079</v>
      </c>
      <c r="E699" s="78" t="s">
        <v>6581</v>
      </c>
      <c r="F699" s="79">
        <v>9090.36</v>
      </c>
    </row>
    <row r="700" spans="2:6">
      <c r="B700" s="76" t="s">
        <v>9908</v>
      </c>
      <c r="C700" s="76" t="s">
        <v>12559</v>
      </c>
      <c r="D700" s="77" t="s">
        <v>7080</v>
      </c>
      <c r="E700" s="78" t="s">
        <v>6581</v>
      </c>
      <c r="F700" s="79">
        <v>9357.93</v>
      </c>
    </row>
    <row r="701" spans="2:6">
      <c r="B701" s="76" t="s">
        <v>9909</v>
      </c>
      <c r="C701" s="76" t="s">
        <v>12560</v>
      </c>
      <c r="D701" s="77" t="s">
        <v>7081</v>
      </c>
      <c r="E701" s="78" t="s">
        <v>6581</v>
      </c>
      <c r="F701" s="79">
        <v>9580.68</v>
      </c>
    </row>
    <row r="702" spans="2:6">
      <c r="B702" s="76" t="s">
        <v>9910</v>
      </c>
      <c r="C702" s="76" t="s">
        <v>12561</v>
      </c>
      <c r="D702" s="77" t="s">
        <v>7082</v>
      </c>
      <c r="E702" s="78" t="s">
        <v>6581</v>
      </c>
      <c r="F702" s="79">
        <v>9818.4500000000007</v>
      </c>
    </row>
    <row r="703" spans="2:6">
      <c r="B703" s="76" t="s">
        <v>9911</v>
      </c>
      <c r="C703" s="76" t="s">
        <v>12562</v>
      </c>
      <c r="D703" s="77" t="s">
        <v>7083</v>
      </c>
      <c r="E703" s="78" t="s">
        <v>6581</v>
      </c>
      <c r="F703" s="79">
        <v>10040.17</v>
      </c>
    </row>
    <row r="704" spans="2:6">
      <c r="B704" s="76" t="s">
        <v>9912</v>
      </c>
      <c r="C704" s="76" t="s">
        <v>12563</v>
      </c>
      <c r="D704" s="77" t="s">
        <v>7084</v>
      </c>
      <c r="E704" s="78" t="s">
        <v>6581</v>
      </c>
      <c r="F704" s="79">
        <v>10263.33</v>
      </c>
    </row>
    <row r="705" spans="2:6">
      <c r="B705" s="76" t="s">
        <v>9913</v>
      </c>
      <c r="C705" s="76" t="s">
        <v>12564</v>
      </c>
      <c r="D705" s="77" t="s">
        <v>7085</v>
      </c>
      <c r="E705" s="78" t="s">
        <v>6714</v>
      </c>
      <c r="F705" s="79">
        <v>1044.21</v>
      </c>
    </row>
    <row r="706" spans="2:6">
      <c r="B706" s="76" t="s">
        <v>9914</v>
      </c>
      <c r="C706" s="76" t="s">
        <v>12565</v>
      </c>
      <c r="D706" s="77" t="s">
        <v>7086</v>
      </c>
      <c r="E706" s="78" t="s">
        <v>6714</v>
      </c>
      <c r="F706" s="79">
        <v>1407.57</v>
      </c>
    </row>
    <row r="707" spans="2:6">
      <c r="B707" s="76" t="s">
        <v>9915</v>
      </c>
      <c r="C707" s="76" t="s">
        <v>12566</v>
      </c>
      <c r="D707" s="77" t="s">
        <v>7087</v>
      </c>
      <c r="E707" s="78" t="s">
        <v>6714</v>
      </c>
      <c r="F707" s="79">
        <v>1499.32</v>
      </c>
    </row>
    <row r="708" spans="2:6">
      <c r="B708" s="76" t="s">
        <v>9916</v>
      </c>
      <c r="C708" s="76" t="s">
        <v>12567</v>
      </c>
      <c r="D708" s="77" t="s">
        <v>7088</v>
      </c>
      <c r="E708" s="78" t="s">
        <v>6714</v>
      </c>
      <c r="F708" s="79">
        <v>1855.51</v>
      </c>
    </row>
    <row r="709" spans="2:6">
      <c r="B709" s="76" t="s">
        <v>9917</v>
      </c>
      <c r="C709" s="76" t="s">
        <v>12568</v>
      </c>
      <c r="D709" s="77" t="s">
        <v>7089</v>
      </c>
      <c r="E709" s="78" t="s">
        <v>6714</v>
      </c>
      <c r="F709" s="79">
        <v>2073.08</v>
      </c>
    </row>
    <row r="710" spans="2:6">
      <c r="B710" s="76" t="s">
        <v>9918</v>
      </c>
      <c r="C710" s="76" t="s">
        <v>12569</v>
      </c>
      <c r="D710" s="77" t="s">
        <v>7090</v>
      </c>
      <c r="E710" s="78" t="s">
        <v>6714</v>
      </c>
      <c r="F710" s="79">
        <v>663.27</v>
      </c>
    </row>
    <row r="711" spans="2:6">
      <c r="B711" s="76" t="s">
        <v>9919</v>
      </c>
      <c r="C711" s="76" t="s">
        <v>12570</v>
      </c>
      <c r="D711" s="77" t="s">
        <v>7091</v>
      </c>
      <c r="E711" s="78" t="s">
        <v>6714</v>
      </c>
      <c r="F711" s="79">
        <v>739.35</v>
      </c>
    </row>
    <row r="712" spans="2:6">
      <c r="B712" s="76" t="s">
        <v>9920</v>
      </c>
      <c r="C712" s="76" t="s">
        <v>12571</v>
      </c>
      <c r="D712" s="77" t="s">
        <v>7092</v>
      </c>
      <c r="E712" s="78" t="s">
        <v>6714</v>
      </c>
      <c r="F712" s="79">
        <v>807.32</v>
      </c>
    </row>
    <row r="713" spans="2:6">
      <c r="B713" s="76" t="s">
        <v>9921</v>
      </c>
      <c r="C713" s="76" t="s">
        <v>12572</v>
      </c>
      <c r="D713" s="77" t="s">
        <v>7093</v>
      </c>
      <c r="E713" s="78" t="s">
        <v>6714</v>
      </c>
      <c r="F713" s="79">
        <v>878.2</v>
      </c>
    </row>
    <row r="714" spans="2:6">
      <c r="B714" s="76" t="s">
        <v>9922</v>
      </c>
      <c r="C714" s="76" t="s">
        <v>12573</v>
      </c>
      <c r="D714" s="77" t="s">
        <v>7094</v>
      </c>
      <c r="E714" s="78" t="s">
        <v>6714</v>
      </c>
      <c r="F714" s="79">
        <v>956.8</v>
      </c>
    </row>
    <row r="715" spans="2:6">
      <c r="B715" s="76" t="s">
        <v>9923</v>
      </c>
      <c r="C715" s="76" t="s">
        <v>12574</v>
      </c>
      <c r="D715" s="77" t="s">
        <v>7095</v>
      </c>
      <c r="E715" s="78" t="s">
        <v>6714</v>
      </c>
      <c r="F715" s="79">
        <v>15.72</v>
      </c>
    </row>
    <row r="716" spans="2:6" ht="27">
      <c r="B716" s="76" t="s">
        <v>9924</v>
      </c>
      <c r="C716" s="76" t="s">
        <v>12575</v>
      </c>
      <c r="D716" s="77" t="s">
        <v>7096</v>
      </c>
      <c r="E716" s="78" t="s">
        <v>6714</v>
      </c>
      <c r="F716" s="79">
        <v>1351.4</v>
      </c>
    </row>
    <row r="717" spans="2:6" ht="27">
      <c r="B717" s="76" t="s">
        <v>6357</v>
      </c>
      <c r="C717" s="76" t="s">
        <v>12576</v>
      </c>
      <c r="D717" s="77" t="s">
        <v>7097</v>
      </c>
      <c r="E717" s="78" t="s">
        <v>6714</v>
      </c>
      <c r="F717" s="79">
        <v>1919.86</v>
      </c>
    </row>
    <row r="718" spans="2:6" ht="27">
      <c r="B718" s="76" t="s">
        <v>9925</v>
      </c>
      <c r="C718" s="76" t="s">
        <v>12577</v>
      </c>
      <c r="D718" s="77" t="s">
        <v>7098</v>
      </c>
      <c r="E718" s="78" t="s">
        <v>6714</v>
      </c>
      <c r="F718" s="79">
        <v>770.6</v>
      </c>
    </row>
    <row r="719" spans="2:6">
      <c r="B719" s="76" t="s">
        <v>9926</v>
      </c>
      <c r="C719" s="76" t="s">
        <v>12578</v>
      </c>
      <c r="D719" s="77" t="s">
        <v>7099</v>
      </c>
      <c r="E719" s="78" t="s">
        <v>6714</v>
      </c>
      <c r="F719" s="79">
        <v>880.59</v>
      </c>
    </row>
    <row r="720" spans="2:6">
      <c r="B720" s="76" t="s">
        <v>9927</v>
      </c>
      <c r="C720" s="76" t="s">
        <v>12579</v>
      </c>
      <c r="D720" s="77" t="s">
        <v>7100</v>
      </c>
      <c r="E720" s="78" t="s">
        <v>6714</v>
      </c>
      <c r="F720" s="79">
        <v>375.87</v>
      </c>
    </row>
    <row r="721" spans="2:6" ht="27">
      <c r="B721" s="76" t="s">
        <v>9928</v>
      </c>
      <c r="C721" s="76" t="s">
        <v>12580</v>
      </c>
      <c r="D721" s="77" t="s">
        <v>7101</v>
      </c>
      <c r="E721" s="78" t="s">
        <v>6714</v>
      </c>
      <c r="F721" s="79">
        <v>1000.47</v>
      </c>
    </row>
    <row r="722" spans="2:6" ht="27">
      <c r="B722" s="76" t="s">
        <v>9929</v>
      </c>
      <c r="C722" s="76" t="s">
        <v>12581</v>
      </c>
      <c r="D722" s="77" t="s">
        <v>7102</v>
      </c>
      <c r="E722" s="78" t="s">
        <v>6714</v>
      </c>
      <c r="F722" s="79">
        <v>1393.91</v>
      </c>
    </row>
    <row r="723" spans="2:6">
      <c r="B723" s="76" t="s">
        <v>9930</v>
      </c>
      <c r="C723" s="76" t="s">
        <v>12582</v>
      </c>
      <c r="D723" s="77" t="s">
        <v>7103</v>
      </c>
      <c r="E723" s="78" t="s">
        <v>6714</v>
      </c>
      <c r="F723" s="79">
        <v>1057.81</v>
      </c>
    </row>
    <row r="724" spans="2:6" ht="27">
      <c r="B724" s="76" t="s">
        <v>9931</v>
      </c>
      <c r="C724" s="76" t="s">
        <v>12583</v>
      </c>
      <c r="D724" s="77" t="s">
        <v>7104</v>
      </c>
      <c r="E724" s="78" t="s">
        <v>6714</v>
      </c>
      <c r="F724" s="79">
        <v>1267.97</v>
      </c>
    </row>
    <row r="725" spans="2:6" ht="27">
      <c r="B725" s="76" t="s">
        <v>9932</v>
      </c>
      <c r="C725" s="76" t="s">
        <v>12584</v>
      </c>
      <c r="D725" s="77" t="s">
        <v>7105</v>
      </c>
      <c r="E725" s="78" t="s">
        <v>6714</v>
      </c>
      <c r="F725" s="79">
        <v>1758.29</v>
      </c>
    </row>
    <row r="726" spans="2:6" ht="27">
      <c r="B726" s="76" t="s">
        <v>9933</v>
      </c>
      <c r="C726" s="76" t="s">
        <v>12585</v>
      </c>
      <c r="D726" s="77" t="s">
        <v>7106</v>
      </c>
      <c r="E726" s="78" t="s">
        <v>6714</v>
      </c>
      <c r="F726" s="79">
        <v>967.61</v>
      </c>
    </row>
    <row r="727" spans="2:6" ht="27">
      <c r="B727" s="76" t="s">
        <v>9934</v>
      </c>
      <c r="C727" s="76" t="s">
        <v>12586</v>
      </c>
      <c r="D727" s="77" t="s">
        <v>7107</v>
      </c>
      <c r="E727" s="78" t="s">
        <v>6714</v>
      </c>
      <c r="F727" s="79">
        <v>1406.38</v>
      </c>
    </row>
    <row r="728" spans="2:6" ht="27">
      <c r="B728" s="76" t="s">
        <v>9935</v>
      </c>
      <c r="C728" s="76" t="s">
        <v>12587</v>
      </c>
      <c r="D728" s="77" t="s">
        <v>7108</v>
      </c>
      <c r="E728" s="78" t="s">
        <v>6714</v>
      </c>
      <c r="F728" s="79">
        <v>532.85</v>
      </c>
    </row>
    <row r="729" spans="2:6" ht="27">
      <c r="B729" s="76" t="s">
        <v>9936</v>
      </c>
      <c r="C729" s="76" t="s">
        <v>12588</v>
      </c>
      <c r="D729" s="77" t="s">
        <v>7109</v>
      </c>
      <c r="E729" s="78" t="s">
        <v>6714</v>
      </c>
      <c r="F729" s="79">
        <v>775.61</v>
      </c>
    </row>
    <row r="730" spans="2:6" ht="27">
      <c r="B730" s="76" t="s">
        <v>9937</v>
      </c>
      <c r="C730" s="76" t="s">
        <v>12589</v>
      </c>
      <c r="D730" s="77" t="s">
        <v>7110</v>
      </c>
      <c r="E730" s="78" t="s">
        <v>6714</v>
      </c>
      <c r="F730" s="79">
        <v>977.45</v>
      </c>
    </row>
    <row r="731" spans="2:6" ht="27">
      <c r="B731" s="76" t="s">
        <v>9938</v>
      </c>
      <c r="C731" s="76" t="s">
        <v>12590</v>
      </c>
      <c r="D731" s="77" t="s">
        <v>7111</v>
      </c>
      <c r="E731" s="78" t="s">
        <v>6714</v>
      </c>
      <c r="F731" s="79">
        <v>1394.71</v>
      </c>
    </row>
    <row r="732" spans="2:6" ht="27">
      <c r="B732" s="76" t="s">
        <v>9939</v>
      </c>
      <c r="C732" s="76" t="s">
        <v>12591</v>
      </c>
      <c r="D732" s="77" t="s">
        <v>7112</v>
      </c>
      <c r="E732" s="78" t="s">
        <v>6714</v>
      </c>
      <c r="F732" s="79">
        <v>1235.26</v>
      </c>
    </row>
    <row r="733" spans="2:6" ht="27">
      <c r="B733" s="76" t="s">
        <v>9940</v>
      </c>
      <c r="C733" s="76" t="s">
        <v>12592</v>
      </c>
      <c r="D733" s="77" t="s">
        <v>7113</v>
      </c>
      <c r="E733" s="78" t="s">
        <v>6714</v>
      </c>
      <c r="F733" s="79">
        <v>1749.4</v>
      </c>
    </row>
    <row r="734" spans="2:6">
      <c r="B734" s="76" t="s">
        <v>9941</v>
      </c>
      <c r="C734" s="76" t="s">
        <v>12593</v>
      </c>
      <c r="D734" s="77" t="s">
        <v>7114</v>
      </c>
      <c r="E734" s="78" t="s">
        <v>6714</v>
      </c>
      <c r="F734" s="79">
        <v>825.01</v>
      </c>
    </row>
    <row r="735" spans="2:6">
      <c r="B735" s="76" t="s">
        <v>9942</v>
      </c>
      <c r="C735" s="76" t="s">
        <v>12594</v>
      </c>
      <c r="D735" s="77" t="s">
        <v>7115</v>
      </c>
      <c r="E735" s="78" t="s">
        <v>6714</v>
      </c>
      <c r="F735" s="79">
        <v>1313.43</v>
      </c>
    </row>
    <row r="736" spans="2:6">
      <c r="B736" s="76" t="s">
        <v>9943</v>
      </c>
      <c r="C736" s="76" t="s">
        <v>12595</v>
      </c>
      <c r="D736" s="77" t="s">
        <v>7116</v>
      </c>
      <c r="E736" s="78" t="s">
        <v>6581</v>
      </c>
      <c r="F736" s="79">
        <v>245.65</v>
      </c>
    </row>
    <row r="737" spans="2:6">
      <c r="B737" s="76" t="s">
        <v>9944</v>
      </c>
      <c r="C737" s="76" t="s">
        <v>12596</v>
      </c>
      <c r="D737" s="77" t="s">
        <v>7117</v>
      </c>
      <c r="E737" s="78" t="s">
        <v>6581</v>
      </c>
      <c r="F737" s="79">
        <v>131.25</v>
      </c>
    </row>
    <row r="738" spans="2:6">
      <c r="B738" s="76" t="s">
        <v>9945</v>
      </c>
      <c r="C738" s="76" t="s">
        <v>12597</v>
      </c>
      <c r="D738" s="77" t="s">
        <v>7118</v>
      </c>
      <c r="E738" s="78" t="s">
        <v>6581</v>
      </c>
      <c r="F738" s="79">
        <v>106.45</v>
      </c>
    </row>
    <row r="739" spans="2:6">
      <c r="B739" s="76" t="s">
        <v>9946</v>
      </c>
      <c r="C739" s="76" t="s">
        <v>12598</v>
      </c>
      <c r="D739" s="77" t="s">
        <v>7119</v>
      </c>
      <c r="E739" s="78" t="s">
        <v>6581</v>
      </c>
      <c r="F739" s="79">
        <v>110.13</v>
      </c>
    </row>
    <row r="740" spans="2:6">
      <c r="B740" s="76" t="s">
        <v>9947</v>
      </c>
      <c r="C740" s="76" t="s">
        <v>12599</v>
      </c>
      <c r="D740" s="77" t="s">
        <v>7120</v>
      </c>
      <c r="E740" s="78" t="s">
        <v>6581</v>
      </c>
      <c r="F740" s="79">
        <v>112.99</v>
      </c>
    </row>
    <row r="741" spans="2:6">
      <c r="B741" s="76" t="s">
        <v>9948</v>
      </c>
      <c r="C741" s="76" t="s">
        <v>12600</v>
      </c>
      <c r="D741" s="77" t="s">
        <v>7121</v>
      </c>
      <c r="E741" s="78" t="s">
        <v>6581</v>
      </c>
      <c r="F741" s="79">
        <v>107.49</v>
      </c>
    </row>
    <row r="742" spans="2:6">
      <c r="B742" s="76" t="s">
        <v>9949</v>
      </c>
      <c r="C742" s="76" t="s">
        <v>12601</v>
      </c>
      <c r="D742" s="77" t="s">
        <v>7122</v>
      </c>
      <c r="E742" s="78" t="s">
        <v>6581</v>
      </c>
      <c r="F742" s="79">
        <v>126.18</v>
      </c>
    </row>
    <row r="743" spans="2:6">
      <c r="B743" s="76" t="s">
        <v>9950</v>
      </c>
      <c r="C743" s="76" t="s">
        <v>12602</v>
      </c>
      <c r="D743" s="77" t="s">
        <v>7123</v>
      </c>
      <c r="E743" s="78" t="s">
        <v>6581</v>
      </c>
      <c r="F743" s="79">
        <v>21.78</v>
      </c>
    </row>
    <row r="744" spans="2:6">
      <c r="B744" s="76" t="s">
        <v>9951</v>
      </c>
      <c r="C744" s="76" t="s">
        <v>12603</v>
      </c>
      <c r="D744" s="77" t="s">
        <v>7124</v>
      </c>
      <c r="E744" s="78" t="s">
        <v>6581</v>
      </c>
      <c r="F744" s="79">
        <v>105.06</v>
      </c>
    </row>
    <row r="745" spans="2:6">
      <c r="B745" s="76" t="s">
        <v>9952</v>
      </c>
      <c r="C745" s="76" t="s">
        <v>12604</v>
      </c>
      <c r="D745" s="77" t="s">
        <v>7125</v>
      </c>
      <c r="E745" s="78" t="s">
        <v>6581</v>
      </c>
      <c r="F745" s="79">
        <v>48.4</v>
      </c>
    </row>
    <row r="746" spans="2:6">
      <c r="B746" s="76" t="s">
        <v>9953</v>
      </c>
      <c r="C746" s="76" t="s">
        <v>12605</v>
      </c>
      <c r="D746" s="77" t="s">
        <v>7126</v>
      </c>
      <c r="E746" s="78" t="s">
        <v>6581</v>
      </c>
      <c r="F746" s="79">
        <v>64.8</v>
      </c>
    </row>
    <row r="747" spans="2:6">
      <c r="B747" s="76" t="s">
        <v>9954</v>
      </c>
      <c r="C747" s="76" t="s">
        <v>12606</v>
      </c>
      <c r="D747" s="77" t="s">
        <v>7127</v>
      </c>
      <c r="E747" s="78" t="s">
        <v>6581</v>
      </c>
      <c r="F747" s="79">
        <v>87.37</v>
      </c>
    </row>
    <row r="748" spans="2:6">
      <c r="B748" s="76" t="s">
        <v>9955</v>
      </c>
      <c r="C748" s="76" t="s">
        <v>12607</v>
      </c>
      <c r="D748" s="77" t="s">
        <v>7128</v>
      </c>
      <c r="E748" s="78" t="s">
        <v>6581</v>
      </c>
      <c r="F748" s="79">
        <v>105</v>
      </c>
    </row>
    <row r="749" spans="2:6" ht="27">
      <c r="B749" s="76" t="s">
        <v>9956</v>
      </c>
      <c r="C749" s="76" t="s">
        <v>12608</v>
      </c>
      <c r="D749" s="77" t="s">
        <v>7129</v>
      </c>
      <c r="E749" s="78" t="s">
        <v>6581</v>
      </c>
      <c r="F749" s="79">
        <v>246.25</v>
      </c>
    </row>
    <row r="750" spans="2:6" ht="27">
      <c r="B750" s="76" t="s">
        <v>9957</v>
      </c>
      <c r="C750" s="76" t="s">
        <v>12609</v>
      </c>
      <c r="D750" s="77" t="s">
        <v>7130</v>
      </c>
      <c r="E750" s="78" t="s">
        <v>6581</v>
      </c>
      <c r="F750" s="79">
        <v>90.51</v>
      </c>
    </row>
    <row r="751" spans="2:6" ht="27">
      <c r="B751" s="76" t="s">
        <v>9958</v>
      </c>
      <c r="C751" s="76" t="s">
        <v>12610</v>
      </c>
      <c r="D751" s="77" t="s">
        <v>7131</v>
      </c>
      <c r="E751" s="78" t="s">
        <v>6581</v>
      </c>
      <c r="F751" s="79">
        <v>70.64</v>
      </c>
    </row>
    <row r="752" spans="2:6">
      <c r="B752" s="76" t="s">
        <v>6356</v>
      </c>
      <c r="C752" s="76" t="s">
        <v>12611</v>
      </c>
      <c r="D752" s="77" t="s">
        <v>6355</v>
      </c>
      <c r="E752" s="78" t="s">
        <v>6581</v>
      </c>
      <c r="F752" s="79">
        <v>378.27</v>
      </c>
    </row>
    <row r="753" spans="2:6" ht="27">
      <c r="B753" s="76" t="s">
        <v>9959</v>
      </c>
      <c r="C753" s="76" t="s">
        <v>12612</v>
      </c>
      <c r="D753" s="77" t="s">
        <v>7132</v>
      </c>
      <c r="E753" s="78" t="s">
        <v>6581</v>
      </c>
      <c r="F753" s="79">
        <v>206.61</v>
      </c>
    </row>
    <row r="754" spans="2:6">
      <c r="B754" s="76" t="s">
        <v>9960</v>
      </c>
      <c r="C754" s="76" t="s">
        <v>12613</v>
      </c>
      <c r="D754" s="77" t="s">
        <v>7133</v>
      </c>
      <c r="E754" s="78" t="s">
        <v>26</v>
      </c>
      <c r="F754" s="79">
        <v>303.33999999999997</v>
      </c>
    </row>
    <row r="755" spans="2:6">
      <c r="B755" s="76" t="s">
        <v>9961</v>
      </c>
      <c r="C755" s="76" t="s">
        <v>12614</v>
      </c>
      <c r="D755" s="77" t="s">
        <v>7134</v>
      </c>
      <c r="E755" s="78" t="s">
        <v>6581</v>
      </c>
      <c r="F755" s="79">
        <v>544.44000000000005</v>
      </c>
    </row>
    <row r="756" spans="2:6">
      <c r="B756" s="76" t="s">
        <v>9962</v>
      </c>
      <c r="C756" s="76" t="s">
        <v>12615</v>
      </c>
      <c r="D756" s="77" t="s">
        <v>7135</v>
      </c>
      <c r="E756" s="78" t="s">
        <v>6581</v>
      </c>
      <c r="F756" s="79">
        <v>709.26</v>
      </c>
    </row>
    <row r="757" spans="2:6">
      <c r="B757" s="76" t="s">
        <v>9963</v>
      </c>
      <c r="C757" s="76" t="s">
        <v>12616</v>
      </c>
      <c r="D757" s="77" t="s">
        <v>7136</v>
      </c>
      <c r="E757" s="78" t="s">
        <v>6581</v>
      </c>
      <c r="F757" s="79">
        <v>776.88</v>
      </c>
    </row>
    <row r="758" spans="2:6">
      <c r="B758" s="76" t="s">
        <v>9964</v>
      </c>
      <c r="C758" s="76" t="s">
        <v>12617</v>
      </c>
      <c r="D758" s="77" t="s">
        <v>7137</v>
      </c>
      <c r="E758" s="78" t="s">
        <v>6581</v>
      </c>
      <c r="F758" s="79">
        <v>846.31</v>
      </c>
    </row>
    <row r="759" spans="2:6">
      <c r="B759" s="76" t="s">
        <v>9965</v>
      </c>
      <c r="C759" s="76" t="s">
        <v>12618</v>
      </c>
      <c r="D759" s="77" t="s">
        <v>7138</v>
      </c>
      <c r="E759" s="78" t="s">
        <v>6581</v>
      </c>
      <c r="F759" s="79">
        <v>1239.8</v>
      </c>
    </row>
    <row r="760" spans="2:6">
      <c r="B760" s="76" t="s">
        <v>9966</v>
      </c>
      <c r="C760" s="76" t="s">
        <v>12619</v>
      </c>
      <c r="D760" s="77" t="s">
        <v>7139</v>
      </c>
      <c r="E760" s="78" t="s">
        <v>6581</v>
      </c>
      <c r="F760" s="79">
        <v>271.26</v>
      </c>
    </row>
    <row r="761" spans="2:6">
      <c r="B761" s="76" t="s">
        <v>9967</v>
      </c>
      <c r="C761" s="76" t="s">
        <v>12620</v>
      </c>
      <c r="D761" s="77" t="s">
        <v>7140</v>
      </c>
      <c r="E761" s="78" t="s">
        <v>6581</v>
      </c>
      <c r="F761" s="79">
        <v>325.02999999999997</v>
      </c>
    </row>
    <row r="762" spans="2:6">
      <c r="B762" s="76" t="s">
        <v>9968</v>
      </c>
      <c r="C762" s="76" t="s">
        <v>12621</v>
      </c>
      <c r="D762" s="77" t="s">
        <v>7141</v>
      </c>
      <c r="E762" s="78" t="s">
        <v>6581</v>
      </c>
      <c r="F762" s="79">
        <v>376.26</v>
      </c>
    </row>
    <row r="763" spans="2:6">
      <c r="B763" s="76" t="s">
        <v>9969</v>
      </c>
      <c r="C763" s="76" t="s">
        <v>12622</v>
      </c>
      <c r="D763" s="77" t="s">
        <v>7142</v>
      </c>
      <c r="E763" s="78" t="s">
        <v>6581</v>
      </c>
      <c r="F763" s="79">
        <v>433.61</v>
      </c>
    </row>
    <row r="764" spans="2:6">
      <c r="B764" s="76" t="s">
        <v>9970</v>
      </c>
      <c r="C764" s="76" t="s">
        <v>12623</v>
      </c>
      <c r="D764" s="77" t="s">
        <v>7143</v>
      </c>
      <c r="E764" s="78" t="s">
        <v>6581</v>
      </c>
      <c r="F764" s="79">
        <v>487.82</v>
      </c>
    </row>
    <row r="765" spans="2:6">
      <c r="B765" s="76" t="s">
        <v>9971</v>
      </c>
      <c r="C765" s="76" t="s">
        <v>12624</v>
      </c>
      <c r="D765" s="77" t="s">
        <v>7144</v>
      </c>
      <c r="E765" s="78" t="s">
        <v>6581</v>
      </c>
      <c r="F765" s="79">
        <v>702.3</v>
      </c>
    </row>
    <row r="766" spans="2:6">
      <c r="B766" s="76" t="s">
        <v>9972</v>
      </c>
      <c r="C766" s="76" t="s">
        <v>12625</v>
      </c>
      <c r="D766" s="77" t="s">
        <v>7145</v>
      </c>
      <c r="E766" s="78" t="s">
        <v>6581</v>
      </c>
      <c r="F766" s="79">
        <v>880.48</v>
      </c>
    </row>
    <row r="767" spans="2:6">
      <c r="B767" s="76" t="s">
        <v>9973</v>
      </c>
      <c r="C767" s="76" t="s">
        <v>12626</v>
      </c>
      <c r="D767" s="77" t="s">
        <v>7146</v>
      </c>
      <c r="E767" s="78" t="s">
        <v>6581</v>
      </c>
      <c r="F767" s="79">
        <v>951.25</v>
      </c>
    </row>
    <row r="768" spans="2:6">
      <c r="B768" s="76" t="s">
        <v>9974</v>
      </c>
      <c r="C768" s="76" t="s">
        <v>12627</v>
      </c>
      <c r="D768" s="77" t="s">
        <v>7147</v>
      </c>
      <c r="E768" s="78" t="s">
        <v>6581</v>
      </c>
      <c r="F768" s="79">
        <v>1024.21</v>
      </c>
    </row>
    <row r="769" spans="2:6">
      <c r="B769" s="76" t="s">
        <v>9975</v>
      </c>
      <c r="C769" s="76" t="s">
        <v>12628</v>
      </c>
      <c r="D769" s="77" t="s">
        <v>7148</v>
      </c>
      <c r="E769" s="78" t="s">
        <v>6581</v>
      </c>
      <c r="F769" s="79">
        <v>1368.77</v>
      </c>
    </row>
    <row r="770" spans="2:6">
      <c r="B770" s="76" t="s">
        <v>9976</v>
      </c>
      <c r="C770" s="76" t="s">
        <v>12629</v>
      </c>
      <c r="D770" s="77" t="s">
        <v>7149</v>
      </c>
      <c r="E770" s="78" t="s">
        <v>6581</v>
      </c>
      <c r="F770" s="79">
        <v>407.31</v>
      </c>
    </row>
    <row r="771" spans="2:6">
      <c r="B771" s="76" t="s">
        <v>9977</v>
      </c>
      <c r="C771" s="76" t="s">
        <v>12630</v>
      </c>
      <c r="D771" s="77" t="s">
        <v>7150</v>
      </c>
      <c r="E771" s="78" t="s">
        <v>6581</v>
      </c>
      <c r="F771" s="79">
        <v>464.61</v>
      </c>
    </row>
    <row r="772" spans="2:6">
      <c r="B772" s="76" t="s">
        <v>9978</v>
      </c>
      <c r="C772" s="76" t="s">
        <v>12631</v>
      </c>
      <c r="D772" s="77" t="s">
        <v>7151</v>
      </c>
      <c r="E772" s="78" t="s">
        <v>6581</v>
      </c>
      <c r="F772" s="79">
        <v>520.19000000000005</v>
      </c>
    </row>
    <row r="773" spans="2:6">
      <c r="B773" s="76" t="s">
        <v>9979</v>
      </c>
      <c r="C773" s="76" t="s">
        <v>12632</v>
      </c>
      <c r="D773" s="77" t="s">
        <v>7152</v>
      </c>
      <c r="E773" s="78" t="s">
        <v>6581</v>
      </c>
      <c r="F773" s="79">
        <v>580.47</v>
      </c>
    </row>
    <row r="774" spans="2:6">
      <c r="B774" s="76" t="s">
        <v>9980</v>
      </c>
      <c r="C774" s="76" t="s">
        <v>12633</v>
      </c>
      <c r="D774" s="77" t="s">
        <v>7153</v>
      </c>
      <c r="E774" s="78" t="s">
        <v>6581</v>
      </c>
      <c r="F774" s="79">
        <v>639.02</v>
      </c>
    </row>
    <row r="775" spans="2:6" ht="27">
      <c r="B775" s="76" t="s">
        <v>9981</v>
      </c>
      <c r="C775" s="76" t="s">
        <v>12634</v>
      </c>
      <c r="D775" s="77" t="s">
        <v>7154</v>
      </c>
      <c r="E775" s="78" t="s">
        <v>6581</v>
      </c>
      <c r="F775" s="79">
        <v>83.17</v>
      </c>
    </row>
    <row r="776" spans="2:6" ht="27">
      <c r="B776" s="76" t="s">
        <v>9982</v>
      </c>
      <c r="C776" s="76" t="s">
        <v>12635</v>
      </c>
      <c r="D776" s="77" t="s">
        <v>7155</v>
      </c>
      <c r="E776" s="78" t="s">
        <v>6581</v>
      </c>
      <c r="F776" s="79">
        <v>101.65</v>
      </c>
    </row>
    <row r="777" spans="2:6">
      <c r="B777" s="76" t="s">
        <v>9983</v>
      </c>
      <c r="C777" s="76" t="s">
        <v>12636</v>
      </c>
      <c r="D777" s="77" t="s">
        <v>7156</v>
      </c>
      <c r="E777" s="78" t="s">
        <v>6403</v>
      </c>
      <c r="F777" s="79">
        <v>24.81</v>
      </c>
    </row>
    <row r="778" spans="2:6" ht="27">
      <c r="B778" s="76" t="s">
        <v>9984</v>
      </c>
      <c r="C778" s="76" t="s">
        <v>12637</v>
      </c>
      <c r="D778" s="77" t="s">
        <v>7157</v>
      </c>
      <c r="E778" s="78" t="s">
        <v>6581</v>
      </c>
      <c r="F778" s="79">
        <v>334.94</v>
      </c>
    </row>
    <row r="779" spans="2:6" ht="27">
      <c r="B779" s="76" t="s">
        <v>9985</v>
      </c>
      <c r="C779" s="76" t="s">
        <v>12638</v>
      </c>
      <c r="D779" s="77" t="s">
        <v>7158</v>
      </c>
      <c r="E779" s="78" t="s">
        <v>6581</v>
      </c>
      <c r="F779" s="79">
        <v>451.5</v>
      </c>
    </row>
    <row r="780" spans="2:6" ht="27">
      <c r="B780" s="76" t="s">
        <v>9986</v>
      </c>
      <c r="C780" s="76" t="s">
        <v>12639</v>
      </c>
      <c r="D780" s="77" t="s">
        <v>7159</v>
      </c>
      <c r="E780" s="78" t="s">
        <v>6581</v>
      </c>
      <c r="F780" s="79">
        <v>684.48</v>
      </c>
    </row>
    <row r="781" spans="2:6" ht="27">
      <c r="B781" s="76" t="s">
        <v>9987</v>
      </c>
      <c r="C781" s="76" t="s">
        <v>12640</v>
      </c>
      <c r="D781" s="77" t="s">
        <v>7160</v>
      </c>
      <c r="E781" s="78" t="s">
        <v>6581</v>
      </c>
      <c r="F781" s="79">
        <v>48.69</v>
      </c>
    </row>
    <row r="782" spans="2:6" ht="27">
      <c r="B782" s="76" t="s">
        <v>9988</v>
      </c>
      <c r="C782" s="76" t="s">
        <v>12641</v>
      </c>
      <c r="D782" s="77" t="s">
        <v>7161</v>
      </c>
      <c r="E782" s="78" t="s">
        <v>6581</v>
      </c>
      <c r="F782" s="79">
        <v>75.56</v>
      </c>
    </row>
    <row r="783" spans="2:6" ht="27">
      <c r="B783" s="76" t="s">
        <v>9989</v>
      </c>
      <c r="C783" s="76" t="s">
        <v>12642</v>
      </c>
      <c r="D783" s="77" t="s">
        <v>7162</v>
      </c>
      <c r="E783" s="78" t="s">
        <v>6581</v>
      </c>
      <c r="F783" s="79">
        <v>104.15</v>
      </c>
    </row>
    <row r="784" spans="2:6" ht="27">
      <c r="B784" s="76" t="s">
        <v>9990</v>
      </c>
      <c r="C784" s="76" t="s">
        <v>12643</v>
      </c>
      <c r="D784" s="77" t="s">
        <v>7163</v>
      </c>
      <c r="E784" s="78" t="s">
        <v>6581</v>
      </c>
      <c r="F784" s="79">
        <v>143.81</v>
      </c>
    </row>
    <row r="785" spans="2:6" ht="27">
      <c r="B785" s="76" t="s">
        <v>9991</v>
      </c>
      <c r="C785" s="76" t="s">
        <v>12644</v>
      </c>
      <c r="D785" s="77" t="s">
        <v>7164</v>
      </c>
      <c r="E785" s="78" t="s">
        <v>6581</v>
      </c>
      <c r="F785" s="79">
        <v>236.74</v>
      </c>
    </row>
    <row r="786" spans="2:6" ht="27">
      <c r="B786" s="76" t="s">
        <v>9992</v>
      </c>
      <c r="C786" s="76" t="s">
        <v>12645</v>
      </c>
      <c r="D786" s="77" t="s">
        <v>7165</v>
      </c>
      <c r="E786" s="78" t="s">
        <v>6581</v>
      </c>
      <c r="F786" s="79">
        <v>60.59</v>
      </c>
    </row>
    <row r="787" spans="2:6" ht="27">
      <c r="B787" s="76" t="s">
        <v>9993</v>
      </c>
      <c r="C787" s="76" t="s">
        <v>12646</v>
      </c>
      <c r="D787" s="77" t="s">
        <v>7166</v>
      </c>
      <c r="E787" s="78" t="s">
        <v>6581</v>
      </c>
      <c r="F787" s="79">
        <v>84.63</v>
      </c>
    </row>
    <row r="788" spans="2:6" ht="27">
      <c r="B788" s="76" t="s">
        <v>9994</v>
      </c>
      <c r="C788" s="76" t="s">
        <v>12647</v>
      </c>
      <c r="D788" s="77" t="s">
        <v>7167</v>
      </c>
      <c r="E788" s="78" t="s">
        <v>6581</v>
      </c>
      <c r="F788" s="79">
        <v>116.49</v>
      </c>
    </row>
    <row r="789" spans="2:6" ht="27">
      <c r="B789" s="76" t="s">
        <v>9995</v>
      </c>
      <c r="C789" s="76" t="s">
        <v>12648</v>
      </c>
      <c r="D789" s="77" t="s">
        <v>7168</v>
      </c>
      <c r="E789" s="78" t="s">
        <v>6581</v>
      </c>
      <c r="F789" s="79">
        <v>146.96</v>
      </c>
    </row>
    <row r="790" spans="2:6" ht="27">
      <c r="B790" s="76" t="s">
        <v>9996</v>
      </c>
      <c r="C790" s="76" t="s">
        <v>12649</v>
      </c>
      <c r="D790" s="77" t="s">
        <v>7169</v>
      </c>
      <c r="E790" s="78" t="s">
        <v>6581</v>
      </c>
      <c r="F790" s="79">
        <v>15.49</v>
      </c>
    </row>
    <row r="791" spans="2:6" ht="27">
      <c r="B791" s="76" t="s">
        <v>9997</v>
      </c>
      <c r="C791" s="76" t="s">
        <v>12650</v>
      </c>
      <c r="D791" s="77" t="s">
        <v>7170</v>
      </c>
      <c r="E791" s="78" t="s">
        <v>6581</v>
      </c>
      <c r="F791" s="79">
        <v>11.02</v>
      </c>
    </row>
    <row r="792" spans="2:6" ht="27">
      <c r="B792" s="76" t="s">
        <v>9998</v>
      </c>
      <c r="C792" s="76" t="s">
        <v>12651</v>
      </c>
      <c r="D792" s="77" t="s">
        <v>7171</v>
      </c>
      <c r="E792" s="78" t="s">
        <v>6581</v>
      </c>
      <c r="F792" s="79">
        <v>18.59</v>
      </c>
    </row>
    <row r="793" spans="2:6" ht="27">
      <c r="B793" s="76" t="s">
        <v>9999</v>
      </c>
      <c r="C793" s="76" t="s">
        <v>12652</v>
      </c>
      <c r="D793" s="77" t="s">
        <v>7172</v>
      </c>
      <c r="E793" s="78" t="s">
        <v>6581</v>
      </c>
      <c r="F793" s="79">
        <v>25.02</v>
      </c>
    </row>
    <row r="794" spans="2:6" ht="27">
      <c r="B794" s="76" t="s">
        <v>10000</v>
      </c>
      <c r="C794" s="76" t="s">
        <v>12653</v>
      </c>
      <c r="D794" s="77" t="s">
        <v>7173</v>
      </c>
      <c r="E794" s="78" t="s">
        <v>6581</v>
      </c>
      <c r="F794" s="79">
        <v>34.46</v>
      </c>
    </row>
    <row r="795" spans="2:6" ht="27">
      <c r="B795" s="76" t="s">
        <v>10001</v>
      </c>
      <c r="C795" s="76" t="s">
        <v>12654</v>
      </c>
      <c r="D795" s="77" t="s">
        <v>7174</v>
      </c>
      <c r="E795" s="78" t="s">
        <v>6581</v>
      </c>
      <c r="F795" s="79">
        <v>52.05</v>
      </c>
    </row>
    <row r="796" spans="2:6" ht="27">
      <c r="B796" s="76" t="s">
        <v>10002</v>
      </c>
      <c r="C796" s="76" t="s">
        <v>12655</v>
      </c>
      <c r="D796" s="77" t="s">
        <v>7175</v>
      </c>
      <c r="E796" s="78" t="s">
        <v>6581</v>
      </c>
      <c r="F796" s="79">
        <v>17.21</v>
      </c>
    </row>
    <row r="797" spans="2:6" ht="27">
      <c r="B797" s="76" t="s">
        <v>10003</v>
      </c>
      <c r="C797" s="76" t="s">
        <v>12656</v>
      </c>
      <c r="D797" s="77" t="s">
        <v>7176</v>
      </c>
      <c r="E797" s="78" t="s">
        <v>6581</v>
      </c>
      <c r="F797" s="79">
        <v>21.23</v>
      </c>
    </row>
    <row r="798" spans="2:6" ht="27">
      <c r="B798" s="76" t="s">
        <v>10004</v>
      </c>
      <c r="C798" s="76" t="s">
        <v>12657</v>
      </c>
      <c r="D798" s="77" t="s">
        <v>7177</v>
      </c>
      <c r="E798" s="78" t="s">
        <v>6581</v>
      </c>
      <c r="F798" s="79">
        <v>26.99</v>
      </c>
    </row>
    <row r="799" spans="2:6">
      <c r="B799" s="76" t="s">
        <v>10005</v>
      </c>
      <c r="C799" s="76" t="s">
        <v>12658</v>
      </c>
      <c r="D799" s="77" t="s">
        <v>7178</v>
      </c>
      <c r="E799" s="78" t="s">
        <v>6581</v>
      </c>
      <c r="F799" s="79">
        <v>62.54</v>
      </c>
    </row>
    <row r="800" spans="2:6" ht="27">
      <c r="B800" s="76" t="s">
        <v>10006</v>
      </c>
      <c r="C800" s="76" t="s">
        <v>12659</v>
      </c>
      <c r="D800" s="77" t="s">
        <v>7179</v>
      </c>
      <c r="E800" s="78" t="s">
        <v>6714</v>
      </c>
      <c r="F800" s="79">
        <v>1704.48</v>
      </c>
    </row>
    <row r="801" spans="2:6" ht="27">
      <c r="B801" s="76" t="s">
        <v>10007</v>
      </c>
      <c r="C801" s="76" t="s">
        <v>12660</v>
      </c>
      <c r="D801" s="77" t="s">
        <v>7180</v>
      </c>
      <c r="E801" s="78" t="s">
        <v>6714</v>
      </c>
      <c r="F801" s="79">
        <v>2044.73</v>
      </c>
    </row>
    <row r="802" spans="2:6" ht="27">
      <c r="B802" s="76" t="s">
        <v>10008</v>
      </c>
      <c r="C802" s="76" t="s">
        <v>12661</v>
      </c>
      <c r="D802" s="77" t="s">
        <v>7181</v>
      </c>
      <c r="E802" s="78" t="s">
        <v>6714</v>
      </c>
      <c r="F802" s="79">
        <v>2200.6799999999998</v>
      </c>
    </row>
    <row r="803" spans="2:6" ht="27">
      <c r="B803" s="76" t="s">
        <v>10009</v>
      </c>
      <c r="C803" s="76" t="s">
        <v>12662</v>
      </c>
      <c r="D803" s="77" t="s">
        <v>7182</v>
      </c>
      <c r="E803" s="78" t="s">
        <v>6714</v>
      </c>
      <c r="F803" s="79">
        <v>2388.0300000000002</v>
      </c>
    </row>
    <row r="804" spans="2:6" ht="27">
      <c r="B804" s="76" t="s">
        <v>10010</v>
      </c>
      <c r="C804" s="76" t="s">
        <v>12663</v>
      </c>
      <c r="D804" s="77" t="s">
        <v>7183</v>
      </c>
      <c r="E804" s="78" t="s">
        <v>6714</v>
      </c>
      <c r="F804" s="79">
        <v>2767.04</v>
      </c>
    </row>
    <row r="805" spans="2:6" ht="27">
      <c r="B805" s="76" t="s">
        <v>10011</v>
      </c>
      <c r="C805" s="76" t="s">
        <v>12664</v>
      </c>
      <c r="D805" s="77" t="s">
        <v>7184</v>
      </c>
      <c r="E805" s="78" t="s">
        <v>6714</v>
      </c>
      <c r="F805" s="79">
        <v>1148.31</v>
      </c>
    </row>
    <row r="806" spans="2:6" ht="27">
      <c r="B806" s="76" t="s">
        <v>10012</v>
      </c>
      <c r="C806" s="76" t="s">
        <v>12665</v>
      </c>
      <c r="D806" s="77" t="s">
        <v>6354</v>
      </c>
      <c r="E806" s="78" t="s">
        <v>6714</v>
      </c>
      <c r="F806" s="79">
        <v>1210.8800000000001</v>
      </c>
    </row>
    <row r="807" spans="2:6" ht="27">
      <c r="B807" s="76" t="s">
        <v>10013</v>
      </c>
      <c r="C807" s="76" t="s">
        <v>12666</v>
      </c>
      <c r="D807" s="77" t="s">
        <v>7185</v>
      </c>
      <c r="E807" s="78" t="s">
        <v>6714</v>
      </c>
      <c r="F807" s="79">
        <v>1263.44</v>
      </c>
    </row>
    <row r="808" spans="2:6" ht="27">
      <c r="B808" s="76" t="s">
        <v>10014</v>
      </c>
      <c r="C808" s="76" t="s">
        <v>12667</v>
      </c>
      <c r="D808" s="77" t="s">
        <v>7186</v>
      </c>
      <c r="E808" s="78" t="s">
        <v>6714</v>
      </c>
      <c r="F808" s="79">
        <v>1423.97</v>
      </c>
    </row>
    <row r="809" spans="2:6" ht="27">
      <c r="B809" s="76" t="s">
        <v>10015</v>
      </c>
      <c r="C809" s="76" t="s">
        <v>12668</v>
      </c>
      <c r="D809" s="77" t="s">
        <v>7187</v>
      </c>
      <c r="E809" s="78" t="s">
        <v>6714</v>
      </c>
      <c r="F809" s="79">
        <v>1561.31</v>
      </c>
    </row>
    <row r="810" spans="2:6" ht="27">
      <c r="B810" s="76" t="s">
        <v>10016</v>
      </c>
      <c r="C810" s="76" t="s">
        <v>12669</v>
      </c>
      <c r="D810" s="77" t="s">
        <v>7188</v>
      </c>
      <c r="E810" s="78" t="s">
        <v>6714</v>
      </c>
      <c r="F810" s="79">
        <v>2109.81</v>
      </c>
    </row>
    <row r="811" spans="2:6" ht="27">
      <c r="B811" s="76" t="s">
        <v>10017</v>
      </c>
      <c r="C811" s="76" t="s">
        <v>12670</v>
      </c>
      <c r="D811" s="77" t="s">
        <v>7189</v>
      </c>
      <c r="E811" s="78" t="s">
        <v>6714</v>
      </c>
      <c r="F811" s="79">
        <v>2297.42</v>
      </c>
    </row>
    <row r="812" spans="2:6" ht="27">
      <c r="B812" s="76" t="s">
        <v>10018</v>
      </c>
      <c r="C812" s="76" t="s">
        <v>12671</v>
      </c>
      <c r="D812" s="77" t="s">
        <v>7190</v>
      </c>
      <c r="E812" s="78" t="s">
        <v>6714</v>
      </c>
      <c r="F812" s="79">
        <v>2483.39</v>
      </c>
    </row>
    <row r="813" spans="2:6" ht="27">
      <c r="B813" s="76" t="s">
        <v>10019</v>
      </c>
      <c r="C813" s="76" t="s">
        <v>12672</v>
      </c>
      <c r="D813" s="77" t="s">
        <v>7191</v>
      </c>
      <c r="E813" s="78" t="s">
        <v>6714</v>
      </c>
      <c r="F813" s="79">
        <v>2685.72</v>
      </c>
    </row>
    <row r="814" spans="2:6" ht="27">
      <c r="B814" s="76" t="s">
        <v>10020</v>
      </c>
      <c r="C814" s="76" t="s">
        <v>12673</v>
      </c>
      <c r="D814" s="77" t="s">
        <v>7192</v>
      </c>
      <c r="E814" s="78" t="s">
        <v>6714</v>
      </c>
      <c r="F814" s="79">
        <v>3113.08</v>
      </c>
    </row>
    <row r="815" spans="2:6" ht="27">
      <c r="B815" s="76" t="s">
        <v>10021</v>
      </c>
      <c r="C815" s="76" t="s">
        <v>12674</v>
      </c>
      <c r="D815" s="77" t="s">
        <v>7193</v>
      </c>
      <c r="E815" s="78" t="s">
        <v>6714</v>
      </c>
      <c r="F815" s="79">
        <v>1415.07</v>
      </c>
    </row>
    <row r="816" spans="2:6" ht="27">
      <c r="B816" s="76" t="s">
        <v>10022</v>
      </c>
      <c r="C816" s="76" t="s">
        <v>12675</v>
      </c>
      <c r="D816" s="77" t="s">
        <v>7194</v>
      </c>
      <c r="E816" s="78" t="s">
        <v>6714</v>
      </c>
      <c r="F816" s="79">
        <v>1542.07</v>
      </c>
    </row>
    <row r="817" spans="2:6" ht="27">
      <c r="B817" s="76" t="s">
        <v>10023</v>
      </c>
      <c r="C817" s="76" t="s">
        <v>12676</v>
      </c>
      <c r="D817" s="77" t="s">
        <v>7195</v>
      </c>
      <c r="E817" s="78" t="s">
        <v>6714</v>
      </c>
      <c r="F817" s="79">
        <v>1609.92</v>
      </c>
    </row>
    <row r="818" spans="2:6" ht="27">
      <c r="B818" s="76" t="s">
        <v>10024</v>
      </c>
      <c r="C818" s="76" t="s">
        <v>12677</v>
      </c>
      <c r="D818" s="77" t="s">
        <v>7196</v>
      </c>
      <c r="E818" s="78" t="s">
        <v>6714</v>
      </c>
      <c r="F818" s="79">
        <v>1670.32</v>
      </c>
    </row>
    <row r="819" spans="2:6" ht="27">
      <c r="B819" s="76" t="s">
        <v>10025</v>
      </c>
      <c r="C819" s="76" t="s">
        <v>12678</v>
      </c>
      <c r="D819" s="77" t="s">
        <v>7197</v>
      </c>
      <c r="E819" s="78" t="s">
        <v>6714</v>
      </c>
      <c r="F819" s="79">
        <v>1903.86</v>
      </c>
    </row>
    <row r="820" spans="2:6" ht="27">
      <c r="B820" s="76" t="s">
        <v>10026</v>
      </c>
      <c r="C820" s="76" t="s">
        <v>12679</v>
      </c>
      <c r="D820" s="77" t="s">
        <v>7198</v>
      </c>
      <c r="E820" s="78" t="s">
        <v>6714</v>
      </c>
      <c r="F820" s="79">
        <v>2421.56</v>
      </c>
    </row>
    <row r="821" spans="2:6" ht="27">
      <c r="B821" s="76" t="s">
        <v>10027</v>
      </c>
      <c r="C821" s="76" t="s">
        <v>12680</v>
      </c>
      <c r="D821" s="77" t="s">
        <v>7199</v>
      </c>
      <c r="E821" s="78" t="s">
        <v>6714</v>
      </c>
      <c r="F821" s="79">
        <v>2624.23</v>
      </c>
    </row>
    <row r="822" spans="2:6" ht="27">
      <c r="B822" s="76" t="s">
        <v>10028</v>
      </c>
      <c r="C822" s="76" t="s">
        <v>12681</v>
      </c>
      <c r="D822" s="77" t="s">
        <v>7200</v>
      </c>
      <c r="E822" s="78" t="s">
        <v>6714</v>
      </c>
      <c r="F822" s="79">
        <v>2825.25</v>
      </c>
    </row>
    <row r="823" spans="2:6" ht="27">
      <c r="B823" s="76" t="s">
        <v>10029</v>
      </c>
      <c r="C823" s="76" t="s">
        <v>12682</v>
      </c>
      <c r="D823" s="77" t="s">
        <v>7201</v>
      </c>
      <c r="E823" s="78" t="s">
        <v>6714</v>
      </c>
      <c r="F823" s="79">
        <v>3042.63</v>
      </c>
    </row>
    <row r="824" spans="2:6" ht="27">
      <c r="B824" s="76" t="s">
        <v>10030</v>
      </c>
      <c r="C824" s="76" t="s">
        <v>12683</v>
      </c>
      <c r="D824" s="77" t="s">
        <v>7202</v>
      </c>
      <c r="E824" s="78" t="s">
        <v>6714</v>
      </c>
      <c r="F824" s="79">
        <v>3500.08</v>
      </c>
    </row>
    <row r="825" spans="2:6" ht="27">
      <c r="B825" s="76" t="s">
        <v>10031</v>
      </c>
      <c r="C825" s="76" t="s">
        <v>12684</v>
      </c>
      <c r="D825" s="77" t="s">
        <v>7203</v>
      </c>
      <c r="E825" s="78" t="s">
        <v>6714</v>
      </c>
      <c r="F825" s="79">
        <v>1747.02</v>
      </c>
    </row>
    <row r="826" spans="2:6" ht="27">
      <c r="B826" s="76" t="s">
        <v>10032</v>
      </c>
      <c r="C826" s="76" t="s">
        <v>12685</v>
      </c>
      <c r="D826" s="77" t="s">
        <v>7204</v>
      </c>
      <c r="E826" s="78" t="s">
        <v>6714</v>
      </c>
      <c r="F826" s="79">
        <v>1818.21</v>
      </c>
    </row>
    <row r="827" spans="2:6" ht="27">
      <c r="B827" s="76" t="s">
        <v>10033</v>
      </c>
      <c r="C827" s="76" t="s">
        <v>12686</v>
      </c>
      <c r="D827" s="77" t="s">
        <v>7205</v>
      </c>
      <c r="E827" s="78" t="s">
        <v>6714</v>
      </c>
      <c r="F827" s="79">
        <v>1886.06</v>
      </c>
    </row>
    <row r="828" spans="2:6" ht="27">
      <c r="B828" s="76" t="s">
        <v>10034</v>
      </c>
      <c r="C828" s="76" t="s">
        <v>12687</v>
      </c>
      <c r="D828" s="77" t="s">
        <v>7206</v>
      </c>
      <c r="E828" s="78" t="s">
        <v>6714</v>
      </c>
      <c r="F828" s="79">
        <v>2031.89</v>
      </c>
    </row>
    <row r="829" spans="2:6" ht="27">
      <c r="B829" s="76" t="s">
        <v>10035</v>
      </c>
      <c r="C829" s="76" t="s">
        <v>12688</v>
      </c>
      <c r="D829" s="77" t="s">
        <v>7207</v>
      </c>
      <c r="E829" s="78" t="s">
        <v>6714</v>
      </c>
      <c r="F829" s="79">
        <v>2200.56</v>
      </c>
    </row>
    <row r="830" spans="2:6">
      <c r="B830" s="76" t="s">
        <v>10036</v>
      </c>
      <c r="C830" s="76" t="s">
        <v>12689</v>
      </c>
      <c r="D830" s="77" t="s">
        <v>7208</v>
      </c>
      <c r="E830" s="78" t="s">
        <v>6581</v>
      </c>
      <c r="F830" s="79">
        <v>17.53</v>
      </c>
    </row>
    <row r="831" spans="2:6">
      <c r="B831" s="76" t="s">
        <v>10037</v>
      </c>
      <c r="C831" s="76" t="s">
        <v>12690</v>
      </c>
      <c r="D831" s="77" t="s">
        <v>7209</v>
      </c>
      <c r="E831" s="78" t="s">
        <v>6581</v>
      </c>
      <c r="F831" s="79">
        <v>18.75</v>
      </c>
    </row>
    <row r="832" spans="2:6">
      <c r="B832" s="76" t="s">
        <v>10038</v>
      </c>
      <c r="C832" s="76" t="s">
        <v>12691</v>
      </c>
      <c r="D832" s="77" t="s">
        <v>7210</v>
      </c>
      <c r="E832" s="78" t="s">
        <v>6581</v>
      </c>
      <c r="F832" s="79">
        <v>19.23</v>
      </c>
    </row>
    <row r="833" spans="2:6">
      <c r="B833" s="76" t="s">
        <v>6359</v>
      </c>
      <c r="C833" s="76" t="s">
        <v>12692</v>
      </c>
      <c r="D833" s="77" t="s">
        <v>6358</v>
      </c>
      <c r="E833" s="78" t="s">
        <v>6714</v>
      </c>
      <c r="F833" s="79">
        <v>392.32</v>
      </c>
    </row>
    <row r="834" spans="2:6">
      <c r="B834" s="76" t="s">
        <v>10039</v>
      </c>
      <c r="C834" s="76" t="s">
        <v>12693</v>
      </c>
      <c r="D834" s="77" t="s">
        <v>7211</v>
      </c>
      <c r="E834" s="78" t="s">
        <v>6581</v>
      </c>
      <c r="F834" s="79">
        <v>41.07</v>
      </c>
    </row>
    <row r="835" spans="2:6">
      <c r="B835" s="76" t="s">
        <v>10040</v>
      </c>
      <c r="C835" s="76" t="s">
        <v>12694</v>
      </c>
      <c r="D835" s="77" t="s">
        <v>7212</v>
      </c>
      <c r="E835" s="78" t="s">
        <v>6714</v>
      </c>
      <c r="F835" s="79">
        <v>443.34</v>
      </c>
    </row>
    <row r="836" spans="2:6">
      <c r="B836" s="76" t="s">
        <v>10041</v>
      </c>
      <c r="C836" s="76" t="s">
        <v>12695</v>
      </c>
      <c r="D836" s="77" t="s">
        <v>7213</v>
      </c>
      <c r="E836" s="78" t="s">
        <v>6714</v>
      </c>
      <c r="F836" s="79">
        <v>113.83</v>
      </c>
    </row>
    <row r="837" spans="2:6">
      <c r="B837" s="76" t="s">
        <v>10042</v>
      </c>
      <c r="C837" s="76" t="s">
        <v>12696</v>
      </c>
      <c r="D837" s="77" t="s">
        <v>7214</v>
      </c>
      <c r="E837" s="78" t="s">
        <v>6714</v>
      </c>
      <c r="F837" s="79">
        <v>155.16</v>
      </c>
    </row>
    <row r="838" spans="2:6">
      <c r="B838" s="76" t="s">
        <v>10043</v>
      </c>
      <c r="C838" s="76" t="s">
        <v>12697</v>
      </c>
      <c r="D838" s="77" t="s">
        <v>7215</v>
      </c>
      <c r="E838" s="78" t="s">
        <v>6714</v>
      </c>
      <c r="F838" s="79">
        <v>201.9</v>
      </c>
    </row>
    <row r="839" spans="2:6">
      <c r="B839" s="76" t="s">
        <v>10044</v>
      </c>
      <c r="C839" s="76" t="s">
        <v>12698</v>
      </c>
      <c r="D839" s="77" t="s">
        <v>7216</v>
      </c>
      <c r="E839" s="78" t="s">
        <v>6714</v>
      </c>
      <c r="F839" s="79">
        <v>254.09</v>
      </c>
    </row>
    <row r="840" spans="2:6">
      <c r="B840" s="76" t="s">
        <v>10045</v>
      </c>
      <c r="C840" s="76" t="s">
        <v>12699</v>
      </c>
      <c r="D840" s="77" t="s">
        <v>7217</v>
      </c>
      <c r="E840" s="78" t="s">
        <v>6714</v>
      </c>
      <c r="F840" s="79">
        <v>311.73</v>
      </c>
    </row>
    <row r="841" spans="2:6">
      <c r="B841" s="76" t="s">
        <v>10046</v>
      </c>
      <c r="C841" s="76" t="s">
        <v>12700</v>
      </c>
      <c r="D841" s="77" t="s">
        <v>7218</v>
      </c>
      <c r="E841" s="78" t="s">
        <v>6714</v>
      </c>
      <c r="F841" s="79">
        <v>374.8</v>
      </c>
    </row>
    <row r="842" spans="2:6">
      <c r="B842" s="76">
        <v>319</v>
      </c>
      <c r="C842" s="76" t="s">
        <v>6709</v>
      </c>
      <c r="D842" s="77" t="s">
        <v>7219</v>
      </c>
      <c r="E842" s="78" t="s">
        <v>6723</v>
      </c>
      <c r="F842" s="79"/>
    </row>
    <row r="843" spans="2:6">
      <c r="B843" s="76" t="s">
        <v>10047</v>
      </c>
      <c r="C843" s="76" t="s">
        <v>12701</v>
      </c>
      <c r="D843" s="77" t="s">
        <v>7220</v>
      </c>
      <c r="E843" s="78" t="s">
        <v>6714</v>
      </c>
      <c r="F843" s="79">
        <v>2.71</v>
      </c>
    </row>
    <row r="844" spans="2:6">
      <c r="B844" s="76" t="s">
        <v>10048</v>
      </c>
      <c r="C844" s="76" t="s">
        <v>12702</v>
      </c>
      <c r="D844" s="77" t="s">
        <v>7221</v>
      </c>
      <c r="E844" s="78" t="s">
        <v>6714</v>
      </c>
      <c r="F844" s="79">
        <v>542.36</v>
      </c>
    </row>
    <row r="845" spans="2:6">
      <c r="B845" s="76" t="s">
        <v>10049</v>
      </c>
      <c r="C845" s="76" t="s">
        <v>12703</v>
      </c>
      <c r="D845" s="77" t="s">
        <v>7222</v>
      </c>
      <c r="E845" s="78" t="s">
        <v>6714</v>
      </c>
      <c r="F845" s="79">
        <v>2.5</v>
      </c>
    </row>
    <row r="846" spans="2:6">
      <c r="B846" s="76" t="s">
        <v>10050</v>
      </c>
      <c r="C846" s="76" t="s">
        <v>12704</v>
      </c>
      <c r="D846" s="77" t="s">
        <v>7223</v>
      </c>
      <c r="E846" s="78" t="s">
        <v>6714</v>
      </c>
      <c r="F846" s="79">
        <v>30.48</v>
      </c>
    </row>
    <row r="847" spans="2:6">
      <c r="B847" s="76" t="s">
        <v>10051</v>
      </c>
      <c r="C847" s="76" t="s">
        <v>12705</v>
      </c>
      <c r="D847" s="77" t="s">
        <v>7224</v>
      </c>
      <c r="E847" s="78" t="s">
        <v>6714</v>
      </c>
      <c r="F847" s="79">
        <v>30.48</v>
      </c>
    </row>
    <row r="848" spans="2:6">
      <c r="B848" s="76" t="s">
        <v>10052</v>
      </c>
      <c r="C848" s="76" t="s">
        <v>12706</v>
      </c>
      <c r="D848" s="77" t="s">
        <v>7225</v>
      </c>
      <c r="E848" s="78" t="s">
        <v>6714</v>
      </c>
      <c r="F848" s="79">
        <v>95.71</v>
      </c>
    </row>
    <row r="849" spans="2:6">
      <c r="B849" s="76" t="s">
        <v>10053</v>
      </c>
      <c r="C849" s="76" t="s">
        <v>12707</v>
      </c>
      <c r="D849" s="77" t="s">
        <v>7226</v>
      </c>
      <c r="E849" s="78" t="s">
        <v>6714</v>
      </c>
      <c r="F849" s="79">
        <v>13.72</v>
      </c>
    </row>
    <row r="850" spans="2:6">
      <c r="B850" s="76" t="s">
        <v>10054</v>
      </c>
      <c r="C850" s="76" t="s">
        <v>12708</v>
      </c>
      <c r="D850" s="77" t="s">
        <v>7227</v>
      </c>
      <c r="E850" s="78" t="s">
        <v>6714</v>
      </c>
      <c r="F850" s="79">
        <v>19.28</v>
      </c>
    </row>
    <row r="851" spans="2:6">
      <c r="B851" s="76" t="s">
        <v>10055</v>
      </c>
      <c r="C851" s="76" t="s">
        <v>12709</v>
      </c>
      <c r="D851" s="77" t="s">
        <v>7228</v>
      </c>
      <c r="E851" s="78" t="s">
        <v>6714</v>
      </c>
      <c r="F851" s="79">
        <v>3.53</v>
      </c>
    </row>
    <row r="852" spans="2:6">
      <c r="B852" s="76" t="s">
        <v>10056</v>
      </c>
      <c r="C852" s="76" t="s">
        <v>12710</v>
      </c>
      <c r="D852" s="77" t="s">
        <v>7229</v>
      </c>
      <c r="E852" s="78" t="s">
        <v>6714</v>
      </c>
      <c r="F852" s="79">
        <v>5.86</v>
      </c>
    </row>
    <row r="853" spans="2:6">
      <c r="B853" s="76" t="s">
        <v>10057</v>
      </c>
      <c r="C853" s="76" t="s">
        <v>12711</v>
      </c>
      <c r="D853" s="77" t="s">
        <v>7230</v>
      </c>
      <c r="E853" s="78" t="s">
        <v>6714</v>
      </c>
      <c r="F853" s="79">
        <v>4.71</v>
      </c>
    </row>
    <row r="854" spans="2:6" ht="27">
      <c r="B854" s="76" t="s">
        <v>10058</v>
      </c>
      <c r="C854" s="76" t="s">
        <v>12712</v>
      </c>
      <c r="D854" s="77" t="s">
        <v>7231</v>
      </c>
      <c r="E854" s="78" t="s">
        <v>6581</v>
      </c>
      <c r="F854" s="79">
        <v>6.97</v>
      </c>
    </row>
    <row r="855" spans="2:6" ht="27">
      <c r="B855" s="76" t="s">
        <v>10059</v>
      </c>
      <c r="C855" s="76" t="s">
        <v>12713</v>
      </c>
      <c r="D855" s="77" t="s">
        <v>7232</v>
      </c>
      <c r="E855" s="78" t="s">
        <v>6581</v>
      </c>
      <c r="F855" s="79">
        <v>58.02</v>
      </c>
    </row>
    <row r="856" spans="2:6" ht="27">
      <c r="B856" s="76" t="s">
        <v>10060</v>
      </c>
      <c r="C856" s="76" t="s">
        <v>12714</v>
      </c>
      <c r="D856" s="77" t="s">
        <v>7233</v>
      </c>
      <c r="E856" s="78" t="s">
        <v>6581</v>
      </c>
      <c r="F856" s="79">
        <v>2.23</v>
      </c>
    </row>
    <row r="857" spans="2:6" ht="27">
      <c r="B857" s="76" t="s">
        <v>10061</v>
      </c>
      <c r="C857" s="76" t="s">
        <v>12715</v>
      </c>
      <c r="D857" s="77" t="s">
        <v>7234</v>
      </c>
      <c r="E857" s="78" t="s">
        <v>6581</v>
      </c>
      <c r="F857" s="79">
        <v>78.89</v>
      </c>
    </row>
    <row r="858" spans="2:6" ht="27">
      <c r="B858" s="76" t="s">
        <v>10062</v>
      </c>
      <c r="C858" s="76" t="s">
        <v>12716</v>
      </c>
      <c r="D858" s="77" t="s">
        <v>7235</v>
      </c>
      <c r="E858" s="78" t="s">
        <v>6581</v>
      </c>
      <c r="F858" s="79">
        <v>10.46</v>
      </c>
    </row>
    <row r="859" spans="2:6" ht="27">
      <c r="B859" s="76" t="s">
        <v>10063</v>
      </c>
      <c r="C859" s="76" t="s">
        <v>12717</v>
      </c>
      <c r="D859" s="77" t="s">
        <v>7236</v>
      </c>
      <c r="E859" s="78" t="s">
        <v>6581</v>
      </c>
      <c r="F859" s="79">
        <v>85.85</v>
      </c>
    </row>
    <row r="860" spans="2:6" ht="27">
      <c r="B860" s="76" t="s">
        <v>10064</v>
      </c>
      <c r="C860" s="76" t="s">
        <v>12718</v>
      </c>
      <c r="D860" s="77" t="s">
        <v>7237</v>
      </c>
      <c r="E860" s="78" t="s">
        <v>6581</v>
      </c>
      <c r="F860" s="79">
        <v>116.09</v>
      </c>
    </row>
    <row r="861" spans="2:6" ht="27">
      <c r="B861" s="76" t="s">
        <v>10065</v>
      </c>
      <c r="C861" s="76" t="s">
        <v>12719</v>
      </c>
      <c r="D861" s="77" t="s">
        <v>7238</v>
      </c>
      <c r="E861" s="78" t="s">
        <v>6581</v>
      </c>
      <c r="F861" s="79">
        <v>3.01</v>
      </c>
    </row>
    <row r="862" spans="2:6" ht="27">
      <c r="B862" s="76" t="s">
        <v>10066</v>
      </c>
      <c r="C862" s="76" t="s">
        <v>12720</v>
      </c>
      <c r="D862" s="77" t="s">
        <v>7239</v>
      </c>
      <c r="E862" s="78" t="s">
        <v>6581</v>
      </c>
      <c r="F862" s="79">
        <v>15.94</v>
      </c>
    </row>
    <row r="863" spans="2:6" ht="27">
      <c r="B863" s="76" t="s">
        <v>10067</v>
      </c>
      <c r="C863" s="76" t="s">
        <v>12721</v>
      </c>
      <c r="D863" s="77" t="s">
        <v>7240</v>
      </c>
      <c r="E863" s="78" t="s">
        <v>6581</v>
      </c>
      <c r="F863" s="79">
        <v>134.83000000000001</v>
      </c>
    </row>
    <row r="864" spans="2:6" ht="27">
      <c r="B864" s="76" t="s">
        <v>10068</v>
      </c>
      <c r="C864" s="76" t="s">
        <v>12722</v>
      </c>
      <c r="D864" s="77" t="s">
        <v>7241</v>
      </c>
      <c r="E864" s="78" t="s">
        <v>6581</v>
      </c>
      <c r="F864" s="79">
        <v>19.48</v>
      </c>
    </row>
    <row r="865" spans="2:6" ht="27">
      <c r="B865" s="76" t="s">
        <v>10069</v>
      </c>
      <c r="C865" s="76" t="s">
        <v>12723</v>
      </c>
      <c r="D865" s="77" t="s">
        <v>7242</v>
      </c>
      <c r="E865" s="78" t="s">
        <v>6581</v>
      </c>
      <c r="F865" s="79">
        <v>3.99</v>
      </c>
    </row>
    <row r="866" spans="2:6" ht="27">
      <c r="B866" s="76" t="s">
        <v>10070</v>
      </c>
      <c r="C866" s="76" t="s">
        <v>12724</v>
      </c>
      <c r="D866" s="77" t="s">
        <v>7243</v>
      </c>
      <c r="E866" s="78" t="s">
        <v>6581</v>
      </c>
      <c r="F866" s="79">
        <v>157.19999999999999</v>
      </c>
    </row>
    <row r="867" spans="2:6" ht="27">
      <c r="B867" s="76" t="s">
        <v>10071</v>
      </c>
      <c r="C867" s="76" t="s">
        <v>12725</v>
      </c>
      <c r="D867" s="77" t="s">
        <v>7244</v>
      </c>
      <c r="E867" s="78" t="s">
        <v>6581</v>
      </c>
      <c r="F867" s="79">
        <v>25.36</v>
      </c>
    </row>
    <row r="868" spans="2:6" ht="27">
      <c r="B868" s="76" t="s">
        <v>10072</v>
      </c>
      <c r="C868" s="76" t="s">
        <v>12726</v>
      </c>
      <c r="D868" s="77" t="s">
        <v>7245</v>
      </c>
      <c r="E868" s="78" t="s">
        <v>6581</v>
      </c>
      <c r="F868" s="79">
        <v>203.81</v>
      </c>
    </row>
    <row r="869" spans="2:6" ht="27">
      <c r="B869" s="76" t="s">
        <v>10073</v>
      </c>
      <c r="C869" s="76" t="s">
        <v>12727</v>
      </c>
      <c r="D869" s="77" t="s">
        <v>7246</v>
      </c>
      <c r="E869" s="78" t="s">
        <v>6581</v>
      </c>
      <c r="F869" s="79">
        <v>5.37</v>
      </c>
    </row>
    <row r="870" spans="2:6" ht="27">
      <c r="B870" s="76" t="s">
        <v>10074</v>
      </c>
      <c r="C870" s="76" t="s">
        <v>12728</v>
      </c>
      <c r="D870" s="77" t="s">
        <v>7247</v>
      </c>
      <c r="E870" s="78" t="s">
        <v>6581</v>
      </c>
      <c r="F870" s="79">
        <v>36.520000000000003</v>
      </c>
    </row>
    <row r="871" spans="2:6" ht="27">
      <c r="B871" s="76" t="s">
        <v>10075</v>
      </c>
      <c r="C871" s="76" t="s">
        <v>12729</v>
      </c>
      <c r="D871" s="77" t="s">
        <v>7248</v>
      </c>
      <c r="E871" s="78" t="s">
        <v>6581</v>
      </c>
      <c r="F871" s="79">
        <v>50.32</v>
      </c>
    </row>
    <row r="872" spans="2:6" ht="27">
      <c r="B872" s="76" t="s">
        <v>10076</v>
      </c>
      <c r="C872" s="76" t="s">
        <v>12730</v>
      </c>
      <c r="D872" s="77" t="s">
        <v>7249</v>
      </c>
      <c r="E872" s="78" t="s">
        <v>6581</v>
      </c>
      <c r="F872" s="79">
        <v>6.99</v>
      </c>
    </row>
    <row r="873" spans="2:6" ht="27">
      <c r="B873" s="76" t="s">
        <v>10077</v>
      </c>
      <c r="C873" s="76" t="s">
        <v>6709</v>
      </c>
      <c r="D873" s="77" t="s">
        <v>7250</v>
      </c>
      <c r="E873" s="78" t="s">
        <v>6581</v>
      </c>
      <c r="F873" s="79">
        <v>7.61</v>
      </c>
    </row>
    <row r="874" spans="2:6" ht="27">
      <c r="B874" s="76" t="s">
        <v>10078</v>
      </c>
      <c r="C874" s="76" t="s">
        <v>6709</v>
      </c>
      <c r="D874" s="77" t="s">
        <v>7251</v>
      </c>
      <c r="E874" s="78" t="s">
        <v>6581</v>
      </c>
      <c r="F874" s="79">
        <v>52.93</v>
      </c>
    </row>
    <row r="875" spans="2:6" ht="27">
      <c r="B875" s="76" t="s">
        <v>10079</v>
      </c>
      <c r="C875" s="76" t="s">
        <v>12731</v>
      </c>
      <c r="D875" s="77" t="s">
        <v>7252</v>
      </c>
      <c r="E875" s="78" t="s">
        <v>6581</v>
      </c>
      <c r="F875" s="79">
        <v>1.62</v>
      </c>
    </row>
    <row r="876" spans="2:6" ht="27">
      <c r="B876" s="76" t="s">
        <v>10080</v>
      </c>
      <c r="C876" s="76" t="s">
        <v>6709</v>
      </c>
      <c r="D876" s="77" t="s">
        <v>7253</v>
      </c>
      <c r="E876" s="78" t="s">
        <v>6581</v>
      </c>
      <c r="F876" s="79">
        <v>2.88</v>
      </c>
    </row>
    <row r="877" spans="2:6" ht="27">
      <c r="B877" s="76" t="s">
        <v>10081</v>
      </c>
      <c r="C877" s="76" t="s">
        <v>6709</v>
      </c>
      <c r="D877" s="77" t="s">
        <v>7254</v>
      </c>
      <c r="E877" s="78" t="s">
        <v>6581</v>
      </c>
      <c r="F877" s="79">
        <v>66.19</v>
      </c>
    </row>
    <row r="878" spans="2:6" ht="27">
      <c r="B878" s="76" t="s">
        <v>10082</v>
      </c>
      <c r="C878" s="76" t="s">
        <v>12732</v>
      </c>
      <c r="D878" s="77" t="s">
        <v>7255</v>
      </c>
      <c r="E878" s="78" t="s">
        <v>6581</v>
      </c>
      <c r="F878" s="79">
        <v>9.2200000000000006</v>
      </c>
    </row>
    <row r="879" spans="2:6" ht="27">
      <c r="B879" s="76" t="s">
        <v>10083</v>
      </c>
      <c r="C879" s="76" t="s">
        <v>6709</v>
      </c>
      <c r="D879" s="77" t="s">
        <v>7256</v>
      </c>
      <c r="E879" s="78" t="s">
        <v>6581</v>
      </c>
      <c r="F879" s="79">
        <v>10.09</v>
      </c>
    </row>
    <row r="880" spans="2:6" ht="27">
      <c r="B880" s="76" t="s">
        <v>10084</v>
      </c>
      <c r="C880" s="76" t="s">
        <v>6709</v>
      </c>
      <c r="D880" s="77" t="s">
        <v>7257</v>
      </c>
      <c r="E880" s="78" t="s">
        <v>6581</v>
      </c>
      <c r="F880" s="79">
        <v>78.88</v>
      </c>
    </row>
    <row r="881" spans="2:6" ht="27">
      <c r="B881" s="76" t="s">
        <v>10085</v>
      </c>
      <c r="C881" s="76" t="s">
        <v>6709</v>
      </c>
      <c r="D881" s="77" t="s">
        <v>7258</v>
      </c>
      <c r="E881" s="78" t="s">
        <v>6581</v>
      </c>
      <c r="F881" s="79">
        <v>103.52</v>
      </c>
    </row>
    <row r="882" spans="2:6" ht="27">
      <c r="B882" s="76" t="s">
        <v>10086</v>
      </c>
      <c r="C882" s="76" t="s">
        <v>12733</v>
      </c>
      <c r="D882" s="77" t="s">
        <v>7259</v>
      </c>
      <c r="E882" s="78" t="s">
        <v>6581</v>
      </c>
      <c r="F882" s="79">
        <v>2.2000000000000002</v>
      </c>
    </row>
    <row r="883" spans="2:6" ht="27">
      <c r="B883" s="76" t="s">
        <v>10087</v>
      </c>
      <c r="C883" s="76" t="s">
        <v>12734</v>
      </c>
      <c r="D883" s="77" t="s">
        <v>7260</v>
      </c>
      <c r="E883" s="78" t="s">
        <v>6581</v>
      </c>
      <c r="F883" s="79">
        <v>12.25</v>
      </c>
    </row>
    <row r="884" spans="2:6" ht="27">
      <c r="B884" s="76" t="s">
        <v>10088</v>
      </c>
      <c r="C884" s="76" t="s">
        <v>6709</v>
      </c>
      <c r="D884" s="77" t="s">
        <v>7261</v>
      </c>
      <c r="E884" s="78" t="s">
        <v>6581</v>
      </c>
      <c r="F884" s="79">
        <v>2.75</v>
      </c>
    </row>
    <row r="885" spans="2:6" ht="27">
      <c r="B885" s="76" t="s">
        <v>10089</v>
      </c>
      <c r="C885" s="76" t="s">
        <v>6709</v>
      </c>
      <c r="D885" s="77" t="s">
        <v>7262</v>
      </c>
      <c r="E885" s="78" t="s">
        <v>6581</v>
      </c>
      <c r="F885" s="79">
        <v>13.84</v>
      </c>
    </row>
    <row r="886" spans="2:6" ht="27">
      <c r="B886" s="76" t="s">
        <v>10090</v>
      </c>
      <c r="C886" s="76" t="s">
        <v>12735</v>
      </c>
      <c r="D886" s="77" t="s">
        <v>7263</v>
      </c>
      <c r="E886" s="78" t="s">
        <v>6581</v>
      </c>
      <c r="F886" s="79">
        <v>15.91</v>
      </c>
    </row>
    <row r="887" spans="2:6" ht="27">
      <c r="B887" s="76" t="s">
        <v>10091</v>
      </c>
      <c r="C887" s="76" t="s">
        <v>6709</v>
      </c>
      <c r="D887" s="77" t="s">
        <v>7264</v>
      </c>
      <c r="E887" s="78" t="s">
        <v>6581</v>
      </c>
      <c r="F887" s="79">
        <v>17.82</v>
      </c>
    </row>
    <row r="888" spans="2:6" ht="27">
      <c r="B888" s="76" t="s">
        <v>10092</v>
      </c>
      <c r="C888" s="76" t="s">
        <v>12736</v>
      </c>
      <c r="D888" s="77" t="s">
        <v>7265</v>
      </c>
      <c r="E888" s="78" t="s">
        <v>6581</v>
      </c>
      <c r="F888" s="79">
        <v>2.98</v>
      </c>
    </row>
    <row r="889" spans="2:6" ht="27">
      <c r="B889" s="76" t="s">
        <v>10093</v>
      </c>
      <c r="C889" s="76" t="s">
        <v>6709</v>
      </c>
      <c r="D889" s="77" t="s">
        <v>7266</v>
      </c>
      <c r="E889" s="78" t="s">
        <v>6581</v>
      </c>
      <c r="F889" s="79">
        <v>3.6</v>
      </c>
    </row>
    <row r="890" spans="2:6" ht="27">
      <c r="B890" s="76" t="s">
        <v>10094</v>
      </c>
      <c r="C890" s="76" t="s">
        <v>6709</v>
      </c>
      <c r="D890" s="77" t="s">
        <v>7267</v>
      </c>
      <c r="E890" s="78" t="s">
        <v>6581</v>
      </c>
      <c r="F890" s="79">
        <v>24.55</v>
      </c>
    </row>
    <row r="891" spans="2:6" ht="27">
      <c r="B891" s="76" t="s">
        <v>10095</v>
      </c>
      <c r="C891" s="76" t="s">
        <v>12737</v>
      </c>
      <c r="D891" s="77" t="s">
        <v>7268</v>
      </c>
      <c r="E891" s="78" t="s">
        <v>6581</v>
      </c>
      <c r="F891" s="79">
        <v>4.08</v>
      </c>
    </row>
    <row r="892" spans="2:6" ht="27">
      <c r="B892" s="76" t="s">
        <v>10096</v>
      </c>
      <c r="C892" s="76" t="s">
        <v>6709</v>
      </c>
      <c r="D892" s="77" t="s">
        <v>7269</v>
      </c>
      <c r="E892" s="78" t="s">
        <v>6581</v>
      </c>
      <c r="F892" s="79">
        <v>4.8499999999999996</v>
      </c>
    </row>
    <row r="893" spans="2:6" ht="27">
      <c r="B893" s="76" t="s">
        <v>10097</v>
      </c>
      <c r="C893" s="76" t="s">
        <v>6709</v>
      </c>
      <c r="D893" s="77" t="s">
        <v>7270</v>
      </c>
      <c r="E893" s="78" t="s">
        <v>6581</v>
      </c>
      <c r="F893" s="79">
        <v>32.74</v>
      </c>
    </row>
    <row r="894" spans="2:6" ht="27">
      <c r="B894" s="76" t="s">
        <v>10098</v>
      </c>
      <c r="C894" s="76" t="s">
        <v>6709</v>
      </c>
      <c r="D894" s="77" t="s">
        <v>7271</v>
      </c>
      <c r="E894" s="78" t="s">
        <v>6581</v>
      </c>
      <c r="F894" s="79">
        <v>42.24</v>
      </c>
    </row>
    <row r="895" spans="2:6">
      <c r="B895" s="76" t="s">
        <v>10099</v>
      </c>
      <c r="C895" s="76" t="s">
        <v>12738</v>
      </c>
      <c r="D895" s="77" t="s">
        <v>7272</v>
      </c>
      <c r="E895" s="78" t="s">
        <v>6581</v>
      </c>
      <c r="F895" s="79">
        <v>6.82</v>
      </c>
    </row>
    <row r="896" spans="2:6">
      <c r="B896" s="76" t="s">
        <v>10100</v>
      </c>
      <c r="C896" s="76" t="s">
        <v>12739</v>
      </c>
      <c r="D896" s="77" t="s">
        <v>7273</v>
      </c>
      <c r="E896" s="78" t="s">
        <v>6581</v>
      </c>
      <c r="F896" s="79">
        <v>10.11</v>
      </c>
    </row>
    <row r="897" spans="2:6">
      <c r="B897" s="76" t="s">
        <v>10101</v>
      </c>
      <c r="C897" s="76" t="s">
        <v>12740</v>
      </c>
      <c r="D897" s="77" t="s">
        <v>7274</v>
      </c>
      <c r="E897" s="78" t="s">
        <v>6581</v>
      </c>
      <c r="F897" s="79">
        <v>13.79</v>
      </c>
    </row>
    <row r="898" spans="2:6">
      <c r="B898" s="76" t="s">
        <v>10102</v>
      </c>
      <c r="C898" s="76" t="s">
        <v>12741</v>
      </c>
      <c r="D898" s="77" t="s">
        <v>7275</v>
      </c>
      <c r="E898" s="78" t="s">
        <v>6581</v>
      </c>
      <c r="F898" s="79">
        <v>19.149999999999999</v>
      </c>
    </row>
    <row r="899" spans="2:6">
      <c r="B899" s="76" t="s">
        <v>10103</v>
      </c>
      <c r="C899" s="76" t="s">
        <v>12742</v>
      </c>
      <c r="D899" s="77" t="s">
        <v>7276</v>
      </c>
      <c r="E899" s="78" t="s">
        <v>6581</v>
      </c>
      <c r="F899" s="79">
        <v>25.65</v>
      </c>
    </row>
    <row r="900" spans="2:6">
      <c r="B900" s="76" t="s">
        <v>10104</v>
      </c>
      <c r="C900" s="76" t="s">
        <v>12743</v>
      </c>
      <c r="D900" s="77" t="s">
        <v>7277</v>
      </c>
      <c r="E900" s="78" t="s">
        <v>6581</v>
      </c>
      <c r="F900" s="79">
        <v>5.44</v>
      </c>
    </row>
    <row r="901" spans="2:6">
      <c r="B901" s="76" t="s">
        <v>10105</v>
      </c>
      <c r="C901" s="76" t="s">
        <v>12744</v>
      </c>
      <c r="D901" s="77" t="s">
        <v>7278</v>
      </c>
      <c r="E901" s="78" t="s">
        <v>6581</v>
      </c>
      <c r="F901" s="79">
        <v>34.58</v>
      </c>
    </row>
    <row r="902" spans="2:6">
      <c r="B902" s="76" t="s">
        <v>10106</v>
      </c>
      <c r="C902" s="76" t="s">
        <v>12745</v>
      </c>
      <c r="D902" s="77" t="s">
        <v>7279</v>
      </c>
      <c r="E902" s="78" t="s">
        <v>6581</v>
      </c>
      <c r="F902" s="79">
        <v>47.62</v>
      </c>
    </row>
    <row r="903" spans="2:6">
      <c r="B903" s="76" t="s">
        <v>10107</v>
      </c>
      <c r="C903" s="76" t="s">
        <v>12746</v>
      </c>
      <c r="D903" s="77" t="s">
        <v>7280</v>
      </c>
      <c r="E903" s="78" t="s">
        <v>6581</v>
      </c>
      <c r="F903" s="79">
        <v>14.69</v>
      </c>
    </row>
    <row r="904" spans="2:6">
      <c r="B904" s="76" t="s">
        <v>10108</v>
      </c>
      <c r="C904" s="76" t="s">
        <v>12747</v>
      </c>
      <c r="D904" s="77" t="s">
        <v>7281</v>
      </c>
      <c r="E904" s="78" t="s">
        <v>6581</v>
      </c>
      <c r="F904" s="79">
        <v>14.88</v>
      </c>
    </row>
    <row r="905" spans="2:6">
      <c r="B905" s="76" t="s">
        <v>10109</v>
      </c>
      <c r="C905" s="76" t="s">
        <v>12748</v>
      </c>
      <c r="D905" s="77" t="s">
        <v>7282</v>
      </c>
      <c r="E905" s="78" t="s">
        <v>6581</v>
      </c>
      <c r="F905" s="79">
        <v>15.02</v>
      </c>
    </row>
    <row r="906" spans="2:6">
      <c r="B906" s="76" t="s">
        <v>10110</v>
      </c>
      <c r="C906" s="76" t="s">
        <v>12749</v>
      </c>
      <c r="D906" s="77" t="s">
        <v>7283</v>
      </c>
      <c r="E906" s="78" t="s">
        <v>6581</v>
      </c>
      <c r="F906" s="79">
        <v>15.21</v>
      </c>
    </row>
    <row r="907" spans="2:6">
      <c r="B907" s="76" t="s">
        <v>10111</v>
      </c>
      <c r="C907" s="76" t="s">
        <v>12750</v>
      </c>
      <c r="D907" s="77" t="s">
        <v>7284</v>
      </c>
      <c r="E907" s="78" t="s">
        <v>6581</v>
      </c>
      <c r="F907" s="79">
        <v>15.48</v>
      </c>
    </row>
    <row r="908" spans="2:6">
      <c r="B908" s="76" t="s">
        <v>10112</v>
      </c>
      <c r="C908" s="76" t="s">
        <v>12751</v>
      </c>
      <c r="D908" s="77" t="s">
        <v>7285</v>
      </c>
      <c r="E908" s="78" t="s">
        <v>6581</v>
      </c>
      <c r="F908" s="79">
        <v>7.61</v>
      </c>
    </row>
    <row r="909" spans="2:6">
      <c r="B909" s="76" t="s">
        <v>10113</v>
      </c>
      <c r="C909" s="76" t="s">
        <v>12752</v>
      </c>
      <c r="D909" s="77" t="s">
        <v>7286</v>
      </c>
      <c r="E909" s="78" t="s">
        <v>6581</v>
      </c>
      <c r="F909" s="79">
        <v>42.89</v>
      </c>
    </row>
    <row r="910" spans="2:6">
      <c r="B910" s="76" t="s">
        <v>10114</v>
      </c>
      <c r="C910" s="76" t="s">
        <v>12753</v>
      </c>
      <c r="D910" s="77" t="s">
        <v>7287</v>
      </c>
      <c r="E910" s="78" t="s">
        <v>6581</v>
      </c>
      <c r="F910" s="79">
        <v>15.21</v>
      </c>
    </row>
    <row r="911" spans="2:6">
      <c r="B911" s="76" t="s">
        <v>10115</v>
      </c>
      <c r="C911" s="76" t="s">
        <v>12754</v>
      </c>
      <c r="D911" s="77" t="s">
        <v>7288</v>
      </c>
      <c r="E911" s="78" t="s">
        <v>6581</v>
      </c>
      <c r="F911" s="79">
        <v>18.010000000000002</v>
      </c>
    </row>
    <row r="912" spans="2:6">
      <c r="B912" s="76" t="s">
        <v>10116</v>
      </c>
      <c r="C912" s="76" t="s">
        <v>12755</v>
      </c>
      <c r="D912" s="77" t="s">
        <v>7289</v>
      </c>
      <c r="E912" s="78" t="s">
        <v>6581</v>
      </c>
      <c r="F912" s="79">
        <v>20.76</v>
      </c>
    </row>
    <row r="913" spans="2:6">
      <c r="B913" s="76" t="s">
        <v>10117</v>
      </c>
      <c r="C913" s="76" t="s">
        <v>12756</v>
      </c>
      <c r="D913" s="77" t="s">
        <v>7290</v>
      </c>
      <c r="E913" s="78" t="s">
        <v>6581</v>
      </c>
      <c r="F913" s="79">
        <v>31.78</v>
      </c>
    </row>
    <row r="914" spans="2:6">
      <c r="B914" s="76" t="s">
        <v>10118</v>
      </c>
      <c r="C914" s="76" t="s">
        <v>12757</v>
      </c>
      <c r="D914" s="77" t="s">
        <v>7291</v>
      </c>
      <c r="E914" s="78" t="s">
        <v>6581</v>
      </c>
      <c r="F914" s="79">
        <v>73.709999999999994</v>
      </c>
    </row>
    <row r="915" spans="2:6">
      <c r="B915" s="76" t="s">
        <v>10119</v>
      </c>
      <c r="C915" s="76" t="s">
        <v>12758</v>
      </c>
      <c r="D915" s="77" t="s">
        <v>7292</v>
      </c>
      <c r="E915" s="78" t="s">
        <v>6581</v>
      </c>
      <c r="F915" s="79">
        <v>35.96</v>
      </c>
    </row>
    <row r="916" spans="2:6">
      <c r="B916" s="76" t="s">
        <v>10120</v>
      </c>
      <c r="C916" s="76" t="s">
        <v>12759</v>
      </c>
      <c r="D916" s="77" t="s">
        <v>7293</v>
      </c>
      <c r="E916" s="78" t="s">
        <v>6581</v>
      </c>
      <c r="F916" s="79">
        <v>39.47</v>
      </c>
    </row>
    <row r="917" spans="2:6">
      <c r="B917" s="76" t="s">
        <v>10121</v>
      </c>
      <c r="C917" s="76" t="s">
        <v>12760</v>
      </c>
      <c r="D917" s="77" t="s">
        <v>7294</v>
      </c>
      <c r="E917" s="78" t="s">
        <v>6581</v>
      </c>
      <c r="F917" s="79">
        <v>40.5</v>
      </c>
    </row>
    <row r="918" spans="2:6" ht="27">
      <c r="B918" s="76" t="s">
        <v>10122</v>
      </c>
      <c r="C918" s="76" t="s">
        <v>12761</v>
      </c>
      <c r="D918" s="77" t="s">
        <v>7295</v>
      </c>
      <c r="E918" s="78" t="s">
        <v>6714</v>
      </c>
      <c r="F918" s="79">
        <v>424.67</v>
      </c>
    </row>
    <row r="919" spans="2:6" ht="27">
      <c r="B919" s="76" t="s">
        <v>10123</v>
      </c>
      <c r="C919" s="76" t="s">
        <v>12762</v>
      </c>
      <c r="D919" s="77" t="s">
        <v>7296</v>
      </c>
      <c r="E919" s="78" t="s">
        <v>6714</v>
      </c>
      <c r="F919" s="79">
        <v>643.63</v>
      </c>
    </row>
    <row r="920" spans="2:6">
      <c r="B920" s="76" t="s">
        <v>10124</v>
      </c>
      <c r="C920" s="76" t="s">
        <v>12763</v>
      </c>
      <c r="D920" s="77" t="s">
        <v>7297</v>
      </c>
      <c r="E920" s="78" t="s">
        <v>6714</v>
      </c>
      <c r="F920" s="79">
        <v>7.04</v>
      </c>
    </row>
    <row r="921" spans="2:6">
      <c r="B921" s="76" t="s">
        <v>10125</v>
      </c>
      <c r="C921" s="76" t="s">
        <v>12764</v>
      </c>
      <c r="D921" s="77" t="s">
        <v>7298</v>
      </c>
      <c r="E921" s="78" t="s">
        <v>6714</v>
      </c>
      <c r="F921" s="79">
        <v>7.04</v>
      </c>
    </row>
    <row r="922" spans="2:6">
      <c r="B922" s="76" t="s">
        <v>10126</v>
      </c>
      <c r="C922" s="76" t="s">
        <v>12765</v>
      </c>
      <c r="D922" s="77" t="s">
        <v>7299</v>
      </c>
      <c r="E922" s="78" t="s">
        <v>6714</v>
      </c>
      <c r="F922" s="79">
        <v>7.04</v>
      </c>
    </row>
    <row r="923" spans="2:6">
      <c r="B923" s="76" t="s">
        <v>10127</v>
      </c>
      <c r="C923" s="76" t="s">
        <v>12766</v>
      </c>
      <c r="D923" s="77" t="s">
        <v>7300</v>
      </c>
      <c r="E923" s="78" t="s">
        <v>6714</v>
      </c>
      <c r="F923" s="79">
        <v>7.04</v>
      </c>
    </row>
    <row r="924" spans="2:6">
      <c r="B924" s="76" t="s">
        <v>10128</v>
      </c>
      <c r="C924" s="76" t="s">
        <v>12767</v>
      </c>
      <c r="D924" s="77" t="s">
        <v>7301</v>
      </c>
      <c r="E924" s="78" t="s">
        <v>6714</v>
      </c>
      <c r="F924" s="79">
        <v>22.24</v>
      </c>
    </row>
    <row r="925" spans="2:6">
      <c r="B925" s="76" t="s">
        <v>10129</v>
      </c>
      <c r="C925" s="76" t="s">
        <v>12768</v>
      </c>
      <c r="D925" s="77" t="s">
        <v>7302</v>
      </c>
      <c r="E925" s="78" t="s">
        <v>6714</v>
      </c>
      <c r="F925" s="79">
        <v>22.24</v>
      </c>
    </row>
    <row r="926" spans="2:6">
      <c r="B926" s="76" t="s">
        <v>10130</v>
      </c>
      <c r="C926" s="76" t="s">
        <v>12769</v>
      </c>
      <c r="D926" s="77" t="s">
        <v>7303</v>
      </c>
      <c r="E926" s="78" t="s">
        <v>6714</v>
      </c>
      <c r="F926" s="79">
        <v>22.24</v>
      </c>
    </row>
    <row r="927" spans="2:6">
      <c r="B927" s="76" t="s">
        <v>10131</v>
      </c>
      <c r="C927" s="76" t="s">
        <v>12770</v>
      </c>
      <c r="D927" s="77" t="s">
        <v>7304</v>
      </c>
      <c r="E927" s="78" t="s">
        <v>6714</v>
      </c>
      <c r="F927" s="79">
        <v>22.24</v>
      </c>
    </row>
    <row r="928" spans="2:6">
      <c r="B928" s="76" t="s">
        <v>10132</v>
      </c>
      <c r="C928" s="76" t="s">
        <v>12771</v>
      </c>
      <c r="D928" s="77" t="s">
        <v>7305</v>
      </c>
      <c r="E928" s="78" t="s">
        <v>6714</v>
      </c>
      <c r="F928" s="79">
        <v>22.24</v>
      </c>
    </row>
    <row r="929" spans="2:6">
      <c r="B929" s="76" t="s">
        <v>10133</v>
      </c>
      <c r="C929" s="76" t="s">
        <v>12772</v>
      </c>
      <c r="D929" s="77" t="s">
        <v>7306</v>
      </c>
      <c r="E929" s="78" t="s">
        <v>6714</v>
      </c>
      <c r="F929" s="79">
        <v>186.05</v>
      </c>
    </row>
    <row r="930" spans="2:6">
      <c r="B930" s="76" t="s">
        <v>10134</v>
      </c>
      <c r="C930" s="76" t="s">
        <v>12773</v>
      </c>
      <c r="D930" s="77" t="s">
        <v>7307</v>
      </c>
      <c r="E930" s="78" t="s">
        <v>6714</v>
      </c>
      <c r="F930" s="79">
        <v>265.99</v>
      </c>
    </row>
    <row r="931" spans="2:6">
      <c r="B931" s="76" t="s">
        <v>10135</v>
      </c>
      <c r="C931" s="76" t="s">
        <v>12774</v>
      </c>
      <c r="D931" s="77" t="s">
        <v>7308</v>
      </c>
      <c r="E931" s="78" t="s">
        <v>6714</v>
      </c>
      <c r="F931" s="79">
        <v>390.04</v>
      </c>
    </row>
    <row r="932" spans="2:6">
      <c r="B932" s="76" t="s">
        <v>10136</v>
      </c>
      <c r="C932" s="76" t="s">
        <v>12775</v>
      </c>
      <c r="D932" s="77" t="s">
        <v>7309</v>
      </c>
      <c r="E932" s="78" t="s">
        <v>6714</v>
      </c>
      <c r="F932" s="79">
        <v>798.28</v>
      </c>
    </row>
    <row r="933" spans="2:6">
      <c r="B933" s="76" t="s">
        <v>10137</v>
      </c>
      <c r="C933" s="76" t="s">
        <v>12776</v>
      </c>
      <c r="D933" s="77" t="s">
        <v>7310</v>
      </c>
      <c r="E933" s="78" t="s">
        <v>6714</v>
      </c>
      <c r="F933" s="79">
        <v>11.89</v>
      </c>
    </row>
    <row r="934" spans="2:6">
      <c r="B934" s="76" t="s">
        <v>10138</v>
      </c>
      <c r="C934" s="76" t="s">
        <v>12777</v>
      </c>
      <c r="D934" s="77" t="s">
        <v>7311</v>
      </c>
      <c r="E934" s="78" t="s">
        <v>6714</v>
      </c>
      <c r="F934" s="79">
        <v>12.94</v>
      </c>
    </row>
    <row r="935" spans="2:6">
      <c r="B935" s="76" t="s">
        <v>10139</v>
      </c>
      <c r="C935" s="76" t="s">
        <v>12778</v>
      </c>
      <c r="D935" s="77" t="s">
        <v>7312</v>
      </c>
      <c r="E935" s="78" t="s">
        <v>6714</v>
      </c>
      <c r="F935" s="79">
        <v>5.96</v>
      </c>
    </row>
    <row r="936" spans="2:6">
      <c r="B936" s="76" t="s">
        <v>10140</v>
      </c>
      <c r="C936" s="76" t="s">
        <v>12779</v>
      </c>
      <c r="D936" s="77" t="s">
        <v>7313</v>
      </c>
      <c r="E936" s="78" t="s">
        <v>6714</v>
      </c>
      <c r="F936" s="79">
        <v>6.68</v>
      </c>
    </row>
    <row r="937" spans="2:6">
      <c r="B937" s="76" t="s">
        <v>10141</v>
      </c>
      <c r="C937" s="76" t="s">
        <v>12780</v>
      </c>
      <c r="D937" s="77" t="s">
        <v>7314</v>
      </c>
      <c r="E937" s="78" t="s">
        <v>6714</v>
      </c>
      <c r="F937" s="79">
        <v>6.68</v>
      </c>
    </row>
    <row r="938" spans="2:6" ht="27">
      <c r="B938" s="76" t="s">
        <v>10142</v>
      </c>
      <c r="C938" s="76" t="s">
        <v>12781</v>
      </c>
      <c r="D938" s="77" t="s">
        <v>7315</v>
      </c>
      <c r="E938" s="78" t="s">
        <v>6714</v>
      </c>
      <c r="F938" s="79">
        <v>9.39</v>
      </c>
    </row>
    <row r="939" spans="2:6" ht="27">
      <c r="B939" s="76" t="s">
        <v>10143</v>
      </c>
      <c r="C939" s="76" t="s">
        <v>12782</v>
      </c>
      <c r="D939" s="77" t="s">
        <v>7316</v>
      </c>
      <c r="E939" s="78" t="s">
        <v>6714</v>
      </c>
      <c r="F939" s="79">
        <v>7.86</v>
      </c>
    </row>
    <row r="940" spans="2:6" ht="27">
      <c r="B940" s="76" t="s">
        <v>10144</v>
      </c>
      <c r="C940" s="76" t="s">
        <v>12783</v>
      </c>
      <c r="D940" s="77" t="s">
        <v>7317</v>
      </c>
      <c r="E940" s="78" t="s">
        <v>6714</v>
      </c>
      <c r="F940" s="79">
        <v>7.86</v>
      </c>
    </row>
    <row r="941" spans="2:6">
      <c r="B941" s="76" t="s">
        <v>10145</v>
      </c>
      <c r="C941" s="76" t="s">
        <v>12784</v>
      </c>
      <c r="D941" s="77" t="s">
        <v>7318</v>
      </c>
      <c r="E941" s="78" t="s">
        <v>6714</v>
      </c>
      <c r="F941" s="79">
        <v>7.06</v>
      </c>
    </row>
    <row r="942" spans="2:6">
      <c r="B942" s="76" t="s">
        <v>10146</v>
      </c>
      <c r="C942" s="76" t="s">
        <v>12785</v>
      </c>
      <c r="D942" s="77" t="s">
        <v>7319</v>
      </c>
      <c r="E942" s="78" t="s">
        <v>6714</v>
      </c>
      <c r="F942" s="79">
        <v>6.01</v>
      </c>
    </row>
    <row r="943" spans="2:6">
      <c r="B943" s="76" t="s">
        <v>10147</v>
      </c>
      <c r="C943" s="76" t="s">
        <v>12786</v>
      </c>
      <c r="D943" s="77" t="s">
        <v>7320</v>
      </c>
      <c r="E943" s="78" t="s">
        <v>6714</v>
      </c>
      <c r="F943" s="79">
        <v>7.63</v>
      </c>
    </row>
    <row r="944" spans="2:6" ht="27">
      <c r="B944" s="76" t="s">
        <v>10148</v>
      </c>
      <c r="C944" s="76" t="s">
        <v>12787</v>
      </c>
      <c r="D944" s="77" t="s">
        <v>7321</v>
      </c>
      <c r="E944" s="78" t="s">
        <v>6714</v>
      </c>
      <c r="F944" s="79">
        <v>6.61</v>
      </c>
    </row>
    <row r="945" spans="2:6">
      <c r="B945" s="76" t="s">
        <v>10149</v>
      </c>
      <c r="C945" s="76" t="s">
        <v>12788</v>
      </c>
      <c r="D945" s="77" t="s">
        <v>7322</v>
      </c>
      <c r="E945" s="78" t="s">
        <v>6714</v>
      </c>
      <c r="F945" s="79">
        <v>54.8</v>
      </c>
    </row>
    <row r="946" spans="2:6" ht="27">
      <c r="B946" s="76" t="s">
        <v>10150</v>
      </c>
      <c r="C946" s="76" t="s">
        <v>12789</v>
      </c>
      <c r="D946" s="77" t="s">
        <v>7323</v>
      </c>
      <c r="E946" s="78" t="s">
        <v>6714</v>
      </c>
      <c r="F946" s="79">
        <v>87.96</v>
      </c>
    </row>
    <row r="947" spans="2:6" ht="27">
      <c r="B947" s="76" t="s">
        <v>10151</v>
      </c>
      <c r="C947" s="76" t="s">
        <v>12790</v>
      </c>
      <c r="D947" s="77" t="s">
        <v>7324</v>
      </c>
      <c r="E947" s="78" t="s">
        <v>6714</v>
      </c>
      <c r="F947" s="79">
        <v>87.67</v>
      </c>
    </row>
    <row r="948" spans="2:6" ht="27">
      <c r="B948" s="76" t="s">
        <v>10152</v>
      </c>
      <c r="C948" s="76" t="s">
        <v>12791</v>
      </c>
      <c r="D948" s="77" t="s">
        <v>7325</v>
      </c>
      <c r="E948" s="78" t="s">
        <v>6714</v>
      </c>
      <c r="F948" s="79">
        <v>152.75</v>
      </c>
    </row>
    <row r="949" spans="2:6" ht="27">
      <c r="B949" s="76" t="s">
        <v>10153</v>
      </c>
      <c r="C949" s="76" t="s">
        <v>12792</v>
      </c>
      <c r="D949" s="77" t="s">
        <v>7326</v>
      </c>
      <c r="E949" s="78" t="s">
        <v>6714</v>
      </c>
      <c r="F949" s="79">
        <v>190.34</v>
      </c>
    </row>
    <row r="950" spans="2:6" ht="27">
      <c r="B950" s="76" t="s">
        <v>10154</v>
      </c>
      <c r="C950" s="76" t="s">
        <v>12793</v>
      </c>
      <c r="D950" s="77" t="s">
        <v>7327</v>
      </c>
      <c r="E950" s="78" t="s">
        <v>6714</v>
      </c>
      <c r="F950" s="79">
        <v>20.56</v>
      </c>
    </row>
    <row r="951" spans="2:6" ht="27">
      <c r="B951" s="76" t="s">
        <v>10155</v>
      </c>
      <c r="C951" s="76" t="s">
        <v>12794</v>
      </c>
      <c r="D951" s="77" t="s">
        <v>7328</v>
      </c>
      <c r="E951" s="78" t="s">
        <v>6714</v>
      </c>
      <c r="F951" s="79">
        <v>38.04</v>
      </c>
    </row>
    <row r="952" spans="2:6" ht="27">
      <c r="B952" s="76" t="s">
        <v>10156</v>
      </c>
      <c r="C952" s="76" t="s">
        <v>12795</v>
      </c>
      <c r="D952" s="77" t="s">
        <v>7329</v>
      </c>
      <c r="E952" s="78" t="s">
        <v>6714</v>
      </c>
      <c r="F952" s="79">
        <v>65.739999999999995</v>
      </c>
    </row>
    <row r="953" spans="2:6" ht="27">
      <c r="B953" s="76" t="s">
        <v>10157</v>
      </c>
      <c r="C953" s="76" t="s">
        <v>12796</v>
      </c>
      <c r="D953" s="77" t="s">
        <v>7330</v>
      </c>
      <c r="E953" s="78" t="s">
        <v>6714</v>
      </c>
      <c r="F953" s="79">
        <v>73.44</v>
      </c>
    </row>
    <row r="954" spans="2:6" ht="27">
      <c r="B954" s="76" t="s">
        <v>10158</v>
      </c>
      <c r="C954" s="76" t="s">
        <v>12797</v>
      </c>
      <c r="D954" s="77" t="s">
        <v>7331</v>
      </c>
      <c r="E954" s="78" t="s">
        <v>6714</v>
      </c>
      <c r="F954" s="79">
        <v>105.96</v>
      </c>
    </row>
    <row r="955" spans="2:6" ht="27">
      <c r="B955" s="76" t="s">
        <v>10159</v>
      </c>
      <c r="C955" s="76" t="s">
        <v>12798</v>
      </c>
      <c r="D955" s="77" t="s">
        <v>7332</v>
      </c>
      <c r="E955" s="78" t="s">
        <v>6714</v>
      </c>
      <c r="F955" s="79">
        <v>85.85</v>
      </c>
    </row>
    <row r="956" spans="2:6">
      <c r="B956" s="76" t="s">
        <v>10160</v>
      </c>
      <c r="C956" s="76" t="s">
        <v>12799</v>
      </c>
      <c r="D956" s="77" t="s">
        <v>7333</v>
      </c>
      <c r="E956" s="78" t="s">
        <v>6714</v>
      </c>
      <c r="F956" s="79">
        <v>77.56</v>
      </c>
    </row>
    <row r="957" spans="2:6">
      <c r="B957" s="76" t="s">
        <v>10161</v>
      </c>
      <c r="C957" s="76" t="s">
        <v>12800</v>
      </c>
      <c r="D957" s="77" t="s">
        <v>7334</v>
      </c>
      <c r="E957" s="78" t="s">
        <v>6714</v>
      </c>
      <c r="F957" s="79">
        <v>92.02</v>
      </c>
    </row>
    <row r="958" spans="2:6">
      <c r="B958" s="76" t="s">
        <v>10162</v>
      </c>
      <c r="C958" s="76" t="s">
        <v>12801</v>
      </c>
      <c r="D958" s="77" t="s">
        <v>7335</v>
      </c>
      <c r="E958" s="78" t="s">
        <v>6714</v>
      </c>
      <c r="F958" s="79">
        <v>85.45</v>
      </c>
    </row>
    <row r="959" spans="2:6">
      <c r="B959" s="76" t="s">
        <v>10163</v>
      </c>
      <c r="C959" s="76" t="s">
        <v>12802</v>
      </c>
      <c r="D959" s="77" t="s">
        <v>7336</v>
      </c>
      <c r="E959" s="78" t="s">
        <v>6714</v>
      </c>
      <c r="F959" s="79">
        <v>103.61</v>
      </c>
    </row>
    <row r="960" spans="2:6">
      <c r="B960" s="76" t="s">
        <v>10164</v>
      </c>
      <c r="C960" s="76" t="s">
        <v>12803</v>
      </c>
      <c r="D960" s="77" t="s">
        <v>7337</v>
      </c>
      <c r="E960" s="78" t="s">
        <v>6714</v>
      </c>
      <c r="F960" s="79">
        <v>79.13</v>
      </c>
    </row>
    <row r="961" spans="2:6">
      <c r="B961" s="76" t="s">
        <v>10165</v>
      </c>
      <c r="C961" s="76" t="s">
        <v>12804</v>
      </c>
      <c r="D961" s="77" t="s">
        <v>7338</v>
      </c>
      <c r="E961" s="78" t="s">
        <v>6714</v>
      </c>
      <c r="F961" s="79">
        <v>134.65</v>
      </c>
    </row>
    <row r="962" spans="2:6" ht="27">
      <c r="B962" s="76" t="s">
        <v>10166</v>
      </c>
      <c r="C962" s="76" t="s">
        <v>12805</v>
      </c>
      <c r="D962" s="77" t="s">
        <v>7339</v>
      </c>
      <c r="E962" s="78" t="s">
        <v>6714</v>
      </c>
      <c r="F962" s="79">
        <v>44.92</v>
      </c>
    </row>
    <row r="963" spans="2:6" ht="27">
      <c r="B963" s="76" t="s">
        <v>10167</v>
      </c>
      <c r="C963" s="76" t="s">
        <v>12806</v>
      </c>
      <c r="D963" s="77" t="s">
        <v>7339</v>
      </c>
      <c r="E963" s="78" t="s">
        <v>6714</v>
      </c>
      <c r="F963" s="79">
        <v>44.92</v>
      </c>
    </row>
    <row r="964" spans="2:6" ht="27">
      <c r="B964" s="76" t="s">
        <v>10168</v>
      </c>
      <c r="C964" s="76" t="s">
        <v>12807</v>
      </c>
      <c r="D964" s="77" t="s">
        <v>7340</v>
      </c>
      <c r="E964" s="78" t="s">
        <v>6714</v>
      </c>
      <c r="F964" s="79">
        <v>96.46</v>
      </c>
    </row>
    <row r="965" spans="2:6" ht="27">
      <c r="B965" s="76" t="s">
        <v>10169</v>
      </c>
      <c r="C965" s="76" t="s">
        <v>12808</v>
      </c>
      <c r="D965" s="77" t="s">
        <v>7341</v>
      </c>
      <c r="E965" s="78" t="s">
        <v>6714</v>
      </c>
      <c r="F965" s="79">
        <v>96.46</v>
      </c>
    </row>
    <row r="966" spans="2:6" ht="27">
      <c r="B966" s="76" t="s">
        <v>10170</v>
      </c>
      <c r="C966" s="76" t="s">
        <v>12809</v>
      </c>
      <c r="D966" s="77" t="s">
        <v>7342</v>
      </c>
      <c r="E966" s="78" t="s">
        <v>6714</v>
      </c>
      <c r="F966" s="79">
        <v>113.99</v>
      </c>
    </row>
    <row r="967" spans="2:6" ht="27">
      <c r="B967" s="76" t="s">
        <v>10171</v>
      </c>
      <c r="C967" s="76" t="s">
        <v>12810</v>
      </c>
      <c r="D967" s="77" t="s">
        <v>7343</v>
      </c>
      <c r="E967" s="78" t="s">
        <v>6714</v>
      </c>
      <c r="F967" s="79">
        <v>152.06</v>
      </c>
    </row>
    <row r="968" spans="2:6" ht="27">
      <c r="B968" s="76" t="s">
        <v>10172</v>
      </c>
      <c r="C968" s="76" t="s">
        <v>12811</v>
      </c>
      <c r="D968" s="77" t="s">
        <v>7344</v>
      </c>
      <c r="E968" s="78" t="s">
        <v>6714</v>
      </c>
      <c r="F968" s="79">
        <v>152.06</v>
      </c>
    </row>
    <row r="969" spans="2:6" ht="27">
      <c r="B969" s="76" t="s">
        <v>10173</v>
      </c>
      <c r="C969" s="76" t="s">
        <v>12812</v>
      </c>
      <c r="D969" s="77" t="s">
        <v>7345</v>
      </c>
      <c r="E969" s="78" t="s">
        <v>6714</v>
      </c>
      <c r="F969" s="79">
        <v>197.29</v>
      </c>
    </row>
    <row r="970" spans="2:6" ht="27">
      <c r="B970" s="76" t="s">
        <v>10174</v>
      </c>
      <c r="C970" s="76" t="s">
        <v>12813</v>
      </c>
      <c r="D970" s="77" t="s">
        <v>7346</v>
      </c>
      <c r="E970" s="78" t="s">
        <v>6714</v>
      </c>
      <c r="F970" s="79">
        <v>229.05</v>
      </c>
    </row>
    <row r="971" spans="2:6" ht="27">
      <c r="B971" s="76" t="s">
        <v>10175</v>
      </c>
      <c r="C971" s="76" t="s">
        <v>12814</v>
      </c>
      <c r="D971" s="77" t="s">
        <v>7347</v>
      </c>
      <c r="E971" s="78" t="s">
        <v>6714</v>
      </c>
      <c r="F971" s="79">
        <v>230.6</v>
      </c>
    </row>
    <row r="972" spans="2:6" ht="27">
      <c r="B972" s="76" t="s">
        <v>10176</v>
      </c>
      <c r="C972" s="76" t="s">
        <v>12815</v>
      </c>
      <c r="D972" s="77" t="s">
        <v>7348</v>
      </c>
      <c r="E972" s="78" t="s">
        <v>6714</v>
      </c>
      <c r="F972" s="79">
        <v>338.45</v>
      </c>
    </row>
    <row r="973" spans="2:6" ht="27">
      <c r="B973" s="76" t="s">
        <v>10177</v>
      </c>
      <c r="C973" s="76" t="s">
        <v>12816</v>
      </c>
      <c r="D973" s="77" t="s">
        <v>7349</v>
      </c>
      <c r="E973" s="78" t="s">
        <v>6714</v>
      </c>
      <c r="F973" s="79">
        <v>336.2</v>
      </c>
    </row>
    <row r="974" spans="2:6" ht="27">
      <c r="B974" s="76" t="s">
        <v>10178</v>
      </c>
      <c r="C974" s="76" t="s">
        <v>12817</v>
      </c>
      <c r="D974" s="77" t="s">
        <v>7350</v>
      </c>
      <c r="E974" s="78" t="s">
        <v>6714</v>
      </c>
      <c r="F974" s="79">
        <v>337.75</v>
      </c>
    </row>
    <row r="975" spans="2:6" ht="27">
      <c r="B975" s="76" t="s">
        <v>10179</v>
      </c>
      <c r="C975" s="76" t="s">
        <v>12818</v>
      </c>
      <c r="D975" s="77" t="s">
        <v>7351</v>
      </c>
      <c r="E975" s="78" t="s">
        <v>6714</v>
      </c>
      <c r="F975" s="79">
        <v>541.58000000000004</v>
      </c>
    </row>
    <row r="976" spans="2:6" ht="27">
      <c r="B976" s="76" t="s">
        <v>10180</v>
      </c>
      <c r="C976" s="76" t="s">
        <v>12819</v>
      </c>
      <c r="D976" s="77" t="s">
        <v>7352</v>
      </c>
      <c r="E976" s="78" t="s">
        <v>6714</v>
      </c>
      <c r="F976" s="79">
        <v>645.04999999999995</v>
      </c>
    </row>
    <row r="977" spans="2:6" ht="27">
      <c r="B977" s="76" t="s">
        <v>10181</v>
      </c>
      <c r="C977" s="76" t="s">
        <v>12820</v>
      </c>
      <c r="D977" s="77" t="s">
        <v>7353</v>
      </c>
      <c r="E977" s="78" t="s">
        <v>6714</v>
      </c>
      <c r="F977" s="79">
        <v>646.6</v>
      </c>
    </row>
    <row r="978" spans="2:6" ht="27">
      <c r="B978" s="76" t="s">
        <v>10182</v>
      </c>
      <c r="C978" s="76" t="s">
        <v>12821</v>
      </c>
      <c r="D978" s="77" t="s">
        <v>7354</v>
      </c>
      <c r="E978" s="78" t="s">
        <v>6714</v>
      </c>
      <c r="F978" s="79">
        <v>787.62</v>
      </c>
    </row>
    <row r="979" spans="2:6" ht="27">
      <c r="B979" s="76" t="s">
        <v>10183</v>
      </c>
      <c r="C979" s="76" t="s">
        <v>12822</v>
      </c>
      <c r="D979" s="77" t="s">
        <v>7355</v>
      </c>
      <c r="E979" s="78" t="s">
        <v>6714</v>
      </c>
      <c r="F979" s="79">
        <v>1475.34</v>
      </c>
    </row>
    <row r="980" spans="2:6">
      <c r="B980" s="76" t="s">
        <v>10184</v>
      </c>
      <c r="C980" s="76" t="s">
        <v>12823</v>
      </c>
      <c r="D980" s="77" t="s">
        <v>7356</v>
      </c>
      <c r="E980" s="78" t="s">
        <v>6714</v>
      </c>
      <c r="F980" s="79">
        <v>256.29000000000002</v>
      </c>
    </row>
    <row r="981" spans="2:6">
      <c r="B981" s="76" t="s">
        <v>10185</v>
      </c>
      <c r="C981" s="76" t="s">
        <v>12824</v>
      </c>
      <c r="D981" s="77" t="s">
        <v>7357</v>
      </c>
      <c r="E981" s="78" t="s">
        <v>6714</v>
      </c>
      <c r="F981" s="79">
        <v>172.33</v>
      </c>
    </row>
    <row r="982" spans="2:6">
      <c r="B982" s="76" t="s">
        <v>10186</v>
      </c>
      <c r="C982" s="76" t="s">
        <v>12825</v>
      </c>
      <c r="D982" s="77" t="s">
        <v>7358</v>
      </c>
      <c r="E982" s="78" t="s">
        <v>6714</v>
      </c>
      <c r="F982" s="79">
        <v>928.86</v>
      </c>
    </row>
    <row r="983" spans="2:6">
      <c r="B983" s="76" t="s">
        <v>10187</v>
      </c>
      <c r="C983" s="76" t="s">
        <v>12826</v>
      </c>
      <c r="D983" s="77" t="s">
        <v>7359</v>
      </c>
      <c r="E983" s="78" t="s">
        <v>6714</v>
      </c>
      <c r="F983" s="79">
        <v>364.34</v>
      </c>
    </row>
    <row r="984" spans="2:6">
      <c r="B984" s="76" t="s">
        <v>10188</v>
      </c>
      <c r="C984" s="76" t="s">
        <v>12827</v>
      </c>
      <c r="D984" s="77" t="s">
        <v>7360</v>
      </c>
      <c r="E984" s="78" t="s">
        <v>6714</v>
      </c>
      <c r="F984" s="79">
        <v>1873.25</v>
      </c>
    </row>
    <row r="985" spans="2:6">
      <c r="B985" s="76" t="s">
        <v>10189</v>
      </c>
      <c r="C985" s="76" t="s">
        <v>12828</v>
      </c>
      <c r="D985" s="77" t="s">
        <v>7361</v>
      </c>
      <c r="E985" s="78" t="s">
        <v>6714</v>
      </c>
      <c r="F985" s="79">
        <v>978.25</v>
      </c>
    </row>
    <row r="986" spans="2:6">
      <c r="B986" s="76" t="s">
        <v>10190</v>
      </c>
      <c r="C986" s="76" t="s">
        <v>12829</v>
      </c>
      <c r="D986" s="77" t="s">
        <v>7362</v>
      </c>
      <c r="E986" s="78" t="s">
        <v>6714</v>
      </c>
      <c r="F986" s="79">
        <v>48.9</v>
      </c>
    </row>
    <row r="987" spans="2:6">
      <c r="B987" s="76" t="s">
        <v>10191</v>
      </c>
      <c r="C987" s="76" t="s">
        <v>12830</v>
      </c>
      <c r="D987" s="77" t="s">
        <v>7363</v>
      </c>
      <c r="E987" s="78" t="s">
        <v>6714</v>
      </c>
      <c r="F987" s="79">
        <v>82.27</v>
      </c>
    </row>
    <row r="988" spans="2:6">
      <c r="B988" s="76" t="s">
        <v>10192</v>
      </c>
      <c r="C988" s="76" t="s">
        <v>12831</v>
      </c>
      <c r="D988" s="77" t="s">
        <v>7364</v>
      </c>
      <c r="E988" s="78" t="s">
        <v>6714</v>
      </c>
      <c r="F988" s="79">
        <v>164.47</v>
      </c>
    </row>
    <row r="989" spans="2:6">
      <c r="B989" s="76" t="s">
        <v>10193</v>
      </c>
      <c r="C989" s="76" t="s">
        <v>12832</v>
      </c>
      <c r="D989" s="77" t="s">
        <v>7365</v>
      </c>
      <c r="E989" s="78" t="s">
        <v>6714</v>
      </c>
      <c r="F989" s="79">
        <v>267.18</v>
      </c>
    </row>
    <row r="990" spans="2:6">
      <c r="B990" s="76" t="s">
        <v>10194</v>
      </c>
      <c r="C990" s="76" t="s">
        <v>12833</v>
      </c>
      <c r="D990" s="77" t="s">
        <v>7366</v>
      </c>
      <c r="E990" s="78" t="s">
        <v>6714</v>
      </c>
      <c r="F990" s="79">
        <v>23.98</v>
      </c>
    </row>
    <row r="991" spans="2:6">
      <c r="B991" s="76" t="s">
        <v>10195</v>
      </c>
      <c r="C991" s="76" t="s">
        <v>12834</v>
      </c>
      <c r="D991" s="77" t="s">
        <v>7367</v>
      </c>
      <c r="E991" s="78" t="s">
        <v>6714</v>
      </c>
      <c r="F991" s="79">
        <v>26.75</v>
      </c>
    </row>
    <row r="992" spans="2:6" ht="27">
      <c r="B992" s="76" t="s">
        <v>10196</v>
      </c>
      <c r="C992" s="76" t="s">
        <v>12835</v>
      </c>
      <c r="D992" s="77" t="s">
        <v>7368</v>
      </c>
      <c r="E992" s="78" t="s">
        <v>6714</v>
      </c>
      <c r="F992" s="79">
        <v>13.56</v>
      </c>
    </row>
    <row r="993" spans="2:6">
      <c r="B993" s="76" t="s">
        <v>10197</v>
      </c>
      <c r="C993" s="76" t="s">
        <v>12836</v>
      </c>
      <c r="D993" s="77" t="s">
        <v>7369</v>
      </c>
      <c r="E993" s="78" t="s">
        <v>6714</v>
      </c>
      <c r="F993" s="79">
        <v>40.25</v>
      </c>
    </row>
    <row r="994" spans="2:6" ht="27">
      <c r="B994" s="76" t="s">
        <v>10198</v>
      </c>
      <c r="C994" s="76" t="s">
        <v>12837</v>
      </c>
      <c r="D994" s="77" t="s">
        <v>7370</v>
      </c>
      <c r="E994" s="78" t="s">
        <v>6714</v>
      </c>
      <c r="F994" s="79">
        <v>185.34</v>
      </c>
    </row>
    <row r="995" spans="2:6" ht="27">
      <c r="B995" s="76" t="s">
        <v>10199</v>
      </c>
      <c r="C995" s="76" t="s">
        <v>12838</v>
      </c>
      <c r="D995" s="77" t="s">
        <v>7371</v>
      </c>
      <c r="E995" s="78" t="s">
        <v>6714</v>
      </c>
      <c r="F995" s="79">
        <v>216.82</v>
      </c>
    </row>
    <row r="996" spans="2:6" ht="27">
      <c r="B996" s="76" t="s">
        <v>10200</v>
      </c>
      <c r="C996" s="76" t="s">
        <v>12839</v>
      </c>
      <c r="D996" s="77" t="s">
        <v>7372</v>
      </c>
      <c r="E996" s="78" t="s">
        <v>6714</v>
      </c>
      <c r="F996" s="79">
        <v>228.04</v>
      </c>
    </row>
    <row r="997" spans="2:6">
      <c r="B997" s="76" t="s">
        <v>10201</v>
      </c>
      <c r="C997" s="76" t="s">
        <v>12840</v>
      </c>
      <c r="D997" s="77" t="s">
        <v>7373</v>
      </c>
      <c r="E997" s="78" t="s">
        <v>6714</v>
      </c>
      <c r="F997" s="79">
        <v>1369</v>
      </c>
    </row>
    <row r="998" spans="2:6">
      <c r="B998" s="76" t="s">
        <v>10202</v>
      </c>
      <c r="C998" s="76" t="s">
        <v>12841</v>
      </c>
      <c r="D998" s="77" t="s">
        <v>7374</v>
      </c>
      <c r="E998" s="78" t="s">
        <v>6714</v>
      </c>
      <c r="F998" s="79">
        <v>3314.35</v>
      </c>
    </row>
    <row r="999" spans="2:6">
      <c r="B999" s="76" t="s">
        <v>10203</v>
      </c>
      <c r="C999" s="76" t="s">
        <v>12842</v>
      </c>
      <c r="D999" s="77" t="s">
        <v>7375</v>
      </c>
      <c r="E999" s="78" t="s">
        <v>6714</v>
      </c>
      <c r="F999" s="79">
        <v>237.68</v>
      </c>
    </row>
    <row r="1000" spans="2:6">
      <c r="B1000" s="76" t="s">
        <v>10204</v>
      </c>
      <c r="C1000" s="76" t="s">
        <v>12843</v>
      </c>
      <c r="D1000" s="77" t="s">
        <v>7376</v>
      </c>
      <c r="E1000" s="78" t="s">
        <v>6714</v>
      </c>
      <c r="F1000" s="79">
        <v>354.48</v>
      </c>
    </row>
    <row r="1001" spans="2:6" ht="27">
      <c r="B1001" s="76" t="s">
        <v>10205</v>
      </c>
      <c r="C1001" s="76" t="s">
        <v>12844</v>
      </c>
      <c r="D1001" s="77" t="s">
        <v>7377</v>
      </c>
      <c r="E1001" s="78" t="s">
        <v>6714</v>
      </c>
      <c r="F1001" s="79">
        <v>5291.36</v>
      </c>
    </row>
    <row r="1002" spans="2:6" ht="27">
      <c r="B1002" s="76" t="s">
        <v>10206</v>
      </c>
      <c r="C1002" s="76" t="s">
        <v>12845</v>
      </c>
      <c r="D1002" s="77" t="s">
        <v>7378</v>
      </c>
      <c r="E1002" s="78" t="s">
        <v>6714</v>
      </c>
      <c r="F1002" s="79">
        <v>3397.94</v>
      </c>
    </row>
    <row r="1003" spans="2:6" ht="27">
      <c r="B1003" s="76" t="s">
        <v>10207</v>
      </c>
      <c r="C1003" s="76" t="s">
        <v>12846</v>
      </c>
      <c r="D1003" s="77" t="s">
        <v>7379</v>
      </c>
      <c r="E1003" s="78" t="s">
        <v>6714</v>
      </c>
      <c r="F1003" s="79">
        <v>4149.42</v>
      </c>
    </row>
    <row r="1004" spans="2:6">
      <c r="B1004" s="76" t="s">
        <v>10208</v>
      </c>
      <c r="C1004" s="76" t="s">
        <v>12847</v>
      </c>
      <c r="D1004" s="77" t="s">
        <v>7380</v>
      </c>
      <c r="E1004" s="78" t="s">
        <v>6714</v>
      </c>
      <c r="F1004" s="79">
        <v>29.82</v>
      </c>
    </row>
    <row r="1005" spans="2:6" ht="27">
      <c r="B1005" s="76" t="s">
        <v>10209</v>
      </c>
      <c r="C1005" s="76" t="s">
        <v>12848</v>
      </c>
      <c r="D1005" s="77" t="s">
        <v>7381</v>
      </c>
      <c r="E1005" s="78" t="s">
        <v>6714</v>
      </c>
      <c r="F1005" s="79">
        <v>69.7</v>
      </c>
    </row>
    <row r="1006" spans="2:6">
      <c r="B1006" s="76" t="s">
        <v>10210</v>
      </c>
      <c r="C1006" s="76" t="s">
        <v>12849</v>
      </c>
      <c r="D1006" s="77" t="s">
        <v>7382</v>
      </c>
      <c r="E1006" s="78" t="s">
        <v>6714</v>
      </c>
      <c r="F1006" s="79">
        <v>452.67</v>
      </c>
    </row>
    <row r="1007" spans="2:6">
      <c r="B1007" s="76" t="s">
        <v>10211</v>
      </c>
      <c r="C1007" s="76" t="s">
        <v>12850</v>
      </c>
      <c r="D1007" s="77" t="s">
        <v>7383</v>
      </c>
      <c r="E1007" s="78" t="s">
        <v>6714</v>
      </c>
      <c r="F1007" s="79">
        <v>831.31</v>
      </c>
    </row>
    <row r="1008" spans="2:6">
      <c r="B1008" s="76" t="s">
        <v>10212</v>
      </c>
      <c r="C1008" s="76" t="s">
        <v>12851</v>
      </c>
      <c r="D1008" s="77" t="s">
        <v>7384</v>
      </c>
      <c r="E1008" s="78" t="s">
        <v>6714</v>
      </c>
      <c r="F1008" s="79">
        <v>279.94</v>
      </c>
    </row>
    <row r="1009" spans="2:6">
      <c r="B1009" s="76" t="s">
        <v>10213</v>
      </c>
      <c r="C1009" s="76" t="s">
        <v>12852</v>
      </c>
      <c r="D1009" s="77" t="s">
        <v>7385</v>
      </c>
      <c r="E1009" s="78" t="s">
        <v>6714</v>
      </c>
      <c r="F1009" s="79">
        <v>43.11</v>
      </c>
    </row>
    <row r="1010" spans="2:6">
      <c r="B1010" s="76" t="s">
        <v>10214</v>
      </c>
      <c r="C1010" s="76" t="s">
        <v>12853</v>
      </c>
      <c r="D1010" s="77" t="s">
        <v>7386</v>
      </c>
      <c r="E1010" s="78" t="s">
        <v>6714</v>
      </c>
      <c r="F1010" s="79">
        <v>61.6</v>
      </c>
    </row>
    <row r="1011" spans="2:6" ht="27">
      <c r="B1011" s="76" t="s">
        <v>10215</v>
      </c>
      <c r="C1011" s="76" t="s">
        <v>12854</v>
      </c>
      <c r="D1011" s="77" t="s">
        <v>7387</v>
      </c>
      <c r="E1011" s="78" t="s">
        <v>6581</v>
      </c>
      <c r="F1011" s="79">
        <v>6.79</v>
      </c>
    </row>
    <row r="1012" spans="2:6" ht="27">
      <c r="B1012" s="76" t="s">
        <v>10216</v>
      </c>
      <c r="C1012" s="76" t="s">
        <v>12855</v>
      </c>
      <c r="D1012" s="77" t="s">
        <v>7388</v>
      </c>
      <c r="E1012" s="78" t="s">
        <v>6581</v>
      </c>
      <c r="F1012" s="79">
        <v>15.16</v>
      </c>
    </row>
    <row r="1013" spans="2:6">
      <c r="B1013" s="76" t="s">
        <v>10217</v>
      </c>
      <c r="C1013" s="76" t="s">
        <v>12856</v>
      </c>
      <c r="D1013" s="77" t="s">
        <v>7389</v>
      </c>
      <c r="E1013" s="78" t="s">
        <v>6714</v>
      </c>
      <c r="F1013" s="79">
        <v>431.61</v>
      </c>
    </row>
    <row r="1014" spans="2:6">
      <c r="B1014" s="76" t="s">
        <v>10218</v>
      </c>
      <c r="C1014" s="76" t="s">
        <v>12857</v>
      </c>
      <c r="D1014" s="77" t="s">
        <v>7390</v>
      </c>
      <c r="E1014" s="78" t="s">
        <v>6714</v>
      </c>
      <c r="F1014" s="79">
        <v>282.27999999999997</v>
      </c>
    </row>
    <row r="1015" spans="2:6">
      <c r="B1015" s="76" t="s">
        <v>10219</v>
      </c>
      <c r="C1015" s="76" t="s">
        <v>12858</v>
      </c>
      <c r="D1015" s="77" t="s">
        <v>7391</v>
      </c>
      <c r="E1015" s="78" t="s">
        <v>6714</v>
      </c>
      <c r="F1015" s="79">
        <v>283.01</v>
      </c>
    </row>
    <row r="1016" spans="2:6" ht="27">
      <c r="B1016" s="76" t="s">
        <v>10220</v>
      </c>
      <c r="C1016" s="76" t="s">
        <v>12859</v>
      </c>
      <c r="D1016" s="77" t="s">
        <v>7392</v>
      </c>
      <c r="E1016" s="78" t="s">
        <v>6714</v>
      </c>
      <c r="F1016" s="79">
        <v>24.01</v>
      </c>
    </row>
    <row r="1017" spans="2:6">
      <c r="B1017" s="76" t="s">
        <v>10221</v>
      </c>
      <c r="C1017" s="76" t="s">
        <v>12860</v>
      </c>
      <c r="D1017" s="77" t="s">
        <v>7393</v>
      </c>
      <c r="E1017" s="78" t="s">
        <v>6714</v>
      </c>
      <c r="F1017" s="79">
        <v>17.350000000000001</v>
      </c>
    </row>
    <row r="1018" spans="2:6">
      <c r="B1018" s="76" t="s">
        <v>10222</v>
      </c>
      <c r="C1018" s="76" t="s">
        <v>12861</v>
      </c>
      <c r="D1018" s="77" t="s">
        <v>7394</v>
      </c>
      <c r="E1018" s="78" t="s">
        <v>6714</v>
      </c>
      <c r="F1018" s="79">
        <v>17.5</v>
      </c>
    </row>
    <row r="1019" spans="2:6">
      <c r="B1019" s="76" t="s">
        <v>10223</v>
      </c>
      <c r="C1019" s="76" t="s">
        <v>12862</v>
      </c>
      <c r="D1019" s="77" t="s">
        <v>7395</v>
      </c>
      <c r="E1019" s="78" t="s">
        <v>6714</v>
      </c>
      <c r="F1019" s="79">
        <v>25.43</v>
      </c>
    </row>
    <row r="1020" spans="2:6">
      <c r="B1020" s="76" t="s">
        <v>10224</v>
      </c>
      <c r="C1020" s="76" t="s">
        <v>12863</v>
      </c>
      <c r="D1020" s="77" t="s">
        <v>7396</v>
      </c>
      <c r="E1020" s="78" t="s">
        <v>6714</v>
      </c>
      <c r="F1020" s="79">
        <v>40.64</v>
      </c>
    </row>
    <row r="1021" spans="2:6">
      <c r="B1021" s="76" t="s">
        <v>10225</v>
      </c>
      <c r="C1021" s="76" t="s">
        <v>12864</v>
      </c>
      <c r="D1021" s="77" t="s">
        <v>7397</v>
      </c>
      <c r="E1021" s="78" t="s">
        <v>6714</v>
      </c>
      <c r="F1021" s="79">
        <v>30.55</v>
      </c>
    </row>
    <row r="1022" spans="2:6">
      <c r="B1022" s="76" t="s">
        <v>10226</v>
      </c>
      <c r="C1022" s="76" t="s">
        <v>12865</v>
      </c>
      <c r="D1022" s="77" t="s">
        <v>7398</v>
      </c>
      <c r="E1022" s="78" t="s">
        <v>6714</v>
      </c>
      <c r="F1022" s="79">
        <v>21.5</v>
      </c>
    </row>
    <row r="1023" spans="2:6">
      <c r="B1023" s="76" t="s">
        <v>10227</v>
      </c>
      <c r="C1023" s="76" t="s">
        <v>12866</v>
      </c>
      <c r="D1023" s="77" t="s">
        <v>7399</v>
      </c>
      <c r="E1023" s="78" t="s">
        <v>6714</v>
      </c>
      <c r="F1023" s="79">
        <v>45.21</v>
      </c>
    </row>
    <row r="1024" spans="2:6">
      <c r="B1024" s="76" t="s">
        <v>10228</v>
      </c>
      <c r="C1024" s="76" t="s">
        <v>12867</v>
      </c>
      <c r="D1024" s="77" t="s">
        <v>7400</v>
      </c>
      <c r="E1024" s="78" t="s">
        <v>6714</v>
      </c>
      <c r="F1024" s="79">
        <v>70.959999999999994</v>
      </c>
    </row>
    <row r="1025" spans="2:6">
      <c r="B1025" s="76" t="s">
        <v>10229</v>
      </c>
      <c r="C1025" s="76" t="s">
        <v>12868</v>
      </c>
      <c r="D1025" s="77" t="s">
        <v>7401</v>
      </c>
      <c r="E1025" s="78" t="s">
        <v>6714</v>
      </c>
      <c r="F1025" s="79">
        <v>110.01</v>
      </c>
    </row>
    <row r="1026" spans="2:6">
      <c r="B1026" s="76" t="s">
        <v>10230</v>
      </c>
      <c r="C1026" s="76" t="s">
        <v>12869</v>
      </c>
      <c r="D1026" s="77" t="s">
        <v>7402</v>
      </c>
      <c r="E1026" s="78" t="s">
        <v>6714</v>
      </c>
      <c r="F1026" s="79">
        <v>23.61</v>
      </c>
    </row>
    <row r="1027" spans="2:6">
      <c r="B1027" s="76" t="s">
        <v>10231</v>
      </c>
      <c r="C1027" s="76" t="s">
        <v>12870</v>
      </c>
      <c r="D1027" s="77" t="s">
        <v>7403</v>
      </c>
      <c r="E1027" s="78" t="s">
        <v>6714</v>
      </c>
      <c r="F1027" s="79">
        <v>137.01</v>
      </c>
    </row>
    <row r="1028" spans="2:6">
      <c r="B1028" s="76" t="s">
        <v>10232</v>
      </c>
      <c r="C1028" s="76" t="s">
        <v>12871</v>
      </c>
      <c r="D1028" s="77" t="s">
        <v>7404</v>
      </c>
      <c r="E1028" s="78" t="s">
        <v>6714</v>
      </c>
      <c r="F1028" s="79">
        <v>26.23</v>
      </c>
    </row>
    <row r="1029" spans="2:6">
      <c r="B1029" s="76" t="s">
        <v>10233</v>
      </c>
      <c r="C1029" s="76" t="s">
        <v>12872</v>
      </c>
      <c r="D1029" s="77" t="s">
        <v>7405</v>
      </c>
      <c r="E1029" s="78" t="s">
        <v>6714</v>
      </c>
      <c r="F1029" s="79">
        <v>32.47</v>
      </c>
    </row>
    <row r="1030" spans="2:6">
      <c r="B1030" s="76" t="s">
        <v>10234</v>
      </c>
      <c r="C1030" s="76" t="s">
        <v>12873</v>
      </c>
      <c r="D1030" s="77" t="s">
        <v>7406</v>
      </c>
      <c r="E1030" s="78" t="s">
        <v>6714</v>
      </c>
      <c r="F1030" s="79">
        <v>28.74</v>
      </c>
    </row>
    <row r="1031" spans="2:6">
      <c r="B1031" s="76" t="s">
        <v>10235</v>
      </c>
      <c r="C1031" s="76" t="s">
        <v>12874</v>
      </c>
      <c r="D1031" s="77" t="s">
        <v>7407</v>
      </c>
      <c r="E1031" s="78" t="s">
        <v>6714</v>
      </c>
      <c r="F1031" s="79">
        <v>22.21</v>
      </c>
    </row>
    <row r="1032" spans="2:6">
      <c r="B1032" s="76" t="s">
        <v>10236</v>
      </c>
      <c r="C1032" s="76" t="s">
        <v>12875</v>
      </c>
      <c r="D1032" s="77" t="s">
        <v>7408</v>
      </c>
      <c r="E1032" s="78" t="s">
        <v>6714</v>
      </c>
      <c r="F1032" s="79">
        <v>40.01</v>
      </c>
    </row>
    <row r="1033" spans="2:6">
      <c r="B1033" s="76" t="s">
        <v>10237</v>
      </c>
      <c r="C1033" s="76" t="s">
        <v>12876</v>
      </c>
      <c r="D1033" s="77" t="s">
        <v>7409</v>
      </c>
      <c r="E1033" s="78" t="s">
        <v>6714</v>
      </c>
      <c r="F1033" s="79">
        <v>66.790000000000006</v>
      </c>
    </row>
    <row r="1034" spans="2:6">
      <c r="B1034" s="76" t="s">
        <v>10238</v>
      </c>
      <c r="C1034" s="76" t="s">
        <v>12877</v>
      </c>
      <c r="D1034" s="77" t="s">
        <v>7410</v>
      </c>
      <c r="E1034" s="78" t="s">
        <v>6714</v>
      </c>
      <c r="F1034" s="79">
        <v>82.08</v>
      </c>
    </row>
    <row r="1035" spans="2:6">
      <c r="B1035" s="76" t="s">
        <v>10239</v>
      </c>
      <c r="C1035" s="76" t="s">
        <v>12878</v>
      </c>
      <c r="D1035" s="77" t="s">
        <v>7411</v>
      </c>
      <c r="E1035" s="78" t="s">
        <v>6714</v>
      </c>
      <c r="F1035" s="79">
        <v>22.22</v>
      </c>
    </row>
    <row r="1036" spans="2:6">
      <c r="B1036" s="76" t="s">
        <v>10240</v>
      </c>
      <c r="C1036" s="76" t="s">
        <v>12879</v>
      </c>
      <c r="D1036" s="77" t="s">
        <v>7412</v>
      </c>
      <c r="E1036" s="78" t="s">
        <v>6714</v>
      </c>
      <c r="F1036" s="79">
        <v>125.87</v>
      </c>
    </row>
    <row r="1037" spans="2:6">
      <c r="B1037" s="76" t="s">
        <v>10241</v>
      </c>
      <c r="C1037" s="76" t="s">
        <v>12880</v>
      </c>
      <c r="D1037" s="77" t="s">
        <v>7413</v>
      </c>
      <c r="E1037" s="78" t="s">
        <v>6714</v>
      </c>
      <c r="F1037" s="79">
        <v>24.72</v>
      </c>
    </row>
    <row r="1038" spans="2:6">
      <c r="B1038" s="76" t="s">
        <v>10242</v>
      </c>
      <c r="C1038" s="76" t="s">
        <v>12881</v>
      </c>
      <c r="D1038" s="77" t="s">
        <v>7414</v>
      </c>
      <c r="E1038" s="78" t="s">
        <v>6341</v>
      </c>
      <c r="F1038" s="79">
        <v>40.64</v>
      </c>
    </row>
    <row r="1039" spans="2:6">
      <c r="B1039" s="76" t="s">
        <v>10243</v>
      </c>
      <c r="C1039" s="76" t="s">
        <v>12882</v>
      </c>
      <c r="D1039" s="77" t="s">
        <v>7415</v>
      </c>
      <c r="E1039" s="78" t="s">
        <v>6714</v>
      </c>
      <c r="F1039" s="79">
        <v>33.479999999999997</v>
      </c>
    </row>
    <row r="1040" spans="2:6">
      <c r="B1040" s="76" t="s">
        <v>10244</v>
      </c>
      <c r="C1040" s="76" t="s">
        <v>12883</v>
      </c>
      <c r="D1040" s="77" t="s">
        <v>7416</v>
      </c>
      <c r="E1040" s="78" t="s">
        <v>6714</v>
      </c>
      <c r="F1040" s="79">
        <v>21.46</v>
      </c>
    </row>
    <row r="1041" spans="2:6">
      <c r="B1041" s="76" t="s">
        <v>10245</v>
      </c>
      <c r="C1041" s="76" t="s">
        <v>12884</v>
      </c>
      <c r="D1041" s="77" t="s">
        <v>7417</v>
      </c>
      <c r="E1041" s="78" t="s">
        <v>6714</v>
      </c>
      <c r="F1041" s="79">
        <v>42.43</v>
      </c>
    </row>
    <row r="1042" spans="2:6">
      <c r="B1042" s="76" t="s">
        <v>10246</v>
      </c>
      <c r="C1042" s="76" t="s">
        <v>12885</v>
      </c>
      <c r="D1042" s="77" t="s">
        <v>7418</v>
      </c>
      <c r="E1042" s="78" t="s">
        <v>6714</v>
      </c>
      <c r="F1042" s="79">
        <v>72.13</v>
      </c>
    </row>
    <row r="1043" spans="2:6">
      <c r="B1043" s="76" t="s">
        <v>10247</v>
      </c>
      <c r="C1043" s="76" t="s">
        <v>12886</v>
      </c>
      <c r="D1043" s="77" t="s">
        <v>7419</v>
      </c>
      <c r="E1043" s="78" t="s">
        <v>6714</v>
      </c>
      <c r="F1043" s="79">
        <v>97.33</v>
      </c>
    </row>
    <row r="1044" spans="2:6">
      <c r="B1044" s="76" t="s">
        <v>10248</v>
      </c>
      <c r="C1044" s="76" t="s">
        <v>12887</v>
      </c>
      <c r="D1044" s="77" t="s">
        <v>7420</v>
      </c>
      <c r="E1044" s="78" t="s">
        <v>6714</v>
      </c>
      <c r="F1044" s="79">
        <v>21.46</v>
      </c>
    </row>
    <row r="1045" spans="2:6">
      <c r="B1045" s="76" t="s">
        <v>10249</v>
      </c>
      <c r="C1045" s="76" t="s">
        <v>12888</v>
      </c>
      <c r="D1045" s="77" t="s">
        <v>7421</v>
      </c>
      <c r="E1045" s="78" t="s">
        <v>6714</v>
      </c>
      <c r="F1045" s="79">
        <v>167.31</v>
      </c>
    </row>
    <row r="1046" spans="2:6">
      <c r="B1046" s="76" t="s">
        <v>10250</v>
      </c>
      <c r="C1046" s="76" t="s">
        <v>12889</v>
      </c>
      <c r="D1046" s="77" t="s">
        <v>7422</v>
      </c>
      <c r="E1046" s="78" t="s">
        <v>6714</v>
      </c>
      <c r="F1046" s="79">
        <v>25.91</v>
      </c>
    </row>
    <row r="1047" spans="2:6">
      <c r="B1047" s="76" t="s">
        <v>10251</v>
      </c>
      <c r="C1047" s="76" t="s">
        <v>12890</v>
      </c>
      <c r="D1047" s="77" t="s">
        <v>7423</v>
      </c>
      <c r="E1047" s="78" t="s">
        <v>6714</v>
      </c>
      <c r="F1047" s="79">
        <v>35</v>
      </c>
    </row>
    <row r="1048" spans="2:6">
      <c r="B1048" s="76" t="s">
        <v>10252</v>
      </c>
      <c r="C1048" s="76" t="s">
        <v>12891</v>
      </c>
      <c r="D1048" s="77" t="s">
        <v>7424</v>
      </c>
      <c r="E1048" s="78" t="s">
        <v>6714</v>
      </c>
      <c r="F1048" s="79">
        <v>31.16</v>
      </c>
    </row>
    <row r="1049" spans="2:6">
      <c r="B1049" s="76" t="s">
        <v>10253</v>
      </c>
      <c r="C1049" s="76" t="s">
        <v>12892</v>
      </c>
      <c r="D1049" s="77" t="s">
        <v>7425</v>
      </c>
      <c r="E1049" s="78" t="s">
        <v>6714</v>
      </c>
      <c r="F1049" s="79">
        <v>22.04</v>
      </c>
    </row>
    <row r="1050" spans="2:6">
      <c r="B1050" s="76" t="s">
        <v>10254</v>
      </c>
      <c r="C1050" s="76" t="s">
        <v>12893</v>
      </c>
      <c r="D1050" s="77" t="s">
        <v>7426</v>
      </c>
      <c r="E1050" s="78" t="s">
        <v>6714</v>
      </c>
      <c r="F1050" s="79">
        <v>44.76</v>
      </c>
    </row>
    <row r="1051" spans="2:6">
      <c r="B1051" s="76" t="s">
        <v>10255</v>
      </c>
      <c r="C1051" s="76" t="s">
        <v>12894</v>
      </c>
      <c r="D1051" s="77" t="s">
        <v>7427</v>
      </c>
      <c r="E1051" s="78" t="s">
        <v>6714</v>
      </c>
      <c r="F1051" s="79">
        <v>72.81</v>
      </c>
    </row>
    <row r="1052" spans="2:6">
      <c r="B1052" s="76" t="s">
        <v>10256</v>
      </c>
      <c r="C1052" s="76" t="s">
        <v>12895</v>
      </c>
      <c r="D1052" s="77" t="s">
        <v>7428</v>
      </c>
      <c r="E1052" s="78" t="s">
        <v>6714</v>
      </c>
      <c r="F1052" s="79">
        <v>100.41</v>
      </c>
    </row>
    <row r="1053" spans="2:6">
      <c r="B1053" s="76" t="s">
        <v>10257</v>
      </c>
      <c r="C1053" s="76" t="s">
        <v>12896</v>
      </c>
      <c r="D1053" s="77" t="s">
        <v>7429</v>
      </c>
      <c r="E1053" s="78" t="s">
        <v>6714</v>
      </c>
      <c r="F1053" s="79">
        <v>22.42</v>
      </c>
    </row>
    <row r="1054" spans="2:6">
      <c r="B1054" s="76" t="s">
        <v>10258</v>
      </c>
      <c r="C1054" s="76" t="s">
        <v>12897</v>
      </c>
      <c r="D1054" s="77" t="s">
        <v>7430</v>
      </c>
      <c r="E1054" s="78" t="s">
        <v>6714</v>
      </c>
      <c r="F1054" s="79">
        <v>147.52000000000001</v>
      </c>
    </row>
    <row r="1055" spans="2:6">
      <c r="B1055" s="76" t="s">
        <v>10259</v>
      </c>
      <c r="C1055" s="76" t="s">
        <v>12898</v>
      </c>
      <c r="D1055" s="77" t="s">
        <v>7431</v>
      </c>
      <c r="E1055" s="78" t="s">
        <v>6714</v>
      </c>
      <c r="F1055" s="79">
        <v>27.64</v>
      </c>
    </row>
    <row r="1056" spans="2:6">
      <c r="B1056" s="76" t="s">
        <v>10260</v>
      </c>
      <c r="C1056" s="76" t="s">
        <v>12899</v>
      </c>
      <c r="D1056" s="77" t="s">
        <v>7432</v>
      </c>
      <c r="E1056" s="78" t="s">
        <v>6714</v>
      </c>
      <c r="F1056" s="79">
        <v>41.96</v>
      </c>
    </row>
    <row r="1057" spans="2:6">
      <c r="B1057" s="76" t="s">
        <v>10261</v>
      </c>
      <c r="C1057" s="76" t="s">
        <v>12900</v>
      </c>
      <c r="D1057" s="77" t="s">
        <v>7433</v>
      </c>
      <c r="E1057" s="78" t="s">
        <v>6714</v>
      </c>
      <c r="F1057" s="79">
        <v>36.409999999999997</v>
      </c>
    </row>
    <row r="1058" spans="2:6">
      <c r="B1058" s="76" t="s">
        <v>10262</v>
      </c>
      <c r="C1058" s="76" t="s">
        <v>12901</v>
      </c>
      <c r="D1058" s="77" t="s">
        <v>7434</v>
      </c>
      <c r="E1058" s="78" t="s">
        <v>6714</v>
      </c>
      <c r="F1058" s="79">
        <v>23.31</v>
      </c>
    </row>
    <row r="1059" spans="2:6">
      <c r="B1059" s="76" t="s">
        <v>10263</v>
      </c>
      <c r="C1059" s="76" t="s">
        <v>12902</v>
      </c>
      <c r="D1059" s="77" t="s">
        <v>7435</v>
      </c>
      <c r="E1059" s="78" t="s">
        <v>6714</v>
      </c>
      <c r="F1059" s="79">
        <v>49.9</v>
      </c>
    </row>
    <row r="1060" spans="2:6">
      <c r="B1060" s="76" t="s">
        <v>10264</v>
      </c>
      <c r="C1060" s="76" t="s">
        <v>12903</v>
      </c>
      <c r="D1060" s="77" t="s">
        <v>7436</v>
      </c>
      <c r="E1060" s="78" t="s">
        <v>6714</v>
      </c>
      <c r="F1060" s="79">
        <v>85</v>
      </c>
    </row>
    <row r="1061" spans="2:6">
      <c r="B1061" s="76" t="s">
        <v>10265</v>
      </c>
      <c r="C1061" s="76" t="s">
        <v>12904</v>
      </c>
      <c r="D1061" s="77" t="s">
        <v>7437</v>
      </c>
      <c r="E1061" s="78" t="s">
        <v>6714</v>
      </c>
      <c r="F1061" s="79">
        <v>26.62</v>
      </c>
    </row>
    <row r="1062" spans="2:6">
      <c r="B1062" s="76" t="s">
        <v>10266</v>
      </c>
      <c r="C1062" s="76" t="s">
        <v>12905</v>
      </c>
      <c r="D1062" s="77" t="s">
        <v>7438</v>
      </c>
      <c r="E1062" s="78" t="s">
        <v>6714</v>
      </c>
      <c r="F1062" s="79">
        <v>149.43</v>
      </c>
    </row>
    <row r="1063" spans="2:6">
      <c r="B1063" s="76" t="s">
        <v>10267</v>
      </c>
      <c r="C1063" s="76" t="s">
        <v>12906</v>
      </c>
      <c r="D1063" s="77" t="s">
        <v>7439</v>
      </c>
      <c r="E1063" s="78" t="s">
        <v>6714</v>
      </c>
      <c r="F1063" s="79">
        <v>33.69</v>
      </c>
    </row>
    <row r="1064" spans="2:6">
      <c r="B1064" s="76" t="s">
        <v>10268</v>
      </c>
      <c r="C1064" s="76" t="s">
        <v>12907</v>
      </c>
      <c r="D1064" s="77" t="s">
        <v>7440</v>
      </c>
      <c r="E1064" s="78" t="s">
        <v>6714</v>
      </c>
      <c r="F1064" s="79">
        <v>43.6</v>
      </c>
    </row>
    <row r="1065" spans="2:6">
      <c r="B1065" s="76" t="s">
        <v>10269</v>
      </c>
      <c r="C1065" s="76" t="s">
        <v>12908</v>
      </c>
      <c r="D1065" s="77" t="s">
        <v>7441</v>
      </c>
      <c r="E1065" s="78" t="s">
        <v>6714</v>
      </c>
      <c r="F1065" s="79">
        <v>40.64</v>
      </c>
    </row>
    <row r="1066" spans="2:6">
      <c r="B1066" s="76" t="s">
        <v>10270</v>
      </c>
      <c r="C1066" s="76" t="s">
        <v>12909</v>
      </c>
      <c r="D1066" s="77" t="s">
        <v>7442</v>
      </c>
      <c r="E1066" s="78" t="s">
        <v>6714</v>
      </c>
      <c r="F1066" s="79">
        <v>31.32</v>
      </c>
    </row>
    <row r="1067" spans="2:6">
      <c r="B1067" s="76" t="s">
        <v>10271</v>
      </c>
      <c r="C1067" s="76" t="s">
        <v>12910</v>
      </c>
      <c r="D1067" s="77" t="s">
        <v>7443</v>
      </c>
      <c r="E1067" s="78" t="s">
        <v>6714</v>
      </c>
      <c r="F1067" s="79">
        <v>54.89</v>
      </c>
    </row>
    <row r="1068" spans="2:6">
      <c r="B1068" s="76" t="s">
        <v>10272</v>
      </c>
      <c r="C1068" s="76" t="s">
        <v>12911</v>
      </c>
      <c r="D1068" s="77" t="s">
        <v>7444</v>
      </c>
      <c r="E1068" s="78" t="s">
        <v>6714</v>
      </c>
      <c r="F1068" s="79">
        <v>75.87</v>
      </c>
    </row>
    <row r="1069" spans="2:6">
      <c r="B1069" s="76" t="s">
        <v>10273</v>
      </c>
      <c r="C1069" s="76" t="s">
        <v>12912</v>
      </c>
      <c r="D1069" s="77" t="s">
        <v>7445</v>
      </c>
      <c r="E1069" s="78" t="s">
        <v>6714</v>
      </c>
      <c r="F1069" s="79">
        <v>100.77</v>
      </c>
    </row>
    <row r="1070" spans="2:6">
      <c r="B1070" s="76" t="s">
        <v>10274</v>
      </c>
      <c r="C1070" s="76" t="s">
        <v>12913</v>
      </c>
      <c r="D1070" s="77" t="s">
        <v>7446</v>
      </c>
      <c r="E1070" s="78" t="s">
        <v>6714</v>
      </c>
      <c r="F1070" s="79">
        <v>32.130000000000003</v>
      </c>
    </row>
    <row r="1071" spans="2:6">
      <c r="B1071" s="76" t="s">
        <v>10275</v>
      </c>
      <c r="C1071" s="76" t="s">
        <v>12914</v>
      </c>
      <c r="D1071" s="77" t="s">
        <v>7447</v>
      </c>
      <c r="E1071" s="78" t="s">
        <v>6714</v>
      </c>
      <c r="F1071" s="79">
        <v>152.56</v>
      </c>
    </row>
    <row r="1072" spans="2:6">
      <c r="B1072" s="76" t="s">
        <v>10276</v>
      </c>
      <c r="C1072" s="76" t="s">
        <v>12915</v>
      </c>
      <c r="D1072" s="77" t="s">
        <v>7448</v>
      </c>
      <c r="E1072" s="78" t="s">
        <v>6714</v>
      </c>
      <c r="F1072" s="79">
        <v>4.78</v>
      </c>
    </row>
    <row r="1073" spans="2:6">
      <c r="B1073" s="76" t="s">
        <v>10277</v>
      </c>
      <c r="C1073" s="76" t="s">
        <v>12916</v>
      </c>
      <c r="D1073" s="77" t="s">
        <v>7449</v>
      </c>
      <c r="E1073" s="78" t="s">
        <v>6714</v>
      </c>
      <c r="F1073" s="79">
        <v>9.35</v>
      </c>
    </row>
    <row r="1074" spans="2:6">
      <c r="B1074" s="76" t="s">
        <v>10278</v>
      </c>
      <c r="C1074" s="76" t="s">
        <v>12917</v>
      </c>
      <c r="D1074" s="77" t="s">
        <v>7450</v>
      </c>
      <c r="E1074" s="78" t="s">
        <v>6714</v>
      </c>
      <c r="F1074" s="79">
        <v>7.22</v>
      </c>
    </row>
    <row r="1075" spans="2:6">
      <c r="B1075" s="76" t="s">
        <v>10279</v>
      </c>
      <c r="C1075" s="76" t="s">
        <v>12918</v>
      </c>
      <c r="D1075" s="77" t="s">
        <v>7451</v>
      </c>
      <c r="E1075" s="78" t="s">
        <v>6714</v>
      </c>
      <c r="F1075" s="79">
        <v>4.78</v>
      </c>
    </row>
    <row r="1076" spans="2:6">
      <c r="B1076" s="76" t="s">
        <v>10280</v>
      </c>
      <c r="C1076" s="76" t="s">
        <v>12919</v>
      </c>
      <c r="D1076" s="77" t="s">
        <v>7452</v>
      </c>
      <c r="E1076" s="78" t="s">
        <v>6714</v>
      </c>
      <c r="F1076" s="79">
        <v>4.78</v>
      </c>
    </row>
    <row r="1077" spans="2:6">
      <c r="B1077" s="76" t="s">
        <v>10281</v>
      </c>
      <c r="C1077" s="76" t="s">
        <v>12920</v>
      </c>
      <c r="D1077" s="77" t="s">
        <v>7453</v>
      </c>
      <c r="E1077" s="78" t="s">
        <v>6714</v>
      </c>
      <c r="F1077" s="79">
        <v>3.9</v>
      </c>
    </row>
    <row r="1078" spans="2:6">
      <c r="B1078" s="76" t="s">
        <v>10282</v>
      </c>
      <c r="C1078" s="76" t="s">
        <v>12921</v>
      </c>
      <c r="D1078" s="77" t="s">
        <v>7454</v>
      </c>
      <c r="E1078" s="78" t="s">
        <v>6714</v>
      </c>
      <c r="F1078" s="79">
        <v>4.84</v>
      </c>
    </row>
    <row r="1079" spans="2:6">
      <c r="B1079" s="76" t="s">
        <v>10283</v>
      </c>
      <c r="C1079" s="76" t="s">
        <v>12922</v>
      </c>
      <c r="D1079" s="77" t="s">
        <v>7455</v>
      </c>
      <c r="E1079" s="78" t="s">
        <v>6894</v>
      </c>
      <c r="F1079" s="79">
        <v>34.25</v>
      </c>
    </row>
    <row r="1080" spans="2:6">
      <c r="B1080" s="76" t="s">
        <v>10284</v>
      </c>
      <c r="C1080" s="76" t="s">
        <v>12923</v>
      </c>
      <c r="D1080" s="77" t="s">
        <v>7456</v>
      </c>
      <c r="E1080" s="78" t="s">
        <v>6894</v>
      </c>
      <c r="F1080" s="79">
        <v>31.1</v>
      </c>
    </row>
    <row r="1081" spans="2:6">
      <c r="B1081" s="76" t="s">
        <v>10285</v>
      </c>
      <c r="C1081" s="76" t="s">
        <v>12924</v>
      </c>
      <c r="D1081" s="77" t="s">
        <v>7457</v>
      </c>
      <c r="E1081" s="78" t="s">
        <v>6894</v>
      </c>
      <c r="F1081" s="79">
        <v>22.66</v>
      </c>
    </row>
    <row r="1082" spans="2:6">
      <c r="B1082" s="76" t="s">
        <v>10286</v>
      </c>
      <c r="C1082" s="76" t="s">
        <v>12925</v>
      </c>
      <c r="D1082" s="77" t="s">
        <v>7458</v>
      </c>
      <c r="E1082" s="78" t="s">
        <v>6894</v>
      </c>
      <c r="F1082" s="79">
        <v>28.06</v>
      </c>
    </row>
    <row r="1083" spans="2:6">
      <c r="B1083" s="76" t="s">
        <v>10287</v>
      </c>
      <c r="C1083" s="76" t="s">
        <v>12926</v>
      </c>
      <c r="D1083" s="77" t="s">
        <v>7459</v>
      </c>
      <c r="E1083" s="78" t="s">
        <v>6894</v>
      </c>
      <c r="F1083" s="79">
        <v>22.79</v>
      </c>
    </row>
    <row r="1084" spans="2:6">
      <c r="B1084" s="76" t="s">
        <v>10288</v>
      </c>
      <c r="C1084" s="76" t="s">
        <v>12927</v>
      </c>
      <c r="D1084" s="77" t="s">
        <v>7460</v>
      </c>
      <c r="E1084" s="78" t="s">
        <v>6894</v>
      </c>
      <c r="F1084" s="79">
        <v>48.36</v>
      </c>
    </row>
    <row r="1085" spans="2:6">
      <c r="B1085" s="76" t="s">
        <v>10289</v>
      </c>
      <c r="C1085" s="76" t="s">
        <v>12928</v>
      </c>
      <c r="D1085" s="77" t="s">
        <v>7461</v>
      </c>
      <c r="E1085" s="78" t="s">
        <v>6894</v>
      </c>
      <c r="F1085" s="79">
        <v>31.27</v>
      </c>
    </row>
    <row r="1086" spans="2:6">
      <c r="B1086" s="76" t="s">
        <v>10290</v>
      </c>
      <c r="C1086" s="76" t="s">
        <v>12929</v>
      </c>
      <c r="D1086" s="77" t="s">
        <v>7462</v>
      </c>
      <c r="E1086" s="78" t="s">
        <v>6894</v>
      </c>
      <c r="F1086" s="79">
        <v>24.01</v>
      </c>
    </row>
    <row r="1087" spans="2:6">
      <c r="B1087" s="76" t="s">
        <v>10291</v>
      </c>
      <c r="C1087" s="76" t="s">
        <v>12930</v>
      </c>
      <c r="D1087" s="77" t="s">
        <v>7463</v>
      </c>
      <c r="E1087" s="78" t="s">
        <v>6894</v>
      </c>
      <c r="F1087" s="79">
        <v>33.53</v>
      </c>
    </row>
    <row r="1088" spans="2:6" ht="27">
      <c r="B1088" s="76" t="s">
        <v>10292</v>
      </c>
      <c r="C1088" s="76" t="s">
        <v>12931</v>
      </c>
      <c r="D1088" s="77" t="s">
        <v>7464</v>
      </c>
      <c r="E1088" s="78" t="s">
        <v>6894</v>
      </c>
      <c r="F1088" s="79">
        <v>30.53</v>
      </c>
    </row>
    <row r="1089" spans="2:6">
      <c r="B1089" s="76" t="s">
        <v>10293</v>
      </c>
      <c r="C1089" s="76" t="s">
        <v>12932</v>
      </c>
      <c r="D1089" s="77" t="s">
        <v>7465</v>
      </c>
      <c r="E1089" s="78" t="s">
        <v>6894</v>
      </c>
      <c r="F1089" s="79">
        <v>25.3</v>
      </c>
    </row>
    <row r="1090" spans="2:6">
      <c r="B1090" s="76" t="s">
        <v>10294</v>
      </c>
      <c r="C1090" s="76" t="s">
        <v>12933</v>
      </c>
      <c r="D1090" s="77" t="s">
        <v>7466</v>
      </c>
      <c r="E1090" s="78" t="s">
        <v>6894</v>
      </c>
      <c r="F1090" s="79">
        <v>35.67</v>
      </c>
    </row>
    <row r="1091" spans="2:6">
      <c r="B1091" s="76" t="s">
        <v>10295</v>
      </c>
      <c r="C1091" s="76" t="s">
        <v>12934</v>
      </c>
      <c r="D1091" s="77" t="s">
        <v>7467</v>
      </c>
      <c r="E1091" s="78" t="s">
        <v>6894</v>
      </c>
      <c r="F1091" s="79">
        <v>35.1</v>
      </c>
    </row>
    <row r="1092" spans="2:6">
      <c r="B1092" s="76" t="s">
        <v>10296</v>
      </c>
      <c r="C1092" s="76" t="s">
        <v>12935</v>
      </c>
      <c r="D1092" s="77" t="s">
        <v>7468</v>
      </c>
      <c r="E1092" s="78" t="s">
        <v>6894</v>
      </c>
      <c r="F1092" s="79">
        <v>25.96</v>
      </c>
    </row>
    <row r="1093" spans="2:6">
      <c r="B1093" s="76" t="s">
        <v>10297</v>
      </c>
      <c r="C1093" s="76" t="s">
        <v>12936</v>
      </c>
      <c r="D1093" s="77" t="s">
        <v>7469</v>
      </c>
      <c r="E1093" s="78" t="s">
        <v>6894</v>
      </c>
      <c r="F1093" s="79">
        <v>39.04</v>
      </c>
    </row>
    <row r="1094" spans="2:6">
      <c r="B1094" s="76" t="s">
        <v>10298</v>
      </c>
      <c r="C1094" s="76" t="s">
        <v>12937</v>
      </c>
      <c r="D1094" s="77" t="s">
        <v>7470</v>
      </c>
      <c r="E1094" s="78" t="s">
        <v>6894</v>
      </c>
      <c r="F1094" s="79">
        <v>27.13</v>
      </c>
    </row>
    <row r="1095" spans="2:6">
      <c r="B1095" s="76" t="s">
        <v>10299</v>
      </c>
      <c r="C1095" s="76" t="s">
        <v>12938</v>
      </c>
      <c r="D1095" s="77" t="s">
        <v>7471</v>
      </c>
      <c r="E1095" s="78" t="s">
        <v>6894</v>
      </c>
      <c r="F1095" s="79">
        <v>20.86</v>
      </c>
    </row>
    <row r="1096" spans="2:6">
      <c r="B1096" s="76" t="s">
        <v>10300</v>
      </c>
      <c r="C1096" s="76" t="s">
        <v>12939</v>
      </c>
      <c r="D1096" s="77" t="s">
        <v>7472</v>
      </c>
      <c r="E1096" s="78" t="s">
        <v>6894</v>
      </c>
      <c r="F1096" s="79">
        <v>20.46</v>
      </c>
    </row>
    <row r="1097" spans="2:6">
      <c r="B1097" s="76" t="s">
        <v>10301</v>
      </c>
      <c r="C1097" s="76" t="s">
        <v>12940</v>
      </c>
      <c r="D1097" s="77" t="s">
        <v>7473</v>
      </c>
      <c r="E1097" s="78" t="s">
        <v>6894</v>
      </c>
      <c r="F1097" s="79">
        <v>25.28</v>
      </c>
    </row>
    <row r="1098" spans="2:6">
      <c r="B1098" s="76" t="s">
        <v>10302</v>
      </c>
      <c r="C1098" s="76" t="s">
        <v>12941</v>
      </c>
      <c r="D1098" s="77" t="s">
        <v>7474</v>
      </c>
      <c r="E1098" s="78" t="s">
        <v>6894</v>
      </c>
      <c r="F1098" s="79">
        <v>40</v>
      </c>
    </row>
    <row r="1099" spans="2:6">
      <c r="B1099" s="76" t="s">
        <v>10303</v>
      </c>
      <c r="C1099" s="76" t="s">
        <v>12942</v>
      </c>
      <c r="D1099" s="77" t="s">
        <v>7475</v>
      </c>
      <c r="E1099" s="78" t="s">
        <v>6714</v>
      </c>
      <c r="F1099" s="79">
        <v>176.63</v>
      </c>
    </row>
    <row r="1100" spans="2:6">
      <c r="B1100" s="76" t="s">
        <v>10304</v>
      </c>
      <c r="C1100" s="76" t="s">
        <v>12943</v>
      </c>
      <c r="D1100" s="77" t="s">
        <v>7476</v>
      </c>
      <c r="E1100" s="78" t="s">
        <v>6714</v>
      </c>
      <c r="F1100" s="79">
        <v>38.380000000000003</v>
      </c>
    </row>
    <row r="1101" spans="2:6">
      <c r="B1101" s="76" t="s">
        <v>10305</v>
      </c>
      <c r="C1101" s="76" t="s">
        <v>12944</v>
      </c>
      <c r="D1101" s="77" t="s">
        <v>7477</v>
      </c>
      <c r="E1101" s="78" t="s">
        <v>6714</v>
      </c>
      <c r="F1101" s="79">
        <v>30.94</v>
      </c>
    </row>
    <row r="1102" spans="2:6">
      <c r="B1102" s="76" t="s">
        <v>10306</v>
      </c>
      <c r="C1102" s="76" t="s">
        <v>12945</v>
      </c>
      <c r="D1102" s="77" t="s">
        <v>7478</v>
      </c>
      <c r="E1102" s="78" t="s">
        <v>6714</v>
      </c>
      <c r="F1102" s="79">
        <v>40.47</v>
      </c>
    </row>
    <row r="1103" spans="2:6">
      <c r="B1103" s="76" t="s">
        <v>10307</v>
      </c>
      <c r="C1103" s="76" t="s">
        <v>12946</v>
      </c>
      <c r="D1103" s="77" t="s">
        <v>7479</v>
      </c>
      <c r="E1103" s="78" t="s">
        <v>6714</v>
      </c>
      <c r="F1103" s="79">
        <v>40.47</v>
      </c>
    </row>
    <row r="1104" spans="2:6">
      <c r="B1104" s="76" t="s">
        <v>10308</v>
      </c>
      <c r="C1104" s="76" t="s">
        <v>12947</v>
      </c>
      <c r="D1104" s="77" t="s">
        <v>7480</v>
      </c>
      <c r="E1104" s="78" t="s">
        <v>6714</v>
      </c>
      <c r="F1104" s="79">
        <v>7.17</v>
      </c>
    </row>
    <row r="1105" spans="2:6" ht="27">
      <c r="B1105" s="76" t="s">
        <v>10309</v>
      </c>
      <c r="C1105" s="76" t="s">
        <v>12948</v>
      </c>
      <c r="D1105" s="77" t="s">
        <v>7481</v>
      </c>
      <c r="E1105" s="78" t="s">
        <v>6714</v>
      </c>
      <c r="F1105" s="79">
        <v>8.02</v>
      </c>
    </row>
    <row r="1106" spans="2:6">
      <c r="B1106" s="76" t="s">
        <v>10310</v>
      </c>
      <c r="C1106" s="76" t="s">
        <v>12949</v>
      </c>
      <c r="D1106" s="77" t="s">
        <v>7482</v>
      </c>
      <c r="E1106" s="78" t="s">
        <v>6714</v>
      </c>
      <c r="F1106" s="79">
        <v>6.36</v>
      </c>
    </row>
    <row r="1107" spans="2:6">
      <c r="B1107" s="76" t="s">
        <v>10311</v>
      </c>
      <c r="C1107" s="76" t="s">
        <v>12950</v>
      </c>
      <c r="D1107" s="77" t="s">
        <v>7483</v>
      </c>
      <c r="E1107" s="78" t="s">
        <v>6714</v>
      </c>
      <c r="F1107" s="79">
        <v>62.87</v>
      </c>
    </row>
    <row r="1108" spans="2:6">
      <c r="B1108" s="76" t="s">
        <v>10312</v>
      </c>
      <c r="C1108" s="76" t="s">
        <v>12951</v>
      </c>
      <c r="D1108" s="77" t="s">
        <v>7484</v>
      </c>
      <c r="E1108" s="78" t="s">
        <v>6714</v>
      </c>
      <c r="F1108" s="79">
        <v>206.47</v>
      </c>
    </row>
    <row r="1109" spans="2:6">
      <c r="B1109" s="76" t="s">
        <v>10313</v>
      </c>
      <c r="C1109" s="76" t="s">
        <v>12952</v>
      </c>
      <c r="D1109" s="77" t="s">
        <v>7485</v>
      </c>
      <c r="E1109" s="78" t="s">
        <v>6714</v>
      </c>
      <c r="F1109" s="79">
        <v>206.47</v>
      </c>
    </row>
    <row r="1110" spans="2:6">
      <c r="B1110" s="76" t="s">
        <v>10314</v>
      </c>
      <c r="C1110" s="76" t="s">
        <v>12953</v>
      </c>
      <c r="D1110" s="77" t="s">
        <v>7486</v>
      </c>
      <c r="E1110" s="78" t="s">
        <v>6714</v>
      </c>
      <c r="F1110" s="79">
        <v>206.47</v>
      </c>
    </row>
    <row r="1111" spans="2:6">
      <c r="B1111" s="76" t="s">
        <v>10315</v>
      </c>
      <c r="C1111" s="76" t="s">
        <v>12954</v>
      </c>
      <c r="D1111" s="77" t="s">
        <v>7487</v>
      </c>
      <c r="E1111" s="78" t="s">
        <v>6714</v>
      </c>
      <c r="F1111" s="79">
        <v>51.54</v>
      </c>
    </row>
    <row r="1112" spans="2:6">
      <c r="B1112" s="76" t="s">
        <v>10316</v>
      </c>
      <c r="C1112" s="76" t="s">
        <v>12955</v>
      </c>
      <c r="D1112" s="77" t="s">
        <v>7488</v>
      </c>
      <c r="E1112" s="78" t="s">
        <v>6714</v>
      </c>
      <c r="F1112" s="79">
        <v>51.54</v>
      </c>
    </row>
    <row r="1113" spans="2:6">
      <c r="B1113" s="76" t="s">
        <v>10317</v>
      </c>
      <c r="C1113" s="76" t="s">
        <v>12956</v>
      </c>
      <c r="D1113" s="77" t="s">
        <v>7489</v>
      </c>
      <c r="E1113" s="78" t="s">
        <v>6714</v>
      </c>
      <c r="F1113" s="79">
        <v>51.54</v>
      </c>
    </row>
    <row r="1114" spans="2:6">
      <c r="B1114" s="76" t="s">
        <v>10318</v>
      </c>
      <c r="C1114" s="76" t="s">
        <v>12957</v>
      </c>
      <c r="D1114" s="77" t="s">
        <v>7490</v>
      </c>
      <c r="E1114" s="78" t="s">
        <v>6714</v>
      </c>
      <c r="F1114" s="79">
        <v>51.54</v>
      </c>
    </row>
    <row r="1115" spans="2:6">
      <c r="B1115" s="76" t="s">
        <v>10319</v>
      </c>
      <c r="C1115" s="76" t="s">
        <v>12958</v>
      </c>
      <c r="D1115" s="77" t="s">
        <v>7491</v>
      </c>
      <c r="E1115" s="78" t="s">
        <v>6714</v>
      </c>
      <c r="F1115" s="79">
        <v>51.54</v>
      </c>
    </row>
    <row r="1116" spans="2:6">
      <c r="B1116" s="76" t="s">
        <v>10320</v>
      </c>
      <c r="C1116" s="76" t="s">
        <v>12959</v>
      </c>
      <c r="D1116" s="77" t="s">
        <v>7492</v>
      </c>
      <c r="E1116" s="78" t="s">
        <v>6714</v>
      </c>
      <c r="F1116" s="79">
        <v>62.87</v>
      </c>
    </row>
    <row r="1117" spans="2:6">
      <c r="B1117" s="76" t="s">
        <v>10321</v>
      </c>
      <c r="C1117" s="76" t="s">
        <v>12960</v>
      </c>
      <c r="D1117" s="77" t="s">
        <v>7493</v>
      </c>
      <c r="E1117" s="78" t="s">
        <v>6714</v>
      </c>
      <c r="F1117" s="79">
        <v>62.87</v>
      </c>
    </row>
    <row r="1118" spans="2:6">
      <c r="B1118" s="76" t="s">
        <v>10322</v>
      </c>
      <c r="C1118" s="76" t="s">
        <v>12961</v>
      </c>
      <c r="D1118" s="77" t="s">
        <v>7494</v>
      </c>
      <c r="E1118" s="78" t="s">
        <v>6714</v>
      </c>
      <c r="F1118" s="79">
        <v>62.87</v>
      </c>
    </row>
    <row r="1119" spans="2:6">
      <c r="B1119" s="76" t="s">
        <v>10323</v>
      </c>
      <c r="C1119" s="76" t="s">
        <v>12962</v>
      </c>
      <c r="D1119" s="77" t="s">
        <v>7495</v>
      </c>
      <c r="E1119" s="78" t="s">
        <v>6714</v>
      </c>
      <c r="F1119" s="79">
        <v>41.08</v>
      </c>
    </row>
    <row r="1120" spans="2:6">
      <c r="B1120" s="76" t="s">
        <v>10324</v>
      </c>
      <c r="C1120" s="76" t="s">
        <v>12963</v>
      </c>
      <c r="D1120" s="77" t="s">
        <v>7496</v>
      </c>
      <c r="E1120" s="78" t="s">
        <v>6714</v>
      </c>
      <c r="F1120" s="79">
        <v>57.03</v>
      </c>
    </row>
    <row r="1121" spans="2:6">
      <c r="B1121" s="76" t="s">
        <v>10325</v>
      </c>
      <c r="C1121" s="76" t="s">
        <v>12964</v>
      </c>
      <c r="D1121" s="77" t="s">
        <v>7497</v>
      </c>
      <c r="E1121" s="78" t="s">
        <v>6714</v>
      </c>
      <c r="F1121" s="79">
        <v>41.08</v>
      </c>
    </row>
    <row r="1122" spans="2:6">
      <c r="B1122" s="76" t="s">
        <v>10326</v>
      </c>
      <c r="C1122" s="76" t="s">
        <v>12965</v>
      </c>
      <c r="D1122" s="77" t="s">
        <v>7498</v>
      </c>
      <c r="E1122" s="78" t="s">
        <v>6714</v>
      </c>
      <c r="F1122" s="79">
        <v>41.08</v>
      </c>
    </row>
    <row r="1123" spans="2:6">
      <c r="B1123" s="76" t="s">
        <v>10327</v>
      </c>
      <c r="C1123" s="76" t="s">
        <v>12966</v>
      </c>
      <c r="D1123" s="77" t="s">
        <v>7499</v>
      </c>
      <c r="E1123" s="78" t="s">
        <v>6714</v>
      </c>
      <c r="F1123" s="79">
        <v>41.08</v>
      </c>
    </row>
    <row r="1124" spans="2:6">
      <c r="B1124" s="76" t="s">
        <v>10328</v>
      </c>
      <c r="C1124" s="76" t="s">
        <v>12967</v>
      </c>
      <c r="D1124" s="77" t="s">
        <v>7500</v>
      </c>
      <c r="E1124" s="78" t="s">
        <v>6714</v>
      </c>
      <c r="F1124" s="79">
        <v>41.08</v>
      </c>
    </row>
    <row r="1125" spans="2:6">
      <c r="B1125" s="76" t="s">
        <v>10329</v>
      </c>
      <c r="C1125" s="76" t="s">
        <v>12968</v>
      </c>
      <c r="D1125" s="77" t="s">
        <v>7501</v>
      </c>
      <c r="E1125" s="78" t="s">
        <v>6714</v>
      </c>
      <c r="F1125" s="79">
        <v>41.08</v>
      </c>
    </row>
    <row r="1126" spans="2:6">
      <c r="B1126" s="76" t="s">
        <v>10330</v>
      </c>
      <c r="C1126" s="76" t="s">
        <v>12969</v>
      </c>
      <c r="D1126" s="77" t="s">
        <v>7502</v>
      </c>
      <c r="E1126" s="78" t="s">
        <v>6714</v>
      </c>
      <c r="F1126" s="79">
        <v>41.08</v>
      </c>
    </row>
    <row r="1127" spans="2:6">
      <c r="B1127" s="76" t="s">
        <v>10331</v>
      </c>
      <c r="C1127" s="76" t="s">
        <v>12970</v>
      </c>
      <c r="D1127" s="77" t="s">
        <v>7503</v>
      </c>
      <c r="E1127" s="78" t="s">
        <v>6714</v>
      </c>
      <c r="F1127" s="79">
        <v>41.08</v>
      </c>
    </row>
    <row r="1128" spans="2:6">
      <c r="B1128" s="76" t="s">
        <v>10332</v>
      </c>
      <c r="C1128" s="76" t="s">
        <v>12971</v>
      </c>
      <c r="D1128" s="77" t="s">
        <v>7504</v>
      </c>
      <c r="E1128" s="78" t="s">
        <v>6714</v>
      </c>
      <c r="F1128" s="79">
        <v>42.65</v>
      </c>
    </row>
    <row r="1129" spans="2:6">
      <c r="B1129" s="76" t="s">
        <v>10333</v>
      </c>
      <c r="C1129" s="76" t="s">
        <v>12972</v>
      </c>
      <c r="D1129" s="77" t="s">
        <v>7505</v>
      </c>
      <c r="E1129" s="78" t="s">
        <v>6714</v>
      </c>
      <c r="F1129" s="79">
        <v>42.65</v>
      </c>
    </row>
    <row r="1130" spans="2:6">
      <c r="B1130" s="76" t="s">
        <v>10334</v>
      </c>
      <c r="C1130" s="76" t="s">
        <v>12973</v>
      </c>
      <c r="D1130" s="77" t="s">
        <v>7506</v>
      </c>
      <c r="E1130" s="78" t="s">
        <v>6714</v>
      </c>
      <c r="F1130" s="79">
        <v>52.17</v>
      </c>
    </row>
    <row r="1131" spans="2:6">
      <c r="B1131" s="76" t="s">
        <v>10335</v>
      </c>
      <c r="C1131" s="76" t="s">
        <v>12974</v>
      </c>
      <c r="D1131" s="77" t="s">
        <v>7507</v>
      </c>
      <c r="E1131" s="78" t="s">
        <v>6714</v>
      </c>
      <c r="F1131" s="79">
        <v>57.03</v>
      </c>
    </row>
    <row r="1132" spans="2:6">
      <c r="B1132" s="76" t="s">
        <v>10336</v>
      </c>
      <c r="C1132" s="76" t="s">
        <v>12975</v>
      </c>
      <c r="D1132" s="77" t="s">
        <v>7508</v>
      </c>
      <c r="E1132" s="78" t="s">
        <v>6714</v>
      </c>
      <c r="F1132" s="79">
        <v>57.03</v>
      </c>
    </row>
    <row r="1133" spans="2:6">
      <c r="B1133" s="76" t="s">
        <v>10337</v>
      </c>
      <c r="C1133" s="76" t="s">
        <v>12976</v>
      </c>
      <c r="D1133" s="77" t="s">
        <v>7509</v>
      </c>
      <c r="E1133" s="78" t="s">
        <v>6714</v>
      </c>
      <c r="F1133" s="79">
        <v>16.89</v>
      </c>
    </row>
    <row r="1134" spans="2:6">
      <c r="B1134" s="76" t="s">
        <v>10338</v>
      </c>
      <c r="C1134" s="76" t="s">
        <v>12977</v>
      </c>
      <c r="D1134" s="77" t="s">
        <v>7510</v>
      </c>
      <c r="E1134" s="78" t="s">
        <v>6714</v>
      </c>
      <c r="F1134" s="79">
        <v>16.89</v>
      </c>
    </row>
    <row r="1135" spans="2:6">
      <c r="B1135" s="76" t="s">
        <v>10339</v>
      </c>
      <c r="C1135" s="76" t="s">
        <v>12978</v>
      </c>
      <c r="D1135" s="77" t="s">
        <v>7511</v>
      </c>
      <c r="E1135" s="78" t="s">
        <v>6714</v>
      </c>
      <c r="F1135" s="79">
        <v>16.89</v>
      </c>
    </row>
    <row r="1136" spans="2:6">
      <c r="B1136" s="76" t="s">
        <v>10340</v>
      </c>
      <c r="C1136" s="76" t="s">
        <v>12979</v>
      </c>
      <c r="D1136" s="77" t="s">
        <v>7512</v>
      </c>
      <c r="E1136" s="78" t="s">
        <v>6714</v>
      </c>
      <c r="F1136" s="79">
        <v>16.89</v>
      </c>
    </row>
    <row r="1137" spans="2:6">
      <c r="B1137" s="76" t="s">
        <v>10341</v>
      </c>
      <c r="C1137" s="76" t="s">
        <v>12980</v>
      </c>
      <c r="D1137" s="77" t="s">
        <v>7513</v>
      </c>
      <c r="E1137" s="78" t="s">
        <v>6714</v>
      </c>
      <c r="F1137" s="79">
        <v>16.89</v>
      </c>
    </row>
    <row r="1138" spans="2:6">
      <c r="B1138" s="76" t="s">
        <v>10342</v>
      </c>
      <c r="C1138" s="76" t="s">
        <v>12981</v>
      </c>
      <c r="D1138" s="77" t="s">
        <v>7514</v>
      </c>
      <c r="E1138" s="78" t="s">
        <v>6714</v>
      </c>
      <c r="F1138" s="79">
        <v>16.89</v>
      </c>
    </row>
    <row r="1139" spans="2:6">
      <c r="B1139" s="76" t="s">
        <v>10343</v>
      </c>
      <c r="C1139" s="76" t="s">
        <v>12982</v>
      </c>
      <c r="D1139" s="77" t="s">
        <v>7515</v>
      </c>
      <c r="E1139" s="78" t="s">
        <v>6714</v>
      </c>
      <c r="F1139" s="79">
        <v>16.89</v>
      </c>
    </row>
    <row r="1140" spans="2:6">
      <c r="B1140" s="76" t="s">
        <v>10344</v>
      </c>
      <c r="C1140" s="76" t="s">
        <v>12983</v>
      </c>
      <c r="D1140" s="77" t="s">
        <v>7516</v>
      </c>
      <c r="E1140" s="78" t="s">
        <v>6714</v>
      </c>
      <c r="F1140" s="79">
        <v>21.67</v>
      </c>
    </row>
    <row r="1141" spans="2:6">
      <c r="B1141" s="76" t="s">
        <v>10345</v>
      </c>
      <c r="C1141" s="76" t="s">
        <v>12984</v>
      </c>
      <c r="D1141" s="77" t="s">
        <v>7517</v>
      </c>
      <c r="E1141" s="78" t="s">
        <v>6714</v>
      </c>
      <c r="F1141" s="79">
        <v>21.67</v>
      </c>
    </row>
    <row r="1142" spans="2:6">
      <c r="B1142" s="76" t="s">
        <v>10346</v>
      </c>
      <c r="C1142" s="76" t="s">
        <v>12985</v>
      </c>
      <c r="D1142" s="77" t="s">
        <v>7518</v>
      </c>
      <c r="E1142" s="78" t="s">
        <v>6714</v>
      </c>
      <c r="F1142" s="79">
        <v>21.67</v>
      </c>
    </row>
    <row r="1143" spans="2:6">
      <c r="B1143" s="76" t="s">
        <v>10347</v>
      </c>
      <c r="C1143" s="76" t="s">
        <v>12986</v>
      </c>
      <c r="D1143" s="77" t="s">
        <v>7519</v>
      </c>
      <c r="E1143" s="78" t="s">
        <v>6714</v>
      </c>
      <c r="F1143" s="79">
        <v>29.42</v>
      </c>
    </row>
    <row r="1144" spans="2:6">
      <c r="B1144" s="76" t="s">
        <v>10348</v>
      </c>
      <c r="C1144" s="76" t="s">
        <v>12987</v>
      </c>
      <c r="D1144" s="77" t="s">
        <v>7520</v>
      </c>
      <c r="E1144" s="78" t="s">
        <v>6714</v>
      </c>
      <c r="F1144" s="79">
        <v>29.42</v>
      </c>
    </row>
    <row r="1145" spans="2:6">
      <c r="B1145" s="76" t="s">
        <v>10349</v>
      </c>
      <c r="C1145" s="76" t="s">
        <v>12988</v>
      </c>
      <c r="D1145" s="77" t="s">
        <v>7521</v>
      </c>
      <c r="E1145" s="78" t="s">
        <v>6714</v>
      </c>
      <c r="F1145" s="79">
        <v>267.01</v>
      </c>
    </row>
    <row r="1146" spans="2:6">
      <c r="B1146" s="76" t="s">
        <v>10350</v>
      </c>
      <c r="C1146" s="76" t="s">
        <v>12989</v>
      </c>
      <c r="D1146" s="77" t="s">
        <v>7522</v>
      </c>
      <c r="E1146" s="78" t="s">
        <v>6714</v>
      </c>
      <c r="F1146" s="79">
        <v>74.47</v>
      </c>
    </row>
    <row r="1147" spans="2:6">
      <c r="B1147" s="76" t="s">
        <v>10351</v>
      </c>
      <c r="C1147" s="76" t="s">
        <v>12990</v>
      </c>
      <c r="D1147" s="77" t="s">
        <v>7523</v>
      </c>
      <c r="E1147" s="78" t="s">
        <v>6714</v>
      </c>
      <c r="F1147" s="79">
        <v>95.45</v>
      </c>
    </row>
    <row r="1148" spans="2:6">
      <c r="B1148" s="76" t="s">
        <v>10352</v>
      </c>
      <c r="C1148" s="76" t="s">
        <v>12991</v>
      </c>
      <c r="D1148" s="77" t="s">
        <v>7524</v>
      </c>
      <c r="E1148" s="78" t="s">
        <v>6714</v>
      </c>
      <c r="F1148" s="79">
        <v>267.01</v>
      </c>
    </row>
    <row r="1149" spans="2:6">
      <c r="B1149" s="76" t="s">
        <v>10353</v>
      </c>
      <c r="C1149" s="76" t="s">
        <v>12992</v>
      </c>
      <c r="D1149" s="77" t="s">
        <v>7525</v>
      </c>
      <c r="E1149" s="78" t="s">
        <v>6714</v>
      </c>
      <c r="F1149" s="79">
        <v>267.01</v>
      </c>
    </row>
    <row r="1150" spans="2:6">
      <c r="B1150" s="76" t="s">
        <v>10354</v>
      </c>
      <c r="C1150" s="76" t="s">
        <v>12993</v>
      </c>
      <c r="D1150" s="77" t="s">
        <v>7526</v>
      </c>
      <c r="E1150" s="78" t="s">
        <v>6714</v>
      </c>
      <c r="F1150" s="79">
        <v>74.47</v>
      </c>
    </row>
    <row r="1151" spans="2:6">
      <c r="B1151" s="76" t="s">
        <v>10355</v>
      </c>
      <c r="C1151" s="76" t="s">
        <v>12994</v>
      </c>
      <c r="D1151" s="77" t="s">
        <v>7527</v>
      </c>
      <c r="E1151" s="78" t="s">
        <v>6714</v>
      </c>
      <c r="F1151" s="79">
        <v>267.01</v>
      </c>
    </row>
    <row r="1152" spans="2:6">
      <c r="B1152" s="76" t="s">
        <v>10356</v>
      </c>
      <c r="C1152" s="76" t="s">
        <v>12995</v>
      </c>
      <c r="D1152" s="77" t="s">
        <v>7528</v>
      </c>
      <c r="E1152" s="78" t="s">
        <v>6714</v>
      </c>
      <c r="F1152" s="79">
        <v>74.47</v>
      </c>
    </row>
    <row r="1153" spans="2:6">
      <c r="B1153" s="76" t="s">
        <v>10357</v>
      </c>
      <c r="C1153" s="76" t="s">
        <v>12996</v>
      </c>
      <c r="D1153" s="77" t="s">
        <v>7529</v>
      </c>
      <c r="E1153" s="78" t="s">
        <v>6714</v>
      </c>
      <c r="F1153" s="79">
        <v>282.18</v>
      </c>
    </row>
    <row r="1154" spans="2:6">
      <c r="B1154" s="76" t="s">
        <v>10358</v>
      </c>
      <c r="C1154" s="76" t="s">
        <v>12997</v>
      </c>
      <c r="D1154" s="77" t="s">
        <v>7530</v>
      </c>
      <c r="E1154" s="78" t="s">
        <v>6714</v>
      </c>
      <c r="F1154" s="79">
        <v>74.47</v>
      </c>
    </row>
    <row r="1155" spans="2:6">
      <c r="B1155" s="76" t="s">
        <v>10359</v>
      </c>
      <c r="C1155" s="76" t="s">
        <v>12998</v>
      </c>
      <c r="D1155" s="77" t="s">
        <v>7531</v>
      </c>
      <c r="E1155" s="78" t="s">
        <v>6714</v>
      </c>
      <c r="F1155" s="79">
        <v>74.47</v>
      </c>
    </row>
    <row r="1156" spans="2:6">
      <c r="B1156" s="76" t="s">
        <v>10360</v>
      </c>
      <c r="C1156" s="76" t="s">
        <v>12999</v>
      </c>
      <c r="D1156" s="77" t="s">
        <v>7532</v>
      </c>
      <c r="E1156" s="78" t="s">
        <v>6714</v>
      </c>
      <c r="F1156" s="79">
        <v>74.47</v>
      </c>
    </row>
    <row r="1157" spans="2:6">
      <c r="B1157" s="76" t="s">
        <v>10361</v>
      </c>
      <c r="C1157" s="76" t="s">
        <v>13000</v>
      </c>
      <c r="D1157" s="77" t="s">
        <v>7533</v>
      </c>
      <c r="E1157" s="78" t="s">
        <v>6714</v>
      </c>
      <c r="F1157" s="79">
        <v>74.47</v>
      </c>
    </row>
    <row r="1158" spans="2:6">
      <c r="B1158" s="76" t="s">
        <v>10362</v>
      </c>
      <c r="C1158" s="76" t="s">
        <v>13001</v>
      </c>
      <c r="D1158" s="77" t="s">
        <v>7534</v>
      </c>
      <c r="E1158" s="78" t="s">
        <v>6714</v>
      </c>
      <c r="F1158" s="79">
        <v>74.47</v>
      </c>
    </row>
    <row r="1159" spans="2:6">
      <c r="B1159" s="76" t="s">
        <v>10363</v>
      </c>
      <c r="C1159" s="76" t="s">
        <v>13002</v>
      </c>
      <c r="D1159" s="77" t="s">
        <v>7535</v>
      </c>
      <c r="E1159" s="78" t="s">
        <v>6714</v>
      </c>
      <c r="F1159" s="79">
        <v>95.45</v>
      </c>
    </row>
    <row r="1160" spans="2:6">
      <c r="B1160" s="76" t="s">
        <v>10364</v>
      </c>
      <c r="C1160" s="76" t="s">
        <v>13003</v>
      </c>
      <c r="D1160" s="77" t="s">
        <v>7536</v>
      </c>
      <c r="E1160" s="78" t="s">
        <v>6714</v>
      </c>
      <c r="F1160" s="79">
        <v>95.45</v>
      </c>
    </row>
    <row r="1161" spans="2:6">
      <c r="B1161" s="76" t="s">
        <v>10365</v>
      </c>
      <c r="C1161" s="76" t="s">
        <v>13004</v>
      </c>
      <c r="D1161" s="77" t="s">
        <v>7537</v>
      </c>
      <c r="E1161" s="78" t="s">
        <v>6714</v>
      </c>
      <c r="F1161" s="79">
        <v>95.45</v>
      </c>
    </row>
    <row r="1162" spans="2:6">
      <c r="B1162" s="76" t="s">
        <v>10366</v>
      </c>
      <c r="C1162" s="76" t="s">
        <v>13005</v>
      </c>
      <c r="D1162" s="77" t="s">
        <v>7538</v>
      </c>
      <c r="E1162" s="78" t="s">
        <v>6714</v>
      </c>
      <c r="F1162" s="79">
        <v>73.319999999999993</v>
      </c>
    </row>
    <row r="1163" spans="2:6">
      <c r="B1163" s="76" t="s">
        <v>10367</v>
      </c>
      <c r="C1163" s="76" t="s">
        <v>13006</v>
      </c>
      <c r="D1163" s="77" t="s">
        <v>7539</v>
      </c>
      <c r="E1163" s="78" t="s">
        <v>6714</v>
      </c>
      <c r="F1163" s="79">
        <v>86.78</v>
      </c>
    </row>
    <row r="1164" spans="2:6">
      <c r="B1164" s="76" t="s">
        <v>10368</v>
      </c>
      <c r="C1164" s="76" t="s">
        <v>13007</v>
      </c>
      <c r="D1164" s="77" t="s">
        <v>7540</v>
      </c>
      <c r="E1164" s="78" t="s">
        <v>6714</v>
      </c>
      <c r="F1164" s="79">
        <v>73.319999999999993</v>
      </c>
    </row>
    <row r="1165" spans="2:6">
      <c r="B1165" s="76" t="s">
        <v>10369</v>
      </c>
      <c r="C1165" s="76" t="s">
        <v>13008</v>
      </c>
      <c r="D1165" s="77" t="s">
        <v>7541</v>
      </c>
      <c r="E1165" s="78" t="s">
        <v>6714</v>
      </c>
      <c r="F1165" s="79">
        <v>73.319999999999993</v>
      </c>
    </row>
    <row r="1166" spans="2:6">
      <c r="B1166" s="76" t="s">
        <v>10370</v>
      </c>
      <c r="C1166" s="76" t="s">
        <v>13009</v>
      </c>
      <c r="D1166" s="77" t="s">
        <v>7542</v>
      </c>
      <c r="E1166" s="78" t="s">
        <v>6714</v>
      </c>
      <c r="F1166" s="79">
        <v>73.319999999999993</v>
      </c>
    </row>
    <row r="1167" spans="2:6">
      <c r="B1167" s="76" t="s">
        <v>10371</v>
      </c>
      <c r="C1167" s="76" t="s">
        <v>13010</v>
      </c>
      <c r="D1167" s="77" t="s">
        <v>7543</v>
      </c>
      <c r="E1167" s="78" t="s">
        <v>6714</v>
      </c>
      <c r="F1167" s="79">
        <v>73.319999999999993</v>
      </c>
    </row>
    <row r="1168" spans="2:6">
      <c r="B1168" s="76" t="s">
        <v>10372</v>
      </c>
      <c r="C1168" s="76" t="s">
        <v>13011</v>
      </c>
      <c r="D1168" s="77" t="s">
        <v>7544</v>
      </c>
      <c r="E1168" s="78" t="s">
        <v>6714</v>
      </c>
      <c r="F1168" s="79">
        <v>73.319999999999993</v>
      </c>
    </row>
    <row r="1169" spans="2:6">
      <c r="B1169" s="76" t="s">
        <v>10373</v>
      </c>
      <c r="C1169" s="76" t="s">
        <v>13012</v>
      </c>
      <c r="D1169" s="77" t="s">
        <v>7545</v>
      </c>
      <c r="E1169" s="78" t="s">
        <v>6714</v>
      </c>
      <c r="F1169" s="79">
        <v>73.319999999999993</v>
      </c>
    </row>
    <row r="1170" spans="2:6">
      <c r="B1170" s="76" t="s">
        <v>10374</v>
      </c>
      <c r="C1170" s="76" t="s">
        <v>13013</v>
      </c>
      <c r="D1170" s="77" t="s">
        <v>7546</v>
      </c>
      <c r="E1170" s="78" t="s">
        <v>6714</v>
      </c>
      <c r="F1170" s="79">
        <v>86.78</v>
      </c>
    </row>
    <row r="1171" spans="2:6">
      <c r="B1171" s="76" t="s">
        <v>10375</v>
      </c>
      <c r="C1171" s="76" t="s">
        <v>13014</v>
      </c>
      <c r="D1171" s="77" t="s">
        <v>7547</v>
      </c>
      <c r="E1171" s="78" t="s">
        <v>6714</v>
      </c>
      <c r="F1171" s="79">
        <v>86.78</v>
      </c>
    </row>
    <row r="1172" spans="2:6">
      <c r="B1172" s="76" t="s">
        <v>10376</v>
      </c>
      <c r="C1172" s="76" t="s">
        <v>13015</v>
      </c>
      <c r="D1172" s="77" t="s">
        <v>7548</v>
      </c>
      <c r="E1172" s="78" t="s">
        <v>6714</v>
      </c>
      <c r="F1172" s="79">
        <v>86.78</v>
      </c>
    </row>
    <row r="1173" spans="2:6">
      <c r="B1173" s="76" t="s">
        <v>10377</v>
      </c>
      <c r="C1173" s="76" t="s">
        <v>13016</v>
      </c>
      <c r="D1173" s="77" t="s">
        <v>7549</v>
      </c>
      <c r="E1173" s="78" t="s">
        <v>6714</v>
      </c>
      <c r="F1173" s="79">
        <v>86.78</v>
      </c>
    </row>
    <row r="1174" spans="2:6">
      <c r="B1174" s="76" t="s">
        <v>10378</v>
      </c>
      <c r="C1174" s="76" t="s">
        <v>13017</v>
      </c>
      <c r="D1174" s="77" t="s">
        <v>7550</v>
      </c>
      <c r="E1174" s="78" t="s">
        <v>6581</v>
      </c>
      <c r="F1174" s="79">
        <v>41.07</v>
      </c>
    </row>
    <row r="1175" spans="2:6">
      <c r="B1175" s="76" t="s">
        <v>10379</v>
      </c>
      <c r="C1175" s="76" t="s">
        <v>13018</v>
      </c>
      <c r="D1175" s="77" t="s">
        <v>7551</v>
      </c>
      <c r="E1175" s="78" t="s">
        <v>6581</v>
      </c>
      <c r="F1175" s="79">
        <v>39.72</v>
      </c>
    </row>
    <row r="1176" spans="2:6">
      <c r="B1176" s="76" t="s">
        <v>10380</v>
      </c>
      <c r="C1176" s="76" t="s">
        <v>13019</v>
      </c>
      <c r="D1176" s="77" t="s">
        <v>7552</v>
      </c>
      <c r="E1176" s="78" t="s">
        <v>6581</v>
      </c>
      <c r="F1176" s="79">
        <v>27.39</v>
      </c>
    </row>
    <row r="1177" spans="2:6" ht="27">
      <c r="B1177" s="76" t="s">
        <v>10381</v>
      </c>
      <c r="C1177" s="76" t="s">
        <v>13020</v>
      </c>
      <c r="D1177" s="77" t="s">
        <v>7553</v>
      </c>
      <c r="E1177" s="78" t="s">
        <v>6581</v>
      </c>
      <c r="F1177" s="79">
        <v>54.39</v>
      </c>
    </row>
    <row r="1178" spans="2:6" ht="27">
      <c r="B1178" s="76" t="s">
        <v>10382</v>
      </c>
      <c r="C1178" s="76" t="s">
        <v>13021</v>
      </c>
      <c r="D1178" s="77" t="s">
        <v>7554</v>
      </c>
      <c r="E1178" s="78" t="s">
        <v>6581</v>
      </c>
      <c r="F1178" s="79">
        <v>113.97</v>
      </c>
    </row>
    <row r="1179" spans="2:6" ht="27">
      <c r="B1179" s="76" t="s">
        <v>10383</v>
      </c>
      <c r="C1179" s="76" t="s">
        <v>13022</v>
      </c>
      <c r="D1179" s="77" t="s">
        <v>7555</v>
      </c>
      <c r="E1179" s="78" t="s">
        <v>6581</v>
      </c>
      <c r="F1179" s="79">
        <v>100.9</v>
      </c>
    </row>
    <row r="1180" spans="2:6" ht="27">
      <c r="B1180" s="76" t="s">
        <v>10384</v>
      </c>
      <c r="C1180" s="76" t="s">
        <v>13023</v>
      </c>
      <c r="D1180" s="77" t="s">
        <v>7556</v>
      </c>
      <c r="E1180" s="78" t="s">
        <v>6581</v>
      </c>
      <c r="F1180" s="79">
        <v>131.26</v>
      </c>
    </row>
    <row r="1181" spans="2:6" ht="27">
      <c r="B1181" s="76" t="s">
        <v>10385</v>
      </c>
      <c r="C1181" s="76" t="s">
        <v>13024</v>
      </c>
      <c r="D1181" s="77" t="s">
        <v>7557</v>
      </c>
      <c r="E1181" s="78" t="s">
        <v>6581</v>
      </c>
      <c r="F1181" s="79">
        <v>121.46</v>
      </c>
    </row>
    <row r="1182" spans="2:6" ht="27">
      <c r="B1182" s="76" t="s">
        <v>10386</v>
      </c>
      <c r="C1182" s="76" t="s">
        <v>13025</v>
      </c>
      <c r="D1182" s="77" t="s">
        <v>7558</v>
      </c>
      <c r="E1182" s="78" t="s">
        <v>6581</v>
      </c>
      <c r="F1182" s="79">
        <v>180.31</v>
      </c>
    </row>
    <row r="1183" spans="2:6" ht="27">
      <c r="B1183" s="76" t="s">
        <v>10387</v>
      </c>
      <c r="C1183" s="76" t="s">
        <v>13026</v>
      </c>
      <c r="D1183" s="77" t="s">
        <v>7559</v>
      </c>
      <c r="E1183" s="78" t="s">
        <v>6581</v>
      </c>
      <c r="F1183" s="79">
        <v>159.41</v>
      </c>
    </row>
    <row r="1184" spans="2:6" ht="27">
      <c r="B1184" s="76" t="s">
        <v>10388</v>
      </c>
      <c r="C1184" s="76" t="s">
        <v>13027</v>
      </c>
      <c r="D1184" s="77" t="s">
        <v>7560</v>
      </c>
      <c r="E1184" s="78" t="s">
        <v>6581</v>
      </c>
      <c r="F1184" s="79">
        <v>225.57</v>
      </c>
    </row>
    <row r="1185" spans="2:6" ht="27">
      <c r="B1185" s="76" t="s">
        <v>10389</v>
      </c>
      <c r="C1185" s="76" t="s">
        <v>13028</v>
      </c>
      <c r="D1185" s="77" t="s">
        <v>7561</v>
      </c>
      <c r="E1185" s="78" t="s">
        <v>6581</v>
      </c>
      <c r="F1185" s="79">
        <v>55.29</v>
      </c>
    </row>
    <row r="1186" spans="2:6" ht="27">
      <c r="B1186" s="76" t="s">
        <v>10390</v>
      </c>
      <c r="C1186" s="76" t="s">
        <v>13029</v>
      </c>
      <c r="D1186" s="77" t="s">
        <v>7562</v>
      </c>
      <c r="E1186" s="78" t="s">
        <v>6581</v>
      </c>
      <c r="F1186" s="79">
        <v>119.64</v>
      </c>
    </row>
    <row r="1187" spans="2:6" ht="27">
      <c r="B1187" s="76" t="s">
        <v>10391</v>
      </c>
      <c r="C1187" s="76" t="s">
        <v>13030</v>
      </c>
      <c r="D1187" s="77" t="s">
        <v>7563</v>
      </c>
      <c r="E1187" s="78" t="s">
        <v>6581</v>
      </c>
      <c r="F1187" s="79">
        <v>97.82</v>
      </c>
    </row>
    <row r="1188" spans="2:6" ht="27">
      <c r="B1188" s="76" t="s">
        <v>10392</v>
      </c>
      <c r="C1188" s="76" t="s">
        <v>13031</v>
      </c>
      <c r="D1188" s="77" t="s">
        <v>7564</v>
      </c>
      <c r="E1188" s="78" t="s">
        <v>6581</v>
      </c>
      <c r="F1188" s="79">
        <v>133.9</v>
      </c>
    </row>
    <row r="1189" spans="2:6" ht="27">
      <c r="B1189" s="76" t="s">
        <v>10393</v>
      </c>
      <c r="C1189" s="76" t="s">
        <v>13032</v>
      </c>
      <c r="D1189" s="77" t="s">
        <v>7565</v>
      </c>
      <c r="E1189" s="78" t="s">
        <v>6581</v>
      </c>
      <c r="F1189" s="79">
        <v>118.69</v>
      </c>
    </row>
    <row r="1190" spans="2:6" ht="27">
      <c r="B1190" s="76" t="s">
        <v>10394</v>
      </c>
      <c r="C1190" s="76" t="s">
        <v>13033</v>
      </c>
      <c r="D1190" s="77" t="s">
        <v>7566</v>
      </c>
      <c r="E1190" s="78" t="s">
        <v>6581</v>
      </c>
      <c r="F1190" s="79">
        <v>180.32</v>
      </c>
    </row>
    <row r="1191" spans="2:6" ht="27">
      <c r="B1191" s="76" t="s">
        <v>10395</v>
      </c>
      <c r="C1191" s="76" t="s">
        <v>13034</v>
      </c>
      <c r="D1191" s="77" t="s">
        <v>7567</v>
      </c>
      <c r="E1191" s="78" t="s">
        <v>6581</v>
      </c>
      <c r="F1191" s="79">
        <v>161.11000000000001</v>
      </c>
    </row>
    <row r="1192" spans="2:6" ht="27">
      <c r="B1192" s="76" t="s">
        <v>10396</v>
      </c>
      <c r="C1192" s="76" t="s">
        <v>13035</v>
      </c>
      <c r="D1192" s="77" t="s">
        <v>7568</v>
      </c>
      <c r="E1192" s="78" t="s">
        <v>6581</v>
      </c>
      <c r="F1192" s="79">
        <v>259.24</v>
      </c>
    </row>
    <row r="1193" spans="2:6" ht="27">
      <c r="B1193" s="76" t="s">
        <v>10397</v>
      </c>
      <c r="C1193" s="76" t="s">
        <v>13036</v>
      </c>
      <c r="D1193" s="77" t="s">
        <v>7569</v>
      </c>
      <c r="E1193" s="78" t="s">
        <v>6714</v>
      </c>
      <c r="F1193" s="79">
        <v>521.49</v>
      </c>
    </row>
    <row r="1194" spans="2:6" ht="27">
      <c r="B1194" s="76" t="s">
        <v>10398</v>
      </c>
      <c r="C1194" s="76" t="s">
        <v>13037</v>
      </c>
      <c r="D1194" s="77" t="s">
        <v>7570</v>
      </c>
      <c r="E1194" s="78" t="s">
        <v>6714</v>
      </c>
      <c r="F1194" s="79">
        <v>921.24</v>
      </c>
    </row>
    <row r="1195" spans="2:6" ht="27">
      <c r="B1195" s="76" t="s">
        <v>10399</v>
      </c>
      <c r="C1195" s="76" t="s">
        <v>13038</v>
      </c>
      <c r="D1195" s="77" t="s">
        <v>7571</v>
      </c>
      <c r="E1195" s="78" t="s">
        <v>6714</v>
      </c>
      <c r="F1195" s="79">
        <v>1143.01</v>
      </c>
    </row>
    <row r="1196" spans="2:6" ht="27">
      <c r="B1196" s="76" t="s">
        <v>10400</v>
      </c>
      <c r="C1196" s="76" t="s">
        <v>13039</v>
      </c>
      <c r="D1196" s="77" t="s">
        <v>7572</v>
      </c>
      <c r="E1196" s="78" t="s">
        <v>6714</v>
      </c>
      <c r="F1196" s="79">
        <v>1205.97</v>
      </c>
    </row>
    <row r="1197" spans="2:6" ht="27">
      <c r="B1197" s="76" t="s">
        <v>10401</v>
      </c>
      <c r="C1197" s="76" t="s">
        <v>13040</v>
      </c>
      <c r="D1197" s="77" t="s">
        <v>7573</v>
      </c>
      <c r="E1197" s="78" t="s">
        <v>6714</v>
      </c>
      <c r="F1197" s="79">
        <v>536.86</v>
      </c>
    </row>
    <row r="1198" spans="2:6" ht="27">
      <c r="B1198" s="76" t="s">
        <v>10402</v>
      </c>
      <c r="C1198" s="76" t="s">
        <v>13041</v>
      </c>
      <c r="D1198" s="77" t="s">
        <v>7574</v>
      </c>
      <c r="E1198" s="78" t="s">
        <v>6714</v>
      </c>
      <c r="F1198" s="79">
        <v>553.35</v>
      </c>
    </row>
    <row r="1199" spans="2:6" ht="27">
      <c r="B1199" s="76" t="s">
        <v>10403</v>
      </c>
      <c r="C1199" s="76" t="s">
        <v>13042</v>
      </c>
      <c r="D1199" s="77" t="s">
        <v>7575</v>
      </c>
      <c r="E1199" s="78" t="s">
        <v>26</v>
      </c>
      <c r="F1199" s="79">
        <v>348.27</v>
      </c>
    </row>
    <row r="1200" spans="2:6">
      <c r="B1200" s="76" t="s">
        <v>10404</v>
      </c>
      <c r="C1200" s="76" t="s">
        <v>13043</v>
      </c>
      <c r="D1200" s="77" t="s">
        <v>7576</v>
      </c>
      <c r="E1200" s="78" t="s">
        <v>6581</v>
      </c>
      <c r="F1200" s="79">
        <v>2.3199999999999998</v>
      </c>
    </row>
    <row r="1201" spans="2:6">
      <c r="B1201" s="76" t="s">
        <v>10405</v>
      </c>
      <c r="C1201" s="76" t="s">
        <v>13044</v>
      </c>
      <c r="D1201" s="77" t="s">
        <v>7577</v>
      </c>
      <c r="E1201" s="78" t="s">
        <v>6581</v>
      </c>
      <c r="F1201" s="79">
        <v>8.6199999999999992</v>
      </c>
    </row>
    <row r="1202" spans="2:6">
      <c r="B1202" s="76" t="s">
        <v>10406</v>
      </c>
      <c r="C1202" s="76" t="s">
        <v>13045</v>
      </c>
      <c r="D1202" s="77" t="s">
        <v>7578</v>
      </c>
      <c r="E1202" s="78" t="s">
        <v>6581</v>
      </c>
      <c r="F1202" s="79">
        <v>3.93</v>
      </c>
    </row>
    <row r="1203" spans="2:6">
      <c r="B1203" s="76" t="s">
        <v>10407</v>
      </c>
      <c r="C1203" s="76" t="s">
        <v>13046</v>
      </c>
      <c r="D1203" s="77" t="s">
        <v>7579</v>
      </c>
      <c r="E1203" s="78" t="s">
        <v>6581</v>
      </c>
      <c r="F1203" s="79">
        <v>4.59</v>
      </c>
    </row>
    <row r="1204" spans="2:6">
      <c r="B1204" s="76" t="s">
        <v>10408</v>
      </c>
      <c r="C1204" s="76" t="s">
        <v>13047</v>
      </c>
      <c r="D1204" s="77" t="s">
        <v>7580</v>
      </c>
      <c r="E1204" s="78" t="s">
        <v>6581</v>
      </c>
      <c r="F1204" s="79">
        <v>5.52</v>
      </c>
    </row>
    <row r="1205" spans="2:6">
      <c r="B1205" s="76" t="s">
        <v>10409</v>
      </c>
      <c r="C1205" s="76" t="s">
        <v>13048</v>
      </c>
      <c r="D1205" s="77" t="s">
        <v>7581</v>
      </c>
      <c r="E1205" s="78" t="s">
        <v>6581</v>
      </c>
      <c r="F1205" s="79">
        <v>6.57</v>
      </c>
    </row>
    <row r="1206" spans="2:6">
      <c r="B1206" s="76" t="s">
        <v>10410</v>
      </c>
      <c r="C1206" s="76" t="s">
        <v>13049</v>
      </c>
      <c r="D1206" s="77" t="s">
        <v>7582</v>
      </c>
      <c r="E1206" s="78" t="s">
        <v>6581</v>
      </c>
      <c r="F1206" s="79">
        <v>3.1</v>
      </c>
    </row>
    <row r="1207" spans="2:6" ht="27">
      <c r="B1207" s="76" t="s">
        <v>10411</v>
      </c>
      <c r="C1207" s="76" t="s">
        <v>13050</v>
      </c>
      <c r="D1207" s="77" t="s">
        <v>7583</v>
      </c>
      <c r="E1207" s="78" t="s">
        <v>6714</v>
      </c>
      <c r="F1207" s="79">
        <v>62.94</v>
      </c>
    </row>
    <row r="1208" spans="2:6" ht="27">
      <c r="B1208" s="76" t="s">
        <v>10412</v>
      </c>
      <c r="C1208" s="76" t="s">
        <v>13051</v>
      </c>
      <c r="D1208" s="77" t="s">
        <v>7584</v>
      </c>
      <c r="E1208" s="78" t="s">
        <v>6714</v>
      </c>
      <c r="F1208" s="79">
        <v>72.16</v>
      </c>
    </row>
    <row r="1209" spans="2:6">
      <c r="B1209" s="76" t="s">
        <v>10413</v>
      </c>
      <c r="C1209" s="76" t="s">
        <v>13052</v>
      </c>
      <c r="D1209" s="77" t="s">
        <v>7585</v>
      </c>
      <c r="E1209" s="78" t="s">
        <v>6714</v>
      </c>
      <c r="F1209" s="79">
        <v>19.190000000000001</v>
      </c>
    </row>
    <row r="1210" spans="2:6">
      <c r="B1210" s="76" t="s">
        <v>10414</v>
      </c>
      <c r="C1210" s="76" t="s">
        <v>13053</v>
      </c>
      <c r="D1210" s="77" t="s">
        <v>7586</v>
      </c>
      <c r="E1210" s="78" t="s">
        <v>6714</v>
      </c>
      <c r="F1210" s="79">
        <v>28.41</v>
      </c>
    </row>
    <row r="1211" spans="2:6">
      <c r="B1211" s="76" t="s">
        <v>10415</v>
      </c>
      <c r="C1211" s="76" t="s">
        <v>13054</v>
      </c>
      <c r="D1211" s="77" t="s">
        <v>7587</v>
      </c>
      <c r="E1211" s="78" t="s">
        <v>6714</v>
      </c>
      <c r="F1211" s="79">
        <v>34.130000000000003</v>
      </c>
    </row>
    <row r="1212" spans="2:6">
      <c r="B1212" s="76" t="s">
        <v>10416</v>
      </c>
      <c r="C1212" s="76" t="s">
        <v>13055</v>
      </c>
      <c r="D1212" s="77" t="s">
        <v>7588</v>
      </c>
      <c r="E1212" s="78" t="s">
        <v>6714</v>
      </c>
      <c r="F1212" s="79">
        <v>20.059999999999999</v>
      </c>
    </row>
    <row r="1213" spans="2:6">
      <c r="B1213" s="76" t="s">
        <v>10417</v>
      </c>
      <c r="C1213" s="76" t="s">
        <v>13056</v>
      </c>
      <c r="D1213" s="77" t="s">
        <v>7589</v>
      </c>
      <c r="E1213" s="78" t="s">
        <v>6714</v>
      </c>
      <c r="F1213" s="79">
        <v>43.21</v>
      </c>
    </row>
    <row r="1214" spans="2:6">
      <c r="B1214" s="76" t="s">
        <v>10418</v>
      </c>
      <c r="C1214" s="76" t="s">
        <v>13057</v>
      </c>
      <c r="D1214" s="77" t="s">
        <v>7590</v>
      </c>
      <c r="E1214" s="78" t="s">
        <v>6714</v>
      </c>
      <c r="F1214" s="79">
        <v>29.14</v>
      </c>
    </row>
    <row r="1215" spans="2:6">
      <c r="B1215" s="76" t="s">
        <v>10419</v>
      </c>
      <c r="C1215" s="76" t="s">
        <v>13058</v>
      </c>
      <c r="D1215" s="77" t="s">
        <v>7591</v>
      </c>
      <c r="E1215" s="78" t="s">
        <v>6714</v>
      </c>
      <c r="F1215" s="79">
        <v>36.22</v>
      </c>
    </row>
    <row r="1216" spans="2:6">
      <c r="B1216" s="76" t="s">
        <v>10420</v>
      </c>
      <c r="C1216" s="76" t="s">
        <v>13059</v>
      </c>
      <c r="D1216" s="77" t="s">
        <v>7592</v>
      </c>
      <c r="E1216" s="78" t="s">
        <v>6714</v>
      </c>
      <c r="F1216" s="79">
        <v>27.27</v>
      </c>
    </row>
    <row r="1217" spans="2:6">
      <c r="B1217" s="76" t="s">
        <v>10421</v>
      </c>
      <c r="C1217" s="76" t="s">
        <v>13060</v>
      </c>
      <c r="D1217" s="77" t="s">
        <v>7593</v>
      </c>
      <c r="E1217" s="78" t="s">
        <v>6714</v>
      </c>
      <c r="F1217" s="79">
        <v>38.44</v>
      </c>
    </row>
    <row r="1218" spans="2:6">
      <c r="B1218" s="71" t="s">
        <v>10422</v>
      </c>
      <c r="C1218" s="72" t="s">
        <v>13061</v>
      </c>
      <c r="D1218" s="73" t="s">
        <v>7594</v>
      </c>
      <c r="E1218" s="74" t="s">
        <v>6714</v>
      </c>
      <c r="F1218" s="79">
        <v>24.07</v>
      </c>
    </row>
    <row r="1219" spans="2:6">
      <c r="B1219" s="76" t="s">
        <v>10423</v>
      </c>
      <c r="C1219" s="76" t="s">
        <v>13062</v>
      </c>
      <c r="D1219" s="77" t="s">
        <v>7595</v>
      </c>
      <c r="E1219" s="78" t="s">
        <v>6714</v>
      </c>
      <c r="F1219" s="79">
        <v>30.94</v>
      </c>
    </row>
    <row r="1220" spans="2:6">
      <c r="B1220" s="76" t="s">
        <v>10424</v>
      </c>
      <c r="C1220" s="76" t="s">
        <v>13063</v>
      </c>
      <c r="D1220" s="77" t="s">
        <v>7596</v>
      </c>
      <c r="E1220" s="78" t="s">
        <v>6714</v>
      </c>
      <c r="F1220" s="79">
        <v>34.97</v>
      </c>
    </row>
    <row r="1221" spans="2:6">
      <c r="B1221" s="76" t="s">
        <v>10425</v>
      </c>
      <c r="C1221" s="76" t="s">
        <v>13064</v>
      </c>
      <c r="D1221" s="77" t="s">
        <v>7597</v>
      </c>
      <c r="E1221" s="78" t="s">
        <v>6714</v>
      </c>
      <c r="F1221" s="79">
        <v>13.43</v>
      </c>
    </row>
    <row r="1222" spans="2:6">
      <c r="B1222" s="76" t="s">
        <v>10426</v>
      </c>
      <c r="C1222" s="76" t="s">
        <v>13065</v>
      </c>
      <c r="D1222" s="77" t="s">
        <v>7598</v>
      </c>
      <c r="E1222" s="78" t="s">
        <v>6714</v>
      </c>
      <c r="F1222" s="79">
        <v>12.58</v>
      </c>
    </row>
    <row r="1223" spans="2:6">
      <c r="B1223" s="76" t="s">
        <v>10427</v>
      </c>
      <c r="C1223" s="76" t="s">
        <v>13066</v>
      </c>
      <c r="D1223" s="77" t="s">
        <v>7599</v>
      </c>
      <c r="E1223" s="78" t="s">
        <v>6714</v>
      </c>
      <c r="F1223" s="79">
        <v>9.35</v>
      </c>
    </row>
    <row r="1224" spans="2:6">
      <c r="B1224" s="76" t="s">
        <v>10428</v>
      </c>
      <c r="C1224" s="76" t="s">
        <v>13067</v>
      </c>
      <c r="D1224" s="77" t="s">
        <v>7600</v>
      </c>
      <c r="E1224" s="78" t="s">
        <v>6714</v>
      </c>
      <c r="F1224" s="79">
        <v>5.73</v>
      </c>
    </row>
    <row r="1225" spans="2:6">
      <c r="B1225" s="76" t="s">
        <v>10429</v>
      </c>
      <c r="C1225" s="76" t="s">
        <v>13068</v>
      </c>
      <c r="D1225" s="77" t="s">
        <v>7601</v>
      </c>
      <c r="E1225" s="78" t="s">
        <v>6714</v>
      </c>
      <c r="F1225" s="79">
        <v>7.71</v>
      </c>
    </row>
    <row r="1226" spans="2:6">
      <c r="B1226" s="76" t="s">
        <v>10430</v>
      </c>
      <c r="C1226" s="76" t="s">
        <v>13069</v>
      </c>
      <c r="D1226" s="77" t="s">
        <v>7602</v>
      </c>
      <c r="E1226" s="78" t="s">
        <v>6714</v>
      </c>
      <c r="F1226" s="79">
        <v>20.91</v>
      </c>
    </row>
    <row r="1227" spans="2:6">
      <c r="B1227" s="76" t="s">
        <v>10431</v>
      </c>
      <c r="C1227" s="76" t="s">
        <v>13070</v>
      </c>
      <c r="D1227" s="77" t="s">
        <v>7603</v>
      </c>
      <c r="E1227" s="78" t="s">
        <v>6714</v>
      </c>
      <c r="F1227" s="79">
        <v>18.79</v>
      </c>
    </row>
    <row r="1228" spans="2:6">
      <c r="B1228" s="76" t="s">
        <v>10432</v>
      </c>
      <c r="C1228" s="76" t="s">
        <v>13071</v>
      </c>
      <c r="D1228" s="77" t="s">
        <v>7604</v>
      </c>
      <c r="E1228" s="78" t="s">
        <v>6714</v>
      </c>
      <c r="F1228" s="79">
        <v>10.5</v>
      </c>
    </row>
    <row r="1229" spans="2:6">
      <c r="B1229" s="76" t="s">
        <v>10433</v>
      </c>
      <c r="C1229" s="76" t="s">
        <v>13072</v>
      </c>
      <c r="D1229" s="77" t="s">
        <v>7605</v>
      </c>
      <c r="E1229" s="78" t="s">
        <v>6714</v>
      </c>
      <c r="F1229" s="79">
        <v>10.58</v>
      </c>
    </row>
    <row r="1230" spans="2:6">
      <c r="B1230" s="76" t="s">
        <v>10434</v>
      </c>
      <c r="C1230" s="76" t="s">
        <v>13073</v>
      </c>
      <c r="D1230" s="77" t="s">
        <v>7606</v>
      </c>
      <c r="E1230" s="78" t="s">
        <v>6714</v>
      </c>
      <c r="F1230" s="79">
        <v>10.87</v>
      </c>
    </row>
    <row r="1231" spans="2:6">
      <c r="B1231" s="76" t="s">
        <v>10435</v>
      </c>
      <c r="C1231" s="76" t="s">
        <v>13074</v>
      </c>
      <c r="D1231" s="77" t="s">
        <v>7607</v>
      </c>
      <c r="E1231" s="78" t="s">
        <v>6714</v>
      </c>
      <c r="F1231" s="79">
        <v>12.52</v>
      </c>
    </row>
    <row r="1232" spans="2:6">
      <c r="B1232" s="76" t="s">
        <v>10436</v>
      </c>
      <c r="C1232" s="76" t="s">
        <v>13075</v>
      </c>
      <c r="D1232" s="77" t="s">
        <v>7608</v>
      </c>
      <c r="E1232" s="78" t="s">
        <v>6714</v>
      </c>
      <c r="F1232" s="79">
        <v>12.8</v>
      </c>
    </row>
    <row r="1233" spans="2:6">
      <c r="B1233" s="76" t="s">
        <v>10437</v>
      </c>
      <c r="C1233" s="76" t="s">
        <v>13076</v>
      </c>
      <c r="D1233" s="77" t="s">
        <v>7609</v>
      </c>
      <c r="E1233" s="78" t="s">
        <v>6714</v>
      </c>
      <c r="F1233" s="79">
        <v>9.91</v>
      </c>
    </row>
    <row r="1234" spans="2:6">
      <c r="B1234" s="76" t="s">
        <v>10438</v>
      </c>
      <c r="C1234" s="76" t="s">
        <v>13077</v>
      </c>
      <c r="D1234" s="77" t="s">
        <v>7610</v>
      </c>
      <c r="E1234" s="78" t="s">
        <v>6714</v>
      </c>
      <c r="F1234" s="79">
        <v>10.039999999999999</v>
      </c>
    </row>
    <row r="1235" spans="2:6">
      <c r="B1235" s="76" t="s">
        <v>10439</v>
      </c>
      <c r="C1235" s="76" t="s">
        <v>13078</v>
      </c>
      <c r="D1235" s="77" t="s">
        <v>7611</v>
      </c>
      <c r="E1235" s="78" t="s">
        <v>6714</v>
      </c>
      <c r="F1235" s="79">
        <v>10.039999999999999</v>
      </c>
    </row>
    <row r="1236" spans="2:6">
      <c r="B1236" s="76" t="s">
        <v>10440</v>
      </c>
      <c r="C1236" s="76" t="s">
        <v>13079</v>
      </c>
      <c r="D1236" s="77" t="s">
        <v>7612</v>
      </c>
      <c r="E1236" s="78" t="s">
        <v>6714</v>
      </c>
      <c r="F1236" s="79">
        <v>10.24</v>
      </c>
    </row>
    <row r="1237" spans="2:6">
      <c r="B1237" s="76" t="s">
        <v>10441</v>
      </c>
      <c r="C1237" s="76" t="s">
        <v>13080</v>
      </c>
      <c r="D1237" s="77" t="s">
        <v>7613</v>
      </c>
      <c r="E1237" s="78" t="s">
        <v>6714</v>
      </c>
      <c r="F1237" s="79">
        <v>21.72</v>
      </c>
    </row>
    <row r="1238" spans="2:6" ht="27">
      <c r="B1238" s="76" t="s">
        <v>22771</v>
      </c>
      <c r="C1238" s="76" t="s">
        <v>6709</v>
      </c>
      <c r="D1238" s="77" t="s">
        <v>22772</v>
      </c>
      <c r="E1238" s="78" t="s">
        <v>6341</v>
      </c>
      <c r="F1238" s="79">
        <v>16.559999999999999</v>
      </c>
    </row>
    <row r="1239" spans="2:6" ht="27">
      <c r="B1239" s="76" t="s">
        <v>22773</v>
      </c>
      <c r="C1239" s="76" t="s">
        <v>6709</v>
      </c>
      <c r="D1239" s="77" t="s">
        <v>22774</v>
      </c>
      <c r="E1239" s="78" t="s">
        <v>6341</v>
      </c>
      <c r="F1239" s="79">
        <v>29.88</v>
      </c>
    </row>
    <row r="1240" spans="2:6" ht="27">
      <c r="B1240" s="76" t="s">
        <v>22775</v>
      </c>
      <c r="C1240" s="76" t="s">
        <v>6709</v>
      </c>
      <c r="D1240" s="77" t="s">
        <v>22776</v>
      </c>
      <c r="E1240" s="78" t="s">
        <v>6341</v>
      </c>
      <c r="F1240" s="79">
        <v>11.78</v>
      </c>
    </row>
    <row r="1241" spans="2:6" ht="27">
      <c r="B1241" s="76" t="s">
        <v>22777</v>
      </c>
      <c r="C1241" s="76" t="s">
        <v>6709</v>
      </c>
      <c r="D1241" s="77" t="s">
        <v>22778</v>
      </c>
      <c r="E1241" s="78" t="s">
        <v>6341</v>
      </c>
      <c r="F1241" s="79">
        <v>38.25</v>
      </c>
    </row>
    <row r="1242" spans="2:6" ht="27">
      <c r="B1242" s="76" t="s">
        <v>22779</v>
      </c>
      <c r="C1242" s="76" t="s">
        <v>6709</v>
      </c>
      <c r="D1242" s="77" t="s">
        <v>22780</v>
      </c>
      <c r="E1242" s="78" t="s">
        <v>6341</v>
      </c>
      <c r="F1242" s="79">
        <v>64.239999999999995</v>
      </c>
    </row>
    <row r="1243" spans="2:6" ht="27">
      <c r="B1243" s="76" t="s">
        <v>22781</v>
      </c>
      <c r="C1243" s="76" t="s">
        <v>6709</v>
      </c>
      <c r="D1243" s="77" t="s">
        <v>22782</v>
      </c>
      <c r="E1243" s="78" t="s">
        <v>6341</v>
      </c>
      <c r="F1243" s="79">
        <v>25.85</v>
      </c>
    </row>
    <row r="1244" spans="2:6" ht="27">
      <c r="B1244" s="76" t="s">
        <v>22783</v>
      </c>
      <c r="C1244" s="76" t="s">
        <v>6709</v>
      </c>
      <c r="D1244" s="77" t="s">
        <v>22784</v>
      </c>
      <c r="E1244" s="78" t="s">
        <v>6341</v>
      </c>
      <c r="F1244" s="79">
        <v>56.19</v>
      </c>
    </row>
    <row r="1245" spans="2:6" ht="27">
      <c r="B1245" s="76" t="s">
        <v>22785</v>
      </c>
      <c r="C1245" s="76" t="s">
        <v>6709</v>
      </c>
      <c r="D1245" s="77" t="s">
        <v>22786</v>
      </c>
      <c r="E1245" s="78" t="s">
        <v>6341</v>
      </c>
      <c r="F1245" s="79">
        <v>69.510000000000005</v>
      </c>
    </row>
    <row r="1246" spans="2:6" ht="25.5">
      <c r="B1246" s="71" t="s">
        <v>22787</v>
      </c>
      <c r="C1246" s="72" t="s">
        <v>6709</v>
      </c>
      <c r="D1246" s="73" t="s">
        <v>22788</v>
      </c>
      <c r="E1246" s="74" t="s">
        <v>6341</v>
      </c>
      <c r="F1246" s="79">
        <v>51.41</v>
      </c>
    </row>
    <row r="1247" spans="2:6" ht="27">
      <c r="B1247" s="76" t="s">
        <v>22789</v>
      </c>
      <c r="C1247" s="76" t="s">
        <v>6709</v>
      </c>
      <c r="D1247" s="77" t="s">
        <v>22790</v>
      </c>
      <c r="E1247" s="78" t="s">
        <v>6341</v>
      </c>
      <c r="F1247" s="79">
        <v>39.630000000000003</v>
      </c>
    </row>
    <row r="1248" spans="2:6" ht="40.5">
      <c r="B1248" s="76" t="s">
        <v>22791</v>
      </c>
      <c r="C1248" s="76" t="s">
        <v>6709</v>
      </c>
      <c r="D1248" s="77" t="s">
        <v>22792</v>
      </c>
      <c r="E1248" s="78" t="s">
        <v>6341</v>
      </c>
      <c r="F1248" s="79">
        <v>158.38</v>
      </c>
    </row>
    <row r="1249" spans="2:6" ht="40.5">
      <c r="B1249" s="76" t="s">
        <v>22793</v>
      </c>
      <c r="C1249" s="76" t="s">
        <v>6709</v>
      </c>
      <c r="D1249" s="77" t="s">
        <v>22794</v>
      </c>
      <c r="E1249" s="78" t="s">
        <v>6341</v>
      </c>
      <c r="F1249" s="79">
        <v>125.5</v>
      </c>
    </row>
    <row r="1250" spans="2:6" ht="40.5">
      <c r="B1250" s="76" t="s">
        <v>22795</v>
      </c>
      <c r="C1250" s="76" t="s">
        <v>6709</v>
      </c>
      <c r="D1250" s="77" t="s">
        <v>22796</v>
      </c>
      <c r="E1250" s="78" t="s">
        <v>6341</v>
      </c>
      <c r="F1250" s="79">
        <v>283.31</v>
      </c>
    </row>
    <row r="1251" spans="2:6" ht="40.5">
      <c r="B1251" s="76" t="s">
        <v>22797</v>
      </c>
      <c r="C1251" s="76" t="s">
        <v>6709</v>
      </c>
      <c r="D1251" s="77" t="s">
        <v>22798</v>
      </c>
      <c r="E1251" s="78" t="s">
        <v>6341</v>
      </c>
      <c r="F1251" s="79">
        <v>220.23</v>
      </c>
    </row>
    <row r="1252" spans="2:6" ht="40.5">
      <c r="B1252" s="76" t="s">
        <v>22799</v>
      </c>
      <c r="C1252" s="76" t="s">
        <v>6709</v>
      </c>
      <c r="D1252" s="77" t="s">
        <v>22800</v>
      </c>
      <c r="E1252" s="78" t="s">
        <v>6341</v>
      </c>
      <c r="F1252" s="79">
        <v>99.71</v>
      </c>
    </row>
    <row r="1253" spans="2:6" ht="40.5">
      <c r="B1253" s="76" t="s">
        <v>22801</v>
      </c>
      <c r="C1253" s="76" t="s">
        <v>6709</v>
      </c>
      <c r="D1253" s="77" t="s">
        <v>22802</v>
      </c>
      <c r="E1253" s="78" t="s">
        <v>6341</v>
      </c>
      <c r="F1253" s="79">
        <v>83.4</v>
      </c>
    </row>
    <row r="1254" spans="2:6" ht="40.5">
      <c r="B1254" s="76" t="s">
        <v>22803</v>
      </c>
      <c r="C1254" s="76" t="s">
        <v>6709</v>
      </c>
      <c r="D1254" s="77" t="s">
        <v>22804</v>
      </c>
      <c r="E1254" s="78" t="s">
        <v>6341</v>
      </c>
      <c r="F1254" s="79">
        <v>50.09</v>
      </c>
    </row>
    <row r="1255" spans="2:6" ht="40.5">
      <c r="B1255" s="76" t="s">
        <v>22805</v>
      </c>
      <c r="C1255" s="76" t="s">
        <v>6709</v>
      </c>
      <c r="D1255" s="77" t="s">
        <v>22806</v>
      </c>
      <c r="E1255" s="78" t="s">
        <v>6341</v>
      </c>
      <c r="F1255" s="79">
        <v>45.31</v>
      </c>
    </row>
    <row r="1256" spans="2:6" ht="27">
      <c r="B1256" s="76" t="s">
        <v>22807</v>
      </c>
      <c r="C1256" s="76" t="s">
        <v>6709</v>
      </c>
      <c r="D1256" s="77" t="s">
        <v>22808</v>
      </c>
      <c r="E1256" s="78" t="s">
        <v>6341</v>
      </c>
      <c r="F1256" s="79">
        <v>33.53</v>
      </c>
    </row>
    <row r="1257" spans="2:6" ht="38.25">
      <c r="B1257" s="71" t="s">
        <v>22809</v>
      </c>
      <c r="C1257" s="72" t="s">
        <v>6709</v>
      </c>
      <c r="D1257" s="73" t="s">
        <v>22810</v>
      </c>
      <c r="E1257" s="74" t="s">
        <v>6341</v>
      </c>
      <c r="F1257" s="79">
        <v>70.349999999999994</v>
      </c>
    </row>
    <row r="1258" spans="2:6" ht="40.5">
      <c r="B1258" s="76" t="s">
        <v>22811</v>
      </c>
      <c r="C1258" s="76" t="s">
        <v>6709</v>
      </c>
      <c r="D1258" s="77" t="s">
        <v>22812</v>
      </c>
      <c r="E1258" s="78" t="s">
        <v>6341</v>
      </c>
      <c r="F1258" s="79">
        <v>65.569999999999993</v>
      </c>
    </row>
    <row r="1259" spans="2:6">
      <c r="B1259" s="76" t="s">
        <v>10442</v>
      </c>
      <c r="C1259" s="76" t="s">
        <v>13081</v>
      </c>
      <c r="D1259" s="77" t="s">
        <v>7614</v>
      </c>
      <c r="E1259" s="78" t="s">
        <v>6714</v>
      </c>
      <c r="F1259" s="79">
        <v>43.36</v>
      </c>
    </row>
    <row r="1260" spans="2:6">
      <c r="B1260" s="76" t="s">
        <v>10443</v>
      </c>
      <c r="C1260" s="76" t="s">
        <v>13082</v>
      </c>
      <c r="D1260" s="77" t="s">
        <v>7615</v>
      </c>
      <c r="E1260" s="78" t="s">
        <v>6714</v>
      </c>
      <c r="F1260" s="79">
        <v>94.04</v>
      </c>
    </row>
    <row r="1261" spans="2:6">
      <c r="B1261" s="76" t="s">
        <v>10444</v>
      </c>
      <c r="C1261" s="76" t="s">
        <v>13083</v>
      </c>
      <c r="D1261" s="77" t="s">
        <v>7616</v>
      </c>
      <c r="E1261" s="78" t="s">
        <v>6714</v>
      </c>
      <c r="F1261" s="79">
        <v>47.27</v>
      </c>
    </row>
    <row r="1262" spans="2:6">
      <c r="B1262" s="76" t="s">
        <v>10445</v>
      </c>
      <c r="C1262" s="76" t="s">
        <v>13084</v>
      </c>
      <c r="D1262" s="77" t="s">
        <v>7617</v>
      </c>
      <c r="E1262" s="78" t="s">
        <v>6714</v>
      </c>
      <c r="F1262" s="79">
        <v>110.88</v>
      </c>
    </row>
    <row r="1263" spans="2:6">
      <c r="B1263" s="76" t="s">
        <v>10446</v>
      </c>
      <c r="C1263" s="76" t="s">
        <v>13085</v>
      </c>
      <c r="D1263" s="77" t="s">
        <v>7618</v>
      </c>
      <c r="E1263" s="78" t="s">
        <v>6714</v>
      </c>
      <c r="F1263" s="79">
        <v>45.42</v>
      </c>
    </row>
    <row r="1264" spans="2:6">
      <c r="B1264" s="71" t="s">
        <v>10447</v>
      </c>
      <c r="C1264" s="72" t="s">
        <v>13086</v>
      </c>
      <c r="D1264" s="73" t="s">
        <v>7619</v>
      </c>
      <c r="E1264" s="74" t="s">
        <v>6714</v>
      </c>
      <c r="F1264" s="79">
        <v>121.81</v>
      </c>
    </row>
    <row r="1265" spans="2:6">
      <c r="B1265" s="76" t="s">
        <v>10448</v>
      </c>
      <c r="C1265" s="76" t="s">
        <v>13087</v>
      </c>
      <c r="D1265" s="77" t="s">
        <v>7620</v>
      </c>
      <c r="E1265" s="78" t="s">
        <v>6714</v>
      </c>
      <c r="F1265" s="79">
        <v>53.5</v>
      </c>
    </row>
    <row r="1266" spans="2:6">
      <c r="B1266" s="76" t="s">
        <v>10449</v>
      </c>
      <c r="C1266" s="76" t="s">
        <v>13088</v>
      </c>
      <c r="D1266" s="77" t="s">
        <v>7621</v>
      </c>
      <c r="E1266" s="78" t="s">
        <v>6714</v>
      </c>
      <c r="F1266" s="79">
        <v>137.28</v>
      </c>
    </row>
    <row r="1267" spans="2:6">
      <c r="B1267" s="76" t="s">
        <v>10450</v>
      </c>
      <c r="C1267" s="76" t="s">
        <v>13089</v>
      </c>
      <c r="D1267" s="77" t="s">
        <v>7622</v>
      </c>
      <c r="E1267" s="78" t="s">
        <v>6714</v>
      </c>
      <c r="F1267" s="79">
        <v>60.07</v>
      </c>
    </row>
    <row r="1268" spans="2:6">
      <c r="B1268" s="76" t="s">
        <v>10451</v>
      </c>
      <c r="C1268" s="76" t="s">
        <v>13090</v>
      </c>
      <c r="D1268" s="77" t="s">
        <v>7623</v>
      </c>
      <c r="E1268" s="78" t="s">
        <v>6714</v>
      </c>
      <c r="F1268" s="79">
        <v>212.85</v>
      </c>
    </row>
    <row r="1269" spans="2:6">
      <c r="B1269" s="71" t="s">
        <v>10452</v>
      </c>
      <c r="C1269" s="72" t="s">
        <v>13091</v>
      </c>
      <c r="D1269" s="73" t="s">
        <v>7624</v>
      </c>
      <c r="E1269" s="74" t="s">
        <v>6714</v>
      </c>
      <c r="F1269" s="79">
        <v>73.55</v>
      </c>
    </row>
    <row r="1270" spans="2:6">
      <c r="B1270" s="76" t="s">
        <v>10453</v>
      </c>
      <c r="C1270" s="76" t="s">
        <v>13092</v>
      </c>
      <c r="D1270" s="77" t="s">
        <v>7625</v>
      </c>
      <c r="E1270" s="78" t="s">
        <v>6714</v>
      </c>
      <c r="F1270" s="79">
        <v>241.11</v>
      </c>
    </row>
    <row r="1271" spans="2:6" ht="27">
      <c r="B1271" s="76" t="s">
        <v>10454</v>
      </c>
      <c r="C1271" s="76" t="s">
        <v>13093</v>
      </c>
      <c r="D1271" s="77" t="s">
        <v>7626</v>
      </c>
      <c r="E1271" s="78" t="s">
        <v>6714</v>
      </c>
      <c r="F1271" s="79">
        <v>1630.31</v>
      </c>
    </row>
    <row r="1272" spans="2:6" ht="27">
      <c r="B1272" s="76" t="s">
        <v>10455</v>
      </c>
      <c r="C1272" s="76" t="s">
        <v>13094</v>
      </c>
      <c r="D1272" s="77" t="s">
        <v>7627</v>
      </c>
      <c r="E1272" s="78" t="s">
        <v>6714</v>
      </c>
      <c r="F1272" s="79">
        <v>2480.4699999999998</v>
      </c>
    </row>
    <row r="1273" spans="2:6" ht="27">
      <c r="B1273" s="76" t="s">
        <v>10456</v>
      </c>
      <c r="C1273" s="76" t="s">
        <v>13095</v>
      </c>
      <c r="D1273" s="77" t="s">
        <v>7628</v>
      </c>
      <c r="E1273" s="78" t="s">
        <v>6714</v>
      </c>
      <c r="F1273" s="79">
        <v>1656.93</v>
      </c>
    </row>
    <row r="1274" spans="2:6" ht="27">
      <c r="B1274" s="76" t="s">
        <v>10457</v>
      </c>
      <c r="C1274" s="76" t="s">
        <v>13096</v>
      </c>
      <c r="D1274" s="77" t="s">
        <v>7629</v>
      </c>
      <c r="E1274" s="78" t="s">
        <v>6714</v>
      </c>
      <c r="F1274" s="79">
        <v>2055.42</v>
      </c>
    </row>
    <row r="1275" spans="2:6" ht="27">
      <c r="B1275" s="76" t="s">
        <v>10458</v>
      </c>
      <c r="C1275" s="76" t="s">
        <v>13097</v>
      </c>
      <c r="D1275" s="77" t="s">
        <v>7630</v>
      </c>
      <c r="E1275" s="78" t="s">
        <v>6714</v>
      </c>
      <c r="F1275" s="79">
        <v>2496.4299999999998</v>
      </c>
    </row>
    <row r="1276" spans="2:6">
      <c r="B1276" s="76" t="s">
        <v>10459</v>
      </c>
      <c r="C1276" s="76" t="s">
        <v>13098</v>
      </c>
      <c r="D1276" s="77" t="s">
        <v>7631</v>
      </c>
      <c r="E1276" s="78" t="s">
        <v>6714</v>
      </c>
      <c r="F1276" s="79">
        <v>46.58</v>
      </c>
    </row>
    <row r="1277" spans="2:6" ht="27">
      <c r="B1277" s="76" t="s">
        <v>10460</v>
      </c>
      <c r="C1277" s="76" t="s">
        <v>13099</v>
      </c>
      <c r="D1277" s="77" t="s">
        <v>7632</v>
      </c>
      <c r="E1277" s="78" t="s">
        <v>6714</v>
      </c>
      <c r="F1277" s="79">
        <v>66.31</v>
      </c>
    </row>
    <row r="1278" spans="2:6">
      <c r="B1278" s="76" t="s">
        <v>10461</v>
      </c>
      <c r="C1278" s="76" t="s">
        <v>13100</v>
      </c>
      <c r="D1278" s="77" t="s">
        <v>7633</v>
      </c>
      <c r="E1278" s="78" t="s">
        <v>6714</v>
      </c>
      <c r="F1278" s="79">
        <v>32.4</v>
      </c>
    </row>
    <row r="1279" spans="2:6">
      <c r="B1279" s="76" t="s">
        <v>10462</v>
      </c>
      <c r="C1279" s="76" t="s">
        <v>13101</v>
      </c>
      <c r="D1279" s="77" t="s">
        <v>7634</v>
      </c>
      <c r="E1279" s="78" t="s">
        <v>6714</v>
      </c>
      <c r="F1279" s="79">
        <v>56.26</v>
      </c>
    </row>
    <row r="1280" spans="2:6">
      <c r="B1280" s="76" t="s">
        <v>10463</v>
      </c>
      <c r="C1280" s="76" t="s">
        <v>13102</v>
      </c>
      <c r="D1280" s="77" t="s">
        <v>7635</v>
      </c>
      <c r="E1280" s="78" t="s">
        <v>6714</v>
      </c>
      <c r="F1280" s="79">
        <v>75.989999999999995</v>
      </c>
    </row>
    <row r="1281" spans="2:6">
      <c r="B1281" s="76" t="s">
        <v>10464</v>
      </c>
      <c r="C1281" s="76" t="s">
        <v>13103</v>
      </c>
      <c r="D1281" s="77" t="s">
        <v>7636</v>
      </c>
      <c r="E1281" s="78" t="s">
        <v>6714</v>
      </c>
      <c r="F1281" s="79">
        <v>52.13</v>
      </c>
    </row>
    <row r="1282" spans="2:6">
      <c r="B1282" s="76" t="s">
        <v>10465</v>
      </c>
      <c r="C1282" s="76" t="s">
        <v>13104</v>
      </c>
      <c r="D1282" s="77" t="s">
        <v>7637</v>
      </c>
      <c r="E1282" s="78" t="s">
        <v>6581</v>
      </c>
      <c r="F1282" s="79">
        <v>6.86</v>
      </c>
    </row>
    <row r="1283" spans="2:6">
      <c r="B1283" s="76" t="s">
        <v>10466</v>
      </c>
      <c r="C1283" s="76" t="s">
        <v>13105</v>
      </c>
      <c r="D1283" s="77" t="s">
        <v>7638</v>
      </c>
      <c r="E1283" s="78" t="s">
        <v>6581</v>
      </c>
      <c r="F1283" s="79">
        <v>9.44</v>
      </c>
    </row>
    <row r="1284" spans="2:6">
      <c r="B1284" s="76" t="s">
        <v>10467</v>
      </c>
      <c r="C1284" s="76" t="s">
        <v>13106</v>
      </c>
      <c r="D1284" s="77" t="s">
        <v>7639</v>
      </c>
      <c r="E1284" s="78" t="s">
        <v>6581</v>
      </c>
      <c r="F1284" s="79">
        <v>10.74</v>
      </c>
    </row>
    <row r="1285" spans="2:6">
      <c r="B1285" s="76" t="s">
        <v>10468</v>
      </c>
      <c r="C1285" s="76" t="s">
        <v>13107</v>
      </c>
      <c r="D1285" s="77" t="s">
        <v>7640</v>
      </c>
      <c r="E1285" s="78" t="s">
        <v>6581</v>
      </c>
      <c r="F1285" s="79">
        <v>15.12</v>
      </c>
    </row>
    <row r="1286" spans="2:6">
      <c r="B1286" s="76" t="s">
        <v>10469</v>
      </c>
      <c r="C1286" s="76" t="s">
        <v>13108</v>
      </c>
      <c r="D1286" s="77" t="s">
        <v>7641</v>
      </c>
      <c r="E1286" s="78" t="s">
        <v>6714</v>
      </c>
      <c r="F1286" s="79">
        <v>1077.27</v>
      </c>
    </row>
    <row r="1287" spans="2:6">
      <c r="B1287" s="76" t="s">
        <v>10470</v>
      </c>
      <c r="C1287" s="76" t="s">
        <v>13109</v>
      </c>
      <c r="D1287" s="77" t="s">
        <v>7642</v>
      </c>
      <c r="E1287" s="78" t="s">
        <v>6714</v>
      </c>
      <c r="F1287" s="79">
        <v>1406.28</v>
      </c>
    </row>
    <row r="1288" spans="2:6">
      <c r="B1288" s="76" t="s">
        <v>10471</v>
      </c>
      <c r="C1288" s="76" t="s">
        <v>13110</v>
      </c>
      <c r="D1288" s="77" t="s">
        <v>7643</v>
      </c>
      <c r="E1288" s="78" t="s">
        <v>6714</v>
      </c>
      <c r="F1288" s="79">
        <v>1498.16</v>
      </c>
    </row>
    <row r="1289" spans="2:6">
      <c r="B1289" s="76" t="s">
        <v>10472</v>
      </c>
      <c r="C1289" s="76" t="s">
        <v>13111</v>
      </c>
      <c r="D1289" s="77" t="s">
        <v>7644</v>
      </c>
      <c r="E1289" s="78" t="s">
        <v>6714</v>
      </c>
      <c r="F1289" s="79">
        <v>1891.6</v>
      </c>
    </row>
    <row r="1290" spans="2:6">
      <c r="B1290" s="76" t="s">
        <v>10473</v>
      </c>
      <c r="C1290" s="76" t="s">
        <v>13112</v>
      </c>
      <c r="D1290" s="77" t="s">
        <v>7645</v>
      </c>
      <c r="E1290" s="78" t="s">
        <v>6714</v>
      </c>
      <c r="F1290" s="79">
        <v>2465.9499999999998</v>
      </c>
    </row>
    <row r="1291" spans="2:6">
      <c r="B1291" s="76" t="s">
        <v>10474</v>
      </c>
      <c r="C1291" s="76" t="s">
        <v>13113</v>
      </c>
      <c r="D1291" s="77" t="s">
        <v>7646</v>
      </c>
      <c r="E1291" s="78" t="s">
        <v>6714</v>
      </c>
      <c r="F1291" s="79">
        <v>3252.31</v>
      </c>
    </row>
    <row r="1292" spans="2:6">
      <c r="B1292" s="76" t="s">
        <v>10475</v>
      </c>
      <c r="C1292" s="76" t="s">
        <v>13114</v>
      </c>
      <c r="D1292" s="77" t="s">
        <v>7647</v>
      </c>
      <c r="E1292" s="78" t="s">
        <v>6714</v>
      </c>
      <c r="F1292" s="79">
        <v>3565.42</v>
      </c>
    </row>
    <row r="1293" spans="2:6">
      <c r="B1293" s="76" t="s">
        <v>10476</v>
      </c>
      <c r="C1293" s="76" t="s">
        <v>13115</v>
      </c>
      <c r="D1293" s="77" t="s">
        <v>7648</v>
      </c>
      <c r="E1293" s="78" t="s">
        <v>6714</v>
      </c>
      <c r="F1293" s="79">
        <v>3577.82</v>
      </c>
    </row>
    <row r="1294" spans="2:6">
      <c r="B1294" s="76" t="s">
        <v>10477</v>
      </c>
      <c r="C1294" s="76" t="s">
        <v>13116</v>
      </c>
      <c r="D1294" s="77" t="s">
        <v>7649</v>
      </c>
      <c r="E1294" s="78" t="s">
        <v>6714</v>
      </c>
      <c r="F1294" s="79">
        <v>961.23</v>
      </c>
    </row>
    <row r="1295" spans="2:6">
      <c r="B1295" s="71" t="s">
        <v>10478</v>
      </c>
      <c r="C1295" s="72" t="s">
        <v>13117</v>
      </c>
      <c r="D1295" s="73" t="s">
        <v>7650</v>
      </c>
      <c r="E1295" s="74" t="s">
        <v>6714</v>
      </c>
      <c r="F1295" s="79">
        <v>999.07</v>
      </c>
    </row>
    <row r="1296" spans="2:6">
      <c r="B1296" s="76" t="s">
        <v>10479</v>
      </c>
      <c r="C1296" s="76" t="s">
        <v>13118</v>
      </c>
      <c r="D1296" s="77" t="s">
        <v>7651</v>
      </c>
      <c r="E1296" s="78" t="s">
        <v>6714</v>
      </c>
      <c r="F1296" s="79">
        <v>1226.58</v>
      </c>
    </row>
    <row r="1297" spans="2:6">
      <c r="B1297" s="76" t="s">
        <v>10480</v>
      </c>
      <c r="C1297" s="76" t="s">
        <v>13119</v>
      </c>
      <c r="D1297" s="77" t="s">
        <v>7652</v>
      </c>
      <c r="E1297" s="78" t="s">
        <v>6714</v>
      </c>
      <c r="F1297" s="79">
        <v>1515.45</v>
      </c>
    </row>
    <row r="1298" spans="2:6">
      <c r="B1298" s="76" t="s">
        <v>10481</v>
      </c>
      <c r="C1298" s="76" t="s">
        <v>13120</v>
      </c>
      <c r="D1298" s="77" t="s">
        <v>7653</v>
      </c>
      <c r="E1298" s="78" t="s">
        <v>6714</v>
      </c>
      <c r="F1298" s="79">
        <v>1767.84</v>
      </c>
    </row>
    <row r="1299" spans="2:6">
      <c r="B1299" s="76" t="s">
        <v>10482</v>
      </c>
      <c r="C1299" s="76" t="s">
        <v>13121</v>
      </c>
      <c r="D1299" s="77" t="s">
        <v>7654</v>
      </c>
      <c r="E1299" s="78" t="s">
        <v>6714</v>
      </c>
      <c r="F1299" s="79">
        <v>2229.02</v>
      </c>
    </row>
    <row r="1300" spans="2:6">
      <c r="B1300" s="76" t="s">
        <v>10483</v>
      </c>
      <c r="C1300" s="76" t="s">
        <v>13122</v>
      </c>
      <c r="D1300" s="77" t="s">
        <v>7655</v>
      </c>
      <c r="E1300" s="78" t="s">
        <v>6714</v>
      </c>
      <c r="F1300" s="79">
        <v>2577.4299999999998</v>
      </c>
    </row>
    <row r="1301" spans="2:6">
      <c r="B1301" s="76" t="s">
        <v>10484</v>
      </c>
      <c r="C1301" s="76" t="s">
        <v>13123</v>
      </c>
      <c r="D1301" s="77" t="s">
        <v>7656</v>
      </c>
      <c r="E1301" s="78" t="s">
        <v>6714</v>
      </c>
      <c r="F1301" s="79">
        <v>3446.37</v>
      </c>
    </row>
    <row r="1302" spans="2:6">
      <c r="B1302" s="71" t="s">
        <v>10485</v>
      </c>
      <c r="C1302" s="72" t="s">
        <v>13124</v>
      </c>
      <c r="D1302" s="73" t="s">
        <v>7657</v>
      </c>
      <c r="E1302" s="74" t="s">
        <v>6714</v>
      </c>
      <c r="F1302" s="79">
        <v>3744.33</v>
      </c>
    </row>
    <row r="1303" spans="2:6">
      <c r="B1303" s="76" t="s">
        <v>10486</v>
      </c>
      <c r="C1303" s="76" t="s">
        <v>13125</v>
      </c>
      <c r="D1303" s="77" t="s">
        <v>7658</v>
      </c>
      <c r="E1303" s="78" t="s">
        <v>6714</v>
      </c>
      <c r="F1303" s="79">
        <v>3814.79</v>
      </c>
    </row>
    <row r="1304" spans="2:6">
      <c r="B1304" s="76" t="s">
        <v>10487</v>
      </c>
      <c r="C1304" s="76" t="s">
        <v>13126</v>
      </c>
      <c r="D1304" s="77" t="s">
        <v>7659</v>
      </c>
      <c r="E1304" s="78" t="s">
        <v>6714</v>
      </c>
      <c r="F1304" s="79">
        <v>1164.78</v>
      </c>
    </row>
    <row r="1305" spans="2:6">
      <c r="B1305" s="76" t="s">
        <v>10488</v>
      </c>
      <c r="C1305" s="76" t="s">
        <v>13127</v>
      </c>
      <c r="D1305" s="77" t="s">
        <v>7660</v>
      </c>
      <c r="E1305" s="78" t="s">
        <v>6581</v>
      </c>
      <c r="F1305" s="79">
        <v>19.82</v>
      </c>
    </row>
    <row r="1306" spans="2:6">
      <c r="B1306" s="76" t="s">
        <v>10489</v>
      </c>
      <c r="C1306" s="76" t="s">
        <v>13128</v>
      </c>
      <c r="D1306" s="77" t="s">
        <v>7661</v>
      </c>
      <c r="E1306" s="78" t="s">
        <v>6581</v>
      </c>
      <c r="F1306" s="79">
        <v>21.43</v>
      </c>
    </row>
    <row r="1307" spans="2:6">
      <c r="B1307" s="76" t="s">
        <v>10490</v>
      </c>
      <c r="C1307" s="76" t="s">
        <v>13129</v>
      </c>
      <c r="D1307" s="77" t="s">
        <v>7662</v>
      </c>
      <c r="E1307" s="78" t="s">
        <v>6581</v>
      </c>
      <c r="F1307" s="79">
        <v>30.02</v>
      </c>
    </row>
    <row r="1308" spans="2:6">
      <c r="B1308" s="76" t="s">
        <v>10491</v>
      </c>
      <c r="C1308" s="76" t="s">
        <v>13130</v>
      </c>
      <c r="D1308" s="77" t="s">
        <v>7663</v>
      </c>
      <c r="E1308" s="78" t="s">
        <v>6581</v>
      </c>
      <c r="F1308" s="79">
        <v>29.58</v>
      </c>
    </row>
    <row r="1309" spans="2:6">
      <c r="B1309" s="76" t="s">
        <v>10492</v>
      </c>
      <c r="C1309" s="76" t="s">
        <v>13131</v>
      </c>
      <c r="D1309" s="77" t="s">
        <v>7664</v>
      </c>
      <c r="E1309" s="78" t="s">
        <v>6581</v>
      </c>
      <c r="F1309" s="79">
        <v>19.55</v>
      </c>
    </row>
    <row r="1310" spans="2:6">
      <c r="B1310" s="71" t="s">
        <v>10493</v>
      </c>
      <c r="C1310" s="72" t="s">
        <v>13132</v>
      </c>
      <c r="D1310" s="73" t="s">
        <v>7665</v>
      </c>
      <c r="E1310" s="74" t="s">
        <v>6581</v>
      </c>
      <c r="F1310" s="79">
        <v>30.1</v>
      </c>
    </row>
    <row r="1311" spans="2:6">
      <c r="B1311" s="76" t="s">
        <v>10494</v>
      </c>
      <c r="C1311" s="76" t="s">
        <v>13133</v>
      </c>
      <c r="D1311" s="77" t="s">
        <v>7666</v>
      </c>
      <c r="E1311" s="78" t="s">
        <v>6714</v>
      </c>
      <c r="F1311" s="79">
        <v>5.22</v>
      </c>
    </row>
    <row r="1312" spans="2:6">
      <c r="B1312" s="76" t="s">
        <v>10495</v>
      </c>
      <c r="C1312" s="76" t="s">
        <v>13134</v>
      </c>
      <c r="D1312" s="77" t="s">
        <v>7667</v>
      </c>
      <c r="E1312" s="78" t="s">
        <v>6714</v>
      </c>
      <c r="F1312" s="79">
        <v>9.99</v>
      </c>
    </row>
    <row r="1313" spans="2:6">
      <c r="B1313" s="76" t="s">
        <v>10496</v>
      </c>
      <c r="C1313" s="76" t="s">
        <v>13135</v>
      </c>
      <c r="D1313" s="77" t="s">
        <v>7668</v>
      </c>
      <c r="E1313" s="78" t="s">
        <v>6714</v>
      </c>
      <c r="F1313" s="79">
        <v>3.27</v>
      </c>
    </row>
    <row r="1314" spans="2:6">
      <c r="B1314" s="76" t="s">
        <v>10497</v>
      </c>
      <c r="C1314" s="76" t="s">
        <v>13136</v>
      </c>
      <c r="D1314" s="77" t="s">
        <v>7669</v>
      </c>
      <c r="E1314" s="78" t="s">
        <v>6714</v>
      </c>
      <c r="F1314" s="79">
        <v>4.8600000000000003</v>
      </c>
    </row>
    <row r="1315" spans="2:6">
      <c r="B1315" s="76" t="s">
        <v>10498</v>
      </c>
      <c r="C1315" s="76" t="s">
        <v>13137</v>
      </c>
      <c r="D1315" s="77" t="s">
        <v>7670</v>
      </c>
      <c r="E1315" s="78" t="s">
        <v>6714</v>
      </c>
      <c r="F1315" s="79">
        <v>5.72</v>
      </c>
    </row>
    <row r="1316" spans="2:6">
      <c r="B1316" s="76" t="s">
        <v>10499</v>
      </c>
      <c r="C1316" s="76" t="s">
        <v>13138</v>
      </c>
      <c r="D1316" s="77" t="s">
        <v>7671</v>
      </c>
      <c r="E1316" s="78" t="s">
        <v>6714</v>
      </c>
      <c r="F1316" s="79">
        <v>3.18</v>
      </c>
    </row>
    <row r="1317" spans="2:6">
      <c r="B1317" s="76" t="s">
        <v>10500</v>
      </c>
      <c r="C1317" s="76" t="s">
        <v>13139</v>
      </c>
      <c r="D1317" s="77" t="s">
        <v>7672</v>
      </c>
      <c r="E1317" s="78" t="s">
        <v>6714</v>
      </c>
      <c r="F1317" s="79">
        <v>8.16</v>
      </c>
    </row>
    <row r="1318" spans="2:6">
      <c r="B1318" s="76" t="s">
        <v>10501</v>
      </c>
      <c r="C1318" s="76" t="s">
        <v>13140</v>
      </c>
      <c r="D1318" s="77" t="s">
        <v>7673</v>
      </c>
      <c r="E1318" s="78" t="s">
        <v>6714</v>
      </c>
      <c r="F1318" s="79">
        <v>3.2</v>
      </c>
    </row>
    <row r="1319" spans="2:6">
      <c r="B1319" s="76" t="s">
        <v>10502</v>
      </c>
      <c r="C1319" s="76" t="s">
        <v>13141</v>
      </c>
      <c r="D1319" s="77" t="s">
        <v>7674</v>
      </c>
      <c r="E1319" s="78" t="s">
        <v>6714</v>
      </c>
      <c r="F1319" s="79">
        <v>3.18</v>
      </c>
    </row>
    <row r="1320" spans="2:6">
      <c r="B1320" s="76" t="s">
        <v>10503</v>
      </c>
      <c r="C1320" s="76" t="s">
        <v>13142</v>
      </c>
      <c r="D1320" s="77" t="s">
        <v>7675</v>
      </c>
      <c r="E1320" s="78" t="s">
        <v>6714</v>
      </c>
      <c r="F1320" s="79">
        <v>6.11</v>
      </c>
    </row>
    <row r="1321" spans="2:6">
      <c r="B1321" s="76" t="s">
        <v>10504</v>
      </c>
      <c r="C1321" s="76" t="s">
        <v>13143</v>
      </c>
      <c r="D1321" s="77" t="s">
        <v>7676</v>
      </c>
      <c r="E1321" s="78" t="s">
        <v>6714</v>
      </c>
      <c r="F1321" s="79">
        <v>6.11</v>
      </c>
    </row>
    <row r="1322" spans="2:6">
      <c r="B1322" s="76" t="s">
        <v>10505</v>
      </c>
      <c r="C1322" s="76" t="s">
        <v>13144</v>
      </c>
      <c r="D1322" s="77" t="s">
        <v>7677</v>
      </c>
      <c r="E1322" s="78" t="s">
        <v>6714</v>
      </c>
      <c r="F1322" s="79">
        <v>5.15</v>
      </c>
    </row>
    <row r="1323" spans="2:6">
      <c r="B1323" s="76" t="s">
        <v>10506</v>
      </c>
      <c r="C1323" s="76" t="s">
        <v>13145</v>
      </c>
      <c r="D1323" s="77" t="s">
        <v>7678</v>
      </c>
      <c r="E1323" s="78" t="s">
        <v>6714</v>
      </c>
      <c r="F1323" s="79">
        <v>6.11</v>
      </c>
    </row>
    <row r="1324" spans="2:6">
      <c r="B1324" s="76" t="s">
        <v>10507</v>
      </c>
      <c r="C1324" s="76" t="s">
        <v>13146</v>
      </c>
      <c r="D1324" s="77" t="s">
        <v>7679</v>
      </c>
      <c r="E1324" s="78" t="s">
        <v>6714</v>
      </c>
      <c r="F1324" s="79">
        <v>4.33</v>
      </c>
    </row>
    <row r="1325" spans="2:6">
      <c r="B1325" s="76" t="s">
        <v>10508</v>
      </c>
      <c r="C1325" s="76" t="s">
        <v>13147</v>
      </c>
      <c r="D1325" s="77" t="s">
        <v>7680</v>
      </c>
      <c r="E1325" s="78" t="s">
        <v>6714</v>
      </c>
      <c r="F1325" s="79">
        <v>1110.68</v>
      </c>
    </row>
    <row r="1326" spans="2:6">
      <c r="B1326" s="76" t="s">
        <v>10509</v>
      </c>
      <c r="C1326" s="76" t="s">
        <v>13148</v>
      </c>
      <c r="D1326" s="77" t="s">
        <v>7681</v>
      </c>
      <c r="E1326" s="78" t="s">
        <v>6714</v>
      </c>
      <c r="F1326" s="79">
        <v>564.92999999999995</v>
      </c>
    </row>
    <row r="1327" spans="2:6">
      <c r="B1327" s="76" t="s">
        <v>10510</v>
      </c>
      <c r="C1327" s="76" t="s">
        <v>13149</v>
      </c>
      <c r="D1327" s="77" t="s">
        <v>7682</v>
      </c>
      <c r="E1327" s="78" t="s">
        <v>6714</v>
      </c>
      <c r="F1327" s="79">
        <v>1627.7</v>
      </c>
    </row>
    <row r="1328" spans="2:6" ht="27">
      <c r="B1328" s="76" t="s">
        <v>10511</v>
      </c>
      <c r="C1328" s="76" t="s">
        <v>13150</v>
      </c>
      <c r="D1328" s="77" t="s">
        <v>7683</v>
      </c>
      <c r="E1328" s="78" t="s">
        <v>6714</v>
      </c>
      <c r="F1328" s="79">
        <v>419.79</v>
      </c>
    </row>
    <row r="1329" spans="2:6">
      <c r="B1329" s="76" t="s">
        <v>10512</v>
      </c>
      <c r="C1329" s="76" t="s">
        <v>13151</v>
      </c>
      <c r="D1329" s="77" t="s">
        <v>7684</v>
      </c>
      <c r="E1329" s="78" t="s">
        <v>6714</v>
      </c>
      <c r="F1329" s="79">
        <v>14.87</v>
      </c>
    </row>
    <row r="1330" spans="2:6">
      <c r="B1330" s="76" t="s">
        <v>10513</v>
      </c>
      <c r="C1330" s="76" t="s">
        <v>13152</v>
      </c>
      <c r="D1330" s="77" t="s">
        <v>7685</v>
      </c>
      <c r="E1330" s="78" t="s">
        <v>6714</v>
      </c>
      <c r="F1330" s="79">
        <v>198.73</v>
      </c>
    </row>
    <row r="1331" spans="2:6">
      <c r="B1331" s="76" t="s">
        <v>10514</v>
      </c>
      <c r="C1331" s="76" t="s">
        <v>13153</v>
      </c>
      <c r="D1331" s="77" t="s">
        <v>7686</v>
      </c>
      <c r="E1331" s="78" t="s">
        <v>6714</v>
      </c>
      <c r="F1331" s="79">
        <v>206.9</v>
      </c>
    </row>
    <row r="1332" spans="2:6">
      <c r="B1332" s="76" t="s">
        <v>10515</v>
      </c>
      <c r="C1332" s="76" t="s">
        <v>13154</v>
      </c>
      <c r="D1332" s="77" t="s">
        <v>7687</v>
      </c>
      <c r="E1332" s="78" t="s">
        <v>6714</v>
      </c>
      <c r="F1332" s="79">
        <v>210.43</v>
      </c>
    </row>
    <row r="1333" spans="2:6">
      <c r="B1333" s="76" t="s">
        <v>10516</v>
      </c>
      <c r="C1333" s="76" t="s">
        <v>13155</v>
      </c>
      <c r="D1333" s="77" t="s">
        <v>7688</v>
      </c>
      <c r="E1333" s="78" t="s">
        <v>6714</v>
      </c>
      <c r="F1333" s="79">
        <v>248.17</v>
      </c>
    </row>
    <row r="1334" spans="2:6">
      <c r="B1334" s="76" t="s">
        <v>10517</v>
      </c>
      <c r="C1334" s="76" t="s">
        <v>13156</v>
      </c>
      <c r="D1334" s="77" t="s">
        <v>7689</v>
      </c>
      <c r="E1334" s="78" t="s">
        <v>6714</v>
      </c>
      <c r="F1334" s="79">
        <v>251.37</v>
      </c>
    </row>
    <row r="1335" spans="2:6">
      <c r="B1335" s="76" t="s">
        <v>10518</v>
      </c>
      <c r="C1335" s="76" t="s">
        <v>13157</v>
      </c>
      <c r="D1335" s="77" t="s">
        <v>7690</v>
      </c>
      <c r="E1335" s="78" t="s">
        <v>6714</v>
      </c>
      <c r="F1335" s="79">
        <v>254.44</v>
      </c>
    </row>
    <row r="1336" spans="2:6" ht="27">
      <c r="B1336" s="76" t="s">
        <v>10519</v>
      </c>
      <c r="C1336" s="76" t="s">
        <v>13158</v>
      </c>
      <c r="D1336" s="77" t="s">
        <v>7691</v>
      </c>
      <c r="E1336" s="78" t="s">
        <v>6714</v>
      </c>
      <c r="F1336" s="79">
        <v>342.58</v>
      </c>
    </row>
    <row r="1337" spans="2:6" ht="27">
      <c r="B1337" s="76" t="s">
        <v>10520</v>
      </c>
      <c r="C1337" s="76" t="s">
        <v>13159</v>
      </c>
      <c r="D1337" s="77" t="s">
        <v>7692</v>
      </c>
      <c r="E1337" s="78" t="s">
        <v>6714</v>
      </c>
      <c r="F1337" s="79">
        <v>154.55000000000001</v>
      </c>
    </row>
    <row r="1338" spans="2:6">
      <c r="B1338" s="76" t="s">
        <v>10521</v>
      </c>
      <c r="C1338" s="76" t="s">
        <v>13160</v>
      </c>
      <c r="D1338" s="77" t="s">
        <v>7693</v>
      </c>
      <c r="E1338" s="78" t="s">
        <v>6714</v>
      </c>
      <c r="F1338" s="79">
        <v>153.51</v>
      </c>
    </row>
    <row r="1339" spans="2:6">
      <c r="B1339" s="76" t="s">
        <v>10522</v>
      </c>
      <c r="C1339" s="76" t="s">
        <v>13161</v>
      </c>
      <c r="D1339" s="77" t="s">
        <v>7694</v>
      </c>
      <c r="E1339" s="78" t="s">
        <v>6714</v>
      </c>
      <c r="F1339" s="79">
        <v>221.85</v>
      </c>
    </row>
    <row r="1340" spans="2:6">
      <c r="B1340" s="76" t="s">
        <v>10523</v>
      </c>
      <c r="C1340" s="76" t="s">
        <v>13162</v>
      </c>
      <c r="D1340" s="77" t="s">
        <v>7695</v>
      </c>
      <c r="E1340" s="78" t="s">
        <v>6714</v>
      </c>
      <c r="F1340" s="79">
        <v>299.42</v>
      </c>
    </row>
    <row r="1341" spans="2:6">
      <c r="B1341" s="76" t="s">
        <v>10524</v>
      </c>
      <c r="C1341" s="76" t="s">
        <v>13163</v>
      </c>
      <c r="D1341" s="77" t="s">
        <v>7696</v>
      </c>
      <c r="E1341" s="78" t="s">
        <v>6714</v>
      </c>
      <c r="F1341" s="79">
        <v>382.07</v>
      </c>
    </row>
    <row r="1342" spans="2:6">
      <c r="B1342" s="76" t="s">
        <v>10525</v>
      </c>
      <c r="C1342" s="76" t="s">
        <v>13164</v>
      </c>
      <c r="D1342" s="77" t="s">
        <v>7697</v>
      </c>
      <c r="E1342" s="78" t="s">
        <v>6714</v>
      </c>
      <c r="F1342" s="79">
        <v>667.69</v>
      </c>
    </row>
    <row r="1343" spans="2:6">
      <c r="B1343" s="71" t="s">
        <v>10526</v>
      </c>
      <c r="C1343" s="72" t="s">
        <v>13165</v>
      </c>
      <c r="D1343" s="73" t="s">
        <v>7698</v>
      </c>
      <c r="E1343" s="74" t="s">
        <v>6714</v>
      </c>
      <c r="F1343" s="79">
        <v>900.73</v>
      </c>
    </row>
    <row r="1344" spans="2:6">
      <c r="B1344" s="76" t="s">
        <v>10527</v>
      </c>
      <c r="C1344" s="76" t="s">
        <v>13166</v>
      </c>
      <c r="D1344" s="77" t="s">
        <v>7699</v>
      </c>
      <c r="E1344" s="78" t="s">
        <v>6714</v>
      </c>
      <c r="F1344" s="79">
        <v>120.84</v>
      </c>
    </row>
    <row r="1345" spans="2:6">
      <c r="B1345" s="76" t="s">
        <v>10528</v>
      </c>
      <c r="C1345" s="76" t="s">
        <v>13167</v>
      </c>
      <c r="D1345" s="77" t="s">
        <v>7700</v>
      </c>
      <c r="E1345" s="78" t="s">
        <v>6714</v>
      </c>
      <c r="F1345" s="79">
        <v>28.19</v>
      </c>
    </row>
    <row r="1346" spans="2:6">
      <c r="B1346" s="76" t="s">
        <v>10529</v>
      </c>
      <c r="C1346" s="76" t="s">
        <v>13168</v>
      </c>
      <c r="D1346" s="77" t="s">
        <v>7701</v>
      </c>
      <c r="E1346" s="78" t="s">
        <v>6714</v>
      </c>
      <c r="F1346" s="79">
        <v>30.58</v>
      </c>
    </row>
    <row r="1347" spans="2:6">
      <c r="B1347" s="76" t="s">
        <v>10530</v>
      </c>
      <c r="C1347" s="76" t="s">
        <v>13169</v>
      </c>
      <c r="D1347" s="77" t="s">
        <v>7702</v>
      </c>
      <c r="E1347" s="78" t="s">
        <v>6714</v>
      </c>
      <c r="F1347" s="79">
        <v>34.92</v>
      </c>
    </row>
    <row r="1348" spans="2:6">
      <c r="B1348" s="76" t="s">
        <v>10531</v>
      </c>
      <c r="C1348" s="76" t="s">
        <v>13170</v>
      </c>
      <c r="D1348" s="77" t="s">
        <v>7703</v>
      </c>
      <c r="E1348" s="78" t="s">
        <v>6714</v>
      </c>
      <c r="F1348" s="79">
        <v>32.799999999999997</v>
      </c>
    </row>
    <row r="1349" spans="2:6">
      <c r="B1349" s="76" t="s">
        <v>10532</v>
      </c>
      <c r="C1349" s="76" t="s">
        <v>13171</v>
      </c>
      <c r="D1349" s="77" t="s">
        <v>7704</v>
      </c>
      <c r="E1349" s="78" t="s">
        <v>6714</v>
      </c>
      <c r="F1349" s="79">
        <v>26.58</v>
      </c>
    </row>
    <row r="1350" spans="2:6">
      <c r="B1350" s="76" t="s">
        <v>10533</v>
      </c>
      <c r="C1350" s="76" t="s">
        <v>13172</v>
      </c>
      <c r="D1350" s="77" t="s">
        <v>7705</v>
      </c>
      <c r="E1350" s="78" t="s">
        <v>6714</v>
      </c>
      <c r="F1350" s="79">
        <v>24.99</v>
      </c>
    </row>
    <row r="1351" spans="2:6">
      <c r="B1351" s="76" t="s">
        <v>10534</v>
      </c>
      <c r="C1351" s="76" t="s">
        <v>13173</v>
      </c>
      <c r="D1351" s="77" t="s">
        <v>7706</v>
      </c>
      <c r="E1351" s="78" t="s">
        <v>6714</v>
      </c>
      <c r="F1351" s="79">
        <v>24.99</v>
      </c>
    </row>
    <row r="1352" spans="2:6">
      <c r="B1352" s="76" t="s">
        <v>10535</v>
      </c>
      <c r="C1352" s="76" t="s">
        <v>13174</v>
      </c>
      <c r="D1352" s="77" t="s">
        <v>7707</v>
      </c>
      <c r="E1352" s="78" t="s">
        <v>6714</v>
      </c>
      <c r="F1352" s="79">
        <v>7.21</v>
      </c>
    </row>
    <row r="1353" spans="2:6">
      <c r="B1353" s="76" t="s">
        <v>10536</v>
      </c>
      <c r="C1353" s="76" t="s">
        <v>13175</v>
      </c>
      <c r="D1353" s="77" t="s">
        <v>7708</v>
      </c>
      <c r="E1353" s="78" t="s">
        <v>6714</v>
      </c>
      <c r="F1353" s="79">
        <v>48.2</v>
      </c>
    </row>
    <row r="1354" spans="2:6">
      <c r="B1354" s="76" t="s">
        <v>10537</v>
      </c>
      <c r="C1354" s="76" t="s">
        <v>13176</v>
      </c>
      <c r="D1354" s="77" t="s">
        <v>7709</v>
      </c>
      <c r="E1354" s="78" t="s">
        <v>6714</v>
      </c>
      <c r="F1354" s="79">
        <v>52.13</v>
      </c>
    </row>
    <row r="1355" spans="2:6">
      <c r="B1355" s="76" t="s">
        <v>10538</v>
      </c>
      <c r="C1355" s="76" t="s">
        <v>13177</v>
      </c>
      <c r="D1355" s="77" t="s">
        <v>7710</v>
      </c>
      <c r="E1355" s="78" t="s">
        <v>6714</v>
      </c>
      <c r="F1355" s="79">
        <v>386.55</v>
      </c>
    </row>
    <row r="1356" spans="2:6">
      <c r="B1356" s="76" t="s">
        <v>10539</v>
      </c>
      <c r="C1356" s="76" t="s">
        <v>13178</v>
      </c>
      <c r="D1356" s="77" t="s">
        <v>7711</v>
      </c>
      <c r="E1356" s="78" t="s">
        <v>6714</v>
      </c>
      <c r="F1356" s="79">
        <v>456.35</v>
      </c>
    </row>
    <row r="1357" spans="2:6">
      <c r="B1357" s="76" t="s">
        <v>10540</v>
      </c>
      <c r="C1357" s="76" t="s">
        <v>13179</v>
      </c>
      <c r="D1357" s="77" t="s">
        <v>7712</v>
      </c>
      <c r="E1357" s="78" t="s">
        <v>6714</v>
      </c>
      <c r="F1357" s="79">
        <v>15.73</v>
      </c>
    </row>
    <row r="1358" spans="2:6">
      <c r="B1358" s="76" t="s">
        <v>10541</v>
      </c>
      <c r="C1358" s="76" t="s">
        <v>13180</v>
      </c>
      <c r="D1358" s="77" t="s">
        <v>7713</v>
      </c>
      <c r="E1358" s="78" t="s">
        <v>6714</v>
      </c>
      <c r="F1358" s="79">
        <v>14.19</v>
      </c>
    </row>
    <row r="1359" spans="2:6">
      <c r="B1359" s="76" t="s">
        <v>10542</v>
      </c>
      <c r="C1359" s="76" t="s">
        <v>13181</v>
      </c>
      <c r="D1359" s="77" t="s">
        <v>7714</v>
      </c>
      <c r="E1359" s="78" t="s">
        <v>6714</v>
      </c>
      <c r="F1359" s="79">
        <v>7.37</v>
      </c>
    </row>
    <row r="1360" spans="2:6">
      <c r="B1360" s="76" t="s">
        <v>10543</v>
      </c>
      <c r="C1360" s="76" t="s">
        <v>13182</v>
      </c>
      <c r="D1360" s="77" t="s">
        <v>7715</v>
      </c>
      <c r="E1360" s="78" t="s">
        <v>6714</v>
      </c>
      <c r="F1360" s="79">
        <v>7.73</v>
      </c>
    </row>
    <row r="1361" spans="2:6">
      <c r="B1361" s="76" t="s">
        <v>10544</v>
      </c>
      <c r="C1361" s="76" t="s">
        <v>13183</v>
      </c>
      <c r="D1361" s="77" t="s">
        <v>7716</v>
      </c>
      <c r="E1361" s="78" t="s">
        <v>6714</v>
      </c>
      <c r="F1361" s="79">
        <v>6.22</v>
      </c>
    </row>
    <row r="1362" spans="2:6">
      <c r="B1362" s="76" t="s">
        <v>10545</v>
      </c>
      <c r="C1362" s="76" t="s">
        <v>13184</v>
      </c>
      <c r="D1362" s="77" t="s">
        <v>7717</v>
      </c>
      <c r="E1362" s="78" t="s">
        <v>6714</v>
      </c>
      <c r="F1362" s="79">
        <v>8.1300000000000008</v>
      </c>
    </row>
    <row r="1363" spans="2:6">
      <c r="B1363" s="76" t="s">
        <v>10546</v>
      </c>
      <c r="C1363" s="76" t="s">
        <v>13185</v>
      </c>
      <c r="D1363" s="77" t="s">
        <v>7718</v>
      </c>
      <c r="E1363" s="78" t="s">
        <v>6714</v>
      </c>
      <c r="F1363" s="79">
        <v>217.35</v>
      </c>
    </row>
    <row r="1364" spans="2:6">
      <c r="B1364" s="76" t="s">
        <v>10547</v>
      </c>
      <c r="C1364" s="76" t="s">
        <v>13186</v>
      </c>
      <c r="D1364" s="77" t="s">
        <v>7719</v>
      </c>
      <c r="E1364" s="78" t="s">
        <v>6714</v>
      </c>
      <c r="F1364" s="79">
        <v>226.42</v>
      </c>
    </row>
    <row r="1365" spans="2:6">
      <c r="B1365" s="76" t="s">
        <v>10548</v>
      </c>
      <c r="C1365" s="76" t="s">
        <v>13187</v>
      </c>
      <c r="D1365" s="77" t="s">
        <v>7720</v>
      </c>
      <c r="E1365" s="78" t="s">
        <v>6714</v>
      </c>
      <c r="F1365" s="79">
        <v>5</v>
      </c>
    </row>
    <row r="1366" spans="2:6">
      <c r="B1366" s="76" t="s">
        <v>10549</v>
      </c>
      <c r="C1366" s="76" t="s">
        <v>13188</v>
      </c>
      <c r="D1366" s="77" t="s">
        <v>7721</v>
      </c>
      <c r="E1366" s="78" t="s">
        <v>6714</v>
      </c>
      <c r="F1366" s="79">
        <v>7.77</v>
      </c>
    </row>
    <row r="1367" spans="2:6">
      <c r="B1367" s="76" t="s">
        <v>10550</v>
      </c>
      <c r="C1367" s="76" t="s">
        <v>13189</v>
      </c>
      <c r="D1367" s="77" t="s">
        <v>7722</v>
      </c>
      <c r="E1367" s="78" t="s">
        <v>6714</v>
      </c>
      <c r="F1367" s="79">
        <v>7.49</v>
      </c>
    </row>
    <row r="1368" spans="2:6">
      <c r="B1368" s="76" t="s">
        <v>10551</v>
      </c>
      <c r="C1368" s="76" t="s">
        <v>13190</v>
      </c>
      <c r="D1368" s="77" t="s">
        <v>7723</v>
      </c>
      <c r="E1368" s="78" t="s">
        <v>6714</v>
      </c>
      <c r="F1368" s="79">
        <v>9.74</v>
      </c>
    </row>
    <row r="1369" spans="2:6">
      <c r="B1369" s="76" t="s">
        <v>10552</v>
      </c>
      <c r="C1369" s="76" t="s">
        <v>13191</v>
      </c>
      <c r="D1369" s="77" t="s">
        <v>7724</v>
      </c>
      <c r="E1369" s="78" t="s">
        <v>6714</v>
      </c>
      <c r="F1369" s="79">
        <v>3.77</v>
      </c>
    </row>
    <row r="1370" spans="2:6">
      <c r="B1370" s="76" t="s">
        <v>10553</v>
      </c>
      <c r="C1370" s="76" t="s">
        <v>13192</v>
      </c>
      <c r="D1370" s="77" t="s">
        <v>7725</v>
      </c>
      <c r="E1370" s="78" t="s">
        <v>6714</v>
      </c>
      <c r="F1370" s="79">
        <v>2.93</v>
      </c>
    </row>
    <row r="1371" spans="2:6">
      <c r="B1371" s="76" t="s">
        <v>10554</v>
      </c>
      <c r="C1371" s="76" t="s">
        <v>13193</v>
      </c>
      <c r="D1371" s="77" t="s">
        <v>7726</v>
      </c>
      <c r="E1371" s="78" t="s">
        <v>6894</v>
      </c>
      <c r="F1371" s="79">
        <v>22.36</v>
      </c>
    </row>
    <row r="1372" spans="2:6">
      <c r="B1372" s="76" t="s">
        <v>10555</v>
      </c>
      <c r="C1372" s="76" t="s">
        <v>13194</v>
      </c>
      <c r="D1372" s="77" t="s">
        <v>7727</v>
      </c>
      <c r="E1372" s="78" t="s">
        <v>6894</v>
      </c>
      <c r="F1372" s="79">
        <v>21.56</v>
      </c>
    </row>
    <row r="1373" spans="2:6">
      <c r="B1373" s="76" t="s">
        <v>10556</v>
      </c>
      <c r="C1373" s="76" t="s">
        <v>13195</v>
      </c>
      <c r="D1373" s="77" t="s">
        <v>7728</v>
      </c>
      <c r="E1373" s="78" t="s">
        <v>6714</v>
      </c>
      <c r="F1373" s="79">
        <v>23.88</v>
      </c>
    </row>
    <row r="1374" spans="2:6">
      <c r="B1374" s="76" t="s">
        <v>10557</v>
      </c>
      <c r="C1374" s="76" t="s">
        <v>13196</v>
      </c>
      <c r="D1374" s="77" t="s">
        <v>7729</v>
      </c>
      <c r="E1374" s="78" t="s">
        <v>6714</v>
      </c>
      <c r="F1374" s="79">
        <v>25.08</v>
      </c>
    </row>
    <row r="1375" spans="2:6">
      <c r="B1375" s="76" t="s">
        <v>10558</v>
      </c>
      <c r="C1375" s="76" t="s">
        <v>13197</v>
      </c>
      <c r="D1375" s="77" t="s">
        <v>7730</v>
      </c>
      <c r="E1375" s="78" t="s">
        <v>6714</v>
      </c>
      <c r="F1375" s="79">
        <v>21.84</v>
      </c>
    </row>
    <row r="1376" spans="2:6">
      <c r="B1376" s="76" t="s">
        <v>10559</v>
      </c>
      <c r="C1376" s="76" t="s">
        <v>13198</v>
      </c>
      <c r="D1376" s="77" t="s">
        <v>7731</v>
      </c>
      <c r="E1376" s="78" t="s">
        <v>6714</v>
      </c>
      <c r="F1376" s="79">
        <v>17.829999999999998</v>
      </c>
    </row>
    <row r="1377" spans="2:6">
      <c r="B1377" s="76" t="s">
        <v>10560</v>
      </c>
      <c r="C1377" s="76" t="s">
        <v>13199</v>
      </c>
      <c r="D1377" s="77" t="s">
        <v>7732</v>
      </c>
      <c r="E1377" s="78" t="s">
        <v>6714</v>
      </c>
      <c r="F1377" s="79">
        <v>21.84</v>
      </c>
    </row>
    <row r="1378" spans="2:6">
      <c r="B1378" s="76" t="s">
        <v>10561</v>
      </c>
      <c r="C1378" s="76" t="s">
        <v>13200</v>
      </c>
      <c r="D1378" s="77" t="s">
        <v>7733</v>
      </c>
      <c r="E1378" s="78" t="s">
        <v>6714</v>
      </c>
      <c r="F1378" s="79">
        <v>17.850000000000001</v>
      </c>
    </row>
    <row r="1379" spans="2:6">
      <c r="B1379" s="76" t="s">
        <v>10562</v>
      </c>
      <c r="C1379" s="76" t="s">
        <v>13201</v>
      </c>
      <c r="D1379" s="77" t="s">
        <v>7734</v>
      </c>
      <c r="E1379" s="78" t="s">
        <v>6581</v>
      </c>
      <c r="F1379" s="79">
        <v>11.62</v>
      </c>
    </row>
    <row r="1380" spans="2:6">
      <c r="B1380" s="76" t="s">
        <v>10563</v>
      </c>
      <c r="C1380" s="76" t="s">
        <v>6709</v>
      </c>
      <c r="D1380" s="77" t="s">
        <v>7735</v>
      </c>
      <c r="E1380" s="78" t="s">
        <v>6723</v>
      </c>
      <c r="F1380" s="79"/>
    </row>
    <row r="1381" spans="2:6" ht="27">
      <c r="B1381" s="76" t="s">
        <v>10564</v>
      </c>
      <c r="C1381" s="76" t="s">
        <v>13202</v>
      </c>
      <c r="D1381" s="77" t="s">
        <v>7736</v>
      </c>
      <c r="E1381" s="78" t="s">
        <v>6581</v>
      </c>
      <c r="F1381" s="79">
        <v>13.95</v>
      </c>
    </row>
    <row r="1382" spans="2:6" ht="27">
      <c r="B1382" s="76" t="s">
        <v>10565</v>
      </c>
      <c r="C1382" s="76" t="s">
        <v>13203</v>
      </c>
      <c r="D1382" s="77" t="s">
        <v>7737</v>
      </c>
      <c r="E1382" s="78" t="s">
        <v>6581</v>
      </c>
      <c r="F1382" s="79">
        <v>15.13</v>
      </c>
    </row>
    <row r="1383" spans="2:6">
      <c r="B1383" s="76" t="s">
        <v>10566</v>
      </c>
      <c r="C1383" s="76" t="s">
        <v>13204</v>
      </c>
      <c r="D1383" s="77" t="s">
        <v>7738</v>
      </c>
      <c r="E1383" s="78" t="s">
        <v>6581</v>
      </c>
      <c r="F1383" s="79">
        <v>20.81</v>
      </c>
    </row>
    <row r="1384" spans="2:6" ht="27">
      <c r="B1384" s="76" t="s">
        <v>10567</v>
      </c>
      <c r="C1384" s="76" t="s">
        <v>13205</v>
      </c>
      <c r="D1384" s="77" t="s">
        <v>7739</v>
      </c>
      <c r="E1384" s="78" t="s">
        <v>6581</v>
      </c>
      <c r="F1384" s="79">
        <v>93.77</v>
      </c>
    </row>
    <row r="1385" spans="2:6" ht="27">
      <c r="B1385" s="76" t="s">
        <v>10568</v>
      </c>
      <c r="C1385" s="76" t="s">
        <v>13206</v>
      </c>
      <c r="D1385" s="77" t="s">
        <v>7740</v>
      </c>
      <c r="E1385" s="78" t="s">
        <v>6581</v>
      </c>
      <c r="F1385" s="79">
        <v>27.96</v>
      </c>
    </row>
    <row r="1386" spans="2:6" ht="27">
      <c r="B1386" s="76" t="s">
        <v>10569</v>
      </c>
      <c r="C1386" s="76" t="s">
        <v>13207</v>
      </c>
      <c r="D1386" s="77" t="s">
        <v>7741</v>
      </c>
      <c r="E1386" s="78" t="s">
        <v>6581</v>
      </c>
      <c r="F1386" s="79">
        <v>30.28</v>
      </c>
    </row>
    <row r="1387" spans="2:6" ht="27">
      <c r="B1387" s="76" t="s">
        <v>10570</v>
      </c>
      <c r="C1387" s="76" t="s">
        <v>13208</v>
      </c>
      <c r="D1387" s="77" t="s">
        <v>7742</v>
      </c>
      <c r="E1387" s="78" t="s">
        <v>6581</v>
      </c>
      <c r="F1387" s="79">
        <v>33.72</v>
      </c>
    </row>
    <row r="1388" spans="2:6" ht="27">
      <c r="B1388" s="76" t="s">
        <v>10571</v>
      </c>
      <c r="C1388" s="76" t="s">
        <v>13209</v>
      </c>
      <c r="D1388" s="77" t="s">
        <v>7743</v>
      </c>
      <c r="E1388" s="78" t="s">
        <v>6581</v>
      </c>
      <c r="F1388" s="79">
        <v>54.83</v>
      </c>
    </row>
    <row r="1389" spans="2:6" ht="27">
      <c r="B1389" s="76" t="s">
        <v>10572</v>
      </c>
      <c r="C1389" s="76" t="s">
        <v>13210</v>
      </c>
      <c r="D1389" s="77" t="s">
        <v>7744</v>
      </c>
      <c r="E1389" s="78" t="s">
        <v>6581</v>
      </c>
      <c r="F1389" s="79">
        <v>68.59</v>
      </c>
    </row>
    <row r="1390" spans="2:6" ht="25.5">
      <c r="B1390" s="71" t="s">
        <v>10573</v>
      </c>
      <c r="C1390" s="72" t="s">
        <v>13211</v>
      </c>
      <c r="D1390" s="73" t="s">
        <v>7745</v>
      </c>
      <c r="E1390" s="74" t="s">
        <v>6581</v>
      </c>
      <c r="F1390" s="79">
        <v>97.9</v>
      </c>
    </row>
    <row r="1391" spans="2:6" ht="27">
      <c r="B1391" s="76" t="s">
        <v>10574</v>
      </c>
      <c r="C1391" s="76" t="s">
        <v>13212</v>
      </c>
      <c r="D1391" s="77" t="s">
        <v>7746</v>
      </c>
      <c r="E1391" s="78" t="s">
        <v>6581</v>
      </c>
      <c r="F1391" s="79">
        <v>17.18</v>
      </c>
    </row>
    <row r="1392" spans="2:6" ht="27">
      <c r="B1392" s="76" t="s">
        <v>10575</v>
      </c>
      <c r="C1392" s="76" t="s">
        <v>13213</v>
      </c>
      <c r="D1392" s="77" t="s">
        <v>7747</v>
      </c>
      <c r="E1392" s="78" t="s">
        <v>6581</v>
      </c>
      <c r="F1392" s="79">
        <v>24.58</v>
      </c>
    </row>
    <row r="1393" spans="2:6" ht="27">
      <c r="B1393" s="76" t="s">
        <v>10576</v>
      </c>
      <c r="C1393" s="76" t="s">
        <v>13214</v>
      </c>
      <c r="D1393" s="77" t="s">
        <v>7748</v>
      </c>
      <c r="E1393" s="78" t="s">
        <v>6581</v>
      </c>
      <c r="F1393" s="79">
        <v>34.33</v>
      </c>
    </row>
    <row r="1394" spans="2:6" ht="27">
      <c r="B1394" s="76" t="s">
        <v>10577</v>
      </c>
      <c r="C1394" s="76" t="s">
        <v>13215</v>
      </c>
      <c r="D1394" s="77" t="s">
        <v>7749</v>
      </c>
      <c r="E1394" s="78" t="s">
        <v>6581</v>
      </c>
      <c r="F1394" s="79">
        <v>27.96</v>
      </c>
    </row>
    <row r="1395" spans="2:6" ht="27">
      <c r="B1395" s="76" t="s">
        <v>10578</v>
      </c>
      <c r="C1395" s="76" t="s">
        <v>13216</v>
      </c>
      <c r="D1395" s="77" t="s">
        <v>7750</v>
      </c>
      <c r="E1395" s="78" t="s">
        <v>6581</v>
      </c>
      <c r="F1395" s="79">
        <v>48.24</v>
      </c>
    </row>
    <row r="1396" spans="2:6" ht="27">
      <c r="B1396" s="76" t="s">
        <v>10579</v>
      </c>
      <c r="C1396" s="76" t="s">
        <v>13217</v>
      </c>
      <c r="D1396" s="77" t="s">
        <v>7751</v>
      </c>
      <c r="E1396" s="78" t="s">
        <v>6581</v>
      </c>
      <c r="F1396" s="79">
        <v>64.650000000000006</v>
      </c>
    </row>
    <row r="1397" spans="2:6" ht="27">
      <c r="B1397" s="76" t="s">
        <v>10580</v>
      </c>
      <c r="C1397" s="76" t="s">
        <v>13218</v>
      </c>
      <c r="D1397" s="77" t="s">
        <v>7752</v>
      </c>
      <c r="E1397" s="78" t="s">
        <v>6581</v>
      </c>
      <c r="F1397" s="79">
        <v>87.96</v>
      </c>
    </row>
    <row r="1398" spans="2:6" ht="27">
      <c r="B1398" s="76" t="s">
        <v>10581</v>
      </c>
      <c r="C1398" s="76" t="s">
        <v>13219</v>
      </c>
      <c r="D1398" s="77" t="s">
        <v>7753</v>
      </c>
      <c r="E1398" s="78" t="s">
        <v>6581</v>
      </c>
      <c r="F1398" s="79">
        <v>120.19</v>
      </c>
    </row>
    <row r="1399" spans="2:6" ht="27">
      <c r="B1399" s="76" t="s">
        <v>10582</v>
      </c>
      <c r="C1399" s="76" t="s">
        <v>13220</v>
      </c>
      <c r="D1399" s="77" t="s">
        <v>7754</v>
      </c>
      <c r="E1399" s="78" t="s">
        <v>6581</v>
      </c>
      <c r="F1399" s="79">
        <v>46.15</v>
      </c>
    </row>
    <row r="1400" spans="2:6" ht="25.5">
      <c r="B1400" s="71" t="s">
        <v>10583</v>
      </c>
      <c r="C1400" s="72" t="s">
        <v>13221</v>
      </c>
      <c r="D1400" s="73" t="s">
        <v>7755</v>
      </c>
      <c r="E1400" s="74" t="s">
        <v>6581</v>
      </c>
      <c r="F1400" s="79">
        <v>11.77</v>
      </c>
    </row>
    <row r="1401" spans="2:6" ht="27">
      <c r="B1401" s="76" t="s">
        <v>10584</v>
      </c>
      <c r="C1401" s="76" t="s">
        <v>13222</v>
      </c>
      <c r="D1401" s="77" t="s">
        <v>7756</v>
      </c>
      <c r="E1401" s="78" t="s">
        <v>6581</v>
      </c>
      <c r="F1401" s="79">
        <v>12.25</v>
      </c>
    </row>
    <row r="1402" spans="2:6" ht="27">
      <c r="B1402" s="76" t="s">
        <v>10585</v>
      </c>
      <c r="C1402" s="76" t="s">
        <v>13223</v>
      </c>
      <c r="D1402" s="77" t="s">
        <v>7757</v>
      </c>
      <c r="E1402" s="78" t="s">
        <v>6581</v>
      </c>
      <c r="F1402" s="79">
        <v>13.64</v>
      </c>
    </row>
    <row r="1403" spans="2:6" ht="27">
      <c r="B1403" s="76" t="s">
        <v>10586</v>
      </c>
      <c r="C1403" s="76" t="s">
        <v>13224</v>
      </c>
      <c r="D1403" s="77" t="s">
        <v>7758</v>
      </c>
      <c r="E1403" s="78" t="s">
        <v>6581</v>
      </c>
      <c r="F1403" s="79">
        <v>19.809999999999999</v>
      </c>
    </row>
    <row r="1404" spans="2:6" ht="27">
      <c r="B1404" s="76" t="s">
        <v>10587</v>
      </c>
      <c r="C1404" s="76" t="s">
        <v>13225</v>
      </c>
      <c r="D1404" s="77" t="s">
        <v>7759</v>
      </c>
      <c r="E1404" s="78" t="s">
        <v>6581</v>
      </c>
      <c r="F1404" s="79">
        <v>20.32</v>
      </c>
    </row>
    <row r="1405" spans="2:6" ht="27">
      <c r="B1405" s="76" t="s">
        <v>10588</v>
      </c>
      <c r="C1405" s="76" t="s">
        <v>13226</v>
      </c>
      <c r="D1405" s="77" t="s">
        <v>7760</v>
      </c>
      <c r="E1405" s="78" t="s">
        <v>6581</v>
      </c>
      <c r="F1405" s="79">
        <v>23.89</v>
      </c>
    </row>
    <row r="1406" spans="2:6" ht="27">
      <c r="B1406" s="76" t="s">
        <v>10589</v>
      </c>
      <c r="C1406" s="76" t="s">
        <v>13227</v>
      </c>
      <c r="D1406" s="77" t="s">
        <v>7761</v>
      </c>
      <c r="E1406" s="78" t="s">
        <v>6581</v>
      </c>
      <c r="F1406" s="79">
        <v>33.04</v>
      </c>
    </row>
    <row r="1407" spans="2:6" ht="27">
      <c r="B1407" s="76" t="s">
        <v>10590</v>
      </c>
      <c r="C1407" s="76" t="s">
        <v>13228</v>
      </c>
      <c r="D1407" s="77" t="s">
        <v>7762</v>
      </c>
      <c r="E1407" s="78" t="s">
        <v>6581</v>
      </c>
      <c r="F1407" s="79">
        <v>36.450000000000003</v>
      </c>
    </row>
    <row r="1408" spans="2:6">
      <c r="B1408" s="76" t="s">
        <v>10591</v>
      </c>
      <c r="C1408" s="76" t="s">
        <v>6709</v>
      </c>
      <c r="D1408" s="77" t="s">
        <v>7763</v>
      </c>
      <c r="E1408" s="78" t="s">
        <v>6723</v>
      </c>
      <c r="F1408" s="79"/>
    </row>
    <row r="1409" spans="2:6" ht="27">
      <c r="B1409" s="76" t="s">
        <v>10592</v>
      </c>
      <c r="C1409" s="76" t="s">
        <v>13229</v>
      </c>
      <c r="D1409" s="77" t="s">
        <v>7764</v>
      </c>
      <c r="E1409" s="78" t="s">
        <v>6581</v>
      </c>
      <c r="F1409" s="79">
        <v>6.07</v>
      </c>
    </row>
    <row r="1410" spans="2:6" ht="27">
      <c r="B1410" s="76" t="s">
        <v>10593</v>
      </c>
      <c r="C1410" s="76" t="s">
        <v>13230</v>
      </c>
      <c r="D1410" s="77" t="s">
        <v>7765</v>
      </c>
      <c r="E1410" s="78" t="s">
        <v>6581</v>
      </c>
      <c r="F1410" s="79">
        <v>5.86</v>
      </c>
    </row>
    <row r="1411" spans="2:6" ht="27">
      <c r="B1411" s="76" t="s">
        <v>10594</v>
      </c>
      <c r="C1411" s="76" t="s">
        <v>13231</v>
      </c>
      <c r="D1411" s="77" t="s">
        <v>7766</v>
      </c>
      <c r="E1411" s="78" t="s">
        <v>6581</v>
      </c>
      <c r="F1411" s="79">
        <v>6.18</v>
      </c>
    </row>
    <row r="1412" spans="2:6" ht="27">
      <c r="B1412" s="76" t="s">
        <v>10595</v>
      </c>
      <c r="C1412" s="76" t="s">
        <v>13232</v>
      </c>
      <c r="D1412" s="77" t="s">
        <v>7767</v>
      </c>
      <c r="E1412" s="78" t="s">
        <v>6581</v>
      </c>
      <c r="F1412" s="79">
        <v>7.09</v>
      </c>
    </row>
    <row r="1413" spans="2:6" ht="27">
      <c r="B1413" s="76" t="s">
        <v>10596</v>
      </c>
      <c r="C1413" s="76" t="s">
        <v>6709</v>
      </c>
      <c r="D1413" s="77" t="s">
        <v>7768</v>
      </c>
      <c r="E1413" s="78" t="s">
        <v>6581</v>
      </c>
      <c r="F1413" s="79">
        <v>10.42</v>
      </c>
    </row>
    <row r="1414" spans="2:6" ht="27">
      <c r="B1414" s="76" t="s">
        <v>10597</v>
      </c>
      <c r="C1414" s="76" t="s">
        <v>6709</v>
      </c>
      <c r="D1414" s="77" t="s">
        <v>7769</v>
      </c>
      <c r="E1414" s="78" t="s">
        <v>6581</v>
      </c>
      <c r="F1414" s="79">
        <v>18.41</v>
      </c>
    </row>
    <row r="1415" spans="2:6" ht="27">
      <c r="B1415" s="76" t="s">
        <v>10598</v>
      </c>
      <c r="C1415" s="76" t="s">
        <v>6709</v>
      </c>
      <c r="D1415" s="77" t="s">
        <v>7770</v>
      </c>
      <c r="E1415" s="78" t="s">
        <v>6581</v>
      </c>
      <c r="F1415" s="79">
        <v>15.92</v>
      </c>
    </row>
    <row r="1416" spans="2:6" ht="27">
      <c r="B1416" s="76" t="s">
        <v>10599</v>
      </c>
      <c r="C1416" s="76" t="s">
        <v>6709</v>
      </c>
      <c r="D1416" s="77" t="s">
        <v>7771</v>
      </c>
      <c r="E1416" s="78" t="s">
        <v>6581</v>
      </c>
      <c r="F1416" s="79">
        <v>25.11</v>
      </c>
    </row>
    <row r="1417" spans="2:6" ht="27">
      <c r="B1417" s="76" t="s">
        <v>10600</v>
      </c>
      <c r="C1417" s="76" t="s">
        <v>6709</v>
      </c>
      <c r="D1417" s="77" t="s">
        <v>7772</v>
      </c>
      <c r="E1417" s="78" t="s">
        <v>6581</v>
      </c>
      <c r="F1417" s="79">
        <v>37.18</v>
      </c>
    </row>
    <row r="1418" spans="2:6" ht="27">
      <c r="B1418" s="76" t="s">
        <v>10601</v>
      </c>
      <c r="C1418" s="76" t="s">
        <v>6709</v>
      </c>
      <c r="D1418" s="77" t="s">
        <v>7773</v>
      </c>
      <c r="E1418" s="78" t="s">
        <v>6581</v>
      </c>
      <c r="F1418" s="79">
        <v>8.16</v>
      </c>
    </row>
    <row r="1419" spans="2:6">
      <c r="B1419" s="76" t="s">
        <v>10602</v>
      </c>
      <c r="C1419" s="76" t="s">
        <v>6709</v>
      </c>
      <c r="D1419" s="77" t="s">
        <v>7774</v>
      </c>
      <c r="E1419" s="78" t="s">
        <v>6723</v>
      </c>
      <c r="F1419" s="79"/>
    </row>
    <row r="1420" spans="2:6" ht="27">
      <c r="B1420" s="76" t="s">
        <v>10603</v>
      </c>
      <c r="C1420" s="76" t="s">
        <v>13233</v>
      </c>
      <c r="D1420" s="77" t="s">
        <v>7775</v>
      </c>
      <c r="E1420" s="78" t="s">
        <v>6581</v>
      </c>
      <c r="F1420" s="79">
        <v>42.01</v>
      </c>
    </row>
    <row r="1421" spans="2:6" ht="27">
      <c r="B1421" s="76" t="s">
        <v>10604</v>
      </c>
      <c r="C1421" s="76" t="s">
        <v>13234</v>
      </c>
      <c r="D1421" s="77" t="s">
        <v>7776</v>
      </c>
      <c r="E1421" s="78" t="s">
        <v>6581</v>
      </c>
      <c r="F1421" s="79">
        <v>62.75</v>
      </c>
    </row>
    <row r="1422" spans="2:6" ht="25.5">
      <c r="B1422" s="71" t="s">
        <v>10605</v>
      </c>
      <c r="C1422" s="72" t="s">
        <v>13235</v>
      </c>
      <c r="D1422" s="73" t="s">
        <v>7777</v>
      </c>
      <c r="E1422" s="74" t="s">
        <v>6581</v>
      </c>
      <c r="F1422" s="79">
        <v>82.85</v>
      </c>
    </row>
    <row r="1423" spans="2:6" ht="27">
      <c r="B1423" s="76" t="s">
        <v>10606</v>
      </c>
      <c r="C1423" s="76" t="s">
        <v>13236</v>
      </c>
      <c r="D1423" s="77" t="s">
        <v>7778</v>
      </c>
      <c r="E1423" s="78" t="s">
        <v>6581</v>
      </c>
      <c r="F1423" s="79">
        <v>18.399999999999999</v>
      </c>
    </row>
    <row r="1424" spans="2:6" ht="27">
      <c r="B1424" s="76" t="s">
        <v>10607</v>
      </c>
      <c r="C1424" s="76" t="s">
        <v>13237</v>
      </c>
      <c r="D1424" s="77" t="s">
        <v>7779</v>
      </c>
      <c r="E1424" s="78" t="s">
        <v>6581</v>
      </c>
      <c r="F1424" s="79">
        <v>19.5</v>
      </c>
    </row>
    <row r="1425" spans="2:6" ht="27">
      <c r="B1425" s="76" t="s">
        <v>10608</v>
      </c>
      <c r="C1425" s="76" t="s">
        <v>13238</v>
      </c>
      <c r="D1425" s="77" t="s">
        <v>7780</v>
      </c>
      <c r="E1425" s="78" t="s">
        <v>6581</v>
      </c>
      <c r="F1425" s="79">
        <v>30.48</v>
      </c>
    </row>
    <row r="1426" spans="2:6">
      <c r="B1426" s="76">
        <v>320</v>
      </c>
      <c r="C1426" s="76" t="s">
        <v>6709</v>
      </c>
      <c r="D1426" s="77" t="s">
        <v>7781</v>
      </c>
      <c r="E1426" s="78" t="s">
        <v>6723</v>
      </c>
      <c r="F1426" s="79"/>
    </row>
    <row r="1427" spans="2:6">
      <c r="B1427" s="76" t="s">
        <v>10609</v>
      </c>
      <c r="C1427" s="76" t="s">
        <v>13239</v>
      </c>
      <c r="D1427" s="77" t="s">
        <v>7782</v>
      </c>
      <c r="E1427" s="78" t="s">
        <v>26</v>
      </c>
      <c r="F1427" s="79">
        <v>137.53</v>
      </c>
    </row>
    <row r="1428" spans="2:6">
      <c r="B1428" s="76" t="s">
        <v>10610</v>
      </c>
      <c r="C1428" s="76" t="s">
        <v>13240</v>
      </c>
      <c r="D1428" s="77" t="s">
        <v>7783</v>
      </c>
      <c r="E1428" s="78" t="s">
        <v>26</v>
      </c>
      <c r="F1428" s="79">
        <v>91.63</v>
      </c>
    </row>
    <row r="1429" spans="2:6">
      <c r="B1429" s="76" t="s">
        <v>10611</v>
      </c>
      <c r="C1429" s="76" t="s">
        <v>13241</v>
      </c>
      <c r="D1429" s="77" t="s">
        <v>7784</v>
      </c>
      <c r="E1429" s="78" t="s">
        <v>6714</v>
      </c>
      <c r="F1429" s="79">
        <v>63</v>
      </c>
    </row>
    <row r="1430" spans="2:6">
      <c r="B1430" s="76" t="s">
        <v>10612</v>
      </c>
      <c r="C1430" s="76" t="s">
        <v>13242</v>
      </c>
      <c r="D1430" s="77" t="s">
        <v>7785</v>
      </c>
      <c r="E1430" s="78" t="s">
        <v>6714</v>
      </c>
      <c r="F1430" s="79">
        <v>55</v>
      </c>
    </row>
    <row r="1431" spans="2:6">
      <c r="B1431" s="76">
        <v>321</v>
      </c>
      <c r="C1431" s="76" t="s">
        <v>6709</v>
      </c>
      <c r="D1431" s="77" t="s">
        <v>7786</v>
      </c>
      <c r="E1431" s="78" t="s">
        <v>6723</v>
      </c>
      <c r="F1431" s="79"/>
    </row>
    <row r="1432" spans="2:6" ht="27">
      <c r="B1432" s="76" t="s">
        <v>10613</v>
      </c>
      <c r="C1432" s="76" t="s">
        <v>13243</v>
      </c>
      <c r="D1432" s="77" t="s">
        <v>7787</v>
      </c>
      <c r="E1432" s="78" t="s">
        <v>6714</v>
      </c>
      <c r="F1432" s="79">
        <v>160</v>
      </c>
    </row>
    <row r="1433" spans="2:6">
      <c r="B1433" s="76" t="s">
        <v>10614</v>
      </c>
      <c r="C1433" s="76" t="s">
        <v>13244</v>
      </c>
      <c r="D1433" s="77" t="s">
        <v>6012</v>
      </c>
      <c r="E1433" s="78" t="s">
        <v>6714</v>
      </c>
      <c r="F1433" s="79">
        <v>145.12</v>
      </c>
    </row>
    <row r="1434" spans="2:6">
      <c r="B1434" s="71" t="s">
        <v>10615</v>
      </c>
      <c r="C1434" s="72" t="s">
        <v>13245</v>
      </c>
      <c r="D1434" s="73" t="s">
        <v>6013</v>
      </c>
      <c r="E1434" s="74" t="s">
        <v>6714</v>
      </c>
      <c r="F1434" s="79">
        <v>190.16</v>
      </c>
    </row>
    <row r="1435" spans="2:6">
      <c r="B1435" s="76" t="s">
        <v>10616</v>
      </c>
      <c r="C1435" s="76" t="s">
        <v>13246</v>
      </c>
      <c r="D1435" s="77" t="s">
        <v>6011</v>
      </c>
      <c r="E1435" s="78" t="s">
        <v>6714</v>
      </c>
      <c r="F1435" s="79">
        <v>95.08</v>
      </c>
    </row>
    <row r="1436" spans="2:6">
      <c r="B1436" s="76" t="s">
        <v>10617</v>
      </c>
      <c r="C1436" s="76" t="s">
        <v>13247</v>
      </c>
      <c r="D1436" s="77" t="s">
        <v>6014</v>
      </c>
      <c r="E1436" s="78" t="s">
        <v>6714</v>
      </c>
      <c r="F1436" s="79">
        <v>100.08</v>
      </c>
    </row>
    <row r="1437" spans="2:6" ht="27">
      <c r="B1437" s="76" t="s">
        <v>10618</v>
      </c>
      <c r="C1437" s="76" t="s">
        <v>13248</v>
      </c>
      <c r="D1437" s="77" t="s">
        <v>7788</v>
      </c>
      <c r="E1437" s="78" t="s">
        <v>6714</v>
      </c>
      <c r="F1437" s="79">
        <v>96</v>
      </c>
    </row>
    <row r="1438" spans="2:6">
      <c r="B1438" s="76" t="s">
        <v>10619</v>
      </c>
      <c r="C1438" s="76" t="s">
        <v>13249</v>
      </c>
      <c r="D1438" s="77" t="s">
        <v>6017</v>
      </c>
      <c r="E1438" s="78" t="s">
        <v>6714</v>
      </c>
      <c r="F1438" s="79">
        <v>45.03</v>
      </c>
    </row>
    <row r="1439" spans="2:6">
      <c r="B1439" s="76" t="s">
        <v>10620</v>
      </c>
      <c r="C1439" s="76" t="s">
        <v>13250</v>
      </c>
      <c r="D1439" s="77" t="s">
        <v>6026</v>
      </c>
      <c r="E1439" s="78" t="s">
        <v>6714</v>
      </c>
      <c r="F1439" s="79">
        <v>72.56</v>
      </c>
    </row>
    <row r="1440" spans="2:6">
      <c r="B1440" s="76" t="s">
        <v>10621</v>
      </c>
      <c r="C1440" s="76" t="s">
        <v>13251</v>
      </c>
      <c r="D1440" s="77" t="s">
        <v>6007</v>
      </c>
      <c r="E1440" s="78" t="s">
        <v>6714</v>
      </c>
      <c r="F1440" s="79">
        <v>80.06</v>
      </c>
    </row>
    <row r="1441" spans="2:6">
      <c r="B1441" s="76" t="s">
        <v>10622</v>
      </c>
      <c r="C1441" s="76" t="s">
        <v>13252</v>
      </c>
      <c r="D1441" s="77" t="s">
        <v>6008</v>
      </c>
      <c r="E1441" s="78" t="s">
        <v>6714</v>
      </c>
      <c r="F1441" s="79">
        <v>95.08</v>
      </c>
    </row>
    <row r="1442" spans="2:6">
      <c r="B1442" s="76" t="s">
        <v>10623</v>
      </c>
      <c r="C1442" s="76" t="s">
        <v>13253</v>
      </c>
      <c r="D1442" s="77" t="s">
        <v>6009</v>
      </c>
      <c r="E1442" s="78" t="s">
        <v>6714</v>
      </c>
      <c r="F1442" s="79">
        <v>50.04</v>
      </c>
    </row>
    <row r="1443" spans="2:6">
      <c r="B1443" s="76" t="s">
        <v>10624</v>
      </c>
      <c r="C1443" s="76" t="s">
        <v>13254</v>
      </c>
      <c r="D1443" s="77" t="s">
        <v>6010</v>
      </c>
      <c r="E1443" s="78" t="s">
        <v>6714</v>
      </c>
      <c r="F1443" s="79">
        <v>45.03</v>
      </c>
    </row>
    <row r="1444" spans="2:6">
      <c r="B1444" s="76" t="s">
        <v>10625</v>
      </c>
      <c r="C1444" s="76" t="s">
        <v>13255</v>
      </c>
      <c r="D1444" s="77" t="s">
        <v>6018</v>
      </c>
      <c r="E1444" s="78" t="s">
        <v>6714</v>
      </c>
      <c r="F1444" s="79">
        <v>55.04</v>
      </c>
    </row>
    <row r="1445" spans="2:6">
      <c r="B1445" s="71" t="s">
        <v>10626</v>
      </c>
      <c r="C1445" s="72" t="s">
        <v>13256</v>
      </c>
      <c r="D1445" s="73" t="s">
        <v>6016</v>
      </c>
      <c r="E1445" s="74" t="s">
        <v>6714</v>
      </c>
      <c r="F1445" s="79">
        <v>40.03</v>
      </c>
    </row>
    <row r="1446" spans="2:6">
      <c r="B1446" s="76" t="s">
        <v>10627</v>
      </c>
      <c r="C1446" s="76" t="s">
        <v>13257</v>
      </c>
      <c r="D1446" s="77" t="s">
        <v>6015</v>
      </c>
      <c r="E1446" s="78" t="s">
        <v>6714</v>
      </c>
      <c r="F1446" s="79">
        <v>35.03</v>
      </c>
    </row>
    <row r="1447" spans="2:6">
      <c r="B1447" s="76" t="s">
        <v>10628</v>
      </c>
      <c r="C1447" s="76" t="s">
        <v>13258</v>
      </c>
      <c r="D1447" s="77" t="s">
        <v>6025</v>
      </c>
      <c r="E1447" s="78" t="s">
        <v>6714</v>
      </c>
      <c r="F1447" s="79">
        <v>645.54999999999995</v>
      </c>
    </row>
    <row r="1448" spans="2:6">
      <c r="B1448" s="76" t="s">
        <v>10629</v>
      </c>
      <c r="C1448" s="76" t="s">
        <v>13259</v>
      </c>
      <c r="D1448" s="77" t="s">
        <v>6022</v>
      </c>
      <c r="E1448" s="78" t="s">
        <v>6714</v>
      </c>
      <c r="F1448" s="79">
        <v>90.07</v>
      </c>
    </row>
    <row r="1449" spans="2:6">
      <c r="B1449" s="76" t="s">
        <v>10630</v>
      </c>
      <c r="C1449" s="76" t="s">
        <v>13260</v>
      </c>
      <c r="D1449" s="77" t="s">
        <v>6024</v>
      </c>
      <c r="E1449" s="78" t="s">
        <v>6714</v>
      </c>
      <c r="F1449" s="79">
        <v>100.08</v>
      </c>
    </row>
    <row r="1450" spans="2:6">
      <c r="B1450" s="76" t="s">
        <v>10631</v>
      </c>
      <c r="C1450" s="76" t="s">
        <v>13261</v>
      </c>
      <c r="D1450" s="77" t="s">
        <v>6023</v>
      </c>
      <c r="E1450" s="78" t="s">
        <v>6714</v>
      </c>
      <c r="F1450" s="79">
        <v>90.07</v>
      </c>
    </row>
    <row r="1451" spans="2:6">
      <c r="B1451" s="76" t="s">
        <v>10632</v>
      </c>
      <c r="C1451" s="76" t="s">
        <v>13262</v>
      </c>
      <c r="D1451" s="77" t="s">
        <v>6021</v>
      </c>
      <c r="E1451" s="78" t="s">
        <v>6714</v>
      </c>
      <c r="F1451" s="79">
        <v>40.03</v>
      </c>
    </row>
    <row r="1452" spans="2:6">
      <c r="B1452" s="76" t="s">
        <v>10633</v>
      </c>
      <c r="C1452" s="76" t="s">
        <v>13263</v>
      </c>
      <c r="D1452" s="77" t="s">
        <v>6019</v>
      </c>
      <c r="E1452" s="78" t="s">
        <v>6714</v>
      </c>
      <c r="F1452" s="79">
        <v>30.02</v>
      </c>
    </row>
    <row r="1453" spans="2:6">
      <c r="B1453" s="76" t="s">
        <v>10634</v>
      </c>
      <c r="C1453" s="76" t="s">
        <v>13264</v>
      </c>
      <c r="D1453" s="77" t="s">
        <v>6020</v>
      </c>
      <c r="E1453" s="78" t="s">
        <v>6714</v>
      </c>
      <c r="F1453" s="79">
        <v>30.02</v>
      </c>
    </row>
    <row r="1454" spans="2:6">
      <c r="B1454" s="76" t="s">
        <v>10635</v>
      </c>
      <c r="C1454" s="76" t="s">
        <v>13265</v>
      </c>
      <c r="D1454" s="77" t="s">
        <v>6006</v>
      </c>
      <c r="E1454" s="78" t="s">
        <v>26</v>
      </c>
      <c r="F1454" s="79">
        <v>1.19</v>
      </c>
    </row>
    <row r="1455" spans="2:6">
      <c r="B1455" s="76" t="s">
        <v>10636</v>
      </c>
      <c r="C1455" s="76" t="s">
        <v>13266</v>
      </c>
      <c r="D1455" s="77" t="s">
        <v>7789</v>
      </c>
      <c r="E1455" s="78" t="s">
        <v>26</v>
      </c>
      <c r="F1455" s="79">
        <v>0.37</v>
      </c>
    </row>
    <row r="1456" spans="2:6">
      <c r="B1456" s="76" t="s">
        <v>10637</v>
      </c>
      <c r="C1456" s="76" t="s">
        <v>13267</v>
      </c>
      <c r="D1456" s="77" t="s">
        <v>6027</v>
      </c>
      <c r="E1456" s="78" t="s">
        <v>6714</v>
      </c>
      <c r="F1456" s="79">
        <v>55.04</v>
      </c>
    </row>
    <row r="1457" spans="2:6">
      <c r="B1457" s="76">
        <v>322</v>
      </c>
      <c r="C1457" s="76" t="s">
        <v>6709</v>
      </c>
      <c r="D1457" s="77" t="s">
        <v>7790</v>
      </c>
      <c r="E1457" s="78" t="s">
        <v>6723</v>
      </c>
      <c r="F1457" s="79"/>
    </row>
    <row r="1458" spans="2:6">
      <c r="B1458" s="76" t="s">
        <v>10638</v>
      </c>
      <c r="C1458" s="76" t="s">
        <v>13268</v>
      </c>
      <c r="D1458" s="77" t="s">
        <v>7791</v>
      </c>
      <c r="E1458" s="78" t="s">
        <v>6894</v>
      </c>
      <c r="F1458" s="79">
        <v>495</v>
      </c>
    </row>
    <row r="1459" spans="2:6">
      <c r="B1459" s="76" t="s">
        <v>10639</v>
      </c>
      <c r="C1459" s="76" t="s">
        <v>13269</v>
      </c>
      <c r="D1459" s="77" t="s">
        <v>7792</v>
      </c>
      <c r="E1459" s="78" t="s">
        <v>6894</v>
      </c>
      <c r="F1459" s="79">
        <v>495</v>
      </c>
    </row>
    <row r="1460" spans="2:6">
      <c r="B1460" s="76" t="s">
        <v>10640</v>
      </c>
      <c r="C1460" s="76" t="s">
        <v>13270</v>
      </c>
      <c r="D1460" s="77" t="s">
        <v>7793</v>
      </c>
      <c r="E1460" s="78" t="s">
        <v>6894</v>
      </c>
      <c r="F1460" s="79">
        <v>654</v>
      </c>
    </row>
    <row r="1461" spans="2:6">
      <c r="B1461" s="76" t="s">
        <v>10641</v>
      </c>
      <c r="C1461" s="76" t="s">
        <v>13271</v>
      </c>
      <c r="D1461" s="77" t="s">
        <v>7794</v>
      </c>
      <c r="E1461" s="78" t="s">
        <v>6714</v>
      </c>
      <c r="F1461" s="79">
        <v>1329.31</v>
      </c>
    </row>
    <row r="1462" spans="2:6">
      <c r="B1462" s="76" t="s">
        <v>10642</v>
      </c>
      <c r="C1462" s="76" t="s">
        <v>13272</v>
      </c>
      <c r="D1462" s="77" t="s">
        <v>7795</v>
      </c>
      <c r="E1462" s="78" t="s">
        <v>6714</v>
      </c>
      <c r="F1462" s="79">
        <v>611.25</v>
      </c>
    </row>
    <row r="1463" spans="2:6">
      <c r="B1463" s="76" t="s">
        <v>10643</v>
      </c>
      <c r="C1463" s="76" t="s">
        <v>13273</v>
      </c>
      <c r="D1463" s="77" t="s">
        <v>7796</v>
      </c>
      <c r="E1463" s="78" t="s">
        <v>6714</v>
      </c>
      <c r="F1463" s="79">
        <v>1552.75</v>
      </c>
    </row>
    <row r="1464" spans="2:6">
      <c r="B1464" s="76">
        <v>323</v>
      </c>
      <c r="C1464" s="76" t="s">
        <v>6709</v>
      </c>
      <c r="D1464" s="77" t="s">
        <v>7797</v>
      </c>
      <c r="E1464" s="78" t="s">
        <v>6723</v>
      </c>
      <c r="F1464" s="79"/>
    </row>
    <row r="1465" spans="2:6">
      <c r="B1465" s="76" t="s">
        <v>10644</v>
      </c>
      <c r="C1465" s="76" t="s">
        <v>13274</v>
      </c>
      <c r="D1465" s="77" t="s">
        <v>7798</v>
      </c>
      <c r="E1465" s="78" t="s">
        <v>6714</v>
      </c>
      <c r="F1465" s="79">
        <v>1250.28</v>
      </c>
    </row>
    <row r="1466" spans="2:6">
      <c r="B1466" s="76" t="s">
        <v>10645</v>
      </c>
      <c r="C1466" s="76" t="s">
        <v>13275</v>
      </c>
      <c r="D1466" s="77" t="s">
        <v>7799</v>
      </c>
      <c r="E1466" s="78" t="s">
        <v>6714</v>
      </c>
      <c r="F1466" s="79">
        <v>1151.08</v>
      </c>
    </row>
    <row r="1467" spans="2:6">
      <c r="B1467" s="76" t="s">
        <v>10646</v>
      </c>
      <c r="C1467" s="76" t="s">
        <v>13276</v>
      </c>
      <c r="D1467" s="77" t="s">
        <v>7800</v>
      </c>
      <c r="E1467" s="78" t="s">
        <v>6714</v>
      </c>
      <c r="F1467" s="79">
        <v>1111.07</v>
      </c>
    </row>
    <row r="1468" spans="2:6">
      <c r="B1468" s="76" t="s">
        <v>10647</v>
      </c>
      <c r="C1468" s="76" t="s">
        <v>13277</v>
      </c>
      <c r="D1468" s="77" t="s">
        <v>7801</v>
      </c>
      <c r="E1468" s="78" t="s">
        <v>6714</v>
      </c>
      <c r="F1468" s="79">
        <v>1138.6500000000001</v>
      </c>
    </row>
    <row r="1469" spans="2:6">
      <c r="B1469" s="76" t="s">
        <v>10648</v>
      </c>
      <c r="C1469" s="76" t="s">
        <v>13278</v>
      </c>
      <c r="D1469" s="77" t="s">
        <v>7802</v>
      </c>
      <c r="E1469" s="78" t="s">
        <v>6714</v>
      </c>
      <c r="F1469" s="79">
        <v>664.44</v>
      </c>
    </row>
    <row r="1470" spans="2:6">
      <c r="B1470" s="76" t="s">
        <v>10649</v>
      </c>
      <c r="C1470" s="76" t="s">
        <v>13279</v>
      </c>
      <c r="D1470" s="77" t="s">
        <v>7803</v>
      </c>
      <c r="E1470" s="78" t="s">
        <v>6714</v>
      </c>
      <c r="F1470" s="79">
        <v>1030.54</v>
      </c>
    </row>
    <row r="1471" spans="2:6">
      <c r="B1471" s="76" t="s">
        <v>10650</v>
      </c>
      <c r="C1471" s="76" t="s">
        <v>13280</v>
      </c>
      <c r="D1471" s="77" t="s">
        <v>7804</v>
      </c>
      <c r="E1471" s="78" t="s">
        <v>6714</v>
      </c>
      <c r="F1471" s="79">
        <v>800.96</v>
      </c>
    </row>
    <row r="1472" spans="2:6">
      <c r="B1472" s="76">
        <v>324</v>
      </c>
      <c r="C1472" s="76" t="s">
        <v>6709</v>
      </c>
      <c r="D1472" s="77" t="s">
        <v>7805</v>
      </c>
      <c r="E1472" s="78" t="s">
        <v>6723</v>
      </c>
      <c r="F1472" s="79"/>
    </row>
    <row r="1473" spans="2:6" ht="27">
      <c r="B1473" s="76" t="s">
        <v>10651</v>
      </c>
      <c r="C1473" s="76" t="s">
        <v>13281</v>
      </c>
      <c r="D1473" s="77" t="s">
        <v>7806</v>
      </c>
      <c r="E1473" s="78" t="s">
        <v>6581</v>
      </c>
      <c r="F1473" s="79">
        <v>40.33</v>
      </c>
    </row>
    <row r="1474" spans="2:6">
      <c r="B1474" s="76" t="s">
        <v>10652</v>
      </c>
      <c r="C1474" s="76" t="s">
        <v>13282</v>
      </c>
      <c r="D1474" s="77" t="s">
        <v>7807</v>
      </c>
      <c r="E1474" s="78" t="s">
        <v>6714</v>
      </c>
      <c r="F1474" s="79">
        <v>128.85</v>
      </c>
    </row>
    <row r="1475" spans="2:6">
      <c r="B1475" s="76" t="s">
        <v>10653</v>
      </c>
      <c r="C1475" s="76" t="s">
        <v>13283</v>
      </c>
      <c r="D1475" s="77" t="s">
        <v>7808</v>
      </c>
      <c r="E1475" s="78" t="s">
        <v>6714</v>
      </c>
      <c r="F1475" s="79">
        <v>160.53</v>
      </c>
    </row>
    <row r="1476" spans="2:6">
      <c r="B1476" s="76" t="s">
        <v>10654</v>
      </c>
      <c r="C1476" s="76" t="s">
        <v>13284</v>
      </c>
      <c r="D1476" s="77" t="s">
        <v>7809</v>
      </c>
      <c r="E1476" s="78" t="s">
        <v>6714</v>
      </c>
      <c r="F1476" s="79">
        <v>162.69999999999999</v>
      </c>
    </row>
    <row r="1477" spans="2:6">
      <c r="B1477" s="76" t="s">
        <v>10655</v>
      </c>
      <c r="C1477" s="76" t="s">
        <v>13285</v>
      </c>
      <c r="D1477" s="77" t="s">
        <v>7810</v>
      </c>
      <c r="E1477" s="78" t="s">
        <v>6714</v>
      </c>
      <c r="F1477" s="79">
        <v>164.87</v>
      </c>
    </row>
    <row r="1478" spans="2:6">
      <c r="B1478" s="76" t="s">
        <v>10656</v>
      </c>
      <c r="C1478" s="76" t="s">
        <v>13286</v>
      </c>
      <c r="D1478" s="77" t="s">
        <v>7811</v>
      </c>
      <c r="E1478" s="78" t="s">
        <v>6714</v>
      </c>
      <c r="F1478" s="79">
        <v>174.66</v>
      </c>
    </row>
    <row r="1479" spans="2:6" ht="27">
      <c r="B1479" s="76" t="s">
        <v>10657</v>
      </c>
      <c r="C1479" s="76" t="s">
        <v>6709</v>
      </c>
      <c r="D1479" s="77" t="s">
        <v>7812</v>
      </c>
      <c r="E1479" s="78" t="s">
        <v>6341</v>
      </c>
      <c r="F1479" s="79">
        <v>72.28</v>
      </c>
    </row>
    <row r="1480" spans="2:6">
      <c r="B1480" s="76" t="s">
        <v>10658</v>
      </c>
      <c r="C1480" s="76" t="s">
        <v>13287</v>
      </c>
      <c r="D1480" s="77" t="s">
        <v>7813</v>
      </c>
      <c r="E1480" s="78" t="s">
        <v>6714</v>
      </c>
      <c r="F1480" s="79">
        <v>136.71</v>
      </c>
    </row>
    <row r="1481" spans="2:6">
      <c r="B1481" s="76" t="s">
        <v>10659</v>
      </c>
      <c r="C1481" s="76" t="s">
        <v>13288</v>
      </c>
      <c r="D1481" s="77" t="s">
        <v>7814</v>
      </c>
      <c r="E1481" s="78" t="s">
        <v>6714</v>
      </c>
      <c r="F1481" s="79">
        <v>136.71</v>
      </c>
    </row>
    <row r="1482" spans="2:6">
      <c r="B1482" s="76" t="s">
        <v>10660</v>
      </c>
      <c r="C1482" s="76" t="s">
        <v>13289</v>
      </c>
      <c r="D1482" s="77" t="s">
        <v>7815</v>
      </c>
      <c r="E1482" s="78" t="s">
        <v>6714</v>
      </c>
      <c r="F1482" s="79">
        <v>136.71</v>
      </c>
    </row>
    <row r="1483" spans="2:6">
      <c r="B1483" s="76" t="s">
        <v>10661</v>
      </c>
      <c r="C1483" s="76" t="s">
        <v>13290</v>
      </c>
      <c r="D1483" s="77" t="s">
        <v>7816</v>
      </c>
      <c r="E1483" s="78" t="s">
        <v>6714</v>
      </c>
      <c r="F1483" s="79">
        <v>136.71</v>
      </c>
    </row>
    <row r="1484" spans="2:6" ht="27">
      <c r="B1484" s="76" t="s">
        <v>10662</v>
      </c>
      <c r="C1484" s="76" t="s">
        <v>13291</v>
      </c>
      <c r="D1484" s="77" t="s">
        <v>7817</v>
      </c>
      <c r="E1484" s="78" t="s">
        <v>6714</v>
      </c>
      <c r="F1484" s="79">
        <v>516.04999999999995</v>
      </c>
    </row>
    <row r="1485" spans="2:6" ht="27">
      <c r="B1485" s="76" t="s">
        <v>10663</v>
      </c>
      <c r="C1485" s="76" t="s">
        <v>13292</v>
      </c>
      <c r="D1485" s="77" t="s">
        <v>7818</v>
      </c>
      <c r="E1485" s="78" t="s">
        <v>6714</v>
      </c>
      <c r="F1485" s="79">
        <v>519.76</v>
      </c>
    </row>
    <row r="1486" spans="2:6" ht="27">
      <c r="B1486" s="76" t="s">
        <v>10664</v>
      </c>
      <c r="C1486" s="76" t="s">
        <v>13293</v>
      </c>
      <c r="D1486" s="77" t="s">
        <v>7819</v>
      </c>
      <c r="E1486" s="78" t="s">
        <v>6714</v>
      </c>
      <c r="F1486" s="79">
        <v>519.76</v>
      </c>
    </row>
    <row r="1487" spans="2:6" ht="27">
      <c r="B1487" s="76" t="s">
        <v>10665</v>
      </c>
      <c r="C1487" s="76" t="s">
        <v>13294</v>
      </c>
      <c r="D1487" s="77" t="s">
        <v>7820</v>
      </c>
      <c r="E1487" s="78" t="s">
        <v>6714</v>
      </c>
      <c r="F1487" s="79">
        <v>544.79</v>
      </c>
    </row>
    <row r="1488" spans="2:6" ht="27">
      <c r="B1488" s="76" t="s">
        <v>10666</v>
      </c>
      <c r="C1488" s="76" t="s">
        <v>13295</v>
      </c>
      <c r="D1488" s="77" t="s">
        <v>7821</v>
      </c>
      <c r="E1488" s="78" t="s">
        <v>6714</v>
      </c>
      <c r="F1488" s="79">
        <v>3454.32</v>
      </c>
    </row>
    <row r="1489" spans="2:6" ht="27">
      <c r="B1489" s="76" t="s">
        <v>10667</v>
      </c>
      <c r="C1489" s="76" t="s">
        <v>13296</v>
      </c>
      <c r="D1489" s="77" t="s">
        <v>7822</v>
      </c>
      <c r="E1489" s="78" t="s">
        <v>6714</v>
      </c>
      <c r="F1489" s="79">
        <v>3624.82</v>
      </c>
    </row>
    <row r="1490" spans="2:6" ht="27">
      <c r="B1490" s="76" t="s">
        <v>10668</v>
      </c>
      <c r="C1490" s="76" t="s">
        <v>13297</v>
      </c>
      <c r="D1490" s="77" t="s">
        <v>7823</v>
      </c>
      <c r="E1490" s="78" t="s">
        <v>6714</v>
      </c>
      <c r="F1490" s="79">
        <v>3795.32</v>
      </c>
    </row>
    <row r="1491" spans="2:6" ht="27">
      <c r="B1491" s="76" t="s">
        <v>10669</v>
      </c>
      <c r="C1491" s="76" t="s">
        <v>13298</v>
      </c>
      <c r="D1491" s="77" t="s">
        <v>7824</v>
      </c>
      <c r="E1491" s="78" t="s">
        <v>6714</v>
      </c>
      <c r="F1491" s="79">
        <v>296.13</v>
      </c>
    </row>
    <row r="1492" spans="2:6" ht="27">
      <c r="B1492" s="76" t="s">
        <v>10670</v>
      </c>
      <c r="C1492" s="76" t="s">
        <v>13299</v>
      </c>
      <c r="D1492" s="77" t="s">
        <v>7825</v>
      </c>
      <c r="E1492" s="78" t="s">
        <v>6714</v>
      </c>
      <c r="F1492" s="79">
        <v>259.11</v>
      </c>
    </row>
    <row r="1493" spans="2:6" ht="27">
      <c r="B1493" s="76" t="s">
        <v>10671</v>
      </c>
      <c r="C1493" s="76" t="s">
        <v>13300</v>
      </c>
      <c r="D1493" s="77" t="s">
        <v>7826</v>
      </c>
      <c r="E1493" s="78" t="s">
        <v>6714</v>
      </c>
      <c r="F1493" s="79">
        <v>314.13</v>
      </c>
    </row>
    <row r="1494" spans="2:6" ht="27">
      <c r="B1494" s="76" t="s">
        <v>10672</v>
      </c>
      <c r="C1494" s="76" t="s">
        <v>13301</v>
      </c>
      <c r="D1494" s="77" t="s">
        <v>7827</v>
      </c>
      <c r="E1494" s="78" t="s">
        <v>6714</v>
      </c>
      <c r="F1494" s="79">
        <v>277.11</v>
      </c>
    </row>
    <row r="1495" spans="2:6" ht="27">
      <c r="B1495" s="76" t="s">
        <v>10673</v>
      </c>
      <c r="C1495" s="76" t="s">
        <v>13302</v>
      </c>
      <c r="D1495" s="77" t="s">
        <v>7828</v>
      </c>
      <c r="E1495" s="78" t="s">
        <v>6714</v>
      </c>
      <c r="F1495" s="79">
        <v>277.11</v>
      </c>
    </row>
    <row r="1496" spans="2:6" ht="27">
      <c r="B1496" s="76" t="s">
        <v>10674</v>
      </c>
      <c r="C1496" s="76" t="s">
        <v>13303</v>
      </c>
      <c r="D1496" s="77" t="s">
        <v>7829</v>
      </c>
      <c r="E1496" s="78" t="s">
        <v>6714</v>
      </c>
      <c r="F1496" s="79">
        <v>280</v>
      </c>
    </row>
    <row r="1497" spans="2:6" ht="27">
      <c r="B1497" s="76" t="s">
        <v>10675</v>
      </c>
      <c r="C1497" s="76" t="s">
        <v>13304</v>
      </c>
      <c r="D1497" s="77" t="s">
        <v>7830</v>
      </c>
      <c r="E1497" s="78" t="s">
        <v>6714</v>
      </c>
      <c r="F1497" s="79">
        <v>660.05</v>
      </c>
    </row>
    <row r="1498" spans="2:6" ht="27">
      <c r="B1498" s="76" t="s">
        <v>10676</v>
      </c>
      <c r="C1498" s="76" t="s">
        <v>13305</v>
      </c>
      <c r="D1498" s="77" t="s">
        <v>7831</v>
      </c>
      <c r="E1498" s="78" t="s">
        <v>6714</v>
      </c>
      <c r="F1498" s="79">
        <v>663.76</v>
      </c>
    </row>
    <row r="1499" spans="2:6" ht="27">
      <c r="B1499" s="76" t="s">
        <v>10677</v>
      </c>
      <c r="C1499" s="76" t="s">
        <v>13306</v>
      </c>
      <c r="D1499" s="77" t="s">
        <v>7832</v>
      </c>
      <c r="E1499" s="78" t="s">
        <v>6714</v>
      </c>
      <c r="F1499" s="79">
        <v>663.76</v>
      </c>
    </row>
    <row r="1500" spans="2:6" ht="40.5">
      <c r="B1500" s="76" t="s">
        <v>10678</v>
      </c>
      <c r="C1500" s="76" t="s">
        <v>13307</v>
      </c>
      <c r="D1500" s="77" t="s">
        <v>7833</v>
      </c>
      <c r="E1500" s="78" t="s">
        <v>6714</v>
      </c>
      <c r="F1500" s="79">
        <v>553.69000000000005</v>
      </c>
    </row>
    <row r="1501" spans="2:6" ht="27">
      <c r="B1501" s="76" t="s">
        <v>10679</v>
      </c>
      <c r="C1501" s="76" t="s">
        <v>13308</v>
      </c>
      <c r="D1501" s="77" t="s">
        <v>7834</v>
      </c>
      <c r="E1501" s="78" t="s">
        <v>6714</v>
      </c>
      <c r="F1501" s="79">
        <v>427.95</v>
      </c>
    </row>
    <row r="1502" spans="2:6" ht="27">
      <c r="B1502" s="76" t="s">
        <v>10680</v>
      </c>
      <c r="C1502" s="76" t="s">
        <v>13309</v>
      </c>
      <c r="D1502" s="77" t="s">
        <v>7835</v>
      </c>
      <c r="E1502" s="78" t="s">
        <v>6581</v>
      </c>
      <c r="F1502" s="79">
        <v>63.2</v>
      </c>
    </row>
    <row r="1503" spans="2:6">
      <c r="B1503" s="76" t="s">
        <v>10681</v>
      </c>
      <c r="C1503" s="76" t="s">
        <v>13310</v>
      </c>
      <c r="D1503" s="77" t="s">
        <v>7836</v>
      </c>
      <c r="E1503" s="78" t="s">
        <v>6894</v>
      </c>
      <c r="F1503" s="79">
        <v>32.04</v>
      </c>
    </row>
    <row r="1504" spans="2:6">
      <c r="B1504" s="76" t="s">
        <v>10682</v>
      </c>
      <c r="C1504" s="76" t="s">
        <v>13311</v>
      </c>
      <c r="D1504" s="77" t="s">
        <v>7837</v>
      </c>
      <c r="E1504" s="78" t="s">
        <v>6894</v>
      </c>
      <c r="F1504" s="79">
        <v>34.58</v>
      </c>
    </row>
    <row r="1505" spans="2:6">
      <c r="B1505" s="76">
        <v>325</v>
      </c>
      <c r="C1505" s="76" t="s">
        <v>6709</v>
      </c>
      <c r="D1505" s="77" t="s">
        <v>7838</v>
      </c>
      <c r="E1505" s="78" t="s">
        <v>6723</v>
      </c>
      <c r="F1505" s="79"/>
    </row>
    <row r="1506" spans="2:6" ht="27">
      <c r="B1506" s="76" t="s">
        <v>10683</v>
      </c>
      <c r="C1506" s="76" t="s">
        <v>6709</v>
      </c>
      <c r="D1506" s="77" t="s">
        <v>7839</v>
      </c>
      <c r="E1506" s="78" t="s">
        <v>26</v>
      </c>
      <c r="F1506" s="79">
        <v>9.91</v>
      </c>
    </row>
    <row r="1507" spans="2:6">
      <c r="B1507" s="76" t="s">
        <v>10684</v>
      </c>
      <c r="C1507" s="76" t="s">
        <v>13312</v>
      </c>
      <c r="D1507" s="77" t="s">
        <v>7840</v>
      </c>
      <c r="E1507" s="78" t="s">
        <v>26</v>
      </c>
      <c r="F1507" s="79">
        <v>27.29</v>
      </c>
    </row>
    <row r="1508" spans="2:6" ht="27">
      <c r="B1508" s="76" t="s">
        <v>10685</v>
      </c>
      <c r="C1508" s="76" t="s">
        <v>13313</v>
      </c>
      <c r="D1508" s="77" t="s">
        <v>7841</v>
      </c>
      <c r="E1508" s="78" t="s">
        <v>26</v>
      </c>
      <c r="F1508" s="79">
        <v>8.25</v>
      </c>
    </row>
    <row r="1509" spans="2:6" ht="27">
      <c r="B1509" s="76" t="s">
        <v>10686</v>
      </c>
      <c r="C1509" s="76" t="s">
        <v>13314</v>
      </c>
      <c r="D1509" s="77" t="s">
        <v>7842</v>
      </c>
      <c r="E1509" s="78" t="s">
        <v>7843</v>
      </c>
      <c r="F1509" s="79">
        <v>2</v>
      </c>
    </row>
    <row r="1510" spans="2:6" ht="27">
      <c r="B1510" s="76" t="s">
        <v>10687</v>
      </c>
      <c r="C1510" s="76" t="s">
        <v>13315</v>
      </c>
      <c r="D1510" s="77" t="s">
        <v>7844</v>
      </c>
      <c r="E1510" s="78" t="s">
        <v>7843</v>
      </c>
      <c r="F1510" s="79">
        <v>1.7</v>
      </c>
    </row>
    <row r="1511" spans="2:6" ht="27">
      <c r="B1511" s="76" t="s">
        <v>10688</v>
      </c>
      <c r="C1511" s="76" t="s">
        <v>6709</v>
      </c>
      <c r="D1511" s="77" t="s">
        <v>7845</v>
      </c>
      <c r="E1511" s="78" t="s">
        <v>6403</v>
      </c>
      <c r="F1511" s="79">
        <v>41.45</v>
      </c>
    </row>
    <row r="1512" spans="2:6" ht="27">
      <c r="B1512" s="76" t="s">
        <v>10689</v>
      </c>
      <c r="C1512" s="76" t="s">
        <v>13316</v>
      </c>
      <c r="D1512" s="77" t="s">
        <v>7846</v>
      </c>
      <c r="E1512" s="78" t="s">
        <v>6403</v>
      </c>
      <c r="F1512" s="79">
        <v>30.57</v>
      </c>
    </row>
    <row r="1513" spans="2:6" ht="27">
      <c r="B1513" s="76" t="s">
        <v>10690</v>
      </c>
      <c r="C1513" s="76" t="s">
        <v>13317</v>
      </c>
      <c r="D1513" s="77" t="s">
        <v>7847</v>
      </c>
      <c r="E1513" s="78" t="s">
        <v>6403</v>
      </c>
      <c r="F1513" s="79">
        <v>34.25</v>
      </c>
    </row>
    <row r="1514" spans="2:6" ht="27">
      <c r="B1514" s="76" t="s">
        <v>10691</v>
      </c>
      <c r="C1514" s="76" t="s">
        <v>13318</v>
      </c>
      <c r="D1514" s="77" t="s">
        <v>7848</v>
      </c>
      <c r="E1514" s="78" t="s">
        <v>6403</v>
      </c>
      <c r="F1514" s="79">
        <v>37.770000000000003</v>
      </c>
    </row>
    <row r="1515" spans="2:6" ht="27">
      <c r="B1515" s="76" t="s">
        <v>10692</v>
      </c>
      <c r="C1515" s="76" t="s">
        <v>13319</v>
      </c>
      <c r="D1515" s="77" t="s">
        <v>7849</v>
      </c>
      <c r="E1515" s="78" t="s">
        <v>6403</v>
      </c>
      <c r="F1515" s="79">
        <v>38.97</v>
      </c>
    </row>
    <row r="1516" spans="2:6" ht="27">
      <c r="B1516" s="76" t="s">
        <v>10693</v>
      </c>
      <c r="C1516" s="76" t="s">
        <v>13320</v>
      </c>
      <c r="D1516" s="77" t="s">
        <v>7850</v>
      </c>
      <c r="E1516" s="78" t="s">
        <v>6403</v>
      </c>
      <c r="F1516" s="79">
        <v>39.619999999999997</v>
      </c>
    </row>
    <row r="1517" spans="2:6" ht="25.5">
      <c r="B1517" s="71" t="s">
        <v>10694</v>
      </c>
      <c r="C1517" s="72" t="s">
        <v>13321</v>
      </c>
      <c r="D1517" s="73" t="s">
        <v>7851</v>
      </c>
      <c r="E1517" s="74" t="s">
        <v>6403</v>
      </c>
      <c r="F1517" s="79">
        <v>84.85</v>
      </c>
    </row>
    <row r="1518" spans="2:6" ht="40.5">
      <c r="B1518" s="76" t="s">
        <v>10695</v>
      </c>
      <c r="C1518" s="76" t="s">
        <v>6709</v>
      </c>
      <c r="D1518" s="77" t="s">
        <v>7852</v>
      </c>
      <c r="E1518" s="78" t="s">
        <v>6403</v>
      </c>
      <c r="F1518" s="79">
        <v>70.63</v>
      </c>
    </row>
    <row r="1519" spans="2:6" ht="40.5">
      <c r="B1519" s="76" t="s">
        <v>10696</v>
      </c>
      <c r="C1519" s="76" t="s">
        <v>6709</v>
      </c>
      <c r="D1519" s="77" t="s">
        <v>7853</v>
      </c>
      <c r="E1519" s="78" t="s">
        <v>6403</v>
      </c>
      <c r="F1519" s="79">
        <v>59.26</v>
      </c>
    </row>
    <row r="1520" spans="2:6">
      <c r="B1520" s="76" t="s">
        <v>10697</v>
      </c>
      <c r="C1520" s="76" t="s">
        <v>13322</v>
      </c>
      <c r="D1520" s="77" t="s">
        <v>7854</v>
      </c>
      <c r="E1520" s="78" t="s">
        <v>6403</v>
      </c>
      <c r="F1520" s="79">
        <v>38.840000000000003</v>
      </c>
    </row>
    <row r="1521" spans="2:6" ht="27">
      <c r="B1521" s="76" t="s">
        <v>10698</v>
      </c>
      <c r="C1521" s="76" t="s">
        <v>13323</v>
      </c>
      <c r="D1521" s="77" t="s">
        <v>7855</v>
      </c>
      <c r="E1521" s="78" t="s">
        <v>26</v>
      </c>
      <c r="F1521" s="79">
        <v>390.15</v>
      </c>
    </row>
    <row r="1522" spans="2:6" ht="27">
      <c r="B1522" s="76" t="s">
        <v>10699</v>
      </c>
      <c r="C1522" s="76" t="s">
        <v>13324</v>
      </c>
      <c r="D1522" s="77" t="s">
        <v>7856</v>
      </c>
      <c r="E1522" s="78" t="s">
        <v>26</v>
      </c>
      <c r="F1522" s="79">
        <v>403.63</v>
      </c>
    </row>
    <row r="1523" spans="2:6" ht="27">
      <c r="B1523" s="76" t="s">
        <v>10700</v>
      </c>
      <c r="C1523" s="76" t="s">
        <v>13325</v>
      </c>
      <c r="D1523" s="77" t="s">
        <v>7857</v>
      </c>
      <c r="E1523" s="78" t="s">
        <v>26</v>
      </c>
      <c r="F1523" s="79">
        <v>425.13</v>
      </c>
    </row>
    <row r="1524" spans="2:6" ht="27">
      <c r="B1524" s="76" t="s">
        <v>10701</v>
      </c>
      <c r="C1524" s="76" t="s">
        <v>13326</v>
      </c>
      <c r="D1524" s="77" t="s">
        <v>7858</v>
      </c>
      <c r="E1524" s="78" t="s">
        <v>26</v>
      </c>
      <c r="F1524" s="79">
        <v>434.56</v>
      </c>
    </row>
    <row r="1525" spans="2:6" ht="27">
      <c r="B1525" s="76" t="s">
        <v>10702</v>
      </c>
      <c r="C1525" s="76" t="s">
        <v>13327</v>
      </c>
      <c r="D1525" s="77" t="s">
        <v>7859</v>
      </c>
      <c r="E1525" s="78" t="s">
        <v>26</v>
      </c>
      <c r="F1525" s="79">
        <v>452.98</v>
      </c>
    </row>
    <row r="1526" spans="2:6" ht="27">
      <c r="B1526" s="76" t="s">
        <v>10703</v>
      </c>
      <c r="C1526" s="76" t="s">
        <v>6709</v>
      </c>
      <c r="D1526" s="77" t="s">
        <v>7860</v>
      </c>
      <c r="E1526" s="78" t="s">
        <v>26</v>
      </c>
      <c r="F1526" s="79">
        <v>294.01</v>
      </c>
    </row>
    <row r="1527" spans="2:6" ht="27">
      <c r="B1527" s="76" t="s">
        <v>10704</v>
      </c>
      <c r="C1527" s="76" t="s">
        <v>6709</v>
      </c>
      <c r="D1527" s="77" t="s">
        <v>7861</v>
      </c>
      <c r="E1527" s="78" t="s">
        <v>26</v>
      </c>
      <c r="F1527" s="79">
        <v>305.56</v>
      </c>
    </row>
    <row r="1528" spans="2:6" ht="27">
      <c r="B1528" s="76" t="s">
        <v>10705</v>
      </c>
      <c r="C1528" s="76" t="s">
        <v>6709</v>
      </c>
      <c r="D1528" s="77" t="s">
        <v>7862</v>
      </c>
      <c r="E1528" s="78" t="s">
        <v>26</v>
      </c>
      <c r="F1528" s="79">
        <v>317.11</v>
      </c>
    </row>
    <row r="1529" spans="2:6" ht="27">
      <c r="B1529" s="76" t="s">
        <v>10706</v>
      </c>
      <c r="C1529" s="76" t="s">
        <v>6709</v>
      </c>
      <c r="D1529" s="77" t="s">
        <v>7863</v>
      </c>
      <c r="E1529" s="78" t="s">
        <v>26</v>
      </c>
      <c r="F1529" s="79">
        <v>340.21</v>
      </c>
    </row>
    <row r="1530" spans="2:6" ht="27">
      <c r="B1530" s="76" t="s">
        <v>10707</v>
      </c>
      <c r="C1530" s="76" t="s">
        <v>6709</v>
      </c>
      <c r="D1530" s="77" t="s">
        <v>7864</v>
      </c>
      <c r="E1530" s="78" t="s">
        <v>26</v>
      </c>
      <c r="F1530" s="79">
        <v>357.53</v>
      </c>
    </row>
    <row r="1531" spans="2:6" ht="27">
      <c r="B1531" s="76" t="s">
        <v>10708</v>
      </c>
      <c r="C1531" s="76" t="s">
        <v>6709</v>
      </c>
      <c r="D1531" s="77" t="s">
        <v>7865</v>
      </c>
      <c r="E1531" s="78" t="s">
        <v>26</v>
      </c>
      <c r="F1531" s="79">
        <v>374.86</v>
      </c>
    </row>
    <row r="1532" spans="2:6" ht="27">
      <c r="B1532" s="76" t="s">
        <v>10709</v>
      </c>
      <c r="C1532" s="76" t="s">
        <v>13328</v>
      </c>
      <c r="D1532" s="77" t="s">
        <v>7866</v>
      </c>
      <c r="E1532" s="78" t="s">
        <v>26</v>
      </c>
      <c r="F1532" s="79">
        <v>317.26</v>
      </c>
    </row>
    <row r="1533" spans="2:6" ht="27">
      <c r="B1533" s="76" t="s">
        <v>10710</v>
      </c>
      <c r="C1533" s="76" t="s">
        <v>13329</v>
      </c>
      <c r="D1533" s="77" t="s">
        <v>7867</v>
      </c>
      <c r="E1533" s="78" t="s">
        <v>26</v>
      </c>
      <c r="F1533" s="79">
        <v>329.02</v>
      </c>
    </row>
    <row r="1534" spans="2:6" ht="27">
      <c r="B1534" s="76" t="s">
        <v>10711</v>
      </c>
      <c r="C1534" s="76" t="s">
        <v>13330</v>
      </c>
      <c r="D1534" s="77" t="s">
        <v>7868</v>
      </c>
      <c r="E1534" s="78" t="s">
        <v>26</v>
      </c>
      <c r="F1534" s="79">
        <v>340.78</v>
      </c>
    </row>
    <row r="1535" spans="2:6" ht="27">
      <c r="B1535" s="76" t="s">
        <v>10712</v>
      </c>
      <c r="C1535" s="76" t="s">
        <v>13331</v>
      </c>
      <c r="D1535" s="77" t="s">
        <v>7869</v>
      </c>
      <c r="E1535" s="78" t="s">
        <v>26</v>
      </c>
      <c r="F1535" s="79">
        <v>364.3</v>
      </c>
    </row>
    <row r="1536" spans="2:6" ht="27">
      <c r="B1536" s="76" t="s">
        <v>10713</v>
      </c>
      <c r="C1536" s="76" t="s">
        <v>13332</v>
      </c>
      <c r="D1536" s="77" t="s">
        <v>7870</v>
      </c>
      <c r="E1536" s="78" t="s">
        <v>26</v>
      </c>
      <c r="F1536" s="79">
        <v>381.94</v>
      </c>
    </row>
    <row r="1537" spans="2:6" ht="27">
      <c r="B1537" s="76" t="s">
        <v>10714</v>
      </c>
      <c r="C1537" s="76" t="s">
        <v>13333</v>
      </c>
      <c r="D1537" s="77" t="s">
        <v>7871</v>
      </c>
      <c r="E1537" s="78" t="s">
        <v>26</v>
      </c>
      <c r="F1537" s="79">
        <v>399.58</v>
      </c>
    </row>
    <row r="1538" spans="2:6" ht="27">
      <c r="B1538" s="76" t="s">
        <v>10715</v>
      </c>
      <c r="C1538" s="76" t="s">
        <v>13334</v>
      </c>
      <c r="D1538" s="77" t="s">
        <v>7872</v>
      </c>
      <c r="E1538" s="78" t="s">
        <v>26</v>
      </c>
      <c r="F1538" s="79">
        <v>338.05</v>
      </c>
    </row>
    <row r="1539" spans="2:6" ht="27">
      <c r="B1539" s="76" t="s">
        <v>10716</v>
      </c>
      <c r="C1539" s="76" t="s">
        <v>13335</v>
      </c>
      <c r="D1539" s="77" t="s">
        <v>7873</v>
      </c>
      <c r="E1539" s="78" t="s">
        <v>26</v>
      </c>
      <c r="F1539" s="79">
        <v>349.18</v>
      </c>
    </row>
    <row r="1540" spans="2:6" ht="27">
      <c r="B1540" s="76" t="s">
        <v>10717</v>
      </c>
      <c r="C1540" s="76" t="s">
        <v>13336</v>
      </c>
      <c r="D1540" s="77" t="s">
        <v>7874</v>
      </c>
      <c r="E1540" s="78" t="s">
        <v>26</v>
      </c>
      <c r="F1540" s="79">
        <v>360.52</v>
      </c>
    </row>
    <row r="1541" spans="2:6" ht="27">
      <c r="B1541" s="76" t="s">
        <v>10718</v>
      </c>
      <c r="C1541" s="76" t="s">
        <v>13337</v>
      </c>
      <c r="D1541" s="77" t="s">
        <v>7875</v>
      </c>
      <c r="E1541" s="78" t="s">
        <v>26</v>
      </c>
      <c r="F1541" s="79">
        <v>383.2</v>
      </c>
    </row>
    <row r="1542" spans="2:6" ht="27">
      <c r="B1542" s="76" t="s">
        <v>10719</v>
      </c>
      <c r="C1542" s="76" t="s">
        <v>13338</v>
      </c>
      <c r="D1542" s="77" t="s">
        <v>7876</v>
      </c>
      <c r="E1542" s="78" t="s">
        <v>26</v>
      </c>
      <c r="F1542" s="79">
        <v>400.21</v>
      </c>
    </row>
    <row r="1543" spans="2:6" ht="27">
      <c r="B1543" s="76" t="s">
        <v>10720</v>
      </c>
      <c r="C1543" s="76" t="s">
        <v>13339</v>
      </c>
      <c r="D1543" s="77" t="s">
        <v>7877</v>
      </c>
      <c r="E1543" s="78" t="s">
        <v>26</v>
      </c>
      <c r="F1543" s="79">
        <v>409.57</v>
      </c>
    </row>
    <row r="1544" spans="2:6" ht="27">
      <c r="B1544" s="76" t="s">
        <v>10721</v>
      </c>
      <c r="C1544" s="76" t="s">
        <v>13340</v>
      </c>
      <c r="D1544" s="77" t="s">
        <v>7878</v>
      </c>
      <c r="E1544" s="78" t="s">
        <v>26</v>
      </c>
      <c r="F1544" s="79">
        <v>368.5</v>
      </c>
    </row>
    <row r="1545" spans="2:6" ht="27">
      <c r="B1545" s="76" t="s">
        <v>10722</v>
      </c>
      <c r="C1545" s="76" t="s">
        <v>13341</v>
      </c>
      <c r="D1545" s="77" t="s">
        <v>7879</v>
      </c>
      <c r="E1545" s="78" t="s">
        <v>26</v>
      </c>
      <c r="F1545" s="79">
        <v>378.42</v>
      </c>
    </row>
    <row r="1546" spans="2:6" ht="27">
      <c r="B1546" s="76" t="s">
        <v>10723</v>
      </c>
      <c r="C1546" s="76" t="s">
        <v>13342</v>
      </c>
      <c r="D1546" s="77" t="s">
        <v>7880</v>
      </c>
      <c r="E1546" s="78" t="s">
        <v>26</v>
      </c>
      <c r="F1546" s="79">
        <v>382.09</v>
      </c>
    </row>
    <row r="1547" spans="2:6" ht="27">
      <c r="B1547" s="76" t="s">
        <v>10724</v>
      </c>
      <c r="C1547" s="76" t="s">
        <v>13343</v>
      </c>
      <c r="D1547" s="77" t="s">
        <v>7881</v>
      </c>
      <c r="E1547" s="78" t="s">
        <v>26</v>
      </c>
      <c r="F1547" s="79">
        <v>389.61</v>
      </c>
    </row>
    <row r="1548" spans="2:6" ht="27">
      <c r="B1548" s="76" t="s">
        <v>10725</v>
      </c>
      <c r="C1548" s="76" t="s">
        <v>13344</v>
      </c>
      <c r="D1548" s="77" t="s">
        <v>7882</v>
      </c>
      <c r="E1548" s="78" t="s">
        <v>26</v>
      </c>
      <c r="F1548" s="79">
        <v>366.13</v>
      </c>
    </row>
    <row r="1549" spans="2:6" ht="25.5">
      <c r="B1549" s="71" t="s">
        <v>10726</v>
      </c>
      <c r="C1549" s="72" t="s">
        <v>13345</v>
      </c>
      <c r="D1549" s="73" t="s">
        <v>7883</v>
      </c>
      <c r="E1549" s="74" t="s">
        <v>26</v>
      </c>
      <c r="F1549" s="79">
        <v>315.16000000000003</v>
      </c>
    </row>
    <row r="1550" spans="2:6" ht="27">
      <c r="B1550" s="76" t="s">
        <v>10727</v>
      </c>
      <c r="C1550" s="76" t="s">
        <v>13346</v>
      </c>
      <c r="D1550" s="77" t="s">
        <v>7884</v>
      </c>
      <c r="E1550" s="78" t="s">
        <v>26</v>
      </c>
      <c r="F1550" s="79">
        <v>326.5</v>
      </c>
    </row>
    <row r="1551" spans="2:6" ht="27">
      <c r="B1551" s="76" t="s">
        <v>10728</v>
      </c>
      <c r="C1551" s="76" t="s">
        <v>13347</v>
      </c>
      <c r="D1551" s="77" t="s">
        <v>7885</v>
      </c>
      <c r="E1551" s="78" t="s">
        <v>6403</v>
      </c>
      <c r="F1551" s="79">
        <v>69.89</v>
      </c>
    </row>
    <row r="1552" spans="2:6">
      <c r="B1552" s="76">
        <v>326</v>
      </c>
      <c r="C1552" s="76" t="s">
        <v>6709</v>
      </c>
      <c r="D1552" s="77" t="s">
        <v>7886</v>
      </c>
      <c r="E1552" s="78" t="s">
        <v>6723</v>
      </c>
      <c r="F1552" s="79"/>
    </row>
    <row r="1553" spans="2:6">
      <c r="B1553" s="76" t="s">
        <v>10729</v>
      </c>
      <c r="C1553" s="76" t="s">
        <v>13348</v>
      </c>
      <c r="D1553" s="77" t="s">
        <v>7887</v>
      </c>
      <c r="E1553" s="78" t="s">
        <v>7888</v>
      </c>
      <c r="F1553" s="79">
        <v>51.1</v>
      </c>
    </row>
    <row r="1554" spans="2:6">
      <c r="B1554" s="76" t="s">
        <v>10730</v>
      </c>
      <c r="C1554" s="76" t="s">
        <v>13349</v>
      </c>
      <c r="D1554" s="77" t="s">
        <v>7889</v>
      </c>
      <c r="E1554" s="78" t="s">
        <v>6403</v>
      </c>
      <c r="F1554" s="79">
        <v>132.6</v>
      </c>
    </row>
    <row r="1555" spans="2:6" ht="27">
      <c r="B1555" s="76" t="s">
        <v>10731</v>
      </c>
      <c r="C1555" s="76" t="s">
        <v>13350</v>
      </c>
      <c r="D1555" s="77" t="s">
        <v>7890</v>
      </c>
      <c r="E1555" s="78" t="s">
        <v>26</v>
      </c>
      <c r="F1555" s="79">
        <v>2819.99</v>
      </c>
    </row>
    <row r="1556" spans="2:6" ht="27">
      <c r="B1556" s="76" t="s">
        <v>10732</v>
      </c>
      <c r="C1556" s="76" t="s">
        <v>13351</v>
      </c>
      <c r="D1556" s="77" t="s">
        <v>7891</v>
      </c>
      <c r="E1556" s="78" t="s">
        <v>26</v>
      </c>
      <c r="F1556" s="79">
        <v>310.04000000000002</v>
      </c>
    </row>
    <row r="1557" spans="2:6" ht="27">
      <c r="B1557" s="76" t="s">
        <v>10733</v>
      </c>
      <c r="C1557" s="76" t="s">
        <v>13352</v>
      </c>
      <c r="D1557" s="77" t="s">
        <v>7892</v>
      </c>
      <c r="E1557" s="78" t="s">
        <v>26</v>
      </c>
      <c r="F1557" s="79">
        <v>519.66999999999996</v>
      </c>
    </row>
    <row r="1558" spans="2:6">
      <c r="B1558" s="76" t="s">
        <v>10734</v>
      </c>
      <c r="C1558" s="76" t="s">
        <v>13353</v>
      </c>
      <c r="D1558" s="77" t="s">
        <v>7893</v>
      </c>
      <c r="E1558" s="78" t="s">
        <v>6581</v>
      </c>
      <c r="F1558" s="79">
        <v>6.6</v>
      </c>
    </row>
    <row r="1559" spans="2:6" ht="27">
      <c r="B1559" s="76" t="s">
        <v>10735</v>
      </c>
      <c r="C1559" s="76" t="s">
        <v>13354</v>
      </c>
      <c r="D1559" s="77" t="s">
        <v>7894</v>
      </c>
      <c r="E1559" s="78" t="s">
        <v>6581</v>
      </c>
      <c r="F1559" s="79">
        <v>3.72</v>
      </c>
    </row>
    <row r="1560" spans="2:6" ht="27">
      <c r="B1560" s="76" t="s">
        <v>10736</v>
      </c>
      <c r="C1560" s="76" t="s">
        <v>13355</v>
      </c>
      <c r="D1560" s="77" t="s">
        <v>7895</v>
      </c>
      <c r="E1560" s="78" t="s">
        <v>6714</v>
      </c>
      <c r="F1560" s="79">
        <v>8.93</v>
      </c>
    </row>
    <row r="1561" spans="2:6" ht="27">
      <c r="B1561" s="76" t="s">
        <v>10737</v>
      </c>
      <c r="C1561" s="76" t="s">
        <v>13356</v>
      </c>
      <c r="D1561" s="77" t="s">
        <v>7896</v>
      </c>
      <c r="E1561" s="78" t="s">
        <v>6863</v>
      </c>
      <c r="F1561" s="79">
        <v>9.44</v>
      </c>
    </row>
    <row r="1562" spans="2:6">
      <c r="B1562" s="76">
        <v>327</v>
      </c>
      <c r="C1562" s="76" t="s">
        <v>6709</v>
      </c>
      <c r="D1562" s="77" t="s">
        <v>7897</v>
      </c>
      <c r="E1562" s="78" t="s">
        <v>6723</v>
      </c>
      <c r="F1562" s="79"/>
    </row>
    <row r="1563" spans="2:6" ht="27">
      <c r="B1563" s="76" t="s">
        <v>10738</v>
      </c>
      <c r="C1563" s="76" t="s">
        <v>13357</v>
      </c>
      <c r="D1563" s="77" t="s">
        <v>7898</v>
      </c>
      <c r="E1563" s="78" t="s">
        <v>6403</v>
      </c>
      <c r="F1563" s="79">
        <v>196</v>
      </c>
    </row>
    <row r="1564" spans="2:6" ht="27">
      <c r="B1564" s="76" t="s">
        <v>10739</v>
      </c>
      <c r="C1564" s="76" t="s">
        <v>13358</v>
      </c>
      <c r="D1564" s="77" t="s">
        <v>7899</v>
      </c>
      <c r="E1564" s="78" t="s">
        <v>6403</v>
      </c>
      <c r="F1564" s="79">
        <v>224</v>
      </c>
    </row>
    <row r="1565" spans="2:6" ht="27">
      <c r="B1565" s="76" t="s">
        <v>10740</v>
      </c>
      <c r="C1565" s="76" t="s">
        <v>13359</v>
      </c>
      <c r="D1565" s="77" t="s">
        <v>7900</v>
      </c>
      <c r="E1565" s="78" t="s">
        <v>6403</v>
      </c>
      <c r="F1565" s="79">
        <v>252</v>
      </c>
    </row>
    <row r="1566" spans="2:6">
      <c r="B1566" s="76" t="s">
        <v>10741</v>
      </c>
      <c r="C1566" s="76" t="s">
        <v>13360</v>
      </c>
      <c r="D1566" s="77" t="s">
        <v>7901</v>
      </c>
      <c r="E1566" s="78" t="s">
        <v>6403</v>
      </c>
      <c r="F1566" s="79">
        <v>135.80000000000001</v>
      </c>
    </row>
    <row r="1567" spans="2:6">
      <c r="B1567" s="76" t="s">
        <v>10742</v>
      </c>
      <c r="C1567" s="76" t="s">
        <v>13361</v>
      </c>
      <c r="D1567" s="77" t="s">
        <v>7902</v>
      </c>
      <c r="E1567" s="78" t="s">
        <v>6403</v>
      </c>
      <c r="F1567" s="79">
        <v>144.19999999999999</v>
      </c>
    </row>
    <row r="1568" spans="2:6">
      <c r="B1568" s="76" t="s">
        <v>10743</v>
      </c>
      <c r="C1568" s="76" t="s">
        <v>13362</v>
      </c>
      <c r="D1568" s="77" t="s">
        <v>7903</v>
      </c>
      <c r="E1568" s="78" t="s">
        <v>6403</v>
      </c>
      <c r="F1568" s="79">
        <v>154</v>
      </c>
    </row>
    <row r="1569" spans="2:6">
      <c r="B1569" s="76" t="s">
        <v>10744</v>
      </c>
      <c r="C1569" s="76" t="s">
        <v>13363</v>
      </c>
      <c r="D1569" s="77" t="s">
        <v>7904</v>
      </c>
      <c r="E1569" s="78" t="s">
        <v>6403</v>
      </c>
      <c r="F1569" s="79">
        <v>159.6</v>
      </c>
    </row>
    <row r="1570" spans="2:6" ht="27">
      <c r="B1570" s="76" t="s">
        <v>10745</v>
      </c>
      <c r="C1570" s="76" t="s">
        <v>13364</v>
      </c>
      <c r="D1570" s="77" t="s">
        <v>7905</v>
      </c>
      <c r="E1570" s="78" t="s">
        <v>6403</v>
      </c>
      <c r="F1570" s="79">
        <v>210</v>
      </c>
    </row>
    <row r="1571" spans="2:6" ht="27">
      <c r="B1571" s="76" t="s">
        <v>10746</v>
      </c>
      <c r="C1571" s="76" t="s">
        <v>13365</v>
      </c>
      <c r="D1571" s="77" t="s">
        <v>7906</v>
      </c>
      <c r="E1571" s="78" t="s">
        <v>6403</v>
      </c>
      <c r="F1571" s="79">
        <v>224</v>
      </c>
    </row>
    <row r="1572" spans="2:6">
      <c r="B1572" s="71" t="s">
        <v>10747</v>
      </c>
      <c r="C1572" s="72" t="s">
        <v>13366</v>
      </c>
      <c r="D1572" s="73" t="s">
        <v>7907</v>
      </c>
      <c r="E1572" s="74" t="s">
        <v>6403</v>
      </c>
      <c r="F1572" s="79">
        <v>238</v>
      </c>
    </row>
    <row r="1573" spans="2:6">
      <c r="B1573" s="76" t="s">
        <v>10748</v>
      </c>
      <c r="C1573" s="76" t="s">
        <v>13367</v>
      </c>
      <c r="D1573" s="77" t="s">
        <v>7908</v>
      </c>
      <c r="E1573" s="78" t="s">
        <v>6403</v>
      </c>
      <c r="F1573" s="79">
        <v>196</v>
      </c>
    </row>
    <row r="1574" spans="2:6" ht="27">
      <c r="B1574" s="76" t="s">
        <v>10749</v>
      </c>
      <c r="C1574" s="76" t="s">
        <v>13368</v>
      </c>
      <c r="D1574" s="77" t="s">
        <v>7909</v>
      </c>
      <c r="E1574" s="78" t="s">
        <v>6403</v>
      </c>
      <c r="F1574" s="79">
        <v>247.15</v>
      </c>
    </row>
    <row r="1575" spans="2:6" ht="27">
      <c r="B1575" s="76" t="s">
        <v>10750</v>
      </c>
      <c r="C1575" s="76" t="s">
        <v>13369</v>
      </c>
      <c r="D1575" s="77" t="s">
        <v>7910</v>
      </c>
      <c r="E1575" s="78" t="s">
        <v>6403</v>
      </c>
      <c r="F1575" s="79">
        <v>271.82</v>
      </c>
    </row>
    <row r="1576" spans="2:6" ht="27">
      <c r="B1576" s="76" t="s">
        <v>10751</v>
      </c>
      <c r="C1576" s="76" t="s">
        <v>13370</v>
      </c>
      <c r="D1576" s="77" t="s">
        <v>7911</v>
      </c>
      <c r="E1576" s="78" t="s">
        <v>6403</v>
      </c>
      <c r="F1576" s="79">
        <v>296.5</v>
      </c>
    </row>
    <row r="1577" spans="2:6" ht="27">
      <c r="B1577" s="76" t="s">
        <v>10752</v>
      </c>
      <c r="C1577" s="76" t="s">
        <v>13371</v>
      </c>
      <c r="D1577" s="77" t="s">
        <v>7912</v>
      </c>
      <c r="E1577" s="78" t="s">
        <v>6403</v>
      </c>
      <c r="F1577" s="79">
        <v>337.62</v>
      </c>
    </row>
    <row r="1578" spans="2:6" ht="27">
      <c r="B1578" s="76" t="s">
        <v>10753</v>
      </c>
      <c r="C1578" s="76" t="s">
        <v>13372</v>
      </c>
      <c r="D1578" s="77" t="s">
        <v>7913</v>
      </c>
      <c r="E1578" s="78" t="s">
        <v>6863</v>
      </c>
      <c r="F1578" s="79">
        <v>10.5</v>
      </c>
    </row>
    <row r="1579" spans="2:6" ht="27">
      <c r="B1579" s="76" t="s">
        <v>10754</v>
      </c>
      <c r="C1579" s="76" t="s">
        <v>13373</v>
      </c>
      <c r="D1579" s="77" t="s">
        <v>7914</v>
      </c>
      <c r="E1579" s="78" t="s">
        <v>6863</v>
      </c>
      <c r="F1579" s="79">
        <v>10.5</v>
      </c>
    </row>
    <row r="1580" spans="2:6" ht="27">
      <c r="B1580" s="76" t="s">
        <v>10755</v>
      </c>
      <c r="C1580" s="76" t="s">
        <v>13374</v>
      </c>
      <c r="D1580" s="77" t="s">
        <v>7915</v>
      </c>
      <c r="E1580" s="78" t="s">
        <v>6863</v>
      </c>
      <c r="F1580" s="79">
        <v>10.5</v>
      </c>
    </row>
    <row r="1581" spans="2:6" ht="27">
      <c r="B1581" s="76" t="s">
        <v>10756</v>
      </c>
      <c r="C1581" s="76" t="s">
        <v>13375</v>
      </c>
      <c r="D1581" s="77" t="s">
        <v>7916</v>
      </c>
      <c r="E1581" s="78" t="s">
        <v>6403</v>
      </c>
      <c r="F1581" s="79">
        <v>99.64</v>
      </c>
    </row>
    <row r="1582" spans="2:6" ht="27">
      <c r="B1582" s="76" t="s">
        <v>10757</v>
      </c>
      <c r="C1582" s="76" t="s">
        <v>13376</v>
      </c>
      <c r="D1582" s="77" t="s">
        <v>7917</v>
      </c>
      <c r="E1582" s="78" t="s">
        <v>6403</v>
      </c>
      <c r="F1582" s="79">
        <v>76.05</v>
      </c>
    </row>
    <row r="1583" spans="2:6" ht="27">
      <c r="B1583" s="76" t="s">
        <v>10758</v>
      </c>
      <c r="C1583" s="76" t="s">
        <v>13377</v>
      </c>
      <c r="D1583" s="77" t="s">
        <v>7918</v>
      </c>
      <c r="E1583" s="78" t="s">
        <v>6403</v>
      </c>
      <c r="F1583" s="79">
        <v>50.7</v>
      </c>
    </row>
    <row r="1584" spans="2:6">
      <c r="B1584" s="76">
        <v>328</v>
      </c>
      <c r="C1584" s="76" t="s">
        <v>6709</v>
      </c>
      <c r="D1584" s="77" t="s">
        <v>7919</v>
      </c>
      <c r="E1584" s="78" t="s">
        <v>6723</v>
      </c>
      <c r="F1584" s="79"/>
    </row>
    <row r="1585" spans="2:6">
      <c r="B1585" s="76" t="s">
        <v>10759</v>
      </c>
      <c r="C1585" s="76" t="s">
        <v>13378</v>
      </c>
      <c r="D1585" s="77" t="s">
        <v>7920</v>
      </c>
      <c r="E1585" s="78" t="s">
        <v>6581</v>
      </c>
      <c r="F1585" s="79">
        <v>12.32</v>
      </c>
    </row>
    <row r="1586" spans="2:6">
      <c r="B1586" s="76" t="s">
        <v>10760</v>
      </c>
      <c r="C1586" s="76" t="s">
        <v>13379</v>
      </c>
      <c r="D1586" s="77" t="s">
        <v>7921</v>
      </c>
      <c r="E1586" s="78" t="s">
        <v>6581</v>
      </c>
      <c r="F1586" s="79">
        <v>8.5</v>
      </c>
    </row>
    <row r="1587" spans="2:6">
      <c r="B1587" s="76" t="s">
        <v>10761</v>
      </c>
      <c r="C1587" s="76" t="s">
        <v>13380</v>
      </c>
      <c r="D1587" s="77" t="s">
        <v>7922</v>
      </c>
      <c r="E1587" s="78" t="s">
        <v>6403</v>
      </c>
      <c r="F1587" s="79">
        <v>116.26</v>
      </c>
    </row>
    <row r="1588" spans="2:6">
      <c r="B1588" s="76" t="s">
        <v>10762</v>
      </c>
      <c r="C1588" s="76" t="s">
        <v>13381</v>
      </c>
      <c r="D1588" s="77" t="s">
        <v>7923</v>
      </c>
      <c r="E1588" s="78" t="s">
        <v>6403</v>
      </c>
      <c r="F1588" s="79">
        <v>33.450000000000003</v>
      </c>
    </row>
    <row r="1589" spans="2:6">
      <c r="B1589" s="76" t="s">
        <v>10763</v>
      </c>
      <c r="C1589" s="76" t="s">
        <v>13382</v>
      </c>
      <c r="D1589" s="77" t="s">
        <v>7924</v>
      </c>
      <c r="E1589" s="78" t="s">
        <v>6403</v>
      </c>
      <c r="F1589" s="79">
        <v>39.9</v>
      </c>
    </row>
    <row r="1590" spans="2:6">
      <c r="B1590" s="76" t="s">
        <v>10764</v>
      </c>
      <c r="C1590" s="76" t="s">
        <v>13383</v>
      </c>
      <c r="D1590" s="77" t="s">
        <v>7925</v>
      </c>
      <c r="E1590" s="78" t="s">
        <v>6403</v>
      </c>
      <c r="F1590" s="79">
        <v>30.22</v>
      </c>
    </row>
    <row r="1591" spans="2:6">
      <c r="B1591" s="76" t="s">
        <v>10765</v>
      </c>
      <c r="C1591" s="76" t="s">
        <v>13384</v>
      </c>
      <c r="D1591" s="77" t="s">
        <v>7926</v>
      </c>
      <c r="E1591" s="78" t="s">
        <v>6403</v>
      </c>
      <c r="F1591" s="79">
        <v>54.39</v>
      </c>
    </row>
    <row r="1592" spans="2:6">
      <c r="B1592" s="76" t="s">
        <v>10766</v>
      </c>
      <c r="C1592" s="76" t="s">
        <v>13385</v>
      </c>
      <c r="D1592" s="77" t="s">
        <v>7927</v>
      </c>
      <c r="E1592" s="78" t="s">
        <v>6403</v>
      </c>
      <c r="F1592" s="79">
        <v>70.23</v>
      </c>
    </row>
    <row r="1593" spans="2:6">
      <c r="B1593" s="76" t="s">
        <v>10767</v>
      </c>
      <c r="C1593" s="76" t="s">
        <v>13386</v>
      </c>
      <c r="D1593" s="77" t="s">
        <v>7928</v>
      </c>
      <c r="E1593" s="78" t="s">
        <v>6403</v>
      </c>
      <c r="F1593" s="79">
        <v>41</v>
      </c>
    </row>
    <row r="1594" spans="2:6">
      <c r="B1594" s="76" t="s">
        <v>10768</v>
      </c>
      <c r="C1594" s="76" t="s">
        <v>13387</v>
      </c>
      <c r="D1594" s="77" t="s">
        <v>7929</v>
      </c>
      <c r="E1594" s="78" t="s">
        <v>6403</v>
      </c>
      <c r="F1594" s="79">
        <v>41</v>
      </c>
    </row>
    <row r="1595" spans="2:6">
      <c r="B1595" s="76" t="s">
        <v>10769</v>
      </c>
      <c r="C1595" s="76" t="s">
        <v>6709</v>
      </c>
      <c r="D1595" s="77" t="s">
        <v>7930</v>
      </c>
      <c r="E1595" s="78" t="s">
        <v>6403</v>
      </c>
      <c r="F1595" s="79">
        <v>11.64</v>
      </c>
    </row>
    <row r="1596" spans="2:6">
      <c r="B1596" s="76">
        <v>329</v>
      </c>
      <c r="C1596" s="76" t="s">
        <v>6709</v>
      </c>
      <c r="D1596" s="77" t="s">
        <v>7931</v>
      </c>
      <c r="E1596" s="78" t="s">
        <v>6723</v>
      </c>
      <c r="F1596" s="79"/>
    </row>
    <row r="1597" spans="2:6">
      <c r="B1597" s="76" t="s">
        <v>10770</v>
      </c>
      <c r="C1597" s="76" t="s">
        <v>13388</v>
      </c>
      <c r="D1597" s="77" t="s">
        <v>7932</v>
      </c>
      <c r="E1597" s="78" t="s">
        <v>6714</v>
      </c>
      <c r="F1597" s="79">
        <v>9.09</v>
      </c>
    </row>
    <row r="1598" spans="2:6">
      <c r="B1598" s="76" t="s">
        <v>10771</v>
      </c>
      <c r="C1598" s="76" t="s">
        <v>13389</v>
      </c>
      <c r="D1598" s="77" t="s">
        <v>7933</v>
      </c>
      <c r="E1598" s="78" t="s">
        <v>6714</v>
      </c>
      <c r="F1598" s="79">
        <v>8.8699999999999992</v>
      </c>
    </row>
    <row r="1599" spans="2:6">
      <c r="B1599" s="76" t="s">
        <v>10772</v>
      </c>
      <c r="C1599" s="76" t="s">
        <v>13390</v>
      </c>
      <c r="D1599" s="77" t="s">
        <v>7934</v>
      </c>
      <c r="E1599" s="78" t="s">
        <v>6714</v>
      </c>
      <c r="F1599" s="79">
        <v>9.09</v>
      </c>
    </row>
    <row r="1600" spans="2:6">
      <c r="B1600" s="76" t="s">
        <v>10773</v>
      </c>
      <c r="C1600" s="76" t="s">
        <v>13391</v>
      </c>
      <c r="D1600" s="77" t="s">
        <v>7935</v>
      </c>
      <c r="E1600" s="78" t="s">
        <v>6714</v>
      </c>
      <c r="F1600" s="79">
        <v>234.32</v>
      </c>
    </row>
    <row r="1601" spans="2:6">
      <c r="B1601" s="76" t="s">
        <v>10774</v>
      </c>
      <c r="C1601" s="76" t="s">
        <v>13392</v>
      </c>
      <c r="D1601" s="77" t="s">
        <v>7936</v>
      </c>
      <c r="E1601" s="78" t="s">
        <v>6714</v>
      </c>
      <c r="F1601" s="79">
        <v>183.32</v>
      </c>
    </row>
    <row r="1602" spans="2:6">
      <c r="B1602" s="76" t="s">
        <v>10775</v>
      </c>
      <c r="C1602" s="76" t="s">
        <v>13393</v>
      </c>
      <c r="D1602" s="77" t="s">
        <v>7937</v>
      </c>
      <c r="E1602" s="78" t="s">
        <v>6714</v>
      </c>
      <c r="F1602" s="79">
        <v>183.32</v>
      </c>
    </row>
    <row r="1603" spans="2:6">
      <c r="B1603" s="76" t="s">
        <v>10776</v>
      </c>
      <c r="C1603" s="76" t="s">
        <v>13394</v>
      </c>
      <c r="D1603" s="77" t="s">
        <v>7938</v>
      </c>
      <c r="E1603" s="78" t="s">
        <v>6714</v>
      </c>
      <c r="F1603" s="79">
        <v>130.24</v>
      </c>
    </row>
    <row r="1604" spans="2:6">
      <c r="B1604" s="76" t="s">
        <v>10777</v>
      </c>
      <c r="C1604" s="76" t="s">
        <v>13395</v>
      </c>
      <c r="D1604" s="77" t="s">
        <v>7939</v>
      </c>
      <c r="E1604" s="78" t="s">
        <v>6714</v>
      </c>
      <c r="F1604" s="79">
        <v>1160.58</v>
      </c>
    </row>
    <row r="1605" spans="2:6">
      <c r="B1605" s="76" t="s">
        <v>10778</v>
      </c>
      <c r="C1605" s="76" t="s">
        <v>13396</v>
      </c>
      <c r="D1605" s="77" t="s">
        <v>7940</v>
      </c>
      <c r="E1605" s="78" t="s">
        <v>6714</v>
      </c>
      <c r="F1605" s="79">
        <v>51.76</v>
      </c>
    </row>
    <row r="1606" spans="2:6">
      <c r="B1606" s="76" t="s">
        <v>10779</v>
      </c>
      <c r="C1606" s="76" t="s">
        <v>13397</v>
      </c>
      <c r="D1606" s="77" t="s">
        <v>7941</v>
      </c>
      <c r="E1606" s="78" t="s">
        <v>6714</v>
      </c>
      <c r="F1606" s="79">
        <v>69.760000000000005</v>
      </c>
    </row>
    <row r="1607" spans="2:6">
      <c r="B1607" s="76">
        <v>330</v>
      </c>
      <c r="C1607" s="76" t="s">
        <v>6709</v>
      </c>
      <c r="D1607" s="77" t="s">
        <v>7942</v>
      </c>
      <c r="E1607" s="78" t="s">
        <v>6723</v>
      </c>
      <c r="F1607" s="79"/>
    </row>
    <row r="1608" spans="2:6">
      <c r="B1608" s="76" t="s">
        <v>10780</v>
      </c>
      <c r="C1608" s="76" t="s">
        <v>13398</v>
      </c>
      <c r="D1608" s="77" t="s">
        <v>7943</v>
      </c>
      <c r="E1608" s="78" t="s">
        <v>6714</v>
      </c>
      <c r="F1608" s="79">
        <v>140</v>
      </c>
    </row>
    <row r="1609" spans="2:6">
      <c r="B1609" s="76" t="s">
        <v>10781</v>
      </c>
      <c r="C1609" s="76" t="s">
        <v>13399</v>
      </c>
      <c r="D1609" s="77" t="s">
        <v>7944</v>
      </c>
      <c r="E1609" s="78" t="s">
        <v>6714</v>
      </c>
      <c r="F1609" s="79">
        <v>95</v>
      </c>
    </row>
    <row r="1610" spans="2:6">
      <c r="B1610" s="76" t="s">
        <v>10782</v>
      </c>
      <c r="C1610" s="76" t="s">
        <v>13400</v>
      </c>
      <c r="D1610" s="77" t="s">
        <v>7945</v>
      </c>
      <c r="E1610" s="78" t="s">
        <v>6714</v>
      </c>
      <c r="F1610" s="79">
        <v>140</v>
      </c>
    </row>
    <row r="1611" spans="2:6">
      <c r="B1611" s="76" t="s">
        <v>10783</v>
      </c>
      <c r="C1611" s="76" t="s">
        <v>13401</v>
      </c>
      <c r="D1611" s="77" t="s">
        <v>7946</v>
      </c>
      <c r="E1611" s="78" t="s">
        <v>6714</v>
      </c>
      <c r="F1611" s="79">
        <v>95</v>
      </c>
    </row>
    <row r="1612" spans="2:6">
      <c r="B1612" s="76" t="s">
        <v>10784</v>
      </c>
      <c r="C1612" s="76" t="s">
        <v>13402</v>
      </c>
      <c r="D1612" s="77" t="s">
        <v>7947</v>
      </c>
      <c r="E1612" s="78" t="s">
        <v>6714</v>
      </c>
      <c r="F1612" s="79">
        <v>37.74</v>
      </c>
    </row>
    <row r="1613" spans="2:6">
      <c r="B1613" s="76" t="s">
        <v>10785</v>
      </c>
      <c r="C1613" s="76" t="s">
        <v>13403</v>
      </c>
      <c r="D1613" s="77" t="s">
        <v>7948</v>
      </c>
      <c r="E1613" s="78" t="s">
        <v>6581</v>
      </c>
      <c r="F1613" s="79">
        <v>239.13</v>
      </c>
    </row>
    <row r="1614" spans="2:6">
      <c r="B1614" s="76" t="s">
        <v>10786</v>
      </c>
      <c r="C1614" s="76" t="s">
        <v>13404</v>
      </c>
      <c r="D1614" s="77" t="s">
        <v>7949</v>
      </c>
      <c r="E1614" s="78" t="s">
        <v>6581</v>
      </c>
      <c r="F1614" s="79">
        <v>309.92</v>
      </c>
    </row>
    <row r="1615" spans="2:6">
      <c r="B1615" s="76" t="s">
        <v>10787</v>
      </c>
      <c r="C1615" s="76" t="s">
        <v>13405</v>
      </c>
      <c r="D1615" s="77" t="s">
        <v>7950</v>
      </c>
      <c r="E1615" s="78" t="s">
        <v>6581</v>
      </c>
      <c r="F1615" s="79">
        <v>148.78</v>
      </c>
    </row>
    <row r="1616" spans="2:6">
      <c r="B1616" s="76" t="s">
        <v>10788</v>
      </c>
      <c r="C1616" s="76" t="s">
        <v>13406</v>
      </c>
      <c r="D1616" s="77" t="s">
        <v>7951</v>
      </c>
      <c r="E1616" s="78" t="s">
        <v>6581</v>
      </c>
      <c r="F1616" s="79">
        <v>170.38</v>
      </c>
    </row>
    <row r="1617" spans="2:6">
      <c r="B1617" s="76" t="s">
        <v>10789</v>
      </c>
      <c r="C1617" s="76" t="s">
        <v>13407</v>
      </c>
      <c r="D1617" s="77" t="s">
        <v>7952</v>
      </c>
      <c r="E1617" s="78" t="s">
        <v>6581</v>
      </c>
      <c r="F1617" s="79">
        <v>209.51</v>
      </c>
    </row>
    <row r="1618" spans="2:6">
      <c r="B1618" s="76" t="s">
        <v>10790</v>
      </c>
      <c r="C1618" s="76" t="s">
        <v>13408</v>
      </c>
      <c r="D1618" s="77" t="s">
        <v>7953</v>
      </c>
      <c r="E1618" s="78" t="s">
        <v>6714</v>
      </c>
      <c r="F1618" s="79">
        <v>84.83</v>
      </c>
    </row>
    <row r="1619" spans="2:6">
      <c r="B1619" s="76" t="s">
        <v>10791</v>
      </c>
      <c r="C1619" s="76" t="s">
        <v>13409</v>
      </c>
      <c r="D1619" s="77" t="s">
        <v>7954</v>
      </c>
      <c r="E1619" s="78" t="s">
        <v>6714</v>
      </c>
      <c r="F1619" s="79">
        <v>65</v>
      </c>
    </row>
    <row r="1620" spans="2:6">
      <c r="B1620" s="76" t="s">
        <v>10792</v>
      </c>
      <c r="C1620" s="76" t="s">
        <v>13410</v>
      </c>
      <c r="D1620" s="77" t="s">
        <v>7955</v>
      </c>
      <c r="E1620" s="78" t="s">
        <v>6714</v>
      </c>
      <c r="F1620" s="79">
        <v>74.5</v>
      </c>
    </row>
    <row r="1621" spans="2:6">
      <c r="B1621" s="76" t="s">
        <v>10793</v>
      </c>
      <c r="C1621" s="76" t="s">
        <v>13411</v>
      </c>
      <c r="D1621" s="77" t="s">
        <v>7956</v>
      </c>
      <c r="E1621" s="78" t="s">
        <v>6581</v>
      </c>
      <c r="F1621" s="79">
        <v>77.650000000000006</v>
      </c>
    </row>
    <row r="1622" spans="2:6">
      <c r="B1622" s="76" t="s">
        <v>10794</v>
      </c>
      <c r="C1622" s="76" t="s">
        <v>13412</v>
      </c>
      <c r="D1622" s="77" t="s">
        <v>7957</v>
      </c>
      <c r="E1622" s="78" t="s">
        <v>6581</v>
      </c>
      <c r="F1622" s="79">
        <v>84.07</v>
      </c>
    </row>
    <row r="1623" spans="2:6">
      <c r="B1623" s="76" t="s">
        <v>10795</v>
      </c>
      <c r="C1623" s="76" t="s">
        <v>13413</v>
      </c>
      <c r="D1623" s="77" t="s">
        <v>7958</v>
      </c>
      <c r="E1623" s="78" t="s">
        <v>6581</v>
      </c>
      <c r="F1623" s="79">
        <v>100.96</v>
      </c>
    </row>
    <row r="1624" spans="2:6">
      <c r="B1624" s="76" t="s">
        <v>10796</v>
      </c>
      <c r="C1624" s="76" t="s">
        <v>13414</v>
      </c>
      <c r="D1624" s="77" t="s">
        <v>7959</v>
      </c>
      <c r="E1624" s="78" t="s">
        <v>6581</v>
      </c>
      <c r="F1624" s="79">
        <v>106.46</v>
      </c>
    </row>
    <row r="1625" spans="2:6">
      <c r="B1625" s="76" t="s">
        <v>10797</v>
      </c>
      <c r="C1625" s="76" t="s">
        <v>13415</v>
      </c>
      <c r="D1625" s="77" t="s">
        <v>7960</v>
      </c>
      <c r="E1625" s="78" t="s">
        <v>6581</v>
      </c>
      <c r="F1625" s="79">
        <v>143</v>
      </c>
    </row>
    <row r="1626" spans="2:6">
      <c r="B1626" s="76" t="s">
        <v>10798</v>
      </c>
      <c r="C1626" s="76" t="s">
        <v>13416</v>
      </c>
      <c r="D1626" s="77" t="s">
        <v>7961</v>
      </c>
      <c r="E1626" s="78" t="s">
        <v>26</v>
      </c>
      <c r="F1626" s="79">
        <v>229.35</v>
      </c>
    </row>
    <row r="1627" spans="2:6">
      <c r="B1627" s="76" t="s">
        <v>10799</v>
      </c>
      <c r="C1627" s="76" t="s">
        <v>13417</v>
      </c>
      <c r="D1627" s="77" t="s">
        <v>7962</v>
      </c>
      <c r="E1627" s="78" t="s">
        <v>6581</v>
      </c>
      <c r="F1627" s="79">
        <v>97.3</v>
      </c>
    </row>
    <row r="1628" spans="2:6">
      <c r="B1628" s="76" t="s">
        <v>10800</v>
      </c>
      <c r="C1628" s="76" t="s">
        <v>13418</v>
      </c>
      <c r="D1628" s="77" t="s">
        <v>7963</v>
      </c>
      <c r="E1628" s="78" t="s">
        <v>6581</v>
      </c>
      <c r="F1628" s="79">
        <v>119.3</v>
      </c>
    </row>
    <row r="1629" spans="2:6">
      <c r="B1629" s="76" t="s">
        <v>10801</v>
      </c>
      <c r="C1629" s="76" t="s">
        <v>13419</v>
      </c>
      <c r="D1629" s="77" t="s">
        <v>7964</v>
      </c>
      <c r="E1629" s="78" t="s">
        <v>6581</v>
      </c>
      <c r="F1629" s="79">
        <v>136.69999999999999</v>
      </c>
    </row>
    <row r="1630" spans="2:6">
      <c r="B1630" s="76" t="s">
        <v>10802</v>
      </c>
      <c r="C1630" s="76" t="s">
        <v>13420</v>
      </c>
      <c r="D1630" s="77" t="s">
        <v>7965</v>
      </c>
      <c r="E1630" s="78" t="s">
        <v>6581</v>
      </c>
      <c r="F1630" s="79">
        <v>153.80000000000001</v>
      </c>
    </row>
    <row r="1631" spans="2:6">
      <c r="B1631" s="76" t="s">
        <v>10803</v>
      </c>
      <c r="C1631" s="76" t="s">
        <v>13421</v>
      </c>
      <c r="D1631" s="77" t="s">
        <v>7966</v>
      </c>
      <c r="E1631" s="78" t="s">
        <v>6581</v>
      </c>
      <c r="F1631" s="79">
        <v>162.6</v>
      </c>
    </row>
    <row r="1632" spans="2:6">
      <c r="B1632" s="76" t="s">
        <v>10804</v>
      </c>
      <c r="C1632" s="76" t="s">
        <v>13422</v>
      </c>
      <c r="D1632" s="77" t="s">
        <v>7967</v>
      </c>
      <c r="E1632" s="78" t="s">
        <v>6581</v>
      </c>
      <c r="F1632" s="79">
        <v>181.3</v>
      </c>
    </row>
    <row r="1633" spans="2:6">
      <c r="B1633" s="76" t="s">
        <v>10805</v>
      </c>
      <c r="C1633" s="76" t="s">
        <v>13423</v>
      </c>
      <c r="D1633" s="77" t="s">
        <v>7968</v>
      </c>
      <c r="E1633" s="78" t="s">
        <v>6581</v>
      </c>
      <c r="F1633" s="79">
        <v>234.3</v>
      </c>
    </row>
    <row r="1634" spans="2:6">
      <c r="B1634" s="76" t="s">
        <v>10806</v>
      </c>
      <c r="C1634" s="76" t="s">
        <v>13424</v>
      </c>
      <c r="D1634" s="77" t="s">
        <v>7969</v>
      </c>
      <c r="E1634" s="78" t="s">
        <v>6581</v>
      </c>
      <c r="F1634" s="79">
        <v>89.47</v>
      </c>
    </row>
    <row r="1635" spans="2:6">
      <c r="B1635" s="76" t="s">
        <v>10807</v>
      </c>
      <c r="C1635" s="76" t="s">
        <v>13425</v>
      </c>
      <c r="D1635" s="77" t="s">
        <v>7970</v>
      </c>
      <c r="E1635" s="78" t="s">
        <v>6581</v>
      </c>
      <c r="F1635" s="79">
        <v>93.87</v>
      </c>
    </row>
    <row r="1636" spans="2:6">
      <c r="B1636" s="76" t="s">
        <v>10808</v>
      </c>
      <c r="C1636" s="76" t="s">
        <v>13426</v>
      </c>
      <c r="D1636" s="77" t="s">
        <v>7971</v>
      </c>
      <c r="E1636" s="78" t="s">
        <v>6581</v>
      </c>
      <c r="F1636" s="79">
        <v>104.87</v>
      </c>
    </row>
    <row r="1637" spans="2:6">
      <c r="B1637" s="76" t="s">
        <v>10809</v>
      </c>
      <c r="C1637" s="76" t="s">
        <v>13427</v>
      </c>
      <c r="D1637" s="77" t="s">
        <v>7972</v>
      </c>
      <c r="E1637" s="78" t="s">
        <v>6581</v>
      </c>
      <c r="F1637" s="79">
        <v>111.47</v>
      </c>
    </row>
    <row r="1638" spans="2:6">
      <c r="B1638" s="76" t="s">
        <v>10810</v>
      </c>
      <c r="C1638" s="76" t="s">
        <v>13428</v>
      </c>
      <c r="D1638" s="77" t="s">
        <v>7973</v>
      </c>
      <c r="E1638" s="78" t="s">
        <v>6581</v>
      </c>
      <c r="F1638" s="79">
        <v>124.03</v>
      </c>
    </row>
    <row r="1639" spans="2:6">
      <c r="B1639" s="76" t="s">
        <v>10811</v>
      </c>
      <c r="C1639" s="76" t="s">
        <v>13429</v>
      </c>
      <c r="D1639" s="77" t="s">
        <v>7974</v>
      </c>
      <c r="E1639" s="78" t="s">
        <v>6581</v>
      </c>
      <c r="F1639" s="79">
        <v>140.53</v>
      </c>
    </row>
    <row r="1640" spans="2:6">
      <c r="B1640" s="76" t="s">
        <v>10812</v>
      </c>
      <c r="C1640" s="76" t="s">
        <v>13430</v>
      </c>
      <c r="D1640" s="77" t="s">
        <v>7975</v>
      </c>
      <c r="E1640" s="78" t="s">
        <v>6581</v>
      </c>
      <c r="F1640" s="79">
        <v>157.80000000000001</v>
      </c>
    </row>
    <row r="1641" spans="2:6">
      <c r="B1641" s="76" t="s">
        <v>10813</v>
      </c>
      <c r="C1641" s="76" t="s">
        <v>13431</v>
      </c>
      <c r="D1641" s="77" t="s">
        <v>7976</v>
      </c>
      <c r="E1641" s="78" t="s">
        <v>6581</v>
      </c>
      <c r="F1641" s="79">
        <v>225.58</v>
      </c>
    </row>
    <row r="1642" spans="2:6">
      <c r="B1642" s="76" t="s">
        <v>10814</v>
      </c>
      <c r="C1642" s="76" t="s">
        <v>13432</v>
      </c>
      <c r="D1642" s="77" t="s">
        <v>7977</v>
      </c>
      <c r="E1642" s="78" t="s">
        <v>6581</v>
      </c>
      <c r="F1642" s="79">
        <v>107.33</v>
      </c>
    </row>
    <row r="1643" spans="2:6">
      <c r="B1643" s="76" t="s">
        <v>10815</v>
      </c>
      <c r="C1643" s="76" t="s">
        <v>13433</v>
      </c>
      <c r="D1643" s="77" t="s">
        <v>7978</v>
      </c>
      <c r="E1643" s="78" t="s">
        <v>6581</v>
      </c>
      <c r="F1643" s="79">
        <v>254.84</v>
      </c>
    </row>
    <row r="1644" spans="2:6">
      <c r="B1644" s="76" t="s">
        <v>10816</v>
      </c>
      <c r="C1644" s="76" t="s">
        <v>13434</v>
      </c>
      <c r="D1644" s="77" t="s">
        <v>7979</v>
      </c>
      <c r="E1644" s="78" t="s">
        <v>6581</v>
      </c>
      <c r="F1644" s="79">
        <v>121.96</v>
      </c>
    </row>
    <row r="1645" spans="2:6">
      <c r="B1645" s="76" t="s">
        <v>10817</v>
      </c>
      <c r="C1645" s="76" t="s">
        <v>13435</v>
      </c>
      <c r="D1645" s="77" t="s">
        <v>7980</v>
      </c>
      <c r="E1645" s="78" t="s">
        <v>6581</v>
      </c>
      <c r="F1645" s="79">
        <v>275.74</v>
      </c>
    </row>
    <row r="1646" spans="2:6">
      <c r="B1646" s="76" t="s">
        <v>10818</v>
      </c>
      <c r="C1646" s="76" t="s">
        <v>13436</v>
      </c>
      <c r="D1646" s="77" t="s">
        <v>7981</v>
      </c>
      <c r="E1646" s="78" t="s">
        <v>6581</v>
      </c>
      <c r="F1646" s="79">
        <v>132.41</v>
      </c>
    </row>
    <row r="1647" spans="2:6">
      <c r="B1647" s="76" t="s">
        <v>10819</v>
      </c>
      <c r="C1647" s="76" t="s">
        <v>13437</v>
      </c>
      <c r="D1647" s="77" t="s">
        <v>7982</v>
      </c>
      <c r="E1647" s="78" t="s">
        <v>6581</v>
      </c>
      <c r="F1647" s="79">
        <v>309.18</v>
      </c>
    </row>
    <row r="1648" spans="2:6">
      <c r="B1648" s="76" t="s">
        <v>10820</v>
      </c>
      <c r="C1648" s="76" t="s">
        <v>13438</v>
      </c>
      <c r="D1648" s="77" t="s">
        <v>7983</v>
      </c>
      <c r="E1648" s="78" t="s">
        <v>6581</v>
      </c>
      <c r="F1648" s="79">
        <v>149.13</v>
      </c>
    </row>
    <row r="1649" spans="2:6">
      <c r="B1649" s="76" t="s">
        <v>10821</v>
      </c>
      <c r="C1649" s="76" t="s">
        <v>13439</v>
      </c>
      <c r="D1649" s="77" t="s">
        <v>7984</v>
      </c>
      <c r="E1649" s="78" t="s">
        <v>6581</v>
      </c>
      <c r="F1649" s="79">
        <v>359.34</v>
      </c>
    </row>
    <row r="1650" spans="2:6">
      <c r="B1650" s="76" t="s">
        <v>10822</v>
      </c>
      <c r="C1650" s="76" t="s">
        <v>13440</v>
      </c>
      <c r="D1650" s="77" t="s">
        <v>7985</v>
      </c>
      <c r="E1650" s="78" t="s">
        <v>6581</v>
      </c>
      <c r="F1650" s="79">
        <v>174.21</v>
      </c>
    </row>
    <row r="1651" spans="2:6">
      <c r="B1651" s="76" t="s">
        <v>10823</v>
      </c>
      <c r="C1651" s="76" t="s">
        <v>13441</v>
      </c>
      <c r="D1651" s="77" t="s">
        <v>7986</v>
      </c>
      <c r="E1651" s="78" t="s">
        <v>6581</v>
      </c>
      <c r="F1651" s="79">
        <v>40</v>
      </c>
    </row>
    <row r="1652" spans="2:6">
      <c r="B1652" s="76" t="s">
        <v>10824</v>
      </c>
      <c r="C1652" s="76" t="s">
        <v>13442</v>
      </c>
      <c r="D1652" s="77" t="s">
        <v>7987</v>
      </c>
      <c r="E1652" s="78" t="s">
        <v>6581</v>
      </c>
      <c r="F1652" s="79">
        <v>50</v>
      </c>
    </row>
    <row r="1653" spans="2:6">
      <c r="B1653" s="76" t="s">
        <v>10825</v>
      </c>
      <c r="C1653" s="76" t="s">
        <v>13443</v>
      </c>
      <c r="D1653" s="77" t="s">
        <v>7988</v>
      </c>
      <c r="E1653" s="78" t="s">
        <v>6581</v>
      </c>
      <c r="F1653" s="79">
        <v>60</v>
      </c>
    </row>
    <row r="1654" spans="2:6">
      <c r="B1654" s="76" t="s">
        <v>10826</v>
      </c>
      <c r="C1654" s="76" t="s">
        <v>13444</v>
      </c>
      <c r="D1654" s="77" t="s">
        <v>7989</v>
      </c>
      <c r="E1654" s="78" t="s">
        <v>6581</v>
      </c>
      <c r="F1654" s="79">
        <v>80</v>
      </c>
    </row>
    <row r="1655" spans="2:6">
      <c r="B1655" s="76" t="s">
        <v>10827</v>
      </c>
      <c r="C1655" s="76" t="s">
        <v>13445</v>
      </c>
      <c r="D1655" s="77" t="s">
        <v>7990</v>
      </c>
      <c r="E1655" s="78" t="s">
        <v>7991</v>
      </c>
      <c r="F1655" s="79">
        <v>1000</v>
      </c>
    </row>
    <row r="1656" spans="2:6">
      <c r="B1656" s="76" t="s">
        <v>10828</v>
      </c>
      <c r="C1656" s="76" t="s">
        <v>13446</v>
      </c>
      <c r="D1656" s="77" t="s">
        <v>7992</v>
      </c>
      <c r="E1656" s="78" t="s">
        <v>7991</v>
      </c>
      <c r="F1656" s="79">
        <v>1500</v>
      </c>
    </row>
    <row r="1657" spans="2:6">
      <c r="B1657" s="76" t="s">
        <v>10829</v>
      </c>
      <c r="C1657" s="76" t="s">
        <v>13447</v>
      </c>
      <c r="D1657" s="77" t="s">
        <v>7993</v>
      </c>
      <c r="E1657" s="78" t="s">
        <v>7991</v>
      </c>
      <c r="F1657" s="79">
        <v>6500</v>
      </c>
    </row>
    <row r="1658" spans="2:6" ht="27">
      <c r="B1658" s="76" t="s">
        <v>10830</v>
      </c>
      <c r="C1658" s="76" t="s">
        <v>13448</v>
      </c>
      <c r="D1658" s="77" t="s">
        <v>7994</v>
      </c>
      <c r="E1658" s="78" t="s">
        <v>7991</v>
      </c>
      <c r="F1658" s="79">
        <v>9000</v>
      </c>
    </row>
    <row r="1659" spans="2:6">
      <c r="B1659" s="76" t="s">
        <v>10831</v>
      </c>
      <c r="C1659" s="76" t="s">
        <v>13449</v>
      </c>
      <c r="D1659" s="77" t="s">
        <v>7995</v>
      </c>
      <c r="E1659" s="78" t="s">
        <v>7991</v>
      </c>
      <c r="F1659" s="79">
        <v>5000</v>
      </c>
    </row>
    <row r="1660" spans="2:6" ht="27">
      <c r="B1660" s="76" t="s">
        <v>10832</v>
      </c>
      <c r="C1660" s="76" t="s">
        <v>13450</v>
      </c>
      <c r="D1660" s="77" t="s">
        <v>7996</v>
      </c>
      <c r="E1660" s="78" t="s">
        <v>7991</v>
      </c>
      <c r="F1660" s="79">
        <v>6500</v>
      </c>
    </row>
    <row r="1661" spans="2:6">
      <c r="B1661" s="76" t="s">
        <v>10833</v>
      </c>
      <c r="C1661" s="76" t="s">
        <v>13451</v>
      </c>
      <c r="D1661" s="77" t="s">
        <v>7997</v>
      </c>
      <c r="E1661" s="78" t="s">
        <v>7991</v>
      </c>
      <c r="F1661" s="79">
        <v>10000</v>
      </c>
    </row>
    <row r="1662" spans="2:6" ht="27">
      <c r="B1662" s="76" t="s">
        <v>10834</v>
      </c>
      <c r="C1662" s="76" t="s">
        <v>13452</v>
      </c>
      <c r="D1662" s="77" t="s">
        <v>7998</v>
      </c>
      <c r="E1662" s="78" t="s">
        <v>7991</v>
      </c>
      <c r="F1662" s="79">
        <v>13500</v>
      </c>
    </row>
    <row r="1663" spans="2:6" ht="27">
      <c r="B1663" s="76" t="s">
        <v>10835</v>
      </c>
      <c r="C1663" s="76" t="s">
        <v>13453</v>
      </c>
      <c r="D1663" s="77" t="s">
        <v>7999</v>
      </c>
      <c r="E1663" s="78" t="s">
        <v>7991</v>
      </c>
      <c r="F1663" s="79">
        <v>9000</v>
      </c>
    </row>
    <row r="1664" spans="2:6" ht="27">
      <c r="B1664" s="76" t="s">
        <v>10836</v>
      </c>
      <c r="C1664" s="76" t="s">
        <v>13454</v>
      </c>
      <c r="D1664" s="77" t="s">
        <v>8000</v>
      </c>
      <c r="E1664" s="78" t="s">
        <v>7991</v>
      </c>
      <c r="F1664" s="79">
        <v>12000</v>
      </c>
    </row>
    <row r="1665" spans="2:6">
      <c r="B1665" s="76" t="s">
        <v>10837</v>
      </c>
      <c r="C1665" s="76" t="s">
        <v>13455</v>
      </c>
      <c r="D1665" s="77" t="s">
        <v>8001</v>
      </c>
      <c r="E1665" s="78" t="s">
        <v>7991</v>
      </c>
      <c r="F1665" s="79">
        <v>6500</v>
      </c>
    </row>
    <row r="1666" spans="2:6">
      <c r="B1666" s="76" t="s">
        <v>10838</v>
      </c>
      <c r="C1666" s="76" t="s">
        <v>13456</v>
      </c>
      <c r="D1666" s="77" t="s">
        <v>8002</v>
      </c>
      <c r="E1666" s="78" t="s">
        <v>7991</v>
      </c>
      <c r="F1666" s="79">
        <v>9000</v>
      </c>
    </row>
    <row r="1667" spans="2:6">
      <c r="B1667" s="76" t="s">
        <v>10839</v>
      </c>
      <c r="C1667" s="76" t="s">
        <v>13457</v>
      </c>
      <c r="D1667" s="77" t="s">
        <v>8003</v>
      </c>
      <c r="E1667" s="78" t="s">
        <v>6581</v>
      </c>
      <c r="F1667" s="79">
        <v>15.24</v>
      </c>
    </row>
    <row r="1668" spans="2:6">
      <c r="B1668" s="76" t="s">
        <v>10840</v>
      </c>
      <c r="C1668" s="76" t="s">
        <v>13458</v>
      </c>
      <c r="D1668" s="77" t="s">
        <v>8004</v>
      </c>
      <c r="E1668" s="78" t="s">
        <v>6581</v>
      </c>
      <c r="F1668" s="79">
        <v>19.89</v>
      </c>
    </row>
    <row r="1669" spans="2:6">
      <c r="B1669" s="76" t="s">
        <v>10841</v>
      </c>
      <c r="C1669" s="76" t="s">
        <v>13459</v>
      </c>
      <c r="D1669" s="77" t="s">
        <v>8005</v>
      </c>
      <c r="E1669" s="78" t="s">
        <v>6581</v>
      </c>
      <c r="F1669" s="79">
        <v>26.52</v>
      </c>
    </row>
    <row r="1670" spans="2:6">
      <c r="B1670" s="76" t="s">
        <v>10842</v>
      </c>
      <c r="C1670" s="76" t="s">
        <v>13460</v>
      </c>
      <c r="D1670" s="77" t="s">
        <v>8006</v>
      </c>
      <c r="E1670" s="78" t="s">
        <v>6581</v>
      </c>
      <c r="F1670" s="79">
        <v>39.78</v>
      </c>
    </row>
    <row r="1671" spans="2:6">
      <c r="B1671" s="76" t="s">
        <v>10843</v>
      </c>
      <c r="C1671" s="76" t="s">
        <v>13461</v>
      </c>
      <c r="D1671" s="77" t="s">
        <v>8007</v>
      </c>
      <c r="E1671" s="78" t="s">
        <v>6581</v>
      </c>
      <c r="F1671" s="79">
        <v>20</v>
      </c>
    </row>
    <row r="1672" spans="2:6">
      <c r="B1672" s="76" t="s">
        <v>10844</v>
      </c>
      <c r="C1672" s="76" t="s">
        <v>13462</v>
      </c>
      <c r="D1672" s="77" t="s">
        <v>8008</v>
      </c>
      <c r="E1672" s="78" t="s">
        <v>6581</v>
      </c>
      <c r="F1672" s="79">
        <v>27.5</v>
      </c>
    </row>
    <row r="1673" spans="2:6">
      <c r="B1673" s="76" t="s">
        <v>10845</v>
      </c>
      <c r="C1673" s="76" t="s">
        <v>13463</v>
      </c>
      <c r="D1673" s="77" t="s">
        <v>8009</v>
      </c>
      <c r="E1673" s="78" t="s">
        <v>6581</v>
      </c>
      <c r="F1673" s="79">
        <v>31.5</v>
      </c>
    </row>
    <row r="1674" spans="2:6">
      <c r="B1674" s="76" t="s">
        <v>10846</v>
      </c>
      <c r="C1674" s="76" t="s">
        <v>13464</v>
      </c>
      <c r="D1674" s="77" t="s">
        <v>8010</v>
      </c>
      <c r="E1674" s="78" t="s">
        <v>6581</v>
      </c>
      <c r="F1674" s="79">
        <v>37.5</v>
      </c>
    </row>
    <row r="1675" spans="2:6">
      <c r="B1675" s="76" t="s">
        <v>10847</v>
      </c>
      <c r="C1675" s="76" t="s">
        <v>13465</v>
      </c>
      <c r="D1675" s="77" t="s">
        <v>8011</v>
      </c>
      <c r="E1675" s="78" t="s">
        <v>6581</v>
      </c>
      <c r="F1675" s="79">
        <v>40</v>
      </c>
    </row>
    <row r="1676" spans="2:6">
      <c r="B1676" s="76" t="s">
        <v>10848</v>
      </c>
      <c r="C1676" s="76" t="s">
        <v>13466</v>
      </c>
      <c r="D1676" s="77" t="s">
        <v>8012</v>
      </c>
      <c r="E1676" s="78" t="s">
        <v>6581</v>
      </c>
      <c r="F1676" s="79">
        <v>47.5</v>
      </c>
    </row>
    <row r="1677" spans="2:6">
      <c r="B1677" s="76" t="s">
        <v>10849</v>
      </c>
      <c r="C1677" s="76" t="s">
        <v>13467</v>
      </c>
      <c r="D1677" s="77" t="s">
        <v>8013</v>
      </c>
      <c r="E1677" s="78" t="s">
        <v>6714</v>
      </c>
      <c r="F1677" s="79">
        <v>230</v>
      </c>
    </row>
    <row r="1678" spans="2:6">
      <c r="B1678" s="76" t="s">
        <v>10850</v>
      </c>
      <c r="C1678" s="76" t="s">
        <v>13468</v>
      </c>
      <c r="D1678" s="77" t="s">
        <v>8014</v>
      </c>
      <c r="E1678" s="78" t="s">
        <v>6714</v>
      </c>
      <c r="F1678" s="79">
        <v>165</v>
      </c>
    </row>
    <row r="1679" spans="2:6">
      <c r="B1679" s="76">
        <v>331</v>
      </c>
      <c r="C1679" s="76" t="s">
        <v>6709</v>
      </c>
      <c r="D1679" s="77" t="s">
        <v>8015</v>
      </c>
      <c r="E1679" s="78" t="s">
        <v>6723</v>
      </c>
      <c r="F1679" s="79"/>
    </row>
    <row r="1680" spans="2:6" ht="27">
      <c r="B1680" s="76" t="s">
        <v>10851</v>
      </c>
      <c r="C1680" s="76" t="s">
        <v>13469</v>
      </c>
      <c r="D1680" s="77" t="s">
        <v>8016</v>
      </c>
      <c r="E1680" s="78" t="s">
        <v>26</v>
      </c>
      <c r="F1680" s="79">
        <v>279.94</v>
      </c>
    </row>
    <row r="1681" spans="2:6" ht="27">
      <c r="B1681" s="76" t="s">
        <v>10852</v>
      </c>
      <c r="C1681" s="76" t="s">
        <v>13470</v>
      </c>
      <c r="D1681" s="77" t="s">
        <v>8017</v>
      </c>
      <c r="E1681" s="78" t="s">
        <v>26</v>
      </c>
      <c r="F1681" s="79">
        <v>246.5</v>
      </c>
    </row>
    <row r="1682" spans="2:6" ht="27">
      <c r="B1682" s="76" t="s">
        <v>10853</v>
      </c>
      <c r="C1682" s="76" t="s">
        <v>13471</v>
      </c>
      <c r="D1682" s="77" t="s">
        <v>8018</v>
      </c>
      <c r="E1682" s="78" t="s">
        <v>26</v>
      </c>
      <c r="F1682" s="79">
        <v>238.39</v>
      </c>
    </row>
    <row r="1683" spans="2:6" ht="27">
      <c r="B1683" s="76" t="s">
        <v>10854</v>
      </c>
      <c r="C1683" s="76" t="s">
        <v>13472</v>
      </c>
      <c r="D1683" s="77" t="s">
        <v>8019</v>
      </c>
      <c r="E1683" s="78" t="s">
        <v>6403</v>
      </c>
      <c r="F1683" s="79">
        <v>38.21</v>
      </c>
    </row>
    <row r="1684" spans="2:6">
      <c r="B1684" s="76" t="s">
        <v>10855</v>
      </c>
      <c r="C1684" s="76" t="s">
        <v>13473</v>
      </c>
      <c r="D1684" s="77" t="s">
        <v>8020</v>
      </c>
      <c r="E1684" s="78" t="s">
        <v>6403</v>
      </c>
      <c r="F1684" s="79">
        <v>38.76</v>
      </c>
    </row>
    <row r="1685" spans="2:6" ht="27">
      <c r="B1685" s="76" t="s">
        <v>10856</v>
      </c>
      <c r="C1685" s="76" t="s">
        <v>13474</v>
      </c>
      <c r="D1685" s="77" t="s">
        <v>8021</v>
      </c>
      <c r="E1685" s="78" t="s">
        <v>26</v>
      </c>
      <c r="F1685" s="79">
        <v>372.48</v>
      </c>
    </row>
    <row r="1686" spans="2:6" ht="27">
      <c r="B1686" s="76" t="s">
        <v>10857</v>
      </c>
      <c r="C1686" s="76" t="s">
        <v>13475</v>
      </c>
      <c r="D1686" s="77" t="s">
        <v>8022</v>
      </c>
      <c r="E1686" s="78" t="s">
        <v>26</v>
      </c>
      <c r="F1686" s="79">
        <v>381.77</v>
      </c>
    </row>
    <row r="1687" spans="2:6" ht="27">
      <c r="B1687" s="76" t="s">
        <v>10858</v>
      </c>
      <c r="C1687" s="76" t="s">
        <v>13476</v>
      </c>
      <c r="D1687" s="77" t="s">
        <v>8023</v>
      </c>
      <c r="E1687" s="78" t="s">
        <v>26</v>
      </c>
      <c r="F1687" s="79">
        <v>402.8</v>
      </c>
    </row>
    <row r="1688" spans="2:6" ht="27">
      <c r="B1688" s="76" t="s">
        <v>10859</v>
      </c>
      <c r="C1688" s="76" t="s">
        <v>13477</v>
      </c>
      <c r="D1688" s="77" t="s">
        <v>8024</v>
      </c>
      <c r="E1688" s="78" t="s">
        <v>26</v>
      </c>
      <c r="F1688" s="79">
        <v>412.23</v>
      </c>
    </row>
    <row r="1689" spans="2:6" ht="27">
      <c r="B1689" s="76" t="s">
        <v>10860</v>
      </c>
      <c r="C1689" s="76" t="s">
        <v>13478</v>
      </c>
      <c r="D1689" s="77" t="s">
        <v>8025</v>
      </c>
      <c r="E1689" s="78" t="s">
        <v>26</v>
      </c>
      <c r="F1689" s="79">
        <v>430.65</v>
      </c>
    </row>
    <row r="1690" spans="2:6" ht="27">
      <c r="B1690" s="76" t="s">
        <v>10861</v>
      </c>
      <c r="C1690" s="76" t="s">
        <v>13479</v>
      </c>
      <c r="D1690" s="77" t="s">
        <v>8026</v>
      </c>
      <c r="E1690" s="78" t="s">
        <v>26</v>
      </c>
      <c r="F1690" s="79">
        <v>307.74</v>
      </c>
    </row>
    <row r="1691" spans="2:6" ht="40.5">
      <c r="B1691" s="76" t="s">
        <v>10862</v>
      </c>
      <c r="C1691" s="76" t="s">
        <v>13480</v>
      </c>
      <c r="D1691" s="77" t="s">
        <v>8027</v>
      </c>
      <c r="E1691" s="78" t="s">
        <v>26</v>
      </c>
      <c r="F1691" s="79">
        <v>355.39</v>
      </c>
    </row>
    <row r="1692" spans="2:6" ht="27">
      <c r="B1692" s="76" t="s">
        <v>10863</v>
      </c>
      <c r="C1692" s="76" t="s">
        <v>13481</v>
      </c>
      <c r="D1692" s="77" t="s">
        <v>8028</v>
      </c>
      <c r="E1692" s="78" t="s">
        <v>26</v>
      </c>
      <c r="F1692" s="79">
        <v>319.5</v>
      </c>
    </row>
    <row r="1693" spans="2:6" ht="27">
      <c r="B1693" s="76" t="s">
        <v>10864</v>
      </c>
      <c r="C1693" s="76" t="s">
        <v>13482</v>
      </c>
      <c r="D1693" s="77" t="s">
        <v>8029</v>
      </c>
      <c r="E1693" s="78" t="s">
        <v>26</v>
      </c>
      <c r="F1693" s="79">
        <v>331.26</v>
      </c>
    </row>
    <row r="1694" spans="2:6" ht="27">
      <c r="B1694" s="76" t="s">
        <v>10865</v>
      </c>
      <c r="C1694" s="76" t="s">
        <v>13483</v>
      </c>
      <c r="D1694" s="77" t="s">
        <v>8030</v>
      </c>
      <c r="E1694" s="78" t="s">
        <v>26</v>
      </c>
      <c r="F1694" s="79">
        <v>354.78</v>
      </c>
    </row>
    <row r="1695" spans="2:6" ht="27">
      <c r="B1695" s="76" t="s">
        <v>10866</v>
      </c>
      <c r="C1695" s="76" t="s">
        <v>13484</v>
      </c>
      <c r="D1695" s="77" t="s">
        <v>8031</v>
      </c>
      <c r="E1695" s="78" t="s">
        <v>26</v>
      </c>
      <c r="F1695" s="79">
        <v>372.42</v>
      </c>
    </row>
    <row r="1696" spans="2:6" ht="27">
      <c r="B1696" s="76" t="s">
        <v>10867</v>
      </c>
      <c r="C1696" s="76" t="s">
        <v>13485</v>
      </c>
      <c r="D1696" s="77" t="s">
        <v>8032</v>
      </c>
      <c r="E1696" s="78" t="s">
        <v>26</v>
      </c>
      <c r="F1696" s="79">
        <v>315.72000000000003</v>
      </c>
    </row>
    <row r="1697" spans="2:6" ht="27">
      <c r="B1697" s="76" t="s">
        <v>10868</v>
      </c>
      <c r="C1697" s="76" t="s">
        <v>13486</v>
      </c>
      <c r="D1697" s="77" t="s">
        <v>8033</v>
      </c>
      <c r="E1697" s="78" t="s">
        <v>26</v>
      </c>
      <c r="F1697" s="79">
        <v>326.85000000000002</v>
      </c>
    </row>
    <row r="1698" spans="2:6" ht="27">
      <c r="B1698" s="76" t="s">
        <v>10869</v>
      </c>
      <c r="C1698" s="76" t="s">
        <v>13487</v>
      </c>
      <c r="D1698" s="77" t="s">
        <v>8034</v>
      </c>
      <c r="E1698" s="78" t="s">
        <v>26</v>
      </c>
      <c r="F1698" s="79">
        <v>338.19</v>
      </c>
    </row>
    <row r="1699" spans="2:6" ht="27">
      <c r="B1699" s="76" t="s">
        <v>10870</v>
      </c>
      <c r="C1699" s="76" t="s">
        <v>13488</v>
      </c>
      <c r="D1699" s="77" t="s">
        <v>8035</v>
      </c>
      <c r="E1699" s="78" t="s">
        <v>26</v>
      </c>
      <c r="F1699" s="79">
        <v>360.87</v>
      </c>
    </row>
    <row r="1700" spans="2:6" ht="27">
      <c r="B1700" s="76" t="s">
        <v>10871</v>
      </c>
      <c r="C1700" s="76" t="s">
        <v>13489</v>
      </c>
      <c r="D1700" s="77" t="s">
        <v>8036</v>
      </c>
      <c r="E1700" s="78" t="s">
        <v>26</v>
      </c>
      <c r="F1700" s="79">
        <v>377.88</v>
      </c>
    </row>
    <row r="1701" spans="2:6" ht="40.5">
      <c r="B1701" s="76" t="s">
        <v>10872</v>
      </c>
      <c r="C1701" s="76" t="s">
        <v>13490</v>
      </c>
      <c r="D1701" s="77" t="s">
        <v>8037</v>
      </c>
      <c r="E1701" s="78" t="s">
        <v>26</v>
      </c>
      <c r="F1701" s="79">
        <v>346.17</v>
      </c>
    </row>
    <row r="1702" spans="2:6" ht="27">
      <c r="B1702" s="76" t="s">
        <v>10873</v>
      </c>
      <c r="C1702" s="76" t="s">
        <v>13491</v>
      </c>
      <c r="D1702" s="77" t="s">
        <v>8038</v>
      </c>
      <c r="E1702" s="78" t="s">
        <v>26</v>
      </c>
      <c r="F1702" s="79">
        <v>356.09</v>
      </c>
    </row>
    <row r="1703" spans="2:6" ht="27">
      <c r="B1703" s="76" t="s">
        <v>10874</v>
      </c>
      <c r="C1703" s="76" t="s">
        <v>13492</v>
      </c>
      <c r="D1703" s="77" t="s">
        <v>8039</v>
      </c>
      <c r="E1703" s="78" t="s">
        <v>26</v>
      </c>
      <c r="F1703" s="79">
        <v>355.73</v>
      </c>
    </row>
    <row r="1704" spans="2:6" ht="27">
      <c r="B1704" s="76" t="s">
        <v>10875</v>
      </c>
      <c r="C1704" s="76" t="s">
        <v>13493</v>
      </c>
      <c r="D1704" s="77" t="s">
        <v>8040</v>
      </c>
      <c r="E1704" s="78" t="s">
        <v>26</v>
      </c>
      <c r="F1704" s="79">
        <v>367.28</v>
      </c>
    </row>
    <row r="1705" spans="2:6" ht="27">
      <c r="B1705" s="76" t="s">
        <v>10876</v>
      </c>
      <c r="C1705" s="76" t="s">
        <v>13494</v>
      </c>
      <c r="D1705" s="77" t="s">
        <v>8041</v>
      </c>
      <c r="E1705" s="78" t="s">
        <v>26</v>
      </c>
      <c r="F1705" s="79">
        <v>353.32</v>
      </c>
    </row>
    <row r="1706" spans="2:6" ht="27">
      <c r="B1706" s="76" t="s">
        <v>10877</v>
      </c>
      <c r="C1706" s="76" t="s">
        <v>13495</v>
      </c>
      <c r="D1706" s="77" t="s">
        <v>8042</v>
      </c>
      <c r="E1706" s="78" t="s">
        <v>26</v>
      </c>
      <c r="F1706" s="79">
        <v>292.83</v>
      </c>
    </row>
    <row r="1707" spans="2:6" ht="27">
      <c r="B1707" s="76" t="s">
        <v>10878</v>
      </c>
      <c r="C1707" s="76" t="s">
        <v>13496</v>
      </c>
      <c r="D1707" s="77" t="s">
        <v>8043</v>
      </c>
      <c r="E1707" s="78" t="s">
        <v>26</v>
      </c>
      <c r="F1707" s="79">
        <v>304.17</v>
      </c>
    </row>
    <row r="1708" spans="2:6">
      <c r="B1708" s="76" t="s">
        <v>10879</v>
      </c>
      <c r="C1708" s="76" t="s">
        <v>13497</v>
      </c>
      <c r="D1708" s="77" t="s">
        <v>8044</v>
      </c>
      <c r="E1708" s="78" t="s">
        <v>26</v>
      </c>
      <c r="F1708" s="79">
        <v>93.53</v>
      </c>
    </row>
    <row r="1709" spans="2:6">
      <c r="B1709" s="76" t="s">
        <v>10880</v>
      </c>
      <c r="C1709" s="76" t="s">
        <v>13498</v>
      </c>
      <c r="D1709" s="77" t="s">
        <v>8045</v>
      </c>
      <c r="E1709" s="78" t="s">
        <v>26</v>
      </c>
      <c r="F1709" s="79">
        <v>87.63</v>
      </c>
    </row>
    <row r="1710" spans="2:6">
      <c r="B1710" s="76" t="s">
        <v>10881</v>
      </c>
      <c r="C1710" s="76" t="s">
        <v>13499</v>
      </c>
      <c r="D1710" s="77" t="s">
        <v>8046</v>
      </c>
      <c r="E1710" s="78" t="s">
        <v>26</v>
      </c>
      <c r="F1710" s="79">
        <v>297.56</v>
      </c>
    </row>
    <row r="1711" spans="2:6">
      <c r="B1711" s="76">
        <v>332</v>
      </c>
      <c r="C1711" s="76" t="s">
        <v>6709</v>
      </c>
      <c r="D1711" s="77" t="s">
        <v>8047</v>
      </c>
      <c r="E1711" s="78" t="s">
        <v>6723</v>
      </c>
      <c r="F1711" s="79"/>
    </row>
    <row r="1712" spans="2:6">
      <c r="B1712" s="76" t="s">
        <v>10882</v>
      </c>
      <c r="C1712" s="76" t="s">
        <v>13500</v>
      </c>
      <c r="D1712" s="77" t="s">
        <v>8048</v>
      </c>
      <c r="E1712" s="78" t="s">
        <v>6714</v>
      </c>
      <c r="F1712" s="79">
        <v>64.41</v>
      </c>
    </row>
    <row r="1713" spans="2:6">
      <c r="B1713" s="76" t="s">
        <v>10883</v>
      </c>
      <c r="C1713" s="76" t="s">
        <v>13501</v>
      </c>
      <c r="D1713" s="77" t="s">
        <v>8049</v>
      </c>
      <c r="E1713" s="78" t="s">
        <v>6714</v>
      </c>
      <c r="F1713" s="79">
        <v>15.58</v>
      </c>
    </row>
    <row r="1714" spans="2:6">
      <c r="B1714" s="76" t="s">
        <v>10884</v>
      </c>
      <c r="C1714" s="76" t="s">
        <v>13502</v>
      </c>
      <c r="D1714" s="77" t="s">
        <v>8050</v>
      </c>
      <c r="E1714" s="78" t="s">
        <v>6714</v>
      </c>
      <c r="F1714" s="79">
        <v>302.72000000000003</v>
      </c>
    </row>
    <row r="1715" spans="2:6">
      <c r="B1715" s="76" t="s">
        <v>10885</v>
      </c>
      <c r="C1715" s="76" t="s">
        <v>13503</v>
      </c>
      <c r="D1715" s="77" t="s">
        <v>8051</v>
      </c>
      <c r="E1715" s="78" t="s">
        <v>6714</v>
      </c>
      <c r="F1715" s="79">
        <v>119.82</v>
      </c>
    </row>
    <row r="1716" spans="2:6">
      <c r="B1716" s="76" t="s">
        <v>10886</v>
      </c>
      <c r="C1716" s="76" t="s">
        <v>13504</v>
      </c>
      <c r="D1716" s="77" t="s">
        <v>8052</v>
      </c>
      <c r="E1716" s="78" t="s">
        <v>6714</v>
      </c>
      <c r="F1716" s="79">
        <v>119.82</v>
      </c>
    </row>
    <row r="1717" spans="2:6">
      <c r="B1717" s="76" t="s">
        <v>10887</v>
      </c>
      <c r="C1717" s="76" t="s">
        <v>13505</v>
      </c>
      <c r="D1717" s="77" t="s">
        <v>8053</v>
      </c>
      <c r="E1717" s="78" t="s">
        <v>6714</v>
      </c>
      <c r="F1717" s="79">
        <v>2604.9499999999998</v>
      </c>
    </row>
    <row r="1718" spans="2:6">
      <c r="B1718" s="76" t="s">
        <v>10888</v>
      </c>
      <c r="C1718" s="76" t="s">
        <v>13506</v>
      </c>
      <c r="D1718" s="77" t="s">
        <v>8054</v>
      </c>
      <c r="E1718" s="78" t="s">
        <v>6714</v>
      </c>
      <c r="F1718" s="79">
        <v>16.84</v>
      </c>
    </row>
    <row r="1719" spans="2:6">
      <c r="B1719" s="76" t="s">
        <v>10889</v>
      </c>
      <c r="C1719" s="76" t="s">
        <v>13507</v>
      </c>
      <c r="D1719" s="77" t="s">
        <v>8055</v>
      </c>
      <c r="E1719" s="78" t="s">
        <v>6714</v>
      </c>
      <c r="F1719" s="79">
        <v>10.96</v>
      </c>
    </row>
    <row r="1720" spans="2:6">
      <c r="B1720" s="76" t="s">
        <v>10890</v>
      </c>
      <c r="C1720" s="76" t="s">
        <v>13508</v>
      </c>
      <c r="D1720" s="77" t="s">
        <v>8056</v>
      </c>
      <c r="E1720" s="78" t="s">
        <v>6714</v>
      </c>
      <c r="F1720" s="79">
        <v>10.96</v>
      </c>
    </row>
    <row r="1721" spans="2:6">
      <c r="B1721" s="76" t="s">
        <v>10891</v>
      </c>
      <c r="C1721" s="76" t="s">
        <v>13509</v>
      </c>
      <c r="D1721" s="77" t="s">
        <v>8057</v>
      </c>
      <c r="E1721" s="78" t="s">
        <v>6714</v>
      </c>
      <c r="F1721" s="79">
        <v>10.96</v>
      </c>
    </row>
    <row r="1722" spans="2:6">
      <c r="B1722" s="76" t="s">
        <v>10892</v>
      </c>
      <c r="C1722" s="76" t="s">
        <v>13510</v>
      </c>
      <c r="D1722" s="77" t="s">
        <v>8058</v>
      </c>
      <c r="E1722" s="78" t="s">
        <v>6714</v>
      </c>
      <c r="F1722" s="79">
        <v>19.75</v>
      </c>
    </row>
    <row r="1723" spans="2:6">
      <c r="B1723" s="76" t="s">
        <v>10893</v>
      </c>
      <c r="C1723" s="76" t="s">
        <v>13511</v>
      </c>
      <c r="D1723" s="77" t="s">
        <v>8059</v>
      </c>
      <c r="E1723" s="78" t="s">
        <v>6714</v>
      </c>
      <c r="F1723" s="79">
        <v>37.4</v>
      </c>
    </row>
    <row r="1724" spans="2:6">
      <c r="B1724" s="76" t="s">
        <v>10894</v>
      </c>
      <c r="C1724" s="76" t="s">
        <v>13512</v>
      </c>
      <c r="D1724" s="77" t="s">
        <v>8060</v>
      </c>
      <c r="E1724" s="78" t="s">
        <v>6714</v>
      </c>
      <c r="F1724" s="79">
        <v>46.36</v>
      </c>
    </row>
    <row r="1725" spans="2:6">
      <c r="B1725" s="76" t="s">
        <v>10895</v>
      </c>
      <c r="C1725" s="76" t="s">
        <v>13513</v>
      </c>
      <c r="D1725" s="77" t="s">
        <v>8061</v>
      </c>
      <c r="E1725" s="78" t="s">
        <v>6714</v>
      </c>
      <c r="F1725" s="79">
        <v>35.04</v>
      </c>
    </row>
    <row r="1726" spans="2:6">
      <c r="B1726" s="76" t="s">
        <v>10896</v>
      </c>
      <c r="C1726" s="76" t="s">
        <v>13514</v>
      </c>
      <c r="D1726" s="77" t="s">
        <v>8062</v>
      </c>
      <c r="E1726" s="78" t="s">
        <v>6714</v>
      </c>
      <c r="F1726" s="79">
        <v>103.99</v>
      </c>
    </row>
    <row r="1727" spans="2:6">
      <c r="B1727" s="76" t="s">
        <v>10897</v>
      </c>
      <c r="C1727" s="76" t="s">
        <v>13515</v>
      </c>
      <c r="D1727" s="77" t="s">
        <v>8063</v>
      </c>
      <c r="E1727" s="78" t="s">
        <v>6714</v>
      </c>
      <c r="F1727" s="79">
        <v>15.24</v>
      </c>
    </row>
    <row r="1728" spans="2:6">
      <c r="B1728" s="76" t="s">
        <v>10898</v>
      </c>
      <c r="C1728" s="76" t="s">
        <v>13516</v>
      </c>
      <c r="D1728" s="77" t="s">
        <v>8064</v>
      </c>
      <c r="E1728" s="78" t="s">
        <v>6581</v>
      </c>
      <c r="F1728" s="79">
        <v>33.83</v>
      </c>
    </row>
    <row r="1729" spans="2:6">
      <c r="B1729" s="76" t="s">
        <v>10899</v>
      </c>
      <c r="C1729" s="76" t="s">
        <v>13517</v>
      </c>
      <c r="D1729" s="77" t="s">
        <v>8065</v>
      </c>
      <c r="E1729" s="78" t="s">
        <v>6581</v>
      </c>
      <c r="F1729" s="79">
        <v>41.9</v>
      </c>
    </row>
    <row r="1730" spans="2:6">
      <c r="B1730" s="76" t="s">
        <v>10900</v>
      </c>
      <c r="C1730" s="76" t="s">
        <v>13518</v>
      </c>
      <c r="D1730" s="77" t="s">
        <v>8066</v>
      </c>
      <c r="E1730" s="78" t="s">
        <v>6581</v>
      </c>
      <c r="F1730" s="79">
        <v>29.33</v>
      </c>
    </row>
    <row r="1731" spans="2:6">
      <c r="B1731" s="76" t="s">
        <v>10901</v>
      </c>
      <c r="C1731" s="76" t="s">
        <v>13519</v>
      </c>
      <c r="D1731" s="77" t="s">
        <v>8067</v>
      </c>
      <c r="E1731" s="78" t="s">
        <v>6714</v>
      </c>
      <c r="F1731" s="79">
        <v>68.819999999999993</v>
      </c>
    </row>
    <row r="1732" spans="2:6">
      <c r="B1732" s="76" t="s">
        <v>10902</v>
      </c>
      <c r="C1732" s="76" t="s">
        <v>13520</v>
      </c>
      <c r="D1732" s="77" t="s">
        <v>8068</v>
      </c>
      <c r="E1732" s="78" t="s">
        <v>6714</v>
      </c>
      <c r="F1732" s="79">
        <v>75.7</v>
      </c>
    </row>
    <row r="1733" spans="2:6">
      <c r="B1733" s="76" t="s">
        <v>10903</v>
      </c>
      <c r="C1733" s="76" t="s">
        <v>13521</v>
      </c>
      <c r="D1733" s="77" t="s">
        <v>8069</v>
      </c>
      <c r="E1733" s="78" t="s">
        <v>6714</v>
      </c>
      <c r="F1733" s="79">
        <v>83.01</v>
      </c>
    </row>
    <row r="1734" spans="2:6">
      <c r="B1734" s="76">
        <v>333</v>
      </c>
      <c r="C1734" s="76" t="s">
        <v>6709</v>
      </c>
      <c r="D1734" s="77" t="s">
        <v>8070</v>
      </c>
      <c r="E1734" s="78" t="s">
        <v>6723</v>
      </c>
      <c r="F1734" s="79"/>
    </row>
    <row r="1735" spans="2:6" ht="27">
      <c r="B1735" s="76" t="s">
        <v>10904</v>
      </c>
      <c r="C1735" s="76" t="s">
        <v>13522</v>
      </c>
      <c r="D1735" s="77" t="s">
        <v>8071</v>
      </c>
      <c r="E1735" s="78" t="s">
        <v>6714</v>
      </c>
      <c r="F1735" s="79">
        <v>12.93</v>
      </c>
    </row>
    <row r="1736" spans="2:6" ht="27">
      <c r="B1736" s="76" t="s">
        <v>10905</v>
      </c>
      <c r="C1736" s="76" t="s">
        <v>13523</v>
      </c>
      <c r="D1736" s="77" t="s">
        <v>8072</v>
      </c>
      <c r="E1736" s="78" t="s">
        <v>6714</v>
      </c>
      <c r="F1736" s="79">
        <v>15.87</v>
      </c>
    </row>
    <row r="1737" spans="2:6" ht="27">
      <c r="B1737" s="76" t="s">
        <v>10906</v>
      </c>
      <c r="C1737" s="76" t="s">
        <v>13524</v>
      </c>
      <c r="D1737" s="77" t="s">
        <v>8073</v>
      </c>
      <c r="E1737" s="78" t="s">
        <v>6714</v>
      </c>
      <c r="F1737" s="79">
        <v>19.25</v>
      </c>
    </row>
    <row r="1738" spans="2:6" ht="27">
      <c r="B1738" s="76" t="s">
        <v>10907</v>
      </c>
      <c r="C1738" s="76" t="s">
        <v>13525</v>
      </c>
      <c r="D1738" s="77" t="s">
        <v>8074</v>
      </c>
      <c r="E1738" s="78" t="s">
        <v>6714</v>
      </c>
      <c r="F1738" s="79">
        <v>30.9</v>
      </c>
    </row>
    <row r="1739" spans="2:6" ht="27">
      <c r="B1739" s="76" t="s">
        <v>10908</v>
      </c>
      <c r="C1739" s="76" t="s">
        <v>13526</v>
      </c>
      <c r="D1739" s="77" t="s">
        <v>8075</v>
      </c>
      <c r="E1739" s="78" t="s">
        <v>6714</v>
      </c>
      <c r="F1739" s="79">
        <v>35.08</v>
      </c>
    </row>
    <row r="1740" spans="2:6" ht="27">
      <c r="B1740" s="76" t="s">
        <v>10909</v>
      </c>
      <c r="C1740" s="76" t="s">
        <v>13527</v>
      </c>
      <c r="D1740" s="77" t="s">
        <v>8076</v>
      </c>
      <c r="E1740" s="78" t="s">
        <v>6714</v>
      </c>
      <c r="F1740" s="79">
        <v>41.75</v>
      </c>
    </row>
    <row r="1741" spans="2:6" ht="27">
      <c r="B1741" s="76" t="s">
        <v>10910</v>
      </c>
      <c r="C1741" s="76" t="s">
        <v>13528</v>
      </c>
      <c r="D1741" s="77" t="s">
        <v>8077</v>
      </c>
      <c r="E1741" s="78" t="s">
        <v>6714</v>
      </c>
      <c r="F1741" s="79">
        <v>283.01</v>
      </c>
    </row>
    <row r="1742" spans="2:6" ht="27">
      <c r="B1742" s="76" t="s">
        <v>10911</v>
      </c>
      <c r="C1742" s="76" t="s">
        <v>13529</v>
      </c>
      <c r="D1742" s="77" t="s">
        <v>8078</v>
      </c>
      <c r="E1742" s="78" t="s">
        <v>6714</v>
      </c>
      <c r="F1742" s="79">
        <v>14</v>
      </c>
    </row>
    <row r="1743" spans="2:6" ht="27">
      <c r="B1743" s="76" t="s">
        <v>10912</v>
      </c>
      <c r="C1743" s="76" t="s">
        <v>13530</v>
      </c>
      <c r="D1743" s="77" t="s">
        <v>8079</v>
      </c>
      <c r="E1743" s="78" t="s">
        <v>6714</v>
      </c>
      <c r="F1743" s="79">
        <v>17.79</v>
      </c>
    </row>
    <row r="1744" spans="2:6" ht="27">
      <c r="B1744" s="76" t="s">
        <v>10913</v>
      </c>
      <c r="C1744" s="76" t="s">
        <v>13531</v>
      </c>
      <c r="D1744" s="77" t="s">
        <v>8080</v>
      </c>
      <c r="E1744" s="78" t="s">
        <v>6714</v>
      </c>
      <c r="F1744" s="79">
        <v>26.48</v>
      </c>
    </row>
    <row r="1745" spans="2:6" ht="27">
      <c r="B1745" s="76" t="s">
        <v>10914</v>
      </c>
      <c r="C1745" s="76" t="s">
        <v>13532</v>
      </c>
      <c r="D1745" s="77" t="s">
        <v>8081</v>
      </c>
      <c r="E1745" s="78" t="s">
        <v>6714</v>
      </c>
      <c r="F1745" s="79">
        <v>29.9</v>
      </c>
    </row>
    <row r="1746" spans="2:6" ht="27">
      <c r="B1746" s="76" t="s">
        <v>10915</v>
      </c>
      <c r="C1746" s="76" t="s">
        <v>13533</v>
      </c>
      <c r="D1746" s="77" t="s">
        <v>8082</v>
      </c>
      <c r="E1746" s="78" t="s">
        <v>6714</v>
      </c>
      <c r="F1746" s="79">
        <v>42</v>
      </c>
    </row>
    <row r="1747" spans="2:6" ht="27">
      <c r="B1747" s="76" t="s">
        <v>10916</v>
      </c>
      <c r="C1747" s="76" t="s">
        <v>13534</v>
      </c>
      <c r="D1747" s="77" t="s">
        <v>8083</v>
      </c>
      <c r="E1747" s="78" t="s">
        <v>6714</v>
      </c>
      <c r="F1747" s="79">
        <v>149.15</v>
      </c>
    </row>
    <row r="1748" spans="2:6" ht="27">
      <c r="B1748" s="76" t="s">
        <v>10917</v>
      </c>
      <c r="C1748" s="76" t="s">
        <v>13535</v>
      </c>
      <c r="D1748" s="77" t="s">
        <v>8084</v>
      </c>
      <c r="E1748" s="78" t="s">
        <v>6714</v>
      </c>
      <c r="F1748" s="79">
        <v>198.49</v>
      </c>
    </row>
    <row r="1749" spans="2:6">
      <c r="B1749" s="76" t="s">
        <v>10918</v>
      </c>
      <c r="C1749" s="76" t="s">
        <v>13536</v>
      </c>
      <c r="D1749" s="77" t="s">
        <v>8085</v>
      </c>
      <c r="E1749" s="78" t="s">
        <v>6714</v>
      </c>
      <c r="F1749" s="79">
        <v>2638.37</v>
      </c>
    </row>
    <row r="1750" spans="2:6">
      <c r="B1750" s="76" t="s">
        <v>10919</v>
      </c>
      <c r="C1750" s="76" t="s">
        <v>13537</v>
      </c>
      <c r="D1750" s="77" t="s">
        <v>8086</v>
      </c>
      <c r="E1750" s="78" t="s">
        <v>6714</v>
      </c>
      <c r="F1750" s="79">
        <v>2919.29</v>
      </c>
    </row>
    <row r="1751" spans="2:6" ht="27">
      <c r="B1751" s="76" t="s">
        <v>10920</v>
      </c>
      <c r="C1751" s="76" t="s">
        <v>13538</v>
      </c>
      <c r="D1751" s="77" t="s">
        <v>8087</v>
      </c>
      <c r="E1751" s="78" t="s">
        <v>6714</v>
      </c>
      <c r="F1751" s="79">
        <v>437.8</v>
      </c>
    </row>
    <row r="1752" spans="2:6" ht="27">
      <c r="B1752" s="76" t="s">
        <v>10921</v>
      </c>
      <c r="C1752" s="76" t="s">
        <v>13539</v>
      </c>
      <c r="D1752" s="77" t="s">
        <v>8088</v>
      </c>
      <c r="E1752" s="78" t="s">
        <v>6714</v>
      </c>
      <c r="F1752" s="79">
        <v>893.15</v>
      </c>
    </row>
    <row r="1753" spans="2:6" ht="27">
      <c r="B1753" s="76" t="s">
        <v>10922</v>
      </c>
      <c r="C1753" s="76" t="s">
        <v>13540</v>
      </c>
      <c r="D1753" s="77" t="s">
        <v>8089</v>
      </c>
      <c r="E1753" s="78" t="s">
        <v>6714</v>
      </c>
      <c r="F1753" s="79">
        <v>570.32000000000005</v>
      </c>
    </row>
    <row r="1754" spans="2:6" ht="27">
      <c r="B1754" s="76" t="s">
        <v>10923</v>
      </c>
      <c r="C1754" s="76" t="s">
        <v>13541</v>
      </c>
      <c r="D1754" s="77" t="s">
        <v>8090</v>
      </c>
      <c r="E1754" s="78" t="s">
        <v>6714</v>
      </c>
      <c r="F1754" s="79">
        <v>1025.67</v>
      </c>
    </row>
    <row r="1755" spans="2:6" ht="27">
      <c r="B1755" s="76" t="s">
        <v>10924</v>
      </c>
      <c r="C1755" s="76" t="s">
        <v>13542</v>
      </c>
      <c r="D1755" s="77" t="s">
        <v>8091</v>
      </c>
      <c r="E1755" s="78" t="s">
        <v>6714</v>
      </c>
      <c r="F1755" s="79">
        <v>76.16</v>
      </c>
    </row>
    <row r="1756" spans="2:6" ht="27">
      <c r="B1756" s="76" t="s">
        <v>10925</v>
      </c>
      <c r="C1756" s="76" t="s">
        <v>13543</v>
      </c>
      <c r="D1756" s="77" t="s">
        <v>8092</v>
      </c>
      <c r="E1756" s="78" t="s">
        <v>6714</v>
      </c>
      <c r="F1756" s="79">
        <v>138.1</v>
      </c>
    </row>
    <row r="1757" spans="2:6" ht="27">
      <c r="B1757" s="76" t="s">
        <v>10926</v>
      </c>
      <c r="C1757" s="76" t="s">
        <v>13544</v>
      </c>
      <c r="D1757" s="77" t="s">
        <v>8093</v>
      </c>
      <c r="E1757" s="78" t="s">
        <v>6714</v>
      </c>
      <c r="F1757" s="79">
        <v>95.82</v>
      </c>
    </row>
    <row r="1758" spans="2:6" ht="27">
      <c r="B1758" s="76" t="s">
        <v>10927</v>
      </c>
      <c r="C1758" s="76" t="s">
        <v>13545</v>
      </c>
      <c r="D1758" s="77" t="s">
        <v>8094</v>
      </c>
      <c r="E1758" s="78" t="s">
        <v>6714</v>
      </c>
      <c r="F1758" s="79">
        <v>151.86000000000001</v>
      </c>
    </row>
    <row r="1759" spans="2:6" ht="27">
      <c r="B1759" s="76" t="s">
        <v>10928</v>
      </c>
      <c r="C1759" s="76" t="s">
        <v>13546</v>
      </c>
      <c r="D1759" s="77" t="s">
        <v>8095</v>
      </c>
      <c r="E1759" s="78" t="s">
        <v>6714</v>
      </c>
      <c r="F1759" s="79">
        <v>117.49</v>
      </c>
    </row>
    <row r="1760" spans="2:6" ht="27">
      <c r="B1760" s="76" t="s">
        <v>10929</v>
      </c>
      <c r="C1760" s="76" t="s">
        <v>13547</v>
      </c>
      <c r="D1760" s="77" t="s">
        <v>8096</v>
      </c>
      <c r="E1760" s="78" t="s">
        <v>6714</v>
      </c>
      <c r="F1760" s="79">
        <v>179.42</v>
      </c>
    </row>
    <row r="1761" spans="2:6" ht="27">
      <c r="B1761" s="76" t="s">
        <v>10930</v>
      </c>
      <c r="C1761" s="76" t="s">
        <v>13548</v>
      </c>
      <c r="D1761" s="77" t="s">
        <v>8097</v>
      </c>
      <c r="E1761" s="78" t="s">
        <v>6714</v>
      </c>
      <c r="F1761" s="79">
        <v>226.41</v>
      </c>
    </row>
    <row r="1762" spans="2:6" ht="27">
      <c r="B1762" s="76" t="s">
        <v>10931</v>
      </c>
      <c r="C1762" s="76" t="s">
        <v>13549</v>
      </c>
      <c r="D1762" s="77" t="s">
        <v>8098</v>
      </c>
      <c r="E1762" s="78" t="s">
        <v>6714</v>
      </c>
      <c r="F1762" s="79">
        <v>120.02</v>
      </c>
    </row>
    <row r="1763" spans="2:6" ht="27">
      <c r="B1763" s="76" t="s">
        <v>10932</v>
      </c>
      <c r="C1763" s="76" t="s">
        <v>13550</v>
      </c>
      <c r="D1763" s="77" t="s">
        <v>8099</v>
      </c>
      <c r="E1763" s="78" t="s">
        <v>6714</v>
      </c>
      <c r="F1763" s="79">
        <v>217.89</v>
      </c>
    </row>
    <row r="1764" spans="2:6" ht="27">
      <c r="B1764" s="76" t="s">
        <v>10933</v>
      </c>
      <c r="C1764" s="76" t="s">
        <v>13551</v>
      </c>
      <c r="D1764" s="77" t="s">
        <v>8100</v>
      </c>
      <c r="E1764" s="78" t="s">
        <v>6714</v>
      </c>
      <c r="F1764" s="79">
        <v>155.47</v>
      </c>
    </row>
    <row r="1765" spans="2:6" ht="27">
      <c r="B1765" s="76" t="s">
        <v>10934</v>
      </c>
      <c r="C1765" s="76" t="s">
        <v>13552</v>
      </c>
      <c r="D1765" s="77" t="s">
        <v>8101</v>
      </c>
      <c r="E1765" s="78" t="s">
        <v>6714</v>
      </c>
      <c r="F1765" s="79">
        <v>253.34</v>
      </c>
    </row>
    <row r="1766" spans="2:6" ht="27">
      <c r="B1766" s="76" t="s">
        <v>10935</v>
      </c>
      <c r="C1766" s="76" t="s">
        <v>13553</v>
      </c>
      <c r="D1766" s="77" t="s">
        <v>8102</v>
      </c>
      <c r="E1766" s="78" t="s">
        <v>6714</v>
      </c>
      <c r="F1766" s="79">
        <v>190.94</v>
      </c>
    </row>
    <row r="1767" spans="2:6" ht="27">
      <c r="B1767" s="76" t="s">
        <v>10936</v>
      </c>
      <c r="C1767" s="76" t="s">
        <v>13554</v>
      </c>
      <c r="D1767" s="77" t="s">
        <v>8103</v>
      </c>
      <c r="E1767" s="78" t="s">
        <v>6714</v>
      </c>
      <c r="F1767" s="79">
        <v>288.81</v>
      </c>
    </row>
    <row r="1768" spans="2:6" ht="27">
      <c r="B1768" s="76" t="s">
        <v>10937</v>
      </c>
      <c r="C1768" s="76" t="s">
        <v>13555</v>
      </c>
      <c r="D1768" s="77" t="s">
        <v>8104</v>
      </c>
      <c r="E1768" s="78" t="s">
        <v>6714</v>
      </c>
      <c r="F1768" s="79">
        <v>283.86</v>
      </c>
    </row>
    <row r="1769" spans="2:6" ht="27">
      <c r="B1769" s="76" t="s">
        <v>10938</v>
      </c>
      <c r="C1769" s="76" t="s">
        <v>13556</v>
      </c>
      <c r="D1769" s="77" t="s">
        <v>8105</v>
      </c>
      <c r="E1769" s="78" t="s">
        <v>6714</v>
      </c>
      <c r="F1769" s="79">
        <v>426</v>
      </c>
    </row>
    <row r="1770" spans="2:6" ht="27">
      <c r="B1770" s="76" t="s">
        <v>10939</v>
      </c>
      <c r="C1770" s="76" t="s">
        <v>13557</v>
      </c>
      <c r="D1770" s="77" t="s">
        <v>8106</v>
      </c>
      <c r="E1770" s="78" t="s">
        <v>6714</v>
      </c>
      <c r="F1770" s="79">
        <v>152.97999999999999</v>
      </c>
    </row>
    <row r="1771" spans="2:6" ht="27">
      <c r="B1771" s="76" t="s">
        <v>10940</v>
      </c>
      <c r="C1771" s="76" t="s">
        <v>13558</v>
      </c>
      <c r="D1771" s="77" t="s">
        <v>8107</v>
      </c>
      <c r="E1771" s="78" t="s">
        <v>6714</v>
      </c>
      <c r="F1771" s="79">
        <v>295.12</v>
      </c>
    </row>
    <row r="1772" spans="2:6" ht="27">
      <c r="B1772" s="76" t="s">
        <v>10941</v>
      </c>
      <c r="C1772" s="76" t="s">
        <v>13559</v>
      </c>
      <c r="D1772" s="77" t="s">
        <v>8108</v>
      </c>
      <c r="E1772" s="78" t="s">
        <v>6714</v>
      </c>
      <c r="F1772" s="79">
        <v>196.62</v>
      </c>
    </row>
    <row r="1773" spans="2:6" ht="27">
      <c r="B1773" s="76" t="s">
        <v>10942</v>
      </c>
      <c r="C1773" s="76" t="s">
        <v>13560</v>
      </c>
      <c r="D1773" s="77" t="s">
        <v>8109</v>
      </c>
      <c r="E1773" s="78" t="s">
        <v>6714</v>
      </c>
      <c r="F1773" s="79">
        <v>338.75</v>
      </c>
    </row>
    <row r="1774" spans="2:6" ht="27">
      <c r="B1774" s="76" t="s">
        <v>10943</v>
      </c>
      <c r="C1774" s="76" t="s">
        <v>13561</v>
      </c>
      <c r="D1774" s="77" t="s">
        <v>8110</v>
      </c>
      <c r="E1774" s="78" t="s">
        <v>6714</v>
      </c>
      <c r="F1774" s="79">
        <v>240.23</v>
      </c>
    </row>
    <row r="1775" spans="2:6" ht="27">
      <c r="B1775" s="76" t="s">
        <v>10944</v>
      </c>
      <c r="C1775" s="76" t="s">
        <v>13562</v>
      </c>
      <c r="D1775" s="77" t="s">
        <v>8111</v>
      </c>
      <c r="E1775" s="78" t="s">
        <v>6714</v>
      </c>
      <c r="F1775" s="79">
        <v>144.18</v>
      </c>
    </row>
    <row r="1776" spans="2:6" ht="27">
      <c r="B1776" s="76" t="s">
        <v>10945</v>
      </c>
      <c r="C1776" s="76" t="s">
        <v>13563</v>
      </c>
      <c r="D1776" s="77" t="s">
        <v>8112</v>
      </c>
      <c r="E1776" s="78" t="s">
        <v>6714</v>
      </c>
      <c r="F1776" s="79">
        <v>345.02</v>
      </c>
    </row>
    <row r="1777" spans="2:6" ht="27">
      <c r="B1777" s="76" t="s">
        <v>10946</v>
      </c>
      <c r="C1777" s="76" t="s">
        <v>13564</v>
      </c>
      <c r="D1777" s="77" t="s">
        <v>8113</v>
      </c>
      <c r="E1777" s="78" t="s">
        <v>6714</v>
      </c>
      <c r="F1777" s="79">
        <v>539.67999999999995</v>
      </c>
    </row>
    <row r="1778" spans="2:6" ht="27">
      <c r="B1778" s="76" t="s">
        <v>10947</v>
      </c>
      <c r="C1778" s="76" t="s">
        <v>13565</v>
      </c>
      <c r="D1778" s="77" t="s">
        <v>8114</v>
      </c>
      <c r="E1778" s="78" t="s">
        <v>6714</v>
      </c>
      <c r="F1778" s="79">
        <v>188.86</v>
      </c>
    </row>
    <row r="1779" spans="2:6" ht="27">
      <c r="B1779" s="76" t="s">
        <v>10948</v>
      </c>
      <c r="C1779" s="76" t="s">
        <v>13566</v>
      </c>
      <c r="D1779" s="77" t="s">
        <v>8115</v>
      </c>
      <c r="E1779" s="78" t="s">
        <v>6714</v>
      </c>
      <c r="F1779" s="79">
        <v>383.52</v>
      </c>
    </row>
    <row r="1780" spans="2:6" ht="27">
      <c r="B1780" s="76" t="s">
        <v>10949</v>
      </c>
      <c r="C1780" s="76" t="s">
        <v>13567</v>
      </c>
      <c r="D1780" s="77" t="s">
        <v>8116</v>
      </c>
      <c r="E1780" s="78" t="s">
        <v>6714</v>
      </c>
      <c r="F1780" s="79">
        <v>240.91</v>
      </c>
    </row>
    <row r="1781" spans="2:6" ht="27">
      <c r="B1781" s="76" t="s">
        <v>10950</v>
      </c>
      <c r="C1781" s="76" t="s">
        <v>13568</v>
      </c>
      <c r="D1781" s="77" t="s">
        <v>8117</v>
      </c>
      <c r="E1781" s="78" t="s">
        <v>6714</v>
      </c>
      <c r="F1781" s="79">
        <v>435.59</v>
      </c>
    </row>
    <row r="1782" spans="2:6" ht="27">
      <c r="B1782" s="76" t="s">
        <v>10951</v>
      </c>
      <c r="C1782" s="76" t="s">
        <v>13569</v>
      </c>
      <c r="D1782" s="77" t="s">
        <v>8118</v>
      </c>
      <c r="E1782" s="78" t="s">
        <v>6714</v>
      </c>
      <c r="F1782" s="79">
        <v>253.93</v>
      </c>
    </row>
    <row r="1783" spans="2:6" ht="27">
      <c r="B1783" s="76" t="s">
        <v>10952</v>
      </c>
      <c r="C1783" s="76" t="s">
        <v>13570</v>
      </c>
      <c r="D1783" s="77" t="s">
        <v>8119</v>
      </c>
      <c r="E1783" s="78" t="s">
        <v>6714</v>
      </c>
      <c r="F1783" s="79">
        <v>265.11</v>
      </c>
    </row>
    <row r="1784" spans="2:6" ht="27">
      <c r="B1784" s="76" t="s">
        <v>10953</v>
      </c>
      <c r="C1784" s="76" t="s">
        <v>13571</v>
      </c>
      <c r="D1784" s="77" t="s">
        <v>8120</v>
      </c>
      <c r="E1784" s="78" t="s">
        <v>6714</v>
      </c>
      <c r="F1784" s="79">
        <v>279.94</v>
      </c>
    </row>
    <row r="1785" spans="2:6" ht="27">
      <c r="B1785" s="76" t="s">
        <v>10954</v>
      </c>
      <c r="C1785" s="76" t="s">
        <v>13572</v>
      </c>
      <c r="D1785" s="77" t="s">
        <v>8121</v>
      </c>
      <c r="E1785" s="78" t="s">
        <v>6714</v>
      </c>
      <c r="F1785" s="79">
        <v>292.95999999999998</v>
      </c>
    </row>
    <row r="1786" spans="2:6" ht="27">
      <c r="B1786" s="76" t="s">
        <v>10955</v>
      </c>
      <c r="C1786" s="76" t="s">
        <v>13573</v>
      </c>
      <c r="D1786" s="77" t="s">
        <v>8122</v>
      </c>
      <c r="E1786" s="78" t="s">
        <v>6714</v>
      </c>
      <c r="F1786" s="79">
        <v>487.63</v>
      </c>
    </row>
    <row r="1787" spans="2:6" ht="27">
      <c r="B1787" s="76" t="s">
        <v>10956</v>
      </c>
      <c r="C1787" s="76" t="s">
        <v>13574</v>
      </c>
      <c r="D1787" s="77" t="s">
        <v>8123</v>
      </c>
      <c r="E1787" s="78" t="s">
        <v>6714</v>
      </c>
      <c r="F1787" s="79">
        <v>305.97000000000003</v>
      </c>
    </row>
    <row r="1788" spans="2:6" ht="27">
      <c r="B1788" s="76" t="s">
        <v>10957</v>
      </c>
      <c r="C1788" s="76" t="s">
        <v>13575</v>
      </c>
      <c r="D1788" s="77" t="s">
        <v>8124</v>
      </c>
      <c r="E1788" s="78" t="s">
        <v>6714</v>
      </c>
      <c r="F1788" s="79">
        <v>449.94</v>
      </c>
    </row>
    <row r="1789" spans="2:6" ht="27">
      <c r="B1789" s="76" t="s">
        <v>10958</v>
      </c>
      <c r="C1789" s="76" t="s">
        <v>13576</v>
      </c>
      <c r="D1789" s="77" t="s">
        <v>8125</v>
      </c>
      <c r="E1789" s="78" t="s">
        <v>6714</v>
      </c>
      <c r="F1789" s="79">
        <v>695.69</v>
      </c>
    </row>
    <row r="1790" spans="2:6" ht="27">
      <c r="B1790" s="76" t="s">
        <v>10959</v>
      </c>
      <c r="C1790" s="76" t="s">
        <v>13577</v>
      </c>
      <c r="D1790" s="77" t="s">
        <v>8126</v>
      </c>
      <c r="E1790" s="78" t="s">
        <v>6714</v>
      </c>
      <c r="F1790" s="79">
        <v>237.37</v>
      </c>
    </row>
    <row r="1791" spans="2:6" ht="27">
      <c r="B1791" s="76" t="s">
        <v>10960</v>
      </c>
      <c r="C1791" s="76" t="s">
        <v>13578</v>
      </c>
      <c r="D1791" s="77" t="s">
        <v>8127</v>
      </c>
      <c r="E1791" s="78" t="s">
        <v>6714</v>
      </c>
      <c r="F1791" s="79">
        <v>483.12</v>
      </c>
    </row>
    <row r="1792" spans="2:6" ht="27">
      <c r="B1792" s="76" t="s">
        <v>10961</v>
      </c>
      <c r="C1792" s="76" t="s">
        <v>13579</v>
      </c>
      <c r="D1792" s="77" t="s">
        <v>8128</v>
      </c>
      <c r="E1792" s="78" t="s">
        <v>6714</v>
      </c>
      <c r="F1792" s="79">
        <v>298.11</v>
      </c>
    </row>
    <row r="1793" spans="2:6" ht="27">
      <c r="B1793" s="76" t="s">
        <v>10962</v>
      </c>
      <c r="C1793" s="76" t="s">
        <v>13580</v>
      </c>
      <c r="D1793" s="77" t="s">
        <v>8129</v>
      </c>
      <c r="E1793" s="78" t="s">
        <v>6714</v>
      </c>
      <c r="F1793" s="79">
        <v>543.85</v>
      </c>
    </row>
    <row r="1794" spans="2:6" ht="27">
      <c r="B1794" s="76" t="s">
        <v>10963</v>
      </c>
      <c r="C1794" s="76" t="s">
        <v>13581</v>
      </c>
      <c r="D1794" s="77" t="s">
        <v>8130</v>
      </c>
      <c r="E1794" s="78" t="s">
        <v>6714</v>
      </c>
      <c r="F1794" s="79">
        <v>358.83</v>
      </c>
    </row>
    <row r="1795" spans="2:6" ht="27">
      <c r="B1795" s="76" t="s">
        <v>10964</v>
      </c>
      <c r="C1795" s="76" t="s">
        <v>13582</v>
      </c>
      <c r="D1795" s="77" t="s">
        <v>8131</v>
      </c>
      <c r="E1795" s="78" t="s">
        <v>6714</v>
      </c>
      <c r="F1795" s="79">
        <v>604.59</v>
      </c>
    </row>
    <row r="1796" spans="2:6" ht="27">
      <c r="B1796" s="76" t="s">
        <v>10965</v>
      </c>
      <c r="C1796" s="76" t="s">
        <v>13583</v>
      </c>
      <c r="D1796" s="77" t="s">
        <v>8132</v>
      </c>
      <c r="E1796" s="78" t="s">
        <v>6714</v>
      </c>
      <c r="F1796" s="79">
        <v>490.04</v>
      </c>
    </row>
    <row r="1797" spans="2:6" ht="27">
      <c r="B1797" s="76" t="s">
        <v>10966</v>
      </c>
      <c r="C1797" s="76" t="s">
        <v>13584</v>
      </c>
      <c r="D1797" s="77" t="s">
        <v>8133</v>
      </c>
      <c r="E1797" s="78" t="s">
        <v>6714</v>
      </c>
      <c r="F1797" s="79">
        <v>802.94</v>
      </c>
    </row>
    <row r="1798" spans="2:6" ht="27">
      <c r="B1798" s="76" t="s">
        <v>10967</v>
      </c>
      <c r="C1798" s="76" t="s">
        <v>13585</v>
      </c>
      <c r="D1798" s="77" t="s">
        <v>8134</v>
      </c>
      <c r="E1798" s="78" t="s">
        <v>6714</v>
      </c>
      <c r="F1798" s="79">
        <v>629.39</v>
      </c>
    </row>
    <row r="1799" spans="2:6" ht="27">
      <c r="B1799" s="76" t="s">
        <v>10968</v>
      </c>
      <c r="C1799" s="76" t="s">
        <v>13586</v>
      </c>
      <c r="D1799" s="77" t="s">
        <v>8135</v>
      </c>
      <c r="E1799" s="78" t="s">
        <v>6714</v>
      </c>
      <c r="F1799" s="79">
        <v>942.28</v>
      </c>
    </row>
    <row r="1800" spans="2:6" ht="27">
      <c r="B1800" s="76" t="s">
        <v>10969</v>
      </c>
      <c r="C1800" s="76" t="s">
        <v>13587</v>
      </c>
      <c r="D1800" s="77" t="s">
        <v>8136</v>
      </c>
      <c r="E1800" s="78" t="s">
        <v>6714</v>
      </c>
      <c r="F1800" s="79">
        <v>281.02</v>
      </c>
    </row>
    <row r="1801" spans="2:6" ht="27">
      <c r="B1801" s="76" t="s">
        <v>10970</v>
      </c>
      <c r="C1801" s="76" t="s">
        <v>13588</v>
      </c>
      <c r="D1801" s="77" t="s">
        <v>8137</v>
      </c>
      <c r="E1801" s="78" t="s">
        <v>6714</v>
      </c>
      <c r="F1801" s="79">
        <v>593.91</v>
      </c>
    </row>
    <row r="1802" spans="2:6" ht="27">
      <c r="B1802" s="76" t="s">
        <v>10971</v>
      </c>
      <c r="C1802" s="76" t="s">
        <v>13589</v>
      </c>
      <c r="D1802" s="77" t="s">
        <v>8138</v>
      </c>
      <c r="E1802" s="78" t="s">
        <v>6714</v>
      </c>
      <c r="F1802" s="79">
        <v>350.69</v>
      </c>
    </row>
    <row r="1803" spans="2:6" ht="27">
      <c r="B1803" s="76" t="s">
        <v>10972</v>
      </c>
      <c r="C1803" s="76" t="s">
        <v>13590</v>
      </c>
      <c r="D1803" s="77" t="s">
        <v>8139</v>
      </c>
      <c r="E1803" s="78" t="s">
        <v>6714</v>
      </c>
      <c r="F1803" s="79">
        <v>663.58</v>
      </c>
    </row>
    <row r="1804" spans="2:6" ht="27">
      <c r="B1804" s="76" t="s">
        <v>10973</v>
      </c>
      <c r="C1804" s="76" t="s">
        <v>13591</v>
      </c>
      <c r="D1804" s="77" t="s">
        <v>8140</v>
      </c>
      <c r="E1804" s="78" t="s">
        <v>6714</v>
      </c>
      <c r="F1804" s="79">
        <v>420.37</v>
      </c>
    </row>
    <row r="1805" spans="2:6" ht="27">
      <c r="B1805" s="76" t="s">
        <v>10974</v>
      </c>
      <c r="C1805" s="76" t="s">
        <v>13592</v>
      </c>
      <c r="D1805" s="77" t="s">
        <v>8141</v>
      </c>
      <c r="E1805" s="78" t="s">
        <v>6714</v>
      </c>
      <c r="F1805" s="79">
        <v>733.25</v>
      </c>
    </row>
    <row r="1806" spans="2:6" ht="27">
      <c r="B1806" s="76" t="s">
        <v>10975</v>
      </c>
      <c r="C1806" s="76" t="s">
        <v>13593</v>
      </c>
      <c r="D1806" s="77" t="s">
        <v>8142</v>
      </c>
      <c r="E1806" s="78" t="s">
        <v>6714</v>
      </c>
      <c r="F1806" s="79">
        <v>564.36</v>
      </c>
    </row>
    <row r="1807" spans="2:6" ht="27">
      <c r="B1807" s="76" t="s">
        <v>10976</v>
      </c>
      <c r="C1807" s="76" t="s">
        <v>13594</v>
      </c>
      <c r="D1807" s="77" t="s">
        <v>8143</v>
      </c>
      <c r="E1807" s="78" t="s">
        <v>6714</v>
      </c>
      <c r="F1807" s="79">
        <v>952.5</v>
      </c>
    </row>
    <row r="1808" spans="2:6" ht="27">
      <c r="B1808" s="76" t="s">
        <v>10977</v>
      </c>
      <c r="C1808" s="76" t="s">
        <v>13595</v>
      </c>
      <c r="D1808" s="77" t="s">
        <v>8144</v>
      </c>
      <c r="E1808" s="78" t="s">
        <v>6714</v>
      </c>
      <c r="F1808" s="79">
        <v>722.1</v>
      </c>
    </row>
    <row r="1809" spans="2:6" ht="27">
      <c r="B1809" s="76" t="s">
        <v>10978</v>
      </c>
      <c r="C1809" s="76" t="s">
        <v>13596</v>
      </c>
      <c r="D1809" s="77" t="s">
        <v>8145</v>
      </c>
      <c r="E1809" s="78" t="s">
        <v>6714</v>
      </c>
      <c r="F1809" s="79">
        <v>1110.25</v>
      </c>
    </row>
    <row r="1810" spans="2:6" ht="27">
      <c r="B1810" s="76" t="s">
        <v>10979</v>
      </c>
      <c r="C1810" s="76" t="s">
        <v>13597</v>
      </c>
      <c r="D1810" s="77" t="s">
        <v>8146</v>
      </c>
      <c r="E1810" s="78" t="s">
        <v>6714</v>
      </c>
      <c r="F1810" s="79">
        <v>406.58</v>
      </c>
    </row>
    <row r="1811" spans="2:6" ht="27">
      <c r="B1811" s="76" t="s">
        <v>10980</v>
      </c>
      <c r="C1811" s="76" t="s">
        <v>13598</v>
      </c>
      <c r="D1811" s="77" t="s">
        <v>8147</v>
      </c>
      <c r="E1811" s="78" t="s">
        <v>6714</v>
      </c>
      <c r="F1811" s="79">
        <v>794.73</v>
      </c>
    </row>
    <row r="1812" spans="2:6" ht="27">
      <c r="B1812" s="76" t="s">
        <v>10981</v>
      </c>
      <c r="C1812" s="76" t="s">
        <v>13599</v>
      </c>
      <c r="D1812" s="77" t="s">
        <v>8148</v>
      </c>
      <c r="E1812" s="78" t="s">
        <v>6714</v>
      </c>
      <c r="F1812" s="79">
        <v>485.45</v>
      </c>
    </row>
    <row r="1813" spans="2:6" ht="27">
      <c r="B1813" s="76" t="s">
        <v>10982</v>
      </c>
      <c r="C1813" s="76" t="s">
        <v>13600</v>
      </c>
      <c r="D1813" s="77" t="s">
        <v>8149</v>
      </c>
      <c r="E1813" s="78" t="s">
        <v>6714</v>
      </c>
      <c r="F1813" s="79">
        <v>873.61</v>
      </c>
    </row>
    <row r="1814" spans="2:6">
      <c r="B1814" s="76" t="s">
        <v>10983</v>
      </c>
      <c r="C1814" s="76" t="s">
        <v>13601</v>
      </c>
      <c r="D1814" s="77" t="s">
        <v>8150</v>
      </c>
      <c r="E1814" s="78" t="s">
        <v>6714</v>
      </c>
      <c r="F1814" s="79">
        <v>495.94</v>
      </c>
    </row>
    <row r="1815" spans="2:6">
      <c r="B1815" s="76" t="s">
        <v>10984</v>
      </c>
      <c r="C1815" s="76" t="s">
        <v>13602</v>
      </c>
      <c r="D1815" s="77" t="s">
        <v>8151</v>
      </c>
      <c r="E1815" s="78" t="s">
        <v>6714</v>
      </c>
      <c r="F1815" s="79">
        <v>889.95</v>
      </c>
    </row>
    <row r="1816" spans="2:6">
      <c r="B1816" s="76" t="s">
        <v>10985</v>
      </c>
      <c r="C1816" s="76" t="s">
        <v>13603</v>
      </c>
      <c r="D1816" s="77" t="s">
        <v>8152</v>
      </c>
      <c r="E1816" s="78" t="s">
        <v>6714</v>
      </c>
      <c r="F1816" s="79">
        <v>360.27</v>
      </c>
    </row>
    <row r="1817" spans="2:6">
      <c r="B1817" s="76" t="s">
        <v>10986</v>
      </c>
      <c r="C1817" s="76" t="s">
        <v>13604</v>
      </c>
      <c r="D1817" s="77" t="s">
        <v>8153</v>
      </c>
      <c r="E1817" s="78" t="s">
        <v>6714</v>
      </c>
      <c r="F1817" s="79">
        <v>422.71</v>
      </c>
    </row>
    <row r="1818" spans="2:6">
      <c r="B1818" s="76" t="s">
        <v>10987</v>
      </c>
      <c r="C1818" s="76" t="s">
        <v>13605</v>
      </c>
      <c r="D1818" s="77" t="s">
        <v>8154</v>
      </c>
      <c r="E1818" s="78" t="s">
        <v>6714</v>
      </c>
      <c r="F1818" s="79">
        <v>9667.16</v>
      </c>
    </row>
    <row r="1819" spans="2:6">
      <c r="B1819" s="76" t="s">
        <v>10988</v>
      </c>
      <c r="C1819" s="76" t="s">
        <v>13606</v>
      </c>
      <c r="D1819" s="77" t="s">
        <v>8155</v>
      </c>
      <c r="E1819" s="78" t="s">
        <v>6714</v>
      </c>
      <c r="F1819" s="79">
        <v>118.31</v>
      </c>
    </row>
    <row r="1820" spans="2:6">
      <c r="B1820" s="76" t="s">
        <v>10989</v>
      </c>
      <c r="C1820" s="76" t="s">
        <v>13607</v>
      </c>
      <c r="D1820" s="77" t="s">
        <v>8156</v>
      </c>
      <c r="E1820" s="78" t="s">
        <v>6714</v>
      </c>
      <c r="F1820" s="79">
        <v>71.61</v>
      </c>
    </row>
    <row r="1821" spans="2:6">
      <c r="B1821" s="76" t="s">
        <v>10990</v>
      </c>
      <c r="C1821" s="76" t="s">
        <v>13608</v>
      </c>
      <c r="D1821" s="77" t="s">
        <v>8157</v>
      </c>
      <c r="E1821" s="78" t="s">
        <v>6714</v>
      </c>
      <c r="F1821" s="79">
        <v>55.97</v>
      </c>
    </row>
    <row r="1822" spans="2:6">
      <c r="B1822" s="76" t="s">
        <v>10991</v>
      </c>
      <c r="C1822" s="76" t="s">
        <v>13609</v>
      </c>
      <c r="D1822" s="77" t="s">
        <v>8158</v>
      </c>
      <c r="E1822" s="78" t="s">
        <v>6714</v>
      </c>
      <c r="F1822" s="79">
        <v>142.36000000000001</v>
      </c>
    </row>
    <row r="1823" spans="2:6">
      <c r="B1823" s="76" t="s">
        <v>10992</v>
      </c>
      <c r="C1823" s="76" t="s">
        <v>13610</v>
      </c>
      <c r="D1823" s="77" t="s">
        <v>8159</v>
      </c>
      <c r="E1823" s="78" t="s">
        <v>6714</v>
      </c>
      <c r="F1823" s="79">
        <v>38.26</v>
      </c>
    </row>
    <row r="1824" spans="2:6">
      <c r="B1824" s="76" t="s">
        <v>10993</v>
      </c>
      <c r="C1824" s="76" t="s">
        <v>13611</v>
      </c>
      <c r="D1824" s="77" t="s">
        <v>8160</v>
      </c>
      <c r="E1824" s="78" t="s">
        <v>6714</v>
      </c>
      <c r="F1824" s="79">
        <v>56.45</v>
      </c>
    </row>
    <row r="1825" spans="2:6">
      <c r="B1825" s="76" t="s">
        <v>10994</v>
      </c>
      <c r="C1825" s="76" t="s">
        <v>13612</v>
      </c>
      <c r="D1825" s="77" t="s">
        <v>8161</v>
      </c>
      <c r="E1825" s="78" t="s">
        <v>6714</v>
      </c>
      <c r="F1825" s="79">
        <v>52.18</v>
      </c>
    </row>
    <row r="1826" spans="2:6">
      <c r="B1826" s="76" t="s">
        <v>10995</v>
      </c>
      <c r="C1826" s="76" t="s">
        <v>13613</v>
      </c>
      <c r="D1826" s="77" t="s">
        <v>8162</v>
      </c>
      <c r="E1826" s="78" t="s">
        <v>6714</v>
      </c>
      <c r="F1826" s="79">
        <v>41.74</v>
      </c>
    </row>
    <row r="1827" spans="2:6">
      <c r="B1827" s="76" t="s">
        <v>10996</v>
      </c>
      <c r="C1827" s="76" t="s">
        <v>13614</v>
      </c>
      <c r="D1827" s="77" t="s">
        <v>8163</v>
      </c>
      <c r="E1827" s="78" t="s">
        <v>6714</v>
      </c>
      <c r="F1827" s="79">
        <v>42.65</v>
      </c>
    </row>
    <row r="1828" spans="2:6">
      <c r="B1828" s="76" t="s">
        <v>10997</v>
      </c>
      <c r="C1828" s="76" t="s">
        <v>13615</v>
      </c>
      <c r="D1828" s="77" t="s">
        <v>8164</v>
      </c>
      <c r="E1828" s="78" t="s">
        <v>6714</v>
      </c>
      <c r="F1828" s="79">
        <v>52.18</v>
      </c>
    </row>
    <row r="1829" spans="2:6">
      <c r="B1829" s="76" t="s">
        <v>10998</v>
      </c>
      <c r="C1829" s="76" t="s">
        <v>13616</v>
      </c>
      <c r="D1829" s="77" t="s">
        <v>8165</v>
      </c>
      <c r="E1829" s="78" t="s">
        <v>6714</v>
      </c>
      <c r="F1829" s="79">
        <v>53.37</v>
      </c>
    </row>
    <row r="1830" spans="2:6">
      <c r="B1830" s="76" t="s">
        <v>10999</v>
      </c>
      <c r="C1830" s="76" t="s">
        <v>13617</v>
      </c>
      <c r="D1830" s="77" t="s">
        <v>8166</v>
      </c>
      <c r="E1830" s="78" t="s">
        <v>6714</v>
      </c>
      <c r="F1830" s="79">
        <v>59.61</v>
      </c>
    </row>
    <row r="1831" spans="2:6">
      <c r="B1831" s="76" t="s">
        <v>11000</v>
      </c>
      <c r="C1831" s="76" t="s">
        <v>13618</v>
      </c>
      <c r="D1831" s="77" t="s">
        <v>8167</v>
      </c>
      <c r="E1831" s="78" t="s">
        <v>6714</v>
      </c>
      <c r="F1831" s="79">
        <v>62.67</v>
      </c>
    </row>
    <row r="1832" spans="2:6">
      <c r="B1832" s="76" t="s">
        <v>11001</v>
      </c>
      <c r="C1832" s="76" t="s">
        <v>13619</v>
      </c>
      <c r="D1832" s="77" t="s">
        <v>8168</v>
      </c>
      <c r="E1832" s="78" t="s">
        <v>6714</v>
      </c>
      <c r="F1832" s="79">
        <v>68.28</v>
      </c>
    </row>
    <row r="1833" spans="2:6">
      <c r="B1833" s="76" t="s">
        <v>11002</v>
      </c>
      <c r="C1833" s="76" t="s">
        <v>13620</v>
      </c>
      <c r="D1833" s="77" t="s">
        <v>8169</v>
      </c>
      <c r="E1833" s="78" t="s">
        <v>6714</v>
      </c>
      <c r="F1833" s="79">
        <v>3109.48</v>
      </c>
    </row>
    <row r="1834" spans="2:6">
      <c r="B1834" s="76" t="s">
        <v>11003</v>
      </c>
      <c r="C1834" s="76" t="s">
        <v>13621</v>
      </c>
      <c r="D1834" s="77" t="s">
        <v>8170</v>
      </c>
      <c r="E1834" s="78" t="s">
        <v>6714</v>
      </c>
      <c r="F1834" s="79">
        <v>703.84</v>
      </c>
    </row>
    <row r="1835" spans="2:6">
      <c r="B1835" s="76" t="s">
        <v>11004</v>
      </c>
      <c r="C1835" s="76" t="s">
        <v>13622</v>
      </c>
      <c r="D1835" s="77" t="s">
        <v>8171</v>
      </c>
      <c r="E1835" s="78" t="s">
        <v>6714</v>
      </c>
      <c r="F1835" s="79">
        <v>675.28</v>
      </c>
    </row>
    <row r="1836" spans="2:6">
      <c r="B1836" s="76" t="s">
        <v>11005</v>
      </c>
      <c r="C1836" s="76" t="s">
        <v>13623</v>
      </c>
      <c r="D1836" s="77" t="s">
        <v>8172</v>
      </c>
      <c r="E1836" s="78" t="s">
        <v>6714</v>
      </c>
      <c r="F1836" s="79">
        <v>1267.6400000000001</v>
      </c>
    </row>
    <row r="1837" spans="2:6">
      <c r="B1837" s="76" t="s">
        <v>11006</v>
      </c>
      <c r="C1837" s="76" t="s">
        <v>13624</v>
      </c>
      <c r="D1837" s="77" t="s">
        <v>8173</v>
      </c>
      <c r="E1837" s="78" t="s">
        <v>6714</v>
      </c>
      <c r="F1837" s="79">
        <v>1082.06</v>
      </c>
    </row>
    <row r="1838" spans="2:6">
      <c r="B1838" s="76" t="s">
        <v>11007</v>
      </c>
      <c r="C1838" s="76" t="s">
        <v>13625</v>
      </c>
      <c r="D1838" s="77" t="s">
        <v>8174</v>
      </c>
      <c r="E1838" s="78" t="s">
        <v>6714</v>
      </c>
      <c r="F1838" s="79">
        <v>2106.85</v>
      </c>
    </row>
    <row r="1839" spans="2:6">
      <c r="B1839" s="76" t="s">
        <v>11008</v>
      </c>
      <c r="C1839" s="76" t="s">
        <v>13626</v>
      </c>
      <c r="D1839" s="77" t="s">
        <v>8175</v>
      </c>
      <c r="E1839" s="78" t="s">
        <v>6714</v>
      </c>
      <c r="F1839" s="79">
        <v>2554.6</v>
      </c>
    </row>
    <row r="1840" spans="2:6">
      <c r="B1840" s="76" t="s">
        <v>11009</v>
      </c>
      <c r="C1840" s="76" t="s">
        <v>13627</v>
      </c>
      <c r="D1840" s="77" t="s">
        <v>8176</v>
      </c>
      <c r="E1840" s="78" t="s">
        <v>6894</v>
      </c>
      <c r="F1840" s="79">
        <v>1169.6500000000001</v>
      </c>
    </row>
    <row r="1841" spans="2:6" ht="27">
      <c r="B1841" s="76" t="s">
        <v>11010</v>
      </c>
      <c r="C1841" s="76" t="s">
        <v>13628</v>
      </c>
      <c r="D1841" s="77" t="s">
        <v>8177</v>
      </c>
      <c r="E1841" s="78" t="s">
        <v>6581</v>
      </c>
      <c r="F1841" s="79">
        <v>183.53</v>
      </c>
    </row>
    <row r="1842" spans="2:6" ht="27">
      <c r="B1842" s="76" t="s">
        <v>11011</v>
      </c>
      <c r="C1842" s="76" t="s">
        <v>13629</v>
      </c>
      <c r="D1842" s="77" t="s">
        <v>8178</v>
      </c>
      <c r="E1842" s="78" t="s">
        <v>6581</v>
      </c>
      <c r="F1842" s="79">
        <v>13.35</v>
      </c>
    </row>
    <row r="1843" spans="2:6" ht="27">
      <c r="B1843" s="76" t="s">
        <v>11012</v>
      </c>
      <c r="C1843" s="76" t="s">
        <v>13630</v>
      </c>
      <c r="D1843" s="77" t="s">
        <v>8179</v>
      </c>
      <c r="E1843" s="78" t="s">
        <v>6581</v>
      </c>
      <c r="F1843" s="79">
        <v>24.54</v>
      </c>
    </row>
    <row r="1844" spans="2:6" ht="27">
      <c r="B1844" s="76" t="s">
        <v>11013</v>
      </c>
      <c r="C1844" s="76" t="s">
        <v>13631</v>
      </c>
      <c r="D1844" s="77" t="s">
        <v>8180</v>
      </c>
      <c r="E1844" s="78" t="s">
        <v>6581</v>
      </c>
      <c r="F1844" s="79">
        <v>35.31</v>
      </c>
    </row>
    <row r="1845" spans="2:6" ht="27">
      <c r="B1845" s="76" t="s">
        <v>11014</v>
      </c>
      <c r="C1845" s="76" t="s">
        <v>13632</v>
      </c>
      <c r="D1845" s="77" t="s">
        <v>8181</v>
      </c>
      <c r="E1845" s="78" t="s">
        <v>6581</v>
      </c>
      <c r="F1845" s="79">
        <v>30.92</v>
      </c>
    </row>
    <row r="1846" spans="2:6" ht="27">
      <c r="B1846" s="76" t="s">
        <v>11015</v>
      </c>
      <c r="C1846" s="76" t="s">
        <v>13633</v>
      </c>
      <c r="D1846" s="77" t="s">
        <v>8182</v>
      </c>
      <c r="E1846" s="78" t="s">
        <v>6581</v>
      </c>
      <c r="F1846" s="79">
        <v>38.86</v>
      </c>
    </row>
    <row r="1847" spans="2:6" ht="25.5">
      <c r="B1847" s="71" t="s">
        <v>11016</v>
      </c>
      <c r="C1847" s="72" t="s">
        <v>13634</v>
      </c>
      <c r="D1847" s="73" t="s">
        <v>8183</v>
      </c>
      <c r="E1847" s="74" t="s">
        <v>6581</v>
      </c>
      <c r="F1847" s="79">
        <v>58.46</v>
      </c>
    </row>
    <row r="1848" spans="2:6" ht="27">
      <c r="B1848" s="76" t="s">
        <v>11017</v>
      </c>
      <c r="C1848" s="76" t="s">
        <v>13635</v>
      </c>
      <c r="D1848" s="77" t="s">
        <v>8184</v>
      </c>
      <c r="E1848" s="78" t="s">
        <v>6581</v>
      </c>
      <c r="F1848" s="79">
        <v>86.57</v>
      </c>
    </row>
    <row r="1849" spans="2:6" ht="27">
      <c r="B1849" s="76" t="s">
        <v>11018</v>
      </c>
      <c r="C1849" s="76" t="s">
        <v>13636</v>
      </c>
      <c r="D1849" s="77" t="s">
        <v>8185</v>
      </c>
      <c r="E1849" s="78" t="s">
        <v>6581</v>
      </c>
      <c r="F1849" s="79">
        <v>121.19</v>
      </c>
    </row>
    <row r="1850" spans="2:6" ht="27">
      <c r="B1850" s="76" t="s">
        <v>11019</v>
      </c>
      <c r="C1850" s="76" t="s">
        <v>13637</v>
      </c>
      <c r="D1850" s="77" t="s">
        <v>8186</v>
      </c>
      <c r="E1850" s="78" t="s">
        <v>6581</v>
      </c>
      <c r="F1850" s="79">
        <v>74.33</v>
      </c>
    </row>
    <row r="1851" spans="2:6" ht="27">
      <c r="B1851" s="76" t="s">
        <v>11020</v>
      </c>
      <c r="C1851" s="76" t="s">
        <v>13638</v>
      </c>
      <c r="D1851" s="77" t="s">
        <v>8187</v>
      </c>
      <c r="E1851" s="78" t="s">
        <v>6581</v>
      </c>
      <c r="F1851" s="79">
        <v>95.63</v>
      </c>
    </row>
    <row r="1852" spans="2:6" ht="27">
      <c r="B1852" s="76" t="s">
        <v>11021</v>
      </c>
      <c r="C1852" s="76" t="s">
        <v>13639</v>
      </c>
      <c r="D1852" s="77" t="s">
        <v>8188</v>
      </c>
      <c r="E1852" s="78" t="s">
        <v>6581</v>
      </c>
      <c r="F1852" s="79">
        <v>90.71</v>
      </c>
    </row>
    <row r="1853" spans="2:6" ht="27">
      <c r="B1853" s="76" t="s">
        <v>11022</v>
      </c>
      <c r="C1853" s="76" t="s">
        <v>13640</v>
      </c>
      <c r="D1853" s="77" t="s">
        <v>8189</v>
      </c>
      <c r="E1853" s="78" t="s">
        <v>6581</v>
      </c>
      <c r="F1853" s="79">
        <v>48.26</v>
      </c>
    </row>
    <row r="1854" spans="2:6" ht="27">
      <c r="B1854" s="76" t="s">
        <v>11023</v>
      </c>
      <c r="C1854" s="76" t="s">
        <v>13641</v>
      </c>
      <c r="D1854" s="77" t="s">
        <v>8190</v>
      </c>
      <c r="E1854" s="78" t="s">
        <v>6581</v>
      </c>
      <c r="F1854" s="79">
        <v>113.51</v>
      </c>
    </row>
    <row r="1855" spans="2:6" ht="27">
      <c r="B1855" s="76" t="s">
        <v>11024</v>
      </c>
      <c r="C1855" s="76" t="s">
        <v>13642</v>
      </c>
      <c r="D1855" s="77" t="s">
        <v>8191</v>
      </c>
      <c r="E1855" s="78" t="s">
        <v>6581</v>
      </c>
      <c r="F1855" s="79">
        <v>158.19</v>
      </c>
    </row>
    <row r="1856" spans="2:6" ht="27">
      <c r="B1856" s="76" t="s">
        <v>11025</v>
      </c>
      <c r="C1856" s="76" t="s">
        <v>13643</v>
      </c>
      <c r="D1856" s="77" t="s">
        <v>8192</v>
      </c>
      <c r="E1856" s="78" t="s">
        <v>6581</v>
      </c>
      <c r="F1856" s="79">
        <v>60.82</v>
      </c>
    </row>
    <row r="1857" spans="2:6" ht="27">
      <c r="B1857" s="76" t="s">
        <v>11026</v>
      </c>
      <c r="C1857" s="76" t="s">
        <v>13644</v>
      </c>
      <c r="D1857" s="77" t="s">
        <v>8193</v>
      </c>
      <c r="E1857" s="78" t="s">
        <v>6581</v>
      </c>
      <c r="F1857" s="79">
        <v>357.58</v>
      </c>
    </row>
    <row r="1858" spans="2:6" ht="27">
      <c r="B1858" s="76" t="s">
        <v>11027</v>
      </c>
      <c r="C1858" s="76" t="s">
        <v>13645</v>
      </c>
      <c r="D1858" s="77" t="s">
        <v>8194</v>
      </c>
      <c r="E1858" s="78" t="s">
        <v>6581</v>
      </c>
      <c r="F1858" s="79">
        <v>52.04</v>
      </c>
    </row>
    <row r="1859" spans="2:6" ht="27">
      <c r="B1859" s="76" t="s">
        <v>11028</v>
      </c>
      <c r="C1859" s="76" t="s">
        <v>13646</v>
      </c>
      <c r="D1859" s="77" t="s">
        <v>8195</v>
      </c>
      <c r="E1859" s="78" t="s">
        <v>6581</v>
      </c>
      <c r="F1859" s="79">
        <v>71.8</v>
      </c>
    </row>
    <row r="1860" spans="2:6" ht="27">
      <c r="B1860" s="76" t="s">
        <v>11029</v>
      </c>
      <c r="C1860" s="76" t="s">
        <v>13647</v>
      </c>
      <c r="D1860" s="77" t="s">
        <v>8196</v>
      </c>
      <c r="E1860" s="78" t="s">
        <v>6581</v>
      </c>
      <c r="F1860" s="79">
        <v>87.04</v>
      </c>
    </row>
    <row r="1861" spans="2:6" ht="27">
      <c r="B1861" s="76" t="s">
        <v>11030</v>
      </c>
      <c r="C1861" s="76" t="s">
        <v>13648</v>
      </c>
      <c r="D1861" s="77" t="s">
        <v>8197</v>
      </c>
      <c r="E1861" s="78" t="s">
        <v>6581</v>
      </c>
      <c r="F1861" s="79">
        <v>122.21</v>
      </c>
    </row>
    <row r="1862" spans="2:6" ht="27">
      <c r="B1862" s="76" t="s">
        <v>11031</v>
      </c>
      <c r="C1862" s="76" t="s">
        <v>13649</v>
      </c>
      <c r="D1862" s="77" t="s">
        <v>8198</v>
      </c>
      <c r="E1862" s="78" t="s">
        <v>6581</v>
      </c>
      <c r="F1862" s="79">
        <v>134.75</v>
      </c>
    </row>
    <row r="1863" spans="2:6" ht="27">
      <c r="B1863" s="76" t="s">
        <v>11032</v>
      </c>
      <c r="C1863" s="76" t="s">
        <v>13650</v>
      </c>
      <c r="D1863" s="77" t="s">
        <v>8199</v>
      </c>
      <c r="E1863" s="78" t="s">
        <v>6581</v>
      </c>
      <c r="F1863" s="79">
        <v>189.78</v>
      </c>
    </row>
    <row r="1864" spans="2:6" ht="27">
      <c r="B1864" s="76" t="s">
        <v>11033</v>
      </c>
      <c r="C1864" s="76" t="s">
        <v>13651</v>
      </c>
      <c r="D1864" s="77" t="s">
        <v>8200</v>
      </c>
      <c r="E1864" s="78" t="s">
        <v>6581</v>
      </c>
      <c r="F1864" s="79">
        <v>241.05</v>
      </c>
    </row>
    <row r="1865" spans="2:6" ht="27">
      <c r="B1865" s="76" t="s">
        <v>11034</v>
      </c>
      <c r="C1865" s="76" t="s">
        <v>13652</v>
      </c>
      <c r="D1865" s="77" t="s">
        <v>8201</v>
      </c>
      <c r="E1865" s="78" t="s">
        <v>6581</v>
      </c>
      <c r="F1865" s="79">
        <v>249.19</v>
      </c>
    </row>
    <row r="1866" spans="2:6" ht="27">
      <c r="B1866" s="76" t="s">
        <v>11035</v>
      </c>
      <c r="C1866" s="76" t="s">
        <v>13653</v>
      </c>
      <c r="D1866" s="77" t="s">
        <v>8202</v>
      </c>
      <c r="E1866" s="78" t="s">
        <v>6581</v>
      </c>
      <c r="F1866" s="79">
        <v>357.58</v>
      </c>
    </row>
    <row r="1867" spans="2:6" ht="27">
      <c r="B1867" s="76" t="s">
        <v>11036</v>
      </c>
      <c r="C1867" s="76" t="s">
        <v>13654</v>
      </c>
      <c r="D1867" s="77" t="s">
        <v>8203</v>
      </c>
      <c r="E1867" s="78" t="s">
        <v>6581</v>
      </c>
      <c r="F1867" s="79">
        <v>39.97</v>
      </c>
    </row>
    <row r="1868" spans="2:6" ht="27">
      <c r="B1868" s="76" t="s">
        <v>11037</v>
      </c>
      <c r="C1868" s="76" t="s">
        <v>13655</v>
      </c>
      <c r="D1868" s="77" t="s">
        <v>8204</v>
      </c>
      <c r="E1868" s="78" t="s">
        <v>6581</v>
      </c>
      <c r="F1868" s="79">
        <v>55.46</v>
      </c>
    </row>
    <row r="1869" spans="2:6" ht="27">
      <c r="B1869" s="76" t="s">
        <v>11038</v>
      </c>
      <c r="C1869" s="76" t="s">
        <v>13656</v>
      </c>
      <c r="D1869" s="77" t="s">
        <v>8205</v>
      </c>
      <c r="E1869" s="78" t="s">
        <v>6581</v>
      </c>
      <c r="F1869" s="79">
        <v>67.36</v>
      </c>
    </row>
    <row r="1870" spans="2:6" ht="27">
      <c r="B1870" s="76" t="s">
        <v>11039</v>
      </c>
      <c r="C1870" s="76" t="s">
        <v>13657</v>
      </c>
      <c r="D1870" s="77" t="s">
        <v>8206</v>
      </c>
      <c r="E1870" s="78" t="s">
        <v>6581</v>
      </c>
      <c r="F1870" s="79">
        <v>90</v>
      </c>
    </row>
    <row r="1871" spans="2:6" ht="27">
      <c r="B1871" s="76" t="s">
        <v>11040</v>
      </c>
      <c r="C1871" s="76" t="s">
        <v>13658</v>
      </c>
      <c r="D1871" s="77" t="s">
        <v>8207</v>
      </c>
      <c r="E1871" s="78" t="s">
        <v>6581</v>
      </c>
      <c r="F1871" s="79">
        <v>107</v>
      </c>
    </row>
    <row r="1872" spans="2:6" ht="27">
      <c r="B1872" s="76" t="s">
        <v>11041</v>
      </c>
      <c r="C1872" s="76" t="s">
        <v>13659</v>
      </c>
      <c r="D1872" s="77" t="s">
        <v>8208</v>
      </c>
      <c r="E1872" s="78" t="s">
        <v>6581</v>
      </c>
      <c r="F1872" s="79">
        <v>152.44</v>
      </c>
    </row>
    <row r="1873" spans="2:6" ht="27">
      <c r="B1873" s="76" t="s">
        <v>11042</v>
      </c>
      <c r="C1873" s="76" t="s">
        <v>13660</v>
      </c>
      <c r="D1873" s="77" t="s">
        <v>8209</v>
      </c>
      <c r="E1873" s="78" t="s">
        <v>6581</v>
      </c>
      <c r="F1873" s="79">
        <v>205.9</v>
      </c>
    </row>
    <row r="1874" spans="2:6" ht="27">
      <c r="B1874" s="76" t="s">
        <v>11043</v>
      </c>
      <c r="C1874" s="76" t="s">
        <v>13661</v>
      </c>
      <c r="D1874" s="77" t="s">
        <v>8210</v>
      </c>
      <c r="E1874" s="78" t="s">
        <v>6581</v>
      </c>
      <c r="F1874" s="79">
        <v>249.19</v>
      </c>
    </row>
    <row r="1875" spans="2:6" ht="27">
      <c r="B1875" s="76" t="s">
        <v>11044</v>
      </c>
      <c r="C1875" s="76" t="s">
        <v>13662</v>
      </c>
      <c r="D1875" s="77" t="s">
        <v>8211</v>
      </c>
      <c r="E1875" s="78" t="s">
        <v>6581</v>
      </c>
      <c r="F1875" s="79">
        <v>11.06</v>
      </c>
    </row>
    <row r="1876" spans="2:6" ht="27">
      <c r="B1876" s="76" t="s">
        <v>11045</v>
      </c>
      <c r="C1876" s="76" t="s">
        <v>13663</v>
      </c>
      <c r="D1876" s="77" t="s">
        <v>8212</v>
      </c>
      <c r="E1876" s="78" t="s">
        <v>6581</v>
      </c>
      <c r="F1876" s="79">
        <v>108.84</v>
      </c>
    </row>
    <row r="1877" spans="2:6" ht="27">
      <c r="B1877" s="76" t="s">
        <v>11046</v>
      </c>
      <c r="C1877" s="76" t="s">
        <v>13664</v>
      </c>
      <c r="D1877" s="77" t="s">
        <v>8213</v>
      </c>
      <c r="E1877" s="78" t="s">
        <v>6581</v>
      </c>
      <c r="F1877" s="79">
        <v>13.72</v>
      </c>
    </row>
    <row r="1878" spans="2:6" ht="27">
      <c r="B1878" s="76" t="s">
        <v>11047</v>
      </c>
      <c r="C1878" s="76" t="s">
        <v>13665</v>
      </c>
      <c r="D1878" s="77" t="s">
        <v>8214</v>
      </c>
      <c r="E1878" s="78" t="s">
        <v>6581</v>
      </c>
      <c r="F1878" s="79">
        <v>14.1</v>
      </c>
    </row>
    <row r="1879" spans="2:6" ht="27">
      <c r="B1879" s="76" t="s">
        <v>11048</v>
      </c>
      <c r="C1879" s="76" t="s">
        <v>13666</v>
      </c>
      <c r="D1879" s="77" t="s">
        <v>8215</v>
      </c>
      <c r="E1879" s="78" t="s">
        <v>6581</v>
      </c>
      <c r="F1879" s="79">
        <v>21.58</v>
      </c>
    </row>
    <row r="1880" spans="2:6" ht="27">
      <c r="B1880" s="76" t="s">
        <v>11049</v>
      </c>
      <c r="C1880" s="76" t="s">
        <v>13667</v>
      </c>
      <c r="D1880" s="77" t="s">
        <v>8216</v>
      </c>
      <c r="E1880" s="78" t="s">
        <v>6581</v>
      </c>
      <c r="F1880" s="79">
        <v>29.16</v>
      </c>
    </row>
    <row r="1881" spans="2:6" ht="27">
      <c r="B1881" s="76" t="s">
        <v>11050</v>
      </c>
      <c r="C1881" s="76" t="s">
        <v>13668</v>
      </c>
      <c r="D1881" s="77" t="s">
        <v>8217</v>
      </c>
      <c r="E1881" s="78" t="s">
        <v>6581</v>
      </c>
      <c r="F1881" s="79">
        <v>39.03</v>
      </c>
    </row>
    <row r="1882" spans="2:6" ht="27">
      <c r="B1882" s="76" t="s">
        <v>11051</v>
      </c>
      <c r="C1882" s="76" t="s">
        <v>13669</v>
      </c>
      <c r="D1882" s="77" t="s">
        <v>8218</v>
      </c>
      <c r="E1882" s="78" t="s">
        <v>6581</v>
      </c>
      <c r="F1882" s="79">
        <v>53</v>
      </c>
    </row>
    <row r="1883" spans="2:6" ht="27">
      <c r="B1883" s="76" t="s">
        <v>11052</v>
      </c>
      <c r="C1883" s="76" t="s">
        <v>13670</v>
      </c>
      <c r="D1883" s="77" t="s">
        <v>8219</v>
      </c>
      <c r="E1883" s="78" t="s">
        <v>6581</v>
      </c>
      <c r="F1883" s="79">
        <v>69.31</v>
      </c>
    </row>
    <row r="1884" spans="2:6" ht="27">
      <c r="B1884" s="76" t="s">
        <v>11053</v>
      </c>
      <c r="C1884" s="76" t="s">
        <v>13671</v>
      </c>
      <c r="D1884" s="77" t="s">
        <v>8220</v>
      </c>
      <c r="E1884" s="78" t="s">
        <v>6581</v>
      </c>
      <c r="F1884" s="79">
        <v>154.43</v>
      </c>
    </row>
    <row r="1885" spans="2:6" ht="27">
      <c r="B1885" s="76" t="s">
        <v>11054</v>
      </c>
      <c r="C1885" s="76" t="s">
        <v>13672</v>
      </c>
      <c r="D1885" s="77" t="s">
        <v>8221</v>
      </c>
      <c r="E1885" s="78" t="s">
        <v>6581</v>
      </c>
      <c r="F1885" s="79">
        <v>15.93</v>
      </c>
    </row>
    <row r="1886" spans="2:6" ht="27">
      <c r="B1886" s="76" t="s">
        <v>11055</v>
      </c>
      <c r="C1886" s="76" t="s">
        <v>13673</v>
      </c>
      <c r="D1886" s="77" t="s">
        <v>8222</v>
      </c>
      <c r="E1886" s="78" t="s">
        <v>6581</v>
      </c>
      <c r="F1886" s="79">
        <v>17.940000000000001</v>
      </c>
    </row>
    <row r="1887" spans="2:6" ht="27">
      <c r="B1887" s="76" t="s">
        <v>11056</v>
      </c>
      <c r="C1887" s="76" t="s">
        <v>13674</v>
      </c>
      <c r="D1887" s="77" t="s">
        <v>8223</v>
      </c>
      <c r="E1887" s="78" t="s">
        <v>6581</v>
      </c>
      <c r="F1887" s="79">
        <v>27.07</v>
      </c>
    </row>
    <row r="1888" spans="2:6" ht="27">
      <c r="B1888" s="76" t="s">
        <v>11057</v>
      </c>
      <c r="C1888" s="76" t="s">
        <v>13675</v>
      </c>
      <c r="D1888" s="77" t="s">
        <v>8224</v>
      </c>
      <c r="E1888" s="78" t="s">
        <v>6581</v>
      </c>
      <c r="F1888" s="79">
        <v>31.26</v>
      </c>
    </row>
    <row r="1889" spans="2:6" ht="27">
      <c r="B1889" s="76" t="s">
        <v>11058</v>
      </c>
      <c r="C1889" s="76" t="s">
        <v>13676</v>
      </c>
      <c r="D1889" s="77" t="s">
        <v>8225</v>
      </c>
      <c r="E1889" s="78" t="s">
        <v>6581</v>
      </c>
      <c r="F1889" s="79">
        <v>43.85</v>
      </c>
    </row>
    <row r="1890" spans="2:6" ht="25.5">
      <c r="B1890" s="71" t="s">
        <v>11059</v>
      </c>
      <c r="C1890" s="72" t="s">
        <v>13677</v>
      </c>
      <c r="D1890" s="73" t="s">
        <v>8226</v>
      </c>
      <c r="E1890" s="74" t="s">
        <v>6581</v>
      </c>
      <c r="F1890" s="79">
        <v>77.03</v>
      </c>
    </row>
    <row r="1891" spans="2:6" ht="27">
      <c r="B1891" s="76" t="s">
        <v>11060</v>
      </c>
      <c r="C1891" s="76" t="s">
        <v>13678</v>
      </c>
      <c r="D1891" s="77" t="s">
        <v>8227</v>
      </c>
      <c r="E1891" s="78" t="s">
        <v>6581</v>
      </c>
      <c r="F1891" s="79">
        <v>105.58</v>
      </c>
    </row>
    <row r="1892" spans="2:6" ht="27">
      <c r="B1892" s="76" t="s">
        <v>11061</v>
      </c>
      <c r="C1892" s="76" t="s">
        <v>13679</v>
      </c>
      <c r="D1892" s="77" t="s">
        <v>8228</v>
      </c>
      <c r="E1892" s="78" t="s">
        <v>6581</v>
      </c>
      <c r="F1892" s="79">
        <v>167.57</v>
      </c>
    </row>
    <row r="1893" spans="2:6" ht="27">
      <c r="B1893" s="76" t="s">
        <v>11062</v>
      </c>
      <c r="C1893" s="76" t="s">
        <v>13680</v>
      </c>
      <c r="D1893" s="77" t="s">
        <v>8229</v>
      </c>
      <c r="E1893" s="78" t="s">
        <v>6581</v>
      </c>
      <c r="F1893" s="79">
        <v>17.91</v>
      </c>
    </row>
    <row r="1894" spans="2:6" ht="27">
      <c r="B1894" s="76" t="s">
        <v>11063</v>
      </c>
      <c r="C1894" s="76" t="s">
        <v>13681</v>
      </c>
      <c r="D1894" s="77" t="s">
        <v>8230</v>
      </c>
      <c r="E1894" s="78" t="s">
        <v>6581</v>
      </c>
      <c r="F1894" s="79">
        <v>19.23</v>
      </c>
    </row>
    <row r="1895" spans="2:6" ht="27">
      <c r="B1895" s="76" t="s">
        <v>11064</v>
      </c>
      <c r="C1895" s="76" t="s">
        <v>13682</v>
      </c>
      <c r="D1895" s="77" t="s">
        <v>8231</v>
      </c>
      <c r="E1895" s="78" t="s">
        <v>6581</v>
      </c>
      <c r="F1895" s="79">
        <v>30.75</v>
      </c>
    </row>
    <row r="1896" spans="2:6" ht="27">
      <c r="B1896" s="76" t="s">
        <v>11065</v>
      </c>
      <c r="C1896" s="76" t="s">
        <v>13683</v>
      </c>
      <c r="D1896" s="77" t="s">
        <v>8232</v>
      </c>
      <c r="E1896" s="78" t="s">
        <v>6581</v>
      </c>
      <c r="F1896" s="79">
        <v>38.47</v>
      </c>
    </row>
    <row r="1897" spans="2:6" ht="27">
      <c r="B1897" s="76" t="s">
        <v>11066</v>
      </c>
      <c r="C1897" s="76" t="s">
        <v>13684</v>
      </c>
      <c r="D1897" s="77" t="s">
        <v>8233</v>
      </c>
      <c r="E1897" s="78" t="s">
        <v>6581</v>
      </c>
      <c r="F1897" s="79">
        <v>51</v>
      </c>
    </row>
    <row r="1898" spans="2:6" ht="27">
      <c r="B1898" s="76" t="s">
        <v>11067</v>
      </c>
      <c r="C1898" s="76" t="s">
        <v>13685</v>
      </c>
      <c r="D1898" s="77" t="s">
        <v>8234</v>
      </c>
      <c r="E1898" s="78" t="s">
        <v>6581</v>
      </c>
      <c r="F1898" s="79">
        <v>89.06</v>
      </c>
    </row>
    <row r="1899" spans="2:6" ht="27">
      <c r="B1899" s="76" t="s">
        <v>11068</v>
      </c>
      <c r="C1899" s="76" t="s">
        <v>13686</v>
      </c>
      <c r="D1899" s="77" t="s">
        <v>8235</v>
      </c>
      <c r="E1899" s="78" t="s">
        <v>6581</v>
      </c>
      <c r="F1899" s="79">
        <v>127.8</v>
      </c>
    </row>
    <row r="1900" spans="2:6" ht="27">
      <c r="B1900" s="76" t="s">
        <v>11069</v>
      </c>
      <c r="C1900" s="76" t="s">
        <v>13687</v>
      </c>
      <c r="D1900" s="77" t="s">
        <v>8236</v>
      </c>
      <c r="E1900" s="78" t="s">
        <v>6581</v>
      </c>
      <c r="F1900" s="79">
        <v>15.71</v>
      </c>
    </row>
    <row r="1901" spans="2:6" ht="25.5">
      <c r="B1901" s="71" t="s">
        <v>11070</v>
      </c>
      <c r="C1901" s="72" t="s">
        <v>13688</v>
      </c>
      <c r="D1901" s="73" t="s">
        <v>8237</v>
      </c>
      <c r="E1901" s="74" t="s">
        <v>6581</v>
      </c>
      <c r="F1901" s="79">
        <v>20.02</v>
      </c>
    </row>
    <row r="1902" spans="2:6" ht="27">
      <c r="B1902" s="76" t="s">
        <v>11071</v>
      </c>
      <c r="C1902" s="76" t="s">
        <v>13689</v>
      </c>
      <c r="D1902" s="77" t="s">
        <v>8238</v>
      </c>
      <c r="E1902" s="78" t="s">
        <v>6581</v>
      </c>
      <c r="F1902" s="79">
        <v>15.81</v>
      </c>
    </row>
    <row r="1903" spans="2:6" ht="27">
      <c r="B1903" s="76" t="s">
        <v>11072</v>
      </c>
      <c r="C1903" s="76" t="s">
        <v>13690</v>
      </c>
      <c r="D1903" s="77" t="s">
        <v>8239</v>
      </c>
      <c r="E1903" s="78" t="s">
        <v>6581</v>
      </c>
      <c r="F1903" s="79">
        <v>22</v>
      </c>
    </row>
    <row r="1904" spans="2:6" ht="27">
      <c r="B1904" s="76" t="s">
        <v>11073</v>
      </c>
      <c r="C1904" s="76" t="s">
        <v>13691</v>
      </c>
      <c r="D1904" s="77" t="s">
        <v>8240</v>
      </c>
      <c r="E1904" s="78" t="s">
        <v>6581</v>
      </c>
      <c r="F1904" s="79">
        <v>17.91</v>
      </c>
    </row>
    <row r="1905" spans="2:6" ht="27">
      <c r="B1905" s="76" t="s">
        <v>11074</v>
      </c>
      <c r="C1905" s="76" t="s">
        <v>13692</v>
      </c>
      <c r="D1905" s="77" t="s">
        <v>8241</v>
      </c>
      <c r="E1905" s="78" t="s">
        <v>6581</v>
      </c>
      <c r="F1905" s="79">
        <v>34.31</v>
      </c>
    </row>
    <row r="1906" spans="2:6" ht="27">
      <c r="B1906" s="76" t="s">
        <v>11075</v>
      </c>
      <c r="C1906" s="76" t="s">
        <v>13693</v>
      </c>
      <c r="D1906" s="77" t="s">
        <v>8242</v>
      </c>
      <c r="E1906" s="78" t="s">
        <v>6581</v>
      </c>
      <c r="F1906" s="79">
        <v>51.09</v>
      </c>
    </row>
    <row r="1907" spans="2:6" ht="27">
      <c r="B1907" s="76" t="s">
        <v>11076</v>
      </c>
      <c r="C1907" s="76" t="s">
        <v>13694</v>
      </c>
      <c r="D1907" s="77" t="s">
        <v>8243</v>
      </c>
      <c r="E1907" s="78" t="s">
        <v>6581</v>
      </c>
      <c r="F1907" s="79">
        <v>84.43</v>
      </c>
    </row>
    <row r="1908" spans="2:6" ht="27">
      <c r="B1908" s="76" t="s">
        <v>11077</v>
      </c>
      <c r="C1908" s="76" t="s">
        <v>13695</v>
      </c>
      <c r="D1908" s="77" t="s">
        <v>8244</v>
      </c>
      <c r="E1908" s="78" t="s">
        <v>6581</v>
      </c>
      <c r="F1908" s="79">
        <v>129.88</v>
      </c>
    </row>
    <row r="1909" spans="2:6" ht="27">
      <c r="B1909" s="76" t="s">
        <v>11078</v>
      </c>
      <c r="C1909" s="76" t="s">
        <v>13696</v>
      </c>
      <c r="D1909" s="77" t="s">
        <v>8245</v>
      </c>
      <c r="E1909" s="78" t="s">
        <v>6581</v>
      </c>
      <c r="F1909" s="79">
        <v>165.61</v>
      </c>
    </row>
    <row r="1910" spans="2:6" ht="27">
      <c r="B1910" s="76" t="s">
        <v>11079</v>
      </c>
      <c r="C1910" s="76" t="s">
        <v>13697</v>
      </c>
      <c r="D1910" s="77" t="s">
        <v>8246</v>
      </c>
      <c r="E1910" s="78" t="s">
        <v>6581</v>
      </c>
      <c r="F1910" s="79">
        <v>210.13</v>
      </c>
    </row>
    <row r="1911" spans="2:6" ht="27">
      <c r="B1911" s="76" t="s">
        <v>11080</v>
      </c>
      <c r="C1911" s="76" t="s">
        <v>13698</v>
      </c>
      <c r="D1911" s="77" t="s">
        <v>8247</v>
      </c>
      <c r="E1911" s="78" t="s">
        <v>6581</v>
      </c>
      <c r="F1911" s="79">
        <v>25.42</v>
      </c>
    </row>
    <row r="1912" spans="2:6" ht="27">
      <c r="B1912" s="76" t="s">
        <v>11081</v>
      </c>
      <c r="C1912" s="76" t="s">
        <v>13699</v>
      </c>
      <c r="D1912" s="77" t="s">
        <v>8248</v>
      </c>
      <c r="E1912" s="78" t="s">
        <v>6581</v>
      </c>
      <c r="F1912" s="79">
        <v>35.44</v>
      </c>
    </row>
    <row r="1913" spans="2:6" ht="27">
      <c r="B1913" s="76" t="s">
        <v>11082</v>
      </c>
      <c r="C1913" s="76" t="s">
        <v>13700</v>
      </c>
      <c r="D1913" s="77" t="s">
        <v>8249</v>
      </c>
      <c r="E1913" s="78" t="s">
        <v>6581</v>
      </c>
      <c r="F1913" s="79">
        <v>53.79</v>
      </c>
    </row>
    <row r="1914" spans="2:6" ht="27">
      <c r="B1914" s="76" t="s">
        <v>11083</v>
      </c>
      <c r="C1914" s="76" t="s">
        <v>13701</v>
      </c>
      <c r="D1914" s="77" t="s">
        <v>8250</v>
      </c>
      <c r="E1914" s="78" t="s">
        <v>6581</v>
      </c>
      <c r="F1914" s="79">
        <v>13.46</v>
      </c>
    </row>
    <row r="1915" spans="2:6" ht="27">
      <c r="B1915" s="76" t="s">
        <v>11084</v>
      </c>
      <c r="C1915" s="76" t="s">
        <v>13702</v>
      </c>
      <c r="D1915" s="77" t="s">
        <v>8251</v>
      </c>
      <c r="E1915" s="78" t="s">
        <v>6581</v>
      </c>
      <c r="F1915" s="79">
        <v>17.48</v>
      </c>
    </row>
    <row r="1916" spans="2:6" ht="27">
      <c r="B1916" s="76" t="s">
        <v>11085</v>
      </c>
      <c r="C1916" s="76" t="s">
        <v>13703</v>
      </c>
      <c r="D1916" s="77" t="s">
        <v>8252</v>
      </c>
      <c r="E1916" s="78" t="s">
        <v>6581</v>
      </c>
      <c r="F1916" s="79">
        <v>21.59</v>
      </c>
    </row>
    <row r="1917" spans="2:6" ht="27">
      <c r="B1917" s="76" t="s">
        <v>11086</v>
      </c>
      <c r="C1917" s="76" t="s">
        <v>13704</v>
      </c>
      <c r="D1917" s="77" t="s">
        <v>8253</v>
      </c>
      <c r="E1917" s="78" t="s">
        <v>6581</v>
      </c>
      <c r="F1917" s="79">
        <v>36.450000000000003</v>
      </c>
    </row>
    <row r="1918" spans="2:6" ht="27">
      <c r="B1918" s="76" t="s">
        <v>11087</v>
      </c>
      <c r="C1918" s="76" t="s">
        <v>13705</v>
      </c>
      <c r="D1918" s="77" t="s">
        <v>8254</v>
      </c>
      <c r="E1918" s="78" t="s">
        <v>6581</v>
      </c>
      <c r="F1918" s="79">
        <v>55.08</v>
      </c>
    </row>
    <row r="1919" spans="2:6" ht="27">
      <c r="B1919" s="76" t="s">
        <v>11088</v>
      </c>
      <c r="C1919" s="76" t="s">
        <v>13706</v>
      </c>
      <c r="D1919" s="77" t="s">
        <v>8255</v>
      </c>
      <c r="E1919" s="78" t="s">
        <v>6581</v>
      </c>
      <c r="F1919" s="79">
        <v>18.63</v>
      </c>
    </row>
    <row r="1920" spans="2:6" ht="27">
      <c r="B1920" s="76" t="s">
        <v>11089</v>
      </c>
      <c r="C1920" s="76" t="s">
        <v>13707</v>
      </c>
      <c r="D1920" s="77" t="s">
        <v>8256</v>
      </c>
      <c r="E1920" s="78" t="s">
        <v>6581</v>
      </c>
      <c r="F1920" s="79">
        <v>22.93</v>
      </c>
    </row>
    <row r="1921" spans="2:6" ht="27">
      <c r="B1921" s="76" t="s">
        <v>11090</v>
      </c>
      <c r="C1921" s="76" t="s">
        <v>13708</v>
      </c>
      <c r="D1921" s="77" t="s">
        <v>8257</v>
      </c>
      <c r="E1921" s="78" t="s">
        <v>6581</v>
      </c>
      <c r="F1921" s="79">
        <v>25.63</v>
      </c>
    </row>
    <row r="1922" spans="2:6" ht="27">
      <c r="B1922" s="76" t="s">
        <v>11091</v>
      </c>
      <c r="C1922" s="76" t="s">
        <v>13709</v>
      </c>
      <c r="D1922" s="77" t="s">
        <v>8258</v>
      </c>
      <c r="E1922" s="78" t="s">
        <v>6581</v>
      </c>
      <c r="F1922" s="79">
        <v>24.78</v>
      </c>
    </row>
    <row r="1923" spans="2:6" ht="27">
      <c r="B1923" s="76" t="s">
        <v>11092</v>
      </c>
      <c r="C1923" s="76" t="s">
        <v>13710</v>
      </c>
      <c r="D1923" s="77" t="s">
        <v>8259</v>
      </c>
      <c r="E1923" s="78" t="s">
        <v>6581</v>
      </c>
      <c r="F1923" s="79">
        <v>33.93</v>
      </c>
    </row>
    <row r="1924" spans="2:6" ht="27">
      <c r="B1924" s="76" t="s">
        <v>11093</v>
      </c>
      <c r="C1924" s="76" t="s">
        <v>13711</v>
      </c>
      <c r="D1924" s="77" t="s">
        <v>8260</v>
      </c>
      <c r="E1924" s="78" t="s">
        <v>6581</v>
      </c>
      <c r="F1924" s="79">
        <v>29.18</v>
      </c>
    </row>
    <row r="1925" spans="2:6" ht="27">
      <c r="B1925" s="76" t="s">
        <v>11094</v>
      </c>
      <c r="C1925" s="76" t="s">
        <v>13712</v>
      </c>
      <c r="D1925" s="77" t="s">
        <v>8261</v>
      </c>
      <c r="E1925" s="78" t="s">
        <v>6581</v>
      </c>
      <c r="F1925" s="79">
        <v>16.38</v>
      </c>
    </row>
    <row r="1926" spans="2:6" ht="27">
      <c r="B1926" s="76" t="s">
        <v>11095</v>
      </c>
      <c r="C1926" s="76" t="s">
        <v>13713</v>
      </c>
      <c r="D1926" s="77" t="s">
        <v>8262</v>
      </c>
      <c r="E1926" s="78" t="s">
        <v>6581</v>
      </c>
      <c r="F1926" s="79">
        <v>40.47</v>
      </c>
    </row>
    <row r="1927" spans="2:6" ht="27">
      <c r="B1927" s="76" t="s">
        <v>11096</v>
      </c>
      <c r="C1927" s="76" t="s">
        <v>13714</v>
      </c>
      <c r="D1927" s="77" t="s">
        <v>8263</v>
      </c>
      <c r="E1927" s="78" t="s">
        <v>6581</v>
      </c>
      <c r="F1927" s="79">
        <v>59.35</v>
      </c>
    </row>
    <row r="1928" spans="2:6" ht="27">
      <c r="B1928" s="76" t="s">
        <v>11097</v>
      </c>
      <c r="C1928" s="76" t="s">
        <v>13715</v>
      </c>
      <c r="D1928" s="77" t="s">
        <v>8264</v>
      </c>
      <c r="E1928" s="78" t="s">
        <v>6581</v>
      </c>
      <c r="F1928" s="79">
        <v>72.02</v>
      </c>
    </row>
    <row r="1929" spans="2:6" ht="27">
      <c r="B1929" s="76" t="s">
        <v>11098</v>
      </c>
      <c r="C1929" s="76" t="s">
        <v>13716</v>
      </c>
      <c r="D1929" s="77" t="s">
        <v>8265</v>
      </c>
      <c r="E1929" s="78" t="s">
        <v>6581</v>
      </c>
      <c r="F1929" s="79">
        <v>19.489999999999998</v>
      </c>
    </row>
    <row r="1930" spans="2:6" ht="27">
      <c r="B1930" s="76" t="s">
        <v>11099</v>
      </c>
      <c r="C1930" s="76" t="s">
        <v>13717</v>
      </c>
      <c r="D1930" s="77" t="s">
        <v>8266</v>
      </c>
      <c r="E1930" s="78" t="s">
        <v>6581</v>
      </c>
      <c r="F1930" s="79">
        <v>87.59</v>
      </c>
    </row>
    <row r="1931" spans="2:6" ht="27">
      <c r="B1931" s="76" t="s">
        <v>11100</v>
      </c>
      <c r="C1931" s="76" t="s">
        <v>13718</v>
      </c>
      <c r="D1931" s="77" t="s">
        <v>8267</v>
      </c>
      <c r="E1931" s="78" t="s">
        <v>6581</v>
      </c>
      <c r="F1931" s="79">
        <v>74.28</v>
      </c>
    </row>
    <row r="1932" spans="2:6" ht="27">
      <c r="B1932" s="76" t="s">
        <v>11101</v>
      </c>
      <c r="C1932" s="76" t="s">
        <v>13719</v>
      </c>
      <c r="D1932" s="77" t="s">
        <v>8268</v>
      </c>
      <c r="E1932" s="78" t="s">
        <v>6581</v>
      </c>
      <c r="F1932" s="79">
        <v>12.88</v>
      </c>
    </row>
    <row r="1933" spans="2:6" ht="27">
      <c r="B1933" s="76" t="s">
        <v>11102</v>
      </c>
      <c r="C1933" s="76" t="s">
        <v>13720</v>
      </c>
      <c r="D1933" s="77" t="s">
        <v>8269</v>
      </c>
      <c r="E1933" s="78" t="s">
        <v>6581</v>
      </c>
      <c r="F1933" s="79">
        <v>14.95</v>
      </c>
    </row>
    <row r="1934" spans="2:6" ht="27">
      <c r="B1934" s="76" t="s">
        <v>11103</v>
      </c>
      <c r="C1934" s="76" t="s">
        <v>13721</v>
      </c>
      <c r="D1934" s="77" t="s">
        <v>8270</v>
      </c>
      <c r="E1934" s="78" t="s">
        <v>6581</v>
      </c>
      <c r="F1934" s="79">
        <v>18.559999999999999</v>
      </c>
    </row>
    <row r="1935" spans="2:6" ht="27">
      <c r="B1935" s="76" t="s">
        <v>11104</v>
      </c>
      <c r="C1935" s="76" t="s">
        <v>13722</v>
      </c>
      <c r="D1935" s="77" t="s">
        <v>8271</v>
      </c>
      <c r="E1935" s="78" t="s">
        <v>6581</v>
      </c>
      <c r="F1935" s="79">
        <v>21.9</v>
      </c>
    </row>
    <row r="1936" spans="2:6" ht="27">
      <c r="B1936" s="76" t="s">
        <v>11105</v>
      </c>
      <c r="C1936" s="76" t="s">
        <v>13723</v>
      </c>
      <c r="D1936" s="77" t="s">
        <v>8272</v>
      </c>
      <c r="E1936" s="78" t="s">
        <v>6581</v>
      </c>
      <c r="F1936" s="79">
        <v>23.73</v>
      </c>
    </row>
    <row r="1937" spans="2:6" ht="27">
      <c r="B1937" s="76" t="s">
        <v>11106</v>
      </c>
      <c r="C1937" s="76" t="s">
        <v>13724</v>
      </c>
      <c r="D1937" s="77" t="s">
        <v>8273</v>
      </c>
      <c r="E1937" s="78" t="s">
        <v>6581</v>
      </c>
      <c r="F1937" s="79">
        <v>29.92</v>
      </c>
    </row>
    <row r="1938" spans="2:6" ht="27">
      <c r="B1938" s="76" t="s">
        <v>11107</v>
      </c>
      <c r="C1938" s="76" t="s">
        <v>13725</v>
      </c>
      <c r="D1938" s="77" t="s">
        <v>8274</v>
      </c>
      <c r="E1938" s="78" t="s">
        <v>6581</v>
      </c>
      <c r="F1938" s="79">
        <v>40.53</v>
      </c>
    </row>
    <row r="1939" spans="2:6" ht="27">
      <c r="B1939" s="76" t="s">
        <v>11108</v>
      </c>
      <c r="C1939" s="76" t="s">
        <v>13726</v>
      </c>
      <c r="D1939" s="77" t="s">
        <v>8275</v>
      </c>
      <c r="E1939" s="78" t="s">
        <v>6581</v>
      </c>
      <c r="F1939" s="79">
        <v>47.2</v>
      </c>
    </row>
    <row r="1940" spans="2:6" ht="27">
      <c r="B1940" s="76" t="s">
        <v>11109</v>
      </c>
      <c r="C1940" s="76" t="s">
        <v>6709</v>
      </c>
      <c r="D1940" s="77" t="s">
        <v>8276</v>
      </c>
      <c r="E1940" s="78" t="s">
        <v>6581</v>
      </c>
      <c r="F1940" s="79">
        <v>18.829999999999998</v>
      </c>
    </row>
    <row r="1941" spans="2:6" ht="27">
      <c r="B1941" s="76" t="s">
        <v>11110</v>
      </c>
      <c r="C1941" s="76" t="s">
        <v>6709</v>
      </c>
      <c r="D1941" s="77" t="s">
        <v>8277</v>
      </c>
      <c r="E1941" s="78" t="s">
        <v>6581</v>
      </c>
      <c r="F1941" s="79">
        <v>13.9</v>
      </c>
    </row>
    <row r="1942" spans="2:6" ht="27">
      <c r="B1942" s="76" t="s">
        <v>11111</v>
      </c>
      <c r="C1942" s="76" t="s">
        <v>6709</v>
      </c>
      <c r="D1942" s="77" t="s">
        <v>8278</v>
      </c>
      <c r="E1942" s="78" t="s">
        <v>6581</v>
      </c>
      <c r="F1942" s="79">
        <v>17.62</v>
      </c>
    </row>
    <row r="1943" spans="2:6">
      <c r="B1943" s="76" t="s">
        <v>11112</v>
      </c>
      <c r="C1943" s="76" t="s">
        <v>13727</v>
      </c>
      <c r="D1943" s="77" t="s">
        <v>8279</v>
      </c>
      <c r="E1943" s="78" t="s">
        <v>6714</v>
      </c>
      <c r="F1943" s="79">
        <v>82.34</v>
      </c>
    </row>
    <row r="1944" spans="2:6">
      <c r="B1944" s="76" t="s">
        <v>11113</v>
      </c>
      <c r="C1944" s="76" t="s">
        <v>13728</v>
      </c>
      <c r="D1944" s="77" t="s">
        <v>8280</v>
      </c>
      <c r="E1944" s="78" t="s">
        <v>6714</v>
      </c>
      <c r="F1944" s="79">
        <v>34.4</v>
      </c>
    </row>
    <row r="1945" spans="2:6">
      <c r="B1945" s="76" t="s">
        <v>11114</v>
      </c>
      <c r="C1945" s="76" t="s">
        <v>13729</v>
      </c>
      <c r="D1945" s="77" t="s">
        <v>8281</v>
      </c>
      <c r="E1945" s="78" t="s">
        <v>6714</v>
      </c>
      <c r="F1945" s="79">
        <v>38.82</v>
      </c>
    </row>
    <row r="1946" spans="2:6">
      <c r="B1946" s="71" t="s">
        <v>11115</v>
      </c>
      <c r="C1946" s="72" t="s">
        <v>13730</v>
      </c>
      <c r="D1946" s="73" t="s">
        <v>8282</v>
      </c>
      <c r="E1946" s="74" t="s">
        <v>6714</v>
      </c>
      <c r="F1946" s="79">
        <v>24.46</v>
      </c>
    </row>
    <row r="1947" spans="2:6">
      <c r="B1947" s="76" t="s">
        <v>11116</v>
      </c>
      <c r="C1947" s="76" t="s">
        <v>13731</v>
      </c>
      <c r="D1947" s="77" t="s">
        <v>8283</v>
      </c>
      <c r="E1947" s="78" t="s">
        <v>6714</v>
      </c>
      <c r="F1947" s="79">
        <v>33.65</v>
      </c>
    </row>
    <row r="1948" spans="2:6">
      <c r="B1948" s="76" t="s">
        <v>11117</v>
      </c>
      <c r="C1948" s="76" t="s">
        <v>13732</v>
      </c>
      <c r="D1948" s="77" t="s">
        <v>8284</v>
      </c>
      <c r="E1948" s="78" t="s">
        <v>6714</v>
      </c>
      <c r="F1948" s="79">
        <v>379.12</v>
      </c>
    </row>
    <row r="1949" spans="2:6">
      <c r="B1949" s="76" t="s">
        <v>11118</v>
      </c>
      <c r="C1949" s="76" t="s">
        <v>13733</v>
      </c>
      <c r="D1949" s="77" t="s">
        <v>8285</v>
      </c>
      <c r="E1949" s="78" t="s">
        <v>6714</v>
      </c>
      <c r="F1949" s="79">
        <v>109.89</v>
      </c>
    </row>
    <row r="1950" spans="2:6">
      <c r="B1950" s="76" t="s">
        <v>11119</v>
      </c>
      <c r="C1950" s="76" t="s">
        <v>13734</v>
      </c>
      <c r="D1950" s="77" t="s">
        <v>8286</v>
      </c>
      <c r="E1950" s="78" t="s">
        <v>6714</v>
      </c>
      <c r="F1950" s="79">
        <v>184.65</v>
      </c>
    </row>
    <row r="1951" spans="2:6">
      <c r="B1951" s="76" t="s">
        <v>11120</v>
      </c>
      <c r="C1951" s="76" t="s">
        <v>13735</v>
      </c>
      <c r="D1951" s="77" t="s">
        <v>8287</v>
      </c>
      <c r="E1951" s="78" t="s">
        <v>6714</v>
      </c>
      <c r="F1951" s="79">
        <v>6.59</v>
      </c>
    </row>
    <row r="1952" spans="2:6">
      <c r="B1952" s="76" t="s">
        <v>11121</v>
      </c>
      <c r="C1952" s="76" t="s">
        <v>13736</v>
      </c>
      <c r="D1952" s="77" t="s">
        <v>8288</v>
      </c>
      <c r="E1952" s="78" t="s">
        <v>6714</v>
      </c>
      <c r="F1952" s="79">
        <v>1199.6099999999999</v>
      </c>
    </row>
    <row r="1953" spans="2:6">
      <c r="B1953" s="76" t="s">
        <v>11122</v>
      </c>
      <c r="C1953" s="76" t="s">
        <v>13737</v>
      </c>
      <c r="D1953" s="77" t="s">
        <v>8289</v>
      </c>
      <c r="E1953" s="78" t="s">
        <v>6714</v>
      </c>
      <c r="F1953" s="79">
        <v>1307.52</v>
      </c>
    </row>
    <row r="1954" spans="2:6">
      <c r="B1954" s="76" t="s">
        <v>11123</v>
      </c>
      <c r="C1954" s="76" t="s">
        <v>13738</v>
      </c>
      <c r="D1954" s="77" t="s">
        <v>8290</v>
      </c>
      <c r="E1954" s="78" t="s">
        <v>6714</v>
      </c>
      <c r="F1954" s="79">
        <v>23.26</v>
      </c>
    </row>
    <row r="1955" spans="2:6">
      <c r="B1955" s="76" t="s">
        <v>11124</v>
      </c>
      <c r="C1955" s="76" t="s">
        <v>13739</v>
      </c>
      <c r="D1955" s="77" t="s">
        <v>8291</v>
      </c>
      <c r="E1955" s="78" t="s">
        <v>6714</v>
      </c>
      <c r="F1955" s="79">
        <v>23.26</v>
      </c>
    </row>
    <row r="1956" spans="2:6">
      <c r="B1956" s="76" t="s">
        <v>11125</v>
      </c>
      <c r="C1956" s="76" t="s">
        <v>13740</v>
      </c>
      <c r="D1956" s="77" t="s">
        <v>8292</v>
      </c>
      <c r="E1956" s="78" t="s">
        <v>6714</v>
      </c>
      <c r="F1956" s="79">
        <v>18.54</v>
      </c>
    </row>
    <row r="1957" spans="2:6">
      <c r="B1957" s="76" t="s">
        <v>11126</v>
      </c>
      <c r="C1957" s="76" t="s">
        <v>13741</v>
      </c>
      <c r="D1957" s="77" t="s">
        <v>8293</v>
      </c>
      <c r="E1957" s="78" t="s">
        <v>6714</v>
      </c>
      <c r="F1957" s="79">
        <v>33.36</v>
      </c>
    </row>
    <row r="1958" spans="2:6">
      <c r="B1958" s="76" t="s">
        <v>11127</v>
      </c>
      <c r="C1958" s="76" t="s">
        <v>13742</v>
      </c>
      <c r="D1958" s="77" t="s">
        <v>8294</v>
      </c>
      <c r="E1958" s="78" t="s">
        <v>6714</v>
      </c>
      <c r="F1958" s="79">
        <v>26.48</v>
      </c>
    </row>
    <row r="1959" spans="2:6">
      <c r="B1959" s="71" t="s">
        <v>11128</v>
      </c>
      <c r="C1959" s="72" t="s">
        <v>13743</v>
      </c>
      <c r="D1959" s="73" t="s">
        <v>8295</v>
      </c>
      <c r="E1959" s="74" t="s">
        <v>6714</v>
      </c>
      <c r="F1959" s="79">
        <v>31.68</v>
      </c>
    </row>
    <row r="1960" spans="2:6">
      <c r="B1960" s="76" t="s">
        <v>11129</v>
      </c>
      <c r="C1960" s="76" t="s">
        <v>13744</v>
      </c>
      <c r="D1960" s="77" t="s">
        <v>8296</v>
      </c>
      <c r="E1960" s="78" t="s">
        <v>6714</v>
      </c>
      <c r="F1960" s="79">
        <v>19.43</v>
      </c>
    </row>
    <row r="1961" spans="2:6">
      <c r="B1961" s="76" t="s">
        <v>11130</v>
      </c>
      <c r="C1961" s="76" t="s">
        <v>13745</v>
      </c>
      <c r="D1961" s="77" t="s">
        <v>8297</v>
      </c>
      <c r="E1961" s="78" t="s">
        <v>6714</v>
      </c>
      <c r="F1961" s="79">
        <v>19.43</v>
      </c>
    </row>
    <row r="1962" spans="2:6">
      <c r="B1962" s="76" t="s">
        <v>11131</v>
      </c>
      <c r="C1962" s="76" t="s">
        <v>13746</v>
      </c>
      <c r="D1962" s="77" t="s">
        <v>8298</v>
      </c>
      <c r="E1962" s="78" t="s">
        <v>6714</v>
      </c>
      <c r="F1962" s="79">
        <v>41.78</v>
      </c>
    </row>
    <row r="1963" spans="2:6">
      <c r="B1963" s="76" t="s">
        <v>11132</v>
      </c>
      <c r="C1963" s="76" t="s">
        <v>13747</v>
      </c>
      <c r="D1963" s="77" t="s">
        <v>8299</v>
      </c>
      <c r="E1963" s="78" t="s">
        <v>6714</v>
      </c>
      <c r="F1963" s="79">
        <v>17.66</v>
      </c>
    </row>
    <row r="1964" spans="2:6">
      <c r="B1964" s="76" t="s">
        <v>11133</v>
      </c>
      <c r="C1964" s="76" t="s">
        <v>13748</v>
      </c>
      <c r="D1964" s="77" t="s">
        <v>8300</v>
      </c>
      <c r="E1964" s="78" t="s">
        <v>6714</v>
      </c>
      <c r="F1964" s="79">
        <v>19.82</v>
      </c>
    </row>
    <row r="1965" spans="2:6">
      <c r="B1965" s="76" t="s">
        <v>11134</v>
      </c>
      <c r="C1965" s="76" t="s">
        <v>13749</v>
      </c>
      <c r="D1965" s="77" t="s">
        <v>8301</v>
      </c>
      <c r="E1965" s="78" t="s">
        <v>6714</v>
      </c>
      <c r="F1965" s="79">
        <v>15.79</v>
      </c>
    </row>
    <row r="1966" spans="2:6">
      <c r="B1966" s="76" t="s">
        <v>11135</v>
      </c>
      <c r="C1966" s="76" t="s">
        <v>13750</v>
      </c>
      <c r="D1966" s="77" t="s">
        <v>8302</v>
      </c>
      <c r="E1966" s="78" t="s">
        <v>6714</v>
      </c>
      <c r="F1966" s="79">
        <v>18.75</v>
      </c>
    </row>
    <row r="1967" spans="2:6">
      <c r="B1967" s="76" t="s">
        <v>11136</v>
      </c>
      <c r="C1967" s="76" t="s">
        <v>13751</v>
      </c>
      <c r="D1967" s="77" t="s">
        <v>8303</v>
      </c>
      <c r="E1967" s="78" t="s">
        <v>6714</v>
      </c>
      <c r="F1967" s="79">
        <v>26.44</v>
      </c>
    </row>
    <row r="1968" spans="2:6">
      <c r="B1968" s="76" t="s">
        <v>11137</v>
      </c>
      <c r="C1968" s="76" t="s">
        <v>13752</v>
      </c>
      <c r="D1968" s="77" t="s">
        <v>8304</v>
      </c>
      <c r="E1968" s="78" t="s">
        <v>6714</v>
      </c>
      <c r="F1968" s="79">
        <v>33.47</v>
      </c>
    </row>
    <row r="1969" spans="2:6">
      <c r="B1969" s="76" t="s">
        <v>11138</v>
      </c>
      <c r="C1969" s="76" t="s">
        <v>13753</v>
      </c>
      <c r="D1969" s="77" t="s">
        <v>8305</v>
      </c>
      <c r="E1969" s="78" t="s">
        <v>6714</v>
      </c>
      <c r="F1969" s="79">
        <v>34.799999999999997</v>
      </c>
    </row>
    <row r="1970" spans="2:6">
      <c r="B1970" s="76" t="s">
        <v>11139</v>
      </c>
      <c r="C1970" s="76" t="s">
        <v>13754</v>
      </c>
      <c r="D1970" s="77" t="s">
        <v>8306</v>
      </c>
      <c r="E1970" s="78" t="s">
        <v>6714</v>
      </c>
      <c r="F1970" s="79">
        <v>58.57</v>
      </c>
    </row>
    <row r="1971" spans="2:6">
      <c r="B1971" s="76" t="s">
        <v>11140</v>
      </c>
      <c r="C1971" s="76" t="s">
        <v>13755</v>
      </c>
      <c r="D1971" s="77" t="s">
        <v>8307</v>
      </c>
      <c r="E1971" s="78" t="s">
        <v>6714</v>
      </c>
      <c r="F1971" s="79">
        <v>671.16</v>
      </c>
    </row>
    <row r="1972" spans="2:6">
      <c r="B1972" s="76" t="s">
        <v>11141</v>
      </c>
      <c r="C1972" s="76" t="s">
        <v>13756</v>
      </c>
      <c r="D1972" s="77" t="s">
        <v>8308</v>
      </c>
      <c r="E1972" s="78" t="s">
        <v>6714</v>
      </c>
      <c r="F1972" s="79">
        <v>393.13</v>
      </c>
    </row>
    <row r="1973" spans="2:6">
      <c r="B1973" s="71" t="s">
        <v>11142</v>
      </c>
      <c r="C1973" s="72" t="s">
        <v>13757</v>
      </c>
      <c r="D1973" s="73" t="s">
        <v>8309</v>
      </c>
      <c r="E1973" s="74" t="s">
        <v>6714</v>
      </c>
      <c r="F1973" s="79">
        <v>37.909999999999997</v>
      </c>
    </row>
    <row r="1974" spans="2:6">
      <c r="B1974" s="76" t="s">
        <v>11143</v>
      </c>
      <c r="C1974" s="76" t="s">
        <v>13758</v>
      </c>
      <c r="D1974" s="77" t="s">
        <v>8310</v>
      </c>
      <c r="E1974" s="78" t="s">
        <v>6714</v>
      </c>
      <c r="F1974" s="79">
        <v>32.81</v>
      </c>
    </row>
    <row r="1975" spans="2:6">
      <c r="B1975" s="76" t="s">
        <v>11144</v>
      </c>
      <c r="C1975" s="76" t="s">
        <v>13759</v>
      </c>
      <c r="D1975" s="77" t="s">
        <v>8311</v>
      </c>
      <c r="E1975" s="78" t="s">
        <v>6714</v>
      </c>
      <c r="F1975" s="79">
        <v>41.36</v>
      </c>
    </row>
    <row r="1976" spans="2:6">
      <c r="B1976" s="76" t="s">
        <v>11145</v>
      </c>
      <c r="C1976" s="76" t="s">
        <v>13760</v>
      </c>
      <c r="D1976" s="77" t="s">
        <v>8312</v>
      </c>
      <c r="E1976" s="78" t="s">
        <v>6714</v>
      </c>
      <c r="F1976" s="79">
        <v>33.6</v>
      </c>
    </row>
    <row r="1977" spans="2:6">
      <c r="B1977" s="76" t="s">
        <v>11146</v>
      </c>
      <c r="C1977" s="76" t="s">
        <v>13761</v>
      </c>
      <c r="D1977" s="77" t="s">
        <v>8313</v>
      </c>
      <c r="E1977" s="78" t="s">
        <v>6714</v>
      </c>
      <c r="F1977" s="79">
        <v>49.16</v>
      </c>
    </row>
    <row r="1978" spans="2:6">
      <c r="B1978" s="76" t="s">
        <v>11147</v>
      </c>
      <c r="C1978" s="76" t="s">
        <v>13762</v>
      </c>
      <c r="D1978" s="77" t="s">
        <v>8314</v>
      </c>
      <c r="E1978" s="78" t="s">
        <v>6714</v>
      </c>
      <c r="F1978" s="79">
        <v>41.57</v>
      </c>
    </row>
    <row r="1979" spans="2:6">
      <c r="B1979" s="76" t="s">
        <v>11148</v>
      </c>
      <c r="C1979" s="76" t="s">
        <v>13763</v>
      </c>
      <c r="D1979" s="77" t="s">
        <v>8315</v>
      </c>
      <c r="E1979" s="78" t="s">
        <v>6714</v>
      </c>
      <c r="F1979" s="79">
        <v>67.849999999999994</v>
      </c>
    </row>
    <row r="1980" spans="2:6">
      <c r="B1980" s="76" t="s">
        <v>11149</v>
      </c>
      <c r="C1980" s="76" t="s">
        <v>13764</v>
      </c>
      <c r="D1980" s="77" t="s">
        <v>8316</v>
      </c>
      <c r="E1980" s="78" t="s">
        <v>6714</v>
      </c>
      <c r="F1980" s="79">
        <v>60.48</v>
      </c>
    </row>
    <row r="1981" spans="2:6">
      <c r="B1981" s="76" t="s">
        <v>11150</v>
      </c>
      <c r="C1981" s="76" t="s">
        <v>13765</v>
      </c>
      <c r="D1981" s="77" t="s">
        <v>8317</v>
      </c>
      <c r="E1981" s="78" t="s">
        <v>6714</v>
      </c>
      <c r="F1981" s="79">
        <v>81.86</v>
      </c>
    </row>
    <row r="1982" spans="2:6">
      <c r="B1982" s="76" t="s">
        <v>11151</v>
      </c>
      <c r="C1982" s="76" t="s">
        <v>13766</v>
      </c>
      <c r="D1982" s="77" t="s">
        <v>8318</v>
      </c>
      <c r="E1982" s="78" t="s">
        <v>6714</v>
      </c>
      <c r="F1982" s="79">
        <v>68.28</v>
      </c>
    </row>
    <row r="1983" spans="2:6">
      <c r="B1983" s="76" t="s">
        <v>11152</v>
      </c>
      <c r="C1983" s="76" t="s">
        <v>13767</v>
      </c>
      <c r="D1983" s="77" t="s">
        <v>8319</v>
      </c>
      <c r="E1983" s="78" t="s">
        <v>6714</v>
      </c>
      <c r="F1983" s="79">
        <v>118.67</v>
      </c>
    </row>
    <row r="1984" spans="2:6">
      <c r="B1984" s="76" t="s">
        <v>11153</v>
      </c>
      <c r="C1984" s="76" t="s">
        <v>13768</v>
      </c>
      <c r="D1984" s="77" t="s">
        <v>8320</v>
      </c>
      <c r="E1984" s="78" t="s">
        <v>6714</v>
      </c>
      <c r="F1984" s="79">
        <v>82.97</v>
      </c>
    </row>
    <row r="1985" spans="2:6">
      <c r="B1985" s="76" t="s">
        <v>11154</v>
      </c>
      <c r="C1985" s="76" t="s">
        <v>13769</v>
      </c>
      <c r="D1985" s="77" t="s">
        <v>8321</v>
      </c>
      <c r="E1985" s="78" t="s">
        <v>6714</v>
      </c>
      <c r="F1985" s="79">
        <v>305.94</v>
      </c>
    </row>
    <row r="1986" spans="2:6">
      <c r="B1986" s="76" t="s">
        <v>11155</v>
      </c>
      <c r="C1986" s="76" t="s">
        <v>13770</v>
      </c>
      <c r="D1986" s="77" t="s">
        <v>8322</v>
      </c>
      <c r="E1986" s="78" t="s">
        <v>6714</v>
      </c>
      <c r="F1986" s="79">
        <v>145.19999999999999</v>
      </c>
    </row>
    <row r="1987" spans="2:6">
      <c r="B1987" s="76" t="s">
        <v>11156</v>
      </c>
      <c r="C1987" s="76" t="s">
        <v>13771</v>
      </c>
      <c r="D1987" s="77" t="s">
        <v>8323</v>
      </c>
      <c r="E1987" s="78" t="s">
        <v>6714</v>
      </c>
      <c r="F1987" s="79">
        <v>127.48</v>
      </c>
    </row>
    <row r="1988" spans="2:6">
      <c r="B1988" s="76" t="s">
        <v>11157</v>
      </c>
      <c r="C1988" s="76" t="s">
        <v>13772</v>
      </c>
      <c r="D1988" s="77" t="s">
        <v>8324</v>
      </c>
      <c r="E1988" s="78" t="s">
        <v>6714</v>
      </c>
      <c r="F1988" s="79">
        <v>433.83</v>
      </c>
    </row>
    <row r="1989" spans="2:6">
      <c r="B1989" s="76" t="s">
        <v>11158</v>
      </c>
      <c r="C1989" s="76" t="s">
        <v>13773</v>
      </c>
      <c r="D1989" s="77" t="s">
        <v>8325</v>
      </c>
      <c r="E1989" s="78" t="s">
        <v>6714</v>
      </c>
      <c r="F1989" s="79">
        <v>242.34</v>
      </c>
    </row>
    <row r="1990" spans="2:6">
      <c r="B1990" s="76" t="s">
        <v>11159</v>
      </c>
      <c r="C1990" s="76" t="s">
        <v>13774</v>
      </c>
      <c r="D1990" s="77" t="s">
        <v>8326</v>
      </c>
      <c r="E1990" s="78" t="s">
        <v>6714</v>
      </c>
      <c r="F1990" s="79">
        <v>54.6</v>
      </c>
    </row>
    <row r="1991" spans="2:6">
      <c r="B1991" s="76" t="s">
        <v>11160</v>
      </c>
      <c r="C1991" s="76" t="s">
        <v>13775</v>
      </c>
      <c r="D1991" s="77" t="s">
        <v>8327</v>
      </c>
      <c r="E1991" s="78" t="s">
        <v>6714</v>
      </c>
      <c r="F1991" s="79">
        <v>49.45</v>
      </c>
    </row>
    <row r="1992" spans="2:6">
      <c r="B1992" s="76" t="s">
        <v>11161</v>
      </c>
      <c r="C1992" s="76" t="s">
        <v>13776</v>
      </c>
      <c r="D1992" s="77" t="s">
        <v>8328</v>
      </c>
      <c r="E1992" s="78" t="s">
        <v>6714</v>
      </c>
      <c r="F1992" s="79">
        <v>59.13</v>
      </c>
    </row>
    <row r="1993" spans="2:6">
      <c r="B1993" s="76" t="s">
        <v>11162</v>
      </c>
      <c r="C1993" s="76" t="s">
        <v>13777</v>
      </c>
      <c r="D1993" s="77" t="s">
        <v>8329</v>
      </c>
      <c r="E1993" s="78" t="s">
        <v>6714</v>
      </c>
      <c r="F1993" s="79">
        <v>53.32</v>
      </c>
    </row>
    <row r="1994" spans="2:6">
      <c r="B1994" s="76" t="s">
        <v>11163</v>
      </c>
      <c r="C1994" s="76" t="s">
        <v>13778</v>
      </c>
      <c r="D1994" s="77" t="s">
        <v>8330</v>
      </c>
      <c r="E1994" s="78" t="s">
        <v>6714</v>
      </c>
      <c r="F1994" s="79">
        <v>67.44</v>
      </c>
    </row>
    <row r="1995" spans="2:6">
      <c r="B1995" s="71" t="s">
        <v>11164</v>
      </c>
      <c r="C1995" s="72" t="s">
        <v>13779</v>
      </c>
      <c r="D1995" s="73" t="s">
        <v>8331</v>
      </c>
      <c r="E1995" s="74" t="s">
        <v>6714</v>
      </c>
      <c r="F1995" s="79">
        <v>60.86</v>
      </c>
    </row>
    <row r="1996" spans="2:6">
      <c r="B1996" s="76" t="s">
        <v>11165</v>
      </c>
      <c r="C1996" s="76" t="s">
        <v>13780</v>
      </c>
      <c r="D1996" s="77" t="s">
        <v>8332</v>
      </c>
      <c r="E1996" s="78" t="s">
        <v>6714</v>
      </c>
      <c r="F1996" s="79">
        <v>114.44</v>
      </c>
    </row>
    <row r="1997" spans="2:6">
      <c r="B1997" s="76" t="s">
        <v>11166</v>
      </c>
      <c r="C1997" s="76" t="s">
        <v>13781</v>
      </c>
      <c r="D1997" s="77" t="s">
        <v>8333</v>
      </c>
      <c r="E1997" s="78" t="s">
        <v>6714</v>
      </c>
      <c r="F1997" s="79">
        <v>87.96</v>
      </c>
    </row>
    <row r="1998" spans="2:6">
      <c r="B1998" s="76" t="s">
        <v>11167</v>
      </c>
      <c r="C1998" s="76" t="s">
        <v>13782</v>
      </c>
      <c r="D1998" s="77" t="s">
        <v>8334</v>
      </c>
      <c r="E1998" s="78" t="s">
        <v>6714</v>
      </c>
      <c r="F1998" s="79">
        <v>113.22</v>
      </c>
    </row>
    <row r="1999" spans="2:6">
      <c r="B1999" s="76" t="s">
        <v>11168</v>
      </c>
      <c r="C1999" s="76" t="s">
        <v>13783</v>
      </c>
      <c r="D1999" s="77" t="s">
        <v>8335</v>
      </c>
      <c r="E1999" s="78" t="s">
        <v>6714</v>
      </c>
      <c r="F1999" s="79">
        <v>90.5</v>
      </c>
    </row>
    <row r="2000" spans="2:6">
      <c r="B2000" s="76" t="s">
        <v>11169</v>
      </c>
      <c r="C2000" s="76" t="s">
        <v>13784</v>
      </c>
      <c r="D2000" s="77" t="s">
        <v>8336</v>
      </c>
      <c r="E2000" s="78" t="s">
        <v>6714</v>
      </c>
      <c r="F2000" s="79">
        <v>138.01</v>
      </c>
    </row>
    <row r="2001" spans="2:6">
      <c r="B2001" s="76" t="s">
        <v>11170</v>
      </c>
      <c r="C2001" s="76" t="s">
        <v>13785</v>
      </c>
      <c r="D2001" s="77" t="s">
        <v>8337</v>
      </c>
      <c r="E2001" s="78" t="s">
        <v>6714</v>
      </c>
      <c r="F2001" s="79">
        <v>82.83</v>
      </c>
    </row>
    <row r="2002" spans="2:6">
      <c r="B2002" s="76" t="s">
        <v>11171</v>
      </c>
      <c r="C2002" s="76" t="s">
        <v>13786</v>
      </c>
      <c r="D2002" s="77" t="s">
        <v>8338</v>
      </c>
      <c r="E2002" s="78" t="s">
        <v>6714</v>
      </c>
      <c r="F2002" s="79">
        <v>55.62</v>
      </c>
    </row>
    <row r="2003" spans="2:6">
      <c r="B2003" s="76" t="s">
        <v>11172</v>
      </c>
      <c r="C2003" s="76" t="s">
        <v>13787</v>
      </c>
      <c r="D2003" s="77" t="s">
        <v>8339</v>
      </c>
      <c r="E2003" s="78" t="s">
        <v>6714</v>
      </c>
      <c r="F2003" s="79">
        <v>50.32</v>
      </c>
    </row>
    <row r="2004" spans="2:6">
      <c r="B2004" s="71" t="s">
        <v>11173</v>
      </c>
      <c r="C2004" s="72" t="s">
        <v>13788</v>
      </c>
      <c r="D2004" s="73" t="s">
        <v>8340</v>
      </c>
      <c r="E2004" s="74" t="s">
        <v>6714</v>
      </c>
      <c r="F2004" s="79">
        <v>56.9</v>
      </c>
    </row>
    <row r="2005" spans="2:6">
      <c r="B2005" s="76" t="s">
        <v>11174</v>
      </c>
      <c r="C2005" s="76" t="s">
        <v>13789</v>
      </c>
      <c r="D2005" s="77" t="s">
        <v>8341</v>
      </c>
      <c r="E2005" s="78" t="s">
        <v>6714</v>
      </c>
      <c r="F2005" s="79">
        <v>51.42</v>
      </c>
    </row>
    <row r="2006" spans="2:6" ht="27">
      <c r="B2006" s="76" t="s">
        <v>22813</v>
      </c>
      <c r="C2006" s="76" t="s">
        <v>6709</v>
      </c>
      <c r="D2006" s="77" t="s">
        <v>22814</v>
      </c>
      <c r="E2006" s="78" t="s">
        <v>6341</v>
      </c>
      <c r="F2006" s="79">
        <v>15277.64</v>
      </c>
    </row>
    <row r="2007" spans="2:6">
      <c r="B2007" s="76" t="s">
        <v>11175</v>
      </c>
      <c r="C2007" s="76" t="s">
        <v>13790</v>
      </c>
      <c r="D2007" s="77" t="s">
        <v>8342</v>
      </c>
      <c r="E2007" s="78" t="s">
        <v>6714</v>
      </c>
      <c r="F2007" s="79">
        <v>76</v>
      </c>
    </row>
    <row r="2008" spans="2:6">
      <c r="B2008" s="76" t="s">
        <v>11176</v>
      </c>
      <c r="C2008" s="76" t="s">
        <v>13791</v>
      </c>
      <c r="D2008" s="77" t="s">
        <v>8343</v>
      </c>
      <c r="E2008" s="78" t="s">
        <v>6714</v>
      </c>
      <c r="F2008" s="79">
        <v>96.38</v>
      </c>
    </row>
    <row r="2009" spans="2:6">
      <c r="B2009" s="71">
        <v>334</v>
      </c>
      <c r="C2009" s="72" t="s">
        <v>6709</v>
      </c>
      <c r="D2009" s="73" t="s">
        <v>8344</v>
      </c>
      <c r="E2009" s="74" t="s">
        <v>6723</v>
      </c>
      <c r="F2009" s="79"/>
    </row>
    <row r="2010" spans="2:6">
      <c r="B2010" s="76" t="s">
        <v>11177</v>
      </c>
      <c r="C2010" s="76" t="s">
        <v>13792</v>
      </c>
      <c r="D2010" s="77" t="s">
        <v>8345</v>
      </c>
      <c r="E2010" s="78" t="s">
        <v>6403</v>
      </c>
      <c r="F2010" s="79">
        <v>146.03</v>
      </c>
    </row>
    <row r="2011" spans="2:6">
      <c r="B2011" s="76" t="s">
        <v>11178</v>
      </c>
      <c r="C2011" s="76" t="s">
        <v>13793</v>
      </c>
      <c r="D2011" s="77" t="s">
        <v>8346</v>
      </c>
      <c r="E2011" s="78" t="s">
        <v>8347</v>
      </c>
      <c r="F2011" s="79">
        <v>515</v>
      </c>
    </row>
    <row r="2012" spans="2:6">
      <c r="B2012" s="76" t="s">
        <v>11179</v>
      </c>
      <c r="C2012" s="76" t="s">
        <v>13794</v>
      </c>
      <c r="D2012" s="77" t="s">
        <v>8348</v>
      </c>
      <c r="E2012" s="78" t="s">
        <v>6403</v>
      </c>
      <c r="F2012" s="79">
        <v>426.87</v>
      </c>
    </row>
    <row r="2013" spans="2:6" ht="27">
      <c r="B2013" s="76" t="s">
        <v>11180</v>
      </c>
      <c r="C2013" s="76" t="s">
        <v>13795</v>
      </c>
      <c r="D2013" s="77" t="s">
        <v>8349</v>
      </c>
      <c r="E2013" s="78" t="s">
        <v>6714</v>
      </c>
      <c r="F2013" s="79">
        <v>5442.64</v>
      </c>
    </row>
    <row r="2014" spans="2:6" ht="27">
      <c r="B2014" s="76" t="s">
        <v>11181</v>
      </c>
      <c r="C2014" s="76" t="s">
        <v>13796</v>
      </c>
      <c r="D2014" s="77" t="s">
        <v>8350</v>
      </c>
      <c r="E2014" s="78" t="s">
        <v>6714</v>
      </c>
      <c r="F2014" s="79">
        <v>9081.1299999999992</v>
      </c>
    </row>
    <row r="2015" spans="2:6" ht="27">
      <c r="B2015" s="76" t="s">
        <v>11182</v>
      </c>
      <c r="C2015" s="76" t="s">
        <v>13797</v>
      </c>
      <c r="D2015" s="77" t="s">
        <v>8351</v>
      </c>
      <c r="E2015" s="78" t="s">
        <v>6714</v>
      </c>
      <c r="F2015" s="79">
        <v>7595.5</v>
      </c>
    </row>
    <row r="2016" spans="2:6" ht="27">
      <c r="B2016" s="76" t="s">
        <v>11183</v>
      </c>
      <c r="C2016" s="76" t="s">
        <v>13798</v>
      </c>
      <c r="D2016" s="77" t="s">
        <v>8352</v>
      </c>
      <c r="E2016" s="78" t="s">
        <v>6714</v>
      </c>
      <c r="F2016" s="79">
        <v>9310.6299999999992</v>
      </c>
    </row>
    <row r="2017" spans="2:6" ht="27">
      <c r="B2017" s="76" t="s">
        <v>11184</v>
      </c>
      <c r="C2017" s="76" t="s">
        <v>13799</v>
      </c>
      <c r="D2017" s="77" t="s">
        <v>8353</v>
      </c>
      <c r="E2017" s="78" t="s">
        <v>6714</v>
      </c>
      <c r="F2017" s="79">
        <v>12674.76</v>
      </c>
    </row>
    <row r="2018" spans="2:6" ht="27">
      <c r="B2018" s="76" t="s">
        <v>11185</v>
      </c>
      <c r="C2018" s="76" t="s">
        <v>13800</v>
      </c>
      <c r="D2018" s="77" t="s">
        <v>8354</v>
      </c>
      <c r="E2018" s="78" t="s">
        <v>6714</v>
      </c>
      <c r="F2018" s="79">
        <v>8988.23</v>
      </c>
    </row>
    <row r="2019" spans="2:6" ht="27">
      <c r="B2019" s="76" t="s">
        <v>11186</v>
      </c>
      <c r="C2019" s="76" t="s">
        <v>13801</v>
      </c>
      <c r="D2019" s="77" t="s">
        <v>8355</v>
      </c>
      <c r="E2019" s="78" t="s">
        <v>6714</v>
      </c>
      <c r="F2019" s="79">
        <v>19083.38</v>
      </c>
    </row>
    <row r="2020" spans="2:6" ht="27">
      <c r="B2020" s="76" t="s">
        <v>11187</v>
      </c>
      <c r="C2020" s="76" t="s">
        <v>13802</v>
      </c>
      <c r="D2020" s="77" t="s">
        <v>8356</v>
      </c>
      <c r="E2020" s="78" t="s">
        <v>6714</v>
      </c>
      <c r="F2020" s="79">
        <v>6634.83</v>
      </c>
    </row>
    <row r="2021" spans="2:6" ht="27">
      <c r="B2021" s="76" t="s">
        <v>11188</v>
      </c>
      <c r="C2021" s="76" t="s">
        <v>13803</v>
      </c>
      <c r="D2021" s="77" t="s">
        <v>8357</v>
      </c>
      <c r="E2021" s="78" t="s">
        <v>6714</v>
      </c>
      <c r="F2021" s="79">
        <v>8935.0499999999993</v>
      </c>
    </row>
    <row r="2022" spans="2:6">
      <c r="B2022" s="76" t="s">
        <v>11189</v>
      </c>
      <c r="C2022" s="76" t="s">
        <v>13804</v>
      </c>
      <c r="D2022" s="77" t="s">
        <v>8358</v>
      </c>
      <c r="E2022" s="78" t="s">
        <v>6581</v>
      </c>
      <c r="F2022" s="79">
        <v>22.83</v>
      </c>
    </row>
    <row r="2023" spans="2:6">
      <c r="B2023" s="76" t="s">
        <v>11190</v>
      </c>
      <c r="C2023" s="76" t="s">
        <v>13805</v>
      </c>
      <c r="D2023" s="77" t="s">
        <v>8359</v>
      </c>
      <c r="E2023" s="78" t="s">
        <v>6581</v>
      </c>
      <c r="F2023" s="79">
        <v>36.32</v>
      </c>
    </row>
    <row r="2024" spans="2:6" ht="27">
      <c r="B2024" s="76" t="s">
        <v>11191</v>
      </c>
      <c r="C2024" s="76" t="s">
        <v>13806</v>
      </c>
      <c r="D2024" s="77" t="s">
        <v>8360</v>
      </c>
      <c r="E2024" s="78" t="s">
        <v>8347</v>
      </c>
      <c r="F2024" s="79">
        <v>734.38</v>
      </c>
    </row>
    <row r="2025" spans="2:6" ht="27">
      <c r="B2025" s="76" t="s">
        <v>11192</v>
      </c>
      <c r="C2025" s="76" t="s">
        <v>13807</v>
      </c>
      <c r="D2025" s="77" t="s">
        <v>8361</v>
      </c>
      <c r="E2025" s="78" t="s">
        <v>8347</v>
      </c>
      <c r="F2025" s="79">
        <v>814.44</v>
      </c>
    </row>
    <row r="2026" spans="2:6" ht="27">
      <c r="B2026" s="76" t="s">
        <v>11193</v>
      </c>
      <c r="C2026" s="76" t="s">
        <v>13808</v>
      </c>
      <c r="D2026" s="77" t="s">
        <v>8362</v>
      </c>
      <c r="E2026" s="78" t="s">
        <v>8347</v>
      </c>
      <c r="F2026" s="79">
        <v>763.52</v>
      </c>
    </row>
    <row r="2027" spans="2:6">
      <c r="B2027" s="76" t="s">
        <v>11194</v>
      </c>
      <c r="C2027" s="76" t="s">
        <v>13809</v>
      </c>
      <c r="D2027" s="77" t="s">
        <v>8363</v>
      </c>
      <c r="E2027" s="78" t="s">
        <v>8347</v>
      </c>
      <c r="F2027" s="79">
        <v>652.14</v>
      </c>
    </row>
    <row r="2028" spans="2:6" ht="27">
      <c r="B2028" s="76" t="s">
        <v>11195</v>
      </c>
      <c r="C2028" s="76" t="s">
        <v>13810</v>
      </c>
      <c r="D2028" s="77" t="s">
        <v>8364</v>
      </c>
      <c r="E2028" s="78" t="s">
        <v>8347</v>
      </c>
      <c r="F2028" s="79">
        <v>874.81</v>
      </c>
    </row>
    <row r="2029" spans="2:6">
      <c r="B2029" s="76" t="s">
        <v>11196</v>
      </c>
      <c r="C2029" s="76" t="s">
        <v>13811</v>
      </c>
      <c r="D2029" s="77" t="s">
        <v>8365</v>
      </c>
      <c r="E2029" s="78" t="s">
        <v>8347</v>
      </c>
      <c r="F2029" s="79">
        <v>625.23</v>
      </c>
    </row>
    <row r="2030" spans="2:6" ht="27">
      <c r="B2030" s="76" t="s">
        <v>11197</v>
      </c>
      <c r="C2030" s="76" t="s">
        <v>13812</v>
      </c>
      <c r="D2030" s="77" t="s">
        <v>8366</v>
      </c>
      <c r="E2030" s="78" t="s">
        <v>8347</v>
      </c>
      <c r="F2030" s="79">
        <v>874.81</v>
      </c>
    </row>
    <row r="2031" spans="2:6" ht="27">
      <c r="B2031" s="76" t="s">
        <v>11198</v>
      </c>
      <c r="C2031" s="76" t="s">
        <v>13813</v>
      </c>
      <c r="D2031" s="77" t="s">
        <v>8367</v>
      </c>
      <c r="E2031" s="78" t="s">
        <v>8347</v>
      </c>
      <c r="F2031" s="79">
        <v>874.81</v>
      </c>
    </row>
    <row r="2032" spans="2:6" ht="27">
      <c r="B2032" s="76" t="s">
        <v>11199</v>
      </c>
      <c r="C2032" s="76" t="s">
        <v>13814</v>
      </c>
      <c r="D2032" s="77" t="s">
        <v>8368</v>
      </c>
      <c r="E2032" s="78" t="s">
        <v>6714</v>
      </c>
      <c r="F2032" s="79">
        <v>7872.58</v>
      </c>
    </row>
    <row r="2033" spans="2:6" ht="27">
      <c r="B2033" s="76" t="s">
        <v>11200</v>
      </c>
      <c r="C2033" s="76" t="s">
        <v>13815</v>
      </c>
      <c r="D2033" s="77" t="s">
        <v>8369</v>
      </c>
      <c r="E2033" s="78" t="s">
        <v>6714</v>
      </c>
      <c r="F2033" s="79">
        <v>9504.06</v>
      </c>
    </row>
    <row r="2034" spans="2:6" ht="27">
      <c r="B2034" s="76" t="s">
        <v>11201</v>
      </c>
      <c r="C2034" s="76" t="s">
        <v>13816</v>
      </c>
      <c r="D2034" s="77" t="s">
        <v>8370</v>
      </c>
      <c r="E2034" s="78" t="s">
        <v>6714</v>
      </c>
      <c r="F2034" s="79">
        <v>7845.34</v>
      </c>
    </row>
    <row r="2035" spans="2:6" ht="27">
      <c r="B2035" s="76" t="s">
        <v>11202</v>
      </c>
      <c r="C2035" s="76" t="s">
        <v>13817</v>
      </c>
      <c r="D2035" s="77" t="s">
        <v>8371</v>
      </c>
      <c r="E2035" s="78" t="s">
        <v>6714</v>
      </c>
      <c r="F2035" s="79">
        <v>9474.81</v>
      </c>
    </row>
    <row r="2036" spans="2:6">
      <c r="B2036" s="76" t="s">
        <v>11203</v>
      </c>
      <c r="C2036" s="76" t="s">
        <v>13818</v>
      </c>
      <c r="D2036" s="77" t="s">
        <v>8372</v>
      </c>
      <c r="E2036" s="78" t="s">
        <v>6581</v>
      </c>
      <c r="F2036" s="79">
        <v>2.59</v>
      </c>
    </row>
    <row r="2037" spans="2:6" ht="54">
      <c r="B2037" s="76" t="s">
        <v>11204</v>
      </c>
      <c r="C2037" s="76" t="s">
        <v>13819</v>
      </c>
      <c r="D2037" s="77" t="s">
        <v>8373</v>
      </c>
      <c r="E2037" s="78" t="s">
        <v>6714</v>
      </c>
      <c r="F2037" s="79">
        <v>1088.6400000000001</v>
      </c>
    </row>
    <row r="2038" spans="2:6" ht="54">
      <c r="B2038" s="76" t="s">
        <v>11205</v>
      </c>
      <c r="C2038" s="76" t="s">
        <v>13820</v>
      </c>
      <c r="D2038" s="77" t="s">
        <v>8374</v>
      </c>
      <c r="E2038" s="78" t="s">
        <v>6714</v>
      </c>
      <c r="F2038" s="79">
        <v>2708.64</v>
      </c>
    </row>
    <row r="2039" spans="2:6" ht="54">
      <c r="B2039" s="76" t="s">
        <v>11206</v>
      </c>
      <c r="C2039" s="76" t="s">
        <v>13821</v>
      </c>
      <c r="D2039" s="77" t="s">
        <v>8375</v>
      </c>
      <c r="E2039" s="78" t="s">
        <v>6714</v>
      </c>
      <c r="F2039" s="79">
        <v>1616.64</v>
      </c>
    </row>
    <row r="2040" spans="2:6">
      <c r="B2040" s="76" t="s">
        <v>11207</v>
      </c>
      <c r="C2040" s="76" t="s">
        <v>13822</v>
      </c>
      <c r="D2040" s="77" t="s">
        <v>8376</v>
      </c>
      <c r="E2040" s="78" t="s">
        <v>6714</v>
      </c>
      <c r="F2040" s="79">
        <v>214.39</v>
      </c>
    </row>
    <row r="2041" spans="2:6">
      <c r="B2041" s="76" t="s">
        <v>11208</v>
      </c>
      <c r="C2041" s="76" t="s">
        <v>13823</v>
      </c>
      <c r="D2041" s="77" t="s">
        <v>8377</v>
      </c>
      <c r="E2041" s="78" t="s">
        <v>6714</v>
      </c>
      <c r="F2041" s="79">
        <v>519.85</v>
      </c>
    </row>
    <row r="2042" spans="2:6" ht="27">
      <c r="B2042" s="76" t="s">
        <v>11209</v>
      </c>
      <c r="C2042" s="76" t="s">
        <v>13824</v>
      </c>
      <c r="D2042" s="77" t="s">
        <v>8378</v>
      </c>
      <c r="E2042" s="78" t="s">
        <v>6341</v>
      </c>
      <c r="F2042" s="79">
        <v>680</v>
      </c>
    </row>
    <row r="2043" spans="2:6">
      <c r="B2043" s="76" t="s">
        <v>11210</v>
      </c>
      <c r="C2043" s="76" t="s">
        <v>13825</v>
      </c>
      <c r="D2043" s="77" t="s">
        <v>8379</v>
      </c>
      <c r="E2043" s="78" t="s">
        <v>6581</v>
      </c>
      <c r="F2043" s="79">
        <v>5.51</v>
      </c>
    </row>
    <row r="2044" spans="2:6">
      <c r="B2044" s="76" t="s">
        <v>11211</v>
      </c>
      <c r="C2044" s="76" t="s">
        <v>13826</v>
      </c>
      <c r="D2044" s="77" t="s">
        <v>8380</v>
      </c>
      <c r="E2044" s="78" t="s">
        <v>6403</v>
      </c>
      <c r="F2044" s="79">
        <v>6.67</v>
      </c>
    </row>
    <row r="2045" spans="2:6">
      <c r="B2045" s="76" t="s">
        <v>11212</v>
      </c>
      <c r="C2045" s="76" t="s">
        <v>13827</v>
      </c>
      <c r="D2045" s="77" t="s">
        <v>8381</v>
      </c>
      <c r="E2045" s="78" t="s">
        <v>6581</v>
      </c>
      <c r="F2045" s="79">
        <v>11.55</v>
      </c>
    </row>
    <row r="2046" spans="2:6">
      <c r="B2046" s="76" t="s">
        <v>11213</v>
      </c>
      <c r="C2046" s="76" t="s">
        <v>13828</v>
      </c>
      <c r="D2046" s="77" t="s">
        <v>8382</v>
      </c>
      <c r="E2046" s="78" t="s">
        <v>6403</v>
      </c>
      <c r="F2046" s="79">
        <v>91.63</v>
      </c>
    </row>
    <row r="2047" spans="2:6">
      <c r="B2047" s="76" t="s">
        <v>11214</v>
      </c>
      <c r="C2047" s="76" t="s">
        <v>13829</v>
      </c>
      <c r="D2047" s="77" t="s">
        <v>8383</v>
      </c>
      <c r="E2047" s="78" t="s">
        <v>6403</v>
      </c>
      <c r="F2047" s="79">
        <v>47.68</v>
      </c>
    </row>
    <row r="2048" spans="2:6">
      <c r="B2048" s="76" t="s">
        <v>11215</v>
      </c>
      <c r="C2048" s="76" t="s">
        <v>13830</v>
      </c>
      <c r="D2048" s="77" t="s">
        <v>8384</v>
      </c>
      <c r="E2048" s="78" t="s">
        <v>6403</v>
      </c>
      <c r="F2048" s="79">
        <v>49.57</v>
      </c>
    </row>
    <row r="2049" spans="2:6">
      <c r="B2049" s="76" t="s">
        <v>11216</v>
      </c>
      <c r="C2049" s="76" t="s">
        <v>13831</v>
      </c>
      <c r="D2049" s="77" t="s">
        <v>8385</v>
      </c>
      <c r="E2049" s="78" t="s">
        <v>6581</v>
      </c>
      <c r="F2049" s="79">
        <v>132.83000000000001</v>
      </c>
    </row>
    <row r="2050" spans="2:6">
      <c r="B2050" s="76" t="s">
        <v>11217</v>
      </c>
      <c r="C2050" s="76" t="s">
        <v>13832</v>
      </c>
      <c r="D2050" s="77" t="s">
        <v>8386</v>
      </c>
      <c r="E2050" s="78" t="s">
        <v>6581</v>
      </c>
      <c r="F2050" s="79">
        <v>158.22</v>
      </c>
    </row>
    <row r="2051" spans="2:6">
      <c r="B2051" s="76" t="s">
        <v>11218</v>
      </c>
      <c r="C2051" s="76" t="s">
        <v>13833</v>
      </c>
      <c r="D2051" s="77" t="s">
        <v>8387</v>
      </c>
      <c r="E2051" s="78" t="s">
        <v>6581</v>
      </c>
      <c r="F2051" s="79">
        <v>147.25</v>
      </c>
    </row>
    <row r="2052" spans="2:6">
      <c r="B2052" s="76">
        <v>335</v>
      </c>
      <c r="C2052" s="76" t="s">
        <v>6709</v>
      </c>
      <c r="D2052" s="77" t="s">
        <v>8388</v>
      </c>
      <c r="E2052" s="78" t="s">
        <v>6723</v>
      </c>
      <c r="F2052" s="79"/>
    </row>
    <row r="2053" spans="2:6">
      <c r="B2053" s="76" t="s">
        <v>11219</v>
      </c>
      <c r="C2053" s="76" t="s">
        <v>13834</v>
      </c>
      <c r="D2053" s="77" t="s">
        <v>8389</v>
      </c>
      <c r="E2053" s="78" t="s">
        <v>6403</v>
      </c>
      <c r="F2053" s="79">
        <v>25.71</v>
      </c>
    </row>
    <row r="2054" spans="2:6" ht="27">
      <c r="B2054" s="76" t="s">
        <v>22815</v>
      </c>
      <c r="C2054" s="76" t="s">
        <v>6709</v>
      </c>
      <c r="D2054" s="77" t="s">
        <v>22816</v>
      </c>
      <c r="E2054" s="78" t="s">
        <v>6403</v>
      </c>
      <c r="F2054" s="79">
        <v>20.34</v>
      </c>
    </row>
    <row r="2055" spans="2:6" ht="27">
      <c r="B2055" s="76" t="s">
        <v>22817</v>
      </c>
      <c r="C2055" s="76" t="s">
        <v>6709</v>
      </c>
      <c r="D2055" s="77" t="s">
        <v>22818</v>
      </c>
      <c r="E2055" s="78" t="s">
        <v>6403</v>
      </c>
      <c r="F2055" s="79">
        <v>22.13</v>
      </c>
    </row>
    <row r="2056" spans="2:6" ht="27">
      <c r="B2056" s="76" t="s">
        <v>22819</v>
      </c>
      <c r="C2056" s="76" t="s">
        <v>6709</v>
      </c>
      <c r="D2056" s="77" t="s">
        <v>22820</v>
      </c>
      <c r="E2056" s="78" t="s">
        <v>6403</v>
      </c>
      <c r="F2056" s="79">
        <v>23.92</v>
      </c>
    </row>
    <row r="2057" spans="2:6" ht="27">
      <c r="B2057" s="76" t="s">
        <v>22821</v>
      </c>
      <c r="C2057" s="76" t="s">
        <v>6709</v>
      </c>
      <c r="D2057" s="77" t="s">
        <v>22822</v>
      </c>
      <c r="E2057" s="78" t="s">
        <v>6403</v>
      </c>
      <c r="F2057" s="79">
        <v>19.64</v>
      </c>
    </row>
    <row r="2058" spans="2:6" ht="27">
      <c r="B2058" s="76" t="s">
        <v>22823</v>
      </c>
      <c r="C2058" s="76" t="s">
        <v>6709</v>
      </c>
      <c r="D2058" s="77" t="s">
        <v>22824</v>
      </c>
      <c r="E2058" s="78" t="s">
        <v>6403</v>
      </c>
      <c r="F2058" s="79">
        <v>21.2</v>
      </c>
    </row>
    <row r="2059" spans="2:6" ht="27">
      <c r="B2059" s="76" t="s">
        <v>22825</v>
      </c>
      <c r="C2059" s="76" t="s">
        <v>6709</v>
      </c>
      <c r="D2059" s="77" t="s">
        <v>22826</v>
      </c>
      <c r="E2059" s="78" t="s">
        <v>6403</v>
      </c>
      <c r="F2059" s="79">
        <v>22.76</v>
      </c>
    </row>
    <row r="2060" spans="2:6" ht="27">
      <c r="B2060" s="76" t="s">
        <v>22827</v>
      </c>
      <c r="C2060" s="76" t="s">
        <v>6709</v>
      </c>
      <c r="D2060" s="77" t="s">
        <v>22828</v>
      </c>
      <c r="E2060" s="78" t="s">
        <v>6403</v>
      </c>
      <c r="F2060" s="79">
        <v>24.31</v>
      </c>
    </row>
    <row r="2061" spans="2:6">
      <c r="B2061" s="76" t="s">
        <v>11220</v>
      </c>
      <c r="C2061" s="76" t="s">
        <v>13835</v>
      </c>
      <c r="D2061" s="77" t="s">
        <v>8390</v>
      </c>
      <c r="E2061" s="78" t="s">
        <v>6403</v>
      </c>
      <c r="F2061" s="79">
        <v>8.74</v>
      </c>
    </row>
    <row r="2062" spans="2:6">
      <c r="B2062" s="76" t="s">
        <v>11221</v>
      </c>
      <c r="C2062" s="76" t="s">
        <v>13836</v>
      </c>
      <c r="D2062" s="77" t="s">
        <v>8391</v>
      </c>
      <c r="E2062" s="78" t="s">
        <v>6403</v>
      </c>
      <c r="F2062" s="79">
        <v>27.89</v>
      </c>
    </row>
    <row r="2063" spans="2:6">
      <c r="B2063" s="76" t="s">
        <v>11222</v>
      </c>
      <c r="C2063" s="76" t="s">
        <v>13837</v>
      </c>
      <c r="D2063" s="77" t="s">
        <v>8392</v>
      </c>
      <c r="E2063" s="78" t="s">
        <v>6403</v>
      </c>
      <c r="F2063" s="79">
        <v>57.86</v>
      </c>
    </row>
    <row r="2064" spans="2:6">
      <c r="B2064" s="76" t="s">
        <v>11223</v>
      </c>
      <c r="C2064" s="76" t="s">
        <v>13838</v>
      </c>
      <c r="D2064" s="77" t="s">
        <v>8393</v>
      </c>
      <c r="E2064" s="78" t="s">
        <v>6403</v>
      </c>
      <c r="F2064" s="79">
        <v>57.86</v>
      </c>
    </row>
    <row r="2065" spans="2:6">
      <c r="B2065" s="76" t="s">
        <v>11224</v>
      </c>
      <c r="C2065" s="76" t="s">
        <v>13839</v>
      </c>
      <c r="D2065" s="77" t="s">
        <v>8394</v>
      </c>
      <c r="E2065" s="78" t="s">
        <v>6581</v>
      </c>
      <c r="F2065" s="79">
        <v>8.41</v>
      </c>
    </row>
    <row r="2066" spans="2:6">
      <c r="B2066" s="76" t="s">
        <v>11225</v>
      </c>
      <c r="C2066" s="76" t="s">
        <v>13840</v>
      </c>
      <c r="D2066" s="77" t="s">
        <v>8395</v>
      </c>
      <c r="E2066" s="78" t="s">
        <v>6403</v>
      </c>
      <c r="F2066" s="79">
        <v>21.04</v>
      </c>
    </row>
    <row r="2067" spans="2:6">
      <c r="B2067" s="76" t="s">
        <v>11226</v>
      </c>
      <c r="C2067" s="76" t="s">
        <v>13841</v>
      </c>
      <c r="D2067" s="77" t="s">
        <v>8396</v>
      </c>
      <c r="E2067" s="78" t="s">
        <v>6403</v>
      </c>
      <c r="F2067" s="79">
        <v>17.57</v>
      </c>
    </row>
    <row r="2068" spans="2:6">
      <c r="B2068" s="76" t="s">
        <v>11227</v>
      </c>
      <c r="C2068" s="76" t="s">
        <v>13842</v>
      </c>
      <c r="D2068" s="77" t="s">
        <v>8397</v>
      </c>
      <c r="E2068" s="78" t="s">
        <v>6403</v>
      </c>
      <c r="F2068" s="79">
        <v>17.12</v>
      </c>
    </row>
    <row r="2069" spans="2:6">
      <c r="B2069" s="76" t="s">
        <v>11228</v>
      </c>
      <c r="C2069" s="76" t="s">
        <v>13843</v>
      </c>
      <c r="D2069" s="77" t="s">
        <v>8398</v>
      </c>
      <c r="E2069" s="78" t="s">
        <v>6403</v>
      </c>
      <c r="F2069" s="79">
        <v>15.35</v>
      </c>
    </row>
    <row r="2070" spans="2:6" ht="27">
      <c r="B2070" s="76" t="s">
        <v>22829</v>
      </c>
      <c r="C2070" s="76" t="s">
        <v>6709</v>
      </c>
      <c r="D2070" s="77" t="s">
        <v>22830</v>
      </c>
      <c r="E2070" s="78" t="s">
        <v>6403</v>
      </c>
      <c r="F2070" s="79">
        <v>17.14</v>
      </c>
    </row>
    <row r="2071" spans="2:6" ht="27">
      <c r="B2071" s="76" t="s">
        <v>22831</v>
      </c>
      <c r="C2071" s="76" t="s">
        <v>6709</v>
      </c>
      <c r="D2071" s="77" t="s">
        <v>22832</v>
      </c>
      <c r="E2071" s="78" t="s">
        <v>6403</v>
      </c>
      <c r="F2071" s="79">
        <v>18.93</v>
      </c>
    </row>
    <row r="2072" spans="2:6" ht="27">
      <c r="B2072" s="76" t="s">
        <v>22833</v>
      </c>
      <c r="C2072" s="76" t="s">
        <v>6709</v>
      </c>
      <c r="D2072" s="77" t="s">
        <v>22834</v>
      </c>
      <c r="E2072" s="78" t="s">
        <v>6403</v>
      </c>
      <c r="F2072" s="79">
        <v>20.72</v>
      </c>
    </row>
    <row r="2073" spans="2:6" ht="27">
      <c r="B2073" s="76" t="s">
        <v>22835</v>
      </c>
      <c r="C2073" s="76" t="s">
        <v>6709</v>
      </c>
      <c r="D2073" s="77" t="s">
        <v>22836</v>
      </c>
      <c r="E2073" s="78" t="s">
        <v>6403</v>
      </c>
      <c r="F2073" s="79">
        <v>14.65</v>
      </c>
    </row>
    <row r="2074" spans="2:6" ht="27">
      <c r="B2074" s="76" t="s">
        <v>22837</v>
      </c>
      <c r="C2074" s="76" t="s">
        <v>6709</v>
      </c>
      <c r="D2074" s="77" t="s">
        <v>22838</v>
      </c>
      <c r="E2074" s="78" t="s">
        <v>6403</v>
      </c>
      <c r="F2074" s="79">
        <v>16.21</v>
      </c>
    </row>
    <row r="2075" spans="2:6" ht="27">
      <c r="B2075" s="76" t="s">
        <v>22839</v>
      </c>
      <c r="C2075" s="76" t="s">
        <v>6709</v>
      </c>
      <c r="D2075" s="77" t="s">
        <v>22840</v>
      </c>
      <c r="E2075" s="78" t="s">
        <v>6403</v>
      </c>
      <c r="F2075" s="79">
        <v>17.77</v>
      </c>
    </row>
    <row r="2076" spans="2:6" ht="27">
      <c r="B2076" s="76" t="s">
        <v>22841</v>
      </c>
      <c r="C2076" s="76" t="s">
        <v>6709</v>
      </c>
      <c r="D2076" s="77" t="s">
        <v>22842</v>
      </c>
      <c r="E2076" s="78" t="s">
        <v>6403</v>
      </c>
      <c r="F2076" s="79">
        <v>19.32</v>
      </c>
    </row>
    <row r="2077" spans="2:6">
      <c r="B2077" s="76">
        <v>336</v>
      </c>
      <c r="C2077" s="76" t="s">
        <v>6709</v>
      </c>
      <c r="D2077" s="77" t="s">
        <v>8399</v>
      </c>
      <c r="E2077" s="78" t="s">
        <v>6723</v>
      </c>
      <c r="F2077" s="79"/>
    </row>
    <row r="2078" spans="2:6" ht="40.5">
      <c r="B2078" s="76" t="s">
        <v>11229</v>
      </c>
      <c r="C2078" s="76" t="s">
        <v>13844</v>
      </c>
      <c r="D2078" s="77" t="s">
        <v>8400</v>
      </c>
      <c r="E2078" s="78" t="s">
        <v>6714</v>
      </c>
      <c r="F2078" s="79">
        <v>226.72</v>
      </c>
    </row>
    <row r="2079" spans="2:6" ht="40.5">
      <c r="B2079" s="76" t="s">
        <v>11230</v>
      </c>
      <c r="C2079" s="76" t="s">
        <v>13845</v>
      </c>
      <c r="D2079" s="77" t="s">
        <v>8401</v>
      </c>
      <c r="E2079" s="78" t="s">
        <v>6714</v>
      </c>
      <c r="F2079" s="79">
        <v>194.4</v>
      </c>
    </row>
    <row r="2080" spans="2:6" ht="40.5">
      <c r="B2080" s="76" t="s">
        <v>11231</v>
      </c>
      <c r="C2080" s="76" t="s">
        <v>13846</v>
      </c>
      <c r="D2080" s="77" t="s">
        <v>8402</v>
      </c>
      <c r="E2080" s="78" t="s">
        <v>6714</v>
      </c>
      <c r="F2080" s="79">
        <v>298.73</v>
      </c>
    </row>
    <row r="2081" spans="2:6">
      <c r="B2081" s="76" t="s">
        <v>11232</v>
      </c>
      <c r="C2081" s="76" t="s">
        <v>13847</v>
      </c>
      <c r="D2081" s="77" t="s">
        <v>8403</v>
      </c>
      <c r="E2081" s="78" t="s">
        <v>6341</v>
      </c>
      <c r="F2081" s="79">
        <v>109.08</v>
      </c>
    </row>
    <row r="2082" spans="2:6" ht="27">
      <c r="B2082" s="76" t="s">
        <v>11233</v>
      </c>
      <c r="C2082" s="76" t="s">
        <v>13848</v>
      </c>
      <c r="D2082" s="77" t="s">
        <v>8404</v>
      </c>
      <c r="E2082" s="78" t="s">
        <v>6714</v>
      </c>
      <c r="F2082" s="79">
        <v>49.78</v>
      </c>
    </row>
    <row r="2083" spans="2:6" ht="27">
      <c r="B2083" s="76" t="s">
        <v>11234</v>
      </c>
      <c r="C2083" s="76" t="s">
        <v>13849</v>
      </c>
      <c r="D2083" s="77" t="s">
        <v>8405</v>
      </c>
      <c r="E2083" s="78" t="s">
        <v>6714</v>
      </c>
      <c r="F2083" s="79">
        <v>59.12</v>
      </c>
    </row>
    <row r="2084" spans="2:6">
      <c r="B2084" s="76" t="s">
        <v>11235</v>
      </c>
      <c r="C2084" s="76" t="s">
        <v>13850</v>
      </c>
      <c r="D2084" s="77" t="s">
        <v>8406</v>
      </c>
      <c r="E2084" s="78" t="s">
        <v>6714</v>
      </c>
      <c r="F2084" s="79">
        <v>47.6</v>
      </c>
    </row>
    <row r="2085" spans="2:6">
      <c r="B2085" s="76" t="s">
        <v>11236</v>
      </c>
      <c r="C2085" s="76" t="s">
        <v>13851</v>
      </c>
      <c r="D2085" s="77" t="s">
        <v>8407</v>
      </c>
      <c r="E2085" s="78" t="s">
        <v>6714</v>
      </c>
      <c r="F2085" s="79">
        <v>5.96</v>
      </c>
    </row>
    <row r="2086" spans="2:6">
      <c r="B2086" s="76" t="s">
        <v>11237</v>
      </c>
      <c r="C2086" s="76" t="s">
        <v>13852</v>
      </c>
      <c r="D2086" s="77" t="s">
        <v>8408</v>
      </c>
      <c r="E2086" s="78" t="s">
        <v>6714</v>
      </c>
      <c r="F2086" s="79">
        <v>15.01</v>
      </c>
    </row>
    <row r="2087" spans="2:6" ht="27">
      <c r="B2087" s="76" t="s">
        <v>11238</v>
      </c>
      <c r="C2087" s="76" t="s">
        <v>13853</v>
      </c>
      <c r="D2087" s="77" t="s">
        <v>8409</v>
      </c>
      <c r="E2087" s="78" t="s">
        <v>6714</v>
      </c>
      <c r="F2087" s="79">
        <v>320.18</v>
      </c>
    </row>
    <row r="2088" spans="2:6" ht="27">
      <c r="B2088" s="76" t="s">
        <v>11239</v>
      </c>
      <c r="C2088" s="76" t="s">
        <v>13854</v>
      </c>
      <c r="D2088" s="77" t="s">
        <v>8410</v>
      </c>
      <c r="E2088" s="78" t="s">
        <v>6714</v>
      </c>
      <c r="F2088" s="79">
        <v>1027.5999999999999</v>
      </c>
    </row>
    <row r="2089" spans="2:6">
      <c r="B2089" s="76" t="s">
        <v>11240</v>
      </c>
      <c r="C2089" s="76" t="s">
        <v>13855</v>
      </c>
      <c r="D2089" s="77" t="s">
        <v>8411</v>
      </c>
      <c r="E2089" s="78" t="s">
        <v>6714</v>
      </c>
      <c r="F2089" s="79">
        <v>87.02</v>
      </c>
    </row>
    <row r="2090" spans="2:6">
      <c r="B2090" s="76" t="s">
        <v>11241</v>
      </c>
      <c r="C2090" s="76" t="s">
        <v>13856</v>
      </c>
      <c r="D2090" s="77" t="s">
        <v>8412</v>
      </c>
      <c r="E2090" s="78" t="s">
        <v>6714</v>
      </c>
      <c r="F2090" s="79">
        <v>408.87</v>
      </c>
    </row>
    <row r="2091" spans="2:6">
      <c r="B2091" s="76" t="s">
        <v>11242</v>
      </c>
      <c r="C2091" s="76" t="s">
        <v>13857</v>
      </c>
      <c r="D2091" s="77" t="s">
        <v>8413</v>
      </c>
      <c r="E2091" s="78" t="s">
        <v>6714</v>
      </c>
      <c r="F2091" s="79">
        <v>141.33000000000001</v>
      </c>
    </row>
    <row r="2092" spans="2:6">
      <c r="B2092" s="76" t="s">
        <v>11243</v>
      </c>
      <c r="C2092" s="76" t="s">
        <v>13858</v>
      </c>
      <c r="D2092" s="77" t="s">
        <v>8414</v>
      </c>
      <c r="E2092" s="78" t="s">
        <v>6714</v>
      </c>
      <c r="F2092" s="79">
        <v>152.72</v>
      </c>
    </row>
    <row r="2093" spans="2:6">
      <c r="B2093" s="76" t="s">
        <v>11244</v>
      </c>
      <c r="C2093" s="76" t="s">
        <v>13859</v>
      </c>
      <c r="D2093" s="77" t="s">
        <v>8415</v>
      </c>
      <c r="E2093" s="78" t="s">
        <v>6714</v>
      </c>
      <c r="F2093" s="79">
        <v>157.07</v>
      </c>
    </row>
    <row r="2094" spans="2:6">
      <c r="B2094" s="76" t="s">
        <v>11245</v>
      </c>
      <c r="C2094" s="76" t="s">
        <v>13860</v>
      </c>
      <c r="D2094" s="77" t="s">
        <v>8416</v>
      </c>
      <c r="E2094" s="78" t="s">
        <v>6714</v>
      </c>
      <c r="F2094" s="79">
        <v>574.74</v>
      </c>
    </row>
    <row r="2095" spans="2:6">
      <c r="B2095" s="71" t="s">
        <v>11246</v>
      </c>
      <c r="C2095" s="72" t="s">
        <v>13861</v>
      </c>
      <c r="D2095" s="73" t="s">
        <v>8417</v>
      </c>
      <c r="E2095" s="74" t="s">
        <v>6714</v>
      </c>
      <c r="F2095" s="79">
        <v>67.88</v>
      </c>
    </row>
    <row r="2096" spans="2:6">
      <c r="B2096" s="76" t="s">
        <v>11247</v>
      </c>
      <c r="C2096" s="76" t="s">
        <v>13862</v>
      </c>
      <c r="D2096" s="77" t="s">
        <v>8418</v>
      </c>
      <c r="E2096" s="78" t="s">
        <v>6714</v>
      </c>
      <c r="F2096" s="79">
        <v>242.03</v>
      </c>
    </row>
    <row r="2097" spans="2:6">
      <c r="B2097" s="76" t="s">
        <v>11248</v>
      </c>
      <c r="C2097" s="76" t="s">
        <v>13863</v>
      </c>
      <c r="D2097" s="77" t="s">
        <v>8419</v>
      </c>
      <c r="E2097" s="78" t="s">
        <v>6714</v>
      </c>
      <c r="F2097" s="79">
        <v>59.98</v>
      </c>
    </row>
    <row r="2098" spans="2:6">
      <c r="B2098" s="76" t="s">
        <v>11249</v>
      </c>
      <c r="C2098" s="76" t="s">
        <v>13864</v>
      </c>
      <c r="D2098" s="77" t="s">
        <v>8420</v>
      </c>
      <c r="E2098" s="78" t="s">
        <v>6714</v>
      </c>
      <c r="F2098" s="79">
        <v>28.86</v>
      </c>
    </row>
    <row r="2099" spans="2:6">
      <c r="B2099" s="76" t="s">
        <v>11250</v>
      </c>
      <c r="C2099" s="76" t="s">
        <v>13865</v>
      </c>
      <c r="D2099" s="77" t="s">
        <v>8421</v>
      </c>
      <c r="E2099" s="78" t="s">
        <v>6714</v>
      </c>
      <c r="F2099" s="79">
        <v>15.91</v>
      </c>
    </row>
    <row r="2100" spans="2:6">
      <c r="B2100" s="76" t="s">
        <v>11251</v>
      </c>
      <c r="C2100" s="76" t="s">
        <v>13866</v>
      </c>
      <c r="D2100" s="77" t="s">
        <v>8422</v>
      </c>
      <c r="E2100" s="78" t="s">
        <v>6714</v>
      </c>
      <c r="F2100" s="79">
        <v>15.91</v>
      </c>
    </row>
    <row r="2101" spans="2:6">
      <c r="B2101" s="76" t="s">
        <v>11252</v>
      </c>
      <c r="C2101" s="76" t="s">
        <v>13867</v>
      </c>
      <c r="D2101" s="77" t="s">
        <v>8423</v>
      </c>
      <c r="E2101" s="78" t="s">
        <v>6714</v>
      </c>
      <c r="F2101" s="79">
        <v>15.76</v>
      </c>
    </row>
    <row r="2102" spans="2:6">
      <c r="B2102" s="76" t="s">
        <v>11253</v>
      </c>
      <c r="C2102" s="76" t="s">
        <v>13868</v>
      </c>
      <c r="D2102" s="77" t="s">
        <v>8424</v>
      </c>
      <c r="E2102" s="78" t="s">
        <v>6714</v>
      </c>
      <c r="F2102" s="79">
        <v>16.420000000000002</v>
      </c>
    </row>
    <row r="2103" spans="2:6">
      <c r="B2103" s="76" t="s">
        <v>11254</v>
      </c>
      <c r="C2103" s="76" t="s">
        <v>13869</v>
      </c>
      <c r="D2103" s="77" t="s">
        <v>8425</v>
      </c>
      <c r="E2103" s="78" t="s">
        <v>6714</v>
      </c>
      <c r="F2103" s="79">
        <v>16.420000000000002</v>
      </c>
    </row>
    <row r="2104" spans="2:6">
      <c r="B2104" s="76" t="s">
        <v>11255</v>
      </c>
      <c r="C2104" s="76" t="s">
        <v>13870</v>
      </c>
      <c r="D2104" s="77" t="s">
        <v>8426</v>
      </c>
      <c r="E2104" s="78" t="s">
        <v>6714</v>
      </c>
      <c r="F2104" s="79">
        <v>16.420000000000002</v>
      </c>
    </row>
    <row r="2105" spans="2:6">
      <c r="B2105" s="76" t="s">
        <v>11256</v>
      </c>
      <c r="C2105" s="76" t="s">
        <v>13871</v>
      </c>
      <c r="D2105" s="77" t="s">
        <v>8427</v>
      </c>
      <c r="E2105" s="78" t="s">
        <v>6714</v>
      </c>
      <c r="F2105" s="79">
        <v>16.420000000000002</v>
      </c>
    </row>
    <row r="2106" spans="2:6">
      <c r="B2106" s="76" t="s">
        <v>11257</v>
      </c>
      <c r="C2106" s="76" t="s">
        <v>13872</v>
      </c>
      <c r="D2106" s="77" t="s">
        <v>8428</v>
      </c>
      <c r="E2106" s="78" t="s">
        <v>6714</v>
      </c>
      <c r="F2106" s="79">
        <v>16.420000000000002</v>
      </c>
    </row>
    <row r="2107" spans="2:6">
      <c r="B2107" s="76" t="s">
        <v>11258</v>
      </c>
      <c r="C2107" s="76" t="s">
        <v>13873</v>
      </c>
      <c r="D2107" s="77" t="s">
        <v>8429</v>
      </c>
      <c r="E2107" s="78" t="s">
        <v>6714</v>
      </c>
      <c r="F2107" s="79">
        <v>880.67</v>
      </c>
    </row>
    <row r="2108" spans="2:6" ht="40.5">
      <c r="B2108" s="76" t="s">
        <v>11259</v>
      </c>
      <c r="C2108" s="76" t="s">
        <v>13874</v>
      </c>
      <c r="D2108" s="77" t="s">
        <v>8430</v>
      </c>
      <c r="E2108" s="78" t="s">
        <v>6714</v>
      </c>
      <c r="F2108" s="79">
        <v>421.03</v>
      </c>
    </row>
    <row r="2109" spans="2:6">
      <c r="B2109" s="76" t="s">
        <v>11260</v>
      </c>
      <c r="C2109" s="76" t="s">
        <v>13875</v>
      </c>
      <c r="D2109" s="77" t="s">
        <v>8431</v>
      </c>
      <c r="E2109" s="78" t="s">
        <v>6714</v>
      </c>
      <c r="F2109" s="79">
        <v>151.22999999999999</v>
      </c>
    </row>
    <row r="2110" spans="2:6">
      <c r="B2110" s="76" t="s">
        <v>11261</v>
      </c>
      <c r="C2110" s="76" t="s">
        <v>13876</v>
      </c>
      <c r="D2110" s="77" t="s">
        <v>8432</v>
      </c>
      <c r="E2110" s="78" t="s">
        <v>6714</v>
      </c>
      <c r="F2110" s="79">
        <v>232.5</v>
      </c>
    </row>
    <row r="2111" spans="2:6">
      <c r="B2111" s="76" t="s">
        <v>11262</v>
      </c>
      <c r="C2111" s="76" t="s">
        <v>13877</v>
      </c>
      <c r="D2111" s="77" t="s">
        <v>8433</v>
      </c>
      <c r="E2111" s="78" t="s">
        <v>6714</v>
      </c>
      <c r="F2111" s="79">
        <v>130.02000000000001</v>
      </c>
    </row>
    <row r="2112" spans="2:6">
      <c r="B2112" s="76" t="s">
        <v>11263</v>
      </c>
      <c r="C2112" s="76" t="s">
        <v>13878</v>
      </c>
      <c r="D2112" s="77" t="s">
        <v>8434</v>
      </c>
      <c r="E2112" s="78" t="s">
        <v>6714</v>
      </c>
      <c r="F2112" s="79">
        <v>515.47</v>
      </c>
    </row>
    <row r="2113" spans="2:6">
      <c r="B2113" s="76" t="s">
        <v>11264</v>
      </c>
      <c r="C2113" s="76" t="s">
        <v>13879</v>
      </c>
      <c r="D2113" s="77" t="s">
        <v>8435</v>
      </c>
      <c r="E2113" s="78" t="s">
        <v>6714</v>
      </c>
      <c r="F2113" s="79">
        <v>53.48</v>
      </c>
    </row>
    <row r="2114" spans="2:6">
      <c r="B2114" s="76" t="s">
        <v>11265</v>
      </c>
      <c r="C2114" s="76" t="s">
        <v>13880</v>
      </c>
      <c r="D2114" s="77" t="s">
        <v>8436</v>
      </c>
      <c r="E2114" s="78" t="s">
        <v>6714</v>
      </c>
      <c r="F2114" s="79">
        <v>106.03</v>
      </c>
    </row>
    <row r="2115" spans="2:6">
      <c r="B2115" s="76" t="s">
        <v>11266</v>
      </c>
      <c r="C2115" s="76" t="s">
        <v>13881</v>
      </c>
      <c r="D2115" s="77" t="s">
        <v>8437</v>
      </c>
      <c r="E2115" s="78" t="s">
        <v>6714</v>
      </c>
      <c r="F2115" s="79">
        <v>90.57</v>
      </c>
    </row>
    <row r="2116" spans="2:6">
      <c r="B2116" s="76" t="s">
        <v>11267</v>
      </c>
      <c r="C2116" s="76" t="s">
        <v>13882</v>
      </c>
      <c r="D2116" s="77" t="s">
        <v>8438</v>
      </c>
      <c r="E2116" s="78" t="s">
        <v>6714</v>
      </c>
      <c r="F2116" s="79">
        <v>92.6</v>
      </c>
    </row>
    <row r="2117" spans="2:6">
      <c r="B2117" s="76" t="s">
        <v>11268</v>
      </c>
      <c r="C2117" s="76" t="s">
        <v>13883</v>
      </c>
      <c r="D2117" s="77" t="s">
        <v>8439</v>
      </c>
      <c r="E2117" s="78" t="s">
        <v>6714</v>
      </c>
      <c r="F2117" s="79">
        <v>88.73</v>
      </c>
    </row>
    <row r="2118" spans="2:6">
      <c r="B2118" s="76" t="s">
        <v>11269</v>
      </c>
      <c r="C2118" s="76" t="s">
        <v>13884</v>
      </c>
      <c r="D2118" s="77" t="s">
        <v>8440</v>
      </c>
      <c r="E2118" s="78" t="s">
        <v>6714</v>
      </c>
      <c r="F2118" s="79">
        <v>92.01</v>
      </c>
    </row>
    <row r="2119" spans="2:6">
      <c r="B2119" s="76" t="s">
        <v>11270</v>
      </c>
      <c r="C2119" s="76" t="s">
        <v>13885</v>
      </c>
      <c r="D2119" s="77" t="s">
        <v>8441</v>
      </c>
      <c r="E2119" s="78" t="s">
        <v>6714</v>
      </c>
      <c r="F2119" s="79">
        <v>106.03</v>
      </c>
    </row>
    <row r="2120" spans="2:6">
      <c r="B2120" s="76" t="s">
        <v>11271</v>
      </c>
      <c r="C2120" s="76" t="s">
        <v>13886</v>
      </c>
      <c r="D2120" s="77" t="s">
        <v>8442</v>
      </c>
      <c r="E2120" s="78" t="s">
        <v>6714</v>
      </c>
      <c r="F2120" s="79">
        <v>62.39</v>
      </c>
    </row>
    <row r="2121" spans="2:6">
      <c r="B2121" s="76" t="s">
        <v>11272</v>
      </c>
      <c r="C2121" s="76" t="s">
        <v>13887</v>
      </c>
      <c r="D2121" s="77" t="s">
        <v>8443</v>
      </c>
      <c r="E2121" s="78" t="s">
        <v>6714</v>
      </c>
      <c r="F2121" s="79">
        <v>237.14</v>
      </c>
    </row>
    <row r="2122" spans="2:6">
      <c r="B2122" s="76">
        <v>337</v>
      </c>
      <c r="C2122" s="76" t="s">
        <v>6709</v>
      </c>
      <c r="D2122" s="77" t="s">
        <v>8444</v>
      </c>
      <c r="E2122" s="78" t="s">
        <v>6723</v>
      </c>
      <c r="F2122" s="79"/>
    </row>
    <row r="2123" spans="2:6">
      <c r="B2123" s="76" t="s">
        <v>11273</v>
      </c>
      <c r="C2123" s="76" t="s">
        <v>13888</v>
      </c>
      <c r="D2123" s="77" t="s">
        <v>8445</v>
      </c>
      <c r="E2123" s="78" t="s">
        <v>6714</v>
      </c>
      <c r="F2123" s="79">
        <v>125.04</v>
      </c>
    </row>
    <row r="2124" spans="2:6">
      <c r="B2124" s="76" t="s">
        <v>11274</v>
      </c>
      <c r="C2124" s="76" t="s">
        <v>13889</v>
      </c>
      <c r="D2124" s="77" t="s">
        <v>8446</v>
      </c>
      <c r="E2124" s="78" t="s">
        <v>6714</v>
      </c>
      <c r="F2124" s="79">
        <v>82.34</v>
      </c>
    </row>
    <row r="2125" spans="2:6" ht="27">
      <c r="B2125" s="76" t="s">
        <v>11275</v>
      </c>
      <c r="C2125" s="76" t="s">
        <v>13890</v>
      </c>
      <c r="D2125" s="77" t="s">
        <v>8447</v>
      </c>
      <c r="E2125" s="78" t="s">
        <v>6714</v>
      </c>
      <c r="F2125" s="79">
        <v>65.790000000000006</v>
      </c>
    </row>
    <row r="2126" spans="2:6" ht="27">
      <c r="B2126" s="76" t="s">
        <v>11276</v>
      </c>
      <c r="C2126" s="76" t="s">
        <v>13891</v>
      </c>
      <c r="D2126" s="77" t="s">
        <v>8448</v>
      </c>
      <c r="E2126" s="78" t="s">
        <v>6714</v>
      </c>
      <c r="F2126" s="79">
        <v>47.62</v>
      </c>
    </row>
    <row r="2127" spans="2:6" ht="27">
      <c r="B2127" s="76" t="s">
        <v>11277</v>
      </c>
      <c r="C2127" s="76" t="s">
        <v>13892</v>
      </c>
      <c r="D2127" s="77" t="s">
        <v>8449</v>
      </c>
      <c r="E2127" s="78" t="s">
        <v>6714</v>
      </c>
      <c r="F2127" s="79">
        <v>65.38</v>
      </c>
    </row>
    <row r="2128" spans="2:6">
      <c r="B2128" s="76" t="s">
        <v>11278</v>
      </c>
      <c r="C2128" s="76" t="s">
        <v>13893</v>
      </c>
      <c r="D2128" s="77" t="s">
        <v>8450</v>
      </c>
      <c r="E2128" s="78" t="s">
        <v>6714</v>
      </c>
      <c r="F2128" s="79">
        <v>310.13</v>
      </c>
    </row>
    <row r="2129" spans="2:6">
      <c r="B2129" s="76" t="s">
        <v>11279</v>
      </c>
      <c r="C2129" s="76" t="s">
        <v>13894</v>
      </c>
      <c r="D2129" s="77" t="s">
        <v>8451</v>
      </c>
      <c r="E2129" s="78" t="s">
        <v>6714</v>
      </c>
      <c r="F2129" s="79">
        <v>193.17</v>
      </c>
    </row>
    <row r="2130" spans="2:6" ht="27">
      <c r="B2130" s="76" t="s">
        <v>11280</v>
      </c>
      <c r="C2130" s="76" t="s">
        <v>13895</v>
      </c>
      <c r="D2130" s="77" t="s">
        <v>8452</v>
      </c>
      <c r="E2130" s="78" t="s">
        <v>6714</v>
      </c>
      <c r="F2130" s="79">
        <v>161.51</v>
      </c>
    </row>
    <row r="2131" spans="2:6">
      <c r="B2131" s="71" t="s">
        <v>11281</v>
      </c>
      <c r="C2131" s="72" t="s">
        <v>13896</v>
      </c>
      <c r="D2131" s="73" t="s">
        <v>8453</v>
      </c>
      <c r="E2131" s="74" t="s">
        <v>6714</v>
      </c>
      <c r="F2131" s="79">
        <v>226.75</v>
      </c>
    </row>
    <row r="2132" spans="2:6" ht="27">
      <c r="B2132" s="76" t="s">
        <v>11282</v>
      </c>
      <c r="C2132" s="76" t="s">
        <v>13897</v>
      </c>
      <c r="D2132" s="81" t="s">
        <v>8454</v>
      </c>
      <c r="E2132" s="78" t="s">
        <v>6714</v>
      </c>
      <c r="F2132" s="79">
        <v>149.79</v>
      </c>
    </row>
    <row r="2133" spans="2:6" ht="27">
      <c r="B2133" s="76" t="s">
        <v>11283</v>
      </c>
      <c r="C2133" s="76" t="s">
        <v>13898</v>
      </c>
      <c r="D2133" s="81" t="s">
        <v>8455</v>
      </c>
      <c r="E2133" s="78" t="s">
        <v>6714</v>
      </c>
      <c r="F2133" s="79">
        <v>149.41</v>
      </c>
    </row>
    <row r="2134" spans="2:6" ht="27">
      <c r="B2134" s="76" t="s">
        <v>11284</v>
      </c>
      <c r="C2134" s="76" t="s">
        <v>13899</v>
      </c>
      <c r="D2134" s="81" t="s">
        <v>8456</v>
      </c>
      <c r="E2134" s="78" t="s">
        <v>6714</v>
      </c>
      <c r="F2134" s="79">
        <v>126.05</v>
      </c>
    </row>
    <row r="2135" spans="2:6">
      <c r="B2135" s="71">
        <v>338</v>
      </c>
      <c r="C2135" s="72" t="s">
        <v>6709</v>
      </c>
      <c r="D2135" s="73" t="s">
        <v>8457</v>
      </c>
      <c r="E2135" s="74" t="s">
        <v>6723</v>
      </c>
      <c r="F2135" s="79"/>
    </row>
    <row r="2136" spans="2:6" ht="27">
      <c r="B2136" s="76" t="s">
        <v>11285</v>
      </c>
      <c r="C2136" s="76" t="s">
        <v>6709</v>
      </c>
      <c r="D2136" s="81" t="s">
        <v>8458</v>
      </c>
      <c r="E2136" s="78" t="s">
        <v>6581</v>
      </c>
      <c r="F2136" s="79">
        <v>69.44</v>
      </c>
    </row>
    <row r="2137" spans="2:6" ht="27">
      <c r="B2137" s="76" t="s">
        <v>11286</v>
      </c>
      <c r="C2137" s="76" t="s">
        <v>6709</v>
      </c>
      <c r="D2137" s="81" t="s">
        <v>8459</v>
      </c>
      <c r="E2137" s="78" t="s">
        <v>6581</v>
      </c>
      <c r="F2137" s="79">
        <v>60.82</v>
      </c>
    </row>
    <row r="2138" spans="2:6" ht="27">
      <c r="B2138" s="76" t="s">
        <v>11287</v>
      </c>
      <c r="C2138" s="76" t="s">
        <v>6709</v>
      </c>
      <c r="D2138" s="81" t="s">
        <v>8460</v>
      </c>
      <c r="E2138" s="78" t="s">
        <v>6581</v>
      </c>
      <c r="F2138" s="79">
        <v>56.55</v>
      </c>
    </row>
    <row r="2139" spans="2:6" ht="25.5">
      <c r="B2139" s="71" t="s">
        <v>11288</v>
      </c>
      <c r="C2139" s="72" t="s">
        <v>13900</v>
      </c>
      <c r="D2139" s="73" t="s">
        <v>8461</v>
      </c>
      <c r="E2139" s="74" t="s">
        <v>6581</v>
      </c>
      <c r="F2139" s="79">
        <v>52.23</v>
      </c>
    </row>
    <row r="2140" spans="2:6">
      <c r="B2140" s="76" t="s">
        <v>11289</v>
      </c>
      <c r="C2140" s="76" t="s">
        <v>13901</v>
      </c>
      <c r="D2140" s="77" t="s">
        <v>8462</v>
      </c>
      <c r="E2140" s="78" t="s">
        <v>6581</v>
      </c>
      <c r="F2140" s="79">
        <v>22.06</v>
      </c>
    </row>
    <row r="2141" spans="2:6" ht="40.5">
      <c r="B2141" s="76" t="s">
        <v>11290</v>
      </c>
      <c r="C2141" s="76" t="s">
        <v>13902</v>
      </c>
      <c r="D2141" s="77" t="s">
        <v>8463</v>
      </c>
      <c r="E2141" s="78" t="s">
        <v>6581</v>
      </c>
      <c r="F2141" s="79">
        <v>12.91</v>
      </c>
    </row>
    <row r="2142" spans="2:6">
      <c r="B2142" s="76" t="s">
        <v>11291</v>
      </c>
      <c r="C2142" s="76" t="s">
        <v>13903</v>
      </c>
      <c r="D2142" s="77" t="s">
        <v>8464</v>
      </c>
      <c r="E2142" s="78" t="s">
        <v>6581</v>
      </c>
      <c r="F2142" s="79">
        <v>2.75</v>
      </c>
    </row>
    <row r="2143" spans="2:6">
      <c r="B2143" s="76" t="s">
        <v>11292</v>
      </c>
      <c r="C2143" s="76" t="s">
        <v>6709</v>
      </c>
      <c r="D2143" s="77" t="s">
        <v>8465</v>
      </c>
      <c r="E2143" s="78" t="s">
        <v>6403</v>
      </c>
      <c r="F2143" s="79">
        <v>6.76</v>
      </c>
    </row>
    <row r="2144" spans="2:6">
      <c r="B2144" s="76" t="s">
        <v>11293</v>
      </c>
      <c r="C2144" s="76" t="s">
        <v>13904</v>
      </c>
      <c r="D2144" s="77" t="s">
        <v>8466</v>
      </c>
      <c r="E2144" s="78" t="s">
        <v>6714</v>
      </c>
      <c r="F2144" s="79">
        <v>5.24</v>
      </c>
    </row>
    <row r="2145" spans="2:6">
      <c r="B2145" s="76" t="s">
        <v>11294</v>
      </c>
      <c r="C2145" s="76" t="s">
        <v>13905</v>
      </c>
      <c r="D2145" s="77" t="s">
        <v>8467</v>
      </c>
      <c r="E2145" s="78" t="s">
        <v>6714</v>
      </c>
      <c r="F2145" s="79">
        <v>5.87</v>
      </c>
    </row>
    <row r="2146" spans="2:6">
      <c r="B2146" s="76" t="s">
        <v>11295</v>
      </c>
      <c r="C2146" s="76" t="s">
        <v>13906</v>
      </c>
      <c r="D2146" s="77" t="s">
        <v>8468</v>
      </c>
      <c r="E2146" s="78" t="s">
        <v>6714</v>
      </c>
      <c r="F2146" s="79">
        <v>5.24</v>
      </c>
    </row>
    <row r="2147" spans="2:6">
      <c r="B2147" s="76" t="s">
        <v>11296</v>
      </c>
      <c r="C2147" s="76" t="s">
        <v>13907</v>
      </c>
      <c r="D2147" s="77" t="s">
        <v>8469</v>
      </c>
      <c r="E2147" s="78" t="s">
        <v>6714</v>
      </c>
      <c r="F2147" s="79">
        <v>5.17</v>
      </c>
    </row>
    <row r="2148" spans="2:6" ht="27">
      <c r="B2148" s="76" t="s">
        <v>11297</v>
      </c>
      <c r="C2148" s="76" t="s">
        <v>13908</v>
      </c>
      <c r="D2148" s="77" t="s">
        <v>8470</v>
      </c>
      <c r="E2148" s="78" t="s">
        <v>6581</v>
      </c>
      <c r="F2148" s="79">
        <v>0.85</v>
      </c>
    </row>
    <row r="2149" spans="2:6">
      <c r="B2149" s="76">
        <v>339</v>
      </c>
      <c r="C2149" s="76" t="s">
        <v>6709</v>
      </c>
      <c r="D2149" s="77" t="s">
        <v>8471</v>
      </c>
      <c r="E2149" s="78" t="s">
        <v>6723</v>
      </c>
      <c r="F2149" s="79"/>
    </row>
    <row r="2150" spans="2:6">
      <c r="B2150" s="76" t="s">
        <v>11298</v>
      </c>
      <c r="C2150" s="76" t="s">
        <v>13909</v>
      </c>
      <c r="D2150" s="77" t="s">
        <v>8472</v>
      </c>
      <c r="E2150" s="78" t="s">
        <v>6403</v>
      </c>
      <c r="F2150" s="79">
        <v>6.31</v>
      </c>
    </row>
    <row r="2151" spans="2:6">
      <c r="B2151" s="76" t="s">
        <v>11299</v>
      </c>
      <c r="C2151" s="76" t="s">
        <v>13910</v>
      </c>
      <c r="D2151" s="77" t="s">
        <v>8473</v>
      </c>
      <c r="E2151" s="78" t="s">
        <v>6403</v>
      </c>
      <c r="F2151" s="79">
        <v>71.459999999999994</v>
      </c>
    </row>
    <row r="2152" spans="2:6">
      <c r="B2152" s="76" t="s">
        <v>11300</v>
      </c>
      <c r="C2152" s="76" t="s">
        <v>13911</v>
      </c>
      <c r="D2152" s="77" t="s">
        <v>8474</v>
      </c>
      <c r="E2152" s="78" t="s">
        <v>6403</v>
      </c>
      <c r="F2152" s="79">
        <v>87.46</v>
      </c>
    </row>
    <row r="2153" spans="2:6">
      <c r="B2153" s="76" t="s">
        <v>11301</v>
      </c>
      <c r="C2153" s="76" t="s">
        <v>13912</v>
      </c>
      <c r="D2153" s="77" t="s">
        <v>8475</v>
      </c>
      <c r="E2153" s="78" t="s">
        <v>6403</v>
      </c>
      <c r="F2153" s="79">
        <v>89.94</v>
      </c>
    </row>
    <row r="2154" spans="2:6">
      <c r="B2154" s="76" t="s">
        <v>11302</v>
      </c>
      <c r="C2154" s="76" t="s">
        <v>13913</v>
      </c>
      <c r="D2154" s="77" t="s">
        <v>8476</v>
      </c>
      <c r="E2154" s="78" t="s">
        <v>6403</v>
      </c>
      <c r="F2154" s="79">
        <v>78.23</v>
      </c>
    </row>
    <row r="2155" spans="2:6">
      <c r="B2155" s="76" t="s">
        <v>11303</v>
      </c>
      <c r="C2155" s="76" t="s">
        <v>13914</v>
      </c>
      <c r="D2155" s="77" t="s">
        <v>8477</v>
      </c>
      <c r="E2155" s="78" t="s">
        <v>6403</v>
      </c>
      <c r="F2155" s="79">
        <v>88.45</v>
      </c>
    </row>
    <row r="2156" spans="2:6">
      <c r="B2156" s="71" t="s">
        <v>11304</v>
      </c>
      <c r="C2156" s="72" t="s">
        <v>13915</v>
      </c>
      <c r="D2156" s="73" t="s">
        <v>8478</v>
      </c>
      <c r="E2156" s="74" t="s">
        <v>6403</v>
      </c>
      <c r="F2156" s="79">
        <v>92.41</v>
      </c>
    </row>
    <row r="2157" spans="2:6">
      <c r="B2157" s="76" t="s">
        <v>11305</v>
      </c>
      <c r="C2157" s="76" t="s">
        <v>13916</v>
      </c>
      <c r="D2157" s="77" t="s">
        <v>8479</v>
      </c>
      <c r="E2157" s="78" t="s">
        <v>6403</v>
      </c>
      <c r="F2157" s="79">
        <v>88.3</v>
      </c>
    </row>
    <row r="2158" spans="2:6">
      <c r="B2158" s="76" t="s">
        <v>11306</v>
      </c>
      <c r="C2158" s="76" t="s">
        <v>13917</v>
      </c>
      <c r="D2158" s="77" t="s">
        <v>8480</v>
      </c>
      <c r="E2158" s="78" t="s">
        <v>6403</v>
      </c>
      <c r="F2158" s="79">
        <v>72.59</v>
      </c>
    </row>
    <row r="2159" spans="2:6">
      <c r="B2159" s="76" t="s">
        <v>11307</v>
      </c>
      <c r="C2159" s="76" t="s">
        <v>13918</v>
      </c>
      <c r="D2159" s="77" t="s">
        <v>8481</v>
      </c>
      <c r="E2159" s="78" t="s">
        <v>6403</v>
      </c>
      <c r="F2159" s="79">
        <v>84.94</v>
      </c>
    </row>
    <row r="2160" spans="2:6">
      <c r="B2160" s="76" t="s">
        <v>11308</v>
      </c>
      <c r="C2160" s="76" t="s">
        <v>13919</v>
      </c>
      <c r="D2160" s="77" t="s">
        <v>8482</v>
      </c>
      <c r="E2160" s="78" t="s">
        <v>6403</v>
      </c>
      <c r="F2160" s="79">
        <v>90.61</v>
      </c>
    </row>
    <row r="2161" spans="2:6">
      <c r="B2161" s="76" t="s">
        <v>11309</v>
      </c>
      <c r="C2161" s="76" t="s">
        <v>13920</v>
      </c>
      <c r="D2161" s="77" t="s">
        <v>8483</v>
      </c>
      <c r="E2161" s="78" t="s">
        <v>6403</v>
      </c>
      <c r="F2161" s="79">
        <v>83.57</v>
      </c>
    </row>
    <row r="2162" spans="2:6">
      <c r="B2162" s="76" t="s">
        <v>11310</v>
      </c>
      <c r="C2162" s="76" t="s">
        <v>13921</v>
      </c>
      <c r="D2162" s="77" t="s">
        <v>8484</v>
      </c>
      <c r="E2162" s="78" t="s">
        <v>6403</v>
      </c>
      <c r="F2162" s="79">
        <v>71.25</v>
      </c>
    </row>
    <row r="2163" spans="2:6">
      <c r="B2163" s="76" t="s">
        <v>11311</v>
      </c>
      <c r="C2163" s="76" t="s">
        <v>13922</v>
      </c>
      <c r="D2163" s="77" t="s">
        <v>8485</v>
      </c>
      <c r="E2163" s="78" t="s">
        <v>6403</v>
      </c>
      <c r="F2163" s="79">
        <v>83.44</v>
      </c>
    </row>
    <row r="2164" spans="2:6">
      <c r="B2164" s="76" t="s">
        <v>11312</v>
      </c>
      <c r="C2164" s="76" t="s">
        <v>13923</v>
      </c>
      <c r="D2164" s="77" t="s">
        <v>8486</v>
      </c>
      <c r="E2164" s="78" t="s">
        <v>6403</v>
      </c>
      <c r="F2164" s="79">
        <v>91.34</v>
      </c>
    </row>
    <row r="2165" spans="2:6">
      <c r="B2165" s="76" t="s">
        <v>11313</v>
      </c>
      <c r="C2165" s="76" t="s">
        <v>13924</v>
      </c>
      <c r="D2165" s="77" t="s">
        <v>8487</v>
      </c>
      <c r="E2165" s="78" t="s">
        <v>6403</v>
      </c>
      <c r="F2165" s="79">
        <v>74.400000000000006</v>
      </c>
    </row>
    <row r="2166" spans="2:6">
      <c r="B2166" s="76" t="s">
        <v>11314</v>
      </c>
      <c r="C2166" s="76" t="s">
        <v>13925</v>
      </c>
      <c r="D2166" s="77" t="s">
        <v>8488</v>
      </c>
      <c r="E2166" s="78" t="s">
        <v>6403</v>
      </c>
      <c r="F2166" s="79">
        <v>85.04</v>
      </c>
    </row>
    <row r="2167" spans="2:6">
      <c r="B2167" s="76" t="s">
        <v>11315</v>
      </c>
      <c r="C2167" s="76" t="s">
        <v>13926</v>
      </c>
      <c r="D2167" s="77" t="s">
        <v>8489</v>
      </c>
      <c r="E2167" s="78" t="s">
        <v>6403</v>
      </c>
      <c r="F2167" s="79">
        <v>92.39</v>
      </c>
    </row>
    <row r="2168" spans="2:6">
      <c r="B2168" s="76" t="s">
        <v>11316</v>
      </c>
      <c r="C2168" s="76" t="s">
        <v>13927</v>
      </c>
      <c r="D2168" s="77" t="s">
        <v>8490</v>
      </c>
      <c r="E2168" s="78" t="s">
        <v>6403</v>
      </c>
      <c r="F2168" s="79">
        <v>77.760000000000005</v>
      </c>
    </row>
    <row r="2169" spans="2:6">
      <c r="B2169" s="76" t="s">
        <v>11317</v>
      </c>
      <c r="C2169" s="76" t="s">
        <v>13928</v>
      </c>
      <c r="D2169" s="77" t="s">
        <v>8491</v>
      </c>
      <c r="E2169" s="78" t="s">
        <v>6403</v>
      </c>
      <c r="F2169" s="79">
        <v>88.82</v>
      </c>
    </row>
    <row r="2170" spans="2:6">
      <c r="B2170" s="71" t="s">
        <v>11318</v>
      </c>
      <c r="C2170" s="72" t="s">
        <v>13929</v>
      </c>
      <c r="D2170" s="73" t="s">
        <v>8492</v>
      </c>
      <c r="E2170" s="74" t="s">
        <v>6403</v>
      </c>
      <c r="F2170" s="79">
        <v>96.9</v>
      </c>
    </row>
    <row r="2171" spans="2:6">
      <c r="B2171" s="76">
        <v>340</v>
      </c>
      <c r="C2171" s="76" t="s">
        <v>6709</v>
      </c>
      <c r="D2171" s="77" t="s">
        <v>8493</v>
      </c>
      <c r="E2171" s="78" t="s">
        <v>6723</v>
      </c>
      <c r="F2171" s="79"/>
    </row>
    <row r="2172" spans="2:6">
      <c r="B2172" s="76" t="s">
        <v>11319</v>
      </c>
      <c r="C2172" s="76" t="s">
        <v>13930</v>
      </c>
      <c r="D2172" s="77" t="s">
        <v>8494</v>
      </c>
      <c r="E2172" s="78" t="s">
        <v>6403</v>
      </c>
      <c r="F2172" s="79">
        <v>3.84</v>
      </c>
    </row>
    <row r="2173" spans="2:6">
      <c r="B2173" s="76" t="s">
        <v>11320</v>
      </c>
      <c r="C2173" s="76" t="s">
        <v>13931</v>
      </c>
      <c r="D2173" s="77" t="s">
        <v>8495</v>
      </c>
      <c r="E2173" s="78" t="s">
        <v>6403</v>
      </c>
      <c r="F2173" s="79">
        <v>6.16</v>
      </c>
    </row>
    <row r="2174" spans="2:6">
      <c r="B2174" s="76" t="s">
        <v>11321</v>
      </c>
      <c r="C2174" s="76" t="s">
        <v>13932</v>
      </c>
      <c r="D2174" s="77" t="s">
        <v>8496</v>
      </c>
      <c r="E2174" s="78" t="s">
        <v>6403</v>
      </c>
      <c r="F2174" s="79">
        <v>1.32</v>
      </c>
    </row>
    <row r="2175" spans="2:6">
      <c r="B2175" s="76" t="s">
        <v>11322</v>
      </c>
      <c r="C2175" s="76" t="s">
        <v>13933</v>
      </c>
      <c r="D2175" s="77" t="s">
        <v>8497</v>
      </c>
      <c r="E2175" s="78" t="s">
        <v>6403</v>
      </c>
      <c r="F2175" s="79">
        <v>4.6399999999999997</v>
      </c>
    </row>
    <row r="2176" spans="2:6">
      <c r="B2176" s="76" t="s">
        <v>11323</v>
      </c>
      <c r="C2176" s="76" t="s">
        <v>13934</v>
      </c>
      <c r="D2176" s="77" t="s">
        <v>8498</v>
      </c>
      <c r="E2176" s="78" t="s">
        <v>6581</v>
      </c>
      <c r="F2176" s="79">
        <v>5.3</v>
      </c>
    </row>
    <row r="2177" spans="2:6">
      <c r="B2177" s="76" t="s">
        <v>11324</v>
      </c>
      <c r="C2177" s="76" t="s">
        <v>13935</v>
      </c>
      <c r="D2177" s="77" t="s">
        <v>8499</v>
      </c>
      <c r="E2177" s="78" t="s">
        <v>6403</v>
      </c>
      <c r="F2177" s="79">
        <v>4.5599999999999996</v>
      </c>
    </row>
    <row r="2178" spans="2:6">
      <c r="B2178" s="76" t="s">
        <v>11325</v>
      </c>
      <c r="C2178" s="76" t="s">
        <v>13936</v>
      </c>
      <c r="D2178" s="77" t="s">
        <v>8500</v>
      </c>
      <c r="E2178" s="78" t="s">
        <v>8347</v>
      </c>
      <c r="F2178" s="79">
        <v>1458.6</v>
      </c>
    </row>
    <row r="2179" spans="2:6">
      <c r="B2179" s="76" t="s">
        <v>11326</v>
      </c>
      <c r="C2179" s="76" t="s">
        <v>13937</v>
      </c>
      <c r="D2179" s="77" t="s">
        <v>8501</v>
      </c>
      <c r="E2179" s="78" t="s">
        <v>8347</v>
      </c>
      <c r="F2179" s="79">
        <v>2917.2</v>
      </c>
    </row>
    <row r="2180" spans="2:6">
      <c r="B2180" s="71">
        <v>341</v>
      </c>
      <c r="C2180" s="72" t="s">
        <v>6709</v>
      </c>
      <c r="D2180" s="73" t="s">
        <v>8502</v>
      </c>
      <c r="E2180" s="74" t="s">
        <v>6723</v>
      </c>
      <c r="F2180" s="79"/>
    </row>
    <row r="2181" spans="2:6">
      <c r="B2181" s="76" t="s">
        <v>11327</v>
      </c>
      <c r="C2181" s="76" t="s">
        <v>13938</v>
      </c>
      <c r="D2181" s="77" t="s">
        <v>8503</v>
      </c>
      <c r="E2181" s="78" t="s">
        <v>6403</v>
      </c>
      <c r="F2181" s="79">
        <v>6.83</v>
      </c>
    </row>
    <row r="2182" spans="2:6">
      <c r="B2182" s="76" t="s">
        <v>11328</v>
      </c>
      <c r="C2182" s="76" t="s">
        <v>13939</v>
      </c>
      <c r="D2182" s="77" t="s">
        <v>8504</v>
      </c>
      <c r="E2182" s="78" t="s">
        <v>6714</v>
      </c>
      <c r="F2182" s="79">
        <v>74</v>
      </c>
    </row>
    <row r="2183" spans="2:6">
      <c r="B2183" s="76" t="s">
        <v>11329</v>
      </c>
      <c r="C2183" s="76" t="s">
        <v>13940</v>
      </c>
      <c r="D2183" s="77" t="s">
        <v>8505</v>
      </c>
      <c r="E2183" s="78" t="s">
        <v>6714</v>
      </c>
      <c r="F2183" s="79">
        <v>82</v>
      </c>
    </row>
    <row r="2184" spans="2:6">
      <c r="B2184" s="76" t="s">
        <v>11330</v>
      </c>
      <c r="C2184" s="76" t="s">
        <v>13941</v>
      </c>
      <c r="D2184" s="77" t="s">
        <v>8506</v>
      </c>
      <c r="E2184" s="78" t="s">
        <v>6714</v>
      </c>
      <c r="F2184" s="79">
        <v>75</v>
      </c>
    </row>
    <row r="2185" spans="2:6">
      <c r="B2185" s="76">
        <v>342</v>
      </c>
      <c r="C2185" s="76" t="s">
        <v>6709</v>
      </c>
      <c r="D2185" s="77" t="s">
        <v>8507</v>
      </c>
      <c r="E2185" s="78" t="s">
        <v>6723</v>
      </c>
      <c r="F2185" s="79"/>
    </row>
    <row r="2186" spans="2:6" ht="27">
      <c r="B2186" s="76" t="s">
        <v>11331</v>
      </c>
      <c r="C2186" s="76" t="s">
        <v>13942</v>
      </c>
      <c r="D2186" s="77" t="s">
        <v>8508</v>
      </c>
      <c r="E2186" s="78" t="s">
        <v>6714</v>
      </c>
      <c r="F2186" s="79">
        <v>442.2</v>
      </c>
    </row>
    <row r="2187" spans="2:6" ht="40.5">
      <c r="B2187" s="76" t="s">
        <v>11332</v>
      </c>
      <c r="C2187" s="76" t="s">
        <v>13943</v>
      </c>
      <c r="D2187" s="77" t="s">
        <v>8509</v>
      </c>
      <c r="E2187" s="78" t="s">
        <v>6714</v>
      </c>
      <c r="F2187" s="79">
        <v>412.73</v>
      </c>
    </row>
    <row r="2188" spans="2:6" ht="81">
      <c r="B2188" s="76" t="s">
        <v>11333</v>
      </c>
      <c r="C2188" s="76" t="s">
        <v>13944</v>
      </c>
      <c r="D2188" s="77" t="s">
        <v>8510</v>
      </c>
      <c r="E2188" s="78" t="s">
        <v>6714</v>
      </c>
      <c r="F2188" s="79">
        <v>468.71</v>
      </c>
    </row>
    <row r="2189" spans="2:6" ht="40.5">
      <c r="B2189" s="76" t="s">
        <v>11334</v>
      </c>
      <c r="C2189" s="76" t="s">
        <v>13945</v>
      </c>
      <c r="D2189" s="77" t="s">
        <v>8511</v>
      </c>
      <c r="E2189" s="78" t="s">
        <v>6714</v>
      </c>
      <c r="F2189" s="79">
        <v>190.99</v>
      </c>
    </row>
    <row r="2190" spans="2:6" ht="40.5">
      <c r="B2190" s="76" t="s">
        <v>11335</v>
      </c>
      <c r="C2190" s="76" t="s">
        <v>13946</v>
      </c>
      <c r="D2190" s="77" t="s">
        <v>8512</v>
      </c>
      <c r="E2190" s="78" t="s">
        <v>6714</v>
      </c>
      <c r="F2190" s="79">
        <v>453.41</v>
      </c>
    </row>
    <row r="2191" spans="2:6" ht="40.5">
      <c r="B2191" s="76" t="s">
        <v>11336</v>
      </c>
      <c r="C2191" s="76" t="s">
        <v>6709</v>
      </c>
      <c r="D2191" s="77" t="s">
        <v>8513</v>
      </c>
      <c r="E2191" s="78" t="s">
        <v>6714</v>
      </c>
      <c r="F2191" s="79">
        <v>287.54000000000002</v>
      </c>
    </row>
    <row r="2192" spans="2:6" ht="54">
      <c r="B2192" s="76" t="s">
        <v>11337</v>
      </c>
      <c r="C2192" s="76" t="s">
        <v>13947</v>
      </c>
      <c r="D2192" s="77" t="s">
        <v>8514</v>
      </c>
      <c r="E2192" s="78" t="s">
        <v>6714</v>
      </c>
      <c r="F2192" s="79">
        <v>549.96</v>
      </c>
    </row>
    <row r="2193" spans="2:6">
      <c r="B2193" s="76" t="s">
        <v>11338</v>
      </c>
      <c r="C2193" s="76" t="s">
        <v>13948</v>
      </c>
      <c r="D2193" s="77" t="s">
        <v>8515</v>
      </c>
      <c r="E2193" s="78" t="s">
        <v>6714</v>
      </c>
      <c r="F2193" s="79">
        <v>11.97</v>
      </c>
    </row>
    <row r="2194" spans="2:6">
      <c r="B2194" s="76" t="s">
        <v>11339</v>
      </c>
      <c r="C2194" s="76" t="s">
        <v>13949</v>
      </c>
      <c r="D2194" s="77" t="s">
        <v>8516</v>
      </c>
      <c r="E2194" s="78" t="s">
        <v>6714</v>
      </c>
      <c r="F2194" s="79">
        <v>19.21</v>
      </c>
    </row>
    <row r="2195" spans="2:6">
      <c r="B2195" s="76" t="s">
        <v>11340</v>
      </c>
      <c r="C2195" s="76" t="s">
        <v>13950</v>
      </c>
      <c r="D2195" s="77" t="s">
        <v>8517</v>
      </c>
      <c r="E2195" s="78" t="s">
        <v>6714</v>
      </c>
      <c r="F2195" s="79">
        <v>118.7</v>
      </c>
    </row>
    <row r="2196" spans="2:6">
      <c r="B2196" s="76" t="s">
        <v>11341</v>
      </c>
      <c r="C2196" s="76" t="s">
        <v>13951</v>
      </c>
      <c r="D2196" s="77" t="s">
        <v>8518</v>
      </c>
      <c r="E2196" s="78" t="s">
        <v>6714</v>
      </c>
      <c r="F2196" s="79">
        <v>154.97999999999999</v>
      </c>
    </row>
    <row r="2197" spans="2:6">
      <c r="B2197" s="76" t="s">
        <v>11342</v>
      </c>
      <c r="C2197" s="76" t="s">
        <v>13952</v>
      </c>
      <c r="D2197" s="77" t="s">
        <v>8519</v>
      </c>
      <c r="E2197" s="78" t="s">
        <v>6714</v>
      </c>
      <c r="F2197" s="79">
        <v>206.22</v>
      </c>
    </row>
    <row r="2198" spans="2:6">
      <c r="B2198" s="76" t="s">
        <v>11343</v>
      </c>
      <c r="C2198" s="76" t="s">
        <v>13953</v>
      </c>
      <c r="D2198" s="77" t="s">
        <v>8520</v>
      </c>
      <c r="E2198" s="78" t="s">
        <v>6714</v>
      </c>
      <c r="F2198" s="79">
        <v>59.49</v>
      </c>
    </row>
    <row r="2199" spans="2:6">
      <c r="B2199" s="76" t="s">
        <v>11344</v>
      </c>
      <c r="C2199" s="76" t="s">
        <v>13954</v>
      </c>
      <c r="D2199" s="77" t="s">
        <v>8521</v>
      </c>
      <c r="E2199" s="78" t="s">
        <v>6714</v>
      </c>
      <c r="F2199" s="79">
        <v>22.69</v>
      </c>
    </row>
    <row r="2200" spans="2:6">
      <c r="B2200" s="76" t="s">
        <v>11345</v>
      </c>
      <c r="C2200" s="76" t="s">
        <v>13955</v>
      </c>
      <c r="D2200" s="77" t="s">
        <v>8522</v>
      </c>
      <c r="E2200" s="78" t="s">
        <v>6714</v>
      </c>
      <c r="F2200" s="79">
        <v>14.74</v>
      </c>
    </row>
    <row r="2201" spans="2:6" ht="38.25">
      <c r="B2201" s="71" t="s">
        <v>11346</v>
      </c>
      <c r="C2201" s="72" t="s">
        <v>13956</v>
      </c>
      <c r="D2201" s="73" t="s">
        <v>8523</v>
      </c>
      <c r="E2201" s="74" t="s">
        <v>6714</v>
      </c>
      <c r="F2201" s="79">
        <v>215.98</v>
      </c>
    </row>
    <row r="2202" spans="2:6" ht="40.5">
      <c r="B2202" s="76" t="s">
        <v>11347</v>
      </c>
      <c r="C2202" s="76" t="s">
        <v>13957</v>
      </c>
      <c r="D2202" s="77" t="s">
        <v>8524</v>
      </c>
      <c r="E2202" s="78" t="s">
        <v>6714</v>
      </c>
      <c r="F2202" s="79">
        <v>271.49</v>
      </c>
    </row>
    <row r="2203" spans="2:6" ht="54">
      <c r="B2203" s="76" t="s">
        <v>11348</v>
      </c>
      <c r="C2203" s="76" t="s">
        <v>13958</v>
      </c>
      <c r="D2203" s="77" t="s">
        <v>8525</v>
      </c>
      <c r="E2203" s="78" t="s">
        <v>6714</v>
      </c>
      <c r="F2203" s="79">
        <v>274.92</v>
      </c>
    </row>
    <row r="2204" spans="2:6" ht="54">
      <c r="B2204" s="76" t="s">
        <v>11349</v>
      </c>
      <c r="C2204" s="76" t="s">
        <v>13959</v>
      </c>
      <c r="D2204" s="77" t="s">
        <v>8526</v>
      </c>
      <c r="E2204" s="78" t="s">
        <v>6714</v>
      </c>
      <c r="F2204" s="79">
        <v>300.12</v>
      </c>
    </row>
    <row r="2205" spans="2:6" ht="54">
      <c r="B2205" s="76" t="s">
        <v>11350</v>
      </c>
      <c r="C2205" s="76" t="s">
        <v>13960</v>
      </c>
      <c r="D2205" s="77" t="s">
        <v>8527</v>
      </c>
      <c r="E2205" s="78" t="s">
        <v>6714</v>
      </c>
      <c r="F2205" s="79">
        <v>574.14</v>
      </c>
    </row>
    <row r="2206" spans="2:6" ht="54">
      <c r="B2206" s="76" t="s">
        <v>11351</v>
      </c>
      <c r="C2206" s="76" t="s">
        <v>13961</v>
      </c>
      <c r="D2206" s="77" t="s">
        <v>8528</v>
      </c>
      <c r="E2206" s="78" t="s">
        <v>6714</v>
      </c>
      <c r="F2206" s="79">
        <v>518.15</v>
      </c>
    </row>
    <row r="2207" spans="2:6">
      <c r="B2207" s="76" t="s">
        <v>11352</v>
      </c>
      <c r="C2207" s="76" t="s">
        <v>13962</v>
      </c>
      <c r="D2207" s="77" t="s">
        <v>8529</v>
      </c>
      <c r="E2207" s="78" t="s">
        <v>6714</v>
      </c>
      <c r="F2207" s="79">
        <v>139.16</v>
      </c>
    </row>
    <row r="2208" spans="2:6" ht="27">
      <c r="B2208" s="76" t="s">
        <v>11353</v>
      </c>
      <c r="C2208" s="76" t="s">
        <v>13963</v>
      </c>
      <c r="D2208" s="77" t="s">
        <v>8530</v>
      </c>
      <c r="E2208" s="78" t="s">
        <v>6714</v>
      </c>
      <c r="F2208" s="79">
        <v>109.62</v>
      </c>
    </row>
    <row r="2209" spans="2:6" ht="27">
      <c r="B2209" s="76" t="s">
        <v>11354</v>
      </c>
      <c r="C2209" s="76" t="s">
        <v>13964</v>
      </c>
      <c r="D2209" s="77" t="s">
        <v>8531</v>
      </c>
      <c r="E2209" s="78" t="s">
        <v>6714</v>
      </c>
      <c r="F2209" s="79">
        <v>135.78</v>
      </c>
    </row>
    <row r="2210" spans="2:6" ht="27">
      <c r="B2210" s="76" t="s">
        <v>11355</v>
      </c>
      <c r="C2210" s="76" t="s">
        <v>13965</v>
      </c>
      <c r="D2210" s="77" t="s">
        <v>8532</v>
      </c>
      <c r="E2210" s="78" t="s">
        <v>6714</v>
      </c>
      <c r="F2210" s="79">
        <v>23.97</v>
      </c>
    </row>
    <row r="2211" spans="2:6" ht="54">
      <c r="B2211" s="76" t="s">
        <v>11356</v>
      </c>
      <c r="C2211" s="76" t="s">
        <v>13966</v>
      </c>
      <c r="D2211" s="77" t="s">
        <v>8533</v>
      </c>
      <c r="E2211" s="78" t="s">
        <v>6714</v>
      </c>
      <c r="F2211" s="79">
        <v>327.68</v>
      </c>
    </row>
    <row r="2212" spans="2:6" ht="54">
      <c r="B2212" s="76" t="s">
        <v>11357</v>
      </c>
      <c r="C2212" s="76" t="s">
        <v>13967</v>
      </c>
      <c r="D2212" s="77" t="s">
        <v>8534</v>
      </c>
      <c r="E2212" s="78" t="s">
        <v>6714</v>
      </c>
      <c r="F2212" s="79">
        <v>249.41</v>
      </c>
    </row>
    <row r="2213" spans="2:6" ht="54">
      <c r="B2213" s="76" t="s">
        <v>11358</v>
      </c>
      <c r="C2213" s="76" t="s">
        <v>13968</v>
      </c>
      <c r="D2213" s="77" t="s">
        <v>8535</v>
      </c>
      <c r="E2213" s="78" t="s">
        <v>6714</v>
      </c>
      <c r="F2213" s="79">
        <v>249.09</v>
      </c>
    </row>
    <row r="2214" spans="2:6">
      <c r="B2214" s="76" t="s">
        <v>11359</v>
      </c>
      <c r="C2214" s="76" t="s">
        <v>13969</v>
      </c>
      <c r="D2214" s="77" t="s">
        <v>8536</v>
      </c>
      <c r="E2214" s="78" t="s">
        <v>6714</v>
      </c>
      <c r="F2214" s="79">
        <v>43.54</v>
      </c>
    </row>
    <row r="2215" spans="2:6">
      <c r="B2215" s="76" t="s">
        <v>11360</v>
      </c>
      <c r="C2215" s="76" t="s">
        <v>13970</v>
      </c>
      <c r="D2215" s="77" t="s">
        <v>8537</v>
      </c>
      <c r="E2215" s="78" t="s">
        <v>6714</v>
      </c>
      <c r="F2215" s="79">
        <v>63.46</v>
      </c>
    </row>
    <row r="2216" spans="2:6">
      <c r="B2216" s="76" t="s">
        <v>11361</v>
      </c>
      <c r="C2216" s="76" t="s">
        <v>13971</v>
      </c>
      <c r="D2216" s="77" t="s">
        <v>8538</v>
      </c>
      <c r="E2216" s="78" t="s">
        <v>6714</v>
      </c>
      <c r="F2216" s="79">
        <v>558.63</v>
      </c>
    </row>
    <row r="2217" spans="2:6">
      <c r="B2217" s="76" t="s">
        <v>11362</v>
      </c>
      <c r="C2217" s="76" t="s">
        <v>13972</v>
      </c>
      <c r="D2217" s="77" t="s">
        <v>8539</v>
      </c>
      <c r="E2217" s="78" t="s">
        <v>6714</v>
      </c>
      <c r="F2217" s="79">
        <v>746.41</v>
      </c>
    </row>
    <row r="2218" spans="2:6" ht="27">
      <c r="B2218" s="76" t="s">
        <v>11363</v>
      </c>
      <c r="C2218" s="76" t="s">
        <v>13973</v>
      </c>
      <c r="D2218" s="77" t="s">
        <v>8540</v>
      </c>
      <c r="E2218" s="78" t="s">
        <v>6714</v>
      </c>
      <c r="F2218" s="79">
        <v>372.46</v>
      </c>
    </row>
    <row r="2219" spans="2:6">
      <c r="B2219" s="76" t="s">
        <v>11364</v>
      </c>
      <c r="C2219" s="76" t="s">
        <v>13974</v>
      </c>
      <c r="D2219" s="77" t="s">
        <v>8541</v>
      </c>
      <c r="E2219" s="78" t="s">
        <v>6714</v>
      </c>
      <c r="F2219" s="79">
        <v>7.32</v>
      </c>
    </row>
    <row r="2220" spans="2:6" ht="40.5">
      <c r="B2220" s="76" t="s">
        <v>11365</v>
      </c>
      <c r="C2220" s="76" t="s">
        <v>13975</v>
      </c>
      <c r="D2220" s="77" t="s">
        <v>8542</v>
      </c>
      <c r="E2220" s="78" t="s">
        <v>6714</v>
      </c>
      <c r="F2220" s="79">
        <v>324.92</v>
      </c>
    </row>
    <row r="2221" spans="2:6" ht="54">
      <c r="B2221" s="76" t="s">
        <v>11366</v>
      </c>
      <c r="C2221" s="76" t="s">
        <v>13976</v>
      </c>
      <c r="D2221" s="77" t="s">
        <v>8543</v>
      </c>
      <c r="E2221" s="78" t="s">
        <v>6714</v>
      </c>
      <c r="F2221" s="79">
        <v>451.97</v>
      </c>
    </row>
    <row r="2222" spans="2:6" ht="54">
      <c r="B2222" s="76" t="s">
        <v>11367</v>
      </c>
      <c r="C2222" s="76" t="s">
        <v>6709</v>
      </c>
      <c r="D2222" s="77" t="s">
        <v>8544</v>
      </c>
      <c r="E2222" s="78" t="s">
        <v>6714</v>
      </c>
      <c r="F2222" s="79">
        <v>411.9</v>
      </c>
    </row>
    <row r="2223" spans="2:6" ht="54">
      <c r="B2223" s="76" t="s">
        <v>11368</v>
      </c>
      <c r="C2223" s="76" t="s">
        <v>6709</v>
      </c>
      <c r="D2223" s="77" t="s">
        <v>8545</v>
      </c>
      <c r="E2223" s="78" t="s">
        <v>6714</v>
      </c>
      <c r="F2223" s="79">
        <v>311.7</v>
      </c>
    </row>
    <row r="2224" spans="2:6" ht="40.5">
      <c r="B2224" s="76" t="s">
        <v>11369</v>
      </c>
      <c r="C2224" s="76" t="s">
        <v>13977</v>
      </c>
      <c r="D2224" s="77" t="s">
        <v>8546</v>
      </c>
      <c r="E2224" s="78" t="s">
        <v>6714</v>
      </c>
      <c r="F2224" s="79">
        <v>110.25</v>
      </c>
    </row>
    <row r="2225" spans="2:6" ht="40.5">
      <c r="B2225" s="76" t="s">
        <v>11370</v>
      </c>
      <c r="C2225" s="76" t="s">
        <v>13978</v>
      </c>
      <c r="D2225" s="77" t="s">
        <v>8547</v>
      </c>
      <c r="E2225" s="78" t="s">
        <v>6714</v>
      </c>
      <c r="F2225" s="79">
        <v>133.86000000000001</v>
      </c>
    </row>
    <row r="2226" spans="2:6">
      <c r="B2226" s="76" t="s">
        <v>11371</v>
      </c>
      <c r="C2226" s="76" t="s">
        <v>13979</v>
      </c>
      <c r="D2226" s="77" t="s">
        <v>8548</v>
      </c>
      <c r="E2226" s="78" t="s">
        <v>6714</v>
      </c>
      <c r="F2226" s="79">
        <v>73.739999999999995</v>
      </c>
    </row>
    <row r="2227" spans="2:6">
      <c r="B2227" s="76" t="s">
        <v>11372</v>
      </c>
      <c r="C2227" s="76" t="s">
        <v>13980</v>
      </c>
      <c r="D2227" s="77" t="s">
        <v>8549</v>
      </c>
      <c r="E2227" s="78" t="s">
        <v>6714</v>
      </c>
      <c r="F2227" s="79">
        <v>41.9</v>
      </c>
    </row>
    <row r="2228" spans="2:6">
      <c r="B2228" s="76" t="s">
        <v>11373</v>
      </c>
      <c r="C2228" s="76" t="s">
        <v>13981</v>
      </c>
      <c r="D2228" s="77" t="s">
        <v>8550</v>
      </c>
      <c r="E2228" s="78" t="s">
        <v>6714</v>
      </c>
      <c r="F2228" s="79">
        <v>44.52</v>
      </c>
    </row>
    <row r="2229" spans="2:6">
      <c r="B2229" s="76" t="s">
        <v>11374</v>
      </c>
      <c r="C2229" s="76" t="s">
        <v>13982</v>
      </c>
      <c r="D2229" s="77" t="s">
        <v>8551</v>
      </c>
      <c r="E2229" s="78" t="s">
        <v>6714</v>
      </c>
      <c r="F2229" s="79">
        <v>58.28</v>
      </c>
    </row>
    <row r="2230" spans="2:6">
      <c r="B2230" s="76" t="s">
        <v>11375</v>
      </c>
      <c r="C2230" s="76" t="s">
        <v>13983</v>
      </c>
      <c r="D2230" s="77" t="s">
        <v>8552</v>
      </c>
      <c r="E2230" s="78" t="s">
        <v>6714</v>
      </c>
      <c r="F2230" s="79">
        <v>87.16</v>
      </c>
    </row>
    <row r="2231" spans="2:6">
      <c r="B2231" s="76" t="s">
        <v>11376</v>
      </c>
      <c r="C2231" s="76" t="s">
        <v>13984</v>
      </c>
      <c r="D2231" s="77" t="s">
        <v>8553</v>
      </c>
      <c r="E2231" s="78" t="s">
        <v>6714</v>
      </c>
      <c r="F2231" s="79">
        <v>101.71</v>
      </c>
    </row>
    <row r="2232" spans="2:6">
      <c r="B2232" s="76" t="s">
        <v>11377</v>
      </c>
      <c r="C2232" s="76" t="s">
        <v>13985</v>
      </c>
      <c r="D2232" s="77" t="s">
        <v>8554</v>
      </c>
      <c r="E2232" s="78" t="s">
        <v>6714</v>
      </c>
      <c r="F2232" s="79">
        <v>121.06</v>
      </c>
    </row>
    <row r="2233" spans="2:6" ht="27">
      <c r="B2233" s="76" t="s">
        <v>11378</v>
      </c>
      <c r="C2233" s="76" t="s">
        <v>13986</v>
      </c>
      <c r="D2233" s="77" t="s">
        <v>8555</v>
      </c>
      <c r="E2233" s="78" t="s">
        <v>6714</v>
      </c>
      <c r="F2233" s="79">
        <v>78.81</v>
      </c>
    </row>
    <row r="2234" spans="2:6" ht="27">
      <c r="B2234" s="76" t="s">
        <v>11379</v>
      </c>
      <c r="C2234" s="76" t="s">
        <v>13987</v>
      </c>
      <c r="D2234" s="77" t="s">
        <v>8556</v>
      </c>
      <c r="E2234" s="78" t="s">
        <v>6714</v>
      </c>
      <c r="F2234" s="79">
        <v>34.450000000000003</v>
      </c>
    </row>
    <row r="2235" spans="2:6" ht="27">
      <c r="B2235" s="76" t="s">
        <v>11380</v>
      </c>
      <c r="C2235" s="76" t="s">
        <v>13988</v>
      </c>
      <c r="D2235" s="77" t="s">
        <v>8557</v>
      </c>
      <c r="E2235" s="78" t="s">
        <v>6714</v>
      </c>
      <c r="F2235" s="79">
        <v>97.85</v>
      </c>
    </row>
    <row r="2236" spans="2:6" ht="40.5">
      <c r="B2236" s="76" t="s">
        <v>11381</v>
      </c>
      <c r="C2236" s="76" t="s">
        <v>13989</v>
      </c>
      <c r="D2236" s="77" t="s">
        <v>8558</v>
      </c>
      <c r="E2236" s="78" t="s">
        <v>6714</v>
      </c>
      <c r="F2236" s="79">
        <v>245.36</v>
      </c>
    </row>
    <row r="2237" spans="2:6" ht="27">
      <c r="B2237" s="76" t="s">
        <v>11382</v>
      </c>
      <c r="C2237" s="76" t="s">
        <v>13990</v>
      </c>
      <c r="D2237" s="77" t="s">
        <v>8559</v>
      </c>
      <c r="E2237" s="78" t="s">
        <v>6714</v>
      </c>
      <c r="F2237" s="79">
        <v>65.37</v>
      </c>
    </row>
    <row r="2238" spans="2:6" ht="27">
      <c r="B2238" s="76" t="s">
        <v>11383</v>
      </c>
      <c r="C2238" s="76" t="s">
        <v>13991</v>
      </c>
      <c r="D2238" s="77" t="s">
        <v>8560</v>
      </c>
      <c r="E2238" s="78" t="s">
        <v>6714</v>
      </c>
      <c r="F2238" s="79">
        <v>56.37</v>
      </c>
    </row>
    <row r="2239" spans="2:6" ht="27">
      <c r="B2239" s="76" t="s">
        <v>11384</v>
      </c>
      <c r="C2239" s="76" t="s">
        <v>13992</v>
      </c>
      <c r="D2239" s="77" t="s">
        <v>8561</v>
      </c>
      <c r="E2239" s="78" t="s">
        <v>6714</v>
      </c>
      <c r="F2239" s="79">
        <v>185.96</v>
      </c>
    </row>
    <row r="2240" spans="2:6" ht="27">
      <c r="B2240" s="76" t="s">
        <v>11385</v>
      </c>
      <c r="C2240" s="76" t="s">
        <v>13993</v>
      </c>
      <c r="D2240" s="77" t="s">
        <v>8562</v>
      </c>
      <c r="E2240" s="78" t="s">
        <v>6714</v>
      </c>
      <c r="F2240" s="79">
        <v>154.61000000000001</v>
      </c>
    </row>
    <row r="2241" spans="2:6" ht="27">
      <c r="B2241" s="76" t="s">
        <v>11386</v>
      </c>
      <c r="C2241" s="76" t="s">
        <v>13994</v>
      </c>
      <c r="D2241" s="77" t="s">
        <v>8563</v>
      </c>
      <c r="E2241" s="78" t="s">
        <v>6714</v>
      </c>
      <c r="F2241" s="79">
        <v>46.08</v>
      </c>
    </row>
    <row r="2242" spans="2:6" ht="27">
      <c r="B2242" s="76" t="s">
        <v>11387</v>
      </c>
      <c r="C2242" s="76" t="s">
        <v>13995</v>
      </c>
      <c r="D2242" s="77" t="s">
        <v>8564</v>
      </c>
      <c r="E2242" s="78" t="s">
        <v>6714</v>
      </c>
      <c r="F2242" s="79">
        <v>41.77</v>
      </c>
    </row>
    <row r="2243" spans="2:6" ht="27">
      <c r="B2243" s="76" t="s">
        <v>11388</v>
      </c>
      <c r="C2243" s="76" t="s">
        <v>6709</v>
      </c>
      <c r="D2243" s="77" t="s">
        <v>8565</v>
      </c>
      <c r="E2243" s="78" t="s">
        <v>6714</v>
      </c>
      <c r="F2243" s="79">
        <v>41.77</v>
      </c>
    </row>
    <row r="2244" spans="2:6" ht="27">
      <c r="B2244" s="76" t="s">
        <v>11389</v>
      </c>
      <c r="C2244" s="76" t="s">
        <v>13996</v>
      </c>
      <c r="D2244" s="77" t="s">
        <v>8566</v>
      </c>
      <c r="E2244" s="78" t="s">
        <v>6714</v>
      </c>
      <c r="F2244" s="79">
        <v>18.579999999999998</v>
      </c>
    </row>
    <row r="2245" spans="2:6">
      <c r="B2245" s="76" t="s">
        <v>11390</v>
      </c>
      <c r="C2245" s="76" t="s">
        <v>13997</v>
      </c>
      <c r="D2245" s="77" t="s">
        <v>8567</v>
      </c>
      <c r="E2245" s="78" t="s">
        <v>6714</v>
      </c>
      <c r="F2245" s="79">
        <v>37.56</v>
      </c>
    </row>
    <row r="2246" spans="2:6">
      <c r="B2246" s="76" t="s">
        <v>11391</v>
      </c>
      <c r="C2246" s="76" t="s">
        <v>13998</v>
      </c>
      <c r="D2246" s="77" t="s">
        <v>8568</v>
      </c>
      <c r="E2246" s="78" t="s">
        <v>6714</v>
      </c>
      <c r="F2246" s="79">
        <v>54.41</v>
      </c>
    </row>
    <row r="2247" spans="2:6">
      <c r="B2247" s="76" t="s">
        <v>11392</v>
      </c>
      <c r="C2247" s="76" t="s">
        <v>13999</v>
      </c>
      <c r="D2247" s="77" t="s">
        <v>8569</v>
      </c>
      <c r="E2247" s="78" t="s">
        <v>6714</v>
      </c>
      <c r="F2247" s="79">
        <v>67.06</v>
      </c>
    </row>
    <row r="2248" spans="2:6" ht="27">
      <c r="B2248" s="76" t="s">
        <v>11393</v>
      </c>
      <c r="C2248" s="76" t="s">
        <v>6709</v>
      </c>
      <c r="D2248" s="77" t="s">
        <v>8570</v>
      </c>
      <c r="E2248" s="78" t="s">
        <v>6341</v>
      </c>
      <c r="F2248" s="79">
        <v>220.65</v>
      </c>
    </row>
    <row r="2249" spans="2:6" ht="27">
      <c r="B2249" s="76" t="s">
        <v>11394</v>
      </c>
      <c r="C2249" s="76" t="s">
        <v>14000</v>
      </c>
      <c r="D2249" s="77" t="s">
        <v>8571</v>
      </c>
      <c r="E2249" s="78" t="s">
        <v>6341</v>
      </c>
      <c r="F2249" s="79">
        <v>191.65</v>
      </c>
    </row>
    <row r="2250" spans="2:6">
      <c r="B2250" s="76" t="s">
        <v>11395</v>
      </c>
      <c r="C2250" s="76" t="s">
        <v>14001</v>
      </c>
      <c r="D2250" s="77" t="s">
        <v>8572</v>
      </c>
      <c r="E2250" s="78" t="s">
        <v>6714</v>
      </c>
      <c r="F2250" s="79">
        <v>636.96</v>
      </c>
    </row>
    <row r="2251" spans="2:6">
      <c r="B2251" s="76" t="s">
        <v>11396</v>
      </c>
      <c r="C2251" s="76" t="s">
        <v>14002</v>
      </c>
      <c r="D2251" s="77" t="s">
        <v>8573</v>
      </c>
      <c r="E2251" s="78" t="s">
        <v>6714</v>
      </c>
      <c r="F2251" s="79">
        <v>50.95</v>
      </c>
    </row>
    <row r="2252" spans="2:6">
      <c r="B2252" s="76" t="s">
        <v>11397</v>
      </c>
      <c r="C2252" s="76" t="s">
        <v>14003</v>
      </c>
      <c r="D2252" s="77" t="s">
        <v>8574</v>
      </c>
      <c r="E2252" s="78" t="s">
        <v>6714</v>
      </c>
      <c r="F2252" s="79">
        <v>65.72</v>
      </c>
    </row>
    <row r="2253" spans="2:6">
      <c r="B2253" s="76" t="s">
        <v>11398</v>
      </c>
      <c r="C2253" s="76" t="s">
        <v>14004</v>
      </c>
      <c r="D2253" s="77" t="s">
        <v>8575</v>
      </c>
      <c r="E2253" s="78" t="s">
        <v>6714</v>
      </c>
      <c r="F2253" s="79">
        <v>73.12</v>
      </c>
    </row>
    <row r="2254" spans="2:6">
      <c r="B2254" s="76" t="s">
        <v>11399</v>
      </c>
      <c r="C2254" s="76" t="s">
        <v>14005</v>
      </c>
      <c r="D2254" s="77" t="s">
        <v>8576</v>
      </c>
      <c r="E2254" s="78" t="s">
        <v>6714</v>
      </c>
      <c r="F2254" s="79">
        <v>111.92</v>
      </c>
    </row>
    <row r="2255" spans="2:6">
      <c r="B2255" s="76" t="s">
        <v>11400</v>
      </c>
      <c r="C2255" s="76" t="s">
        <v>14006</v>
      </c>
      <c r="D2255" s="77" t="s">
        <v>8577</v>
      </c>
      <c r="E2255" s="78" t="s">
        <v>6714</v>
      </c>
      <c r="F2255" s="79">
        <v>117.93</v>
      </c>
    </row>
    <row r="2256" spans="2:6">
      <c r="B2256" s="76" t="s">
        <v>11401</v>
      </c>
      <c r="C2256" s="76" t="s">
        <v>14007</v>
      </c>
      <c r="D2256" s="77" t="s">
        <v>8578</v>
      </c>
      <c r="E2256" s="78" t="s">
        <v>6714</v>
      </c>
      <c r="F2256" s="79">
        <v>163.37</v>
      </c>
    </row>
    <row r="2257" spans="2:6">
      <c r="B2257" s="76" t="s">
        <v>11402</v>
      </c>
      <c r="C2257" s="76" t="s">
        <v>14008</v>
      </c>
      <c r="D2257" s="77" t="s">
        <v>8579</v>
      </c>
      <c r="E2257" s="78" t="s">
        <v>6714</v>
      </c>
      <c r="F2257" s="79">
        <v>281.57</v>
      </c>
    </row>
    <row r="2258" spans="2:6">
      <c r="B2258" s="76" t="s">
        <v>11403</v>
      </c>
      <c r="C2258" s="76" t="s">
        <v>14009</v>
      </c>
      <c r="D2258" s="77" t="s">
        <v>8580</v>
      </c>
      <c r="E2258" s="78" t="s">
        <v>6714</v>
      </c>
      <c r="F2258" s="79">
        <v>372.08</v>
      </c>
    </row>
    <row r="2259" spans="2:6">
      <c r="B2259" s="76" t="s">
        <v>11404</v>
      </c>
      <c r="C2259" s="76" t="s">
        <v>14010</v>
      </c>
      <c r="D2259" s="77" t="s">
        <v>8581</v>
      </c>
      <c r="E2259" s="78" t="s">
        <v>6714</v>
      </c>
      <c r="F2259" s="79">
        <v>798.81</v>
      </c>
    </row>
    <row r="2260" spans="2:6">
      <c r="B2260" s="76" t="s">
        <v>11405</v>
      </c>
      <c r="C2260" s="76" t="s">
        <v>14011</v>
      </c>
      <c r="D2260" s="77" t="s">
        <v>8582</v>
      </c>
      <c r="E2260" s="78" t="s">
        <v>6714</v>
      </c>
      <c r="F2260" s="79">
        <v>80.98</v>
      </c>
    </row>
    <row r="2261" spans="2:6">
      <c r="B2261" s="76" t="s">
        <v>11406</v>
      </c>
      <c r="C2261" s="76" t="s">
        <v>14012</v>
      </c>
      <c r="D2261" s="77" t="s">
        <v>8583</v>
      </c>
      <c r="E2261" s="78" t="s">
        <v>6714</v>
      </c>
      <c r="F2261" s="79">
        <v>94.49</v>
      </c>
    </row>
    <row r="2262" spans="2:6">
      <c r="B2262" s="76" t="s">
        <v>11407</v>
      </c>
      <c r="C2262" s="76" t="s">
        <v>14013</v>
      </c>
      <c r="D2262" s="77" t="s">
        <v>8584</v>
      </c>
      <c r="E2262" s="78" t="s">
        <v>6714</v>
      </c>
      <c r="F2262" s="79">
        <v>122.15</v>
      </c>
    </row>
    <row r="2263" spans="2:6">
      <c r="B2263" s="76" t="s">
        <v>11408</v>
      </c>
      <c r="C2263" s="76" t="s">
        <v>14014</v>
      </c>
      <c r="D2263" s="77" t="s">
        <v>8585</v>
      </c>
      <c r="E2263" s="78" t="s">
        <v>6714</v>
      </c>
      <c r="F2263" s="79">
        <v>184.17</v>
      </c>
    </row>
    <row r="2264" spans="2:6">
      <c r="B2264" s="76" t="s">
        <v>11409</v>
      </c>
      <c r="C2264" s="76" t="s">
        <v>14015</v>
      </c>
      <c r="D2264" s="77" t="s">
        <v>8586</v>
      </c>
      <c r="E2264" s="78" t="s">
        <v>6714</v>
      </c>
      <c r="F2264" s="79">
        <v>202.63</v>
      </c>
    </row>
    <row r="2265" spans="2:6">
      <c r="B2265" s="76" t="s">
        <v>11410</v>
      </c>
      <c r="C2265" s="76" t="s">
        <v>14016</v>
      </c>
      <c r="D2265" s="77" t="s">
        <v>8587</v>
      </c>
      <c r="E2265" s="78" t="s">
        <v>6714</v>
      </c>
      <c r="F2265" s="79">
        <v>272.79000000000002</v>
      </c>
    </row>
    <row r="2266" spans="2:6">
      <c r="B2266" s="76" t="s">
        <v>11411</v>
      </c>
      <c r="C2266" s="76" t="s">
        <v>14017</v>
      </c>
      <c r="D2266" s="77" t="s">
        <v>8588</v>
      </c>
      <c r="E2266" s="78" t="s">
        <v>6714</v>
      </c>
      <c r="F2266" s="79">
        <v>387.9</v>
      </c>
    </row>
    <row r="2267" spans="2:6">
      <c r="B2267" s="76" t="s">
        <v>11412</v>
      </c>
      <c r="C2267" s="76" t="s">
        <v>14018</v>
      </c>
      <c r="D2267" s="77" t="s">
        <v>8589</v>
      </c>
      <c r="E2267" s="78" t="s">
        <v>6714</v>
      </c>
      <c r="F2267" s="79">
        <v>521.45000000000005</v>
      </c>
    </row>
    <row r="2268" spans="2:6">
      <c r="B2268" s="76" t="s">
        <v>11413</v>
      </c>
      <c r="C2268" s="76" t="s">
        <v>14019</v>
      </c>
      <c r="D2268" s="77" t="s">
        <v>8590</v>
      </c>
      <c r="E2268" s="78" t="s">
        <v>6714</v>
      </c>
      <c r="F2268" s="79">
        <v>33.340000000000003</v>
      </c>
    </row>
    <row r="2269" spans="2:6">
      <c r="B2269" s="76" t="s">
        <v>11414</v>
      </c>
      <c r="C2269" s="76" t="s">
        <v>14020</v>
      </c>
      <c r="D2269" s="77" t="s">
        <v>8591</v>
      </c>
      <c r="E2269" s="78" t="s">
        <v>6714</v>
      </c>
      <c r="F2269" s="79">
        <v>74.540000000000006</v>
      </c>
    </row>
    <row r="2270" spans="2:6">
      <c r="B2270" s="76" t="s">
        <v>11415</v>
      </c>
      <c r="C2270" s="76" t="s">
        <v>14021</v>
      </c>
      <c r="D2270" s="77" t="s">
        <v>8592</v>
      </c>
      <c r="E2270" s="78" t="s">
        <v>6714</v>
      </c>
      <c r="F2270" s="79">
        <v>561.73</v>
      </c>
    </row>
    <row r="2271" spans="2:6">
      <c r="B2271" s="76">
        <v>343</v>
      </c>
      <c r="C2271" s="76" t="s">
        <v>6709</v>
      </c>
      <c r="D2271" s="77" t="s">
        <v>8593</v>
      </c>
      <c r="E2271" s="78" t="s">
        <v>6723</v>
      </c>
      <c r="F2271" s="79"/>
    </row>
    <row r="2272" spans="2:6">
      <c r="B2272" s="76" t="s">
        <v>11416</v>
      </c>
      <c r="C2272" s="76" t="s">
        <v>14022</v>
      </c>
      <c r="D2272" s="77" t="s">
        <v>6115</v>
      </c>
      <c r="E2272" s="78" t="s">
        <v>8594</v>
      </c>
      <c r="F2272" s="79">
        <v>13.81</v>
      </c>
    </row>
    <row r="2273" spans="2:6">
      <c r="B2273" s="76" t="s">
        <v>11417</v>
      </c>
      <c r="C2273" s="76" t="s">
        <v>14023</v>
      </c>
      <c r="D2273" s="77" t="s">
        <v>8595</v>
      </c>
      <c r="E2273" s="78" t="s">
        <v>8594</v>
      </c>
      <c r="F2273" s="79">
        <v>14.03</v>
      </c>
    </row>
    <row r="2274" spans="2:6">
      <c r="B2274" s="76" t="s">
        <v>11418</v>
      </c>
      <c r="C2274" s="76" t="s">
        <v>14024</v>
      </c>
      <c r="D2274" s="77" t="s">
        <v>6116</v>
      </c>
      <c r="E2274" s="78" t="s">
        <v>8594</v>
      </c>
      <c r="F2274" s="79">
        <v>15.17</v>
      </c>
    </row>
    <row r="2275" spans="2:6">
      <c r="B2275" s="76" t="s">
        <v>11419</v>
      </c>
      <c r="C2275" s="76" t="s">
        <v>14025</v>
      </c>
      <c r="D2275" s="77" t="s">
        <v>8596</v>
      </c>
      <c r="E2275" s="78" t="s">
        <v>8594</v>
      </c>
      <c r="F2275" s="79">
        <v>14.12</v>
      </c>
    </row>
    <row r="2276" spans="2:6">
      <c r="B2276" s="76" t="s">
        <v>11420</v>
      </c>
      <c r="C2276" s="76" t="s">
        <v>14026</v>
      </c>
      <c r="D2276" s="77" t="s">
        <v>8597</v>
      </c>
      <c r="E2276" s="78" t="s">
        <v>8594</v>
      </c>
      <c r="F2276" s="79">
        <v>13.26</v>
      </c>
    </row>
    <row r="2277" spans="2:6">
      <c r="B2277" s="76" t="s">
        <v>11421</v>
      </c>
      <c r="C2277" s="76" t="s">
        <v>14027</v>
      </c>
      <c r="D2277" s="77" t="s">
        <v>8598</v>
      </c>
      <c r="E2277" s="78" t="s">
        <v>8594</v>
      </c>
      <c r="F2277" s="79">
        <v>15.17</v>
      </c>
    </row>
    <row r="2278" spans="2:6">
      <c r="B2278" s="76" t="s">
        <v>11422</v>
      </c>
      <c r="C2278" s="76" t="s">
        <v>14028</v>
      </c>
      <c r="D2278" s="77" t="s">
        <v>6120</v>
      </c>
      <c r="E2278" s="78" t="s">
        <v>8594</v>
      </c>
      <c r="F2278" s="79">
        <v>16.03</v>
      </c>
    </row>
    <row r="2279" spans="2:6">
      <c r="B2279" s="76" t="s">
        <v>11423</v>
      </c>
      <c r="C2279" s="76" t="s">
        <v>6709</v>
      </c>
      <c r="D2279" s="77" t="s">
        <v>8599</v>
      </c>
      <c r="E2279" s="78" t="s">
        <v>8594</v>
      </c>
      <c r="F2279" s="79">
        <v>13.26</v>
      </c>
    </row>
    <row r="2280" spans="2:6">
      <c r="B2280" s="76" t="s">
        <v>11424</v>
      </c>
      <c r="C2280" s="76" t="s">
        <v>14029</v>
      </c>
      <c r="D2280" s="77" t="s">
        <v>6121</v>
      </c>
      <c r="E2280" s="78" t="s">
        <v>8594</v>
      </c>
      <c r="F2280" s="79">
        <v>18.23</v>
      </c>
    </row>
    <row r="2281" spans="2:6">
      <c r="B2281" s="71" t="s">
        <v>11425</v>
      </c>
      <c r="C2281" s="72" t="s">
        <v>14030</v>
      </c>
      <c r="D2281" s="73" t="s">
        <v>8600</v>
      </c>
      <c r="E2281" s="74" t="s">
        <v>8594</v>
      </c>
      <c r="F2281" s="79">
        <v>20.059999999999999</v>
      </c>
    </row>
    <row r="2282" spans="2:6">
      <c r="B2282" s="76" t="s">
        <v>11426</v>
      </c>
      <c r="C2282" s="76" t="s">
        <v>14031</v>
      </c>
      <c r="D2282" s="77" t="s">
        <v>8601</v>
      </c>
      <c r="E2282" s="78" t="s">
        <v>8594</v>
      </c>
      <c r="F2282" s="79">
        <v>18.329999999999998</v>
      </c>
    </row>
    <row r="2283" spans="2:6">
      <c r="B2283" s="76" t="s">
        <v>11427</v>
      </c>
      <c r="C2283" s="76" t="s">
        <v>14032</v>
      </c>
      <c r="D2283" s="77" t="s">
        <v>6135</v>
      </c>
      <c r="E2283" s="78" t="s">
        <v>8594</v>
      </c>
      <c r="F2283" s="79">
        <v>13.85</v>
      </c>
    </row>
    <row r="2284" spans="2:6">
      <c r="B2284" s="76" t="s">
        <v>11428</v>
      </c>
      <c r="C2284" s="76" t="s">
        <v>14033</v>
      </c>
      <c r="D2284" s="77" t="s">
        <v>6136</v>
      </c>
      <c r="E2284" s="78" t="s">
        <v>8594</v>
      </c>
      <c r="F2284" s="79">
        <v>16.510000000000002</v>
      </c>
    </row>
    <row r="2285" spans="2:6">
      <c r="B2285" s="76" t="s">
        <v>11429</v>
      </c>
      <c r="C2285" s="76" t="s">
        <v>14034</v>
      </c>
      <c r="D2285" s="77" t="s">
        <v>8602</v>
      </c>
      <c r="E2285" s="78" t="s">
        <v>8594</v>
      </c>
      <c r="F2285" s="79">
        <v>18.25</v>
      </c>
    </row>
    <row r="2286" spans="2:6">
      <c r="B2286" s="76" t="s">
        <v>11430</v>
      </c>
      <c r="C2286" s="76" t="s">
        <v>14035</v>
      </c>
      <c r="D2286" s="77" t="s">
        <v>6139</v>
      </c>
      <c r="E2286" s="78" t="s">
        <v>8594</v>
      </c>
      <c r="F2286" s="79">
        <v>18.55</v>
      </c>
    </row>
    <row r="2287" spans="2:6">
      <c r="B2287" s="76" t="s">
        <v>11431</v>
      </c>
      <c r="C2287" s="76" t="s">
        <v>14036</v>
      </c>
      <c r="D2287" s="77" t="s">
        <v>6143</v>
      </c>
      <c r="E2287" s="78" t="s">
        <v>8594</v>
      </c>
      <c r="F2287" s="79">
        <v>18.96</v>
      </c>
    </row>
    <row r="2288" spans="2:6">
      <c r="B2288" s="76" t="s">
        <v>11432</v>
      </c>
      <c r="C2288" s="76" t="s">
        <v>14037</v>
      </c>
      <c r="D2288" s="77" t="s">
        <v>6144</v>
      </c>
      <c r="E2288" s="78" t="s">
        <v>8594</v>
      </c>
      <c r="F2288" s="79">
        <v>18.23</v>
      </c>
    </row>
    <row r="2289" spans="2:6">
      <c r="B2289" s="76" t="s">
        <v>11433</v>
      </c>
      <c r="C2289" s="76" t="s">
        <v>14038</v>
      </c>
      <c r="D2289" s="77" t="s">
        <v>8603</v>
      </c>
      <c r="E2289" s="78" t="s">
        <v>8594</v>
      </c>
      <c r="F2289" s="79">
        <v>18.59</v>
      </c>
    </row>
    <row r="2290" spans="2:6">
      <c r="B2290" s="76" t="s">
        <v>11434</v>
      </c>
      <c r="C2290" s="76" t="s">
        <v>6709</v>
      </c>
      <c r="D2290" s="77" t="s">
        <v>6145</v>
      </c>
      <c r="E2290" s="78" t="s">
        <v>8594</v>
      </c>
      <c r="F2290" s="79">
        <v>18.34</v>
      </c>
    </row>
    <row r="2291" spans="2:6">
      <c r="B2291" s="76" t="s">
        <v>11435</v>
      </c>
      <c r="C2291" s="76" t="s">
        <v>14039</v>
      </c>
      <c r="D2291" s="77" t="s">
        <v>6194</v>
      </c>
      <c r="E2291" s="78" t="s">
        <v>8594</v>
      </c>
      <c r="F2291" s="79">
        <v>17.7</v>
      </c>
    </row>
    <row r="2292" spans="2:6">
      <c r="B2292" s="76" t="s">
        <v>11436</v>
      </c>
      <c r="C2292" s="76" t="s">
        <v>14040</v>
      </c>
      <c r="D2292" s="77" t="s">
        <v>8604</v>
      </c>
      <c r="E2292" s="78" t="s">
        <v>8594</v>
      </c>
      <c r="F2292" s="79">
        <v>20.059999999999999</v>
      </c>
    </row>
    <row r="2293" spans="2:6">
      <c r="B2293" s="76" t="s">
        <v>11437</v>
      </c>
      <c r="C2293" s="76" t="s">
        <v>14041</v>
      </c>
      <c r="D2293" s="77" t="s">
        <v>6147</v>
      </c>
      <c r="E2293" s="78" t="s">
        <v>8594</v>
      </c>
      <c r="F2293" s="79">
        <v>18.61</v>
      </c>
    </row>
    <row r="2294" spans="2:6">
      <c r="B2294" s="76" t="s">
        <v>11438</v>
      </c>
      <c r="C2294" s="76" t="s">
        <v>14042</v>
      </c>
      <c r="D2294" s="77" t="s">
        <v>8605</v>
      </c>
      <c r="E2294" s="78" t="s">
        <v>8594</v>
      </c>
      <c r="F2294" s="79">
        <v>18.18</v>
      </c>
    </row>
    <row r="2295" spans="2:6">
      <c r="B2295" s="76" t="s">
        <v>11439</v>
      </c>
      <c r="C2295" s="76" t="s">
        <v>6709</v>
      </c>
      <c r="D2295" s="77" t="s">
        <v>8606</v>
      </c>
      <c r="E2295" s="78" t="s">
        <v>8594</v>
      </c>
      <c r="F2295" s="79">
        <v>16.05</v>
      </c>
    </row>
    <row r="2296" spans="2:6">
      <c r="B2296" s="76" t="s">
        <v>11440</v>
      </c>
      <c r="C2296" s="76" t="s">
        <v>14043</v>
      </c>
      <c r="D2296" s="77" t="s">
        <v>6177</v>
      </c>
      <c r="E2296" s="78" t="s">
        <v>8594</v>
      </c>
      <c r="F2296" s="79">
        <v>18.36</v>
      </c>
    </row>
    <row r="2297" spans="2:6">
      <c r="B2297" s="76" t="s">
        <v>11441</v>
      </c>
      <c r="C2297" s="76" t="s">
        <v>14044</v>
      </c>
      <c r="D2297" s="77" t="s">
        <v>6178</v>
      </c>
      <c r="E2297" s="78" t="s">
        <v>8594</v>
      </c>
      <c r="F2297" s="79">
        <v>18.29</v>
      </c>
    </row>
    <row r="2298" spans="2:6">
      <c r="B2298" s="76" t="s">
        <v>11442</v>
      </c>
      <c r="C2298" s="76" t="s">
        <v>14045</v>
      </c>
      <c r="D2298" s="77" t="s">
        <v>6180</v>
      </c>
      <c r="E2298" s="78" t="s">
        <v>8594</v>
      </c>
      <c r="F2298" s="79">
        <v>17.32</v>
      </c>
    </row>
    <row r="2299" spans="2:6">
      <c r="B2299" s="76" t="s">
        <v>11443</v>
      </c>
      <c r="C2299" s="76" t="s">
        <v>14046</v>
      </c>
      <c r="D2299" s="77" t="s">
        <v>8607</v>
      </c>
      <c r="E2299" s="78" t="s">
        <v>8594</v>
      </c>
      <c r="F2299" s="79">
        <v>21.57</v>
      </c>
    </row>
    <row r="2300" spans="2:6">
      <c r="B2300" s="76" t="s">
        <v>16525</v>
      </c>
      <c r="C2300" s="76" t="s">
        <v>6709</v>
      </c>
      <c r="D2300" s="77" t="s">
        <v>6181</v>
      </c>
      <c r="E2300" s="78" t="s">
        <v>8594</v>
      </c>
      <c r="F2300" s="79">
        <v>15.25</v>
      </c>
    </row>
    <row r="2301" spans="2:6">
      <c r="B2301" s="76" t="s">
        <v>11444</v>
      </c>
      <c r="C2301" s="76" t="s">
        <v>14047</v>
      </c>
      <c r="D2301" s="77" t="s">
        <v>8608</v>
      </c>
      <c r="E2301" s="78" t="s">
        <v>8594</v>
      </c>
      <c r="F2301" s="79">
        <v>13.26</v>
      </c>
    </row>
    <row r="2302" spans="2:6">
      <c r="B2302" s="76" t="s">
        <v>11445</v>
      </c>
      <c r="C2302" s="76" t="s">
        <v>6709</v>
      </c>
      <c r="D2302" s="77" t="s">
        <v>6182</v>
      </c>
      <c r="E2302" s="78" t="s">
        <v>8594</v>
      </c>
      <c r="F2302" s="79">
        <v>18.25</v>
      </c>
    </row>
    <row r="2303" spans="2:6">
      <c r="B2303" s="76" t="s">
        <v>11446</v>
      </c>
      <c r="C2303" s="76" t="s">
        <v>14048</v>
      </c>
      <c r="D2303" s="77" t="s">
        <v>6183</v>
      </c>
      <c r="E2303" s="78" t="s">
        <v>8594</v>
      </c>
      <c r="F2303" s="79">
        <v>13.26</v>
      </c>
    </row>
    <row r="2304" spans="2:6">
      <c r="B2304" s="76" t="s">
        <v>11447</v>
      </c>
      <c r="C2304" s="76" t="s">
        <v>14049</v>
      </c>
      <c r="D2304" s="77" t="s">
        <v>8609</v>
      </c>
      <c r="E2304" s="78" t="s">
        <v>8594</v>
      </c>
      <c r="F2304" s="79">
        <v>21.57</v>
      </c>
    </row>
    <row r="2305" spans="2:6">
      <c r="B2305" s="76" t="s">
        <v>11448</v>
      </c>
      <c r="C2305" s="76" t="s">
        <v>14050</v>
      </c>
      <c r="D2305" s="77" t="s">
        <v>6189</v>
      </c>
      <c r="E2305" s="78" t="s">
        <v>8594</v>
      </c>
      <c r="F2305" s="79">
        <v>20.02</v>
      </c>
    </row>
    <row r="2306" spans="2:6">
      <c r="B2306" s="76" t="s">
        <v>11449</v>
      </c>
      <c r="C2306" s="76" t="s">
        <v>6709</v>
      </c>
      <c r="D2306" s="77" t="s">
        <v>6191</v>
      </c>
      <c r="E2306" s="78" t="s">
        <v>8594</v>
      </c>
      <c r="F2306" s="79">
        <v>15.52</v>
      </c>
    </row>
    <row r="2307" spans="2:6">
      <c r="B2307" s="76">
        <v>344</v>
      </c>
      <c r="C2307" s="76" t="s">
        <v>6709</v>
      </c>
      <c r="D2307" s="77" t="s">
        <v>8610</v>
      </c>
      <c r="E2307" s="78" t="s">
        <v>6723</v>
      </c>
      <c r="F2307" s="79"/>
    </row>
    <row r="2308" spans="2:6">
      <c r="B2308" s="76" t="s">
        <v>11450</v>
      </c>
      <c r="C2308" s="76" t="s">
        <v>14051</v>
      </c>
      <c r="D2308" s="77" t="s">
        <v>8611</v>
      </c>
      <c r="E2308" s="78" t="s">
        <v>6361</v>
      </c>
      <c r="F2308" s="79">
        <v>1.5</v>
      </c>
    </row>
    <row r="2309" spans="2:6">
      <c r="B2309" s="76" t="s">
        <v>11451</v>
      </c>
      <c r="C2309" s="76" t="s">
        <v>14052</v>
      </c>
      <c r="D2309" s="77" t="s">
        <v>8612</v>
      </c>
      <c r="E2309" s="78" t="s">
        <v>6361</v>
      </c>
      <c r="F2309" s="79">
        <v>1</v>
      </c>
    </row>
    <row r="2310" spans="2:6">
      <c r="B2310" s="76" t="s">
        <v>11452</v>
      </c>
      <c r="C2310" s="76" t="s">
        <v>14053</v>
      </c>
      <c r="D2310" s="77" t="s">
        <v>8613</v>
      </c>
      <c r="E2310" s="78" t="s">
        <v>6361</v>
      </c>
      <c r="F2310" s="79">
        <v>2</v>
      </c>
    </row>
    <row r="2311" spans="2:6">
      <c r="B2311" s="76">
        <v>345</v>
      </c>
      <c r="C2311" s="76" t="s">
        <v>6709</v>
      </c>
      <c r="D2311" s="77" t="s">
        <v>8614</v>
      </c>
      <c r="E2311" s="78" t="s">
        <v>6723</v>
      </c>
      <c r="F2311" s="79"/>
    </row>
    <row r="2312" spans="2:6">
      <c r="B2312" s="76" t="s">
        <v>11453</v>
      </c>
      <c r="C2312" s="76" t="s">
        <v>14054</v>
      </c>
      <c r="D2312" s="77" t="s">
        <v>8611</v>
      </c>
      <c r="E2312" s="78" t="s">
        <v>6361</v>
      </c>
      <c r="F2312" s="79">
        <v>0.5</v>
      </c>
    </row>
    <row r="2313" spans="2:6">
      <c r="B2313" s="76" t="s">
        <v>11454</v>
      </c>
      <c r="C2313" s="76" t="s">
        <v>14055</v>
      </c>
      <c r="D2313" s="77" t="s">
        <v>8612</v>
      </c>
      <c r="E2313" s="78" t="s">
        <v>6361</v>
      </c>
      <c r="F2313" s="79">
        <v>0.3</v>
      </c>
    </row>
    <row r="2314" spans="2:6">
      <c r="B2314" s="76" t="s">
        <v>11455</v>
      </c>
      <c r="C2314" s="76" t="s">
        <v>14056</v>
      </c>
      <c r="D2314" s="77" t="s">
        <v>8613</v>
      </c>
      <c r="E2314" s="78" t="s">
        <v>6361</v>
      </c>
      <c r="F2314" s="79">
        <v>0.2</v>
      </c>
    </row>
    <row r="2315" spans="2:6">
      <c r="B2315" s="76">
        <v>346</v>
      </c>
      <c r="C2315" s="76" t="s">
        <v>6709</v>
      </c>
      <c r="D2315" s="77" t="s">
        <v>8615</v>
      </c>
      <c r="E2315" s="78" t="s">
        <v>6723</v>
      </c>
      <c r="F2315" s="79"/>
    </row>
    <row r="2316" spans="2:6" ht="27">
      <c r="B2316" s="76" t="s">
        <v>11456</v>
      </c>
      <c r="C2316" s="76" t="s">
        <v>14057</v>
      </c>
      <c r="D2316" s="77" t="s">
        <v>8616</v>
      </c>
      <c r="E2316" s="78" t="s">
        <v>6581</v>
      </c>
      <c r="F2316" s="79">
        <v>15.58</v>
      </c>
    </row>
    <row r="2317" spans="2:6" ht="27">
      <c r="B2317" s="76" t="s">
        <v>11457</v>
      </c>
      <c r="C2317" s="76" t="s">
        <v>14058</v>
      </c>
      <c r="D2317" s="77" t="s">
        <v>8617</v>
      </c>
      <c r="E2317" s="78" t="s">
        <v>6581</v>
      </c>
      <c r="F2317" s="79">
        <v>16.62</v>
      </c>
    </row>
    <row r="2318" spans="2:6" ht="27">
      <c r="B2318" s="76" t="s">
        <v>11458</v>
      </c>
      <c r="C2318" s="76" t="s">
        <v>14059</v>
      </c>
      <c r="D2318" s="77" t="s">
        <v>8618</v>
      </c>
      <c r="E2318" s="78" t="s">
        <v>6714</v>
      </c>
      <c r="F2318" s="79">
        <v>782.45</v>
      </c>
    </row>
    <row r="2319" spans="2:6">
      <c r="B2319" s="76" t="s">
        <v>11459</v>
      </c>
      <c r="C2319" s="76" t="s">
        <v>14060</v>
      </c>
      <c r="D2319" s="77" t="s">
        <v>8619</v>
      </c>
      <c r="E2319" s="78" t="s">
        <v>6581</v>
      </c>
      <c r="F2319" s="79">
        <v>63.62</v>
      </c>
    </row>
    <row r="2320" spans="2:6">
      <c r="B2320" s="76" t="s">
        <v>11460</v>
      </c>
      <c r="C2320" s="76" t="s">
        <v>14061</v>
      </c>
      <c r="D2320" s="77" t="s">
        <v>8620</v>
      </c>
      <c r="E2320" s="78" t="s">
        <v>6581</v>
      </c>
      <c r="F2320" s="79">
        <v>66.62</v>
      </c>
    </row>
    <row r="2321" spans="2:6">
      <c r="B2321" s="76" t="s">
        <v>11461</v>
      </c>
      <c r="C2321" s="76" t="s">
        <v>14062</v>
      </c>
      <c r="D2321" s="77" t="s">
        <v>8621</v>
      </c>
      <c r="E2321" s="78" t="s">
        <v>6581</v>
      </c>
      <c r="F2321" s="79">
        <v>69.62</v>
      </c>
    </row>
    <row r="2322" spans="2:6">
      <c r="B2322" s="76" t="s">
        <v>11462</v>
      </c>
      <c r="C2322" s="76" t="s">
        <v>14063</v>
      </c>
      <c r="D2322" s="77" t="s">
        <v>8622</v>
      </c>
      <c r="E2322" s="78" t="s">
        <v>6581</v>
      </c>
      <c r="F2322" s="79">
        <v>202.63</v>
      </c>
    </row>
    <row r="2323" spans="2:6">
      <c r="B2323" s="76" t="s">
        <v>11463</v>
      </c>
      <c r="C2323" s="76" t="s">
        <v>14064</v>
      </c>
      <c r="D2323" s="77" t="s">
        <v>8623</v>
      </c>
      <c r="E2323" s="78" t="s">
        <v>6581</v>
      </c>
      <c r="F2323" s="79">
        <v>230.39</v>
      </c>
    </row>
    <row r="2324" spans="2:6" ht="27">
      <c r="B2324" s="76" t="s">
        <v>11464</v>
      </c>
      <c r="C2324" s="76" t="s">
        <v>6344</v>
      </c>
      <c r="D2324" s="77" t="s">
        <v>6345</v>
      </c>
      <c r="E2324" s="78" t="s">
        <v>6581</v>
      </c>
      <c r="F2324" s="79">
        <v>271.58999999999997</v>
      </c>
    </row>
    <row r="2325" spans="2:6" ht="27">
      <c r="B2325" s="76" t="s">
        <v>11465</v>
      </c>
      <c r="C2325" s="76" t="s">
        <v>14065</v>
      </c>
      <c r="D2325" s="77" t="s">
        <v>8624</v>
      </c>
      <c r="E2325" s="78" t="s">
        <v>6581</v>
      </c>
      <c r="F2325" s="79">
        <v>292.27</v>
      </c>
    </row>
    <row r="2326" spans="2:6" ht="27">
      <c r="B2326" s="76" t="s">
        <v>11466</v>
      </c>
      <c r="C2326" s="76" t="s">
        <v>14066</v>
      </c>
      <c r="D2326" s="77" t="s">
        <v>8625</v>
      </c>
      <c r="E2326" s="78" t="s">
        <v>6581</v>
      </c>
      <c r="F2326" s="79">
        <v>276.94</v>
      </c>
    </row>
    <row r="2327" spans="2:6" ht="27">
      <c r="B2327" s="76" t="s">
        <v>11467</v>
      </c>
      <c r="C2327" s="76" t="s">
        <v>14067</v>
      </c>
      <c r="D2327" s="77" t="s">
        <v>8626</v>
      </c>
      <c r="E2327" s="78" t="s">
        <v>6581</v>
      </c>
      <c r="F2327" s="79">
        <v>301.16000000000003</v>
      </c>
    </row>
    <row r="2328" spans="2:6" ht="27">
      <c r="B2328" s="76" t="s">
        <v>11468</v>
      </c>
      <c r="C2328" s="76" t="s">
        <v>14068</v>
      </c>
      <c r="D2328" s="77" t="s">
        <v>8627</v>
      </c>
      <c r="E2328" s="78" t="s">
        <v>6581</v>
      </c>
      <c r="F2328" s="79">
        <v>451.72</v>
      </c>
    </row>
    <row r="2329" spans="2:6" ht="27">
      <c r="B2329" s="76" t="s">
        <v>11469</v>
      </c>
      <c r="C2329" s="76" t="s">
        <v>14069</v>
      </c>
      <c r="D2329" s="77" t="s">
        <v>8628</v>
      </c>
      <c r="E2329" s="78" t="s">
        <v>6581</v>
      </c>
      <c r="F2329" s="79">
        <v>422.37</v>
      </c>
    </row>
    <row r="2330" spans="2:6" ht="27">
      <c r="B2330" s="76" t="s">
        <v>11470</v>
      </c>
      <c r="C2330" s="76" t="s">
        <v>14070</v>
      </c>
      <c r="D2330" s="77" t="s">
        <v>8629</v>
      </c>
      <c r="E2330" s="78" t="s">
        <v>6581</v>
      </c>
      <c r="F2330" s="79">
        <v>573.39</v>
      </c>
    </row>
    <row r="2331" spans="2:6" ht="27">
      <c r="B2331" s="76" t="s">
        <v>11471</v>
      </c>
      <c r="C2331" s="76" t="s">
        <v>14071</v>
      </c>
      <c r="D2331" s="77" t="s">
        <v>8630</v>
      </c>
      <c r="E2331" s="78" t="s">
        <v>6581</v>
      </c>
      <c r="F2331" s="79">
        <v>456.66</v>
      </c>
    </row>
    <row r="2332" spans="2:6">
      <c r="B2332" s="76">
        <v>347</v>
      </c>
      <c r="C2332" s="76" t="s">
        <v>6709</v>
      </c>
      <c r="D2332" s="77" t="s">
        <v>8631</v>
      </c>
      <c r="E2332" s="78" t="s">
        <v>6723</v>
      </c>
      <c r="F2332" s="79"/>
    </row>
    <row r="2333" spans="2:6">
      <c r="B2333" s="76" t="s">
        <v>11472</v>
      </c>
      <c r="C2333" s="76" t="s">
        <v>14072</v>
      </c>
      <c r="D2333" s="77" t="s">
        <v>8632</v>
      </c>
      <c r="E2333" s="78" t="s">
        <v>6403</v>
      </c>
      <c r="F2333" s="79">
        <v>18.72</v>
      </c>
    </row>
    <row r="2334" spans="2:6">
      <c r="B2334" s="76" t="s">
        <v>11473</v>
      </c>
      <c r="C2334" s="76" t="s">
        <v>14073</v>
      </c>
      <c r="D2334" s="77" t="s">
        <v>8633</v>
      </c>
      <c r="E2334" s="78" t="s">
        <v>6714</v>
      </c>
      <c r="F2334" s="79">
        <v>592.41999999999996</v>
      </c>
    </row>
    <row r="2335" spans="2:6">
      <c r="B2335" s="76" t="s">
        <v>11474</v>
      </c>
      <c r="C2335" s="76" t="s">
        <v>14074</v>
      </c>
      <c r="D2335" s="77" t="s">
        <v>8634</v>
      </c>
      <c r="E2335" s="78" t="s">
        <v>6403</v>
      </c>
      <c r="F2335" s="79">
        <v>22.45</v>
      </c>
    </row>
    <row r="2336" spans="2:6" ht="27">
      <c r="B2336" s="76" t="s">
        <v>11475</v>
      </c>
      <c r="C2336" s="76" t="s">
        <v>14075</v>
      </c>
      <c r="D2336" s="77" t="s">
        <v>8635</v>
      </c>
      <c r="E2336" s="78" t="s">
        <v>6403</v>
      </c>
      <c r="F2336" s="79">
        <v>39.26</v>
      </c>
    </row>
    <row r="2337" spans="2:6" ht="27">
      <c r="B2337" s="76" t="s">
        <v>11476</v>
      </c>
      <c r="C2337" s="76" t="s">
        <v>14076</v>
      </c>
      <c r="D2337" s="77" t="s">
        <v>8636</v>
      </c>
      <c r="E2337" s="78" t="s">
        <v>6403</v>
      </c>
      <c r="F2337" s="79">
        <v>45.01</v>
      </c>
    </row>
    <row r="2338" spans="2:6" ht="40.5">
      <c r="B2338" s="76" t="s">
        <v>11477</v>
      </c>
      <c r="C2338" s="76" t="s">
        <v>6709</v>
      </c>
      <c r="D2338" s="77" t="s">
        <v>8637</v>
      </c>
      <c r="E2338" s="78" t="s">
        <v>26</v>
      </c>
      <c r="F2338" s="79">
        <v>479.07</v>
      </c>
    </row>
    <row r="2339" spans="2:6" ht="40.5">
      <c r="B2339" s="76" t="s">
        <v>11478</v>
      </c>
      <c r="C2339" s="76" t="s">
        <v>6709</v>
      </c>
      <c r="D2339" s="77" t="s">
        <v>8638</v>
      </c>
      <c r="E2339" s="78" t="s">
        <v>26</v>
      </c>
      <c r="F2339" s="79">
        <v>844.36</v>
      </c>
    </row>
    <row r="2340" spans="2:6">
      <c r="B2340" s="76" t="s">
        <v>11479</v>
      </c>
      <c r="C2340" s="76" t="s">
        <v>14077</v>
      </c>
      <c r="D2340" s="77" t="s">
        <v>8639</v>
      </c>
      <c r="E2340" s="78" t="s">
        <v>6403</v>
      </c>
      <c r="F2340" s="79">
        <v>7.68</v>
      </c>
    </row>
    <row r="2341" spans="2:6">
      <c r="B2341" s="76" t="s">
        <v>11480</v>
      </c>
      <c r="C2341" s="76" t="s">
        <v>14078</v>
      </c>
      <c r="D2341" s="77" t="s">
        <v>8640</v>
      </c>
      <c r="E2341" s="78" t="s">
        <v>6403</v>
      </c>
      <c r="F2341" s="79">
        <v>25.29</v>
      </c>
    </row>
    <row r="2342" spans="2:6" ht="27">
      <c r="B2342" s="76" t="s">
        <v>11481</v>
      </c>
      <c r="C2342" s="76" t="s">
        <v>14079</v>
      </c>
      <c r="D2342" s="77" t="s">
        <v>8641</v>
      </c>
      <c r="E2342" s="78" t="s">
        <v>6403</v>
      </c>
      <c r="F2342" s="79">
        <v>60.19</v>
      </c>
    </row>
    <row r="2343" spans="2:6" ht="27">
      <c r="B2343" s="76" t="s">
        <v>11482</v>
      </c>
      <c r="C2343" s="76" t="s">
        <v>14080</v>
      </c>
      <c r="D2343" s="77" t="s">
        <v>8642</v>
      </c>
      <c r="E2343" s="78" t="s">
        <v>6403</v>
      </c>
      <c r="F2343" s="79">
        <v>60.19</v>
      </c>
    </row>
    <row r="2344" spans="2:6" ht="27">
      <c r="B2344" s="76" t="s">
        <v>11483</v>
      </c>
      <c r="C2344" s="76" t="s">
        <v>14081</v>
      </c>
      <c r="D2344" s="77" t="s">
        <v>8643</v>
      </c>
      <c r="E2344" s="78" t="s">
        <v>6403</v>
      </c>
      <c r="F2344" s="79">
        <v>51.42</v>
      </c>
    </row>
    <row r="2345" spans="2:6" ht="27">
      <c r="B2345" s="76" t="s">
        <v>11484</v>
      </c>
      <c r="C2345" s="76" t="s">
        <v>14082</v>
      </c>
      <c r="D2345" s="77" t="s">
        <v>8644</v>
      </c>
      <c r="E2345" s="78" t="s">
        <v>6403</v>
      </c>
      <c r="F2345" s="79">
        <v>57.27</v>
      </c>
    </row>
    <row r="2346" spans="2:6">
      <c r="B2346" s="76">
        <v>348</v>
      </c>
      <c r="C2346" s="76" t="s">
        <v>6709</v>
      </c>
      <c r="D2346" s="77" t="s">
        <v>8645</v>
      </c>
      <c r="E2346" s="78" t="s">
        <v>6723</v>
      </c>
      <c r="F2346" s="79"/>
    </row>
    <row r="2347" spans="2:6">
      <c r="B2347" s="76" t="s">
        <v>11485</v>
      </c>
      <c r="C2347" s="76" t="s">
        <v>14083</v>
      </c>
      <c r="D2347" s="77" t="s">
        <v>8646</v>
      </c>
      <c r="E2347" s="78" t="s">
        <v>6403</v>
      </c>
      <c r="F2347" s="79">
        <v>278.19</v>
      </c>
    </row>
    <row r="2348" spans="2:6">
      <c r="B2348" s="76" t="s">
        <v>11486</v>
      </c>
      <c r="C2348" s="76" t="s">
        <v>14084</v>
      </c>
      <c r="D2348" s="77" t="s">
        <v>8647</v>
      </c>
      <c r="E2348" s="78" t="s">
        <v>6403</v>
      </c>
      <c r="F2348" s="79">
        <v>111.41</v>
      </c>
    </row>
    <row r="2349" spans="2:6" ht="27">
      <c r="B2349" s="76" t="s">
        <v>11487</v>
      </c>
      <c r="C2349" s="76" t="s">
        <v>14085</v>
      </c>
      <c r="D2349" s="77" t="s">
        <v>8648</v>
      </c>
      <c r="E2349" s="78" t="s">
        <v>26</v>
      </c>
      <c r="F2349" s="79">
        <v>260.58999999999997</v>
      </c>
    </row>
    <row r="2350" spans="2:6">
      <c r="B2350" s="76" t="s">
        <v>11488</v>
      </c>
      <c r="C2350" s="76" t="s">
        <v>14086</v>
      </c>
      <c r="D2350" s="77" t="s">
        <v>8649</v>
      </c>
      <c r="E2350" s="78" t="s">
        <v>6714</v>
      </c>
      <c r="F2350" s="79">
        <v>60.14</v>
      </c>
    </row>
    <row r="2351" spans="2:6" ht="40.5">
      <c r="B2351" s="76" t="s">
        <v>11489</v>
      </c>
      <c r="C2351" s="76" t="s">
        <v>14087</v>
      </c>
      <c r="D2351" s="77" t="s">
        <v>8650</v>
      </c>
      <c r="E2351" s="78" t="s">
        <v>6863</v>
      </c>
      <c r="F2351" s="79">
        <v>0.91</v>
      </c>
    </row>
    <row r="2352" spans="2:6" ht="40.5">
      <c r="B2352" s="76" t="s">
        <v>11490</v>
      </c>
      <c r="C2352" s="76" t="s">
        <v>14088</v>
      </c>
      <c r="D2352" s="77" t="s">
        <v>8651</v>
      </c>
      <c r="E2352" s="78" t="s">
        <v>8652</v>
      </c>
      <c r="F2352" s="79">
        <v>0.62</v>
      </c>
    </row>
    <row r="2353" spans="2:6" ht="40.5">
      <c r="B2353" s="76" t="s">
        <v>11491</v>
      </c>
      <c r="C2353" s="76" t="s">
        <v>14089</v>
      </c>
      <c r="D2353" s="77" t="s">
        <v>8653</v>
      </c>
      <c r="E2353" s="78" t="s">
        <v>8652</v>
      </c>
      <c r="F2353" s="79">
        <v>0.62</v>
      </c>
    </row>
    <row r="2354" spans="2:6">
      <c r="B2354" s="76" t="s">
        <v>11492</v>
      </c>
      <c r="C2354" s="76" t="s">
        <v>14090</v>
      </c>
      <c r="D2354" s="77" t="s">
        <v>8654</v>
      </c>
      <c r="E2354" s="78" t="s">
        <v>6403</v>
      </c>
      <c r="F2354" s="79">
        <v>351.99</v>
      </c>
    </row>
    <row r="2355" spans="2:6">
      <c r="B2355" s="76" t="s">
        <v>11493</v>
      </c>
      <c r="C2355" s="76" t="s">
        <v>14091</v>
      </c>
      <c r="D2355" s="77" t="s">
        <v>8655</v>
      </c>
      <c r="E2355" s="78" t="s">
        <v>6403</v>
      </c>
      <c r="F2355" s="79">
        <v>60.69</v>
      </c>
    </row>
    <row r="2356" spans="2:6">
      <c r="B2356" s="76">
        <v>349</v>
      </c>
      <c r="C2356" s="76" t="s">
        <v>6709</v>
      </c>
      <c r="D2356" s="77" t="s">
        <v>8656</v>
      </c>
      <c r="E2356" s="78" t="s">
        <v>6723</v>
      </c>
      <c r="F2356" s="79"/>
    </row>
    <row r="2357" spans="2:6">
      <c r="B2357" s="76" t="s">
        <v>11494</v>
      </c>
      <c r="C2357" s="76" t="s">
        <v>14092</v>
      </c>
      <c r="D2357" s="77" t="s">
        <v>8657</v>
      </c>
      <c r="E2357" s="78" t="s">
        <v>6714</v>
      </c>
      <c r="F2357" s="79">
        <v>74.91</v>
      </c>
    </row>
    <row r="2358" spans="2:6">
      <c r="B2358" s="76" t="s">
        <v>11495</v>
      </c>
      <c r="C2358" s="76" t="s">
        <v>14093</v>
      </c>
      <c r="D2358" s="77" t="s">
        <v>8658</v>
      </c>
      <c r="E2358" s="78" t="s">
        <v>6714</v>
      </c>
      <c r="F2358" s="79">
        <v>2</v>
      </c>
    </row>
    <row r="2359" spans="2:6">
      <c r="B2359" s="76" t="s">
        <v>11496</v>
      </c>
      <c r="C2359" s="76" t="s">
        <v>14094</v>
      </c>
      <c r="D2359" s="77" t="s">
        <v>8659</v>
      </c>
      <c r="E2359" s="78" t="s">
        <v>6714</v>
      </c>
      <c r="F2359" s="79">
        <v>1.5</v>
      </c>
    </row>
    <row r="2360" spans="2:6">
      <c r="B2360" s="76" t="s">
        <v>11497</v>
      </c>
      <c r="C2360" s="76" t="s">
        <v>14095</v>
      </c>
      <c r="D2360" s="77" t="s">
        <v>8660</v>
      </c>
      <c r="E2360" s="78" t="s">
        <v>6714</v>
      </c>
      <c r="F2360" s="79">
        <v>77</v>
      </c>
    </row>
    <row r="2361" spans="2:6">
      <c r="B2361" s="76" t="s">
        <v>11498</v>
      </c>
      <c r="C2361" s="76" t="s">
        <v>14096</v>
      </c>
      <c r="D2361" s="77" t="s">
        <v>8661</v>
      </c>
      <c r="E2361" s="78" t="s">
        <v>6714</v>
      </c>
      <c r="F2361" s="79">
        <v>101.33</v>
      </c>
    </row>
    <row r="2362" spans="2:6">
      <c r="B2362" s="76" t="s">
        <v>11499</v>
      </c>
      <c r="C2362" s="76" t="s">
        <v>14097</v>
      </c>
      <c r="D2362" s="77" t="s">
        <v>8662</v>
      </c>
      <c r="E2362" s="78" t="s">
        <v>6714</v>
      </c>
      <c r="F2362" s="79">
        <v>72</v>
      </c>
    </row>
    <row r="2363" spans="2:6">
      <c r="B2363" s="76" t="s">
        <v>11500</v>
      </c>
      <c r="C2363" s="76" t="s">
        <v>14098</v>
      </c>
      <c r="D2363" s="77" t="s">
        <v>8663</v>
      </c>
      <c r="E2363" s="78" t="s">
        <v>6714</v>
      </c>
      <c r="F2363" s="79">
        <v>79</v>
      </c>
    </row>
    <row r="2364" spans="2:6">
      <c r="B2364" s="76" t="s">
        <v>11501</v>
      </c>
      <c r="C2364" s="76" t="s">
        <v>14099</v>
      </c>
      <c r="D2364" s="77" t="s">
        <v>8664</v>
      </c>
      <c r="E2364" s="78" t="s">
        <v>6714</v>
      </c>
      <c r="F2364" s="79">
        <v>101.33</v>
      </c>
    </row>
    <row r="2365" spans="2:6">
      <c r="B2365" s="76" t="s">
        <v>11502</v>
      </c>
      <c r="C2365" s="76" t="s">
        <v>14100</v>
      </c>
      <c r="D2365" s="77" t="s">
        <v>8665</v>
      </c>
      <c r="E2365" s="78" t="s">
        <v>6403</v>
      </c>
      <c r="F2365" s="79">
        <v>2</v>
      </c>
    </row>
    <row r="2366" spans="2:6">
      <c r="B2366" s="76" t="s">
        <v>11503</v>
      </c>
      <c r="C2366" s="76" t="s">
        <v>14101</v>
      </c>
      <c r="D2366" s="77" t="s">
        <v>8666</v>
      </c>
      <c r="E2366" s="78" t="s">
        <v>6403</v>
      </c>
      <c r="F2366" s="79">
        <v>0.8</v>
      </c>
    </row>
    <row r="2367" spans="2:6">
      <c r="B2367" s="76" t="s">
        <v>11504</v>
      </c>
      <c r="C2367" s="76" t="s">
        <v>14102</v>
      </c>
      <c r="D2367" s="77" t="s">
        <v>8667</v>
      </c>
      <c r="E2367" s="78" t="s">
        <v>6403</v>
      </c>
      <c r="F2367" s="79">
        <v>0.8</v>
      </c>
    </row>
    <row r="2368" spans="2:6">
      <c r="B2368" s="76" t="s">
        <v>11505</v>
      </c>
      <c r="C2368" s="76" t="s">
        <v>14103</v>
      </c>
      <c r="D2368" s="77" t="s">
        <v>8668</v>
      </c>
      <c r="E2368" s="78" t="s">
        <v>6714</v>
      </c>
      <c r="F2368" s="79">
        <v>40</v>
      </c>
    </row>
    <row r="2369" spans="2:6">
      <c r="B2369" s="76" t="s">
        <v>11506</v>
      </c>
      <c r="C2369" s="76" t="s">
        <v>14104</v>
      </c>
      <c r="D2369" s="77" t="s">
        <v>8669</v>
      </c>
      <c r="E2369" s="78" t="s">
        <v>6714</v>
      </c>
      <c r="F2369" s="79">
        <v>22.8</v>
      </c>
    </row>
    <row r="2370" spans="2:6">
      <c r="B2370" s="76" t="s">
        <v>11507</v>
      </c>
      <c r="C2370" s="76" t="s">
        <v>14105</v>
      </c>
      <c r="D2370" s="77" t="s">
        <v>8670</v>
      </c>
      <c r="E2370" s="78" t="s">
        <v>6403</v>
      </c>
      <c r="F2370" s="79">
        <v>112.7</v>
      </c>
    </row>
    <row r="2371" spans="2:6" ht="27">
      <c r="B2371" s="76" t="s">
        <v>11508</v>
      </c>
      <c r="C2371" s="76" t="s">
        <v>14106</v>
      </c>
      <c r="D2371" s="77" t="s">
        <v>8671</v>
      </c>
      <c r="E2371" s="78" t="s">
        <v>6403</v>
      </c>
      <c r="F2371" s="79">
        <v>15.06</v>
      </c>
    </row>
    <row r="2372" spans="2:6" ht="27">
      <c r="B2372" s="76" t="s">
        <v>11509</v>
      </c>
      <c r="C2372" s="76" t="s">
        <v>14107</v>
      </c>
      <c r="D2372" s="77" t="s">
        <v>8672</v>
      </c>
      <c r="E2372" s="78" t="s">
        <v>6403</v>
      </c>
      <c r="F2372" s="79">
        <v>16.88</v>
      </c>
    </row>
    <row r="2373" spans="2:6" ht="27">
      <c r="B2373" s="76" t="s">
        <v>11510</v>
      </c>
      <c r="C2373" s="76" t="s">
        <v>14108</v>
      </c>
      <c r="D2373" s="77" t="s">
        <v>8673</v>
      </c>
      <c r="E2373" s="78" t="s">
        <v>6403</v>
      </c>
      <c r="F2373" s="79">
        <v>16.88</v>
      </c>
    </row>
    <row r="2374" spans="2:6" ht="27">
      <c r="B2374" s="76" t="s">
        <v>11511</v>
      </c>
      <c r="C2374" s="76" t="s">
        <v>14109</v>
      </c>
      <c r="D2374" s="77" t="s">
        <v>8674</v>
      </c>
      <c r="E2374" s="78" t="s">
        <v>6714</v>
      </c>
      <c r="F2374" s="79">
        <v>7.96</v>
      </c>
    </row>
    <row r="2375" spans="2:6" ht="27">
      <c r="B2375" s="76" t="s">
        <v>11512</v>
      </c>
      <c r="C2375" s="76" t="s">
        <v>14110</v>
      </c>
      <c r="D2375" s="77" t="s">
        <v>8675</v>
      </c>
      <c r="E2375" s="78" t="s">
        <v>6714</v>
      </c>
      <c r="F2375" s="79">
        <v>8.85</v>
      </c>
    </row>
    <row r="2376" spans="2:6">
      <c r="B2376" s="76" t="s">
        <v>11513</v>
      </c>
      <c r="C2376" s="76" t="s">
        <v>14111</v>
      </c>
      <c r="D2376" s="77" t="s">
        <v>8676</v>
      </c>
      <c r="E2376" s="78" t="s">
        <v>6403</v>
      </c>
      <c r="F2376" s="79">
        <v>21.24</v>
      </c>
    </row>
    <row r="2377" spans="2:6">
      <c r="B2377" s="76">
        <v>350</v>
      </c>
      <c r="C2377" s="76" t="s">
        <v>6709</v>
      </c>
      <c r="D2377" s="77" t="s">
        <v>8677</v>
      </c>
      <c r="E2377" s="78" t="s">
        <v>6723</v>
      </c>
      <c r="F2377" s="79"/>
    </row>
    <row r="2378" spans="2:6" ht="27">
      <c r="B2378" s="76" t="s">
        <v>11514</v>
      </c>
      <c r="C2378" s="76" t="s">
        <v>14112</v>
      </c>
      <c r="D2378" s="77" t="s">
        <v>8678</v>
      </c>
      <c r="E2378" s="78" t="s">
        <v>6403</v>
      </c>
      <c r="F2378" s="79">
        <v>17.18</v>
      </c>
    </row>
    <row r="2379" spans="2:6" ht="27">
      <c r="B2379" s="76" t="s">
        <v>11515</v>
      </c>
      <c r="C2379" s="76" t="s">
        <v>14113</v>
      </c>
      <c r="D2379" s="77" t="s">
        <v>8679</v>
      </c>
      <c r="E2379" s="78" t="s">
        <v>6581</v>
      </c>
      <c r="F2379" s="79">
        <v>5.14</v>
      </c>
    </row>
    <row r="2380" spans="2:6">
      <c r="B2380" s="76" t="s">
        <v>11516</v>
      </c>
      <c r="C2380" s="76" t="s">
        <v>14114</v>
      </c>
      <c r="D2380" s="77" t="s">
        <v>8680</v>
      </c>
      <c r="E2380" s="78" t="s">
        <v>6403</v>
      </c>
      <c r="F2380" s="79">
        <v>14.69</v>
      </c>
    </row>
    <row r="2381" spans="2:6" ht="27">
      <c r="B2381" s="76" t="s">
        <v>11517</v>
      </c>
      <c r="C2381" s="76" t="s">
        <v>14115</v>
      </c>
      <c r="D2381" s="77" t="s">
        <v>8681</v>
      </c>
      <c r="E2381" s="78" t="s">
        <v>6403</v>
      </c>
      <c r="F2381" s="79">
        <v>17.71</v>
      </c>
    </row>
    <row r="2382" spans="2:6" ht="27">
      <c r="B2382" s="76" t="s">
        <v>11518</v>
      </c>
      <c r="C2382" s="76" t="s">
        <v>14116</v>
      </c>
      <c r="D2382" s="77" t="s">
        <v>8682</v>
      </c>
      <c r="E2382" s="78" t="s">
        <v>6403</v>
      </c>
      <c r="F2382" s="79">
        <v>10.67</v>
      </c>
    </row>
    <row r="2383" spans="2:6" ht="27">
      <c r="B2383" s="76" t="s">
        <v>11519</v>
      </c>
      <c r="C2383" s="76" t="s">
        <v>14117</v>
      </c>
      <c r="D2383" s="77" t="s">
        <v>8683</v>
      </c>
      <c r="E2383" s="78" t="s">
        <v>6403</v>
      </c>
      <c r="F2383" s="79">
        <v>10.029999999999999</v>
      </c>
    </row>
    <row r="2384" spans="2:6" ht="25.5">
      <c r="B2384" s="71" t="s">
        <v>11520</v>
      </c>
      <c r="C2384" s="72" t="s">
        <v>14118</v>
      </c>
      <c r="D2384" s="73" t="s">
        <v>8684</v>
      </c>
      <c r="E2384" s="74" t="s">
        <v>6403</v>
      </c>
      <c r="F2384" s="79">
        <v>12.33</v>
      </c>
    </row>
    <row r="2385" spans="2:6" ht="27">
      <c r="B2385" s="76" t="s">
        <v>11521</v>
      </c>
      <c r="C2385" s="76" t="s">
        <v>14119</v>
      </c>
      <c r="D2385" s="77" t="s">
        <v>8685</v>
      </c>
      <c r="E2385" s="78" t="s">
        <v>6403</v>
      </c>
      <c r="F2385" s="79">
        <v>8.93</v>
      </c>
    </row>
    <row r="2386" spans="2:6" ht="27">
      <c r="B2386" s="76" t="s">
        <v>11522</v>
      </c>
      <c r="C2386" s="76" t="s">
        <v>14120</v>
      </c>
      <c r="D2386" s="77" t="s">
        <v>8686</v>
      </c>
      <c r="E2386" s="78" t="s">
        <v>6403</v>
      </c>
      <c r="F2386" s="79">
        <v>11.14</v>
      </c>
    </row>
    <row r="2387" spans="2:6" ht="27">
      <c r="B2387" s="76" t="s">
        <v>11523</v>
      </c>
      <c r="C2387" s="76" t="s">
        <v>14121</v>
      </c>
      <c r="D2387" s="77" t="s">
        <v>8687</v>
      </c>
      <c r="E2387" s="78" t="s">
        <v>6403</v>
      </c>
      <c r="F2387" s="79">
        <v>8.14</v>
      </c>
    </row>
    <row r="2388" spans="2:6" ht="27">
      <c r="B2388" s="76" t="s">
        <v>11524</v>
      </c>
      <c r="C2388" s="76" t="s">
        <v>14122</v>
      </c>
      <c r="D2388" s="77" t="s">
        <v>8688</v>
      </c>
      <c r="E2388" s="78" t="s">
        <v>6403</v>
      </c>
      <c r="F2388" s="79">
        <v>8.5</v>
      </c>
    </row>
    <row r="2389" spans="2:6" ht="27">
      <c r="B2389" s="76" t="s">
        <v>11525</v>
      </c>
      <c r="C2389" s="76" t="s">
        <v>14123</v>
      </c>
      <c r="D2389" s="77" t="s">
        <v>8689</v>
      </c>
      <c r="E2389" s="78" t="s">
        <v>6403</v>
      </c>
      <c r="F2389" s="79">
        <v>7.86</v>
      </c>
    </row>
    <row r="2390" spans="2:6" ht="27">
      <c r="B2390" s="76" t="s">
        <v>11526</v>
      </c>
      <c r="C2390" s="76" t="s">
        <v>14124</v>
      </c>
      <c r="D2390" s="77" t="s">
        <v>8690</v>
      </c>
      <c r="E2390" s="78" t="s">
        <v>6403</v>
      </c>
      <c r="F2390" s="79">
        <v>19.88</v>
      </c>
    </row>
    <row r="2391" spans="2:6" ht="27">
      <c r="B2391" s="76" t="s">
        <v>11527</v>
      </c>
      <c r="C2391" s="76" t="s">
        <v>14125</v>
      </c>
      <c r="D2391" s="77" t="s">
        <v>8691</v>
      </c>
      <c r="E2391" s="78" t="s">
        <v>6403</v>
      </c>
      <c r="F2391" s="79">
        <v>14.59</v>
      </c>
    </row>
    <row r="2392" spans="2:6" ht="27">
      <c r="B2392" s="76" t="s">
        <v>11528</v>
      </c>
      <c r="C2392" s="76" t="s">
        <v>14126</v>
      </c>
      <c r="D2392" s="77" t="s">
        <v>8692</v>
      </c>
      <c r="E2392" s="78" t="s">
        <v>6403</v>
      </c>
      <c r="F2392" s="79">
        <v>18.690000000000001</v>
      </c>
    </row>
    <row r="2393" spans="2:6" ht="27">
      <c r="B2393" s="76" t="s">
        <v>11529</v>
      </c>
      <c r="C2393" s="76" t="s">
        <v>14127</v>
      </c>
      <c r="D2393" s="77" t="s">
        <v>8693</v>
      </c>
      <c r="E2393" s="78" t="s">
        <v>6403</v>
      </c>
      <c r="F2393" s="79">
        <v>13.8</v>
      </c>
    </row>
    <row r="2394" spans="2:6">
      <c r="B2394" s="76" t="s">
        <v>11530</v>
      </c>
      <c r="C2394" s="76" t="s">
        <v>14128</v>
      </c>
      <c r="D2394" s="77" t="s">
        <v>8694</v>
      </c>
      <c r="E2394" s="78" t="s">
        <v>6403</v>
      </c>
      <c r="F2394" s="79">
        <v>2.2200000000000002</v>
      </c>
    </row>
    <row r="2395" spans="2:6">
      <c r="B2395" s="76" t="s">
        <v>11531</v>
      </c>
      <c r="C2395" s="76" t="s">
        <v>14129</v>
      </c>
      <c r="D2395" s="77" t="s">
        <v>8695</v>
      </c>
      <c r="E2395" s="78" t="s">
        <v>6403</v>
      </c>
      <c r="F2395" s="79">
        <v>3.11</v>
      </c>
    </row>
    <row r="2396" spans="2:6">
      <c r="B2396" s="76" t="s">
        <v>11532</v>
      </c>
      <c r="C2396" s="76" t="s">
        <v>14130</v>
      </c>
      <c r="D2396" s="77" t="s">
        <v>8696</v>
      </c>
      <c r="E2396" s="78" t="s">
        <v>6403</v>
      </c>
      <c r="F2396" s="79">
        <v>3.12</v>
      </c>
    </row>
    <row r="2397" spans="2:6">
      <c r="B2397" s="76" t="s">
        <v>11533</v>
      </c>
      <c r="C2397" s="76" t="s">
        <v>14131</v>
      </c>
      <c r="D2397" s="77" t="s">
        <v>8697</v>
      </c>
      <c r="E2397" s="78" t="s">
        <v>6403</v>
      </c>
      <c r="F2397" s="79">
        <v>2.4900000000000002</v>
      </c>
    </row>
    <row r="2398" spans="2:6" ht="27">
      <c r="B2398" s="76" t="s">
        <v>11534</v>
      </c>
      <c r="C2398" s="76" t="s">
        <v>14132</v>
      </c>
      <c r="D2398" s="77" t="s">
        <v>8698</v>
      </c>
      <c r="E2398" s="78" t="s">
        <v>6403</v>
      </c>
      <c r="F2398" s="79">
        <v>15.18</v>
      </c>
    </row>
    <row r="2399" spans="2:6" ht="27">
      <c r="B2399" s="76" t="s">
        <v>11535</v>
      </c>
      <c r="C2399" s="76" t="s">
        <v>14133</v>
      </c>
      <c r="D2399" s="77" t="s">
        <v>8699</v>
      </c>
      <c r="E2399" s="78" t="s">
        <v>6403</v>
      </c>
      <c r="F2399" s="79">
        <v>9.44</v>
      </c>
    </row>
    <row r="2400" spans="2:6" ht="25.5">
      <c r="B2400" s="71" t="s">
        <v>11536</v>
      </c>
      <c r="C2400" s="72" t="s">
        <v>14134</v>
      </c>
      <c r="D2400" s="73" t="s">
        <v>8700</v>
      </c>
      <c r="E2400" s="74" t="s">
        <v>6403</v>
      </c>
      <c r="F2400" s="79">
        <v>17.579999999999998</v>
      </c>
    </row>
    <row r="2401" spans="2:6" ht="27">
      <c r="B2401" s="76" t="s">
        <v>11537</v>
      </c>
      <c r="C2401" s="76" t="s">
        <v>14135</v>
      </c>
      <c r="D2401" s="77" t="s">
        <v>8701</v>
      </c>
      <c r="E2401" s="78" t="s">
        <v>6403</v>
      </c>
      <c r="F2401" s="79">
        <v>12.33</v>
      </c>
    </row>
    <row r="2402" spans="2:6" ht="27">
      <c r="B2402" s="76" t="s">
        <v>11538</v>
      </c>
      <c r="C2402" s="76" t="s">
        <v>14136</v>
      </c>
      <c r="D2402" s="77" t="s">
        <v>8702</v>
      </c>
      <c r="E2402" s="78" t="s">
        <v>6403</v>
      </c>
      <c r="F2402" s="79">
        <v>10.45</v>
      </c>
    </row>
    <row r="2403" spans="2:6" ht="27">
      <c r="B2403" s="76" t="s">
        <v>11539</v>
      </c>
      <c r="C2403" s="76" t="s">
        <v>14137</v>
      </c>
      <c r="D2403" s="77" t="s">
        <v>8703</v>
      </c>
      <c r="E2403" s="78" t="s">
        <v>6403</v>
      </c>
      <c r="F2403" s="79">
        <v>24.25</v>
      </c>
    </row>
    <row r="2404" spans="2:6" ht="27">
      <c r="B2404" s="76" t="s">
        <v>11540</v>
      </c>
      <c r="C2404" s="76" t="s">
        <v>14138</v>
      </c>
      <c r="D2404" s="77" t="s">
        <v>8704</v>
      </c>
      <c r="E2404" s="78" t="s">
        <v>6403</v>
      </c>
      <c r="F2404" s="79">
        <v>13.86</v>
      </c>
    </row>
    <row r="2405" spans="2:6" ht="27">
      <c r="B2405" s="76" t="s">
        <v>11541</v>
      </c>
      <c r="C2405" s="76" t="s">
        <v>14139</v>
      </c>
      <c r="D2405" s="77" t="s">
        <v>8705</v>
      </c>
      <c r="E2405" s="78" t="s">
        <v>6581</v>
      </c>
      <c r="F2405" s="79">
        <v>2.16</v>
      </c>
    </row>
    <row r="2406" spans="2:6" ht="27">
      <c r="B2406" s="76" t="s">
        <v>11542</v>
      </c>
      <c r="C2406" s="76" t="s">
        <v>14140</v>
      </c>
      <c r="D2406" s="77" t="s">
        <v>8706</v>
      </c>
      <c r="E2406" s="78" t="s">
        <v>6581</v>
      </c>
      <c r="F2406" s="79">
        <v>3.08</v>
      </c>
    </row>
    <row r="2407" spans="2:6">
      <c r="B2407" s="76" t="s">
        <v>11543</v>
      </c>
      <c r="C2407" s="76" t="s">
        <v>14141</v>
      </c>
      <c r="D2407" s="77" t="s">
        <v>8707</v>
      </c>
      <c r="E2407" s="78" t="s">
        <v>6403</v>
      </c>
      <c r="F2407" s="79">
        <v>6.96</v>
      </c>
    </row>
    <row r="2408" spans="2:6">
      <c r="B2408" s="76" t="s">
        <v>11544</v>
      </c>
      <c r="C2408" s="76" t="s">
        <v>14142</v>
      </c>
      <c r="D2408" s="77" t="s">
        <v>8708</v>
      </c>
      <c r="E2408" s="78" t="s">
        <v>6403</v>
      </c>
      <c r="F2408" s="79">
        <v>6.96</v>
      </c>
    </row>
    <row r="2409" spans="2:6">
      <c r="B2409" s="76" t="s">
        <v>11545</v>
      </c>
      <c r="C2409" s="76" t="s">
        <v>14143</v>
      </c>
      <c r="D2409" s="77" t="s">
        <v>8709</v>
      </c>
      <c r="E2409" s="78" t="s">
        <v>6403</v>
      </c>
      <c r="F2409" s="79">
        <v>14.14</v>
      </c>
    </row>
    <row r="2410" spans="2:6" ht="27">
      <c r="B2410" s="76" t="s">
        <v>11546</v>
      </c>
      <c r="C2410" s="76" t="s">
        <v>14144</v>
      </c>
      <c r="D2410" s="77" t="s">
        <v>8710</v>
      </c>
      <c r="E2410" s="78" t="s">
        <v>6403</v>
      </c>
      <c r="F2410" s="79">
        <v>8.17</v>
      </c>
    </row>
    <row r="2411" spans="2:6" ht="27">
      <c r="B2411" s="76" t="s">
        <v>22843</v>
      </c>
      <c r="C2411" s="76" t="s">
        <v>6709</v>
      </c>
      <c r="D2411" s="77" t="s">
        <v>22844</v>
      </c>
      <c r="E2411" s="78" t="s">
        <v>6403</v>
      </c>
      <c r="F2411" s="79">
        <v>16.809999999999999</v>
      </c>
    </row>
    <row r="2412" spans="2:6" ht="27">
      <c r="B2412" s="76" t="s">
        <v>22845</v>
      </c>
      <c r="C2412" s="76" t="s">
        <v>6709</v>
      </c>
      <c r="D2412" s="77" t="s">
        <v>22846</v>
      </c>
      <c r="E2412" s="78" t="s">
        <v>6403</v>
      </c>
      <c r="F2412" s="79">
        <v>25.74</v>
      </c>
    </row>
    <row r="2413" spans="2:6" ht="27">
      <c r="B2413" s="76" t="s">
        <v>22847</v>
      </c>
      <c r="C2413" s="76" t="s">
        <v>6709</v>
      </c>
      <c r="D2413" s="77" t="s">
        <v>22848</v>
      </c>
      <c r="E2413" s="78" t="s">
        <v>6403</v>
      </c>
      <c r="F2413" s="79">
        <v>23.38</v>
      </c>
    </row>
    <row r="2414" spans="2:6" ht="27">
      <c r="B2414" s="76" t="s">
        <v>22849</v>
      </c>
      <c r="C2414" s="76" t="s">
        <v>6709</v>
      </c>
      <c r="D2414" s="77" t="s">
        <v>22850</v>
      </c>
      <c r="E2414" s="78" t="s">
        <v>6403</v>
      </c>
      <c r="F2414" s="79">
        <v>16.3</v>
      </c>
    </row>
    <row r="2415" spans="2:6">
      <c r="B2415" s="76" t="s">
        <v>22851</v>
      </c>
      <c r="C2415" s="76" t="s">
        <v>6709</v>
      </c>
      <c r="D2415" s="77" t="s">
        <v>22852</v>
      </c>
      <c r="E2415" s="78" t="s">
        <v>6403</v>
      </c>
      <c r="F2415" s="79">
        <v>31.83</v>
      </c>
    </row>
    <row r="2416" spans="2:6" ht="27">
      <c r="B2416" s="76" t="s">
        <v>22853</v>
      </c>
      <c r="C2416" s="76" t="s">
        <v>6709</v>
      </c>
      <c r="D2416" s="77" t="s">
        <v>22854</v>
      </c>
      <c r="E2416" s="78" t="s">
        <v>6403</v>
      </c>
      <c r="F2416" s="79">
        <v>63.87</v>
      </c>
    </row>
    <row r="2417" spans="2:6" ht="27">
      <c r="B2417" s="76" t="s">
        <v>11547</v>
      </c>
      <c r="C2417" s="76" t="s">
        <v>14145</v>
      </c>
      <c r="D2417" s="77" t="s">
        <v>8711</v>
      </c>
      <c r="E2417" s="78" t="s">
        <v>6581</v>
      </c>
      <c r="F2417" s="79">
        <v>7.65</v>
      </c>
    </row>
    <row r="2418" spans="2:6" ht="27">
      <c r="B2418" s="76" t="s">
        <v>11548</v>
      </c>
      <c r="C2418" s="76" t="s">
        <v>14146</v>
      </c>
      <c r="D2418" s="77" t="s">
        <v>8712</v>
      </c>
      <c r="E2418" s="78" t="s">
        <v>6581</v>
      </c>
      <c r="F2418" s="79">
        <v>7.65</v>
      </c>
    </row>
    <row r="2419" spans="2:6" ht="27">
      <c r="B2419" s="76" t="s">
        <v>11549</v>
      </c>
      <c r="C2419" s="76" t="s">
        <v>14147</v>
      </c>
      <c r="D2419" s="77" t="s">
        <v>8713</v>
      </c>
      <c r="E2419" s="78" t="s">
        <v>6403</v>
      </c>
      <c r="F2419" s="79">
        <v>21.73</v>
      </c>
    </row>
    <row r="2420" spans="2:6" ht="27">
      <c r="B2420" s="76" t="s">
        <v>11550</v>
      </c>
      <c r="C2420" s="76" t="s">
        <v>14148</v>
      </c>
      <c r="D2420" s="77" t="s">
        <v>8714</v>
      </c>
      <c r="E2420" s="78" t="s">
        <v>6403</v>
      </c>
      <c r="F2420" s="79">
        <v>34.33</v>
      </c>
    </row>
    <row r="2421" spans="2:6" ht="27">
      <c r="B2421" s="76" t="s">
        <v>11551</v>
      </c>
      <c r="C2421" s="76" t="s">
        <v>14149</v>
      </c>
      <c r="D2421" s="77" t="s">
        <v>8715</v>
      </c>
      <c r="E2421" s="78" t="s">
        <v>6403</v>
      </c>
      <c r="F2421" s="79">
        <v>22.48</v>
      </c>
    </row>
    <row r="2422" spans="2:6" ht="27">
      <c r="B2422" s="76" t="s">
        <v>11552</v>
      </c>
      <c r="C2422" s="76" t="s">
        <v>14150</v>
      </c>
      <c r="D2422" s="77" t="s">
        <v>8716</v>
      </c>
      <c r="E2422" s="78" t="s">
        <v>6403</v>
      </c>
      <c r="F2422" s="79">
        <v>7.7</v>
      </c>
    </row>
    <row r="2423" spans="2:6" ht="27">
      <c r="B2423" s="76" t="s">
        <v>11553</v>
      </c>
      <c r="C2423" s="76" t="s">
        <v>6709</v>
      </c>
      <c r="D2423" s="77" t="s">
        <v>8717</v>
      </c>
      <c r="E2423" s="78" t="s">
        <v>6403</v>
      </c>
      <c r="F2423" s="79">
        <v>16.21</v>
      </c>
    </row>
    <row r="2424" spans="2:6" ht="27">
      <c r="B2424" s="76" t="s">
        <v>11554</v>
      </c>
      <c r="C2424" s="76" t="s">
        <v>14151</v>
      </c>
      <c r="D2424" s="77" t="s">
        <v>8718</v>
      </c>
      <c r="E2424" s="78" t="s">
        <v>6403</v>
      </c>
      <c r="F2424" s="79">
        <v>18.48</v>
      </c>
    </row>
    <row r="2425" spans="2:6" ht="27">
      <c r="B2425" s="76" t="s">
        <v>11555</v>
      </c>
      <c r="C2425" s="76" t="s">
        <v>14152</v>
      </c>
      <c r="D2425" s="77" t="s">
        <v>8719</v>
      </c>
      <c r="E2425" s="78" t="s">
        <v>6403</v>
      </c>
      <c r="F2425" s="79">
        <v>13.7</v>
      </c>
    </row>
    <row r="2426" spans="2:6">
      <c r="B2426" s="76" t="s">
        <v>11556</v>
      </c>
      <c r="C2426" s="76" t="s">
        <v>14153</v>
      </c>
      <c r="D2426" s="77" t="s">
        <v>8720</v>
      </c>
      <c r="E2426" s="78" t="s">
        <v>6403</v>
      </c>
      <c r="F2426" s="79">
        <v>15.76</v>
      </c>
    </row>
    <row r="2427" spans="2:6">
      <c r="B2427" s="76" t="s">
        <v>11557</v>
      </c>
      <c r="C2427" s="76" t="s">
        <v>14154</v>
      </c>
      <c r="D2427" s="77" t="s">
        <v>8721</v>
      </c>
      <c r="E2427" s="78" t="s">
        <v>6403</v>
      </c>
      <c r="F2427" s="79">
        <v>11.52</v>
      </c>
    </row>
    <row r="2428" spans="2:6" ht="27">
      <c r="B2428" s="76" t="s">
        <v>11558</v>
      </c>
      <c r="C2428" s="76" t="s">
        <v>14155</v>
      </c>
      <c r="D2428" s="77" t="s">
        <v>8722</v>
      </c>
      <c r="E2428" s="78" t="s">
        <v>6403</v>
      </c>
      <c r="F2428" s="79">
        <v>18.920000000000002</v>
      </c>
    </row>
    <row r="2429" spans="2:6" ht="27">
      <c r="B2429" s="76" t="s">
        <v>11559</v>
      </c>
      <c r="C2429" s="76" t="s">
        <v>6709</v>
      </c>
      <c r="D2429" s="77" t="s">
        <v>8723</v>
      </c>
      <c r="E2429" s="78" t="s">
        <v>6581</v>
      </c>
      <c r="F2429" s="79">
        <v>5.27</v>
      </c>
    </row>
    <row r="2430" spans="2:6" ht="27">
      <c r="B2430" s="76" t="s">
        <v>11560</v>
      </c>
      <c r="C2430" s="76" t="s">
        <v>14156</v>
      </c>
      <c r="D2430" s="77" t="s">
        <v>8724</v>
      </c>
      <c r="E2430" s="78" t="s">
        <v>6403</v>
      </c>
      <c r="F2430" s="79">
        <v>14.07</v>
      </c>
    </row>
    <row r="2431" spans="2:6" ht="27">
      <c r="B2431" s="76" t="s">
        <v>11561</v>
      </c>
      <c r="C2431" s="76" t="s">
        <v>14157</v>
      </c>
      <c r="D2431" s="77" t="s">
        <v>8725</v>
      </c>
      <c r="E2431" s="78" t="s">
        <v>6403</v>
      </c>
      <c r="F2431" s="79">
        <v>14.07</v>
      </c>
    </row>
    <row r="2432" spans="2:6" ht="27">
      <c r="B2432" s="76" t="s">
        <v>11562</v>
      </c>
      <c r="C2432" s="76" t="s">
        <v>14158</v>
      </c>
      <c r="D2432" s="77" t="s">
        <v>8726</v>
      </c>
      <c r="E2432" s="78" t="s">
        <v>6403</v>
      </c>
      <c r="F2432" s="79">
        <v>14.91</v>
      </c>
    </row>
    <row r="2433" spans="2:6" ht="40.5">
      <c r="B2433" s="76" t="s">
        <v>11563</v>
      </c>
      <c r="C2433" s="76" t="s">
        <v>14159</v>
      </c>
      <c r="D2433" s="77" t="s">
        <v>8727</v>
      </c>
      <c r="E2433" s="78" t="s">
        <v>6581</v>
      </c>
      <c r="F2433" s="79">
        <v>4.8</v>
      </c>
    </row>
    <row r="2434" spans="2:6" ht="27">
      <c r="B2434" s="76" t="s">
        <v>11564</v>
      </c>
      <c r="C2434" s="76" t="s">
        <v>14160</v>
      </c>
      <c r="D2434" s="77" t="s">
        <v>8728</v>
      </c>
      <c r="E2434" s="78" t="s">
        <v>6403</v>
      </c>
      <c r="F2434" s="79">
        <v>8.99</v>
      </c>
    </row>
    <row r="2435" spans="2:6" ht="27">
      <c r="B2435" s="76" t="s">
        <v>11565</v>
      </c>
      <c r="C2435" s="76" t="s">
        <v>14161</v>
      </c>
      <c r="D2435" s="77" t="s">
        <v>8729</v>
      </c>
      <c r="E2435" s="78" t="s">
        <v>6403</v>
      </c>
      <c r="F2435" s="79">
        <v>10.66</v>
      </c>
    </row>
    <row r="2436" spans="2:6" ht="27">
      <c r="B2436" s="76" t="s">
        <v>11566</v>
      </c>
      <c r="C2436" s="76" t="s">
        <v>14162</v>
      </c>
      <c r="D2436" s="77" t="s">
        <v>8730</v>
      </c>
      <c r="E2436" s="78" t="s">
        <v>6581</v>
      </c>
      <c r="F2436" s="79">
        <v>12.22</v>
      </c>
    </row>
    <row r="2437" spans="2:6">
      <c r="B2437" s="76" t="s">
        <v>11567</v>
      </c>
      <c r="C2437" s="76" t="s">
        <v>14163</v>
      </c>
      <c r="D2437" s="77" t="s">
        <v>8731</v>
      </c>
      <c r="E2437" s="78" t="s">
        <v>6403</v>
      </c>
      <c r="F2437" s="79">
        <v>18.350000000000001</v>
      </c>
    </row>
    <row r="2438" spans="2:6">
      <c r="B2438" s="76" t="s">
        <v>11568</v>
      </c>
      <c r="C2438" s="76" t="s">
        <v>14164</v>
      </c>
      <c r="D2438" s="77" t="s">
        <v>8732</v>
      </c>
      <c r="E2438" s="78" t="s">
        <v>6403</v>
      </c>
      <c r="F2438" s="79">
        <v>11.62</v>
      </c>
    </row>
    <row r="2439" spans="2:6" ht="25.5">
      <c r="B2439" s="71" t="s">
        <v>11569</v>
      </c>
      <c r="C2439" s="72" t="s">
        <v>14165</v>
      </c>
      <c r="D2439" s="73" t="s">
        <v>8733</v>
      </c>
      <c r="E2439" s="74" t="s">
        <v>6403</v>
      </c>
      <c r="F2439" s="79">
        <v>13.98</v>
      </c>
    </row>
    <row r="2440" spans="2:6" ht="27">
      <c r="B2440" s="76" t="s">
        <v>11570</v>
      </c>
      <c r="C2440" s="76" t="s">
        <v>14166</v>
      </c>
      <c r="D2440" s="77" t="s">
        <v>8734</v>
      </c>
      <c r="E2440" s="78" t="s">
        <v>6403</v>
      </c>
      <c r="F2440" s="79">
        <v>17.86</v>
      </c>
    </row>
    <row r="2441" spans="2:6" ht="27">
      <c r="B2441" s="76" t="s">
        <v>11571</v>
      </c>
      <c r="C2441" s="76" t="s">
        <v>14167</v>
      </c>
      <c r="D2441" s="77" t="s">
        <v>8735</v>
      </c>
      <c r="E2441" s="78" t="s">
        <v>6403</v>
      </c>
      <c r="F2441" s="79">
        <v>15.74</v>
      </c>
    </row>
    <row r="2442" spans="2:6" ht="27">
      <c r="B2442" s="76" t="s">
        <v>11572</v>
      </c>
      <c r="C2442" s="76" t="s">
        <v>14168</v>
      </c>
      <c r="D2442" s="77" t="s">
        <v>8736</v>
      </c>
      <c r="E2442" s="78" t="s">
        <v>6403</v>
      </c>
      <c r="F2442" s="79">
        <v>22.12</v>
      </c>
    </row>
    <row r="2443" spans="2:6" ht="27">
      <c r="B2443" s="76" t="s">
        <v>11573</v>
      </c>
      <c r="C2443" s="76" t="s">
        <v>14169</v>
      </c>
      <c r="D2443" s="77" t="s">
        <v>8737</v>
      </c>
      <c r="E2443" s="78" t="s">
        <v>6403</v>
      </c>
      <c r="F2443" s="79">
        <v>15.11</v>
      </c>
    </row>
    <row r="2444" spans="2:6" ht="27">
      <c r="B2444" s="76" t="s">
        <v>11574</v>
      </c>
      <c r="C2444" s="76" t="s">
        <v>14170</v>
      </c>
      <c r="D2444" s="77" t="s">
        <v>8738</v>
      </c>
      <c r="E2444" s="78" t="s">
        <v>6403</v>
      </c>
      <c r="F2444" s="79">
        <v>23.2</v>
      </c>
    </row>
    <row r="2445" spans="2:6" ht="27">
      <c r="B2445" s="76" t="s">
        <v>11575</v>
      </c>
      <c r="C2445" s="76" t="s">
        <v>14171</v>
      </c>
      <c r="D2445" s="77" t="s">
        <v>8739</v>
      </c>
      <c r="E2445" s="78" t="s">
        <v>6581</v>
      </c>
      <c r="F2445" s="79">
        <v>14.3</v>
      </c>
    </row>
    <row r="2446" spans="2:6" ht="27">
      <c r="B2446" s="76" t="s">
        <v>11576</v>
      </c>
      <c r="C2446" s="76" t="s">
        <v>14172</v>
      </c>
      <c r="D2446" s="77" t="s">
        <v>8740</v>
      </c>
      <c r="E2446" s="78" t="s">
        <v>6403</v>
      </c>
      <c r="F2446" s="79">
        <v>22.12</v>
      </c>
    </row>
    <row r="2447" spans="2:6" ht="40.5">
      <c r="B2447" s="76" t="s">
        <v>11577</v>
      </c>
      <c r="C2447" s="76" t="s">
        <v>14173</v>
      </c>
      <c r="D2447" s="77" t="s">
        <v>8741</v>
      </c>
      <c r="E2447" s="78" t="s">
        <v>6403</v>
      </c>
      <c r="F2447" s="79">
        <v>8.44</v>
      </c>
    </row>
    <row r="2448" spans="2:6" ht="27">
      <c r="B2448" s="76" t="s">
        <v>11578</v>
      </c>
      <c r="C2448" s="76" t="s">
        <v>14174</v>
      </c>
      <c r="D2448" s="77" t="s">
        <v>8742</v>
      </c>
      <c r="E2448" s="78" t="s">
        <v>6403</v>
      </c>
      <c r="F2448" s="79">
        <v>16.579999999999998</v>
      </c>
    </row>
    <row r="2449" spans="2:6" ht="27">
      <c r="B2449" s="76" t="s">
        <v>11579</v>
      </c>
      <c r="C2449" s="76" t="s">
        <v>14175</v>
      </c>
      <c r="D2449" s="77" t="s">
        <v>8743</v>
      </c>
      <c r="E2449" s="78" t="s">
        <v>6403</v>
      </c>
      <c r="F2449" s="79">
        <v>10.83</v>
      </c>
    </row>
    <row r="2450" spans="2:6" ht="25.5">
      <c r="B2450" s="71" t="s">
        <v>11580</v>
      </c>
      <c r="C2450" s="72" t="s">
        <v>14176</v>
      </c>
      <c r="D2450" s="73" t="s">
        <v>8744</v>
      </c>
      <c r="E2450" s="74" t="s">
        <v>6581</v>
      </c>
      <c r="F2450" s="79">
        <v>3.67</v>
      </c>
    </row>
    <row r="2451" spans="2:6" ht="27">
      <c r="B2451" s="76" t="s">
        <v>11581</v>
      </c>
      <c r="C2451" s="76" t="s">
        <v>14177</v>
      </c>
      <c r="D2451" s="77" t="s">
        <v>8745</v>
      </c>
      <c r="E2451" s="78" t="s">
        <v>6403</v>
      </c>
      <c r="F2451" s="79">
        <v>9.4499999999999993</v>
      </c>
    </row>
    <row r="2452" spans="2:6" ht="27">
      <c r="B2452" s="76" t="s">
        <v>11582</v>
      </c>
      <c r="C2452" s="76" t="s">
        <v>14178</v>
      </c>
      <c r="D2452" s="77" t="s">
        <v>8746</v>
      </c>
      <c r="E2452" s="78" t="s">
        <v>6403</v>
      </c>
      <c r="F2452" s="79">
        <v>23.25</v>
      </c>
    </row>
    <row r="2453" spans="2:6" ht="27">
      <c r="B2453" s="76" t="s">
        <v>11583</v>
      </c>
      <c r="C2453" s="76" t="s">
        <v>14179</v>
      </c>
      <c r="D2453" s="77" t="s">
        <v>8747</v>
      </c>
      <c r="E2453" s="78" t="s">
        <v>6403</v>
      </c>
      <c r="F2453" s="79">
        <v>12.36</v>
      </c>
    </row>
    <row r="2454" spans="2:6" ht="27">
      <c r="B2454" s="76" t="s">
        <v>11584</v>
      </c>
      <c r="C2454" s="76" t="s">
        <v>14180</v>
      </c>
      <c r="D2454" s="77" t="s">
        <v>8748</v>
      </c>
      <c r="E2454" s="78" t="s">
        <v>6714</v>
      </c>
      <c r="F2454" s="79">
        <v>162.76</v>
      </c>
    </row>
    <row r="2455" spans="2:6">
      <c r="B2455" s="76" t="s">
        <v>11585</v>
      </c>
      <c r="C2455" s="76" t="s">
        <v>14181</v>
      </c>
      <c r="D2455" s="77" t="s">
        <v>8749</v>
      </c>
      <c r="E2455" s="78" t="s">
        <v>6403</v>
      </c>
      <c r="F2455" s="79">
        <v>13.03</v>
      </c>
    </row>
    <row r="2456" spans="2:6" ht="27">
      <c r="B2456" s="76" t="s">
        <v>11586</v>
      </c>
      <c r="C2456" s="76" t="s">
        <v>14182</v>
      </c>
      <c r="D2456" s="77" t="s">
        <v>8750</v>
      </c>
      <c r="E2456" s="78" t="s">
        <v>6403</v>
      </c>
      <c r="F2456" s="79">
        <v>18.77</v>
      </c>
    </row>
    <row r="2457" spans="2:6" ht="40.5">
      <c r="B2457" s="76" t="s">
        <v>11587</v>
      </c>
      <c r="C2457" s="76" t="s">
        <v>14183</v>
      </c>
      <c r="D2457" s="77" t="s">
        <v>8751</v>
      </c>
      <c r="E2457" s="78" t="s">
        <v>6403</v>
      </c>
      <c r="F2457" s="79">
        <v>3.74</v>
      </c>
    </row>
    <row r="2458" spans="2:6" ht="27">
      <c r="B2458" s="76" t="s">
        <v>11588</v>
      </c>
      <c r="C2458" s="76" t="s">
        <v>14184</v>
      </c>
      <c r="D2458" s="77" t="s">
        <v>8752</v>
      </c>
      <c r="E2458" s="78" t="s">
        <v>6403</v>
      </c>
      <c r="F2458" s="79">
        <v>4.1399999999999997</v>
      </c>
    </row>
    <row r="2459" spans="2:6" ht="25.5">
      <c r="B2459" s="71" t="s">
        <v>11589</v>
      </c>
      <c r="C2459" s="72" t="s">
        <v>14185</v>
      </c>
      <c r="D2459" s="73" t="s">
        <v>8753</v>
      </c>
      <c r="E2459" s="74" t="s">
        <v>6403</v>
      </c>
      <c r="F2459" s="80">
        <v>5.19</v>
      </c>
    </row>
    <row r="2460" spans="2:6">
      <c r="B2460" s="76" t="s">
        <v>22855</v>
      </c>
      <c r="C2460" s="76" t="s">
        <v>6709</v>
      </c>
      <c r="D2460" s="77" t="s">
        <v>22856</v>
      </c>
      <c r="E2460" s="78" t="s">
        <v>6403</v>
      </c>
      <c r="F2460" s="79">
        <v>15.53</v>
      </c>
    </row>
    <row r="2461" spans="2:6" ht="27">
      <c r="B2461" s="76" t="s">
        <v>11590</v>
      </c>
      <c r="C2461" s="76" t="s">
        <v>14186</v>
      </c>
      <c r="D2461" s="77" t="s">
        <v>8754</v>
      </c>
      <c r="E2461" s="78" t="s">
        <v>6403</v>
      </c>
      <c r="F2461" s="79">
        <v>32.29</v>
      </c>
    </row>
    <row r="2462" spans="2:6" ht="27">
      <c r="B2462" s="76" t="s">
        <v>11591</v>
      </c>
      <c r="C2462" s="76" t="s">
        <v>14187</v>
      </c>
      <c r="D2462" s="77" t="s">
        <v>8755</v>
      </c>
      <c r="E2462" s="78" t="s">
        <v>6403</v>
      </c>
      <c r="F2462" s="79">
        <v>32.159999999999997</v>
      </c>
    </row>
    <row r="2463" spans="2:6">
      <c r="B2463" s="76">
        <v>351</v>
      </c>
      <c r="C2463" s="76" t="s">
        <v>6709</v>
      </c>
      <c r="D2463" s="77" t="s">
        <v>8756</v>
      </c>
      <c r="E2463" s="78" t="s">
        <v>6723</v>
      </c>
      <c r="F2463" s="79"/>
    </row>
    <row r="2464" spans="2:6">
      <c r="B2464" s="76" t="s">
        <v>11592</v>
      </c>
      <c r="C2464" s="76" t="s">
        <v>14188</v>
      </c>
      <c r="D2464" s="77" t="s">
        <v>8757</v>
      </c>
      <c r="E2464" s="78" t="s">
        <v>6403</v>
      </c>
      <c r="F2464" s="79">
        <v>6.63</v>
      </c>
    </row>
    <row r="2465" spans="2:6" ht="27">
      <c r="B2465" s="76" t="s">
        <v>11593</v>
      </c>
      <c r="C2465" s="76" t="s">
        <v>14189</v>
      </c>
      <c r="D2465" s="77" t="s">
        <v>8758</v>
      </c>
      <c r="E2465" s="78" t="s">
        <v>6581</v>
      </c>
      <c r="F2465" s="79">
        <v>16.579999999999998</v>
      </c>
    </row>
    <row r="2466" spans="2:6">
      <c r="B2466" s="76" t="s">
        <v>11594</v>
      </c>
      <c r="C2466" s="76" t="s">
        <v>14190</v>
      </c>
      <c r="D2466" s="77" t="s">
        <v>8759</v>
      </c>
      <c r="E2466" s="78" t="s">
        <v>6403</v>
      </c>
      <c r="F2466" s="79">
        <v>2.15</v>
      </c>
    </row>
    <row r="2467" spans="2:6" ht="27">
      <c r="B2467" s="76" t="s">
        <v>11595</v>
      </c>
      <c r="C2467" s="76" t="s">
        <v>14191</v>
      </c>
      <c r="D2467" s="77" t="s">
        <v>8760</v>
      </c>
      <c r="E2467" s="78" t="s">
        <v>6581</v>
      </c>
      <c r="F2467" s="79">
        <v>19.920000000000002</v>
      </c>
    </row>
    <row r="2468" spans="2:6" ht="27">
      <c r="B2468" s="76" t="s">
        <v>22857</v>
      </c>
      <c r="C2468" s="76" t="s">
        <v>6709</v>
      </c>
      <c r="D2468" s="77" t="s">
        <v>22858</v>
      </c>
      <c r="E2468" s="78" t="s">
        <v>6403</v>
      </c>
      <c r="F2468" s="79">
        <v>32.04</v>
      </c>
    </row>
    <row r="2469" spans="2:6">
      <c r="B2469" s="71" t="s">
        <v>11596</v>
      </c>
      <c r="C2469" s="72" t="s">
        <v>14192</v>
      </c>
      <c r="D2469" s="73" t="s">
        <v>8761</v>
      </c>
      <c r="E2469" s="74" t="s">
        <v>6403</v>
      </c>
      <c r="F2469" s="79">
        <v>53.22</v>
      </c>
    </row>
    <row r="2470" spans="2:6">
      <c r="B2470" s="76" t="s">
        <v>11597</v>
      </c>
      <c r="C2470" s="76" t="s">
        <v>14193</v>
      </c>
      <c r="D2470" s="77" t="s">
        <v>8762</v>
      </c>
      <c r="E2470" s="78" t="s">
        <v>6403</v>
      </c>
      <c r="F2470" s="79">
        <v>21.81</v>
      </c>
    </row>
    <row r="2471" spans="2:6">
      <c r="B2471" s="76" t="s">
        <v>11598</v>
      </c>
      <c r="C2471" s="76" t="s">
        <v>14194</v>
      </c>
      <c r="D2471" s="77" t="s">
        <v>8763</v>
      </c>
      <c r="E2471" s="78" t="s">
        <v>6403</v>
      </c>
      <c r="F2471" s="79">
        <v>23.51</v>
      </c>
    </row>
    <row r="2472" spans="2:6">
      <c r="B2472" s="76" t="s">
        <v>11599</v>
      </c>
      <c r="C2472" s="76" t="s">
        <v>14195</v>
      </c>
      <c r="D2472" s="77" t="s">
        <v>8764</v>
      </c>
      <c r="E2472" s="78" t="s">
        <v>6403</v>
      </c>
      <c r="F2472" s="79">
        <v>25.22</v>
      </c>
    </row>
    <row r="2473" spans="2:6">
      <c r="B2473" s="76" t="s">
        <v>11600</v>
      </c>
      <c r="C2473" s="76" t="s">
        <v>14196</v>
      </c>
      <c r="D2473" s="77" t="s">
        <v>8765</v>
      </c>
      <c r="E2473" s="78" t="s">
        <v>6403</v>
      </c>
      <c r="F2473" s="79">
        <v>34.56</v>
      </c>
    </row>
    <row r="2474" spans="2:6" ht="27">
      <c r="B2474" s="76" t="s">
        <v>11601</v>
      </c>
      <c r="C2474" s="76" t="s">
        <v>14197</v>
      </c>
      <c r="D2474" s="77" t="s">
        <v>8766</v>
      </c>
      <c r="E2474" s="78" t="s">
        <v>6581</v>
      </c>
      <c r="F2474" s="79">
        <v>98.89</v>
      </c>
    </row>
    <row r="2475" spans="2:6" ht="27">
      <c r="B2475" s="76" t="s">
        <v>11602</v>
      </c>
      <c r="C2475" s="76" t="s">
        <v>14198</v>
      </c>
      <c r="D2475" s="77" t="s">
        <v>8767</v>
      </c>
      <c r="E2475" s="78" t="s">
        <v>6581</v>
      </c>
      <c r="F2475" s="79">
        <v>8.1300000000000008</v>
      </c>
    </row>
    <row r="2476" spans="2:6" ht="27">
      <c r="B2476" s="76" t="s">
        <v>11603</v>
      </c>
      <c r="C2476" s="76" t="s">
        <v>14199</v>
      </c>
      <c r="D2476" s="77" t="s">
        <v>8768</v>
      </c>
      <c r="E2476" s="78" t="s">
        <v>6403</v>
      </c>
      <c r="F2476" s="79">
        <v>73.930000000000007</v>
      </c>
    </row>
    <row r="2477" spans="2:6" ht="27">
      <c r="B2477" s="76" t="s">
        <v>11604</v>
      </c>
      <c r="C2477" s="76" t="s">
        <v>14200</v>
      </c>
      <c r="D2477" s="77" t="s">
        <v>8769</v>
      </c>
      <c r="E2477" s="78" t="s">
        <v>6403</v>
      </c>
      <c r="F2477" s="79">
        <v>78.23</v>
      </c>
    </row>
    <row r="2478" spans="2:6" ht="27">
      <c r="B2478" s="76" t="s">
        <v>11605</v>
      </c>
      <c r="C2478" s="76" t="s">
        <v>14201</v>
      </c>
      <c r="D2478" s="77" t="s">
        <v>8770</v>
      </c>
      <c r="E2478" s="78" t="s">
        <v>6403</v>
      </c>
      <c r="F2478" s="79">
        <v>80.680000000000007</v>
      </c>
    </row>
    <row r="2479" spans="2:6" ht="27">
      <c r="B2479" s="76" t="s">
        <v>11606</v>
      </c>
      <c r="C2479" s="76" t="s">
        <v>14202</v>
      </c>
      <c r="D2479" s="77" t="s">
        <v>8771</v>
      </c>
      <c r="E2479" s="78" t="s">
        <v>6403</v>
      </c>
      <c r="F2479" s="79">
        <v>84.01</v>
      </c>
    </row>
    <row r="2480" spans="2:6" ht="27">
      <c r="B2480" s="76" t="s">
        <v>11607</v>
      </c>
      <c r="C2480" s="76" t="s">
        <v>14203</v>
      </c>
      <c r="D2480" s="77" t="s">
        <v>8772</v>
      </c>
      <c r="E2480" s="78" t="s">
        <v>6403</v>
      </c>
      <c r="F2480" s="79">
        <v>85.06</v>
      </c>
    </row>
    <row r="2481" spans="2:6">
      <c r="B2481" s="76" t="s">
        <v>11608</v>
      </c>
      <c r="C2481" s="76" t="s">
        <v>14204</v>
      </c>
      <c r="D2481" s="77" t="s">
        <v>8773</v>
      </c>
      <c r="E2481" s="78" t="s">
        <v>6403</v>
      </c>
      <c r="F2481" s="79">
        <v>32.229999999999997</v>
      </c>
    </row>
    <row r="2482" spans="2:6">
      <c r="B2482" s="76" t="s">
        <v>11609</v>
      </c>
      <c r="C2482" s="76" t="s">
        <v>14205</v>
      </c>
      <c r="D2482" s="77" t="s">
        <v>8774</v>
      </c>
      <c r="E2482" s="78" t="s">
        <v>6403</v>
      </c>
      <c r="F2482" s="79">
        <v>35.61</v>
      </c>
    </row>
    <row r="2483" spans="2:6" ht="27">
      <c r="B2483" s="76" t="s">
        <v>11610</v>
      </c>
      <c r="C2483" s="76" t="s">
        <v>14206</v>
      </c>
      <c r="D2483" s="77" t="s">
        <v>8775</v>
      </c>
      <c r="E2483" s="78" t="s">
        <v>6403</v>
      </c>
      <c r="F2483" s="79">
        <v>70.69</v>
      </c>
    </row>
    <row r="2484" spans="2:6" ht="27">
      <c r="B2484" s="76" t="s">
        <v>11611</v>
      </c>
      <c r="C2484" s="76" t="s">
        <v>14207</v>
      </c>
      <c r="D2484" s="77" t="s">
        <v>8776</v>
      </c>
      <c r="E2484" s="78" t="s">
        <v>6403</v>
      </c>
      <c r="F2484" s="79">
        <v>71.39</v>
      </c>
    </row>
    <row r="2485" spans="2:6" ht="27">
      <c r="B2485" s="76" t="s">
        <v>11612</v>
      </c>
      <c r="C2485" s="76" t="s">
        <v>14208</v>
      </c>
      <c r="D2485" s="77" t="s">
        <v>8777</v>
      </c>
      <c r="E2485" s="78" t="s">
        <v>6403</v>
      </c>
      <c r="F2485" s="79">
        <v>71.569999999999993</v>
      </c>
    </row>
    <row r="2486" spans="2:6">
      <c r="B2486" s="76" t="s">
        <v>11613</v>
      </c>
      <c r="C2486" s="76" t="s">
        <v>14209</v>
      </c>
      <c r="D2486" s="77" t="s">
        <v>8778</v>
      </c>
      <c r="E2486" s="78" t="s">
        <v>6403</v>
      </c>
      <c r="F2486" s="79">
        <v>45.04</v>
      </c>
    </row>
    <row r="2487" spans="2:6" ht="27">
      <c r="B2487" s="76" t="s">
        <v>11614</v>
      </c>
      <c r="C2487" s="76" t="s">
        <v>14210</v>
      </c>
      <c r="D2487" s="77" t="s">
        <v>8779</v>
      </c>
      <c r="E2487" s="78" t="s">
        <v>6403</v>
      </c>
      <c r="F2487" s="79">
        <v>74.02</v>
      </c>
    </row>
    <row r="2488" spans="2:6">
      <c r="B2488" s="76" t="s">
        <v>11615</v>
      </c>
      <c r="C2488" s="76" t="s">
        <v>14211</v>
      </c>
      <c r="D2488" s="77" t="s">
        <v>8780</v>
      </c>
      <c r="E2488" s="78" t="s">
        <v>6403</v>
      </c>
      <c r="F2488" s="79">
        <v>23</v>
      </c>
    </row>
    <row r="2489" spans="2:6" ht="27">
      <c r="B2489" s="76" t="s">
        <v>11616</v>
      </c>
      <c r="C2489" s="76" t="s">
        <v>14212</v>
      </c>
      <c r="D2489" s="77" t="s">
        <v>8781</v>
      </c>
      <c r="E2489" s="78" t="s">
        <v>6403</v>
      </c>
      <c r="F2489" s="79">
        <v>80.39</v>
      </c>
    </row>
    <row r="2490" spans="2:6" ht="27">
      <c r="B2490" s="76" t="s">
        <v>11617</v>
      </c>
      <c r="C2490" s="76" t="s">
        <v>14213</v>
      </c>
      <c r="D2490" s="77" t="s">
        <v>8782</v>
      </c>
      <c r="E2490" s="78" t="s">
        <v>6403</v>
      </c>
      <c r="F2490" s="79">
        <v>28.61</v>
      </c>
    </row>
    <row r="2491" spans="2:6" ht="27">
      <c r="B2491" s="76" t="s">
        <v>11618</v>
      </c>
      <c r="C2491" s="76" t="s">
        <v>14214</v>
      </c>
      <c r="D2491" s="77" t="s">
        <v>8783</v>
      </c>
      <c r="E2491" s="78" t="s">
        <v>6403</v>
      </c>
      <c r="F2491" s="79">
        <v>33.6</v>
      </c>
    </row>
    <row r="2492" spans="2:6" ht="27">
      <c r="B2492" s="76" t="s">
        <v>11619</v>
      </c>
      <c r="C2492" s="76" t="s">
        <v>14215</v>
      </c>
      <c r="D2492" s="77" t="s">
        <v>8784</v>
      </c>
      <c r="E2492" s="78" t="s">
        <v>6403</v>
      </c>
      <c r="F2492" s="79">
        <v>32.83</v>
      </c>
    </row>
    <row r="2493" spans="2:6" ht="27">
      <c r="B2493" s="76" t="s">
        <v>11620</v>
      </c>
      <c r="C2493" s="76" t="s">
        <v>14216</v>
      </c>
      <c r="D2493" s="77" t="s">
        <v>8785</v>
      </c>
      <c r="E2493" s="78" t="s">
        <v>6403</v>
      </c>
      <c r="F2493" s="79">
        <v>34.72</v>
      </c>
    </row>
    <row r="2494" spans="2:6" ht="27">
      <c r="B2494" s="76" t="s">
        <v>11621</v>
      </c>
      <c r="C2494" s="76" t="s">
        <v>14217</v>
      </c>
      <c r="D2494" s="77" t="s">
        <v>8786</v>
      </c>
      <c r="E2494" s="78" t="s">
        <v>6403</v>
      </c>
      <c r="F2494" s="79">
        <v>36.880000000000003</v>
      </c>
    </row>
    <row r="2495" spans="2:6" ht="27">
      <c r="B2495" s="76" t="s">
        <v>11622</v>
      </c>
      <c r="C2495" s="76" t="s">
        <v>14218</v>
      </c>
      <c r="D2495" s="77" t="s">
        <v>8787</v>
      </c>
      <c r="E2495" s="78" t="s">
        <v>6403</v>
      </c>
      <c r="F2495" s="79">
        <v>36.11</v>
      </c>
    </row>
    <row r="2496" spans="2:6" ht="27">
      <c r="B2496" s="76" t="s">
        <v>11623</v>
      </c>
      <c r="C2496" s="76" t="s">
        <v>14219</v>
      </c>
      <c r="D2496" s="77" t="s">
        <v>8788</v>
      </c>
      <c r="E2496" s="78" t="s">
        <v>6403</v>
      </c>
      <c r="F2496" s="79">
        <v>38</v>
      </c>
    </row>
    <row r="2497" spans="2:6" ht="27">
      <c r="B2497" s="76" t="s">
        <v>11624</v>
      </c>
      <c r="C2497" s="76" t="s">
        <v>14220</v>
      </c>
      <c r="D2497" s="77" t="s">
        <v>8789</v>
      </c>
      <c r="E2497" s="78" t="s">
        <v>6403</v>
      </c>
      <c r="F2497" s="79">
        <v>46.88</v>
      </c>
    </row>
    <row r="2498" spans="2:6" ht="40.5">
      <c r="B2498" s="76" t="s">
        <v>11625</v>
      </c>
      <c r="C2498" s="76" t="s">
        <v>14221</v>
      </c>
      <c r="D2498" s="77" t="s">
        <v>8790</v>
      </c>
      <c r="E2498" s="78" t="s">
        <v>6403</v>
      </c>
      <c r="F2498" s="79">
        <v>29.72</v>
      </c>
    </row>
    <row r="2499" spans="2:6" ht="27">
      <c r="B2499" s="76" t="s">
        <v>11626</v>
      </c>
      <c r="C2499" s="76" t="s">
        <v>14222</v>
      </c>
      <c r="D2499" s="77" t="s">
        <v>8791</v>
      </c>
      <c r="E2499" s="78" t="s">
        <v>6403</v>
      </c>
      <c r="F2499" s="79">
        <v>25.57</v>
      </c>
    </row>
    <row r="2500" spans="2:6" ht="27">
      <c r="B2500" s="76" t="s">
        <v>11627</v>
      </c>
      <c r="C2500" s="76" t="s">
        <v>14223</v>
      </c>
      <c r="D2500" s="77" t="s">
        <v>8792</v>
      </c>
      <c r="E2500" s="78" t="s">
        <v>6403</v>
      </c>
      <c r="F2500" s="79">
        <v>34.99</v>
      </c>
    </row>
    <row r="2501" spans="2:6" ht="27">
      <c r="B2501" s="76" t="s">
        <v>11628</v>
      </c>
      <c r="C2501" s="76" t="s">
        <v>14224</v>
      </c>
      <c r="D2501" s="77" t="s">
        <v>8793</v>
      </c>
      <c r="E2501" s="78" t="s">
        <v>6403</v>
      </c>
      <c r="F2501" s="79">
        <v>34.22</v>
      </c>
    </row>
    <row r="2502" spans="2:6" ht="27">
      <c r="B2502" s="76" t="s">
        <v>11629</v>
      </c>
      <c r="C2502" s="76" t="s">
        <v>14225</v>
      </c>
      <c r="D2502" s="77" t="s">
        <v>8794</v>
      </c>
      <c r="E2502" s="78" t="s">
        <v>6403</v>
      </c>
      <c r="F2502" s="79">
        <v>36.11</v>
      </c>
    </row>
    <row r="2503" spans="2:6" ht="27">
      <c r="B2503" s="76" t="s">
        <v>11630</v>
      </c>
      <c r="C2503" s="76" t="s">
        <v>14226</v>
      </c>
      <c r="D2503" s="77" t="s">
        <v>8795</v>
      </c>
      <c r="E2503" s="78" t="s">
        <v>6403</v>
      </c>
      <c r="F2503" s="79">
        <v>27.27</v>
      </c>
    </row>
    <row r="2504" spans="2:6" ht="27">
      <c r="B2504" s="76" t="s">
        <v>11631</v>
      </c>
      <c r="C2504" s="76" t="s">
        <v>14227</v>
      </c>
      <c r="D2504" s="77" t="s">
        <v>8796</v>
      </c>
      <c r="E2504" s="78" t="s">
        <v>6403</v>
      </c>
      <c r="F2504" s="79">
        <v>38.049999999999997</v>
      </c>
    </row>
    <row r="2505" spans="2:6" ht="27">
      <c r="B2505" s="76" t="s">
        <v>11632</v>
      </c>
      <c r="C2505" s="76" t="s">
        <v>14228</v>
      </c>
      <c r="D2505" s="77" t="s">
        <v>8797</v>
      </c>
      <c r="E2505" s="78" t="s">
        <v>6403</v>
      </c>
      <c r="F2505" s="79">
        <v>37.28</v>
      </c>
    </row>
    <row r="2506" spans="2:6" ht="27">
      <c r="B2506" s="76" t="s">
        <v>11633</v>
      </c>
      <c r="C2506" s="76" t="s">
        <v>14229</v>
      </c>
      <c r="D2506" s="77" t="s">
        <v>8798</v>
      </c>
      <c r="E2506" s="78" t="s">
        <v>6403</v>
      </c>
      <c r="F2506" s="79">
        <v>39.17</v>
      </c>
    </row>
    <row r="2507" spans="2:6" ht="27">
      <c r="B2507" s="76" t="s">
        <v>11634</v>
      </c>
      <c r="C2507" s="76" t="s">
        <v>14230</v>
      </c>
      <c r="D2507" s="77" t="s">
        <v>8799</v>
      </c>
      <c r="E2507" s="78" t="s">
        <v>6403</v>
      </c>
      <c r="F2507" s="79">
        <v>28.98</v>
      </c>
    </row>
    <row r="2508" spans="2:6" ht="27">
      <c r="B2508" s="76" t="s">
        <v>11635</v>
      </c>
      <c r="C2508" s="76" t="s">
        <v>14231</v>
      </c>
      <c r="D2508" s="77" t="s">
        <v>8800</v>
      </c>
      <c r="E2508" s="78" t="s">
        <v>6403</v>
      </c>
      <c r="F2508" s="79">
        <v>49.23</v>
      </c>
    </row>
    <row r="2509" spans="2:6" ht="27">
      <c r="B2509" s="76" t="s">
        <v>11636</v>
      </c>
      <c r="C2509" s="76" t="s">
        <v>14232</v>
      </c>
      <c r="D2509" s="77" t="s">
        <v>8801</v>
      </c>
      <c r="E2509" s="78" t="s">
        <v>6403</v>
      </c>
      <c r="F2509" s="79">
        <v>39.61</v>
      </c>
    </row>
    <row r="2510" spans="2:6" ht="40.5">
      <c r="B2510" s="76" t="s">
        <v>11637</v>
      </c>
      <c r="C2510" s="76" t="s">
        <v>14233</v>
      </c>
      <c r="D2510" s="77" t="s">
        <v>8802</v>
      </c>
      <c r="E2510" s="78" t="s">
        <v>6403</v>
      </c>
      <c r="F2510" s="79">
        <v>50.97</v>
      </c>
    </row>
    <row r="2511" spans="2:6">
      <c r="B2511" s="76" t="s">
        <v>11638</v>
      </c>
      <c r="C2511" s="76" t="s">
        <v>14234</v>
      </c>
      <c r="D2511" s="77" t="s">
        <v>8803</v>
      </c>
      <c r="E2511" s="78" t="s">
        <v>26</v>
      </c>
      <c r="F2511" s="79">
        <v>2202.39</v>
      </c>
    </row>
    <row r="2512" spans="2:6" ht="40.5">
      <c r="B2512" s="76" t="s">
        <v>11639</v>
      </c>
      <c r="C2512" s="76" t="s">
        <v>6709</v>
      </c>
      <c r="D2512" s="77" t="s">
        <v>8804</v>
      </c>
      <c r="E2512" s="78" t="s">
        <v>6403</v>
      </c>
      <c r="F2512" s="79">
        <v>32.229999999999997</v>
      </c>
    </row>
    <row r="2513" spans="2:6" ht="40.5">
      <c r="B2513" s="76" t="s">
        <v>11640</v>
      </c>
      <c r="C2513" s="76" t="s">
        <v>14235</v>
      </c>
      <c r="D2513" s="77" t="s">
        <v>8805</v>
      </c>
      <c r="E2513" s="78" t="s">
        <v>6403</v>
      </c>
      <c r="F2513" s="79">
        <v>50.3</v>
      </c>
    </row>
    <row r="2514" spans="2:6" ht="40.5">
      <c r="B2514" s="76" t="s">
        <v>11641</v>
      </c>
      <c r="C2514" s="76" t="s">
        <v>6709</v>
      </c>
      <c r="D2514" s="77" t="s">
        <v>8806</v>
      </c>
      <c r="E2514" s="78" t="s">
        <v>6403</v>
      </c>
      <c r="F2514" s="79">
        <v>73.239999999999995</v>
      </c>
    </row>
    <row r="2515" spans="2:6" ht="40.5">
      <c r="B2515" s="76" t="s">
        <v>11642</v>
      </c>
      <c r="C2515" s="76" t="s">
        <v>6709</v>
      </c>
      <c r="D2515" s="77" t="s">
        <v>8807</v>
      </c>
      <c r="E2515" s="78" t="s">
        <v>6403</v>
      </c>
      <c r="F2515" s="79">
        <v>79.209999999999994</v>
      </c>
    </row>
    <row r="2516" spans="2:6" ht="40.5">
      <c r="B2516" s="76" t="s">
        <v>11643</v>
      </c>
      <c r="C2516" s="76" t="s">
        <v>6709</v>
      </c>
      <c r="D2516" s="77" t="s">
        <v>8808</v>
      </c>
      <c r="E2516" s="78" t="s">
        <v>6403</v>
      </c>
      <c r="F2516" s="79">
        <v>58.4</v>
      </c>
    </row>
    <row r="2517" spans="2:6" ht="38.25">
      <c r="B2517" s="71" t="s">
        <v>11644</v>
      </c>
      <c r="C2517" s="72" t="s">
        <v>6709</v>
      </c>
      <c r="D2517" s="73" t="s">
        <v>8809</v>
      </c>
      <c r="E2517" s="74" t="s">
        <v>6403</v>
      </c>
      <c r="F2517" s="79">
        <v>37.380000000000003</v>
      </c>
    </row>
    <row r="2518" spans="2:6" ht="40.5">
      <c r="B2518" s="76" t="s">
        <v>11645</v>
      </c>
      <c r="C2518" s="76" t="s">
        <v>14236</v>
      </c>
      <c r="D2518" s="77" t="s">
        <v>8810</v>
      </c>
      <c r="E2518" s="78" t="s">
        <v>6403</v>
      </c>
      <c r="F2518" s="79">
        <v>111.24</v>
      </c>
    </row>
    <row r="2519" spans="2:6" ht="27">
      <c r="B2519" s="76" t="s">
        <v>11646</v>
      </c>
      <c r="C2519" s="76" t="s">
        <v>14237</v>
      </c>
      <c r="D2519" s="77" t="s">
        <v>8811</v>
      </c>
      <c r="E2519" s="78" t="s">
        <v>6403</v>
      </c>
      <c r="F2519" s="79">
        <v>60.28</v>
      </c>
    </row>
    <row r="2520" spans="2:6" ht="27">
      <c r="B2520" s="76" t="s">
        <v>11647</v>
      </c>
      <c r="C2520" s="76" t="s">
        <v>14238</v>
      </c>
      <c r="D2520" s="77" t="s">
        <v>8812</v>
      </c>
      <c r="E2520" s="78" t="s">
        <v>6403</v>
      </c>
      <c r="F2520" s="79">
        <v>60.28</v>
      </c>
    </row>
    <row r="2521" spans="2:6" ht="27">
      <c r="B2521" s="76" t="s">
        <v>11648</v>
      </c>
      <c r="C2521" s="76" t="s">
        <v>14239</v>
      </c>
      <c r="D2521" s="77" t="s">
        <v>8813</v>
      </c>
      <c r="E2521" s="78" t="s">
        <v>6403</v>
      </c>
      <c r="F2521" s="79">
        <v>88.41</v>
      </c>
    </row>
    <row r="2522" spans="2:6" ht="27">
      <c r="B2522" s="76" t="s">
        <v>11649</v>
      </c>
      <c r="C2522" s="76" t="s">
        <v>14240</v>
      </c>
      <c r="D2522" s="77" t="s">
        <v>8814</v>
      </c>
      <c r="E2522" s="78" t="s">
        <v>6403</v>
      </c>
      <c r="F2522" s="79">
        <v>86.72</v>
      </c>
    </row>
    <row r="2523" spans="2:6" ht="27">
      <c r="B2523" s="76" t="s">
        <v>11650</v>
      </c>
      <c r="C2523" s="76" t="s">
        <v>14241</v>
      </c>
      <c r="D2523" s="77" t="s">
        <v>8815</v>
      </c>
      <c r="E2523" s="78" t="s">
        <v>6403</v>
      </c>
      <c r="F2523" s="79">
        <v>74.97</v>
      </c>
    </row>
    <row r="2524" spans="2:6" ht="27">
      <c r="B2524" s="76" t="s">
        <v>11651</v>
      </c>
      <c r="C2524" s="76" t="s">
        <v>14242</v>
      </c>
      <c r="D2524" s="77" t="s">
        <v>8816</v>
      </c>
      <c r="E2524" s="78" t="s">
        <v>6403</v>
      </c>
      <c r="F2524" s="79">
        <v>73.28</v>
      </c>
    </row>
    <row r="2525" spans="2:6" ht="40.5">
      <c r="B2525" s="76" t="s">
        <v>11652</v>
      </c>
      <c r="C2525" s="76" t="s">
        <v>14243</v>
      </c>
      <c r="D2525" s="77" t="s">
        <v>8817</v>
      </c>
      <c r="E2525" s="78" t="s">
        <v>6403</v>
      </c>
      <c r="F2525" s="79">
        <v>72.900000000000006</v>
      </c>
    </row>
    <row r="2526" spans="2:6" ht="40.5">
      <c r="B2526" s="76" t="s">
        <v>11653</v>
      </c>
      <c r="C2526" s="76" t="s">
        <v>14244</v>
      </c>
      <c r="D2526" s="77" t="s">
        <v>8818</v>
      </c>
      <c r="E2526" s="78" t="s">
        <v>6403</v>
      </c>
      <c r="F2526" s="79">
        <v>64.78</v>
      </c>
    </row>
    <row r="2527" spans="2:6" ht="27">
      <c r="B2527" s="76" t="s">
        <v>11654</v>
      </c>
      <c r="C2527" s="76" t="s">
        <v>14245</v>
      </c>
      <c r="D2527" s="77" t="s">
        <v>8819</v>
      </c>
      <c r="E2527" s="78" t="s">
        <v>6403</v>
      </c>
      <c r="F2527" s="79">
        <v>188.72</v>
      </c>
    </row>
    <row r="2528" spans="2:6" ht="27">
      <c r="B2528" s="76" t="s">
        <v>11655</v>
      </c>
      <c r="C2528" s="76" t="s">
        <v>14246</v>
      </c>
      <c r="D2528" s="77" t="s">
        <v>8820</v>
      </c>
      <c r="E2528" s="78" t="s">
        <v>6403</v>
      </c>
      <c r="F2528" s="79">
        <v>188.72</v>
      </c>
    </row>
    <row r="2529" spans="2:6" ht="27">
      <c r="B2529" s="76" t="s">
        <v>11656</v>
      </c>
      <c r="C2529" s="76" t="s">
        <v>14247</v>
      </c>
      <c r="D2529" s="77" t="s">
        <v>8821</v>
      </c>
      <c r="E2529" s="78" t="s">
        <v>6403</v>
      </c>
      <c r="F2529" s="79">
        <v>123.9</v>
      </c>
    </row>
    <row r="2530" spans="2:6" ht="27">
      <c r="B2530" s="76" t="s">
        <v>11657</v>
      </c>
      <c r="C2530" s="76" t="s">
        <v>14248</v>
      </c>
      <c r="D2530" s="77" t="s">
        <v>8822</v>
      </c>
      <c r="E2530" s="78" t="s">
        <v>6403</v>
      </c>
      <c r="F2530" s="79">
        <v>123.9</v>
      </c>
    </row>
    <row r="2531" spans="2:6" ht="27">
      <c r="B2531" s="76" t="s">
        <v>11658</v>
      </c>
      <c r="C2531" s="76" t="s">
        <v>14249</v>
      </c>
      <c r="D2531" s="77" t="s">
        <v>8823</v>
      </c>
      <c r="E2531" s="78" t="s">
        <v>6403</v>
      </c>
      <c r="F2531" s="79">
        <v>188.72</v>
      </c>
    </row>
    <row r="2532" spans="2:6" ht="27">
      <c r="B2532" s="76" t="s">
        <v>11659</v>
      </c>
      <c r="C2532" s="76" t="s">
        <v>14250</v>
      </c>
      <c r="D2532" s="77" t="s">
        <v>8824</v>
      </c>
      <c r="E2532" s="78" t="s">
        <v>6403</v>
      </c>
      <c r="F2532" s="79">
        <v>188.72</v>
      </c>
    </row>
    <row r="2533" spans="2:6" ht="27">
      <c r="B2533" s="76" t="s">
        <v>11660</v>
      </c>
      <c r="C2533" s="76" t="s">
        <v>14251</v>
      </c>
      <c r="D2533" s="77" t="s">
        <v>8825</v>
      </c>
      <c r="E2533" s="78" t="s">
        <v>6403</v>
      </c>
      <c r="F2533" s="79">
        <v>123.9</v>
      </c>
    </row>
    <row r="2534" spans="2:6" ht="27">
      <c r="B2534" s="76" t="s">
        <v>11661</v>
      </c>
      <c r="C2534" s="76" t="s">
        <v>14252</v>
      </c>
      <c r="D2534" s="77" t="s">
        <v>8826</v>
      </c>
      <c r="E2534" s="78" t="s">
        <v>6403</v>
      </c>
      <c r="F2534" s="79">
        <v>123.9</v>
      </c>
    </row>
    <row r="2535" spans="2:6" ht="40.5">
      <c r="B2535" s="76" t="s">
        <v>11662</v>
      </c>
      <c r="C2535" s="76" t="s">
        <v>14253</v>
      </c>
      <c r="D2535" s="77" t="s">
        <v>8827</v>
      </c>
      <c r="E2535" s="78" t="s">
        <v>6403</v>
      </c>
      <c r="F2535" s="79">
        <v>66.81</v>
      </c>
    </row>
    <row r="2536" spans="2:6" ht="40.5">
      <c r="B2536" s="76" t="s">
        <v>11663</v>
      </c>
      <c r="C2536" s="76" t="s">
        <v>14254</v>
      </c>
      <c r="D2536" s="77" t="s">
        <v>8828</v>
      </c>
      <c r="E2536" s="78" t="s">
        <v>6403</v>
      </c>
      <c r="F2536" s="79">
        <v>66.81</v>
      </c>
    </row>
    <row r="2537" spans="2:6">
      <c r="B2537" s="76" t="s">
        <v>11664</v>
      </c>
      <c r="C2537" s="76" t="s">
        <v>14255</v>
      </c>
      <c r="D2537" s="77" t="s">
        <v>8829</v>
      </c>
      <c r="E2537" s="78" t="s">
        <v>6403</v>
      </c>
      <c r="F2537" s="79">
        <v>206.26</v>
      </c>
    </row>
    <row r="2538" spans="2:6">
      <c r="B2538" s="76" t="s">
        <v>11665</v>
      </c>
      <c r="C2538" s="76" t="s">
        <v>14256</v>
      </c>
      <c r="D2538" s="77" t="s">
        <v>8830</v>
      </c>
      <c r="E2538" s="78" t="s">
        <v>6403</v>
      </c>
      <c r="F2538" s="79">
        <v>48.02</v>
      </c>
    </row>
    <row r="2539" spans="2:6">
      <c r="B2539" s="71" t="s">
        <v>11666</v>
      </c>
      <c r="C2539" s="72" t="s">
        <v>14257</v>
      </c>
      <c r="D2539" s="73" t="s">
        <v>8831</v>
      </c>
      <c r="E2539" s="74" t="s">
        <v>6403</v>
      </c>
      <c r="F2539" s="79">
        <v>50.65</v>
      </c>
    </row>
    <row r="2540" spans="2:6">
      <c r="B2540" s="76" t="s">
        <v>11667</v>
      </c>
      <c r="C2540" s="76" t="s">
        <v>14258</v>
      </c>
      <c r="D2540" s="77" t="s">
        <v>8832</v>
      </c>
      <c r="E2540" s="78" t="s">
        <v>6403</v>
      </c>
      <c r="F2540" s="79">
        <v>14.5</v>
      </c>
    </row>
    <row r="2541" spans="2:6">
      <c r="B2541" s="76" t="s">
        <v>11668</v>
      </c>
      <c r="C2541" s="76" t="s">
        <v>14259</v>
      </c>
      <c r="D2541" s="77" t="s">
        <v>8833</v>
      </c>
      <c r="E2541" s="78" t="s">
        <v>6403</v>
      </c>
      <c r="F2541" s="79">
        <v>30</v>
      </c>
    </row>
    <row r="2542" spans="2:6">
      <c r="B2542" s="76" t="s">
        <v>11669</v>
      </c>
      <c r="C2542" s="76" t="s">
        <v>14260</v>
      </c>
      <c r="D2542" s="77" t="s">
        <v>8834</v>
      </c>
      <c r="E2542" s="78" t="s">
        <v>6403</v>
      </c>
      <c r="F2542" s="79">
        <v>23.97</v>
      </c>
    </row>
    <row r="2543" spans="2:6">
      <c r="B2543" s="76" t="s">
        <v>11670</v>
      </c>
      <c r="C2543" s="76" t="s">
        <v>14261</v>
      </c>
      <c r="D2543" s="77" t="s">
        <v>8835</v>
      </c>
      <c r="E2543" s="78" t="s">
        <v>6403</v>
      </c>
      <c r="F2543" s="79">
        <v>15.16</v>
      </c>
    </row>
    <row r="2544" spans="2:6">
      <c r="B2544" s="76" t="s">
        <v>11671</v>
      </c>
      <c r="C2544" s="76" t="s">
        <v>14262</v>
      </c>
      <c r="D2544" s="77" t="s">
        <v>8836</v>
      </c>
      <c r="E2544" s="78" t="s">
        <v>6403</v>
      </c>
      <c r="F2544" s="79">
        <v>38.65</v>
      </c>
    </row>
    <row r="2545" spans="2:6">
      <c r="B2545" s="76" t="s">
        <v>11672</v>
      </c>
      <c r="C2545" s="76" t="s">
        <v>14263</v>
      </c>
      <c r="D2545" s="77" t="s">
        <v>8837</v>
      </c>
      <c r="E2545" s="78" t="s">
        <v>6403</v>
      </c>
      <c r="F2545" s="79">
        <v>26.57</v>
      </c>
    </row>
    <row r="2546" spans="2:6" ht="27">
      <c r="B2546" s="76" t="s">
        <v>11673</v>
      </c>
      <c r="C2546" s="76" t="s">
        <v>14264</v>
      </c>
      <c r="D2546" s="77" t="s">
        <v>8838</v>
      </c>
      <c r="E2546" s="78" t="s">
        <v>6403</v>
      </c>
      <c r="F2546" s="79">
        <v>36.57</v>
      </c>
    </row>
    <row r="2547" spans="2:6" ht="27">
      <c r="B2547" s="76" t="s">
        <v>11674</v>
      </c>
      <c r="C2547" s="76" t="s">
        <v>14265</v>
      </c>
      <c r="D2547" s="77" t="s">
        <v>8839</v>
      </c>
      <c r="E2547" s="78" t="s">
        <v>6403</v>
      </c>
      <c r="F2547" s="79">
        <v>37.31</v>
      </c>
    </row>
    <row r="2548" spans="2:6" ht="27">
      <c r="B2548" s="76" t="s">
        <v>11675</v>
      </c>
      <c r="C2548" s="76" t="s">
        <v>14266</v>
      </c>
      <c r="D2548" s="77" t="s">
        <v>8840</v>
      </c>
      <c r="E2548" s="78" t="s">
        <v>6403</v>
      </c>
      <c r="F2548" s="79">
        <v>38.36</v>
      </c>
    </row>
    <row r="2549" spans="2:6" ht="40.5">
      <c r="B2549" s="76" t="s">
        <v>11676</v>
      </c>
      <c r="C2549" s="76" t="s">
        <v>14267</v>
      </c>
      <c r="D2549" s="77" t="s">
        <v>8841</v>
      </c>
      <c r="E2549" s="78" t="s">
        <v>6403</v>
      </c>
      <c r="F2549" s="79">
        <v>44.33</v>
      </c>
    </row>
    <row r="2550" spans="2:6" ht="40.5">
      <c r="B2550" s="76" t="s">
        <v>11677</v>
      </c>
      <c r="C2550" s="76" t="s">
        <v>14268</v>
      </c>
      <c r="D2550" s="77" t="s">
        <v>8842</v>
      </c>
      <c r="E2550" s="78" t="s">
        <v>6403</v>
      </c>
      <c r="F2550" s="79">
        <v>52.36</v>
      </c>
    </row>
    <row r="2551" spans="2:6" ht="40.5">
      <c r="B2551" s="76" t="s">
        <v>11678</v>
      </c>
      <c r="C2551" s="76" t="s">
        <v>14269</v>
      </c>
      <c r="D2551" s="77" t="s">
        <v>8843</v>
      </c>
      <c r="E2551" s="78" t="s">
        <v>6403</v>
      </c>
      <c r="F2551" s="79">
        <v>69.66</v>
      </c>
    </row>
    <row r="2552" spans="2:6" ht="40.5">
      <c r="B2552" s="76" t="s">
        <v>11679</v>
      </c>
      <c r="C2552" s="76" t="s">
        <v>14270</v>
      </c>
      <c r="D2552" s="77" t="s">
        <v>8844</v>
      </c>
      <c r="E2552" s="78" t="s">
        <v>6403</v>
      </c>
      <c r="F2552" s="79">
        <v>200.87</v>
      </c>
    </row>
    <row r="2553" spans="2:6" ht="27">
      <c r="B2553" s="76" t="s">
        <v>11680</v>
      </c>
      <c r="C2553" s="76" t="s">
        <v>14271</v>
      </c>
      <c r="D2553" s="77" t="s">
        <v>8845</v>
      </c>
      <c r="E2553" s="78" t="s">
        <v>6403</v>
      </c>
      <c r="F2553" s="79">
        <v>73.819999999999993</v>
      </c>
    </row>
    <row r="2554" spans="2:6" ht="27">
      <c r="B2554" s="76" t="s">
        <v>11681</v>
      </c>
      <c r="C2554" s="76" t="s">
        <v>14272</v>
      </c>
      <c r="D2554" s="77" t="s">
        <v>8846</v>
      </c>
      <c r="E2554" s="78" t="s">
        <v>6403</v>
      </c>
      <c r="F2554" s="79">
        <v>71.72</v>
      </c>
    </row>
    <row r="2555" spans="2:6" ht="27">
      <c r="B2555" s="76" t="s">
        <v>11682</v>
      </c>
      <c r="C2555" s="76" t="s">
        <v>14273</v>
      </c>
      <c r="D2555" s="77" t="s">
        <v>8847</v>
      </c>
      <c r="E2555" s="78" t="s">
        <v>6403</v>
      </c>
      <c r="F2555" s="79">
        <v>54.4</v>
      </c>
    </row>
    <row r="2556" spans="2:6" ht="27">
      <c r="B2556" s="76" t="s">
        <v>11683</v>
      </c>
      <c r="C2556" s="76" t="s">
        <v>14274</v>
      </c>
      <c r="D2556" s="77" t="s">
        <v>8848</v>
      </c>
      <c r="E2556" s="78" t="s">
        <v>6403</v>
      </c>
      <c r="F2556" s="79">
        <v>80.650000000000006</v>
      </c>
    </row>
    <row r="2557" spans="2:6" ht="27">
      <c r="B2557" s="76" t="s">
        <v>6342</v>
      </c>
      <c r="C2557" s="76" t="s">
        <v>14275</v>
      </c>
      <c r="D2557" s="77" t="s">
        <v>8849</v>
      </c>
      <c r="E2557" s="78" t="s">
        <v>6403</v>
      </c>
      <c r="F2557" s="79">
        <v>75.400000000000006</v>
      </c>
    </row>
    <row r="2558" spans="2:6" ht="27">
      <c r="B2558" s="76" t="s">
        <v>11684</v>
      </c>
      <c r="C2558" s="76" t="s">
        <v>14276</v>
      </c>
      <c r="D2558" s="77" t="s">
        <v>8850</v>
      </c>
      <c r="E2558" s="78" t="s">
        <v>6403</v>
      </c>
      <c r="F2558" s="79">
        <v>57.02</v>
      </c>
    </row>
    <row r="2559" spans="2:6" ht="27">
      <c r="B2559" s="76" t="s">
        <v>11685</v>
      </c>
      <c r="C2559" s="76" t="s">
        <v>14277</v>
      </c>
      <c r="D2559" s="77" t="s">
        <v>8851</v>
      </c>
      <c r="E2559" s="78" t="s">
        <v>6403</v>
      </c>
      <c r="F2559" s="79">
        <v>183.67</v>
      </c>
    </row>
    <row r="2560" spans="2:6" ht="27">
      <c r="B2560" s="76" t="s">
        <v>11686</v>
      </c>
      <c r="C2560" s="76" t="s">
        <v>14278</v>
      </c>
      <c r="D2560" s="77" t="s">
        <v>8852</v>
      </c>
      <c r="E2560" s="78" t="s">
        <v>6403</v>
      </c>
      <c r="F2560" s="79">
        <v>235.84</v>
      </c>
    </row>
    <row r="2561" spans="2:6" ht="27">
      <c r="B2561" s="76" t="s">
        <v>11687</v>
      </c>
      <c r="C2561" s="76" t="s">
        <v>14279</v>
      </c>
      <c r="D2561" s="77" t="s">
        <v>8853</v>
      </c>
      <c r="E2561" s="78" t="s">
        <v>6403</v>
      </c>
      <c r="F2561" s="79">
        <v>54.54</v>
      </c>
    </row>
    <row r="2562" spans="2:6">
      <c r="B2562" s="76" t="s">
        <v>11688</v>
      </c>
      <c r="C2562" s="76" t="s">
        <v>14280</v>
      </c>
      <c r="D2562" s="77" t="s">
        <v>8854</v>
      </c>
      <c r="E2562" s="78" t="s">
        <v>6403</v>
      </c>
      <c r="F2562" s="79">
        <v>70.86</v>
      </c>
    </row>
    <row r="2563" spans="2:6" ht="27">
      <c r="B2563" s="76" t="s">
        <v>11689</v>
      </c>
      <c r="C2563" s="76" t="s">
        <v>14281</v>
      </c>
      <c r="D2563" s="77" t="s">
        <v>8855</v>
      </c>
      <c r="E2563" s="78" t="s">
        <v>6403</v>
      </c>
      <c r="F2563" s="79">
        <v>122.31</v>
      </c>
    </row>
    <row r="2564" spans="2:6">
      <c r="B2564" s="76" t="s">
        <v>11690</v>
      </c>
      <c r="C2564" s="76" t="s">
        <v>14282</v>
      </c>
      <c r="D2564" s="77" t="s">
        <v>8856</v>
      </c>
      <c r="E2564" s="78" t="s">
        <v>6403</v>
      </c>
      <c r="F2564" s="79">
        <v>99.57</v>
      </c>
    </row>
    <row r="2565" spans="2:6" ht="27">
      <c r="B2565" s="76" t="s">
        <v>11691</v>
      </c>
      <c r="C2565" s="76" t="s">
        <v>14283</v>
      </c>
      <c r="D2565" s="77" t="s">
        <v>8857</v>
      </c>
      <c r="E2565" s="78" t="s">
        <v>6403</v>
      </c>
      <c r="F2565" s="79">
        <v>106.87</v>
      </c>
    </row>
    <row r="2566" spans="2:6">
      <c r="B2566" s="76" t="s">
        <v>11692</v>
      </c>
      <c r="C2566" s="76" t="s">
        <v>14284</v>
      </c>
      <c r="D2566" s="77" t="s">
        <v>8858</v>
      </c>
      <c r="E2566" s="78" t="s">
        <v>6403</v>
      </c>
      <c r="F2566" s="79">
        <v>84.13</v>
      </c>
    </row>
    <row r="2567" spans="2:6">
      <c r="B2567" s="76">
        <v>352</v>
      </c>
      <c r="C2567" s="76" t="s">
        <v>6709</v>
      </c>
      <c r="D2567" s="77" t="s">
        <v>8859</v>
      </c>
      <c r="E2567" s="78" t="s">
        <v>6723</v>
      </c>
      <c r="F2567" s="79"/>
    </row>
    <row r="2568" spans="2:6">
      <c r="B2568" s="76" t="s">
        <v>11693</v>
      </c>
      <c r="C2568" s="76" t="s">
        <v>14285</v>
      </c>
      <c r="D2568" s="77" t="s">
        <v>8860</v>
      </c>
      <c r="E2568" s="78" t="s">
        <v>6714</v>
      </c>
      <c r="F2568" s="79">
        <v>7.06</v>
      </c>
    </row>
    <row r="2569" spans="2:6">
      <c r="B2569" s="76" t="s">
        <v>11694</v>
      </c>
      <c r="C2569" s="76" t="s">
        <v>14286</v>
      </c>
      <c r="D2569" s="77" t="s">
        <v>8861</v>
      </c>
      <c r="E2569" s="78" t="s">
        <v>6714</v>
      </c>
      <c r="F2569" s="79">
        <v>7.43</v>
      </c>
    </row>
    <row r="2570" spans="2:6">
      <c r="B2570" s="76" t="s">
        <v>11695</v>
      </c>
      <c r="C2570" s="76" t="s">
        <v>14287</v>
      </c>
      <c r="D2570" s="77" t="s">
        <v>8862</v>
      </c>
      <c r="E2570" s="78" t="s">
        <v>6714</v>
      </c>
      <c r="F2570" s="79">
        <v>41.58</v>
      </c>
    </row>
    <row r="2571" spans="2:6">
      <c r="B2571" s="76" t="s">
        <v>11696</v>
      </c>
      <c r="C2571" s="76" t="s">
        <v>14288</v>
      </c>
      <c r="D2571" s="77" t="s">
        <v>8863</v>
      </c>
      <c r="E2571" s="78" t="s">
        <v>6714</v>
      </c>
      <c r="F2571" s="79">
        <v>45.82</v>
      </c>
    </row>
    <row r="2572" spans="2:6">
      <c r="B2572" s="76" t="s">
        <v>11697</v>
      </c>
      <c r="C2572" s="76" t="s">
        <v>14289</v>
      </c>
      <c r="D2572" s="77" t="s">
        <v>8864</v>
      </c>
      <c r="E2572" s="78" t="s">
        <v>6714</v>
      </c>
      <c r="F2572" s="79">
        <v>44.2</v>
      </c>
    </row>
    <row r="2573" spans="2:6">
      <c r="B2573" s="76" t="s">
        <v>11698</v>
      </c>
      <c r="C2573" s="76" t="s">
        <v>14290</v>
      </c>
      <c r="D2573" s="77" t="s">
        <v>8865</v>
      </c>
      <c r="E2573" s="78" t="s">
        <v>6714</v>
      </c>
      <c r="F2573" s="79">
        <v>735.85</v>
      </c>
    </row>
    <row r="2574" spans="2:6">
      <c r="B2574" s="76" t="s">
        <v>11699</v>
      </c>
      <c r="C2574" s="76" t="s">
        <v>14291</v>
      </c>
      <c r="D2574" s="77" t="s">
        <v>8866</v>
      </c>
      <c r="E2574" s="78" t="s">
        <v>6714</v>
      </c>
      <c r="F2574" s="79">
        <v>13.67</v>
      </c>
    </row>
    <row r="2575" spans="2:6">
      <c r="B2575" s="76" t="s">
        <v>11700</v>
      </c>
      <c r="C2575" s="76" t="s">
        <v>14292</v>
      </c>
      <c r="D2575" s="77" t="s">
        <v>8867</v>
      </c>
      <c r="E2575" s="78" t="s">
        <v>6714</v>
      </c>
      <c r="F2575" s="79">
        <v>13.67</v>
      </c>
    </row>
    <row r="2576" spans="2:6">
      <c r="B2576" s="76" t="s">
        <v>11701</v>
      </c>
      <c r="C2576" s="76" t="s">
        <v>14293</v>
      </c>
      <c r="D2576" s="77" t="s">
        <v>8868</v>
      </c>
      <c r="E2576" s="78" t="s">
        <v>6714</v>
      </c>
      <c r="F2576" s="79">
        <v>594.66</v>
      </c>
    </row>
    <row r="2577" spans="2:6">
      <c r="B2577" s="76" t="s">
        <v>11702</v>
      </c>
      <c r="C2577" s="76" t="s">
        <v>14294</v>
      </c>
      <c r="D2577" s="77" t="s">
        <v>8869</v>
      </c>
      <c r="E2577" s="78" t="s">
        <v>6894</v>
      </c>
      <c r="F2577" s="79">
        <v>841.54</v>
      </c>
    </row>
    <row r="2578" spans="2:6">
      <c r="B2578" s="76" t="s">
        <v>11703</v>
      </c>
      <c r="C2578" s="76" t="s">
        <v>14295</v>
      </c>
      <c r="D2578" s="77" t="s">
        <v>8870</v>
      </c>
      <c r="E2578" s="78" t="s">
        <v>6714</v>
      </c>
      <c r="F2578" s="79">
        <v>181.62</v>
      </c>
    </row>
    <row r="2579" spans="2:6">
      <c r="B2579" s="71" t="s">
        <v>11704</v>
      </c>
      <c r="C2579" s="72" t="s">
        <v>14296</v>
      </c>
      <c r="D2579" s="73" t="s">
        <v>8871</v>
      </c>
      <c r="E2579" s="74" t="s">
        <v>6714</v>
      </c>
      <c r="F2579" s="79">
        <v>53.58</v>
      </c>
    </row>
    <row r="2580" spans="2:6">
      <c r="B2580" s="76" t="s">
        <v>11705</v>
      </c>
      <c r="C2580" s="76" t="s">
        <v>14297</v>
      </c>
      <c r="D2580" s="77" t="s">
        <v>8872</v>
      </c>
      <c r="E2580" s="78" t="s">
        <v>6714</v>
      </c>
      <c r="F2580" s="79">
        <v>62.94</v>
      </c>
    </row>
    <row r="2581" spans="2:6">
      <c r="B2581" s="76" t="s">
        <v>11706</v>
      </c>
      <c r="C2581" s="76" t="s">
        <v>14298</v>
      </c>
      <c r="D2581" s="77" t="s">
        <v>8873</v>
      </c>
      <c r="E2581" s="78" t="s">
        <v>6341</v>
      </c>
      <c r="F2581" s="79">
        <v>432.54</v>
      </c>
    </row>
    <row r="2582" spans="2:6">
      <c r="B2582" s="76" t="s">
        <v>11707</v>
      </c>
      <c r="C2582" s="76" t="s">
        <v>14299</v>
      </c>
      <c r="D2582" s="77" t="s">
        <v>8874</v>
      </c>
      <c r="E2582" s="78" t="s">
        <v>6714</v>
      </c>
      <c r="F2582" s="79">
        <v>432.54</v>
      </c>
    </row>
    <row r="2583" spans="2:6">
      <c r="B2583" s="76">
        <v>353</v>
      </c>
      <c r="C2583" s="76" t="s">
        <v>6709</v>
      </c>
      <c r="D2583" s="77" t="s">
        <v>8875</v>
      </c>
      <c r="E2583" s="78" t="s">
        <v>6723</v>
      </c>
      <c r="F2583" s="79"/>
    </row>
    <row r="2584" spans="2:6">
      <c r="B2584" s="76" t="s">
        <v>11708</v>
      </c>
      <c r="C2584" s="76" t="s">
        <v>14300</v>
      </c>
      <c r="D2584" s="77" t="s">
        <v>8876</v>
      </c>
      <c r="E2584" s="78" t="s">
        <v>6581</v>
      </c>
      <c r="F2584" s="79">
        <v>18.559999999999999</v>
      </c>
    </row>
    <row r="2585" spans="2:6">
      <c r="B2585" s="76" t="s">
        <v>11709</v>
      </c>
      <c r="C2585" s="76" t="s">
        <v>14301</v>
      </c>
      <c r="D2585" s="77" t="s">
        <v>8877</v>
      </c>
      <c r="E2585" s="78" t="s">
        <v>6581</v>
      </c>
      <c r="F2585" s="79">
        <v>95.54</v>
      </c>
    </row>
    <row r="2586" spans="2:6">
      <c r="B2586" s="76" t="s">
        <v>11710</v>
      </c>
      <c r="C2586" s="76" t="s">
        <v>14302</v>
      </c>
      <c r="D2586" s="77" t="s">
        <v>8878</v>
      </c>
      <c r="E2586" s="78" t="s">
        <v>6581</v>
      </c>
      <c r="F2586" s="79">
        <v>49.59</v>
      </c>
    </row>
    <row r="2587" spans="2:6">
      <c r="B2587" s="76" t="s">
        <v>11711</v>
      </c>
      <c r="C2587" s="76" t="s">
        <v>14303</v>
      </c>
      <c r="D2587" s="77" t="s">
        <v>8879</v>
      </c>
      <c r="E2587" s="78" t="s">
        <v>6581</v>
      </c>
      <c r="F2587" s="79">
        <v>59.76</v>
      </c>
    </row>
    <row r="2588" spans="2:6">
      <c r="B2588" s="76" t="s">
        <v>11712</v>
      </c>
      <c r="C2588" s="76" t="s">
        <v>14304</v>
      </c>
      <c r="D2588" s="77" t="s">
        <v>8880</v>
      </c>
      <c r="E2588" s="78" t="s">
        <v>6581</v>
      </c>
      <c r="F2588" s="79">
        <v>65.16</v>
      </c>
    </row>
    <row r="2589" spans="2:6">
      <c r="B2589" s="76" t="s">
        <v>11713</v>
      </c>
      <c r="C2589" s="76" t="s">
        <v>14305</v>
      </c>
      <c r="D2589" s="77" t="s">
        <v>8881</v>
      </c>
      <c r="E2589" s="78" t="s">
        <v>6581</v>
      </c>
      <c r="F2589" s="79">
        <v>73.87</v>
      </c>
    </row>
    <row r="2590" spans="2:6">
      <c r="B2590" s="76" t="s">
        <v>11714</v>
      </c>
      <c r="C2590" s="76" t="s">
        <v>14306</v>
      </c>
      <c r="D2590" s="77" t="s">
        <v>8882</v>
      </c>
      <c r="E2590" s="78" t="s">
        <v>6581</v>
      </c>
      <c r="F2590" s="79">
        <v>78.86</v>
      </c>
    </row>
    <row r="2591" spans="2:6">
      <c r="B2591" s="76" t="s">
        <v>11715</v>
      </c>
      <c r="C2591" s="76" t="s">
        <v>14307</v>
      </c>
      <c r="D2591" s="77" t="s">
        <v>8883</v>
      </c>
      <c r="E2591" s="78" t="s">
        <v>6581</v>
      </c>
      <c r="F2591" s="79">
        <v>85.64</v>
      </c>
    </row>
    <row r="2592" spans="2:6">
      <c r="B2592" s="76" t="s">
        <v>11716</v>
      </c>
      <c r="C2592" s="76" t="s">
        <v>14308</v>
      </c>
      <c r="D2592" s="77" t="s">
        <v>8884</v>
      </c>
      <c r="E2592" s="78" t="s">
        <v>6581</v>
      </c>
      <c r="F2592" s="79">
        <v>46.32</v>
      </c>
    </row>
    <row r="2593" spans="2:6">
      <c r="B2593" s="76" t="s">
        <v>11717</v>
      </c>
      <c r="C2593" s="76" t="s">
        <v>14309</v>
      </c>
      <c r="D2593" s="77" t="s">
        <v>8885</v>
      </c>
      <c r="E2593" s="78" t="s">
        <v>6581</v>
      </c>
      <c r="F2593" s="79">
        <v>55.76</v>
      </c>
    </row>
    <row r="2594" spans="2:6">
      <c r="B2594" s="76" t="s">
        <v>11718</v>
      </c>
      <c r="C2594" s="76" t="s">
        <v>14310</v>
      </c>
      <c r="D2594" s="77" t="s">
        <v>8886</v>
      </c>
      <c r="E2594" s="78" t="s">
        <v>6581</v>
      </c>
      <c r="F2594" s="79">
        <v>60.21</v>
      </c>
    </row>
    <row r="2595" spans="2:6">
      <c r="B2595" s="76" t="s">
        <v>11719</v>
      </c>
      <c r="C2595" s="76" t="s">
        <v>14311</v>
      </c>
      <c r="D2595" s="77" t="s">
        <v>8887</v>
      </c>
      <c r="E2595" s="78" t="s">
        <v>6581</v>
      </c>
      <c r="F2595" s="79">
        <v>62.24</v>
      </c>
    </row>
    <row r="2596" spans="2:6">
      <c r="B2596" s="76" t="s">
        <v>11720</v>
      </c>
      <c r="C2596" s="76" t="s">
        <v>14312</v>
      </c>
      <c r="D2596" s="77" t="s">
        <v>8888</v>
      </c>
      <c r="E2596" s="78" t="s">
        <v>6581</v>
      </c>
      <c r="F2596" s="79">
        <v>67.34</v>
      </c>
    </row>
    <row r="2597" spans="2:6">
      <c r="B2597" s="76" t="s">
        <v>11721</v>
      </c>
      <c r="C2597" s="76" t="s">
        <v>14313</v>
      </c>
      <c r="D2597" s="77" t="s">
        <v>8889</v>
      </c>
      <c r="E2597" s="78" t="s">
        <v>6581</v>
      </c>
      <c r="F2597" s="79">
        <v>71.349999999999994</v>
      </c>
    </row>
    <row r="2598" spans="2:6">
      <c r="B2598" s="76" t="s">
        <v>11722</v>
      </c>
      <c r="C2598" s="76" t="s">
        <v>14314</v>
      </c>
      <c r="D2598" s="77" t="s">
        <v>8890</v>
      </c>
      <c r="E2598" s="78" t="s">
        <v>6581</v>
      </c>
      <c r="F2598" s="79">
        <v>76.73</v>
      </c>
    </row>
    <row r="2599" spans="2:6">
      <c r="B2599" s="76" t="s">
        <v>11723</v>
      </c>
      <c r="C2599" s="76" t="s">
        <v>14315</v>
      </c>
      <c r="D2599" s="77" t="s">
        <v>8891</v>
      </c>
      <c r="E2599" s="78" t="s">
        <v>6581</v>
      </c>
      <c r="F2599" s="79">
        <v>43.37</v>
      </c>
    </row>
    <row r="2600" spans="2:6">
      <c r="B2600" s="76" t="s">
        <v>11724</v>
      </c>
      <c r="C2600" s="76" t="s">
        <v>14316</v>
      </c>
      <c r="D2600" s="77" t="s">
        <v>8892</v>
      </c>
      <c r="E2600" s="78" t="s">
        <v>6581</v>
      </c>
      <c r="F2600" s="79">
        <v>52.19</v>
      </c>
    </row>
    <row r="2601" spans="2:6">
      <c r="B2601" s="76" t="s">
        <v>11725</v>
      </c>
      <c r="C2601" s="76" t="s">
        <v>14317</v>
      </c>
      <c r="D2601" s="77" t="s">
        <v>8893</v>
      </c>
      <c r="E2601" s="78" t="s">
        <v>6581</v>
      </c>
      <c r="F2601" s="79">
        <v>55.76</v>
      </c>
    </row>
    <row r="2602" spans="2:6">
      <c r="B2602" s="76" t="s">
        <v>11726</v>
      </c>
      <c r="C2602" s="76" t="s">
        <v>14318</v>
      </c>
      <c r="D2602" s="77" t="s">
        <v>8894</v>
      </c>
      <c r="E2602" s="78" t="s">
        <v>6581</v>
      </c>
      <c r="F2602" s="79">
        <v>61.45</v>
      </c>
    </row>
    <row r="2603" spans="2:6">
      <c r="B2603" s="76" t="s">
        <v>11727</v>
      </c>
      <c r="C2603" s="76" t="s">
        <v>14319</v>
      </c>
      <c r="D2603" s="77" t="s">
        <v>8895</v>
      </c>
      <c r="E2603" s="78" t="s">
        <v>6581</v>
      </c>
      <c r="F2603" s="79">
        <v>64.67</v>
      </c>
    </row>
    <row r="2604" spans="2:6">
      <c r="B2604" s="76" t="s">
        <v>11728</v>
      </c>
      <c r="C2604" s="76" t="s">
        <v>14320</v>
      </c>
      <c r="D2604" s="77" t="s">
        <v>8896</v>
      </c>
      <c r="E2604" s="78" t="s">
        <v>6581</v>
      </c>
      <c r="F2604" s="79">
        <v>49.87</v>
      </c>
    </row>
    <row r="2605" spans="2:6" ht="27">
      <c r="B2605" s="76" t="s">
        <v>11729</v>
      </c>
      <c r="C2605" s="76" t="s">
        <v>14321</v>
      </c>
      <c r="D2605" s="77" t="s">
        <v>8897</v>
      </c>
      <c r="E2605" s="78" t="s">
        <v>6581</v>
      </c>
      <c r="F2605" s="79">
        <v>53.13</v>
      </c>
    </row>
    <row r="2606" spans="2:6" ht="27">
      <c r="B2606" s="76" t="s">
        <v>11730</v>
      </c>
      <c r="C2606" s="76" t="s">
        <v>14322</v>
      </c>
      <c r="D2606" s="77" t="s">
        <v>8898</v>
      </c>
      <c r="E2606" s="78" t="s">
        <v>6581</v>
      </c>
      <c r="F2606" s="79">
        <v>50.46</v>
      </c>
    </row>
    <row r="2607" spans="2:6">
      <c r="B2607" s="76" t="s">
        <v>11731</v>
      </c>
      <c r="C2607" s="76" t="s">
        <v>14323</v>
      </c>
      <c r="D2607" s="77" t="s">
        <v>8899</v>
      </c>
      <c r="E2607" s="78" t="s">
        <v>6581</v>
      </c>
      <c r="F2607" s="79">
        <v>195.37</v>
      </c>
    </row>
    <row r="2608" spans="2:6">
      <c r="B2608" s="76" t="s">
        <v>11732</v>
      </c>
      <c r="C2608" s="76" t="s">
        <v>14324</v>
      </c>
      <c r="D2608" s="77" t="s">
        <v>8900</v>
      </c>
      <c r="E2608" s="78" t="s">
        <v>6714</v>
      </c>
      <c r="F2608" s="79">
        <v>31.28</v>
      </c>
    </row>
    <row r="2609" spans="2:6">
      <c r="B2609" s="76" t="s">
        <v>11733</v>
      </c>
      <c r="C2609" s="76" t="s">
        <v>14325</v>
      </c>
      <c r="D2609" s="77" t="s">
        <v>8901</v>
      </c>
      <c r="E2609" s="78" t="s">
        <v>6714</v>
      </c>
      <c r="F2609" s="79">
        <v>48.26</v>
      </c>
    </row>
    <row r="2610" spans="2:6">
      <c r="B2610" s="76" t="s">
        <v>11734</v>
      </c>
      <c r="C2610" s="76" t="s">
        <v>14326</v>
      </c>
      <c r="D2610" s="77" t="s">
        <v>8902</v>
      </c>
      <c r="E2610" s="78" t="s">
        <v>6714</v>
      </c>
      <c r="F2610" s="79">
        <v>29.25</v>
      </c>
    </row>
    <row r="2611" spans="2:6">
      <c r="B2611" s="76" t="s">
        <v>11735</v>
      </c>
      <c r="C2611" s="76" t="s">
        <v>14327</v>
      </c>
      <c r="D2611" s="77" t="s">
        <v>8903</v>
      </c>
      <c r="E2611" s="78" t="s">
        <v>6581</v>
      </c>
      <c r="F2611" s="79">
        <v>23.05</v>
      </c>
    </row>
    <row r="2612" spans="2:6">
      <c r="B2612" s="76" t="s">
        <v>11736</v>
      </c>
      <c r="C2612" s="76" t="s">
        <v>14328</v>
      </c>
      <c r="D2612" s="77" t="s">
        <v>8904</v>
      </c>
      <c r="E2612" s="78" t="s">
        <v>6581</v>
      </c>
      <c r="F2612" s="79">
        <v>25.28</v>
      </c>
    </row>
    <row r="2613" spans="2:6">
      <c r="B2613" s="76" t="s">
        <v>11737</v>
      </c>
      <c r="C2613" s="76" t="s">
        <v>14329</v>
      </c>
      <c r="D2613" s="77" t="s">
        <v>8905</v>
      </c>
      <c r="E2613" s="78" t="s">
        <v>6581</v>
      </c>
      <c r="F2613" s="79">
        <v>27.51</v>
      </c>
    </row>
    <row r="2614" spans="2:6">
      <c r="B2614" s="76" t="s">
        <v>11738</v>
      </c>
      <c r="C2614" s="76" t="s">
        <v>14330</v>
      </c>
      <c r="D2614" s="77" t="s">
        <v>8906</v>
      </c>
      <c r="E2614" s="78" t="s">
        <v>6581</v>
      </c>
      <c r="F2614" s="79">
        <v>31.07</v>
      </c>
    </row>
    <row r="2615" spans="2:6">
      <c r="B2615" s="76" t="s">
        <v>11739</v>
      </c>
      <c r="C2615" s="76" t="s">
        <v>14331</v>
      </c>
      <c r="D2615" s="77" t="s">
        <v>8907</v>
      </c>
      <c r="E2615" s="78" t="s">
        <v>6581</v>
      </c>
      <c r="F2615" s="79">
        <v>38.64</v>
      </c>
    </row>
    <row r="2616" spans="2:6">
      <c r="B2616" s="76" t="s">
        <v>11740</v>
      </c>
      <c r="C2616" s="76" t="s">
        <v>14332</v>
      </c>
      <c r="D2616" s="77" t="s">
        <v>8908</v>
      </c>
      <c r="E2616" s="78" t="s">
        <v>6581</v>
      </c>
      <c r="F2616" s="79">
        <v>43.1</v>
      </c>
    </row>
    <row r="2617" spans="2:6">
      <c r="B2617" s="76" t="s">
        <v>11741</v>
      </c>
      <c r="C2617" s="76" t="s">
        <v>14333</v>
      </c>
      <c r="D2617" s="77" t="s">
        <v>8909</v>
      </c>
      <c r="E2617" s="78" t="s">
        <v>6581</v>
      </c>
      <c r="F2617" s="79">
        <v>47.55</v>
      </c>
    </row>
    <row r="2618" spans="2:6">
      <c r="B2618" s="76" t="s">
        <v>11742</v>
      </c>
      <c r="C2618" s="76" t="s">
        <v>14334</v>
      </c>
      <c r="D2618" s="77" t="s">
        <v>8910</v>
      </c>
      <c r="E2618" s="78" t="s">
        <v>6581</v>
      </c>
      <c r="F2618" s="79">
        <v>21.71</v>
      </c>
    </row>
    <row r="2619" spans="2:6">
      <c r="B2619" s="76" t="s">
        <v>11743</v>
      </c>
      <c r="C2619" s="76" t="s">
        <v>14335</v>
      </c>
      <c r="D2619" s="77" t="s">
        <v>8911</v>
      </c>
      <c r="E2619" s="78" t="s">
        <v>6581</v>
      </c>
      <c r="F2619" s="79">
        <v>23.49</v>
      </c>
    </row>
    <row r="2620" spans="2:6">
      <c r="B2620" s="76" t="s">
        <v>11744</v>
      </c>
      <c r="C2620" s="76" t="s">
        <v>14336</v>
      </c>
      <c r="D2620" s="77" t="s">
        <v>8912</v>
      </c>
      <c r="E2620" s="78" t="s">
        <v>6581</v>
      </c>
      <c r="F2620" s="79">
        <v>25.28</v>
      </c>
    </row>
    <row r="2621" spans="2:6">
      <c r="B2621" s="76" t="s">
        <v>11745</v>
      </c>
      <c r="C2621" s="76" t="s">
        <v>14337</v>
      </c>
      <c r="D2621" s="77" t="s">
        <v>8913</v>
      </c>
      <c r="E2621" s="78" t="s">
        <v>6581</v>
      </c>
      <c r="F2621" s="79">
        <v>28.12</v>
      </c>
    </row>
    <row r="2622" spans="2:6">
      <c r="B2622" s="76">
        <v>354</v>
      </c>
      <c r="C2622" s="76" t="s">
        <v>6709</v>
      </c>
      <c r="D2622" s="77" t="s">
        <v>8914</v>
      </c>
      <c r="E2622" s="78" t="s">
        <v>6723</v>
      </c>
      <c r="F2622" s="79"/>
    </row>
    <row r="2623" spans="2:6">
      <c r="B2623" s="76" t="s">
        <v>11746</v>
      </c>
      <c r="C2623" s="76" t="s">
        <v>14338</v>
      </c>
      <c r="D2623" s="77" t="s">
        <v>8915</v>
      </c>
      <c r="E2623" s="78" t="s">
        <v>6403</v>
      </c>
      <c r="F2623" s="79">
        <v>166.35</v>
      </c>
    </row>
    <row r="2624" spans="2:6">
      <c r="B2624" s="76" t="s">
        <v>11747</v>
      </c>
      <c r="C2624" s="76" t="s">
        <v>14339</v>
      </c>
      <c r="D2624" s="77" t="s">
        <v>8916</v>
      </c>
      <c r="E2624" s="78" t="s">
        <v>6403</v>
      </c>
      <c r="F2624" s="79">
        <v>158.69</v>
      </c>
    </row>
    <row r="2625" spans="2:6">
      <c r="B2625" s="76" t="s">
        <v>11748</v>
      </c>
      <c r="C2625" s="76" t="s">
        <v>14340</v>
      </c>
      <c r="D2625" s="77" t="s">
        <v>8917</v>
      </c>
      <c r="E2625" s="78" t="s">
        <v>6403</v>
      </c>
      <c r="F2625" s="79">
        <v>169.17</v>
      </c>
    </row>
    <row r="2626" spans="2:6">
      <c r="B2626" s="76" t="s">
        <v>11749</v>
      </c>
      <c r="C2626" s="76" t="s">
        <v>14341</v>
      </c>
      <c r="D2626" s="77" t="s">
        <v>8918</v>
      </c>
      <c r="E2626" s="78" t="s">
        <v>6403</v>
      </c>
      <c r="F2626" s="79">
        <v>160.54</v>
      </c>
    </row>
    <row r="2627" spans="2:6" ht="27">
      <c r="B2627" s="76" t="s">
        <v>11750</v>
      </c>
      <c r="C2627" s="76" t="s">
        <v>14342</v>
      </c>
      <c r="D2627" s="77" t="s">
        <v>8919</v>
      </c>
      <c r="E2627" s="78" t="s">
        <v>6403</v>
      </c>
      <c r="F2627" s="79">
        <v>206.09</v>
      </c>
    </row>
    <row r="2628" spans="2:6">
      <c r="B2628" s="76" t="s">
        <v>11751</v>
      </c>
      <c r="C2628" s="76" t="s">
        <v>14343</v>
      </c>
      <c r="D2628" s="77" t="s">
        <v>8920</v>
      </c>
      <c r="E2628" s="78" t="s">
        <v>6403</v>
      </c>
      <c r="F2628" s="79">
        <v>199.7</v>
      </c>
    </row>
    <row r="2629" spans="2:6">
      <c r="B2629" s="76" t="s">
        <v>11752</v>
      </c>
      <c r="C2629" s="76" t="s">
        <v>14344</v>
      </c>
      <c r="D2629" s="77" t="s">
        <v>8921</v>
      </c>
      <c r="E2629" s="78" t="s">
        <v>6403</v>
      </c>
      <c r="F2629" s="79">
        <v>148.05000000000001</v>
      </c>
    </row>
    <row r="2630" spans="2:6">
      <c r="B2630" s="76" t="s">
        <v>11753</v>
      </c>
      <c r="C2630" s="76" t="s">
        <v>14345</v>
      </c>
      <c r="D2630" s="77" t="s">
        <v>8922</v>
      </c>
      <c r="E2630" s="78" t="s">
        <v>6403</v>
      </c>
      <c r="F2630" s="79">
        <v>151.38999999999999</v>
      </c>
    </row>
    <row r="2631" spans="2:6">
      <c r="B2631" s="76" t="s">
        <v>11754</v>
      </c>
      <c r="C2631" s="76" t="s">
        <v>14346</v>
      </c>
      <c r="D2631" s="77" t="s">
        <v>8923</v>
      </c>
      <c r="E2631" s="78" t="s">
        <v>6403</v>
      </c>
      <c r="F2631" s="79">
        <v>248.07</v>
      </c>
    </row>
    <row r="2632" spans="2:6">
      <c r="B2632" s="76" t="s">
        <v>11755</v>
      </c>
      <c r="C2632" s="76" t="s">
        <v>14347</v>
      </c>
      <c r="D2632" s="77" t="s">
        <v>8924</v>
      </c>
      <c r="E2632" s="78" t="s">
        <v>6403</v>
      </c>
      <c r="F2632" s="79">
        <v>241.68</v>
      </c>
    </row>
    <row r="2633" spans="2:6">
      <c r="B2633" s="76">
        <v>355</v>
      </c>
      <c r="C2633" s="76" t="s">
        <v>6709</v>
      </c>
      <c r="D2633" s="77" t="s">
        <v>8925</v>
      </c>
      <c r="E2633" s="78" t="s">
        <v>6723</v>
      </c>
      <c r="F2633" s="79"/>
    </row>
    <row r="2634" spans="2:6">
      <c r="B2634" s="76" t="s">
        <v>11756</v>
      </c>
      <c r="C2634" s="76" t="s">
        <v>14348</v>
      </c>
      <c r="D2634" s="77" t="s">
        <v>8926</v>
      </c>
      <c r="E2634" s="78" t="s">
        <v>6403</v>
      </c>
      <c r="F2634" s="79">
        <v>0.88</v>
      </c>
    </row>
    <row r="2635" spans="2:6">
      <c r="B2635" s="76" t="s">
        <v>11757</v>
      </c>
      <c r="C2635" s="76" t="s">
        <v>14349</v>
      </c>
      <c r="D2635" s="77" t="s">
        <v>8927</v>
      </c>
      <c r="E2635" s="78" t="s">
        <v>6714</v>
      </c>
      <c r="F2635" s="79">
        <v>27.26</v>
      </c>
    </row>
    <row r="2636" spans="2:6">
      <c r="B2636" s="76" t="s">
        <v>11758</v>
      </c>
      <c r="C2636" s="76" t="s">
        <v>14350</v>
      </c>
      <c r="D2636" s="77" t="s">
        <v>8928</v>
      </c>
      <c r="E2636" s="78" t="s">
        <v>6714</v>
      </c>
      <c r="F2636" s="79">
        <v>31.87</v>
      </c>
    </row>
    <row r="2637" spans="2:6">
      <c r="B2637" s="76" t="s">
        <v>11759</v>
      </c>
      <c r="C2637" s="76" t="s">
        <v>14351</v>
      </c>
      <c r="D2637" s="77" t="s">
        <v>8929</v>
      </c>
      <c r="E2637" s="78" t="s">
        <v>6714</v>
      </c>
      <c r="F2637" s="79">
        <v>19.920000000000002</v>
      </c>
    </row>
    <row r="2638" spans="2:6">
      <c r="B2638" s="76" t="s">
        <v>11760</v>
      </c>
      <c r="C2638" s="76" t="s">
        <v>14352</v>
      </c>
      <c r="D2638" s="77" t="s">
        <v>8930</v>
      </c>
      <c r="E2638" s="78" t="s">
        <v>6714</v>
      </c>
      <c r="F2638" s="79">
        <v>24.52</v>
      </c>
    </row>
    <row r="2639" spans="2:6">
      <c r="B2639" s="76" t="s">
        <v>11761</v>
      </c>
      <c r="C2639" s="76" t="s">
        <v>14353</v>
      </c>
      <c r="D2639" s="77" t="s">
        <v>8931</v>
      </c>
      <c r="E2639" s="78" t="s">
        <v>6403</v>
      </c>
      <c r="F2639" s="79">
        <v>0.33</v>
      </c>
    </row>
    <row r="2640" spans="2:6" ht="27">
      <c r="B2640" s="76" t="s">
        <v>11762</v>
      </c>
      <c r="C2640" s="76" t="s">
        <v>14354</v>
      </c>
      <c r="D2640" s="77" t="s">
        <v>8932</v>
      </c>
      <c r="E2640" s="78" t="s">
        <v>6403</v>
      </c>
      <c r="F2640" s="79">
        <v>2.0299999999999998</v>
      </c>
    </row>
    <row r="2641" spans="2:6">
      <c r="B2641" s="76" t="s">
        <v>11763</v>
      </c>
      <c r="C2641" s="76" t="s">
        <v>6709</v>
      </c>
      <c r="D2641" s="77" t="s">
        <v>8933</v>
      </c>
      <c r="E2641" s="78" t="s">
        <v>6403</v>
      </c>
      <c r="F2641" s="79">
        <v>1.06</v>
      </c>
    </row>
    <row r="2642" spans="2:6">
      <c r="B2642" s="76">
        <v>356</v>
      </c>
      <c r="C2642" s="76" t="s">
        <v>6709</v>
      </c>
      <c r="D2642" s="77" t="s">
        <v>8934</v>
      </c>
      <c r="E2642" s="78" t="s">
        <v>6723</v>
      </c>
      <c r="F2642" s="79"/>
    </row>
    <row r="2643" spans="2:6" ht="27">
      <c r="B2643" s="76" t="s">
        <v>11764</v>
      </c>
      <c r="C2643" s="76" t="s">
        <v>14355</v>
      </c>
      <c r="D2643" s="77" t="s">
        <v>8935</v>
      </c>
      <c r="E2643" s="78" t="s">
        <v>6581</v>
      </c>
      <c r="F2643" s="79">
        <v>4.1100000000000003</v>
      </c>
    </row>
    <row r="2644" spans="2:6" ht="27">
      <c r="B2644" s="76" t="s">
        <v>11765</v>
      </c>
      <c r="C2644" s="76" t="s">
        <v>14356</v>
      </c>
      <c r="D2644" s="77" t="s">
        <v>8936</v>
      </c>
      <c r="E2644" s="78" t="s">
        <v>6581</v>
      </c>
      <c r="F2644" s="79">
        <v>5.31</v>
      </c>
    </row>
    <row r="2645" spans="2:6" ht="27">
      <c r="B2645" s="76" t="s">
        <v>11766</v>
      </c>
      <c r="C2645" s="76" t="s">
        <v>14357</v>
      </c>
      <c r="D2645" s="77" t="s">
        <v>8937</v>
      </c>
      <c r="E2645" s="78" t="s">
        <v>6581</v>
      </c>
      <c r="F2645" s="79">
        <v>9.43</v>
      </c>
    </row>
    <row r="2646" spans="2:6" ht="27">
      <c r="B2646" s="76" t="s">
        <v>11767</v>
      </c>
      <c r="C2646" s="76" t="s">
        <v>14358</v>
      </c>
      <c r="D2646" s="77" t="s">
        <v>8938</v>
      </c>
      <c r="E2646" s="78" t="s">
        <v>6581</v>
      </c>
      <c r="F2646" s="79">
        <v>4.6900000000000004</v>
      </c>
    </row>
    <row r="2647" spans="2:6" ht="27">
      <c r="B2647" s="76" t="s">
        <v>11768</v>
      </c>
      <c r="C2647" s="76" t="s">
        <v>14359</v>
      </c>
      <c r="D2647" s="77" t="s">
        <v>8939</v>
      </c>
      <c r="E2647" s="78" t="s">
        <v>6581</v>
      </c>
      <c r="F2647" s="79">
        <v>7.31</v>
      </c>
    </row>
    <row r="2648" spans="2:6" ht="27">
      <c r="B2648" s="76" t="s">
        <v>11769</v>
      </c>
      <c r="C2648" s="76" t="s">
        <v>14360</v>
      </c>
      <c r="D2648" s="77" t="s">
        <v>8940</v>
      </c>
      <c r="E2648" s="78" t="s">
        <v>6581</v>
      </c>
      <c r="F2648" s="79">
        <v>9.39</v>
      </c>
    </row>
    <row r="2649" spans="2:6" ht="27">
      <c r="B2649" s="76" t="s">
        <v>11770</v>
      </c>
      <c r="C2649" s="76" t="s">
        <v>14361</v>
      </c>
      <c r="D2649" s="77" t="s">
        <v>8941</v>
      </c>
      <c r="E2649" s="78" t="s">
        <v>6581</v>
      </c>
      <c r="F2649" s="79">
        <v>13.15</v>
      </c>
    </row>
    <row r="2650" spans="2:6" ht="27">
      <c r="B2650" s="76" t="s">
        <v>11771</v>
      </c>
      <c r="C2650" s="76" t="s">
        <v>14362</v>
      </c>
      <c r="D2650" s="77" t="s">
        <v>8942</v>
      </c>
      <c r="E2650" s="78" t="s">
        <v>6581</v>
      </c>
      <c r="F2650" s="79">
        <v>14.3</v>
      </c>
    </row>
    <row r="2651" spans="2:6" ht="27">
      <c r="B2651" s="76" t="s">
        <v>11772</v>
      </c>
      <c r="C2651" s="76" t="s">
        <v>14363</v>
      </c>
      <c r="D2651" s="77" t="s">
        <v>8943</v>
      </c>
      <c r="E2651" s="78" t="s">
        <v>6581</v>
      </c>
      <c r="F2651" s="79">
        <v>18.27</v>
      </c>
    </row>
    <row r="2652" spans="2:6">
      <c r="B2652" s="76">
        <v>357</v>
      </c>
      <c r="C2652" s="76" t="s">
        <v>6709</v>
      </c>
      <c r="D2652" s="77" t="s">
        <v>8944</v>
      </c>
      <c r="E2652" s="78" t="s">
        <v>6723</v>
      </c>
      <c r="F2652" s="79"/>
    </row>
    <row r="2653" spans="2:6" ht="27">
      <c r="B2653" s="76" t="s">
        <v>11773</v>
      </c>
      <c r="C2653" s="76" t="s">
        <v>14364</v>
      </c>
      <c r="D2653" s="77" t="s">
        <v>8945</v>
      </c>
      <c r="E2653" s="78" t="s">
        <v>6403</v>
      </c>
      <c r="F2653" s="79">
        <v>4.22</v>
      </c>
    </row>
    <row r="2654" spans="2:6" ht="27">
      <c r="B2654" s="76" t="s">
        <v>11774</v>
      </c>
      <c r="C2654" s="76" t="s">
        <v>6709</v>
      </c>
      <c r="D2654" s="77" t="s">
        <v>8946</v>
      </c>
      <c r="E2654" s="78" t="s">
        <v>6403</v>
      </c>
      <c r="F2654" s="79">
        <v>3.77</v>
      </c>
    </row>
    <row r="2655" spans="2:6">
      <c r="B2655" s="76" t="s">
        <v>11775</v>
      </c>
      <c r="C2655" s="76" t="s">
        <v>14365</v>
      </c>
      <c r="D2655" s="77" t="s">
        <v>8947</v>
      </c>
      <c r="E2655" s="78" t="s">
        <v>6581</v>
      </c>
      <c r="F2655" s="79">
        <v>16.440000000000001</v>
      </c>
    </row>
    <row r="2656" spans="2:6">
      <c r="B2656" s="76" t="s">
        <v>11776</v>
      </c>
      <c r="C2656" s="76" t="s">
        <v>14366</v>
      </c>
      <c r="D2656" s="77" t="s">
        <v>8948</v>
      </c>
      <c r="E2656" s="78" t="s">
        <v>6581</v>
      </c>
      <c r="F2656" s="79">
        <v>17.12</v>
      </c>
    </row>
    <row r="2657" spans="2:6">
      <c r="B2657" s="76" t="s">
        <v>11777</v>
      </c>
      <c r="C2657" s="76" t="s">
        <v>14367</v>
      </c>
      <c r="D2657" s="77" t="s">
        <v>8949</v>
      </c>
      <c r="E2657" s="78" t="s">
        <v>6581</v>
      </c>
      <c r="F2657" s="79">
        <v>26.47</v>
      </c>
    </row>
    <row r="2658" spans="2:6" ht="27">
      <c r="B2658" s="76" t="s">
        <v>11778</v>
      </c>
      <c r="C2658" s="76" t="s">
        <v>14368</v>
      </c>
      <c r="D2658" s="77" t="s">
        <v>8950</v>
      </c>
      <c r="E2658" s="78" t="s">
        <v>6403</v>
      </c>
      <c r="F2658" s="79">
        <v>11.25</v>
      </c>
    </row>
    <row r="2659" spans="2:6" ht="27">
      <c r="B2659" s="76" t="s">
        <v>11779</v>
      </c>
      <c r="C2659" s="76" t="s">
        <v>14369</v>
      </c>
      <c r="D2659" s="77" t="s">
        <v>8951</v>
      </c>
      <c r="E2659" s="78" t="s">
        <v>6403</v>
      </c>
      <c r="F2659" s="79">
        <v>8.56</v>
      </c>
    </row>
    <row r="2660" spans="2:6" ht="27">
      <c r="B2660" s="76" t="s">
        <v>11780</v>
      </c>
      <c r="C2660" s="76" t="s">
        <v>14370</v>
      </c>
      <c r="D2660" s="77" t="s">
        <v>8952</v>
      </c>
      <c r="E2660" s="78" t="s">
        <v>6403</v>
      </c>
      <c r="F2660" s="79">
        <v>8.1</v>
      </c>
    </row>
    <row r="2661" spans="2:6" ht="27">
      <c r="B2661" s="76" t="s">
        <v>11781</v>
      </c>
      <c r="C2661" s="76" t="s">
        <v>14371</v>
      </c>
      <c r="D2661" s="77" t="s">
        <v>8953</v>
      </c>
      <c r="E2661" s="78" t="s">
        <v>6403</v>
      </c>
      <c r="F2661" s="79">
        <v>5.57</v>
      </c>
    </row>
    <row r="2662" spans="2:6" ht="27">
      <c r="B2662" s="76" t="s">
        <v>11782</v>
      </c>
      <c r="C2662" s="76" t="s">
        <v>14372</v>
      </c>
      <c r="D2662" s="77" t="s">
        <v>8954</v>
      </c>
      <c r="E2662" s="78" t="s">
        <v>6403</v>
      </c>
      <c r="F2662" s="79">
        <v>7.87</v>
      </c>
    </row>
    <row r="2663" spans="2:6" ht="27">
      <c r="B2663" s="76" t="s">
        <v>11783</v>
      </c>
      <c r="C2663" s="76" t="s">
        <v>14373</v>
      </c>
      <c r="D2663" s="77" t="s">
        <v>8955</v>
      </c>
      <c r="E2663" s="78" t="s">
        <v>6403</v>
      </c>
      <c r="F2663" s="79">
        <v>20.73</v>
      </c>
    </row>
    <row r="2664" spans="2:6">
      <c r="B2664" s="76" t="s">
        <v>11784</v>
      </c>
      <c r="C2664" s="76" t="s">
        <v>14374</v>
      </c>
      <c r="D2664" s="77" t="s">
        <v>8956</v>
      </c>
      <c r="E2664" s="78" t="s">
        <v>6581</v>
      </c>
      <c r="F2664" s="79">
        <v>18.88</v>
      </c>
    </row>
    <row r="2665" spans="2:6">
      <c r="B2665" s="76" t="s">
        <v>11785</v>
      </c>
      <c r="C2665" s="76" t="s">
        <v>14375</v>
      </c>
      <c r="D2665" s="77" t="s">
        <v>8957</v>
      </c>
      <c r="E2665" s="78" t="s">
        <v>6581</v>
      </c>
      <c r="F2665" s="79">
        <v>15.9</v>
      </c>
    </row>
    <row r="2666" spans="2:6">
      <c r="B2666" s="76" t="s">
        <v>11786</v>
      </c>
      <c r="C2666" s="76" t="s">
        <v>14376</v>
      </c>
      <c r="D2666" s="77" t="s">
        <v>8958</v>
      </c>
      <c r="E2666" s="78" t="s">
        <v>6403</v>
      </c>
      <c r="F2666" s="79">
        <v>18.329999999999998</v>
      </c>
    </row>
    <row r="2667" spans="2:6" ht="27">
      <c r="B2667" s="76" t="s">
        <v>11787</v>
      </c>
      <c r="C2667" s="76" t="s">
        <v>14377</v>
      </c>
      <c r="D2667" s="77" t="s">
        <v>8959</v>
      </c>
      <c r="E2667" s="78" t="s">
        <v>6403</v>
      </c>
      <c r="F2667" s="79">
        <v>68.92</v>
      </c>
    </row>
    <row r="2668" spans="2:6" ht="27">
      <c r="B2668" s="76" t="s">
        <v>11788</v>
      </c>
      <c r="C2668" s="76" t="s">
        <v>6709</v>
      </c>
      <c r="D2668" s="77" t="s">
        <v>8960</v>
      </c>
      <c r="E2668" s="78" t="s">
        <v>6403</v>
      </c>
      <c r="F2668" s="79">
        <v>8.43</v>
      </c>
    </row>
    <row r="2669" spans="2:6" ht="27">
      <c r="B2669" s="76" t="s">
        <v>11789</v>
      </c>
      <c r="C2669" s="76" t="s">
        <v>14378</v>
      </c>
      <c r="D2669" s="77" t="s">
        <v>8961</v>
      </c>
      <c r="E2669" s="78" t="s">
        <v>6403</v>
      </c>
      <c r="F2669" s="79">
        <v>21.61</v>
      </c>
    </row>
    <row r="2670" spans="2:6" ht="27">
      <c r="B2670" s="76" t="s">
        <v>11790</v>
      </c>
      <c r="C2670" s="76" t="s">
        <v>14379</v>
      </c>
      <c r="D2670" s="77" t="s">
        <v>8962</v>
      </c>
      <c r="E2670" s="78" t="s">
        <v>6403</v>
      </c>
      <c r="F2670" s="79">
        <v>26.49</v>
      </c>
    </row>
    <row r="2671" spans="2:6" ht="27">
      <c r="B2671" s="76" t="s">
        <v>11791</v>
      </c>
      <c r="C2671" s="76" t="s">
        <v>14380</v>
      </c>
      <c r="D2671" s="77" t="s">
        <v>8963</v>
      </c>
      <c r="E2671" s="78" t="s">
        <v>6403</v>
      </c>
      <c r="F2671" s="79">
        <v>19.489999999999998</v>
      </c>
    </row>
    <row r="2672" spans="2:6" ht="27">
      <c r="B2672" s="76" t="s">
        <v>11792</v>
      </c>
      <c r="C2672" s="76" t="s">
        <v>14381</v>
      </c>
      <c r="D2672" s="77" t="s">
        <v>8964</v>
      </c>
      <c r="E2672" s="78" t="s">
        <v>6403</v>
      </c>
      <c r="F2672" s="79">
        <v>36.18</v>
      </c>
    </row>
    <row r="2673" spans="2:6" ht="25.5">
      <c r="B2673" s="71" t="s">
        <v>11793</v>
      </c>
      <c r="C2673" s="72" t="s">
        <v>14382</v>
      </c>
      <c r="D2673" s="73" t="s">
        <v>8965</v>
      </c>
      <c r="E2673" s="74" t="s">
        <v>6403</v>
      </c>
      <c r="F2673" s="79">
        <v>126.83</v>
      </c>
    </row>
    <row r="2674" spans="2:6" ht="27">
      <c r="B2674" s="76" t="s">
        <v>11794</v>
      </c>
      <c r="C2674" s="76" t="s">
        <v>14383</v>
      </c>
      <c r="D2674" s="77" t="s">
        <v>8966</v>
      </c>
      <c r="E2674" s="78" t="s">
        <v>6403</v>
      </c>
      <c r="F2674" s="79">
        <v>19.87</v>
      </c>
    </row>
    <row r="2675" spans="2:6" ht="27">
      <c r="B2675" s="76" t="s">
        <v>11795</v>
      </c>
      <c r="C2675" s="76" t="s">
        <v>14384</v>
      </c>
      <c r="D2675" s="77" t="s">
        <v>8967</v>
      </c>
      <c r="E2675" s="78" t="s">
        <v>6403</v>
      </c>
      <c r="F2675" s="79">
        <v>21.21</v>
      </c>
    </row>
    <row r="2676" spans="2:6" ht="27">
      <c r="B2676" s="76" t="s">
        <v>11796</v>
      </c>
      <c r="C2676" s="76" t="s">
        <v>14385</v>
      </c>
      <c r="D2676" s="77" t="s">
        <v>8968</v>
      </c>
      <c r="E2676" s="78" t="s">
        <v>6403</v>
      </c>
      <c r="F2676" s="79">
        <v>53.45</v>
      </c>
    </row>
    <row r="2677" spans="2:6" ht="27">
      <c r="B2677" s="76" t="s">
        <v>11797</v>
      </c>
      <c r="C2677" s="76" t="s">
        <v>14386</v>
      </c>
      <c r="D2677" s="77" t="s">
        <v>8969</v>
      </c>
      <c r="E2677" s="78" t="s">
        <v>6403</v>
      </c>
      <c r="F2677" s="79">
        <v>46.73</v>
      </c>
    </row>
    <row r="2678" spans="2:6" ht="27">
      <c r="B2678" s="76" t="s">
        <v>11798</v>
      </c>
      <c r="C2678" s="76" t="s">
        <v>14387</v>
      </c>
      <c r="D2678" s="77" t="s">
        <v>8970</v>
      </c>
      <c r="E2678" s="78" t="s">
        <v>6403</v>
      </c>
      <c r="F2678" s="79">
        <v>49.55</v>
      </c>
    </row>
    <row r="2679" spans="2:6" ht="40.5">
      <c r="B2679" s="76" t="s">
        <v>11799</v>
      </c>
      <c r="C2679" s="76" t="s">
        <v>6709</v>
      </c>
      <c r="D2679" s="77" t="s">
        <v>8971</v>
      </c>
      <c r="E2679" s="78" t="s">
        <v>6403</v>
      </c>
      <c r="F2679" s="79">
        <v>55.2</v>
      </c>
    </row>
    <row r="2680" spans="2:6" ht="40.5">
      <c r="B2680" s="76" t="s">
        <v>11800</v>
      </c>
      <c r="C2680" s="76" t="s">
        <v>14388</v>
      </c>
      <c r="D2680" s="77" t="s">
        <v>8972</v>
      </c>
      <c r="E2680" s="78" t="s">
        <v>6403</v>
      </c>
      <c r="F2680" s="79">
        <v>43.07</v>
      </c>
    </row>
    <row r="2681" spans="2:6" ht="40.5">
      <c r="B2681" s="76" t="s">
        <v>11801</v>
      </c>
      <c r="C2681" s="76" t="s">
        <v>14389</v>
      </c>
      <c r="D2681" s="77" t="s">
        <v>8973</v>
      </c>
      <c r="E2681" s="78" t="s">
        <v>6403</v>
      </c>
      <c r="F2681" s="79">
        <v>42.14</v>
      </c>
    </row>
    <row r="2682" spans="2:6" ht="40.5">
      <c r="B2682" s="76" t="s">
        <v>11802</v>
      </c>
      <c r="C2682" s="76" t="s">
        <v>14390</v>
      </c>
      <c r="D2682" s="77" t="s">
        <v>8974</v>
      </c>
      <c r="E2682" s="78" t="s">
        <v>6403</v>
      </c>
      <c r="F2682" s="79">
        <v>64.89</v>
      </c>
    </row>
    <row r="2683" spans="2:6" ht="40.5">
      <c r="B2683" s="76" t="s">
        <v>11803</v>
      </c>
      <c r="C2683" s="76" t="s">
        <v>14391</v>
      </c>
      <c r="D2683" s="77" t="s">
        <v>8975</v>
      </c>
      <c r="E2683" s="78" t="s">
        <v>6403</v>
      </c>
      <c r="F2683" s="79">
        <v>208.98</v>
      </c>
    </row>
    <row r="2684" spans="2:6" ht="54">
      <c r="B2684" s="76" t="s">
        <v>11804</v>
      </c>
      <c r="C2684" s="76" t="s">
        <v>14392</v>
      </c>
      <c r="D2684" s="77" t="s">
        <v>8976</v>
      </c>
      <c r="E2684" s="78" t="s">
        <v>6403</v>
      </c>
      <c r="F2684" s="79">
        <v>40.130000000000003</v>
      </c>
    </row>
    <row r="2685" spans="2:6" ht="27">
      <c r="B2685" s="76" t="s">
        <v>11805</v>
      </c>
      <c r="C2685" s="76" t="s">
        <v>14393</v>
      </c>
      <c r="D2685" s="77" t="s">
        <v>8977</v>
      </c>
      <c r="E2685" s="78" t="s">
        <v>6403</v>
      </c>
      <c r="F2685" s="79">
        <v>56.39</v>
      </c>
    </row>
    <row r="2686" spans="2:6" ht="27">
      <c r="B2686" s="76" t="s">
        <v>11806</v>
      </c>
      <c r="C2686" s="76" t="s">
        <v>14394</v>
      </c>
      <c r="D2686" s="77" t="s">
        <v>8978</v>
      </c>
      <c r="E2686" s="78" t="s">
        <v>6403</v>
      </c>
      <c r="F2686" s="79">
        <v>59.01</v>
      </c>
    </row>
    <row r="2687" spans="2:6" ht="40.5">
      <c r="B2687" s="76" t="s">
        <v>11807</v>
      </c>
      <c r="C2687" s="76" t="s">
        <v>14395</v>
      </c>
      <c r="D2687" s="77" t="s">
        <v>8979</v>
      </c>
      <c r="E2687" s="78" t="s">
        <v>6403</v>
      </c>
      <c r="F2687" s="79">
        <v>187.04</v>
      </c>
    </row>
    <row r="2688" spans="2:6" ht="27">
      <c r="B2688" s="76" t="s">
        <v>11808</v>
      </c>
      <c r="C2688" s="76" t="s">
        <v>14396</v>
      </c>
      <c r="D2688" s="77" t="s">
        <v>8980</v>
      </c>
      <c r="E2688" s="78" t="s">
        <v>6403</v>
      </c>
      <c r="F2688" s="79">
        <v>277.86</v>
      </c>
    </row>
    <row r="2689" spans="2:6" ht="27">
      <c r="B2689" s="76" t="s">
        <v>11809</v>
      </c>
      <c r="C2689" s="76" t="s">
        <v>14397</v>
      </c>
      <c r="D2689" s="77" t="s">
        <v>8981</v>
      </c>
      <c r="E2689" s="78" t="s">
        <v>6403</v>
      </c>
      <c r="F2689" s="79">
        <v>184.24</v>
      </c>
    </row>
    <row r="2690" spans="2:6" ht="54">
      <c r="B2690" s="76" t="s">
        <v>11810</v>
      </c>
      <c r="C2690" s="76" t="s">
        <v>14398</v>
      </c>
      <c r="D2690" s="77" t="s">
        <v>8982</v>
      </c>
      <c r="E2690" s="78" t="s">
        <v>6403</v>
      </c>
      <c r="F2690" s="79">
        <v>95.84</v>
      </c>
    </row>
    <row r="2691" spans="2:6" ht="40.5">
      <c r="B2691" s="76" t="s">
        <v>11811</v>
      </c>
      <c r="C2691" s="76" t="s">
        <v>14399</v>
      </c>
      <c r="D2691" s="77" t="s">
        <v>8983</v>
      </c>
      <c r="E2691" s="78" t="s">
        <v>6403</v>
      </c>
      <c r="F2691" s="79">
        <v>72.900000000000006</v>
      </c>
    </row>
    <row r="2692" spans="2:6" ht="40.5">
      <c r="B2692" s="76" t="s">
        <v>11812</v>
      </c>
      <c r="C2692" s="76" t="s">
        <v>14400</v>
      </c>
      <c r="D2692" s="77" t="s">
        <v>8984</v>
      </c>
      <c r="E2692" s="78" t="s">
        <v>6403</v>
      </c>
      <c r="F2692" s="79">
        <v>81.87</v>
      </c>
    </row>
    <row r="2693" spans="2:6">
      <c r="B2693" s="76" t="s">
        <v>11813</v>
      </c>
      <c r="C2693" s="76" t="s">
        <v>14401</v>
      </c>
      <c r="D2693" s="77" t="s">
        <v>8985</v>
      </c>
      <c r="E2693" s="78" t="s">
        <v>6403</v>
      </c>
      <c r="F2693" s="79">
        <v>14.77</v>
      </c>
    </row>
    <row r="2694" spans="2:6">
      <c r="B2694" s="76" t="s">
        <v>11814</v>
      </c>
      <c r="C2694" s="76" t="s">
        <v>6709</v>
      </c>
      <c r="D2694" s="77" t="s">
        <v>8986</v>
      </c>
      <c r="E2694" s="78" t="s">
        <v>6403</v>
      </c>
      <c r="F2694" s="79">
        <v>17.05</v>
      </c>
    </row>
    <row r="2695" spans="2:6">
      <c r="B2695" s="76" t="s">
        <v>11815</v>
      </c>
      <c r="C2695" s="76" t="s">
        <v>14402</v>
      </c>
      <c r="D2695" s="77" t="s">
        <v>8987</v>
      </c>
      <c r="E2695" s="78" t="s">
        <v>6403</v>
      </c>
      <c r="F2695" s="79">
        <v>93.65</v>
      </c>
    </row>
    <row r="2696" spans="2:6" ht="40.5">
      <c r="B2696" s="76" t="s">
        <v>11816</v>
      </c>
      <c r="C2696" s="76" t="s">
        <v>6709</v>
      </c>
      <c r="D2696" s="77" t="s">
        <v>8988</v>
      </c>
      <c r="E2696" s="78" t="s">
        <v>6403</v>
      </c>
      <c r="F2696" s="79">
        <v>53.05</v>
      </c>
    </row>
    <row r="2697" spans="2:6" ht="40.5">
      <c r="B2697" s="76" t="s">
        <v>11817</v>
      </c>
      <c r="C2697" s="76" t="s">
        <v>6709</v>
      </c>
      <c r="D2697" s="77" t="s">
        <v>8989</v>
      </c>
      <c r="E2697" s="78" t="s">
        <v>6403</v>
      </c>
      <c r="F2697" s="79">
        <v>44.65</v>
      </c>
    </row>
    <row r="2698" spans="2:6" ht="27">
      <c r="B2698" s="76" t="s">
        <v>11818</v>
      </c>
      <c r="C2698" s="76" t="s">
        <v>6709</v>
      </c>
      <c r="D2698" s="77" t="s">
        <v>8990</v>
      </c>
      <c r="E2698" s="78" t="s">
        <v>6403</v>
      </c>
      <c r="F2698" s="79">
        <v>11.81</v>
      </c>
    </row>
    <row r="2699" spans="2:6" ht="40.5">
      <c r="B2699" s="76" t="s">
        <v>11819</v>
      </c>
      <c r="C2699" s="76" t="s">
        <v>14403</v>
      </c>
      <c r="D2699" s="77" t="s">
        <v>8991</v>
      </c>
      <c r="E2699" s="78" t="s">
        <v>6403</v>
      </c>
      <c r="F2699" s="79">
        <v>31.68</v>
      </c>
    </row>
    <row r="2700" spans="2:6">
      <c r="B2700" s="76">
        <v>358</v>
      </c>
      <c r="C2700" s="76" t="s">
        <v>6709</v>
      </c>
      <c r="D2700" s="77" t="s">
        <v>8992</v>
      </c>
      <c r="E2700" s="78" t="s">
        <v>6723</v>
      </c>
      <c r="F2700" s="79"/>
    </row>
    <row r="2701" spans="2:6" ht="27">
      <c r="B2701" s="76" t="s">
        <v>11820</v>
      </c>
      <c r="C2701" s="76" t="s">
        <v>14404</v>
      </c>
      <c r="D2701" s="77" t="s">
        <v>8993</v>
      </c>
      <c r="E2701" s="78" t="s">
        <v>6581</v>
      </c>
      <c r="F2701" s="79">
        <v>25.65</v>
      </c>
    </row>
    <row r="2702" spans="2:6" ht="27">
      <c r="B2702" s="76" t="s">
        <v>11821</v>
      </c>
      <c r="C2702" s="76" t="s">
        <v>14405</v>
      </c>
      <c r="D2702" s="77" t="s">
        <v>8994</v>
      </c>
      <c r="E2702" s="78" t="s">
        <v>6581</v>
      </c>
      <c r="F2702" s="79">
        <v>25.75</v>
      </c>
    </row>
    <row r="2703" spans="2:6" ht="27">
      <c r="B2703" s="76" t="s">
        <v>11822</v>
      </c>
      <c r="C2703" s="76" t="s">
        <v>14406</v>
      </c>
      <c r="D2703" s="77" t="s">
        <v>8995</v>
      </c>
      <c r="E2703" s="78" t="s">
        <v>6581</v>
      </c>
      <c r="F2703" s="79">
        <v>13.37</v>
      </c>
    </row>
    <row r="2704" spans="2:6" ht="27">
      <c r="B2704" s="76" t="s">
        <v>11823</v>
      </c>
      <c r="C2704" s="76" t="s">
        <v>14407</v>
      </c>
      <c r="D2704" s="77" t="s">
        <v>8996</v>
      </c>
      <c r="E2704" s="78" t="s">
        <v>6581</v>
      </c>
      <c r="F2704" s="79">
        <v>11.64</v>
      </c>
    </row>
    <row r="2705" spans="2:6" ht="27">
      <c r="B2705" s="76" t="s">
        <v>11824</v>
      </c>
      <c r="C2705" s="76" t="s">
        <v>14408</v>
      </c>
      <c r="D2705" s="77" t="s">
        <v>8997</v>
      </c>
      <c r="E2705" s="78" t="s">
        <v>6581</v>
      </c>
      <c r="F2705" s="79">
        <v>12.81</v>
      </c>
    </row>
    <row r="2706" spans="2:6" ht="27">
      <c r="B2706" s="76" t="s">
        <v>11825</v>
      </c>
      <c r="C2706" s="76" t="s">
        <v>14409</v>
      </c>
      <c r="D2706" s="77" t="s">
        <v>8998</v>
      </c>
      <c r="E2706" s="78" t="s">
        <v>6581</v>
      </c>
      <c r="F2706" s="79">
        <v>9.02</v>
      </c>
    </row>
    <row r="2707" spans="2:6" ht="27">
      <c r="B2707" s="76" t="s">
        <v>11826</v>
      </c>
      <c r="C2707" s="76" t="s">
        <v>14410</v>
      </c>
      <c r="D2707" s="77" t="s">
        <v>8999</v>
      </c>
      <c r="E2707" s="78" t="s">
        <v>6581</v>
      </c>
      <c r="F2707" s="79">
        <v>28.13</v>
      </c>
    </row>
    <row r="2708" spans="2:6" ht="27">
      <c r="B2708" s="76" t="s">
        <v>11827</v>
      </c>
      <c r="C2708" s="76" t="s">
        <v>14411</v>
      </c>
      <c r="D2708" s="77" t="s">
        <v>9000</v>
      </c>
      <c r="E2708" s="78" t="s">
        <v>6581</v>
      </c>
      <c r="F2708" s="79">
        <v>17.04</v>
      </c>
    </row>
    <row r="2709" spans="2:6" ht="40.5">
      <c r="B2709" s="76" t="s">
        <v>11828</v>
      </c>
      <c r="C2709" s="76" t="s">
        <v>14412</v>
      </c>
      <c r="D2709" s="77" t="s">
        <v>9001</v>
      </c>
      <c r="E2709" s="78" t="s">
        <v>6581</v>
      </c>
      <c r="F2709" s="79">
        <v>20.52</v>
      </c>
    </row>
    <row r="2710" spans="2:6" ht="27">
      <c r="B2710" s="76" t="s">
        <v>11829</v>
      </c>
      <c r="C2710" s="76" t="s">
        <v>14413</v>
      </c>
      <c r="D2710" s="77" t="s">
        <v>9002</v>
      </c>
      <c r="E2710" s="78" t="s">
        <v>6581</v>
      </c>
      <c r="F2710" s="79">
        <v>27.83</v>
      </c>
    </row>
    <row r="2711" spans="2:6" ht="27">
      <c r="B2711" s="76" t="s">
        <v>11830</v>
      </c>
      <c r="C2711" s="76" t="s">
        <v>14414</v>
      </c>
      <c r="D2711" s="77" t="s">
        <v>9003</v>
      </c>
      <c r="E2711" s="78" t="s">
        <v>6581</v>
      </c>
      <c r="F2711" s="79">
        <v>17.95</v>
      </c>
    </row>
    <row r="2712" spans="2:6" ht="27">
      <c r="B2712" s="76" t="s">
        <v>11831</v>
      </c>
      <c r="C2712" s="76" t="s">
        <v>14415</v>
      </c>
      <c r="D2712" s="77" t="s">
        <v>9004</v>
      </c>
      <c r="E2712" s="78" t="s">
        <v>6581</v>
      </c>
      <c r="F2712" s="79">
        <v>20.75</v>
      </c>
    </row>
    <row r="2713" spans="2:6" ht="27">
      <c r="B2713" s="76" t="s">
        <v>11832</v>
      </c>
      <c r="C2713" s="76" t="s">
        <v>14416</v>
      </c>
      <c r="D2713" s="77" t="s">
        <v>9005</v>
      </c>
      <c r="E2713" s="78" t="s">
        <v>6581</v>
      </c>
      <c r="F2713" s="79">
        <v>7.59</v>
      </c>
    </row>
    <row r="2714" spans="2:6" ht="27">
      <c r="B2714" s="76" t="s">
        <v>11833</v>
      </c>
      <c r="C2714" s="76" t="s">
        <v>14417</v>
      </c>
      <c r="D2714" s="77" t="s">
        <v>9006</v>
      </c>
      <c r="E2714" s="78" t="s">
        <v>6581</v>
      </c>
      <c r="F2714" s="79">
        <v>7.81</v>
      </c>
    </row>
    <row r="2715" spans="2:6" ht="27">
      <c r="B2715" s="76" t="s">
        <v>11834</v>
      </c>
      <c r="C2715" s="76" t="s">
        <v>14418</v>
      </c>
      <c r="D2715" s="77" t="s">
        <v>9007</v>
      </c>
      <c r="E2715" s="78" t="s">
        <v>6581</v>
      </c>
      <c r="F2715" s="79">
        <v>33.380000000000003</v>
      </c>
    </row>
    <row r="2716" spans="2:6" ht="27">
      <c r="B2716" s="76" t="s">
        <v>11835</v>
      </c>
      <c r="C2716" s="76" t="s">
        <v>14419</v>
      </c>
      <c r="D2716" s="77" t="s">
        <v>9008</v>
      </c>
      <c r="E2716" s="78" t="s">
        <v>6581</v>
      </c>
      <c r="F2716" s="79">
        <v>25.21</v>
      </c>
    </row>
    <row r="2717" spans="2:6" ht="27">
      <c r="B2717" s="76" t="s">
        <v>11836</v>
      </c>
      <c r="C2717" s="76" t="s">
        <v>14420</v>
      </c>
      <c r="D2717" s="77" t="s">
        <v>9009</v>
      </c>
      <c r="E2717" s="78" t="s">
        <v>6581</v>
      </c>
      <c r="F2717" s="79">
        <v>28.48</v>
      </c>
    </row>
    <row r="2718" spans="2:6" ht="27">
      <c r="B2718" s="76" t="s">
        <v>11837</v>
      </c>
      <c r="C2718" s="76" t="s">
        <v>14421</v>
      </c>
      <c r="D2718" s="77" t="s">
        <v>9010</v>
      </c>
      <c r="E2718" s="78" t="s">
        <v>6581</v>
      </c>
      <c r="F2718" s="79">
        <v>25.6</v>
      </c>
    </row>
    <row r="2719" spans="2:6" ht="27">
      <c r="B2719" s="76" t="s">
        <v>11838</v>
      </c>
      <c r="C2719" s="76" t="s">
        <v>14422</v>
      </c>
      <c r="D2719" s="77" t="s">
        <v>9011</v>
      </c>
      <c r="E2719" s="78" t="s">
        <v>6581</v>
      </c>
      <c r="F2719" s="79">
        <v>21.32</v>
      </c>
    </row>
    <row r="2720" spans="2:6" ht="27">
      <c r="B2720" s="76" t="s">
        <v>11839</v>
      </c>
      <c r="C2720" s="76" t="s">
        <v>14423</v>
      </c>
      <c r="D2720" s="77" t="s">
        <v>9012</v>
      </c>
      <c r="E2720" s="78" t="s">
        <v>6581</v>
      </c>
      <c r="F2720" s="79">
        <v>23.03</v>
      </c>
    </row>
    <row r="2721" spans="2:6" ht="27">
      <c r="B2721" s="76" t="s">
        <v>11840</v>
      </c>
      <c r="C2721" s="76" t="s">
        <v>14424</v>
      </c>
      <c r="D2721" s="77" t="s">
        <v>9013</v>
      </c>
      <c r="E2721" s="78" t="s">
        <v>6581</v>
      </c>
      <c r="F2721" s="79">
        <v>13.95</v>
      </c>
    </row>
    <row r="2722" spans="2:6">
      <c r="B2722" s="76">
        <v>359</v>
      </c>
      <c r="C2722" s="76" t="s">
        <v>6709</v>
      </c>
      <c r="D2722" s="77" t="s">
        <v>9014</v>
      </c>
      <c r="E2722" s="78" t="s">
        <v>6723</v>
      </c>
      <c r="F2722" s="79"/>
    </row>
    <row r="2723" spans="2:6" ht="40.5">
      <c r="B2723" s="76" t="s">
        <v>11841</v>
      </c>
      <c r="C2723" s="76" t="s">
        <v>14425</v>
      </c>
      <c r="D2723" s="77" t="s">
        <v>9015</v>
      </c>
      <c r="E2723" s="78" t="s">
        <v>6581</v>
      </c>
      <c r="F2723" s="79">
        <v>359.85</v>
      </c>
    </row>
    <row r="2724" spans="2:6">
      <c r="B2724" s="76" t="s">
        <v>11842</v>
      </c>
      <c r="C2724" s="76" t="s">
        <v>14426</v>
      </c>
      <c r="D2724" s="77" t="s">
        <v>9016</v>
      </c>
      <c r="E2724" s="78" t="s">
        <v>6714</v>
      </c>
      <c r="F2724" s="79">
        <v>131.36000000000001</v>
      </c>
    </row>
    <row r="2725" spans="2:6">
      <c r="B2725" s="76" t="s">
        <v>11843</v>
      </c>
      <c r="C2725" s="76" t="s">
        <v>14427</v>
      </c>
      <c r="D2725" s="77" t="s">
        <v>9017</v>
      </c>
      <c r="E2725" s="78" t="s">
        <v>6403</v>
      </c>
      <c r="F2725" s="79">
        <v>96.09</v>
      </c>
    </row>
    <row r="2726" spans="2:6" ht="54">
      <c r="B2726" s="76" t="s">
        <v>11844</v>
      </c>
      <c r="C2726" s="76" t="s">
        <v>14428</v>
      </c>
      <c r="D2726" s="77" t="s">
        <v>9018</v>
      </c>
      <c r="E2726" s="78" t="s">
        <v>6714</v>
      </c>
      <c r="F2726" s="79">
        <v>337.5</v>
      </c>
    </row>
    <row r="2727" spans="2:6" ht="27">
      <c r="B2727" s="76" t="s">
        <v>11845</v>
      </c>
      <c r="C2727" s="76" t="s">
        <v>14429</v>
      </c>
      <c r="D2727" s="77" t="s">
        <v>9019</v>
      </c>
      <c r="E2727" s="78" t="s">
        <v>6714</v>
      </c>
      <c r="F2727" s="79">
        <v>911.46</v>
      </c>
    </row>
    <row r="2728" spans="2:6">
      <c r="B2728" s="76" t="s">
        <v>11846</v>
      </c>
      <c r="C2728" s="76" t="s">
        <v>14430</v>
      </c>
      <c r="D2728" s="77" t="s">
        <v>9020</v>
      </c>
      <c r="E2728" s="78" t="s">
        <v>6714</v>
      </c>
      <c r="F2728" s="79">
        <v>1655.54</v>
      </c>
    </row>
    <row r="2729" spans="2:6">
      <c r="B2729" s="76" t="s">
        <v>11847</v>
      </c>
      <c r="C2729" s="76" t="s">
        <v>14431</v>
      </c>
      <c r="D2729" s="77" t="s">
        <v>9021</v>
      </c>
      <c r="E2729" s="78" t="s">
        <v>6714</v>
      </c>
      <c r="F2729" s="79">
        <v>614.69000000000005</v>
      </c>
    </row>
    <row r="2730" spans="2:6">
      <c r="B2730" s="76" t="s">
        <v>11848</v>
      </c>
      <c r="C2730" s="76" t="s">
        <v>14432</v>
      </c>
      <c r="D2730" s="77" t="s">
        <v>9022</v>
      </c>
      <c r="E2730" s="78" t="s">
        <v>6714</v>
      </c>
      <c r="F2730" s="79">
        <v>178.45</v>
      </c>
    </row>
    <row r="2731" spans="2:6">
      <c r="B2731" s="76" t="s">
        <v>11849</v>
      </c>
      <c r="C2731" s="76" t="s">
        <v>14433</v>
      </c>
      <c r="D2731" s="77" t="s">
        <v>9023</v>
      </c>
      <c r="E2731" s="78" t="s">
        <v>6714</v>
      </c>
      <c r="F2731" s="79">
        <v>412.35</v>
      </c>
    </row>
    <row r="2732" spans="2:6">
      <c r="B2732" s="76" t="s">
        <v>11850</v>
      </c>
      <c r="C2732" s="76" t="s">
        <v>14434</v>
      </c>
      <c r="D2732" s="77" t="s">
        <v>9024</v>
      </c>
      <c r="E2732" s="78" t="s">
        <v>6403</v>
      </c>
      <c r="F2732" s="79">
        <v>784.61</v>
      </c>
    </row>
    <row r="2733" spans="2:6">
      <c r="B2733" s="76" t="s">
        <v>11851</v>
      </c>
      <c r="C2733" s="76" t="s">
        <v>14435</v>
      </c>
      <c r="D2733" s="77" t="s">
        <v>9025</v>
      </c>
      <c r="E2733" s="78" t="s">
        <v>6581</v>
      </c>
      <c r="F2733" s="79">
        <v>472.57</v>
      </c>
    </row>
    <row r="2734" spans="2:6">
      <c r="B2734" s="76" t="s">
        <v>11852</v>
      </c>
      <c r="C2734" s="76" t="s">
        <v>14436</v>
      </c>
      <c r="D2734" s="77" t="s">
        <v>9026</v>
      </c>
      <c r="E2734" s="78" t="s">
        <v>6714</v>
      </c>
      <c r="F2734" s="79">
        <v>63.68</v>
      </c>
    </row>
    <row r="2735" spans="2:6">
      <c r="B2735" s="76" t="s">
        <v>11853</v>
      </c>
      <c r="C2735" s="76" t="s">
        <v>14437</v>
      </c>
      <c r="D2735" s="77" t="s">
        <v>9027</v>
      </c>
      <c r="E2735" s="78" t="s">
        <v>6581</v>
      </c>
      <c r="F2735" s="79">
        <v>301.62</v>
      </c>
    </row>
    <row r="2736" spans="2:6" ht="27">
      <c r="B2736" s="76" t="s">
        <v>11854</v>
      </c>
      <c r="C2736" s="76" t="s">
        <v>14438</v>
      </c>
      <c r="D2736" s="77" t="s">
        <v>9028</v>
      </c>
      <c r="E2736" s="78" t="s">
        <v>6403</v>
      </c>
      <c r="F2736" s="79">
        <v>476.09</v>
      </c>
    </row>
    <row r="2737" spans="2:6">
      <c r="B2737" s="76" t="s">
        <v>11855</v>
      </c>
      <c r="C2737" s="76" t="s">
        <v>14439</v>
      </c>
      <c r="D2737" s="77" t="s">
        <v>9029</v>
      </c>
      <c r="E2737" s="78" t="s">
        <v>6403</v>
      </c>
      <c r="F2737" s="79">
        <v>381.25</v>
      </c>
    </row>
    <row r="2738" spans="2:6">
      <c r="B2738" s="76" t="s">
        <v>11856</v>
      </c>
      <c r="C2738" s="76" t="s">
        <v>14440</v>
      </c>
      <c r="D2738" s="77" t="s">
        <v>9030</v>
      </c>
      <c r="E2738" s="78" t="s">
        <v>6403</v>
      </c>
      <c r="F2738" s="79">
        <v>541.09</v>
      </c>
    </row>
    <row r="2739" spans="2:6">
      <c r="B2739" s="76" t="s">
        <v>11857</v>
      </c>
      <c r="C2739" s="76" t="s">
        <v>14441</v>
      </c>
      <c r="D2739" s="77" t="s">
        <v>9031</v>
      </c>
      <c r="E2739" s="78" t="s">
        <v>6403</v>
      </c>
      <c r="F2739" s="79">
        <v>356.09</v>
      </c>
    </row>
    <row r="2740" spans="2:6" ht="27">
      <c r="B2740" s="76" t="s">
        <v>11858</v>
      </c>
      <c r="C2740" s="76" t="s">
        <v>14442</v>
      </c>
      <c r="D2740" s="77" t="s">
        <v>9032</v>
      </c>
      <c r="E2740" s="78" t="s">
        <v>6403</v>
      </c>
      <c r="F2740" s="79">
        <v>316.08999999999997</v>
      </c>
    </row>
    <row r="2741" spans="2:6">
      <c r="B2741" s="76" t="s">
        <v>11859</v>
      </c>
      <c r="C2741" s="76" t="s">
        <v>14443</v>
      </c>
      <c r="D2741" s="77" t="s">
        <v>9033</v>
      </c>
      <c r="E2741" s="78" t="s">
        <v>6403</v>
      </c>
      <c r="F2741" s="79">
        <v>326.08999999999997</v>
      </c>
    </row>
    <row r="2742" spans="2:6">
      <c r="B2742" s="76" t="s">
        <v>11860</v>
      </c>
      <c r="C2742" s="76" t="s">
        <v>14444</v>
      </c>
      <c r="D2742" s="77" t="s">
        <v>9034</v>
      </c>
      <c r="E2742" s="78" t="s">
        <v>6403</v>
      </c>
      <c r="F2742" s="79">
        <v>326.08999999999997</v>
      </c>
    </row>
    <row r="2743" spans="2:6">
      <c r="B2743" s="76" t="s">
        <v>11861</v>
      </c>
      <c r="C2743" s="76" t="s">
        <v>14445</v>
      </c>
      <c r="D2743" s="77" t="s">
        <v>9035</v>
      </c>
      <c r="E2743" s="78" t="s">
        <v>6403</v>
      </c>
      <c r="F2743" s="79">
        <v>482.66</v>
      </c>
    </row>
    <row r="2744" spans="2:6">
      <c r="B2744" s="76" t="s">
        <v>11862</v>
      </c>
      <c r="C2744" s="76" t="s">
        <v>14446</v>
      </c>
      <c r="D2744" s="77" t="s">
        <v>9036</v>
      </c>
      <c r="E2744" s="78" t="s">
        <v>6403</v>
      </c>
      <c r="F2744" s="79">
        <v>482.66</v>
      </c>
    </row>
    <row r="2745" spans="2:6">
      <c r="B2745" s="76" t="s">
        <v>11863</v>
      </c>
      <c r="C2745" s="76" t="s">
        <v>14447</v>
      </c>
      <c r="D2745" s="77" t="s">
        <v>9037</v>
      </c>
      <c r="E2745" s="78" t="s">
        <v>6714</v>
      </c>
      <c r="F2745" s="79">
        <v>279.36</v>
      </c>
    </row>
    <row r="2746" spans="2:6" ht="27">
      <c r="B2746" s="76" t="s">
        <v>11864</v>
      </c>
      <c r="C2746" s="76" t="s">
        <v>14448</v>
      </c>
      <c r="D2746" s="77" t="s">
        <v>9038</v>
      </c>
      <c r="E2746" s="78" t="s">
        <v>26</v>
      </c>
      <c r="F2746" s="79">
        <v>1247.97</v>
      </c>
    </row>
    <row r="2747" spans="2:6" ht="27">
      <c r="B2747" s="76" t="s">
        <v>11865</v>
      </c>
      <c r="C2747" s="76" t="s">
        <v>14449</v>
      </c>
      <c r="D2747" s="77" t="s">
        <v>9039</v>
      </c>
      <c r="E2747" s="78" t="s">
        <v>6581</v>
      </c>
      <c r="F2747" s="79">
        <v>87.09</v>
      </c>
    </row>
    <row r="2748" spans="2:6">
      <c r="B2748" s="76" t="s">
        <v>11866</v>
      </c>
      <c r="C2748" s="76" t="s">
        <v>14450</v>
      </c>
      <c r="D2748" s="77" t="s">
        <v>9040</v>
      </c>
      <c r="E2748" s="78" t="s">
        <v>6581</v>
      </c>
      <c r="F2748" s="79">
        <v>219.57</v>
      </c>
    </row>
    <row r="2749" spans="2:6" ht="25.5">
      <c r="B2749" s="71" t="s">
        <v>11867</v>
      </c>
      <c r="C2749" s="72" t="s">
        <v>14451</v>
      </c>
      <c r="D2749" s="73" t="s">
        <v>9041</v>
      </c>
      <c r="E2749" s="74" t="s">
        <v>6581</v>
      </c>
      <c r="F2749" s="79">
        <v>1167.04</v>
      </c>
    </row>
    <row r="2750" spans="2:6" ht="27">
      <c r="B2750" s="76" t="s">
        <v>11868</v>
      </c>
      <c r="C2750" s="76" t="s">
        <v>14452</v>
      </c>
      <c r="D2750" s="77" t="s">
        <v>9042</v>
      </c>
      <c r="E2750" s="78" t="s">
        <v>6403</v>
      </c>
      <c r="F2750" s="79">
        <v>896.09</v>
      </c>
    </row>
    <row r="2751" spans="2:6">
      <c r="B2751" s="76" t="s">
        <v>11869</v>
      </c>
      <c r="C2751" s="76" t="s">
        <v>14453</v>
      </c>
      <c r="D2751" s="77" t="s">
        <v>9043</v>
      </c>
      <c r="E2751" s="78" t="s">
        <v>6403</v>
      </c>
      <c r="F2751" s="79">
        <v>246.09</v>
      </c>
    </row>
    <row r="2752" spans="2:6">
      <c r="B2752" s="76" t="s">
        <v>11870</v>
      </c>
      <c r="C2752" s="76" t="s">
        <v>14454</v>
      </c>
      <c r="D2752" s="77" t="s">
        <v>9044</v>
      </c>
      <c r="E2752" s="78" t="s">
        <v>6403</v>
      </c>
      <c r="F2752" s="79">
        <v>576.09</v>
      </c>
    </row>
    <row r="2753" spans="2:6">
      <c r="B2753" s="76" t="s">
        <v>11871</v>
      </c>
      <c r="C2753" s="76" t="s">
        <v>14455</v>
      </c>
      <c r="D2753" s="77" t="s">
        <v>9045</v>
      </c>
      <c r="E2753" s="78" t="s">
        <v>6403</v>
      </c>
      <c r="F2753" s="79">
        <v>746.09</v>
      </c>
    </row>
    <row r="2754" spans="2:6">
      <c r="B2754" s="76" t="s">
        <v>11872</v>
      </c>
      <c r="C2754" s="76" t="s">
        <v>14456</v>
      </c>
      <c r="D2754" s="77" t="s">
        <v>9046</v>
      </c>
      <c r="E2754" s="78" t="s">
        <v>6403</v>
      </c>
      <c r="F2754" s="79">
        <v>546.09</v>
      </c>
    </row>
    <row r="2755" spans="2:6">
      <c r="B2755" s="76" t="s">
        <v>11873</v>
      </c>
      <c r="C2755" s="76" t="s">
        <v>14457</v>
      </c>
      <c r="D2755" s="77" t="s">
        <v>9047</v>
      </c>
      <c r="E2755" s="78" t="s">
        <v>6403</v>
      </c>
      <c r="F2755" s="79">
        <v>546.09</v>
      </c>
    </row>
    <row r="2756" spans="2:6">
      <c r="B2756" s="76" t="s">
        <v>11874</v>
      </c>
      <c r="C2756" s="76" t="s">
        <v>14458</v>
      </c>
      <c r="D2756" s="77" t="s">
        <v>9048</v>
      </c>
      <c r="E2756" s="78" t="s">
        <v>6403</v>
      </c>
      <c r="F2756" s="79">
        <v>346.09</v>
      </c>
    </row>
    <row r="2757" spans="2:6">
      <c r="B2757" s="76" t="s">
        <v>11875</v>
      </c>
      <c r="C2757" s="76" t="s">
        <v>14459</v>
      </c>
      <c r="D2757" s="77" t="s">
        <v>9049</v>
      </c>
      <c r="E2757" s="78" t="s">
        <v>6581</v>
      </c>
      <c r="F2757" s="79">
        <v>137.82</v>
      </c>
    </row>
    <row r="2758" spans="2:6">
      <c r="B2758" s="76" t="s">
        <v>11876</v>
      </c>
      <c r="C2758" s="76" t="s">
        <v>14460</v>
      </c>
      <c r="D2758" s="77" t="s">
        <v>9050</v>
      </c>
      <c r="E2758" s="78" t="s">
        <v>6581</v>
      </c>
      <c r="F2758" s="79">
        <v>149.80000000000001</v>
      </c>
    </row>
    <row r="2759" spans="2:6">
      <c r="B2759" s="76" t="s">
        <v>11877</v>
      </c>
      <c r="C2759" s="76" t="s">
        <v>14461</v>
      </c>
      <c r="D2759" s="77" t="s">
        <v>9051</v>
      </c>
      <c r="E2759" s="78" t="s">
        <v>6714</v>
      </c>
      <c r="F2759" s="79">
        <v>177.64</v>
      </c>
    </row>
    <row r="2760" spans="2:6">
      <c r="B2760" s="76" t="s">
        <v>11878</v>
      </c>
      <c r="C2760" s="76" t="s">
        <v>14462</v>
      </c>
      <c r="D2760" s="77" t="s">
        <v>9052</v>
      </c>
      <c r="E2760" s="78" t="s">
        <v>6714</v>
      </c>
      <c r="F2760" s="79">
        <v>256.33</v>
      </c>
    </row>
    <row r="2761" spans="2:6">
      <c r="B2761" s="76" t="s">
        <v>11879</v>
      </c>
      <c r="C2761" s="76" t="s">
        <v>14463</v>
      </c>
      <c r="D2761" s="77" t="s">
        <v>9053</v>
      </c>
      <c r="E2761" s="78" t="s">
        <v>6714</v>
      </c>
      <c r="F2761" s="79">
        <v>169.54</v>
      </c>
    </row>
    <row r="2762" spans="2:6">
      <c r="B2762" s="76">
        <v>360</v>
      </c>
      <c r="C2762" s="76" t="s">
        <v>6709</v>
      </c>
      <c r="D2762" s="77" t="s">
        <v>9054</v>
      </c>
      <c r="E2762" s="78" t="s">
        <v>6723</v>
      </c>
      <c r="F2762" s="79"/>
    </row>
    <row r="2763" spans="2:6" ht="25.5">
      <c r="B2763" s="71" t="s">
        <v>11880</v>
      </c>
      <c r="C2763" s="72" t="s">
        <v>14464</v>
      </c>
      <c r="D2763" s="73" t="s">
        <v>9055</v>
      </c>
      <c r="E2763" s="74" t="s">
        <v>6894</v>
      </c>
      <c r="F2763" s="79">
        <v>560.9</v>
      </c>
    </row>
    <row r="2764" spans="2:6" ht="40.5">
      <c r="B2764" s="76" t="s">
        <v>11881</v>
      </c>
      <c r="C2764" s="76" t="s">
        <v>14465</v>
      </c>
      <c r="D2764" s="77" t="s">
        <v>9056</v>
      </c>
      <c r="E2764" s="78" t="s">
        <v>6581</v>
      </c>
      <c r="F2764" s="79">
        <v>462.63</v>
      </c>
    </row>
    <row r="2765" spans="2:6" ht="40.5">
      <c r="B2765" s="76" t="s">
        <v>11882</v>
      </c>
      <c r="C2765" s="76" t="s">
        <v>14466</v>
      </c>
      <c r="D2765" s="77" t="s">
        <v>9057</v>
      </c>
      <c r="E2765" s="78" t="s">
        <v>6581</v>
      </c>
      <c r="F2765" s="79">
        <v>509.09</v>
      </c>
    </row>
    <row r="2766" spans="2:6" ht="40.5">
      <c r="B2766" s="76" t="s">
        <v>11883</v>
      </c>
      <c r="C2766" s="76" t="s">
        <v>14467</v>
      </c>
      <c r="D2766" s="77" t="s">
        <v>9058</v>
      </c>
      <c r="E2766" s="78" t="s">
        <v>6581</v>
      </c>
      <c r="F2766" s="79">
        <v>625.23</v>
      </c>
    </row>
    <row r="2767" spans="2:6" ht="27">
      <c r="B2767" s="76" t="s">
        <v>11884</v>
      </c>
      <c r="C2767" s="76" t="s">
        <v>14468</v>
      </c>
      <c r="D2767" s="77" t="s">
        <v>9059</v>
      </c>
      <c r="E2767" s="78" t="s">
        <v>6714</v>
      </c>
      <c r="F2767" s="79">
        <v>205.15</v>
      </c>
    </row>
    <row r="2768" spans="2:6" ht="25.5">
      <c r="B2768" s="71" t="s">
        <v>11885</v>
      </c>
      <c r="C2768" s="72" t="s">
        <v>14469</v>
      </c>
      <c r="D2768" s="73" t="s">
        <v>9060</v>
      </c>
      <c r="E2768" s="74" t="s">
        <v>6714</v>
      </c>
      <c r="F2768" s="79">
        <v>204.87</v>
      </c>
    </row>
    <row r="2769" spans="2:6">
      <c r="B2769" s="76" t="s">
        <v>11886</v>
      </c>
      <c r="C2769" s="76" t="s">
        <v>14470</v>
      </c>
      <c r="D2769" s="77" t="s">
        <v>9061</v>
      </c>
      <c r="E2769" s="78" t="s">
        <v>6714</v>
      </c>
      <c r="F2769" s="79">
        <v>164.4</v>
      </c>
    </row>
    <row r="2770" spans="2:6" ht="40.5">
      <c r="B2770" s="76" t="s">
        <v>11887</v>
      </c>
      <c r="C2770" s="76" t="s">
        <v>14471</v>
      </c>
      <c r="D2770" s="77" t="s">
        <v>9062</v>
      </c>
      <c r="E2770" s="78" t="s">
        <v>6894</v>
      </c>
      <c r="F2770" s="79">
        <v>821.6</v>
      </c>
    </row>
    <row r="2771" spans="2:6" ht="40.5">
      <c r="B2771" s="76" t="s">
        <v>11888</v>
      </c>
      <c r="C2771" s="76" t="s">
        <v>14472</v>
      </c>
      <c r="D2771" s="77" t="s">
        <v>9063</v>
      </c>
      <c r="E2771" s="78" t="s">
        <v>6581</v>
      </c>
      <c r="F2771" s="79">
        <v>40.869999999999997</v>
      </c>
    </row>
    <row r="2772" spans="2:6" ht="27">
      <c r="B2772" s="76" t="s">
        <v>11889</v>
      </c>
      <c r="C2772" s="76" t="s">
        <v>14473</v>
      </c>
      <c r="D2772" s="77" t="s">
        <v>9064</v>
      </c>
      <c r="E2772" s="78" t="s">
        <v>6894</v>
      </c>
      <c r="F2772" s="79">
        <v>435</v>
      </c>
    </row>
    <row r="2773" spans="2:6" ht="40.5">
      <c r="B2773" s="76" t="s">
        <v>11890</v>
      </c>
      <c r="C2773" s="76" t="s">
        <v>14474</v>
      </c>
      <c r="D2773" s="77" t="s">
        <v>9065</v>
      </c>
      <c r="E2773" s="78" t="s">
        <v>6894</v>
      </c>
      <c r="F2773" s="79">
        <v>4635.6099999999997</v>
      </c>
    </row>
    <row r="2774" spans="2:6">
      <c r="B2774" s="76" t="s">
        <v>11891</v>
      </c>
      <c r="C2774" s="76" t="s">
        <v>14475</v>
      </c>
      <c r="D2774" s="77" t="s">
        <v>9066</v>
      </c>
      <c r="E2774" s="78" t="s">
        <v>6581</v>
      </c>
      <c r="F2774" s="79">
        <v>14.55</v>
      </c>
    </row>
    <row r="2775" spans="2:6" ht="27">
      <c r="B2775" s="76" t="s">
        <v>11892</v>
      </c>
      <c r="C2775" s="76" t="s">
        <v>14476</v>
      </c>
      <c r="D2775" s="77" t="s">
        <v>9067</v>
      </c>
      <c r="E2775" s="78" t="s">
        <v>6714</v>
      </c>
      <c r="F2775" s="79">
        <v>4261.43</v>
      </c>
    </row>
    <row r="2776" spans="2:6" ht="27">
      <c r="B2776" s="76" t="s">
        <v>11893</v>
      </c>
      <c r="C2776" s="76" t="s">
        <v>14477</v>
      </c>
      <c r="D2776" s="77" t="s">
        <v>9068</v>
      </c>
      <c r="E2776" s="78" t="s">
        <v>26</v>
      </c>
      <c r="F2776" s="79">
        <v>2232.23</v>
      </c>
    </row>
    <row r="2777" spans="2:6" ht="27">
      <c r="B2777" s="76" t="s">
        <v>11894</v>
      </c>
      <c r="C2777" s="76" t="s">
        <v>14478</v>
      </c>
      <c r="D2777" s="77" t="s">
        <v>9069</v>
      </c>
      <c r="E2777" s="78" t="s">
        <v>26</v>
      </c>
      <c r="F2777" s="79">
        <v>2232.23</v>
      </c>
    </row>
    <row r="2778" spans="2:6" ht="27">
      <c r="B2778" s="76" t="s">
        <v>11895</v>
      </c>
      <c r="C2778" s="76" t="s">
        <v>14479</v>
      </c>
      <c r="D2778" s="77" t="s">
        <v>9070</v>
      </c>
      <c r="E2778" s="78" t="s">
        <v>26</v>
      </c>
      <c r="F2778" s="79">
        <v>1046.3</v>
      </c>
    </row>
    <row r="2779" spans="2:6" ht="27">
      <c r="B2779" s="76" t="s">
        <v>11896</v>
      </c>
      <c r="C2779" s="76" t="s">
        <v>14480</v>
      </c>
      <c r="D2779" s="77" t="s">
        <v>9071</v>
      </c>
      <c r="E2779" s="78" t="s">
        <v>26</v>
      </c>
      <c r="F2779" s="79">
        <v>1046.3</v>
      </c>
    </row>
    <row r="2780" spans="2:6" ht="27">
      <c r="B2780" s="76" t="s">
        <v>11897</v>
      </c>
      <c r="C2780" s="76" t="s">
        <v>14481</v>
      </c>
      <c r="D2780" s="77" t="s">
        <v>9072</v>
      </c>
      <c r="E2780" s="78" t="s">
        <v>26</v>
      </c>
      <c r="F2780" s="79">
        <v>1166.42</v>
      </c>
    </row>
    <row r="2781" spans="2:6" ht="40.5">
      <c r="B2781" s="76" t="s">
        <v>11898</v>
      </c>
      <c r="C2781" s="76" t="s">
        <v>14482</v>
      </c>
      <c r="D2781" s="77" t="s">
        <v>9073</v>
      </c>
      <c r="E2781" s="78" t="s">
        <v>6403</v>
      </c>
      <c r="F2781" s="79">
        <v>90.37</v>
      </c>
    </row>
    <row r="2782" spans="2:6" ht="27">
      <c r="B2782" s="76" t="s">
        <v>11899</v>
      </c>
      <c r="C2782" s="76" t="s">
        <v>14483</v>
      </c>
      <c r="D2782" s="77" t="s">
        <v>9074</v>
      </c>
      <c r="E2782" s="78" t="s">
        <v>26</v>
      </c>
      <c r="F2782" s="79">
        <v>1432.7</v>
      </c>
    </row>
    <row r="2783" spans="2:6">
      <c r="B2783" s="76" t="s">
        <v>11900</v>
      </c>
      <c r="C2783" s="76" t="s">
        <v>14484</v>
      </c>
      <c r="D2783" s="77" t="s">
        <v>9075</v>
      </c>
      <c r="E2783" s="78" t="s">
        <v>6403</v>
      </c>
      <c r="F2783" s="79">
        <v>92.63</v>
      </c>
    </row>
    <row r="2784" spans="2:6">
      <c r="B2784" s="76" t="s">
        <v>11901</v>
      </c>
      <c r="C2784" s="76" t="s">
        <v>14485</v>
      </c>
      <c r="D2784" s="77" t="s">
        <v>9076</v>
      </c>
      <c r="E2784" s="78" t="s">
        <v>6714</v>
      </c>
      <c r="F2784" s="79">
        <v>198</v>
      </c>
    </row>
    <row r="2785" spans="2:6" ht="40.5">
      <c r="B2785" s="76" t="s">
        <v>11902</v>
      </c>
      <c r="C2785" s="76" t="s">
        <v>14486</v>
      </c>
      <c r="D2785" s="77" t="s">
        <v>9077</v>
      </c>
      <c r="E2785" s="78" t="s">
        <v>6714</v>
      </c>
      <c r="F2785" s="79">
        <v>9463.89</v>
      </c>
    </row>
    <row r="2786" spans="2:6" ht="40.5">
      <c r="B2786" s="76" t="s">
        <v>11903</v>
      </c>
      <c r="C2786" s="76" t="s">
        <v>14487</v>
      </c>
      <c r="D2786" s="77" t="s">
        <v>9078</v>
      </c>
      <c r="E2786" s="78" t="s">
        <v>6714</v>
      </c>
      <c r="F2786" s="79">
        <v>11737.8</v>
      </c>
    </row>
    <row r="2787" spans="2:6" ht="40.5">
      <c r="B2787" s="76" t="s">
        <v>11904</v>
      </c>
      <c r="C2787" s="76" t="s">
        <v>14488</v>
      </c>
      <c r="D2787" s="77" t="s">
        <v>9079</v>
      </c>
      <c r="E2787" s="78" t="s">
        <v>6714</v>
      </c>
      <c r="F2787" s="79">
        <v>12943.03</v>
      </c>
    </row>
    <row r="2788" spans="2:6" ht="40.5">
      <c r="B2788" s="76" t="s">
        <v>11905</v>
      </c>
      <c r="C2788" s="76" t="s">
        <v>14489</v>
      </c>
      <c r="D2788" s="77" t="s">
        <v>9080</v>
      </c>
      <c r="E2788" s="78" t="s">
        <v>6714</v>
      </c>
      <c r="F2788" s="79">
        <v>14192.38</v>
      </c>
    </row>
    <row r="2789" spans="2:6" ht="40.5">
      <c r="B2789" s="76" t="s">
        <v>11906</v>
      </c>
      <c r="C2789" s="76" t="s">
        <v>14490</v>
      </c>
      <c r="D2789" s="77" t="s">
        <v>9081</v>
      </c>
      <c r="E2789" s="78" t="s">
        <v>6714</v>
      </c>
      <c r="F2789" s="79">
        <v>15274.99</v>
      </c>
    </row>
    <row r="2790" spans="2:6" ht="27">
      <c r="B2790" s="76" t="s">
        <v>11907</v>
      </c>
      <c r="C2790" s="76" t="s">
        <v>14491</v>
      </c>
      <c r="D2790" s="77" t="s">
        <v>9082</v>
      </c>
      <c r="E2790" s="78" t="s">
        <v>6714</v>
      </c>
      <c r="F2790" s="79">
        <v>1214.45</v>
      </c>
    </row>
    <row r="2791" spans="2:6" ht="27">
      <c r="B2791" s="76" t="s">
        <v>11908</v>
      </c>
      <c r="C2791" s="76" t="s">
        <v>14492</v>
      </c>
      <c r="D2791" s="77" t="s">
        <v>9083</v>
      </c>
      <c r="E2791" s="78" t="s">
        <v>6714</v>
      </c>
      <c r="F2791" s="79">
        <v>1381.96</v>
      </c>
    </row>
    <row r="2792" spans="2:6" ht="27">
      <c r="B2792" s="76" t="s">
        <v>11909</v>
      </c>
      <c r="C2792" s="76" t="s">
        <v>14493</v>
      </c>
      <c r="D2792" s="77" t="s">
        <v>9084</v>
      </c>
      <c r="E2792" s="78" t="s">
        <v>6714</v>
      </c>
      <c r="F2792" s="79">
        <v>879.43</v>
      </c>
    </row>
    <row r="2793" spans="2:6" ht="27">
      <c r="B2793" s="76" t="s">
        <v>11910</v>
      </c>
      <c r="C2793" s="76" t="s">
        <v>14494</v>
      </c>
      <c r="D2793" s="77" t="s">
        <v>9085</v>
      </c>
      <c r="E2793" s="78" t="s">
        <v>6714</v>
      </c>
      <c r="F2793" s="79">
        <v>1381.96</v>
      </c>
    </row>
    <row r="2794" spans="2:6" ht="27">
      <c r="B2794" s="76" t="s">
        <v>11911</v>
      </c>
      <c r="C2794" s="76" t="s">
        <v>14495</v>
      </c>
      <c r="D2794" s="77" t="s">
        <v>9086</v>
      </c>
      <c r="E2794" s="78" t="s">
        <v>6714</v>
      </c>
      <c r="F2794" s="79">
        <v>502.53</v>
      </c>
    </row>
    <row r="2795" spans="2:6" ht="27">
      <c r="B2795" s="76" t="s">
        <v>11912</v>
      </c>
      <c r="C2795" s="76" t="s">
        <v>14496</v>
      </c>
      <c r="D2795" s="77" t="s">
        <v>9087</v>
      </c>
      <c r="E2795" s="78" t="s">
        <v>6714</v>
      </c>
      <c r="F2795" s="79">
        <v>670.04</v>
      </c>
    </row>
    <row r="2796" spans="2:6" ht="27">
      <c r="B2796" s="76" t="s">
        <v>11913</v>
      </c>
      <c r="C2796" s="76" t="s">
        <v>14497</v>
      </c>
      <c r="D2796" s="77" t="s">
        <v>9088</v>
      </c>
      <c r="E2796" s="78" t="s">
        <v>6714</v>
      </c>
      <c r="F2796" s="79">
        <v>320.24</v>
      </c>
    </row>
    <row r="2797" spans="2:6" ht="27">
      <c r="B2797" s="76" t="s">
        <v>11914</v>
      </c>
      <c r="C2797" s="76" t="s">
        <v>14498</v>
      </c>
      <c r="D2797" s="77" t="s">
        <v>9089</v>
      </c>
      <c r="E2797" s="78" t="s">
        <v>6714</v>
      </c>
      <c r="F2797" s="79">
        <v>1549.47</v>
      </c>
    </row>
    <row r="2798" spans="2:6" ht="27">
      <c r="B2798" s="76" t="s">
        <v>11915</v>
      </c>
      <c r="C2798" s="76" t="s">
        <v>14499</v>
      </c>
      <c r="D2798" s="77" t="s">
        <v>9090</v>
      </c>
      <c r="E2798" s="78" t="s">
        <v>6714</v>
      </c>
      <c r="F2798" s="79">
        <v>335.02</v>
      </c>
    </row>
    <row r="2799" spans="2:6">
      <c r="B2799" s="76" t="s">
        <v>11916</v>
      </c>
      <c r="C2799" s="76" t="s">
        <v>14500</v>
      </c>
      <c r="D2799" s="77" t="s">
        <v>9091</v>
      </c>
      <c r="E2799" s="78" t="s">
        <v>6714</v>
      </c>
      <c r="F2799" s="79">
        <v>700.59</v>
      </c>
    </row>
    <row r="2800" spans="2:6" ht="27">
      <c r="B2800" s="76" t="s">
        <v>11917</v>
      </c>
      <c r="C2800" s="76" t="s">
        <v>14501</v>
      </c>
      <c r="D2800" s="77" t="s">
        <v>9092</v>
      </c>
      <c r="E2800" s="78" t="s">
        <v>6714</v>
      </c>
      <c r="F2800" s="79">
        <v>126.56</v>
      </c>
    </row>
    <row r="2801" spans="2:6" ht="27">
      <c r="B2801" s="76" t="s">
        <v>11918</v>
      </c>
      <c r="C2801" s="76" t="s">
        <v>14502</v>
      </c>
      <c r="D2801" s="77" t="s">
        <v>9093</v>
      </c>
      <c r="E2801" s="78" t="s">
        <v>6714</v>
      </c>
      <c r="F2801" s="79">
        <v>253.13</v>
      </c>
    </row>
    <row r="2802" spans="2:6" ht="27">
      <c r="B2802" s="76" t="s">
        <v>11919</v>
      </c>
      <c r="C2802" s="76" t="s">
        <v>14503</v>
      </c>
      <c r="D2802" s="77" t="s">
        <v>9094</v>
      </c>
      <c r="E2802" s="78" t="s">
        <v>6714</v>
      </c>
      <c r="F2802" s="79">
        <v>463.71</v>
      </c>
    </row>
    <row r="2803" spans="2:6" ht="27">
      <c r="B2803" s="76" t="s">
        <v>11920</v>
      </c>
      <c r="C2803" s="76" t="s">
        <v>14504</v>
      </c>
      <c r="D2803" s="77" t="s">
        <v>9095</v>
      </c>
      <c r="E2803" s="78" t="s">
        <v>6714</v>
      </c>
      <c r="F2803" s="79">
        <v>470.53</v>
      </c>
    </row>
    <row r="2804" spans="2:6" ht="27">
      <c r="B2804" s="76" t="s">
        <v>11921</v>
      </c>
      <c r="C2804" s="76" t="s">
        <v>14505</v>
      </c>
      <c r="D2804" s="77" t="s">
        <v>9096</v>
      </c>
      <c r="E2804" s="78" t="s">
        <v>6714</v>
      </c>
      <c r="F2804" s="79">
        <v>695.57</v>
      </c>
    </row>
    <row r="2805" spans="2:6" ht="27">
      <c r="B2805" s="76" t="s">
        <v>11922</v>
      </c>
      <c r="C2805" s="76" t="s">
        <v>14506</v>
      </c>
      <c r="D2805" s="77" t="s">
        <v>9097</v>
      </c>
      <c r="E2805" s="78" t="s">
        <v>6714</v>
      </c>
      <c r="F2805" s="79">
        <v>705.8</v>
      </c>
    </row>
    <row r="2806" spans="2:6" ht="27">
      <c r="B2806" s="76" t="s">
        <v>11923</v>
      </c>
      <c r="C2806" s="76" t="s">
        <v>14507</v>
      </c>
      <c r="D2806" s="77" t="s">
        <v>9098</v>
      </c>
      <c r="E2806" s="78" t="s">
        <v>6714</v>
      </c>
      <c r="F2806" s="79">
        <v>927.43</v>
      </c>
    </row>
    <row r="2807" spans="2:6" ht="27">
      <c r="B2807" s="76" t="s">
        <v>11924</v>
      </c>
      <c r="C2807" s="76" t="s">
        <v>14508</v>
      </c>
      <c r="D2807" s="77" t="s">
        <v>9099</v>
      </c>
      <c r="E2807" s="78" t="s">
        <v>6714</v>
      </c>
      <c r="F2807" s="79">
        <v>941.07</v>
      </c>
    </row>
    <row r="2808" spans="2:6" ht="27">
      <c r="B2808" s="76" t="s">
        <v>11925</v>
      </c>
      <c r="C2808" s="76" t="s">
        <v>14509</v>
      </c>
      <c r="D2808" s="77" t="s">
        <v>9100</v>
      </c>
      <c r="E2808" s="78" t="s">
        <v>6714</v>
      </c>
      <c r="F2808" s="79">
        <v>460.3</v>
      </c>
    </row>
    <row r="2809" spans="2:6" ht="27">
      <c r="B2809" s="76" t="s">
        <v>11926</v>
      </c>
      <c r="C2809" s="76" t="s">
        <v>14510</v>
      </c>
      <c r="D2809" s="77" t="s">
        <v>9101</v>
      </c>
      <c r="E2809" s="78" t="s">
        <v>6714</v>
      </c>
      <c r="F2809" s="79">
        <v>235.26</v>
      </c>
    </row>
    <row r="2810" spans="2:6" ht="27">
      <c r="B2810" s="76" t="s">
        <v>11927</v>
      </c>
      <c r="C2810" s="76" t="s">
        <v>14511</v>
      </c>
      <c r="D2810" s="77" t="s">
        <v>9102</v>
      </c>
      <c r="E2810" s="78" t="s">
        <v>6714</v>
      </c>
      <c r="F2810" s="79">
        <v>265.95</v>
      </c>
    </row>
    <row r="2811" spans="2:6" ht="27">
      <c r="B2811" s="76" t="s">
        <v>11928</v>
      </c>
      <c r="C2811" s="76" t="s">
        <v>14512</v>
      </c>
      <c r="D2811" s="77" t="s">
        <v>9103</v>
      </c>
      <c r="E2811" s="78" t="s">
        <v>6714</v>
      </c>
      <c r="F2811" s="79">
        <v>300.05</v>
      </c>
    </row>
    <row r="2812" spans="2:6" ht="27">
      <c r="B2812" s="76" t="s">
        <v>11929</v>
      </c>
      <c r="C2812" s="76" t="s">
        <v>14513</v>
      </c>
      <c r="D2812" s="77" t="s">
        <v>9104</v>
      </c>
      <c r="E2812" s="78" t="s">
        <v>6714</v>
      </c>
      <c r="F2812" s="79">
        <v>112.17</v>
      </c>
    </row>
    <row r="2813" spans="2:6" ht="27">
      <c r="B2813" s="76" t="s">
        <v>11930</v>
      </c>
      <c r="C2813" s="76" t="s">
        <v>14514</v>
      </c>
      <c r="D2813" s="77" t="s">
        <v>9105</v>
      </c>
      <c r="E2813" s="78" t="s">
        <v>6714</v>
      </c>
      <c r="F2813" s="79">
        <v>221.63</v>
      </c>
    </row>
    <row r="2814" spans="2:6" ht="27">
      <c r="B2814" s="76" t="s">
        <v>11931</v>
      </c>
      <c r="C2814" s="76" t="s">
        <v>14515</v>
      </c>
      <c r="D2814" s="77" t="s">
        <v>9106</v>
      </c>
      <c r="E2814" s="78" t="s">
        <v>6714</v>
      </c>
      <c r="F2814" s="79">
        <v>225.04</v>
      </c>
    </row>
    <row r="2815" spans="2:6" ht="27">
      <c r="B2815" s="76" t="s">
        <v>11932</v>
      </c>
      <c r="C2815" s="76" t="s">
        <v>14516</v>
      </c>
      <c r="D2815" s="77" t="s">
        <v>9107</v>
      </c>
      <c r="E2815" s="78" t="s">
        <v>6714</v>
      </c>
      <c r="F2815" s="79">
        <v>177.3</v>
      </c>
    </row>
    <row r="2816" spans="2:6" ht="27">
      <c r="B2816" s="76" t="s">
        <v>11933</v>
      </c>
      <c r="C2816" s="76" t="s">
        <v>14517</v>
      </c>
      <c r="D2816" s="77" t="s">
        <v>9108</v>
      </c>
      <c r="E2816" s="78" t="s">
        <v>6714</v>
      </c>
      <c r="F2816" s="79">
        <v>184.12</v>
      </c>
    </row>
    <row r="2817" spans="2:6" ht="27">
      <c r="B2817" s="76" t="s">
        <v>11934</v>
      </c>
      <c r="C2817" s="76" t="s">
        <v>14518</v>
      </c>
      <c r="D2817" s="77" t="s">
        <v>9109</v>
      </c>
      <c r="E2817" s="78" t="s">
        <v>6714</v>
      </c>
      <c r="F2817" s="79">
        <v>1680.98</v>
      </c>
    </row>
    <row r="2818" spans="2:6" ht="27">
      <c r="B2818" s="76" t="s">
        <v>11935</v>
      </c>
      <c r="C2818" s="76" t="s">
        <v>14519</v>
      </c>
      <c r="D2818" s="77" t="s">
        <v>9110</v>
      </c>
      <c r="E2818" s="78" t="s">
        <v>6714</v>
      </c>
      <c r="F2818" s="79">
        <v>1705.7</v>
      </c>
    </row>
    <row r="2819" spans="2:6" ht="27">
      <c r="B2819" s="76" t="s">
        <v>11936</v>
      </c>
      <c r="C2819" s="76" t="s">
        <v>14520</v>
      </c>
      <c r="D2819" s="77" t="s">
        <v>9111</v>
      </c>
      <c r="E2819" s="78" t="s">
        <v>6714</v>
      </c>
      <c r="F2819" s="79">
        <v>1912.84</v>
      </c>
    </row>
    <row r="2820" spans="2:6" ht="27">
      <c r="B2820" s="76" t="s">
        <v>11937</v>
      </c>
      <c r="C2820" s="76" t="s">
        <v>14521</v>
      </c>
      <c r="D2820" s="77" t="s">
        <v>9112</v>
      </c>
      <c r="E2820" s="78" t="s">
        <v>6714</v>
      </c>
      <c r="F2820" s="79">
        <v>1940.97</v>
      </c>
    </row>
    <row r="2821" spans="2:6">
      <c r="B2821" s="76" t="s">
        <v>11938</v>
      </c>
      <c r="C2821" s="76" t="s">
        <v>14522</v>
      </c>
      <c r="D2821" s="77" t="s">
        <v>9113</v>
      </c>
      <c r="E2821" s="78" t="s">
        <v>6714</v>
      </c>
      <c r="F2821" s="79">
        <v>262.60000000000002</v>
      </c>
    </row>
    <row r="2822" spans="2:6">
      <c r="B2822" s="76" t="s">
        <v>11939</v>
      </c>
      <c r="C2822" s="76" t="s">
        <v>14523</v>
      </c>
      <c r="D2822" s="77" t="s">
        <v>9114</v>
      </c>
      <c r="E2822" s="78" t="s">
        <v>6714</v>
      </c>
      <c r="F2822" s="79">
        <v>280.11</v>
      </c>
    </row>
    <row r="2823" spans="2:6" ht="27">
      <c r="B2823" s="76" t="s">
        <v>11940</v>
      </c>
      <c r="C2823" s="76" t="s">
        <v>14524</v>
      </c>
      <c r="D2823" s="77" t="s">
        <v>9115</v>
      </c>
      <c r="E2823" s="78" t="s">
        <v>6714</v>
      </c>
      <c r="F2823" s="79">
        <v>482.82</v>
      </c>
    </row>
    <row r="2824" spans="2:6" ht="27">
      <c r="B2824" s="76" t="s">
        <v>11941</v>
      </c>
      <c r="C2824" s="76" t="s">
        <v>14525</v>
      </c>
      <c r="D2824" s="77" t="s">
        <v>9116</v>
      </c>
      <c r="E2824" s="78" t="s">
        <v>6714</v>
      </c>
      <c r="F2824" s="79">
        <v>690.72</v>
      </c>
    </row>
    <row r="2825" spans="2:6" ht="27">
      <c r="B2825" s="76" t="s">
        <v>11942</v>
      </c>
      <c r="C2825" s="76" t="s">
        <v>14526</v>
      </c>
      <c r="D2825" s="77" t="s">
        <v>9117</v>
      </c>
      <c r="E2825" s="78" t="s">
        <v>6403</v>
      </c>
      <c r="F2825" s="79">
        <v>143.74</v>
      </c>
    </row>
    <row r="2826" spans="2:6" ht="27">
      <c r="B2826" s="76" t="s">
        <v>11943</v>
      </c>
      <c r="C2826" s="76" t="s">
        <v>14527</v>
      </c>
      <c r="D2826" s="77" t="s">
        <v>9118</v>
      </c>
      <c r="E2826" s="78" t="s">
        <v>6403</v>
      </c>
      <c r="F2826" s="79">
        <v>128.09</v>
      </c>
    </row>
    <row r="2827" spans="2:6" ht="27">
      <c r="B2827" s="76" t="s">
        <v>11944</v>
      </c>
      <c r="C2827" s="76" t="s">
        <v>14528</v>
      </c>
      <c r="D2827" s="77" t="s">
        <v>9119</v>
      </c>
      <c r="E2827" s="78" t="s">
        <v>6403</v>
      </c>
      <c r="F2827" s="79">
        <v>111.53</v>
      </c>
    </row>
    <row r="2828" spans="2:6">
      <c r="B2828" s="76" t="s">
        <v>11945</v>
      </c>
      <c r="C2828" s="76" t="s">
        <v>14529</v>
      </c>
      <c r="D2828" s="77" t="s">
        <v>9120</v>
      </c>
      <c r="E2828" s="78" t="s">
        <v>6714</v>
      </c>
      <c r="F2828" s="79">
        <v>1641.14</v>
      </c>
    </row>
    <row r="2829" spans="2:6">
      <c r="B2829" s="76" t="s">
        <v>11946</v>
      </c>
      <c r="C2829" s="76" t="s">
        <v>14530</v>
      </c>
      <c r="D2829" s="77" t="s">
        <v>9121</v>
      </c>
      <c r="E2829" s="78" t="s">
        <v>6403</v>
      </c>
      <c r="F2829" s="79">
        <v>18.11</v>
      </c>
    </row>
    <row r="2830" spans="2:6" ht="27">
      <c r="B2830" s="76" t="s">
        <v>11947</v>
      </c>
      <c r="C2830" s="76" t="s">
        <v>14531</v>
      </c>
      <c r="D2830" s="77" t="s">
        <v>9122</v>
      </c>
      <c r="E2830" s="78" t="s">
        <v>6403</v>
      </c>
      <c r="F2830" s="79">
        <v>187.45</v>
      </c>
    </row>
    <row r="2831" spans="2:6" ht="27">
      <c r="B2831" s="76" t="s">
        <v>11948</v>
      </c>
      <c r="C2831" s="76" t="s">
        <v>14532</v>
      </c>
      <c r="D2831" s="77" t="s">
        <v>9123</v>
      </c>
      <c r="E2831" s="78" t="s">
        <v>6714</v>
      </c>
      <c r="F2831" s="79">
        <v>170.54</v>
      </c>
    </row>
    <row r="2832" spans="2:6" ht="27">
      <c r="B2832" s="76" t="s">
        <v>11949</v>
      </c>
      <c r="C2832" s="76" t="s">
        <v>14533</v>
      </c>
      <c r="D2832" s="77" t="s">
        <v>9124</v>
      </c>
      <c r="E2832" s="78" t="s">
        <v>26</v>
      </c>
      <c r="F2832" s="79">
        <v>1709.47</v>
      </c>
    </row>
    <row r="2833" spans="2:6" ht="27">
      <c r="B2833" s="76" t="s">
        <v>11950</v>
      </c>
      <c r="C2833" s="76" t="s">
        <v>14534</v>
      </c>
      <c r="D2833" s="77" t="s">
        <v>9125</v>
      </c>
      <c r="E2833" s="78" t="s">
        <v>26</v>
      </c>
      <c r="F2833" s="79">
        <v>1663.61</v>
      </c>
    </row>
    <row r="2834" spans="2:6" ht="40.5">
      <c r="B2834" s="76" t="s">
        <v>11951</v>
      </c>
      <c r="C2834" s="76" t="s">
        <v>14535</v>
      </c>
      <c r="D2834" s="77" t="s">
        <v>9126</v>
      </c>
      <c r="E2834" s="78" t="s">
        <v>6714</v>
      </c>
      <c r="F2834" s="79">
        <v>2650.21</v>
      </c>
    </row>
    <row r="2835" spans="2:6" ht="27">
      <c r="B2835" s="76" t="s">
        <v>11952</v>
      </c>
      <c r="C2835" s="76" t="s">
        <v>14536</v>
      </c>
      <c r="D2835" s="77" t="s">
        <v>9127</v>
      </c>
      <c r="E2835" s="78" t="s">
        <v>6714</v>
      </c>
      <c r="F2835" s="79">
        <v>414.43</v>
      </c>
    </row>
    <row r="2836" spans="2:6" ht="27">
      <c r="B2836" s="76" t="s">
        <v>11953</v>
      </c>
      <c r="C2836" s="76" t="s">
        <v>14537</v>
      </c>
      <c r="D2836" s="77" t="s">
        <v>9128</v>
      </c>
      <c r="E2836" s="78" t="s">
        <v>6714</v>
      </c>
      <c r="F2836" s="79">
        <v>473.64</v>
      </c>
    </row>
    <row r="2837" spans="2:6">
      <c r="B2837" s="76" t="s">
        <v>11954</v>
      </c>
      <c r="C2837" s="76" t="s">
        <v>14538</v>
      </c>
      <c r="D2837" s="77" t="s">
        <v>9129</v>
      </c>
      <c r="E2837" s="78" t="s">
        <v>6714</v>
      </c>
      <c r="F2837" s="79">
        <v>592.04999999999995</v>
      </c>
    </row>
    <row r="2838" spans="2:6" ht="27">
      <c r="B2838" s="76" t="s">
        <v>11955</v>
      </c>
      <c r="C2838" s="76" t="s">
        <v>14539</v>
      </c>
      <c r="D2838" s="77" t="s">
        <v>9130</v>
      </c>
      <c r="E2838" s="78" t="s">
        <v>6714</v>
      </c>
      <c r="F2838" s="79">
        <v>231.93</v>
      </c>
    </row>
    <row r="2839" spans="2:6">
      <c r="B2839" s="76" t="s">
        <v>11956</v>
      </c>
      <c r="C2839" s="76" t="s">
        <v>14540</v>
      </c>
      <c r="D2839" s="77" t="s">
        <v>9131</v>
      </c>
      <c r="E2839" s="78" t="s">
        <v>6714</v>
      </c>
      <c r="F2839" s="79">
        <v>471.76</v>
      </c>
    </row>
    <row r="2840" spans="2:6" ht="27">
      <c r="B2840" s="76" t="s">
        <v>11957</v>
      </c>
      <c r="C2840" s="76" t="s">
        <v>14541</v>
      </c>
      <c r="D2840" s="77" t="s">
        <v>9132</v>
      </c>
      <c r="E2840" s="78" t="s">
        <v>6403</v>
      </c>
      <c r="F2840" s="79">
        <v>131.52000000000001</v>
      </c>
    </row>
    <row r="2841" spans="2:6">
      <c r="B2841" s="76" t="s">
        <v>11958</v>
      </c>
      <c r="C2841" s="76" t="s">
        <v>14542</v>
      </c>
      <c r="D2841" s="77" t="s">
        <v>9133</v>
      </c>
      <c r="E2841" s="78" t="s">
        <v>6714</v>
      </c>
      <c r="F2841" s="79">
        <v>737.77</v>
      </c>
    </row>
    <row r="2842" spans="2:6">
      <c r="B2842" s="76" t="s">
        <v>11959</v>
      </c>
      <c r="C2842" s="76" t="s">
        <v>14543</v>
      </c>
      <c r="D2842" s="77" t="s">
        <v>9134</v>
      </c>
      <c r="E2842" s="78" t="s">
        <v>6714</v>
      </c>
      <c r="F2842" s="79">
        <v>637.77</v>
      </c>
    </row>
    <row r="2843" spans="2:6">
      <c r="B2843" s="76" t="s">
        <v>11960</v>
      </c>
      <c r="C2843" s="76" t="s">
        <v>14544</v>
      </c>
      <c r="D2843" s="77" t="s">
        <v>9135</v>
      </c>
      <c r="E2843" s="78" t="s">
        <v>6714</v>
      </c>
      <c r="F2843" s="79">
        <v>537.77</v>
      </c>
    </row>
    <row r="2844" spans="2:6">
      <c r="B2844" s="76" t="s">
        <v>11961</v>
      </c>
      <c r="C2844" s="76" t="s">
        <v>14545</v>
      </c>
      <c r="D2844" s="77" t="s">
        <v>9136</v>
      </c>
      <c r="E2844" s="78" t="s">
        <v>6714</v>
      </c>
      <c r="F2844" s="79">
        <v>637.77</v>
      </c>
    </row>
    <row r="2845" spans="2:6">
      <c r="B2845" s="76" t="s">
        <v>11962</v>
      </c>
      <c r="C2845" s="76" t="s">
        <v>14546</v>
      </c>
      <c r="D2845" s="77" t="s">
        <v>9137</v>
      </c>
      <c r="E2845" s="78" t="s">
        <v>6714</v>
      </c>
      <c r="F2845" s="79">
        <v>537.77</v>
      </c>
    </row>
    <row r="2846" spans="2:6">
      <c r="B2846" s="76" t="s">
        <v>11963</v>
      </c>
      <c r="C2846" s="76" t="s">
        <v>14547</v>
      </c>
      <c r="D2846" s="77" t="s">
        <v>9138</v>
      </c>
      <c r="E2846" s="78" t="s">
        <v>6714</v>
      </c>
      <c r="F2846" s="79">
        <v>537.77</v>
      </c>
    </row>
    <row r="2847" spans="2:6">
      <c r="B2847" s="76" t="s">
        <v>11964</v>
      </c>
      <c r="C2847" s="76" t="s">
        <v>14548</v>
      </c>
      <c r="D2847" s="77" t="s">
        <v>9139</v>
      </c>
      <c r="E2847" s="78" t="s">
        <v>6714</v>
      </c>
      <c r="F2847" s="79">
        <v>280.11</v>
      </c>
    </row>
    <row r="2848" spans="2:6" ht="27">
      <c r="B2848" s="76" t="s">
        <v>11965</v>
      </c>
      <c r="C2848" s="76" t="s">
        <v>14549</v>
      </c>
      <c r="D2848" s="77" t="s">
        <v>9140</v>
      </c>
      <c r="E2848" s="78" t="s">
        <v>6714</v>
      </c>
      <c r="F2848" s="79">
        <v>2173.3200000000002</v>
      </c>
    </row>
    <row r="2849" spans="2:6">
      <c r="B2849" s="76" t="s">
        <v>11966</v>
      </c>
      <c r="C2849" s="76" t="s">
        <v>14550</v>
      </c>
      <c r="D2849" s="77" t="s">
        <v>9141</v>
      </c>
      <c r="E2849" s="78" t="s">
        <v>6714</v>
      </c>
      <c r="F2849" s="79">
        <v>1555.55</v>
      </c>
    </row>
    <row r="2850" spans="2:6">
      <c r="B2850" s="76" t="s">
        <v>11967</v>
      </c>
      <c r="C2850" s="76" t="s">
        <v>14551</v>
      </c>
      <c r="D2850" s="77" t="s">
        <v>9142</v>
      </c>
      <c r="E2850" s="78" t="s">
        <v>6714</v>
      </c>
      <c r="F2850" s="79">
        <v>1155.55</v>
      </c>
    </row>
    <row r="2851" spans="2:6">
      <c r="B2851" s="76" t="s">
        <v>11968</v>
      </c>
      <c r="C2851" s="76" t="s">
        <v>14552</v>
      </c>
      <c r="D2851" s="77" t="s">
        <v>9143</v>
      </c>
      <c r="E2851" s="78" t="s">
        <v>6714</v>
      </c>
      <c r="F2851" s="79">
        <v>1755.55</v>
      </c>
    </row>
    <row r="2852" spans="2:6">
      <c r="B2852" s="76" t="s">
        <v>11969</v>
      </c>
      <c r="C2852" s="76" t="s">
        <v>14553</v>
      </c>
      <c r="D2852" s="77" t="s">
        <v>9144</v>
      </c>
      <c r="E2852" s="78" t="s">
        <v>6714</v>
      </c>
      <c r="F2852" s="79">
        <v>1155.55</v>
      </c>
    </row>
    <row r="2853" spans="2:6">
      <c r="B2853" s="71" t="s">
        <v>11970</v>
      </c>
      <c r="C2853" s="72" t="s">
        <v>14554</v>
      </c>
      <c r="D2853" s="73" t="s">
        <v>9145</v>
      </c>
      <c r="E2853" s="74" t="s">
        <v>6581</v>
      </c>
      <c r="F2853" s="79">
        <v>19.77</v>
      </c>
    </row>
    <row r="2854" spans="2:6" ht="27">
      <c r="B2854" s="76" t="s">
        <v>11971</v>
      </c>
      <c r="C2854" s="76" t="s">
        <v>14555</v>
      </c>
      <c r="D2854" s="77" t="s">
        <v>9146</v>
      </c>
      <c r="E2854" s="78" t="s">
        <v>6714</v>
      </c>
      <c r="F2854" s="79">
        <v>196.32</v>
      </c>
    </row>
    <row r="2855" spans="2:6" ht="27">
      <c r="B2855" s="76" t="s">
        <v>11972</v>
      </c>
      <c r="C2855" s="76" t="s">
        <v>14556</v>
      </c>
      <c r="D2855" s="77" t="s">
        <v>9147</v>
      </c>
      <c r="E2855" s="78" t="s">
        <v>26</v>
      </c>
      <c r="F2855" s="79">
        <v>1149.1300000000001</v>
      </c>
    </row>
    <row r="2856" spans="2:6">
      <c r="B2856" s="76">
        <v>361</v>
      </c>
      <c r="C2856" s="76" t="s">
        <v>6709</v>
      </c>
      <c r="D2856" s="77" t="s">
        <v>9148</v>
      </c>
      <c r="E2856" s="78" t="s">
        <v>6723</v>
      </c>
      <c r="F2856" s="79"/>
    </row>
    <row r="2857" spans="2:6" ht="27">
      <c r="B2857" s="76" t="s">
        <v>11973</v>
      </c>
      <c r="C2857" s="76" t="s">
        <v>6709</v>
      </c>
      <c r="D2857" s="77" t="s">
        <v>9149</v>
      </c>
      <c r="E2857" s="78" t="s">
        <v>6403</v>
      </c>
      <c r="F2857" s="79">
        <v>105</v>
      </c>
    </row>
    <row r="2858" spans="2:6" ht="27">
      <c r="B2858" s="76" t="s">
        <v>11974</v>
      </c>
      <c r="C2858" s="76" t="s">
        <v>14557</v>
      </c>
      <c r="D2858" s="77" t="s">
        <v>9150</v>
      </c>
      <c r="E2858" s="78" t="s">
        <v>6581</v>
      </c>
      <c r="F2858" s="79">
        <v>129.44</v>
      </c>
    </row>
    <row r="2859" spans="2:6" ht="27">
      <c r="B2859" s="76" t="s">
        <v>11975</v>
      </c>
      <c r="C2859" s="76" t="s">
        <v>14558</v>
      </c>
      <c r="D2859" s="77" t="s">
        <v>9151</v>
      </c>
      <c r="E2859" s="78" t="s">
        <v>6581</v>
      </c>
      <c r="F2859" s="79">
        <v>285.87</v>
      </c>
    </row>
    <row r="2860" spans="2:6" ht="27">
      <c r="B2860" s="76" t="s">
        <v>11976</v>
      </c>
      <c r="C2860" s="76" t="s">
        <v>14559</v>
      </c>
      <c r="D2860" s="77" t="s">
        <v>9152</v>
      </c>
      <c r="E2860" s="78" t="s">
        <v>6581</v>
      </c>
      <c r="F2860" s="79">
        <v>402.01</v>
      </c>
    </row>
    <row r="2861" spans="2:6" ht="27">
      <c r="B2861" s="76" t="s">
        <v>11977</v>
      </c>
      <c r="C2861" s="76" t="s">
        <v>14560</v>
      </c>
      <c r="D2861" s="77" t="s">
        <v>9153</v>
      </c>
      <c r="E2861" s="78" t="s">
        <v>6714</v>
      </c>
      <c r="F2861" s="79">
        <v>183.12</v>
      </c>
    </row>
    <row r="2862" spans="2:6" ht="27">
      <c r="B2862" s="76" t="s">
        <v>11978</v>
      </c>
      <c r="C2862" s="76" t="s">
        <v>14561</v>
      </c>
      <c r="D2862" s="77" t="s">
        <v>9154</v>
      </c>
      <c r="E2862" s="78" t="s">
        <v>6714</v>
      </c>
      <c r="F2862" s="79">
        <v>211.86</v>
      </c>
    </row>
    <row r="2863" spans="2:6" ht="27">
      <c r="B2863" s="76" t="s">
        <v>11979</v>
      </c>
      <c r="C2863" s="76" t="s">
        <v>14562</v>
      </c>
      <c r="D2863" s="77" t="s">
        <v>9155</v>
      </c>
      <c r="E2863" s="78" t="s">
        <v>6714</v>
      </c>
      <c r="F2863" s="79">
        <v>220.72</v>
      </c>
    </row>
    <row r="2864" spans="2:6" ht="27">
      <c r="B2864" s="76" t="s">
        <v>11980</v>
      </c>
      <c r="C2864" s="76" t="s">
        <v>14563</v>
      </c>
      <c r="D2864" s="77" t="s">
        <v>9156</v>
      </c>
      <c r="E2864" s="78" t="s">
        <v>6714</v>
      </c>
      <c r="F2864" s="79">
        <v>323.31</v>
      </c>
    </row>
    <row r="2865" spans="2:6">
      <c r="B2865" s="76" t="s">
        <v>11981</v>
      </c>
      <c r="C2865" s="76" t="s">
        <v>14564</v>
      </c>
      <c r="D2865" s="77" t="s">
        <v>9157</v>
      </c>
      <c r="E2865" s="78" t="s">
        <v>6714</v>
      </c>
      <c r="F2865" s="79">
        <v>268.52</v>
      </c>
    </row>
    <row r="2866" spans="2:6">
      <c r="B2866" s="76" t="s">
        <v>11982</v>
      </c>
      <c r="C2866" s="76" t="s">
        <v>14565</v>
      </c>
      <c r="D2866" s="77" t="s">
        <v>9158</v>
      </c>
      <c r="E2866" s="78" t="s">
        <v>6403</v>
      </c>
      <c r="F2866" s="79">
        <v>57.97</v>
      </c>
    </row>
    <row r="2867" spans="2:6">
      <c r="B2867" s="76" t="s">
        <v>11983</v>
      </c>
      <c r="C2867" s="76" t="s">
        <v>14566</v>
      </c>
      <c r="D2867" s="77" t="s">
        <v>9159</v>
      </c>
      <c r="E2867" s="78" t="s">
        <v>6403</v>
      </c>
      <c r="F2867" s="79">
        <v>66.8</v>
      </c>
    </row>
    <row r="2868" spans="2:6">
      <c r="B2868" s="76" t="s">
        <v>11984</v>
      </c>
      <c r="C2868" s="76" t="s">
        <v>14567</v>
      </c>
      <c r="D2868" s="77" t="s">
        <v>9160</v>
      </c>
      <c r="E2868" s="78" t="s">
        <v>6403</v>
      </c>
      <c r="F2868" s="79">
        <v>107.6</v>
      </c>
    </row>
    <row r="2869" spans="2:6">
      <c r="B2869" s="76" t="s">
        <v>11985</v>
      </c>
      <c r="C2869" s="76" t="s">
        <v>14568</v>
      </c>
      <c r="D2869" s="77" t="s">
        <v>9161</v>
      </c>
      <c r="E2869" s="78" t="s">
        <v>6403</v>
      </c>
      <c r="F2869" s="79">
        <v>41.93</v>
      </c>
    </row>
    <row r="2870" spans="2:6">
      <c r="B2870" s="76" t="s">
        <v>11986</v>
      </c>
      <c r="C2870" s="76" t="s">
        <v>14569</v>
      </c>
      <c r="D2870" s="77" t="s">
        <v>9162</v>
      </c>
      <c r="E2870" s="78" t="s">
        <v>6714</v>
      </c>
      <c r="F2870" s="79">
        <v>181.24</v>
      </c>
    </row>
    <row r="2871" spans="2:6">
      <c r="B2871" s="76" t="s">
        <v>11987</v>
      </c>
      <c r="C2871" s="76" t="s">
        <v>14570</v>
      </c>
      <c r="D2871" s="77" t="s">
        <v>9163</v>
      </c>
      <c r="E2871" s="78" t="s">
        <v>6581</v>
      </c>
      <c r="F2871" s="79">
        <v>322.20999999999998</v>
      </c>
    </row>
    <row r="2872" spans="2:6">
      <c r="B2872" s="76" t="s">
        <v>11988</v>
      </c>
      <c r="C2872" s="76" t="s">
        <v>14571</v>
      </c>
      <c r="D2872" s="77" t="s">
        <v>9164</v>
      </c>
      <c r="E2872" s="78" t="s">
        <v>6581</v>
      </c>
      <c r="F2872" s="79">
        <v>104.98</v>
      </c>
    </row>
    <row r="2873" spans="2:6">
      <c r="B2873" s="76" t="s">
        <v>11989</v>
      </c>
      <c r="C2873" s="76" t="s">
        <v>14572</v>
      </c>
      <c r="D2873" s="77" t="s">
        <v>9165</v>
      </c>
      <c r="E2873" s="78" t="s">
        <v>6581</v>
      </c>
      <c r="F2873" s="79">
        <v>169.06</v>
      </c>
    </row>
    <row r="2874" spans="2:6">
      <c r="B2874" s="76" t="s">
        <v>11990</v>
      </c>
      <c r="C2874" s="76" t="s">
        <v>14573</v>
      </c>
      <c r="D2874" s="77" t="s">
        <v>9166</v>
      </c>
      <c r="E2874" s="78" t="s">
        <v>6581</v>
      </c>
      <c r="F2874" s="79">
        <v>165.89</v>
      </c>
    </row>
    <row r="2875" spans="2:6">
      <c r="B2875" s="76" t="s">
        <v>11991</v>
      </c>
      <c r="C2875" s="76" t="s">
        <v>14574</v>
      </c>
      <c r="D2875" s="77" t="s">
        <v>9167</v>
      </c>
      <c r="E2875" s="78" t="s">
        <v>6581</v>
      </c>
      <c r="F2875" s="79">
        <v>89.06</v>
      </c>
    </row>
    <row r="2876" spans="2:6">
      <c r="B2876" s="76" t="s">
        <v>11992</v>
      </c>
      <c r="C2876" s="76" t="s">
        <v>14575</v>
      </c>
      <c r="D2876" s="77" t="s">
        <v>9168</v>
      </c>
      <c r="E2876" s="78" t="s">
        <v>6581</v>
      </c>
      <c r="F2876" s="79">
        <v>80.14</v>
      </c>
    </row>
    <row r="2877" spans="2:6">
      <c r="B2877" s="76" t="s">
        <v>11993</v>
      </c>
      <c r="C2877" s="76" t="s">
        <v>14576</v>
      </c>
      <c r="D2877" s="77" t="s">
        <v>9169</v>
      </c>
      <c r="E2877" s="78" t="s">
        <v>6714</v>
      </c>
      <c r="F2877" s="79">
        <v>34.74</v>
      </c>
    </row>
    <row r="2878" spans="2:6">
      <c r="B2878" s="76" t="s">
        <v>11994</v>
      </c>
      <c r="C2878" s="76" t="s">
        <v>14577</v>
      </c>
      <c r="D2878" s="77" t="s">
        <v>9170</v>
      </c>
      <c r="E2878" s="78" t="s">
        <v>6581</v>
      </c>
      <c r="F2878" s="79">
        <v>161.41</v>
      </c>
    </row>
    <row r="2879" spans="2:6">
      <c r="B2879" s="76" t="s">
        <v>11995</v>
      </c>
      <c r="C2879" s="76" t="s">
        <v>14578</v>
      </c>
      <c r="D2879" s="77" t="s">
        <v>9171</v>
      </c>
      <c r="E2879" s="78" t="s">
        <v>6581</v>
      </c>
      <c r="F2879" s="79">
        <v>360.94</v>
      </c>
    </row>
    <row r="2880" spans="2:6" ht="27">
      <c r="B2880" s="76" t="s">
        <v>11996</v>
      </c>
      <c r="C2880" s="76" t="s">
        <v>14579</v>
      </c>
      <c r="D2880" s="77" t="s">
        <v>9172</v>
      </c>
      <c r="E2880" s="78" t="s">
        <v>6403</v>
      </c>
      <c r="F2880" s="79">
        <v>189.73</v>
      </c>
    </row>
    <row r="2881" spans="2:6" ht="27">
      <c r="B2881" s="76" t="s">
        <v>11997</v>
      </c>
      <c r="C2881" s="76" t="s">
        <v>14580</v>
      </c>
      <c r="D2881" s="77" t="s">
        <v>9173</v>
      </c>
      <c r="E2881" s="78" t="s">
        <v>6403</v>
      </c>
      <c r="F2881" s="79">
        <v>218.6</v>
      </c>
    </row>
    <row r="2882" spans="2:6">
      <c r="B2882" s="76" t="s">
        <v>11998</v>
      </c>
      <c r="C2882" s="76" t="s">
        <v>14581</v>
      </c>
      <c r="D2882" s="77" t="s">
        <v>9174</v>
      </c>
      <c r="E2882" s="78" t="s">
        <v>6403</v>
      </c>
      <c r="F2882" s="79">
        <v>246.34</v>
      </c>
    </row>
    <row r="2883" spans="2:6">
      <c r="B2883" s="76" t="s">
        <v>11999</v>
      </c>
      <c r="C2883" s="76" t="s">
        <v>14582</v>
      </c>
      <c r="D2883" s="77" t="s">
        <v>9175</v>
      </c>
      <c r="E2883" s="78" t="s">
        <v>6403</v>
      </c>
      <c r="F2883" s="79">
        <v>340.97</v>
      </c>
    </row>
    <row r="2884" spans="2:6">
      <c r="B2884" s="76" t="s">
        <v>12000</v>
      </c>
      <c r="C2884" s="76" t="s">
        <v>14583</v>
      </c>
      <c r="D2884" s="77" t="s">
        <v>9176</v>
      </c>
      <c r="E2884" s="78" t="s">
        <v>6403</v>
      </c>
      <c r="F2884" s="79">
        <v>351.58</v>
      </c>
    </row>
    <row r="2885" spans="2:6" ht="38.25">
      <c r="B2885" s="71" t="s">
        <v>12001</v>
      </c>
      <c r="C2885" s="72" t="s">
        <v>14584</v>
      </c>
      <c r="D2885" s="73" t="s">
        <v>9177</v>
      </c>
      <c r="E2885" s="74" t="s">
        <v>6403</v>
      </c>
      <c r="F2885" s="79">
        <v>393.23</v>
      </c>
    </row>
    <row r="2886" spans="2:6" ht="40.5">
      <c r="B2886" s="76" t="s">
        <v>12002</v>
      </c>
      <c r="C2886" s="76" t="s">
        <v>14585</v>
      </c>
      <c r="D2886" s="77" t="s">
        <v>9178</v>
      </c>
      <c r="E2886" s="78" t="s">
        <v>6403</v>
      </c>
      <c r="F2886" s="79">
        <v>408.41</v>
      </c>
    </row>
    <row r="2887" spans="2:6" ht="40.5">
      <c r="B2887" s="76" t="s">
        <v>12003</v>
      </c>
      <c r="C2887" s="76" t="s">
        <v>14586</v>
      </c>
      <c r="D2887" s="77" t="s">
        <v>9179</v>
      </c>
      <c r="E2887" s="78" t="s">
        <v>6403</v>
      </c>
      <c r="F2887" s="79">
        <v>408.41</v>
      </c>
    </row>
    <row r="2888" spans="2:6" ht="40.5">
      <c r="B2888" s="76" t="s">
        <v>12004</v>
      </c>
      <c r="C2888" s="76" t="s">
        <v>14587</v>
      </c>
      <c r="D2888" s="77" t="s">
        <v>9180</v>
      </c>
      <c r="E2888" s="78" t="s">
        <v>6403</v>
      </c>
      <c r="F2888" s="79">
        <v>411.45</v>
      </c>
    </row>
    <row r="2889" spans="2:6">
      <c r="B2889" s="76" t="s">
        <v>12005</v>
      </c>
      <c r="C2889" s="76" t="s">
        <v>14588</v>
      </c>
      <c r="D2889" s="77" t="s">
        <v>9181</v>
      </c>
      <c r="E2889" s="78" t="s">
        <v>6403</v>
      </c>
      <c r="F2889" s="79">
        <v>392.76</v>
      </c>
    </row>
    <row r="2890" spans="2:6">
      <c r="B2890" s="76" t="s">
        <v>12006</v>
      </c>
      <c r="C2890" s="76" t="s">
        <v>14589</v>
      </c>
      <c r="D2890" s="77" t="s">
        <v>9182</v>
      </c>
      <c r="E2890" s="78" t="s">
        <v>6403</v>
      </c>
      <c r="F2890" s="79">
        <v>392.76</v>
      </c>
    </row>
    <row r="2891" spans="2:6" ht="27">
      <c r="B2891" s="76" t="s">
        <v>12007</v>
      </c>
      <c r="C2891" s="76" t="s">
        <v>14590</v>
      </c>
      <c r="D2891" s="77" t="s">
        <v>9183</v>
      </c>
      <c r="E2891" s="78" t="s">
        <v>6403</v>
      </c>
      <c r="F2891" s="79">
        <v>276.39</v>
      </c>
    </row>
    <row r="2892" spans="2:6" ht="27">
      <c r="B2892" s="76" t="s">
        <v>12008</v>
      </c>
      <c r="C2892" s="76" t="s">
        <v>14591</v>
      </c>
      <c r="D2892" s="77" t="s">
        <v>9184</v>
      </c>
      <c r="E2892" s="78" t="s">
        <v>6403</v>
      </c>
      <c r="F2892" s="79">
        <v>276.39</v>
      </c>
    </row>
    <row r="2893" spans="2:6">
      <c r="B2893" s="76" t="s">
        <v>12009</v>
      </c>
      <c r="C2893" s="76" t="s">
        <v>14592</v>
      </c>
      <c r="D2893" s="77" t="s">
        <v>9185</v>
      </c>
      <c r="E2893" s="78" t="s">
        <v>6403</v>
      </c>
      <c r="F2893" s="79">
        <v>453.37</v>
      </c>
    </row>
    <row r="2894" spans="2:6">
      <c r="B2894" s="76" t="s">
        <v>12010</v>
      </c>
      <c r="C2894" s="76" t="s">
        <v>14593</v>
      </c>
      <c r="D2894" s="77" t="s">
        <v>9186</v>
      </c>
      <c r="E2894" s="78" t="s">
        <v>6714</v>
      </c>
      <c r="F2894" s="79">
        <v>290.77999999999997</v>
      </c>
    </row>
    <row r="2895" spans="2:6">
      <c r="B2895" s="76" t="s">
        <v>12011</v>
      </c>
      <c r="C2895" s="76" t="s">
        <v>14594</v>
      </c>
      <c r="D2895" s="77" t="s">
        <v>9187</v>
      </c>
      <c r="E2895" s="78" t="s">
        <v>6403</v>
      </c>
      <c r="F2895" s="79">
        <v>233.43</v>
      </c>
    </row>
    <row r="2896" spans="2:6" ht="25.5">
      <c r="B2896" s="71" t="s">
        <v>12012</v>
      </c>
      <c r="C2896" s="72" t="s">
        <v>14595</v>
      </c>
      <c r="D2896" s="73" t="s">
        <v>9188</v>
      </c>
      <c r="E2896" s="74" t="s">
        <v>6403</v>
      </c>
      <c r="F2896" s="79">
        <v>326.14999999999998</v>
      </c>
    </row>
    <row r="2897" spans="2:6" ht="40.5">
      <c r="B2897" s="76" t="s">
        <v>22859</v>
      </c>
      <c r="C2897" s="76" t="s">
        <v>6709</v>
      </c>
      <c r="D2897" s="77" t="s">
        <v>22860</v>
      </c>
      <c r="E2897" s="78" t="s">
        <v>6341</v>
      </c>
      <c r="F2897" s="79">
        <v>277</v>
      </c>
    </row>
    <row r="2898" spans="2:6" ht="40.5">
      <c r="B2898" s="76" t="s">
        <v>22861</v>
      </c>
      <c r="C2898" s="76" t="s">
        <v>6709</v>
      </c>
      <c r="D2898" s="77" t="s">
        <v>22862</v>
      </c>
      <c r="E2898" s="78" t="s">
        <v>6341</v>
      </c>
      <c r="F2898" s="79">
        <v>163.80000000000001</v>
      </c>
    </row>
    <row r="2899" spans="2:6" ht="40.5">
      <c r="B2899" s="76" t="s">
        <v>22863</v>
      </c>
      <c r="C2899" s="76" t="s">
        <v>6709</v>
      </c>
      <c r="D2899" s="77" t="s">
        <v>22864</v>
      </c>
      <c r="E2899" s="78" t="s">
        <v>6403</v>
      </c>
      <c r="F2899" s="79">
        <v>291.43</v>
      </c>
    </row>
    <row r="2900" spans="2:6" ht="40.5">
      <c r="B2900" s="76" t="s">
        <v>22865</v>
      </c>
      <c r="C2900" s="76" t="s">
        <v>6709</v>
      </c>
      <c r="D2900" s="77" t="s">
        <v>22866</v>
      </c>
      <c r="E2900" s="78" t="s">
        <v>6403</v>
      </c>
      <c r="F2900" s="79">
        <v>276.76</v>
      </c>
    </row>
    <row r="2901" spans="2:6" ht="40.5">
      <c r="B2901" s="76" t="s">
        <v>12013</v>
      </c>
      <c r="C2901" s="76" t="s">
        <v>14596</v>
      </c>
      <c r="D2901" s="77" t="s">
        <v>9189</v>
      </c>
      <c r="E2901" s="78" t="s">
        <v>6403</v>
      </c>
      <c r="F2901" s="79">
        <v>432.42</v>
      </c>
    </row>
    <row r="2902" spans="2:6" ht="27">
      <c r="B2902" s="76" t="s">
        <v>12014</v>
      </c>
      <c r="C2902" s="76" t="s">
        <v>6709</v>
      </c>
      <c r="D2902" s="77" t="s">
        <v>9190</v>
      </c>
      <c r="E2902" s="78" t="s">
        <v>6403</v>
      </c>
      <c r="F2902" s="79">
        <v>490.23</v>
      </c>
    </row>
    <row r="2903" spans="2:6" ht="27">
      <c r="B2903" s="76" t="s">
        <v>12015</v>
      </c>
      <c r="C2903" s="76" t="s">
        <v>14597</v>
      </c>
      <c r="D2903" s="77" t="s">
        <v>9191</v>
      </c>
      <c r="E2903" s="78" t="s">
        <v>6581</v>
      </c>
      <c r="F2903" s="79">
        <v>107.3</v>
      </c>
    </row>
    <row r="2904" spans="2:6">
      <c r="B2904" s="76" t="s">
        <v>12016</v>
      </c>
      <c r="C2904" s="76" t="s">
        <v>14598</v>
      </c>
      <c r="D2904" s="77" t="s">
        <v>9192</v>
      </c>
      <c r="E2904" s="78" t="s">
        <v>6714</v>
      </c>
      <c r="F2904" s="79">
        <v>91.06</v>
      </c>
    </row>
    <row r="2905" spans="2:6" ht="27">
      <c r="B2905" s="76" t="s">
        <v>12017</v>
      </c>
      <c r="C2905" s="76" t="s">
        <v>14599</v>
      </c>
      <c r="D2905" s="77" t="s">
        <v>9193</v>
      </c>
      <c r="E2905" s="78" t="s">
        <v>6581</v>
      </c>
      <c r="F2905" s="79">
        <v>511.62</v>
      </c>
    </row>
    <row r="2906" spans="2:6" ht="27">
      <c r="B2906" s="76" t="s">
        <v>12018</v>
      </c>
      <c r="C2906" s="76" t="s">
        <v>14600</v>
      </c>
      <c r="D2906" s="77" t="s">
        <v>9194</v>
      </c>
      <c r="E2906" s="78" t="s">
        <v>6581</v>
      </c>
      <c r="F2906" s="79">
        <v>426.62</v>
      </c>
    </row>
    <row r="2907" spans="2:6" ht="27">
      <c r="B2907" s="76" t="s">
        <v>12019</v>
      </c>
      <c r="C2907" s="76" t="s">
        <v>14601</v>
      </c>
      <c r="D2907" s="77" t="s">
        <v>9195</v>
      </c>
      <c r="E2907" s="78" t="s">
        <v>6581</v>
      </c>
      <c r="F2907" s="79">
        <v>421.62</v>
      </c>
    </row>
    <row r="2908" spans="2:6" ht="27">
      <c r="B2908" s="76" t="s">
        <v>12020</v>
      </c>
      <c r="C2908" s="76" t="s">
        <v>14602</v>
      </c>
      <c r="D2908" s="77" t="s">
        <v>9196</v>
      </c>
      <c r="E2908" s="78" t="s">
        <v>6581</v>
      </c>
      <c r="F2908" s="79">
        <v>721.62</v>
      </c>
    </row>
    <row r="2909" spans="2:6" ht="27">
      <c r="B2909" s="76" t="s">
        <v>12021</v>
      </c>
      <c r="C2909" s="76" t="s">
        <v>14603</v>
      </c>
      <c r="D2909" s="77" t="s">
        <v>9197</v>
      </c>
      <c r="E2909" s="78" t="s">
        <v>6581</v>
      </c>
      <c r="F2909" s="79">
        <v>601.62</v>
      </c>
    </row>
    <row r="2910" spans="2:6" ht="27">
      <c r="B2910" s="76" t="s">
        <v>12022</v>
      </c>
      <c r="C2910" s="76" t="s">
        <v>14604</v>
      </c>
      <c r="D2910" s="77" t="s">
        <v>9198</v>
      </c>
      <c r="E2910" s="78" t="s">
        <v>6581</v>
      </c>
      <c r="F2910" s="79">
        <v>350.07</v>
      </c>
    </row>
    <row r="2911" spans="2:6">
      <c r="B2911" s="71" t="s">
        <v>12023</v>
      </c>
      <c r="C2911" s="72" t="s">
        <v>14605</v>
      </c>
      <c r="D2911" s="73" t="s">
        <v>9199</v>
      </c>
      <c r="E2911" s="74" t="s">
        <v>6714</v>
      </c>
      <c r="F2911" s="79">
        <v>454.06</v>
      </c>
    </row>
    <row r="2912" spans="2:6">
      <c r="B2912" s="76" t="s">
        <v>12024</v>
      </c>
      <c r="C2912" s="76" t="s">
        <v>14606</v>
      </c>
      <c r="D2912" s="77" t="s">
        <v>9200</v>
      </c>
      <c r="E2912" s="78" t="s">
        <v>6714</v>
      </c>
      <c r="F2912" s="79">
        <v>224.79</v>
      </c>
    </row>
    <row r="2913" spans="2:6">
      <c r="B2913" s="76" t="s">
        <v>12025</v>
      </c>
      <c r="C2913" s="76" t="s">
        <v>14607</v>
      </c>
      <c r="D2913" s="77" t="s">
        <v>9201</v>
      </c>
      <c r="E2913" s="78" t="s">
        <v>6894</v>
      </c>
      <c r="F2913" s="79">
        <v>1497.07</v>
      </c>
    </row>
    <row r="2914" spans="2:6">
      <c r="B2914" s="76" t="s">
        <v>12026</v>
      </c>
      <c r="C2914" s="76" t="s">
        <v>14608</v>
      </c>
      <c r="D2914" s="77" t="s">
        <v>9202</v>
      </c>
      <c r="E2914" s="78" t="s">
        <v>6714</v>
      </c>
      <c r="F2914" s="79">
        <v>312.83</v>
      </c>
    </row>
    <row r="2915" spans="2:6">
      <c r="B2915" s="76" t="s">
        <v>12027</v>
      </c>
      <c r="C2915" s="76" t="s">
        <v>14609</v>
      </c>
      <c r="D2915" s="77" t="s">
        <v>9203</v>
      </c>
      <c r="E2915" s="78" t="s">
        <v>6714</v>
      </c>
      <c r="F2915" s="79">
        <v>341.63</v>
      </c>
    </row>
    <row r="2916" spans="2:6">
      <c r="B2916" s="76" t="s">
        <v>12028</v>
      </c>
      <c r="C2916" s="76" t="s">
        <v>14610</v>
      </c>
      <c r="D2916" s="77" t="s">
        <v>9204</v>
      </c>
      <c r="E2916" s="78" t="s">
        <v>6714</v>
      </c>
      <c r="F2916" s="79">
        <v>370.44</v>
      </c>
    </row>
    <row r="2917" spans="2:6" ht="27">
      <c r="B2917" s="76" t="s">
        <v>12029</v>
      </c>
      <c r="C2917" s="76" t="s">
        <v>14611</v>
      </c>
      <c r="D2917" s="77" t="s">
        <v>9205</v>
      </c>
      <c r="E2917" s="78" t="s">
        <v>6714</v>
      </c>
      <c r="F2917" s="79">
        <v>468.78</v>
      </c>
    </row>
    <row r="2918" spans="2:6">
      <c r="B2918" s="76" t="s">
        <v>12030</v>
      </c>
      <c r="C2918" s="76" t="s">
        <v>14612</v>
      </c>
      <c r="D2918" s="77" t="s">
        <v>9206</v>
      </c>
      <c r="E2918" s="78" t="s">
        <v>6714</v>
      </c>
      <c r="F2918" s="79">
        <v>399.24</v>
      </c>
    </row>
    <row r="2919" spans="2:6" ht="40.5">
      <c r="B2919" s="76" t="s">
        <v>12031</v>
      </c>
      <c r="C2919" s="76" t="s">
        <v>14613</v>
      </c>
      <c r="D2919" s="77" t="s">
        <v>9207</v>
      </c>
      <c r="E2919" s="78" t="s">
        <v>6714</v>
      </c>
      <c r="F2919" s="79">
        <v>820.58</v>
      </c>
    </row>
    <row r="2920" spans="2:6" ht="40.5">
      <c r="B2920" s="76" t="s">
        <v>12032</v>
      </c>
      <c r="C2920" s="76" t="s">
        <v>14614</v>
      </c>
      <c r="D2920" s="77" t="s">
        <v>9208</v>
      </c>
      <c r="E2920" s="78" t="s">
        <v>6714</v>
      </c>
      <c r="F2920" s="79">
        <v>1061.72</v>
      </c>
    </row>
    <row r="2921" spans="2:6" ht="40.5">
      <c r="B2921" s="76" t="s">
        <v>12033</v>
      </c>
      <c r="C2921" s="76" t="s">
        <v>14615</v>
      </c>
      <c r="D2921" s="77" t="s">
        <v>9209</v>
      </c>
      <c r="E2921" s="78" t="s">
        <v>6714</v>
      </c>
      <c r="F2921" s="79">
        <v>2252.4299999999998</v>
      </c>
    </row>
    <row r="2922" spans="2:6" ht="27">
      <c r="B2922" s="76" t="s">
        <v>12034</v>
      </c>
      <c r="C2922" s="76" t="s">
        <v>14616</v>
      </c>
      <c r="D2922" s="77" t="s">
        <v>9210</v>
      </c>
      <c r="E2922" s="78" t="s">
        <v>6714</v>
      </c>
      <c r="F2922" s="79">
        <v>290.27999999999997</v>
      </c>
    </row>
    <row r="2923" spans="2:6" ht="27">
      <c r="B2923" s="76" t="s">
        <v>12035</v>
      </c>
      <c r="C2923" s="76" t="s">
        <v>14617</v>
      </c>
      <c r="D2923" s="77" t="s">
        <v>9211</v>
      </c>
      <c r="E2923" s="78" t="s">
        <v>6714</v>
      </c>
      <c r="F2923" s="79">
        <v>252.73</v>
      </c>
    </row>
    <row r="2924" spans="2:6" ht="27">
      <c r="B2924" s="71" t="s">
        <v>12036</v>
      </c>
      <c r="C2924" s="82" t="s">
        <v>14618</v>
      </c>
      <c r="D2924" s="81" t="s">
        <v>9212</v>
      </c>
      <c r="E2924" s="78" t="s">
        <v>6714</v>
      </c>
      <c r="F2924" s="83">
        <v>285.31</v>
      </c>
    </row>
    <row r="2925" spans="2:6">
      <c r="B2925" s="76" t="s">
        <v>12037</v>
      </c>
      <c r="C2925" s="82" t="s">
        <v>14619</v>
      </c>
      <c r="D2925" s="77" t="s">
        <v>9213</v>
      </c>
      <c r="E2925" s="78" t="s">
        <v>6403</v>
      </c>
      <c r="F2925" s="83">
        <v>281.93</v>
      </c>
    </row>
    <row r="2926" spans="2:6">
      <c r="B2926" s="76" t="s">
        <v>12038</v>
      </c>
      <c r="C2926" s="82" t="s">
        <v>14620</v>
      </c>
      <c r="D2926" s="77" t="s">
        <v>9214</v>
      </c>
      <c r="E2926" s="78" t="s">
        <v>6714</v>
      </c>
      <c r="F2926" s="83">
        <v>241.93</v>
      </c>
    </row>
    <row r="2927" spans="2:6">
      <c r="B2927" s="76" t="s">
        <v>12039</v>
      </c>
      <c r="C2927" s="82" t="s">
        <v>14621</v>
      </c>
      <c r="D2927" s="77" t="s">
        <v>9215</v>
      </c>
      <c r="E2927" s="78" t="s">
        <v>6403</v>
      </c>
      <c r="F2927" s="83">
        <v>281.93</v>
      </c>
    </row>
    <row r="2928" spans="2:6">
      <c r="B2928" s="76" t="s">
        <v>12040</v>
      </c>
      <c r="C2928" s="82" t="s">
        <v>14622</v>
      </c>
      <c r="D2928" s="77" t="s">
        <v>9216</v>
      </c>
      <c r="E2928" s="78" t="s">
        <v>6403</v>
      </c>
      <c r="F2928" s="83">
        <v>257.97000000000003</v>
      </c>
    </row>
    <row r="2929" spans="2:6">
      <c r="B2929" s="71" t="s">
        <v>12041</v>
      </c>
      <c r="C2929" s="82" t="s">
        <v>14623</v>
      </c>
      <c r="D2929" s="77" t="s">
        <v>9217</v>
      </c>
      <c r="E2929" s="78" t="s">
        <v>6403</v>
      </c>
      <c r="F2929" s="83">
        <v>237.97</v>
      </c>
    </row>
    <row r="2930" spans="2:6">
      <c r="B2930" s="76" t="s">
        <v>12042</v>
      </c>
      <c r="C2930" s="76" t="s">
        <v>14624</v>
      </c>
      <c r="D2930" s="77" t="s">
        <v>9218</v>
      </c>
      <c r="E2930" s="78" t="s">
        <v>6403</v>
      </c>
      <c r="F2930" s="83">
        <v>277.97000000000003</v>
      </c>
    </row>
    <row r="2931" spans="2:6">
      <c r="B2931" s="76" t="s">
        <v>12043</v>
      </c>
      <c r="C2931" s="82" t="s">
        <v>14625</v>
      </c>
      <c r="D2931" s="77" t="s">
        <v>9219</v>
      </c>
      <c r="E2931" s="78" t="s">
        <v>6403</v>
      </c>
      <c r="F2931" s="83">
        <v>312.87</v>
      </c>
    </row>
    <row r="2932" spans="2:6">
      <c r="B2932" s="76" t="s">
        <v>12044</v>
      </c>
      <c r="C2932" s="82" t="s">
        <v>14626</v>
      </c>
      <c r="D2932" s="77" t="s">
        <v>9220</v>
      </c>
      <c r="E2932" s="78" t="s">
        <v>6403</v>
      </c>
      <c r="F2932" s="83">
        <v>337.97</v>
      </c>
    </row>
    <row r="2933" spans="2:6">
      <c r="B2933" s="76" t="s">
        <v>12045</v>
      </c>
      <c r="C2933" s="82" t="s">
        <v>14627</v>
      </c>
      <c r="D2933" s="77" t="s">
        <v>9221</v>
      </c>
      <c r="E2933" s="78" t="s">
        <v>6403</v>
      </c>
      <c r="F2933" s="83">
        <v>347.97</v>
      </c>
    </row>
    <row r="2934" spans="2:6">
      <c r="B2934" s="76" t="s">
        <v>12046</v>
      </c>
      <c r="C2934" s="82" t="s">
        <v>14628</v>
      </c>
      <c r="D2934" s="77" t="s">
        <v>9222</v>
      </c>
      <c r="E2934" s="78" t="s">
        <v>6581</v>
      </c>
      <c r="F2934" s="83">
        <v>16.38</v>
      </c>
    </row>
    <row r="2935" spans="2:6">
      <c r="B2935" s="76">
        <v>362</v>
      </c>
      <c r="C2935" s="82" t="s">
        <v>6709</v>
      </c>
      <c r="D2935" s="77" t="s">
        <v>9223</v>
      </c>
      <c r="E2935" s="78" t="s">
        <v>6723</v>
      </c>
      <c r="F2935" s="83"/>
    </row>
    <row r="2936" spans="2:6">
      <c r="B2936" s="76" t="s">
        <v>12047</v>
      </c>
      <c r="C2936" s="82" t="s">
        <v>14629</v>
      </c>
      <c r="D2936" s="77" t="s">
        <v>9224</v>
      </c>
      <c r="E2936" s="78" t="s">
        <v>6403</v>
      </c>
      <c r="F2936" s="83">
        <v>134.96</v>
      </c>
    </row>
    <row r="2937" spans="2:6">
      <c r="B2937" s="76" t="s">
        <v>12048</v>
      </c>
      <c r="C2937" s="82" t="s">
        <v>14630</v>
      </c>
      <c r="D2937" s="77" t="s">
        <v>9225</v>
      </c>
      <c r="E2937" s="78" t="s">
        <v>6581</v>
      </c>
      <c r="F2937" s="83">
        <v>22.32</v>
      </c>
    </row>
    <row r="2938" spans="2:6">
      <c r="B2938" s="76" t="s">
        <v>12049</v>
      </c>
      <c r="C2938" s="82" t="s">
        <v>14631</v>
      </c>
      <c r="D2938" s="77" t="s">
        <v>9226</v>
      </c>
      <c r="E2938" s="78" t="s">
        <v>6581</v>
      </c>
      <c r="F2938" s="83">
        <v>34.450000000000003</v>
      </c>
    </row>
    <row r="2939" spans="2:6">
      <c r="B2939" s="76" t="s">
        <v>12050</v>
      </c>
      <c r="C2939" s="82" t="s">
        <v>14632</v>
      </c>
      <c r="D2939" s="77" t="s">
        <v>9227</v>
      </c>
      <c r="E2939" s="78" t="s">
        <v>6403</v>
      </c>
      <c r="F2939" s="83">
        <v>199.17</v>
      </c>
    </row>
    <row r="2940" spans="2:6">
      <c r="B2940" s="76" t="s">
        <v>12051</v>
      </c>
      <c r="C2940" s="82" t="s">
        <v>14633</v>
      </c>
      <c r="D2940" s="77" t="s">
        <v>9228</v>
      </c>
      <c r="E2940" s="78" t="s">
        <v>6403</v>
      </c>
      <c r="F2940" s="83">
        <v>238.02</v>
      </c>
    </row>
    <row r="2941" spans="2:6">
      <c r="B2941" s="76" t="s">
        <v>12052</v>
      </c>
      <c r="C2941" s="82" t="s">
        <v>14634</v>
      </c>
      <c r="D2941" s="77" t="s">
        <v>9229</v>
      </c>
      <c r="E2941" s="78" t="s">
        <v>6403</v>
      </c>
      <c r="F2941" s="83">
        <v>266.47000000000003</v>
      </c>
    </row>
    <row r="2942" spans="2:6">
      <c r="B2942" s="76" t="s">
        <v>12053</v>
      </c>
      <c r="C2942" s="82" t="s">
        <v>14635</v>
      </c>
      <c r="D2942" s="77" t="s">
        <v>9230</v>
      </c>
      <c r="E2942" s="78" t="s">
        <v>6403</v>
      </c>
      <c r="F2942" s="83">
        <v>282.64</v>
      </c>
    </row>
    <row r="2943" spans="2:6">
      <c r="B2943" s="76" t="s">
        <v>12054</v>
      </c>
      <c r="C2943" s="82" t="s">
        <v>14636</v>
      </c>
      <c r="D2943" s="77" t="s">
        <v>9231</v>
      </c>
      <c r="E2943" s="78" t="s">
        <v>6581</v>
      </c>
      <c r="F2943" s="83">
        <v>32.619999999999997</v>
      </c>
    </row>
    <row r="2944" spans="2:6">
      <c r="B2944" s="76" t="s">
        <v>12055</v>
      </c>
      <c r="C2944" s="82" t="s">
        <v>14637</v>
      </c>
      <c r="D2944" s="77" t="s">
        <v>9232</v>
      </c>
      <c r="E2944" s="78" t="s">
        <v>6403</v>
      </c>
      <c r="F2944" s="83">
        <v>134.96</v>
      </c>
    </row>
    <row r="2945" spans="2:6">
      <c r="B2945" s="76" t="s">
        <v>12056</v>
      </c>
      <c r="C2945" s="82" t="s">
        <v>14638</v>
      </c>
      <c r="D2945" s="77" t="s">
        <v>9233</v>
      </c>
      <c r="E2945" s="78" t="s">
        <v>6403</v>
      </c>
      <c r="F2945" s="83">
        <v>201.72</v>
      </c>
    </row>
    <row r="2946" spans="2:6">
      <c r="B2946" s="76" t="s">
        <v>12057</v>
      </c>
      <c r="C2946" s="82" t="s">
        <v>14639</v>
      </c>
      <c r="D2946" s="77" t="s">
        <v>9234</v>
      </c>
      <c r="E2946" s="78" t="s">
        <v>6403</v>
      </c>
      <c r="F2946" s="83">
        <v>240.57</v>
      </c>
    </row>
    <row r="2947" spans="2:6">
      <c r="B2947" s="76" t="s">
        <v>12058</v>
      </c>
      <c r="C2947" s="82" t="s">
        <v>14640</v>
      </c>
      <c r="D2947" s="77" t="s">
        <v>9235</v>
      </c>
      <c r="E2947" s="78" t="s">
        <v>6403</v>
      </c>
      <c r="F2947" s="83">
        <v>266.47000000000003</v>
      </c>
    </row>
    <row r="2948" spans="2:6">
      <c r="B2948" s="76" t="s">
        <v>12059</v>
      </c>
      <c r="C2948" s="82" t="s">
        <v>14641</v>
      </c>
      <c r="D2948" s="77" t="s">
        <v>9236</v>
      </c>
      <c r="E2948" s="78" t="s">
        <v>6403</v>
      </c>
      <c r="F2948" s="83">
        <v>282.64</v>
      </c>
    </row>
    <row r="2949" spans="2:6">
      <c r="B2949" s="76">
        <v>363</v>
      </c>
      <c r="C2949" s="82" t="s">
        <v>6709</v>
      </c>
      <c r="D2949" s="77" t="s">
        <v>9237</v>
      </c>
      <c r="E2949" s="78" t="s">
        <v>6723</v>
      </c>
      <c r="F2949" s="83"/>
    </row>
    <row r="2950" spans="2:6">
      <c r="B2950" s="76" t="s">
        <v>12060</v>
      </c>
      <c r="C2950" s="82" t="s">
        <v>14642</v>
      </c>
      <c r="D2950" s="77" t="s">
        <v>9238</v>
      </c>
      <c r="E2950" s="78" t="s">
        <v>7991</v>
      </c>
      <c r="F2950" s="83">
        <v>700</v>
      </c>
    </row>
    <row r="2951" spans="2:6">
      <c r="B2951" s="76" t="s">
        <v>12061</v>
      </c>
      <c r="C2951" s="82" t="s">
        <v>14643</v>
      </c>
      <c r="D2951" s="77" t="s">
        <v>9239</v>
      </c>
      <c r="E2951" s="78" t="s">
        <v>7991</v>
      </c>
      <c r="F2951" s="83">
        <v>1050</v>
      </c>
    </row>
    <row r="2952" spans="2:6">
      <c r="B2952" s="76" t="s">
        <v>12062</v>
      </c>
      <c r="C2952" s="82" t="s">
        <v>14644</v>
      </c>
      <c r="D2952" s="77" t="s">
        <v>9240</v>
      </c>
      <c r="E2952" s="78" t="s">
        <v>6581</v>
      </c>
      <c r="F2952" s="83">
        <v>75.62</v>
      </c>
    </row>
    <row r="2953" spans="2:6">
      <c r="B2953" s="76" t="s">
        <v>12063</v>
      </c>
      <c r="C2953" s="82" t="s">
        <v>14645</v>
      </c>
      <c r="D2953" s="77" t="s">
        <v>9241</v>
      </c>
      <c r="E2953" s="78" t="s">
        <v>6581</v>
      </c>
      <c r="F2953" s="83">
        <v>126.5</v>
      </c>
    </row>
    <row r="2954" spans="2:6">
      <c r="B2954" s="76">
        <v>364</v>
      </c>
      <c r="C2954" s="82" t="s">
        <v>6709</v>
      </c>
      <c r="D2954" s="77" t="s">
        <v>9242</v>
      </c>
      <c r="E2954" s="78" t="s">
        <v>6723</v>
      </c>
      <c r="F2954" s="83"/>
    </row>
    <row r="2955" spans="2:6">
      <c r="B2955" s="76" t="s">
        <v>12064</v>
      </c>
      <c r="C2955" s="82" t="s">
        <v>14646</v>
      </c>
      <c r="D2955" s="77" t="s">
        <v>9243</v>
      </c>
      <c r="E2955" s="78" t="s">
        <v>6714</v>
      </c>
      <c r="F2955" s="83">
        <v>17.75</v>
      </c>
    </row>
    <row r="2956" spans="2:6">
      <c r="B2956" s="76" t="s">
        <v>12065</v>
      </c>
      <c r="C2956" s="82" t="s">
        <v>14647</v>
      </c>
      <c r="D2956" s="77" t="s">
        <v>9244</v>
      </c>
      <c r="E2956" s="78" t="s">
        <v>6714</v>
      </c>
      <c r="F2956" s="83">
        <v>17.75</v>
      </c>
    </row>
    <row r="2957" spans="2:6">
      <c r="B2957" s="76" t="s">
        <v>12066</v>
      </c>
      <c r="C2957" s="82" t="s">
        <v>14648</v>
      </c>
      <c r="D2957" s="77" t="s">
        <v>9245</v>
      </c>
      <c r="E2957" s="78" t="s">
        <v>6714</v>
      </c>
      <c r="F2957" s="83">
        <v>11.14</v>
      </c>
    </row>
    <row r="2958" spans="2:6">
      <c r="B2958" s="76" t="s">
        <v>12067</v>
      </c>
      <c r="C2958" s="82" t="s">
        <v>14649</v>
      </c>
      <c r="D2958" s="77" t="s">
        <v>9246</v>
      </c>
      <c r="E2958" s="78" t="s">
        <v>6714</v>
      </c>
      <c r="F2958" s="83">
        <v>11.64</v>
      </c>
    </row>
    <row r="2959" spans="2:6">
      <c r="B2959" s="76" t="s">
        <v>12068</v>
      </c>
      <c r="C2959" s="82" t="s">
        <v>14650</v>
      </c>
      <c r="D2959" s="77" t="s">
        <v>9247</v>
      </c>
      <c r="E2959" s="78" t="s">
        <v>6714</v>
      </c>
      <c r="F2959" s="83">
        <v>20.56</v>
      </c>
    </row>
    <row r="2960" spans="2:6">
      <c r="B2960" s="76" t="s">
        <v>12069</v>
      </c>
      <c r="C2960" s="82" t="s">
        <v>14651</v>
      </c>
      <c r="D2960" s="77" t="s">
        <v>9248</v>
      </c>
      <c r="E2960" s="78" t="s">
        <v>6714</v>
      </c>
      <c r="F2960" s="83">
        <v>208.15</v>
      </c>
    </row>
    <row r="2961" spans="2:6">
      <c r="B2961" s="76" t="s">
        <v>12070</v>
      </c>
      <c r="C2961" s="82" t="s">
        <v>14652</v>
      </c>
      <c r="D2961" s="77" t="s">
        <v>9249</v>
      </c>
      <c r="E2961" s="78" t="s">
        <v>6714</v>
      </c>
      <c r="F2961" s="83">
        <v>119.35</v>
      </c>
    </row>
    <row r="2962" spans="2:6" ht="27">
      <c r="B2962" s="76" t="s">
        <v>12071</v>
      </c>
      <c r="C2962" s="82" t="s">
        <v>14653</v>
      </c>
      <c r="D2962" s="77" t="s">
        <v>9250</v>
      </c>
      <c r="E2962" s="78" t="s">
        <v>6714</v>
      </c>
      <c r="F2962" s="83">
        <v>726.25</v>
      </c>
    </row>
    <row r="2963" spans="2:6">
      <c r="B2963" s="76" t="s">
        <v>12072</v>
      </c>
      <c r="C2963" s="82" t="s">
        <v>14654</v>
      </c>
      <c r="D2963" s="77" t="s">
        <v>9251</v>
      </c>
      <c r="E2963" s="78" t="s">
        <v>6714</v>
      </c>
      <c r="F2963" s="83">
        <v>15.37</v>
      </c>
    </row>
    <row r="2964" spans="2:6">
      <c r="B2964" s="76" t="s">
        <v>12073</v>
      </c>
      <c r="C2964" s="82" t="s">
        <v>14655</v>
      </c>
      <c r="D2964" s="77" t="s">
        <v>9252</v>
      </c>
      <c r="E2964" s="78" t="s">
        <v>6714</v>
      </c>
      <c r="F2964" s="83">
        <v>23.41</v>
      </c>
    </row>
    <row r="2965" spans="2:6">
      <c r="B2965" s="76" t="s">
        <v>12074</v>
      </c>
      <c r="C2965" s="82" t="s">
        <v>14656</v>
      </c>
      <c r="D2965" s="77" t="s">
        <v>9253</v>
      </c>
      <c r="E2965" s="78" t="s">
        <v>6714</v>
      </c>
      <c r="F2965" s="83">
        <v>71.16</v>
      </c>
    </row>
    <row r="2966" spans="2:6">
      <c r="B2966" s="76" t="s">
        <v>12075</v>
      </c>
      <c r="C2966" s="82" t="s">
        <v>14657</v>
      </c>
      <c r="D2966" s="77" t="s">
        <v>9254</v>
      </c>
      <c r="E2966" s="78" t="s">
        <v>6581</v>
      </c>
      <c r="F2966" s="83">
        <v>13.98</v>
      </c>
    </row>
    <row r="2967" spans="2:6" ht="27">
      <c r="B2967" s="76" t="s">
        <v>12076</v>
      </c>
      <c r="C2967" s="82" t="s">
        <v>14658</v>
      </c>
      <c r="D2967" s="77" t="s">
        <v>9255</v>
      </c>
      <c r="E2967" s="78" t="s">
        <v>6581</v>
      </c>
      <c r="F2967" s="83">
        <v>9.43</v>
      </c>
    </row>
    <row r="2968" spans="2:6" ht="27">
      <c r="B2968" s="76" t="s">
        <v>12077</v>
      </c>
      <c r="C2968" s="82" t="s">
        <v>14659</v>
      </c>
      <c r="D2968" s="77" t="s">
        <v>9256</v>
      </c>
      <c r="E2968" s="78" t="s">
        <v>6581</v>
      </c>
      <c r="F2968" s="83">
        <v>12.99</v>
      </c>
    </row>
    <row r="2969" spans="2:6" ht="27">
      <c r="B2969" s="76" t="s">
        <v>12078</v>
      </c>
      <c r="C2969" s="82" t="s">
        <v>14660</v>
      </c>
      <c r="D2969" s="77" t="s">
        <v>9257</v>
      </c>
      <c r="E2969" s="78" t="s">
        <v>6581</v>
      </c>
      <c r="F2969" s="83">
        <v>16.670000000000002</v>
      </c>
    </row>
    <row r="2970" spans="2:6" ht="27">
      <c r="B2970" s="76" t="s">
        <v>12079</v>
      </c>
      <c r="C2970" s="82" t="s">
        <v>14661</v>
      </c>
      <c r="D2970" s="77" t="s">
        <v>9258</v>
      </c>
      <c r="E2970" s="78" t="s">
        <v>6581</v>
      </c>
      <c r="F2970" s="83">
        <v>22.85</v>
      </c>
    </row>
    <row r="2971" spans="2:6" ht="27">
      <c r="B2971" s="76" t="s">
        <v>12080</v>
      </c>
      <c r="C2971" s="82" t="s">
        <v>14662</v>
      </c>
      <c r="D2971" s="77" t="s">
        <v>9259</v>
      </c>
      <c r="E2971" s="78" t="s">
        <v>6581</v>
      </c>
      <c r="F2971" s="83">
        <v>29.35</v>
      </c>
    </row>
    <row r="2972" spans="2:6" ht="27">
      <c r="B2972" s="76" t="s">
        <v>12081</v>
      </c>
      <c r="C2972" s="82" t="s">
        <v>14663</v>
      </c>
      <c r="D2972" s="77" t="s">
        <v>9260</v>
      </c>
      <c r="E2972" s="78" t="s">
        <v>6581</v>
      </c>
      <c r="F2972" s="83">
        <v>8.0500000000000007</v>
      </c>
    </row>
    <row r="2973" spans="2:6" ht="27">
      <c r="B2973" s="76" t="s">
        <v>12082</v>
      </c>
      <c r="C2973" s="82" t="s">
        <v>14664</v>
      </c>
      <c r="D2973" s="77" t="s">
        <v>9261</v>
      </c>
      <c r="E2973" s="78" t="s">
        <v>6581</v>
      </c>
      <c r="F2973" s="83">
        <v>38.56</v>
      </c>
    </row>
    <row r="2974" spans="2:6" ht="27">
      <c r="B2974" s="76" t="s">
        <v>12083</v>
      </c>
      <c r="C2974" s="82" t="s">
        <v>14665</v>
      </c>
      <c r="D2974" s="77" t="s">
        <v>9262</v>
      </c>
      <c r="E2974" s="78" t="s">
        <v>6581</v>
      </c>
      <c r="F2974" s="83">
        <v>51.6</v>
      </c>
    </row>
    <row r="2975" spans="2:6" ht="27">
      <c r="B2975" s="76" t="s">
        <v>12084</v>
      </c>
      <c r="C2975" s="82" t="s">
        <v>14666</v>
      </c>
      <c r="D2975" s="77" t="s">
        <v>9263</v>
      </c>
      <c r="E2975" s="78" t="s">
        <v>6714</v>
      </c>
      <c r="F2975" s="83">
        <v>175.63</v>
      </c>
    </row>
    <row r="2976" spans="2:6">
      <c r="B2976" s="76" t="s">
        <v>12085</v>
      </c>
      <c r="C2976" s="82" t="s">
        <v>14667</v>
      </c>
      <c r="D2976" s="77" t="s">
        <v>9264</v>
      </c>
      <c r="E2976" s="78" t="s">
        <v>6714</v>
      </c>
      <c r="F2976" s="83">
        <v>162.08000000000001</v>
      </c>
    </row>
    <row r="2977" spans="2:6" ht="27">
      <c r="B2977" s="76" t="s">
        <v>12086</v>
      </c>
      <c r="C2977" s="82" t="s">
        <v>14668</v>
      </c>
      <c r="D2977" s="77" t="s">
        <v>9265</v>
      </c>
      <c r="E2977" s="78" t="s">
        <v>6714</v>
      </c>
      <c r="F2977" s="83">
        <v>243.62</v>
      </c>
    </row>
    <row r="2978" spans="2:6">
      <c r="B2978" s="76" t="s">
        <v>12087</v>
      </c>
      <c r="C2978" s="82" t="s">
        <v>14669</v>
      </c>
      <c r="D2978" s="77" t="s">
        <v>9266</v>
      </c>
      <c r="E2978" s="78" t="s">
        <v>6341</v>
      </c>
      <c r="F2978" s="83">
        <v>112.82</v>
      </c>
    </row>
    <row r="2979" spans="2:6">
      <c r="B2979" s="76" t="s">
        <v>12088</v>
      </c>
      <c r="C2979" s="82" t="s">
        <v>14670</v>
      </c>
      <c r="D2979" s="77" t="s">
        <v>9267</v>
      </c>
      <c r="E2979" s="78" t="s">
        <v>6714</v>
      </c>
      <c r="F2979" s="83">
        <v>20.86</v>
      </c>
    </row>
    <row r="2980" spans="2:6">
      <c r="B2980" s="76" t="s">
        <v>12089</v>
      </c>
      <c r="C2980" s="82" t="s">
        <v>14671</v>
      </c>
      <c r="D2980" s="77" t="s">
        <v>9268</v>
      </c>
      <c r="E2980" s="78" t="s">
        <v>6714</v>
      </c>
      <c r="F2980" s="83">
        <v>91.08</v>
      </c>
    </row>
    <row r="2981" spans="2:6">
      <c r="B2981" s="76" t="s">
        <v>12090</v>
      </c>
      <c r="C2981" s="82" t="s">
        <v>14672</v>
      </c>
      <c r="D2981" s="77" t="s">
        <v>9269</v>
      </c>
      <c r="E2981" s="78" t="s">
        <v>6714</v>
      </c>
      <c r="F2981" s="83">
        <v>201.38</v>
      </c>
    </row>
    <row r="2982" spans="2:6">
      <c r="B2982" s="76" t="s">
        <v>12091</v>
      </c>
      <c r="C2982" s="82" t="s">
        <v>14673</v>
      </c>
      <c r="D2982" s="77" t="s">
        <v>9270</v>
      </c>
      <c r="E2982" s="78" t="s">
        <v>6714</v>
      </c>
      <c r="F2982" s="83">
        <v>2.0299999999999998</v>
      </c>
    </row>
    <row r="2983" spans="2:6">
      <c r="B2983" s="76" t="s">
        <v>12092</v>
      </c>
      <c r="C2983" s="82" t="s">
        <v>14674</v>
      </c>
      <c r="D2983" s="77" t="s">
        <v>9271</v>
      </c>
      <c r="E2983" s="78" t="s">
        <v>6714</v>
      </c>
      <c r="F2983" s="83">
        <v>2.96</v>
      </c>
    </row>
    <row r="2984" spans="2:6">
      <c r="B2984" s="76" t="s">
        <v>12093</v>
      </c>
      <c r="C2984" s="82" t="s">
        <v>14675</v>
      </c>
      <c r="D2984" s="77" t="s">
        <v>9272</v>
      </c>
      <c r="E2984" s="78" t="s">
        <v>6714</v>
      </c>
      <c r="F2984" s="83">
        <v>18.559999999999999</v>
      </c>
    </row>
    <row r="2985" spans="2:6">
      <c r="B2985" s="76" t="s">
        <v>12094</v>
      </c>
      <c r="C2985" s="82" t="s">
        <v>14676</v>
      </c>
      <c r="D2985" s="77" t="s">
        <v>9273</v>
      </c>
      <c r="E2985" s="78" t="s">
        <v>6714</v>
      </c>
      <c r="F2985" s="83">
        <v>17.23</v>
      </c>
    </row>
    <row r="2986" spans="2:6">
      <c r="B2986" s="76" t="s">
        <v>12095</v>
      </c>
      <c r="C2986" s="82" t="s">
        <v>14677</v>
      </c>
      <c r="D2986" s="77" t="s">
        <v>9274</v>
      </c>
      <c r="E2986" s="78" t="s">
        <v>6714</v>
      </c>
      <c r="F2986" s="83">
        <v>14.72</v>
      </c>
    </row>
    <row r="2987" spans="2:6">
      <c r="B2987" s="76" t="s">
        <v>12096</v>
      </c>
      <c r="C2987" s="82" t="s">
        <v>14678</v>
      </c>
      <c r="D2987" s="77" t="s">
        <v>9275</v>
      </c>
      <c r="E2987" s="78" t="s">
        <v>6714</v>
      </c>
      <c r="F2987" s="83">
        <v>23.99</v>
      </c>
    </row>
    <row r="2988" spans="2:6">
      <c r="B2988" s="76" t="s">
        <v>12097</v>
      </c>
      <c r="C2988" s="82" t="s">
        <v>14679</v>
      </c>
      <c r="D2988" s="77" t="s">
        <v>9276</v>
      </c>
      <c r="E2988" s="78" t="s">
        <v>6714</v>
      </c>
      <c r="F2988" s="83">
        <v>14.65</v>
      </c>
    </row>
    <row r="2989" spans="2:6">
      <c r="B2989" s="76" t="s">
        <v>12098</v>
      </c>
      <c r="C2989" s="82" t="s">
        <v>14680</v>
      </c>
      <c r="D2989" s="77" t="s">
        <v>9277</v>
      </c>
      <c r="E2989" s="78" t="s">
        <v>6714</v>
      </c>
      <c r="F2989" s="83">
        <v>5.97</v>
      </c>
    </row>
    <row r="2990" spans="2:6">
      <c r="B2990" s="76" t="s">
        <v>12099</v>
      </c>
      <c r="C2990" s="82" t="s">
        <v>14681</v>
      </c>
      <c r="D2990" s="77" t="s">
        <v>9278</v>
      </c>
      <c r="E2990" s="78" t="s">
        <v>6714</v>
      </c>
      <c r="F2990" s="83">
        <v>7.11</v>
      </c>
    </row>
    <row r="2991" spans="2:6">
      <c r="B2991" s="76" t="s">
        <v>12100</v>
      </c>
      <c r="C2991" s="82" t="s">
        <v>14682</v>
      </c>
      <c r="D2991" s="77" t="s">
        <v>9279</v>
      </c>
      <c r="E2991" s="78" t="s">
        <v>6581</v>
      </c>
      <c r="F2991" s="83">
        <v>27.43</v>
      </c>
    </row>
    <row r="2992" spans="2:6">
      <c r="B2992" s="76" t="s">
        <v>12101</v>
      </c>
      <c r="C2992" s="82" t="s">
        <v>14683</v>
      </c>
      <c r="D2992" s="77" t="s">
        <v>9280</v>
      </c>
      <c r="E2992" s="78" t="s">
        <v>6714</v>
      </c>
      <c r="F2992" s="83">
        <v>36.5</v>
      </c>
    </row>
    <row r="2993" spans="2:6">
      <c r="B2993" s="76" t="s">
        <v>12102</v>
      </c>
      <c r="C2993" s="82" t="s">
        <v>14684</v>
      </c>
      <c r="D2993" s="77" t="s">
        <v>9281</v>
      </c>
      <c r="E2993" s="78" t="s">
        <v>6714</v>
      </c>
      <c r="F2993" s="83">
        <v>37.229999999999997</v>
      </c>
    </row>
    <row r="2994" spans="2:6">
      <c r="B2994" s="76" t="s">
        <v>12103</v>
      </c>
      <c r="C2994" s="76" t="s">
        <v>14685</v>
      </c>
      <c r="D2994" s="77" t="s">
        <v>9282</v>
      </c>
      <c r="E2994" s="78" t="s">
        <v>6714</v>
      </c>
      <c r="F2994" s="83">
        <v>21.59</v>
      </c>
    </row>
    <row r="2995" spans="2:6">
      <c r="B2995" s="76" t="s">
        <v>12104</v>
      </c>
      <c r="C2995" s="82" t="s">
        <v>14686</v>
      </c>
      <c r="D2995" s="77" t="s">
        <v>9283</v>
      </c>
      <c r="E2995" s="78" t="s">
        <v>6714</v>
      </c>
      <c r="F2995" s="83">
        <v>47.2</v>
      </c>
    </row>
    <row r="2996" spans="2:6">
      <c r="B2996" s="76" t="s">
        <v>12105</v>
      </c>
      <c r="C2996" s="82" t="s">
        <v>14687</v>
      </c>
      <c r="D2996" s="77" t="s">
        <v>9284</v>
      </c>
      <c r="E2996" s="78" t="s">
        <v>6714</v>
      </c>
      <c r="F2996" s="83">
        <v>5.83</v>
      </c>
    </row>
    <row r="2997" spans="2:6">
      <c r="B2997" s="76" t="s">
        <v>12106</v>
      </c>
      <c r="C2997" s="76" t="s">
        <v>14688</v>
      </c>
      <c r="D2997" s="77" t="s">
        <v>9285</v>
      </c>
      <c r="E2997" s="78" t="s">
        <v>6714</v>
      </c>
      <c r="F2997" s="83">
        <v>3.95</v>
      </c>
    </row>
    <row r="2998" spans="2:6">
      <c r="B2998" s="76" t="s">
        <v>12107</v>
      </c>
      <c r="C2998" s="76" t="s">
        <v>14689</v>
      </c>
      <c r="D2998" s="77" t="s">
        <v>9286</v>
      </c>
      <c r="E2998" s="78" t="s">
        <v>6714</v>
      </c>
      <c r="F2998" s="83">
        <v>19.84</v>
      </c>
    </row>
    <row r="2999" spans="2:6">
      <c r="B2999" s="76" t="s">
        <v>12108</v>
      </c>
      <c r="C2999" s="76" t="s">
        <v>14690</v>
      </c>
      <c r="D2999" s="77" t="s">
        <v>9287</v>
      </c>
      <c r="E2999" s="78" t="s">
        <v>26</v>
      </c>
      <c r="F2999" s="83">
        <v>7.9</v>
      </c>
    </row>
    <row r="3000" spans="2:6">
      <c r="B3000" s="76" t="s">
        <v>12109</v>
      </c>
      <c r="C3000" s="76" t="s">
        <v>14691</v>
      </c>
      <c r="D3000" s="77" t="s">
        <v>9288</v>
      </c>
      <c r="E3000" s="78" t="s">
        <v>6714</v>
      </c>
      <c r="F3000" s="83">
        <v>58.35</v>
      </c>
    </row>
    <row r="3001" spans="2:6" ht="27">
      <c r="B3001" s="76" t="s">
        <v>12110</v>
      </c>
      <c r="C3001" s="76" t="s">
        <v>14692</v>
      </c>
      <c r="D3001" s="77" t="s">
        <v>9289</v>
      </c>
      <c r="E3001" s="78" t="s">
        <v>6581</v>
      </c>
      <c r="F3001" s="83">
        <v>77.56</v>
      </c>
    </row>
    <row r="3002" spans="2:6" ht="27">
      <c r="B3002" s="76" t="s">
        <v>12111</v>
      </c>
      <c r="C3002" s="76" t="s">
        <v>14693</v>
      </c>
      <c r="D3002" s="77" t="s">
        <v>9290</v>
      </c>
      <c r="E3002" s="78" t="s">
        <v>6581</v>
      </c>
      <c r="F3002" s="83">
        <v>46.64</v>
      </c>
    </row>
    <row r="3003" spans="2:6">
      <c r="B3003" s="76" t="s">
        <v>12112</v>
      </c>
      <c r="C3003" s="76" t="s">
        <v>14694</v>
      </c>
      <c r="D3003" s="77" t="s">
        <v>9291</v>
      </c>
      <c r="E3003" s="78" t="s">
        <v>6714</v>
      </c>
      <c r="F3003" s="83">
        <v>147.54</v>
      </c>
    </row>
    <row r="3004" spans="2:6">
      <c r="B3004" s="76" t="s">
        <v>12113</v>
      </c>
      <c r="C3004" s="76" t="s">
        <v>14695</v>
      </c>
      <c r="D3004" s="77" t="s">
        <v>9292</v>
      </c>
      <c r="E3004" s="78" t="s">
        <v>6714</v>
      </c>
      <c r="F3004" s="83">
        <v>3.85</v>
      </c>
    </row>
    <row r="3005" spans="2:6">
      <c r="B3005" s="76" t="s">
        <v>12114</v>
      </c>
      <c r="C3005" s="76" t="s">
        <v>14696</v>
      </c>
      <c r="D3005" s="77" t="s">
        <v>9293</v>
      </c>
      <c r="E3005" s="78" t="s">
        <v>6714</v>
      </c>
      <c r="F3005" s="83">
        <v>3.84</v>
      </c>
    </row>
    <row r="3006" spans="2:6">
      <c r="B3006" s="76" t="s">
        <v>12115</v>
      </c>
      <c r="C3006" s="76" t="s">
        <v>14697</v>
      </c>
      <c r="D3006" s="77" t="s">
        <v>9294</v>
      </c>
      <c r="E3006" s="78" t="s">
        <v>6714</v>
      </c>
      <c r="F3006" s="83">
        <v>4.21</v>
      </c>
    </row>
    <row r="3007" spans="2:6">
      <c r="B3007" s="76" t="s">
        <v>12116</v>
      </c>
      <c r="C3007" s="82" t="s">
        <v>14698</v>
      </c>
      <c r="D3007" s="77" t="s">
        <v>9295</v>
      </c>
      <c r="E3007" s="78" t="s">
        <v>6714</v>
      </c>
      <c r="F3007" s="83">
        <v>18.97</v>
      </c>
    </row>
    <row r="3008" spans="2:6">
      <c r="B3008" s="76" t="s">
        <v>12117</v>
      </c>
      <c r="C3008" s="82" t="s">
        <v>14699</v>
      </c>
      <c r="D3008" s="77" t="s">
        <v>9296</v>
      </c>
      <c r="E3008" s="78" t="s">
        <v>6714</v>
      </c>
      <c r="F3008" s="83">
        <v>86.79</v>
      </c>
    </row>
    <row r="3009" spans="2:6" ht="27">
      <c r="B3009" s="76" t="s">
        <v>12118</v>
      </c>
      <c r="C3009" s="76" t="s">
        <v>14700</v>
      </c>
      <c r="D3009" s="77" t="s">
        <v>9297</v>
      </c>
      <c r="E3009" s="78" t="s">
        <v>6714</v>
      </c>
      <c r="F3009" s="83">
        <v>547.98</v>
      </c>
    </row>
    <row r="3010" spans="2:6">
      <c r="B3010" s="76" t="s">
        <v>12119</v>
      </c>
      <c r="C3010" s="76" t="s">
        <v>14701</v>
      </c>
      <c r="D3010" s="77" t="s">
        <v>9298</v>
      </c>
      <c r="E3010" s="78" t="s">
        <v>6714</v>
      </c>
      <c r="F3010" s="83">
        <v>0.34</v>
      </c>
    </row>
    <row r="3011" spans="2:6">
      <c r="B3011" s="76" t="s">
        <v>12120</v>
      </c>
      <c r="C3011" s="76" t="s">
        <v>14702</v>
      </c>
      <c r="D3011" s="77" t="s">
        <v>9299</v>
      </c>
      <c r="E3011" s="78" t="s">
        <v>6714</v>
      </c>
      <c r="F3011" s="83">
        <v>88.27</v>
      </c>
    </row>
    <row r="3012" spans="2:6">
      <c r="B3012" s="76" t="s">
        <v>12121</v>
      </c>
      <c r="C3012" s="82" t="s">
        <v>14703</v>
      </c>
      <c r="D3012" s="77" t="s">
        <v>9300</v>
      </c>
      <c r="E3012" s="78" t="s">
        <v>6714</v>
      </c>
      <c r="F3012" s="83">
        <v>0.36</v>
      </c>
    </row>
    <row r="3013" spans="2:6">
      <c r="B3013" s="76" t="s">
        <v>12122</v>
      </c>
      <c r="C3013" s="82" t="s">
        <v>14704</v>
      </c>
      <c r="D3013" s="77" t="s">
        <v>9301</v>
      </c>
      <c r="E3013" s="78" t="s">
        <v>6714</v>
      </c>
      <c r="F3013" s="83">
        <v>0.79</v>
      </c>
    </row>
    <row r="3014" spans="2:6">
      <c r="B3014" s="76" t="s">
        <v>12123</v>
      </c>
      <c r="C3014" s="82" t="s">
        <v>14705</v>
      </c>
      <c r="D3014" s="77" t="s">
        <v>9302</v>
      </c>
      <c r="E3014" s="78" t="s">
        <v>6714</v>
      </c>
      <c r="F3014" s="83">
        <v>0.83</v>
      </c>
    </row>
    <row r="3015" spans="2:6" ht="27">
      <c r="B3015" s="76" t="s">
        <v>12124</v>
      </c>
      <c r="C3015" s="76" t="s">
        <v>14706</v>
      </c>
      <c r="D3015" s="77" t="s">
        <v>9303</v>
      </c>
      <c r="E3015" s="78" t="s">
        <v>6714</v>
      </c>
      <c r="F3015" s="83">
        <v>79.58</v>
      </c>
    </row>
    <row r="3016" spans="2:6">
      <c r="B3016" s="76" t="s">
        <v>12125</v>
      </c>
      <c r="C3016" s="76" t="s">
        <v>14707</v>
      </c>
      <c r="D3016" s="77" t="s">
        <v>9304</v>
      </c>
      <c r="E3016" s="78" t="s">
        <v>6714</v>
      </c>
      <c r="F3016" s="83">
        <v>22.47</v>
      </c>
    </row>
    <row r="3017" spans="2:6">
      <c r="B3017" s="76" t="s">
        <v>12126</v>
      </c>
      <c r="C3017" s="82" t="s">
        <v>14708</v>
      </c>
      <c r="D3017" s="77" t="s">
        <v>9305</v>
      </c>
      <c r="E3017" s="78" t="s">
        <v>6714</v>
      </c>
      <c r="F3017" s="83">
        <v>22.47</v>
      </c>
    </row>
    <row r="3018" spans="2:6">
      <c r="B3018" s="76" t="s">
        <v>12127</v>
      </c>
      <c r="C3018" s="76" t="s">
        <v>14709</v>
      </c>
      <c r="D3018" s="77" t="s">
        <v>9306</v>
      </c>
      <c r="E3018" s="78" t="s">
        <v>6714</v>
      </c>
      <c r="F3018" s="83">
        <v>21.18</v>
      </c>
    </row>
    <row r="3019" spans="2:6">
      <c r="B3019" s="76" t="s">
        <v>12128</v>
      </c>
      <c r="C3019" s="76" t="s">
        <v>14710</v>
      </c>
      <c r="D3019" s="77" t="s">
        <v>9307</v>
      </c>
      <c r="E3019" s="78" t="s">
        <v>6714</v>
      </c>
      <c r="F3019" s="83">
        <v>70.28</v>
      </c>
    </row>
    <row r="3020" spans="2:6">
      <c r="B3020" s="76" t="s">
        <v>12129</v>
      </c>
      <c r="C3020" s="82" t="s">
        <v>14711</v>
      </c>
      <c r="D3020" s="77" t="s">
        <v>9308</v>
      </c>
      <c r="E3020" s="78" t="s">
        <v>6714</v>
      </c>
      <c r="F3020" s="83">
        <v>21.06</v>
      </c>
    </row>
    <row r="3021" spans="2:6">
      <c r="B3021" s="76" t="s">
        <v>12130</v>
      </c>
      <c r="C3021" s="76" t="s">
        <v>14712</v>
      </c>
      <c r="D3021" s="77" t="s">
        <v>9309</v>
      </c>
      <c r="E3021" s="78" t="s">
        <v>6714</v>
      </c>
      <c r="F3021" s="83">
        <v>21.72</v>
      </c>
    </row>
    <row r="3022" spans="2:6">
      <c r="B3022" s="76" t="s">
        <v>12131</v>
      </c>
      <c r="C3022" s="82" t="s">
        <v>14713</v>
      </c>
      <c r="D3022" s="77" t="s">
        <v>9310</v>
      </c>
      <c r="E3022" s="78" t="s">
        <v>6714</v>
      </c>
      <c r="F3022" s="83">
        <v>161.97999999999999</v>
      </c>
    </row>
    <row r="3023" spans="2:6">
      <c r="B3023" s="76" t="s">
        <v>12132</v>
      </c>
      <c r="C3023" s="82" t="s">
        <v>14714</v>
      </c>
      <c r="D3023" s="77" t="s">
        <v>9311</v>
      </c>
      <c r="E3023" s="78" t="s">
        <v>6714</v>
      </c>
      <c r="F3023" s="83">
        <v>161.97999999999999</v>
      </c>
    </row>
    <row r="3024" spans="2:6">
      <c r="B3024" s="76" t="s">
        <v>12133</v>
      </c>
      <c r="C3024" s="82" t="s">
        <v>14715</v>
      </c>
      <c r="D3024" s="77" t="s">
        <v>9312</v>
      </c>
      <c r="E3024" s="78" t="s">
        <v>6714</v>
      </c>
      <c r="F3024" s="83">
        <v>136.06</v>
      </c>
    </row>
    <row r="3025" spans="2:6">
      <c r="B3025" s="76" t="s">
        <v>12134</v>
      </c>
      <c r="C3025" s="82" t="s">
        <v>14716</v>
      </c>
      <c r="D3025" s="77" t="s">
        <v>9313</v>
      </c>
      <c r="E3025" s="78" t="s">
        <v>6581</v>
      </c>
      <c r="F3025" s="83">
        <v>33.659999999999997</v>
      </c>
    </row>
    <row r="3026" spans="2:6">
      <c r="B3026" s="76" t="s">
        <v>12135</v>
      </c>
      <c r="C3026" s="82" t="s">
        <v>14717</v>
      </c>
      <c r="D3026" s="77" t="s">
        <v>9314</v>
      </c>
      <c r="E3026" s="78" t="s">
        <v>6714</v>
      </c>
      <c r="F3026" s="83">
        <v>10.54</v>
      </c>
    </row>
    <row r="3027" spans="2:6">
      <c r="B3027" s="76" t="s">
        <v>12136</v>
      </c>
      <c r="C3027" s="82" t="s">
        <v>14718</v>
      </c>
      <c r="D3027" s="77" t="s">
        <v>9315</v>
      </c>
      <c r="E3027" s="78" t="s">
        <v>6714</v>
      </c>
      <c r="F3027" s="83">
        <v>3.64</v>
      </c>
    </row>
    <row r="3028" spans="2:6">
      <c r="B3028" s="76" t="s">
        <v>12137</v>
      </c>
      <c r="C3028" s="76" t="s">
        <v>14719</v>
      </c>
      <c r="D3028" s="77" t="s">
        <v>9316</v>
      </c>
      <c r="E3028" s="78" t="s">
        <v>6714</v>
      </c>
      <c r="F3028" s="83">
        <v>10.88</v>
      </c>
    </row>
    <row r="3029" spans="2:6">
      <c r="B3029" s="76" t="s">
        <v>12138</v>
      </c>
      <c r="C3029" s="82" t="s">
        <v>14720</v>
      </c>
      <c r="D3029" s="77" t="s">
        <v>9317</v>
      </c>
      <c r="E3029" s="78" t="s">
        <v>6714</v>
      </c>
      <c r="F3029" s="83">
        <v>10.97</v>
      </c>
    </row>
    <row r="3030" spans="2:6">
      <c r="B3030" s="76" t="s">
        <v>12139</v>
      </c>
      <c r="C3030" s="82" t="s">
        <v>14721</v>
      </c>
      <c r="D3030" s="77" t="s">
        <v>9318</v>
      </c>
      <c r="E3030" s="78" t="s">
        <v>6714</v>
      </c>
      <c r="F3030" s="83">
        <v>11.84</v>
      </c>
    </row>
    <row r="3031" spans="2:6">
      <c r="B3031" s="76" t="s">
        <v>12140</v>
      </c>
      <c r="C3031" s="82" t="s">
        <v>14722</v>
      </c>
      <c r="D3031" s="77" t="s">
        <v>9319</v>
      </c>
      <c r="E3031" s="78" t="s">
        <v>6714</v>
      </c>
      <c r="F3031" s="83">
        <v>11.13</v>
      </c>
    </row>
    <row r="3032" spans="2:6">
      <c r="B3032" s="76" t="s">
        <v>12141</v>
      </c>
      <c r="C3032" s="82" t="s">
        <v>14723</v>
      </c>
      <c r="D3032" s="77" t="s">
        <v>9320</v>
      </c>
      <c r="E3032" s="78" t="s">
        <v>6714</v>
      </c>
      <c r="F3032" s="83">
        <v>11.48</v>
      </c>
    </row>
    <row r="3033" spans="2:6">
      <c r="B3033" s="76" t="s">
        <v>12142</v>
      </c>
      <c r="C3033" s="82" t="s">
        <v>14724</v>
      </c>
      <c r="D3033" s="77" t="s">
        <v>9321</v>
      </c>
      <c r="E3033" s="78" t="s">
        <v>6714</v>
      </c>
      <c r="F3033" s="83">
        <v>12.13</v>
      </c>
    </row>
    <row r="3034" spans="2:6">
      <c r="B3034" s="76" t="s">
        <v>12143</v>
      </c>
      <c r="C3034" s="82" t="s">
        <v>14725</v>
      </c>
      <c r="D3034" s="77" t="s">
        <v>9322</v>
      </c>
      <c r="E3034" s="78" t="s">
        <v>6714</v>
      </c>
      <c r="F3034" s="83">
        <v>13.4</v>
      </c>
    </row>
    <row r="3035" spans="2:6">
      <c r="B3035" s="76" t="s">
        <v>12144</v>
      </c>
      <c r="C3035" s="82" t="s">
        <v>14726</v>
      </c>
      <c r="D3035" s="77" t="s">
        <v>9323</v>
      </c>
      <c r="E3035" s="78" t="s">
        <v>6714</v>
      </c>
      <c r="F3035" s="83">
        <v>9.11</v>
      </c>
    </row>
    <row r="3036" spans="2:6">
      <c r="B3036" s="76" t="s">
        <v>12145</v>
      </c>
      <c r="C3036" s="82" t="s">
        <v>14727</v>
      </c>
      <c r="D3036" s="77" t="s">
        <v>9324</v>
      </c>
      <c r="E3036" s="78" t="s">
        <v>6341</v>
      </c>
      <c r="F3036" s="83">
        <v>15.24</v>
      </c>
    </row>
    <row r="3037" spans="2:6">
      <c r="B3037" s="76" t="s">
        <v>12146</v>
      </c>
      <c r="C3037" s="82" t="s">
        <v>14728</v>
      </c>
      <c r="D3037" s="77" t="s">
        <v>9325</v>
      </c>
      <c r="E3037" s="78" t="s">
        <v>6341</v>
      </c>
      <c r="F3037" s="83">
        <v>16.53</v>
      </c>
    </row>
    <row r="3038" spans="2:6">
      <c r="B3038" s="71" t="s">
        <v>12147</v>
      </c>
      <c r="C3038" s="82" t="s">
        <v>14729</v>
      </c>
      <c r="D3038" s="77" t="s">
        <v>9326</v>
      </c>
      <c r="E3038" s="78" t="s">
        <v>6714</v>
      </c>
      <c r="F3038" s="83">
        <v>83.36</v>
      </c>
    </row>
    <row r="3039" spans="2:6">
      <c r="B3039" s="76">
        <v>365</v>
      </c>
      <c r="C3039" s="82" t="s">
        <v>6709</v>
      </c>
      <c r="D3039" s="77" t="s">
        <v>9327</v>
      </c>
      <c r="E3039" s="78" t="s">
        <v>6723</v>
      </c>
      <c r="F3039" s="83"/>
    </row>
    <row r="3040" spans="2:6">
      <c r="B3040" s="76" t="s">
        <v>12148</v>
      </c>
      <c r="C3040" s="82" t="s">
        <v>14730</v>
      </c>
      <c r="D3040" s="77" t="s">
        <v>9328</v>
      </c>
      <c r="E3040" s="78" t="s">
        <v>6403</v>
      </c>
      <c r="F3040" s="83">
        <v>7.97</v>
      </c>
    </row>
    <row r="3041" spans="2:6">
      <c r="B3041" s="76" t="s">
        <v>12149</v>
      </c>
      <c r="C3041" s="82" t="s">
        <v>14731</v>
      </c>
      <c r="D3041" s="77" t="s">
        <v>9329</v>
      </c>
      <c r="E3041" s="78" t="s">
        <v>6403</v>
      </c>
      <c r="F3041" s="83">
        <v>15.24</v>
      </c>
    </row>
    <row r="3042" spans="2:6">
      <c r="B3042" s="76" t="s">
        <v>12150</v>
      </c>
      <c r="C3042" s="82" t="s">
        <v>14732</v>
      </c>
      <c r="D3042" s="77" t="s">
        <v>9330</v>
      </c>
      <c r="E3042" s="78" t="s">
        <v>26</v>
      </c>
      <c r="F3042" s="83">
        <v>28.32</v>
      </c>
    </row>
    <row r="3043" spans="2:6">
      <c r="B3043" s="76" t="s">
        <v>12151</v>
      </c>
      <c r="C3043" s="82" t="s">
        <v>14733</v>
      </c>
      <c r="D3043" s="77" t="s">
        <v>9331</v>
      </c>
      <c r="E3043" s="78" t="s">
        <v>26</v>
      </c>
      <c r="F3043" s="83">
        <v>1.1599999999999999</v>
      </c>
    </row>
    <row r="3044" spans="2:6">
      <c r="B3044" s="76" t="s">
        <v>12152</v>
      </c>
      <c r="C3044" s="82" t="s">
        <v>14734</v>
      </c>
      <c r="D3044" s="77" t="s">
        <v>9332</v>
      </c>
      <c r="E3044" s="78" t="s">
        <v>26</v>
      </c>
      <c r="F3044" s="83">
        <v>1.06</v>
      </c>
    </row>
    <row r="3045" spans="2:6">
      <c r="B3045" s="76" t="s">
        <v>12153</v>
      </c>
      <c r="C3045" s="82" t="s">
        <v>14735</v>
      </c>
      <c r="D3045" s="77" t="s">
        <v>9333</v>
      </c>
      <c r="E3045" s="78" t="s">
        <v>26</v>
      </c>
      <c r="F3045" s="83">
        <v>45.08</v>
      </c>
    </row>
    <row r="3046" spans="2:6">
      <c r="B3046" s="76" t="s">
        <v>12154</v>
      </c>
      <c r="C3046" s="82" t="s">
        <v>14736</v>
      </c>
      <c r="D3046" s="77" t="s">
        <v>9334</v>
      </c>
      <c r="E3046" s="78" t="s">
        <v>26</v>
      </c>
      <c r="F3046" s="83">
        <v>34.11</v>
      </c>
    </row>
    <row r="3047" spans="2:6" ht="27">
      <c r="B3047" s="76" t="s">
        <v>12155</v>
      </c>
      <c r="C3047" s="82" t="s">
        <v>14737</v>
      </c>
      <c r="D3047" s="77" t="s">
        <v>9335</v>
      </c>
      <c r="E3047" s="78" t="s">
        <v>26</v>
      </c>
      <c r="F3047" s="83">
        <v>2.38</v>
      </c>
    </row>
    <row r="3048" spans="2:6">
      <c r="B3048" s="76" t="s">
        <v>12156</v>
      </c>
      <c r="C3048" s="82" t="s">
        <v>14738</v>
      </c>
      <c r="D3048" s="77" t="s">
        <v>9336</v>
      </c>
      <c r="E3048" s="78" t="s">
        <v>26</v>
      </c>
      <c r="F3048" s="83">
        <v>3.3</v>
      </c>
    </row>
    <row r="3049" spans="2:6">
      <c r="B3049" s="76" t="s">
        <v>12157</v>
      </c>
      <c r="C3049" s="82" t="s">
        <v>14739</v>
      </c>
      <c r="D3049" s="77" t="s">
        <v>9337</v>
      </c>
      <c r="E3049" s="78" t="s">
        <v>26</v>
      </c>
      <c r="F3049" s="83">
        <v>4.4000000000000004</v>
      </c>
    </row>
    <row r="3050" spans="2:6">
      <c r="B3050" s="76" t="s">
        <v>12158</v>
      </c>
      <c r="C3050" s="82" t="s">
        <v>14740</v>
      </c>
      <c r="D3050" s="77" t="s">
        <v>9338</v>
      </c>
      <c r="E3050" s="78" t="s">
        <v>26</v>
      </c>
      <c r="F3050" s="83">
        <v>26.52</v>
      </c>
    </row>
    <row r="3051" spans="2:6">
      <c r="B3051" s="76" t="s">
        <v>12159</v>
      </c>
      <c r="C3051" s="82" t="s">
        <v>14741</v>
      </c>
      <c r="D3051" s="77" t="s">
        <v>9339</v>
      </c>
      <c r="E3051" s="78" t="s">
        <v>26</v>
      </c>
      <c r="F3051" s="83">
        <v>45.08</v>
      </c>
    </row>
    <row r="3052" spans="2:6">
      <c r="B3052" s="76" t="s">
        <v>12160</v>
      </c>
      <c r="C3052" s="82" t="s">
        <v>14742</v>
      </c>
      <c r="D3052" s="77" t="s">
        <v>9340</v>
      </c>
      <c r="E3052" s="78" t="s">
        <v>26</v>
      </c>
      <c r="F3052" s="83">
        <v>59.67</v>
      </c>
    </row>
    <row r="3053" spans="2:6">
      <c r="B3053" s="76" t="s">
        <v>12161</v>
      </c>
      <c r="C3053" s="82" t="s">
        <v>14743</v>
      </c>
      <c r="D3053" s="77" t="s">
        <v>9341</v>
      </c>
      <c r="E3053" s="78" t="s">
        <v>26</v>
      </c>
      <c r="F3053" s="83">
        <v>79.56</v>
      </c>
    </row>
    <row r="3054" spans="2:6" ht="27">
      <c r="B3054" s="76" t="s">
        <v>12162</v>
      </c>
      <c r="C3054" s="82" t="s">
        <v>14744</v>
      </c>
      <c r="D3054" s="77" t="s">
        <v>9342</v>
      </c>
      <c r="E3054" s="78" t="s">
        <v>26</v>
      </c>
      <c r="F3054" s="83">
        <v>2.56</v>
      </c>
    </row>
    <row r="3055" spans="2:6" ht="27">
      <c r="B3055" s="76" t="s">
        <v>12163</v>
      </c>
      <c r="C3055" s="82" t="s">
        <v>14745</v>
      </c>
      <c r="D3055" s="77" t="s">
        <v>9343</v>
      </c>
      <c r="E3055" s="78" t="s">
        <v>26</v>
      </c>
      <c r="F3055" s="83">
        <v>3.63</v>
      </c>
    </row>
    <row r="3056" spans="2:6">
      <c r="B3056" s="76" t="s">
        <v>12164</v>
      </c>
      <c r="C3056" s="82" t="s">
        <v>14746</v>
      </c>
      <c r="D3056" s="77" t="s">
        <v>9344</v>
      </c>
      <c r="E3056" s="78" t="s">
        <v>26</v>
      </c>
      <c r="F3056" s="83">
        <v>4.3899999999999997</v>
      </c>
    </row>
    <row r="3057" spans="2:6">
      <c r="B3057" s="76" t="s">
        <v>12165</v>
      </c>
      <c r="C3057" s="82" t="s">
        <v>14747</v>
      </c>
      <c r="D3057" s="77" t="s">
        <v>9345</v>
      </c>
      <c r="E3057" s="78" t="s">
        <v>26</v>
      </c>
      <c r="F3057" s="83">
        <v>5.27</v>
      </c>
    </row>
    <row r="3058" spans="2:6">
      <c r="B3058" s="76" t="s">
        <v>12166</v>
      </c>
      <c r="C3058" s="82" t="s">
        <v>14748</v>
      </c>
      <c r="D3058" s="77" t="s">
        <v>9346</v>
      </c>
      <c r="E3058" s="78" t="s">
        <v>26</v>
      </c>
      <c r="F3058" s="83">
        <v>6.58</v>
      </c>
    </row>
    <row r="3059" spans="2:6">
      <c r="B3059" s="76" t="s">
        <v>12167</v>
      </c>
      <c r="C3059" s="82" t="s">
        <v>14749</v>
      </c>
      <c r="D3059" s="77" t="s">
        <v>9347</v>
      </c>
      <c r="E3059" s="78" t="s">
        <v>26</v>
      </c>
      <c r="F3059" s="83">
        <v>3.55</v>
      </c>
    </row>
    <row r="3060" spans="2:6">
      <c r="B3060" s="76" t="s">
        <v>12168</v>
      </c>
      <c r="C3060" s="82" t="s">
        <v>14750</v>
      </c>
      <c r="D3060" s="77" t="s">
        <v>9348</v>
      </c>
      <c r="E3060" s="78" t="s">
        <v>26</v>
      </c>
      <c r="F3060" s="83">
        <v>6.32</v>
      </c>
    </row>
    <row r="3061" spans="2:6">
      <c r="B3061" s="76" t="s">
        <v>12169</v>
      </c>
      <c r="C3061" s="82" t="s">
        <v>14751</v>
      </c>
      <c r="D3061" s="77" t="s">
        <v>9349</v>
      </c>
      <c r="E3061" s="78" t="s">
        <v>26</v>
      </c>
      <c r="F3061" s="83">
        <v>4.2</v>
      </c>
    </row>
    <row r="3062" spans="2:6">
      <c r="B3062" s="76" t="s">
        <v>12170</v>
      </c>
      <c r="C3062" s="82" t="s">
        <v>14752</v>
      </c>
      <c r="D3062" s="77" t="s">
        <v>9350</v>
      </c>
      <c r="E3062" s="78" t="s">
        <v>26</v>
      </c>
      <c r="F3062" s="83">
        <v>5.27</v>
      </c>
    </row>
    <row r="3063" spans="2:6">
      <c r="B3063" s="76" t="s">
        <v>12171</v>
      </c>
      <c r="C3063" s="82" t="s">
        <v>14753</v>
      </c>
      <c r="D3063" s="77" t="s">
        <v>9351</v>
      </c>
      <c r="E3063" s="78" t="s">
        <v>26</v>
      </c>
      <c r="F3063" s="83">
        <v>6.58</v>
      </c>
    </row>
    <row r="3064" spans="2:6">
      <c r="B3064" s="76" t="s">
        <v>12172</v>
      </c>
      <c r="C3064" s="82" t="s">
        <v>14754</v>
      </c>
      <c r="D3064" s="77" t="s">
        <v>9352</v>
      </c>
      <c r="E3064" s="78" t="s">
        <v>6403</v>
      </c>
      <c r="F3064" s="83">
        <v>58.89</v>
      </c>
    </row>
    <row r="3065" spans="2:6" ht="27">
      <c r="B3065" s="76" t="s">
        <v>12173</v>
      </c>
      <c r="C3065" s="82" t="s">
        <v>14755</v>
      </c>
      <c r="D3065" s="77" t="s">
        <v>9353</v>
      </c>
      <c r="E3065" s="78" t="s">
        <v>6403</v>
      </c>
      <c r="F3065" s="83">
        <v>36.520000000000003</v>
      </c>
    </row>
    <row r="3066" spans="2:6">
      <c r="B3066" s="76" t="s">
        <v>12174</v>
      </c>
      <c r="C3066" s="82" t="s">
        <v>14756</v>
      </c>
      <c r="D3066" s="77" t="s">
        <v>9354</v>
      </c>
      <c r="E3066" s="78" t="s">
        <v>26</v>
      </c>
      <c r="F3066" s="83">
        <v>28.32</v>
      </c>
    </row>
    <row r="3067" spans="2:6">
      <c r="B3067" s="76" t="s">
        <v>12175</v>
      </c>
      <c r="C3067" s="82" t="s">
        <v>14757</v>
      </c>
      <c r="D3067" s="77" t="s">
        <v>9355</v>
      </c>
      <c r="E3067" s="78" t="s">
        <v>26</v>
      </c>
      <c r="F3067" s="83">
        <v>45.08</v>
      </c>
    </row>
    <row r="3068" spans="2:6">
      <c r="B3068" s="76" t="s">
        <v>12176</v>
      </c>
      <c r="C3068" s="82" t="s">
        <v>14758</v>
      </c>
      <c r="D3068" s="77" t="s">
        <v>9356</v>
      </c>
      <c r="E3068" s="78" t="s">
        <v>6403</v>
      </c>
      <c r="F3068" s="83">
        <v>2.33</v>
      </c>
    </row>
    <row r="3069" spans="2:6">
      <c r="B3069" s="76" t="s">
        <v>12177</v>
      </c>
      <c r="C3069" s="82" t="s">
        <v>14759</v>
      </c>
      <c r="D3069" s="77" t="s">
        <v>9357</v>
      </c>
      <c r="E3069" s="78" t="s">
        <v>6403</v>
      </c>
      <c r="F3069" s="83">
        <v>1.18</v>
      </c>
    </row>
    <row r="3070" spans="2:6">
      <c r="B3070" s="76" t="s">
        <v>12178</v>
      </c>
      <c r="C3070" s="82" t="s">
        <v>14760</v>
      </c>
      <c r="D3070" s="77" t="s">
        <v>9358</v>
      </c>
      <c r="E3070" s="78" t="s">
        <v>6403</v>
      </c>
      <c r="F3070" s="83">
        <v>6.4</v>
      </c>
    </row>
    <row r="3071" spans="2:6">
      <c r="B3071" s="76">
        <v>366</v>
      </c>
      <c r="C3071" s="82" t="s">
        <v>6709</v>
      </c>
      <c r="D3071" s="77" t="s">
        <v>9359</v>
      </c>
      <c r="E3071" s="78" t="s">
        <v>6723</v>
      </c>
      <c r="F3071" s="83"/>
    </row>
    <row r="3072" spans="2:6">
      <c r="B3072" s="76" t="s">
        <v>12179</v>
      </c>
      <c r="C3072" s="82" t="s">
        <v>14761</v>
      </c>
      <c r="D3072" s="77" t="s">
        <v>9360</v>
      </c>
      <c r="E3072" s="78" t="s">
        <v>26</v>
      </c>
      <c r="F3072" s="83">
        <v>26.52</v>
      </c>
    </row>
    <row r="3073" spans="2:6">
      <c r="B3073" s="76" t="s">
        <v>12180</v>
      </c>
      <c r="C3073" s="82" t="s">
        <v>14762</v>
      </c>
      <c r="D3073" s="77" t="s">
        <v>9361</v>
      </c>
      <c r="E3073" s="78" t="s">
        <v>26</v>
      </c>
      <c r="F3073" s="83">
        <v>1.36</v>
      </c>
    </row>
    <row r="3074" spans="2:6">
      <c r="B3074" s="76" t="s">
        <v>12181</v>
      </c>
      <c r="C3074" s="82" t="s">
        <v>14763</v>
      </c>
      <c r="D3074" s="77" t="s">
        <v>9362</v>
      </c>
      <c r="E3074" s="78" t="s">
        <v>26</v>
      </c>
      <c r="F3074" s="83">
        <v>26.52</v>
      </c>
    </row>
    <row r="3075" spans="2:6">
      <c r="B3075" s="76" t="s">
        <v>12182</v>
      </c>
      <c r="C3075" s="82" t="s">
        <v>14764</v>
      </c>
      <c r="D3075" s="77" t="s">
        <v>9363</v>
      </c>
      <c r="E3075" s="78" t="s">
        <v>26</v>
      </c>
      <c r="F3075" s="83">
        <v>39.78</v>
      </c>
    </row>
    <row r="3076" spans="2:6" ht="27">
      <c r="B3076" s="76" t="s">
        <v>12183</v>
      </c>
      <c r="C3076" s="82" t="s">
        <v>14765</v>
      </c>
      <c r="D3076" s="77" t="s">
        <v>9364</v>
      </c>
      <c r="E3076" s="78" t="s">
        <v>26</v>
      </c>
      <c r="F3076" s="83">
        <v>3.33</v>
      </c>
    </row>
    <row r="3077" spans="2:6" ht="27">
      <c r="B3077" s="76" t="s">
        <v>12184</v>
      </c>
      <c r="C3077" s="82" t="s">
        <v>14766</v>
      </c>
      <c r="D3077" s="77" t="s">
        <v>9365</v>
      </c>
      <c r="E3077" s="78" t="s">
        <v>9366</v>
      </c>
      <c r="F3077" s="83">
        <v>3.2</v>
      </c>
    </row>
    <row r="3078" spans="2:6" ht="27">
      <c r="B3078" s="76" t="s">
        <v>12185</v>
      </c>
      <c r="C3078" s="82" t="s">
        <v>14767</v>
      </c>
      <c r="D3078" s="77" t="s">
        <v>9367</v>
      </c>
      <c r="E3078" s="78" t="s">
        <v>26</v>
      </c>
      <c r="F3078" s="83">
        <v>11.35</v>
      </c>
    </row>
    <row r="3079" spans="2:6" ht="27">
      <c r="B3079" s="76" t="s">
        <v>12186</v>
      </c>
      <c r="C3079" s="82" t="s">
        <v>14768</v>
      </c>
      <c r="D3079" s="77" t="s">
        <v>9368</v>
      </c>
      <c r="E3079" s="78" t="s">
        <v>9366</v>
      </c>
      <c r="F3079" s="83">
        <v>3.33</v>
      </c>
    </row>
    <row r="3080" spans="2:6">
      <c r="B3080" s="76" t="s">
        <v>12187</v>
      </c>
      <c r="C3080" s="82" t="s">
        <v>14769</v>
      </c>
      <c r="D3080" s="77" t="s">
        <v>9369</v>
      </c>
      <c r="E3080" s="78" t="s">
        <v>26</v>
      </c>
      <c r="F3080" s="83">
        <v>20</v>
      </c>
    </row>
    <row r="3081" spans="2:6">
      <c r="B3081" s="76" t="s">
        <v>12188</v>
      </c>
      <c r="C3081" s="82" t="s">
        <v>14770</v>
      </c>
      <c r="D3081" s="77" t="s">
        <v>9370</v>
      </c>
      <c r="E3081" s="78" t="s">
        <v>26</v>
      </c>
      <c r="F3081" s="83">
        <v>44</v>
      </c>
    </row>
    <row r="3082" spans="2:6">
      <c r="B3082" s="76">
        <v>367</v>
      </c>
      <c r="C3082" s="82" t="s">
        <v>6709</v>
      </c>
      <c r="D3082" s="77" t="s">
        <v>9371</v>
      </c>
      <c r="E3082" s="78" t="s">
        <v>6723</v>
      </c>
      <c r="F3082" s="83"/>
    </row>
    <row r="3083" spans="2:6">
      <c r="B3083" s="76" t="s">
        <v>12189</v>
      </c>
      <c r="C3083" s="82" t="s">
        <v>14771</v>
      </c>
      <c r="D3083" s="77" t="s">
        <v>9372</v>
      </c>
      <c r="E3083" s="78" t="s">
        <v>6581</v>
      </c>
      <c r="F3083" s="83">
        <v>26.27</v>
      </c>
    </row>
    <row r="3084" spans="2:6">
      <c r="B3084" s="76" t="s">
        <v>12190</v>
      </c>
      <c r="C3084" s="82" t="s">
        <v>14772</v>
      </c>
      <c r="D3084" s="77" t="s">
        <v>9373</v>
      </c>
      <c r="E3084" s="78" t="s">
        <v>26</v>
      </c>
      <c r="F3084" s="83">
        <v>93.53</v>
      </c>
    </row>
    <row r="3085" spans="2:6">
      <c r="B3085" s="76" t="s">
        <v>12191</v>
      </c>
      <c r="C3085" s="82" t="s">
        <v>14773</v>
      </c>
      <c r="D3085" s="77" t="s">
        <v>9374</v>
      </c>
      <c r="E3085" s="78" t="s">
        <v>26</v>
      </c>
      <c r="F3085" s="83">
        <v>87.63</v>
      </c>
    </row>
    <row r="3086" spans="2:6">
      <c r="B3086" s="76" t="s">
        <v>12192</v>
      </c>
      <c r="C3086" s="82" t="s">
        <v>14774</v>
      </c>
      <c r="D3086" s="77" t="s">
        <v>9375</v>
      </c>
      <c r="E3086" s="78" t="s">
        <v>26</v>
      </c>
      <c r="F3086" s="83">
        <v>69.81</v>
      </c>
    </row>
    <row r="3087" spans="2:6">
      <c r="B3087" s="76" t="s">
        <v>12193</v>
      </c>
      <c r="C3087" s="82" t="s">
        <v>14775</v>
      </c>
      <c r="D3087" s="77" t="s">
        <v>9376</v>
      </c>
      <c r="E3087" s="78" t="s">
        <v>26</v>
      </c>
      <c r="F3087" s="83">
        <v>15.24</v>
      </c>
    </row>
    <row r="3088" spans="2:6">
      <c r="B3088" s="76" t="s">
        <v>12194</v>
      </c>
      <c r="C3088" s="82" t="s">
        <v>14776</v>
      </c>
      <c r="D3088" s="77" t="s">
        <v>9377</v>
      </c>
      <c r="E3088" s="78" t="s">
        <v>6581</v>
      </c>
      <c r="F3088" s="83">
        <v>64.540000000000006</v>
      </c>
    </row>
    <row r="3089" spans="2:6" ht="27">
      <c r="B3089" s="76" t="s">
        <v>12195</v>
      </c>
      <c r="C3089" s="82" t="s">
        <v>14777</v>
      </c>
      <c r="D3089" s="77" t="s">
        <v>9378</v>
      </c>
      <c r="E3089" s="78" t="s">
        <v>6581</v>
      </c>
      <c r="F3089" s="83">
        <v>40.46</v>
      </c>
    </row>
    <row r="3090" spans="2:6" ht="27">
      <c r="B3090" s="76" t="s">
        <v>12196</v>
      </c>
      <c r="C3090" s="82" t="s">
        <v>14778</v>
      </c>
      <c r="D3090" s="77" t="s">
        <v>9379</v>
      </c>
      <c r="E3090" s="78" t="s">
        <v>6581</v>
      </c>
      <c r="F3090" s="83">
        <v>50.56</v>
      </c>
    </row>
    <row r="3091" spans="2:6" ht="27">
      <c r="B3091" s="76" t="s">
        <v>12197</v>
      </c>
      <c r="C3091" s="82" t="s">
        <v>14779</v>
      </c>
      <c r="D3091" s="77" t="s">
        <v>9380</v>
      </c>
      <c r="E3091" s="78" t="s">
        <v>6403</v>
      </c>
      <c r="F3091" s="83">
        <v>55.63</v>
      </c>
    </row>
    <row r="3092" spans="2:6">
      <c r="B3092" s="76" t="s">
        <v>12198</v>
      </c>
      <c r="C3092" s="82" t="s">
        <v>14780</v>
      </c>
      <c r="D3092" s="77" t="s">
        <v>9381</v>
      </c>
      <c r="E3092" s="78" t="s">
        <v>6403</v>
      </c>
      <c r="F3092" s="83">
        <v>35.75</v>
      </c>
    </row>
    <row r="3093" spans="2:6">
      <c r="B3093" s="76" t="s">
        <v>12199</v>
      </c>
      <c r="C3093" s="82" t="s">
        <v>14781</v>
      </c>
      <c r="D3093" s="77" t="s">
        <v>9382</v>
      </c>
      <c r="E3093" s="78" t="s">
        <v>6403</v>
      </c>
      <c r="F3093" s="83">
        <v>41.35</v>
      </c>
    </row>
    <row r="3094" spans="2:6" ht="27">
      <c r="B3094" s="76" t="s">
        <v>12200</v>
      </c>
      <c r="C3094" s="82" t="s">
        <v>14782</v>
      </c>
      <c r="D3094" s="77" t="s">
        <v>9383</v>
      </c>
      <c r="E3094" s="78" t="s">
        <v>6714</v>
      </c>
      <c r="F3094" s="83">
        <v>254.87</v>
      </c>
    </row>
    <row r="3095" spans="2:6">
      <c r="B3095" s="76" t="s">
        <v>12201</v>
      </c>
      <c r="C3095" s="82" t="s">
        <v>14783</v>
      </c>
      <c r="D3095" s="77" t="s">
        <v>9384</v>
      </c>
      <c r="E3095" s="78" t="s">
        <v>6581</v>
      </c>
      <c r="F3095" s="83">
        <v>38.18</v>
      </c>
    </row>
    <row r="3096" spans="2:6" ht="27">
      <c r="B3096" s="76" t="s">
        <v>12202</v>
      </c>
      <c r="C3096" s="82" t="s">
        <v>14784</v>
      </c>
      <c r="D3096" s="77" t="s">
        <v>9385</v>
      </c>
      <c r="E3096" s="78" t="s">
        <v>6581</v>
      </c>
      <c r="F3096" s="83">
        <v>25.64</v>
      </c>
    </row>
    <row r="3097" spans="2:6">
      <c r="B3097" s="76">
        <v>368</v>
      </c>
      <c r="C3097" s="82" t="s">
        <v>6709</v>
      </c>
      <c r="D3097" s="77" t="s">
        <v>9386</v>
      </c>
      <c r="E3097" s="78" t="s">
        <v>6723</v>
      </c>
      <c r="F3097" s="83"/>
    </row>
    <row r="3098" spans="2:6">
      <c r="B3098" s="76" t="s">
        <v>12203</v>
      </c>
      <c r="C3098" s="82" t="s">
        <v>14785</v>
      </c>
      <c r="D3098" s="77" t="s">
        <v>9387</v>
      </c>
      <c r="E3098" s="78" t="s">
        <v>6714</v>
      </c>
      <c r="F3098" s="83">
        <v>184.99</v>
      </c>
    </row>
    <row r="3099" spans="2:6">
      <c r="B3099" s="76" t="s">
        <v>12204</v>
      </c>
      <c r="C3099" s="82" t="s">
        <v>14786</v>
      </c>
      <c r="D3099" s="77" t="s">
        <v>9388</v>
      </c>
      <c r="E3099" s="78" t="s">
        <v>6714</v>
      </c>
      <c r="F3099" s="83">
        <v>76.38</v>
      </c>
    </row>
    <row r="3100" spans="2:6">
      <c r="B3100" s="76" t="s">
        <v>12205</v>
      </c>
      <c r="C3100" s="82" t="s">
        <v>14787</v>
      </c>
      <c r="D3100" s="77" t="s">
        <v>9389</v>
      </c>
      <c r="E3100" s="78" t="s">
        <v>6714</v>
      </c>
      <c r="F3100" s="83">
        <v>131.21</v>
      </c>
    </row>
    <row r="3101" spans="2:6">
      <c r="B3101" s="76" t="s">
        <v>12206</v>
      </c>
      <c r="C3101" s="82" t="s">
        <v>14788</v>
      </c>
      <c r="D3101" s="77" t="s">
        <v>9390</v>
      </c>
      <c r="E3101" s="78" t="s">
        <v>6403</v>
      </c>
      <c r="F3101" s="83">
        <v>190.06</v>
      </c>
    </row>
    <row r="3102" spans="2:6" ht="40.5">
      <c r="B3102" s="76" t="s">
        <v>12207</v>
      </c>
      <c r="C3102" s="82" t="s">
        <v>14789</v>
      </c>
      <c r="D3102" s="77" t="s">
        <v>9391</v>
      </c>
      <c r="E3102" s="78" t="s">
        <v>6403</v>
      </c>
      <c r="F3102" s="83">
        <v>75.260000000000005</v>
      </c>
    </row>
    <row r="3103" spans="2:6" ht="40.5">
      <c r="B3103" s="76" t="s">
        <v>12208</v>
      </c>
      <c r="C3103" s="82" t="s">
        <v>14790</v>
      </c>
      <c r="D3103" s="77" t="s">
        <v>9392</v>
      </c>
      <c r="E3103" s="78" t="s">
        <v>6403</v>
      </c>
      <c r="F3103" s="83">
        <v>91.64</v>
      </c>
    </row>
    <row r="3104" spans="2:6" ht="40.5">
      <c r="B3104" s="76" t="s">
        <v>12209</v>
      </c>
      <c r="C3104" s="82" t="s">
        <v>14791</v>
      </c>
      <c r="D3104" s="77" t="s">
        <v>9393</v>
      </c>
      <c r="E3104" s="78" t="s">
        <v>6403</v>
      </c>
      <c r="F3104" s="83">
        <v>121.3</v>
      </c>
    </row>
    <row r="3105" spans="2:6" ht="40.5">
      <c r="B3105" s="76" t="s">
        <v>12210</v>
      </c>
      <c r="C3105" s="82" t="s">
        <v>14792</v>
      </c>
      <c r="D3105" s="77" t="s">
        <v>9394</v>
      </c>
      <c r="E3105" s="78" t="s">
        <v>6403</v>
      </c>
      <c r="F3105" s="83">
        <v>79.78</v>
      </c>
    </row>
    <row r="3106" spans="2:6" ht="40.5">
      <c r="B3106" s="76" t="s">
        <v>12211</v>
      </c>
      <c r="C3106" s="82" t="s">
        <v>14793</v>
      </c>
      <c r="D3106" s="77" t="s">
        <v>9395</v>
      </c>
      <c r="E3106" s="78" t="s">
        <v>6403</v>
      </c>
      <c r="F3106" s="83">
        <v>73.13</v>
      </c>
    </row>
    <row r="3107" spans="2:6" ht="40.5">
      <c r="B3107" s="76" t="s">
        <v>12212</v>
      </c>
      <c r="C3107" s="82" t="s">
        <v>14794</v>
      </c>
      <c r="D3107" s="77" t="s">
        <v>9396</v>
      </c>
      <c r="E3107" s="78" t="s">
        <v>6403</v>
      </c>
      <c r="F3107" s="83">
        <v>207.73</v>
      </c>
    </row>
    <row r="3108" spans="2:6" ht="40.5">
      <c r="B3108" s="76" t="s">
        <v>12213</v>
      </c>
      <c r="C3108" s="82" t="s">
        <v>14795</v>
      </c>
      <c r="D3108" s="77" t="s">
        <v>9397</v>
      </c>
      <c r="E3108" s="78" t="s">
        <v>6403</v>
      </c>
      <c r="F3108" s="83">
        <v>132.32</v>
      </c>
    </row>
    <row r="3109" spans="2:6" ht="40.5">
      <c r="B3109" s="76" t="s">
        <v>12214</v>
      </c>
      <c r="C3109" s="82" t="s">
        <v>14796</v>
      </c>
      <c r="D3109" s="77" t="s">
        <v>9398</v>
      </c>
      <c r="E3109" s="78" t="s">
        <v>6403</v>
      </c>
      <c r="F3109" s="83">
        <v>165.48</v>
      </c>
    </row>
    <row r="3110" spans="2:6">
      <c r="B3110" s="76" t="s">
        <v>14797</v>
      </c>
      <c r="C3110" s="82"/>
      <c r="D3110" s="77"/>
      <c r="E3110" s="78"/>
      <c r="F3110" s="83"/>
    </row>
    <row r="3111" spans="2:6">
      <c r="B3111" s="76" t="s">
        <v>14798</v>
      </c>
      <c r="C3111" s="82" t="s">
        <v>6709</v>
      </c>
      <c r="D3111" s="77" t="s">
        <v>14799</v>
      </c>
      <c r="E3111" s="78" t="s">
        <v>6408</v>
      </c>
      <c r="F3111" s="83">
        <v>2</v>
      </c>
    </row>
    <row r="3112" spans="2:6">
      <c r="B3112" s="76" t="s">
        <v>14800</v>
      </c>
      <c r="C3112" s="82" t="s">
        <v>6709</v>
      </c>
      <c r="D3112" s="77" t="s">
        <v>14801</v>
      </c>
      <c r="E3112" s="78" t="s">
        <v>6408</v>
      </c>
      <c r="F3112" s="83">
        <v>1.1599999999999999</v>
      </c>
    </row>
    <row r="3113" spans="2:6">
      <c r="B3113" s="76" t="s">
        <v>14802</v>
      </c>
      <c r="C3113" s="82" t="s">
        <v>6709</v>
      </c>
      <c r="D3113" s="77" t="s">
        <v>14803</v>
      </c>
      <c r="E3113" s="78" t="s">
        <v>6408</v>
      </c>
      <c r="F3113" s="83">
        <v>2.06</v>
      </c>
    </row>
    <row r="3114" spans="2:6">
      <c r="B3114" s="76" t="s">
        <v>14804</v>
      </c>
      <c r="C3114" s="82" t="s">
        <v>6709</v>
      </c>
      <c r="D3114" s="77" t="s">
        <v>14805</v>
      </c>
      <c r="E3114" s="78" t="s">
        <v>6408</v>
      </c>
      <c r="F3114" s="83">
        <v>1.22</v>
      </c>
    </row>
    <row r="3115" spans="2:6">
      <c r="B3115" s="76" t="s">
        <v>14806</v>
      </c>
      <c r="C3115" s="82"/>
      <c r="D3115" s="77"/>
      <c r="E3115" s="78"/>
      <c r="F3115" s="83"/>
    </row>
    <row r="3116" spans="2:6" ht="40.5">
      <c r="B3116" s="76" t="s">
        <v>14807</v>
      </c>
      <c r="C3116" s="82" t="s">
        <v>14808</v>
      </c>
      <c r="D3116" s="77" t="s">
        <v>14809</v>
      </c>
      <c r="E3116" s="78" t="s">
        <v>6403</v>
      </c>
      <c r="F3116" s="83">
        <v>0.28999999999999998</v>
      </c>
    </row>
    <row r="3117" spans="2:6">
      <c r="B3117" s="76" t="s">
        <v>14810</v>
      </c>
      <c r="C3117" s="82" t="s">
        <v>6709</v>
      </c>
      <c r="D3117" s="77" t="s">
        <v>14811</v>
      </c>
      <c r="E3117" s="78" t="s">
        <v>6714</v>
      </c>
      <c r="F3117" s="83">
        <v>23.61</v>
      </c>
    </row>
    <row r="3118" spans="2:6">
      <c r="B3118" s="76" t="s">
        <v>14812</v>
      </c>
      <c r="C3118" s="82" t="s">
        <v>6709</v>
      </c>
      <c r="D3118" s="77" t="s">
        <v>14813</v>
      </c>
      <c r="E3118" s="78" t="s">
        <v>6714</v>
      </c>
      <c r="F3118" s="83">
        <v>17.68</v>
      </c>
    </row>
    <row r="3119" spans="2:6">
      <c r="B3119" s="76" t="s">
        <v>14814</v>
      </c>
      <c r="C3119" s="82" t="s">
        <v>6709</v>
      </c>
      <c r="D3119" s="77" t="s">
        <v>8928</v>
      </c>
      <c r="E3119" s="78" t="s">
        <v>6714</v>
      </c>
      <c r="F3119" s="83">
        <v>33.71</v>
      </c>
    </row>
    <row r="3120" spans="2:6">
      <c r="B3120" s="76" t="s">
        <v>14815</v>
      </c>
      <c r="C3120" s="82" t="s">
        <v>6709</v>
      </c>
      <c r="D3120" s="77" t="s">
        <v>14816</v>
      </c>
      <c r="E3120" s="78" t="s">
        <v>6714</v>
      </c>
      <c r="F3120" s="83">
        <v>25.26</v>
      </c>
    </row>
    <row r="3121" spans="2:6">
      <c r="B3121" s="76" t="s">
        <v>14817</v>
      </c>
      <c r="C3121" s="82" t="s">
        <v>6709</v>
      </c>
      <c r="D3121" s="77" t="s">
        <v>14818</v>
      </c>
      <c r="E3121" s="78" t="s">
        <v>6403</v>
      </c>
      <c r="F3121" s="83">
        <v>0.09</v>
      </c>
    </row>
    <row r="3122" spans="2:6" ht="27">
      <c r="B3122" s="76" t="s">
        <v>14819</v>
      </c>
      <c r="C3122" s="82" t="s">
        <v>6709</v>
      </c>
      <c r="D3122" s="77" t="s">
        <v>14820</v>
      </c>
      <c r="E3122" s="78" t="s">
        <v>26</v>
      </c>
      <c r="F3122" s="83">
        <v>9.1999999999999993</v>
      </c>
    </row>
    <row r="3123" spans="2:6" ht="27">
      <c r="B3123" s="76" t="s">
        <v>14821</v>
      </c>
      <c r="C3123" s="82" t="s">
        <v>6709</v>
      </c>
      <c r="D3123" s="77" t="s">
        <v>14822</v>
      </c>
      <c r="E3123" s="78" t="s">
        <v>26</v>
      </c>
      <c r="F3123" s="83">
        <v>9.75</v>
      </c>
    </row>
    <row r="3124" spans="2:6" ht="27">
      <c r="B3124" s="76" t="s">
        <v>14823</v>
      </c>
      <c r="C3124" s="82" t="s">
        <v>6709</v>
      </c>
      <c r="D3124" s="77" t="s">
        <v>14824</v>
      </c>
      <c r="E3124" s="78" t="s">
        <v>26</v>
      </c>
      <c r="F3124" s="83">
        <v>10.29</v>
      </c>
    </row>
    <row r="3125" spans="2:6" ht="27">
      <c r="B3125" s="76" t="s">
        <v>14825</v>
      </c>
      <c r="C3125" s="82" t="s">
        <v>6709</v>
      </c>
      <c r="D3125" s="77" t="s">
        <v>14826</v>
      </c>
      <c r="E3125" s="78" t="s">
        <v>26</v>
      </c>
      <c r="F3125" s="83">
        <v>11.08</v>
      </c>
    </row>
    <row r="3126" spans="2:6" ht="27">
      <c r="B3126" s="76" t="s">
        <v>14827</v>
      </c>
      <c r="C3126" s="82" t="s">
        <v>6709</v>
      </c>
      <c r="D3126" s="77" t="s">
        <v>14828</v>
      </c>
      <c r="E3126" s="78" t="s">
        <v>26</v>
      </c>
      <c r="F3126" s="83">
        <v>11.54</v>
      </c>
    </row>
    <row r="3127" spans="2:6" ht="27">
      <c r="B3127" s="76" t="s">
        <v>14829</v>
      </c>
      <c r="C3127" s="82" t="s">
        <v>6709</v>
      </c>
      <c r="D3127" s="77" t="s">
        <v>14830</v>
      </c>
      <c r="E3127" s="78" t="s">
        <v>26</v>
      </c>
      <c r="F3127" s="83">
        <v>11.87</v>
      </c>
    </row>
    <row r="3128" spans="2:6" ht="27">
      <c r="B3128" s="76" t="s">
        <v>14831</v>
      </c>
      <c r="C3128" s="82" t="s">
        <v>6709</v>
      </c>
      <c r="D3128" s="77" t="s">
        <v>14832</v>
      </c>
      <c r="E3128" s="78" t="s">
        <v>26</v>
      </c>
      <c r="F3128" s="83">
        <v>13.36</v>
      </c>
    </row>
    <row r="3129" spans="2:6" ht="27">
      <c r="B3129" s="76" t="s">
        <v>14833</v>
      </c>
      <c r="C3129" s="82" t="s">
        <v>6709</v>
      </c>
      <c r="D3129" s="77" t="s">
        <v>14834</v>
      </c>
      <c r="E3129" s="78" t="s">
        <v>26</v>
      </c>
      <c r="F3129" s="83">
        <v>14.99</v>
      </c>
    </row>
    <row r="3130" spans="2:6" ht="27">
      <c r="B3130" s="76" t="s">
        <v>14835</v>
      </c>
      <c r="C3130" s="82" t="s">
        <v>6709</v>
      </c>
      <c r="D3130" s="77" t="s">
        <v>14836</v>
      </c>
      <c r="E3130" s="78" t="s">
        <v>26</v>
      </c>
      <c r="F3130" s="83">
        <v>15.83</v>
      </c>
    </row>
    <row r="3131" spans="2:6" ht="27">
      <c r="B3131" s="76" t="s">
        <v>14837</v>
      </c>
      <c r="C3131" s="82" t="s">
        <v>6709</v>
      </c>
      <c r="D3131" s="77" t="s">
        <v>14838</v>
      </c>
      <c r="E3131" s="78" t="s">
        <v>26</v>
      </c>
      <c r="F3131" s="83">
        <v>4.72</v>
      </c>
    </row>
    <row r="3132" spans="2:6" ht="27">
      <c r="B3132" s="76" t="s">
        <v>14839</v>
      </c>
      <c r="C3132" s="82" t="s">
        <v>6709</v>
      </c>
      <c r="D3132" s="77" t="s">
        <v>14840</v>
      </c>
      <c r="E3132" s="78" t="s">
        <v>26</v>
      </c>
      <c r="F3132" s="83">
        <v>5.18</v>
      </c>
    </row>
    <row r="3133" spans="2:6" ht="27">
      <c r="B3133" s="76" t="s">
        <v>14841</v>
      </c>
      <c r="C3133" s="82" t="s">
        <v>6709</v>
      </c>
      <c r="D3133" s="77" t="s">
        <v>14842</v>
      </c>
      <c r="E3133" s="78" t="s">
        <v>26</v>
      </c>
      <c r="F3133" s="83">
        <v>6.13</v>
      </c>
    </row>
    <row r="3134" spans="2:6" ht="27">
      <c r="B3134" s="76" t="s">
        <v>14843</v>
      </c>
      <c r="C3134" s="82" t="s">
        <v>6709</v>
      </c>
      <c r="D3134" s="77" t="s">
        <v>14844</v>
      </c>
      <c r="E3134" s="78" t="s">
        <v>26</v>
      </c>
      <c r="F3134" s="83">
        <v>6.46</v>
      </c>
    </row>
    <row r="3135" spans="2:6" ht="27">
      <c r="B3135" s="76" t="s">
        <v>14845</v>
      </c>
      <c r="C3135" s="82" t="s">
        <v>6709</v>
      </c>
      <c r="D3135" s="77" t="s">
        <v>14846</v>
      </c>
      <c r="E3135" s="78" t="s">
        <v>26</v>
      </c>
      <c r="F3135" s="83">
        <v>7.22</v>
      </c>
    </row>
    <row r="3136" spans="2:6" ht="27">
      <c r="B3136" s="76" t="s">
        <v>14847</v>
      </c>
      <c r="C3136" s="82" t="s">
        <v>6709</v>
      </c>
      <c r="D3136" s="77" t="s">
        <v>14848</v>
      </c>
      <c r="E3136" s="78" t="s">
        <v>26</v>
      </c>
      <c r="F3136" s="83">
        <v>6.4</v>
      </c>
    </row>
    <row r="3137" spans="2:6" ht="27">
      <c r="B3137" s="76" t="s">
        <v>14849</v>
      </c>
      <c r="C3137" s="82" t="s">
        <v>6709</v>
      </c>
      <c r="D3137" s="77" t="s">
        <v>14850</v>
      </c>
      <c r="E3137" s="78" t="s">
        <v>26</v>
      </c>
      <c r="F3137" s="83">
        <v>7.32</v>
      </c>
    </row>
    <row r="3138" spans="2:6" ht="27">
      <c r="B3138" s="76" t="s">
        <v>14851</v>
      </c>
      <c r="C3138" s="82" t="s">
        <v>6709</v>
      </c>
      <c r="D3138" s="77" t="s">
        <v>14852</v>
      </c>
      <c r="E3138" s="78" t="s">
        <v>26</v>
      </c>
      <c r="F3138" s="83">
        <v>7.83</v>
      </c>
    </row>
    <row r="3139" spans="2:6" ht="27">
      <c r="B3139" s="76" t="s">
        <v>14853</v>
      </c>
      <c r="C3139" s="82" t="s">
        <v>6709</v>
      </c>
      <c r="D3139" s="77" t="s">
        <v>14854</v>
      </c>
      <c r="E3139" s="78" t="s">
        <v>26</v>
      </c>
      <c r="F3139" s="83">
        <v>8.7100000000000009</v>
      </c>
    </row>
    <row r="3140" spans="2:6" ht="27">
      <c r="B3140" s="76" t="s">
        <v>14855</v>
      </c>
      <c r="C3140" s="82" t="s">
        <v>6709</v>
      </c>
      <c r="D3140" s="77" t="s">
        <v>14856</v>
      </c>
      <c r="E3140" s="78" t="s">
        <v>26</v>
      </c>
      <c r="F3140" s="83">
        <v>9.09</v>
      </c>
    </row>
    <row r="3141" spans="2:6" ht="27">
      <c r="B3141" s="76" t="s">
        <v>14857</v>
      </c>
      <c r="C3141" s="82" t="s">
        <v>6709</v>
      </c>
      <c r="D3141" s="77" t="s">
        <v>14858</v>
      </c>
      <c r="E3141" s="78" t="s">
        <v>26</v>
      </c>
      <c r="F3141" s="83">
        <v>3.23</v>
      </c>
    </row>
    <row r="3142" spans="2:6" ht="27">
      <c r="B3142" s="76" t="s">
        <v>14859</v>
      </c>
      <c r="C3142" s="82" t="s">
        <v>6709</v>
      </c>
      <c r="D3142" s="77" t="s">
        <v>14860</v>
      </c>
      <c r="E3142" s="78" t="s">
        <v>26</v>
      </c>
      <c r="F3142" s="83">
        <v>3.74</v>
      </c>
    </row>
    <row r="3143" spans="2:6" ht="27">
      <c r="B3143" s="76" t="s">
        <v>14861</v>
      </c>
      <c r="C3143" s="82" t="s">
        <v>6709</v>
      </c>
      <c r="D3143" s="77" t="s">
        <v>14862</v>
      </c>
      <c r="E3143" s="78" t="s">
        <v>26</v>
      </c>
      <c r="F3143" s="83">
        <v>4</v>
      </c>
    </row>
    <row r="3144" spans="2:6" ht="27">
      <c r="B3144" s="76" t="s">
        <v>14863</v>
      </c>
      <c r="C3144" s="82" t="s">
        <v>6709</v>
      </c>
      <c r="D3144" s="77" t="s">
        <v>14864</v>
      </c>
      <c r="E3144" s="78" t="s">
        <v>26</v>
      </c>
      <c r="F3144" s="83">
        <v>4.5199999999999996</v>
      </c>
    </row>
    <row r="3145" spans="2:6" ht="27">
      <c r="B3145" s="76" t="s">
        <v>14865</v>
      </c>
      <c r="C3145" s="82" t="s">
        <v>6709</v>
      </c>
      <c r="D3145" s="77" t="s">
        <v>14866</v>
      </c>
      <c r="E3145" s="78" t="s">
        <v>26</v>
      </c>
      <c r="F3145" s="83">
        <v>4.68</v>
      </c>
    </row>
    <row r="3146" spans="2:6" ht="27">
      <c r="B3146" s="76" t="s">
        <v>14867</v>
      </c>
      <c r="C3146" s="82" t="s">
        <v>6709</v>
      </c>
      <c r="D3146" s="77" t="s">
        <v>14868</v>
      </c>
      <c r="E3146" s="78" t="s">
        <v>26</v>
      </c>
      <c r="F3146" s="83">
        <v>4.8600000000000003</v>
      </c>
    </row>
    <row r="3147" spans="2:6" ht="27">
      <c r="B3147" s="76" t="s">
        <v>14869</v>
      </c>
      <c r="C3147" s="82" t="s">
        <v>6709</v>
      </c>
      <c r="D3147" s="77" t="s">
        <v>14870</v>
      </c>
      <c r="E3147" s="78" t="s">
        <v>26</v>
      </c>
      <c r="F3147" s="83">
        <v>5.03</v>
      </c>
    </row>
    <row r="3148" spans="2:6" ht="27">
      <c r="B3148" s="76" t="s">
        <v>14871</v>
      </c>
      <c r="C3148" s="82" t="s">
        <v>6709</v>
      </c>
      <c r="D3148" s="77" t="s">
        <v>14872</v>
      </c>
      <c r="E3148" s="78" t="s">
        <v>26</v>
      </c>
      <c r="F3148" s="83">
        <v>5.44</v>
      </c>
    </row>
    <row r="3149" spans="2:6" ht="27">
      <c r="B3149" s="76" t="s">
        <v>14873</v>
      </c>
      <c r="C3149" s="82" t="s">
        <v>6709</v>
      </c>
      <c r="D3149" s="77" t="s">
        <v>14874</v>
      </c>
      <c r="E3149" s="78" t="s">
        <v>26</v>
      </c>
      <c r="F3149" s="83">
        <v>5.59</v>
      </c>
    </row>
    <row r="3150" spans="2:6" ht="27">
      <c r="B3150" s="76" t="s">
        <v>14875</v>
      </c>
      <c r="C3150" s="82" t="s">
        <v>6709</v>
      </c>
      <c r="D3150" s="77" t="s">
        <v>14876</v>
      </c>
      <c r="E3150" s="78" t="s">
        <v>26</v>
      </c>
      <c r="F3150" s="83">
        <v>5.72</v>
      </c>
    </row>
    <row r="3151" spans="2:6" ht="27">
      <c r="B3151" s="76" t="s">
        <v>14877</v>
      </c>
      <c r="C3151" s="82" t="s">
        <v>6709</v>
      </c>
      <c r="D3151" s="77" t="s">
        <v>14878</v>
      </c>
      <c r="E3151" s="78" t="s">
        <v>26</v>
      </c>
      <c r="F3151" s="83">
        <v>5.99</v>
      </c>
    </row>
    <row r="3152" spans="2:6" ht="27">
      <c r="B3152" s="76" t="s">
        <v>14879</v>
      </c>
      <c r="C3152" s="82" t="s">
        <v>6709</v>
      </c>
      <c r="D3152" s="77" t="s">
        <v>14880</v>
      </c>
      <c r="E3152" s="78" t="s">
        <v>26</v>
      </c>
      <c r="F3152" s="83">
        <v>6.46</v>
      </c>
    </row>
    <row r="3153" spans="2:6" ht="27">
      <c r="B3153" s="76" t="s">
        <v>14881</v>
      </c>
      <c r="C3153" s="82" t="s">
        <v>6709</v>
      </c>
      <c r="D3153" s="77" t="s">
        <v>14882</v>
      </c>
      <c r="E3153" s="78" t="s">
        <v>26</v>
      </c>
      <c r="F3153" s="83">
        <v>7.18</v>
      </c>
    </row>
    <row r="3154" spans="2:6" ht="27">
      <c r="B3154" s="76" t="s">
        <v>14883</v>
      </c>
      <c r="C3154" s="82" t="s">
        <v>6709</v>
      </c>
      <c r="D3154" s="77" t="s">
        <v>14884</v>
      </c>
      <c r="E3154" s="78" t="s">
        <v>26</v>
      </c>
      <c r="F3154" s="83">
        <v>4.25</v>
      </c>
    </row>
    <row r="3155" spans="2:6" ht="27">
      <c r="B3155" s="76" t="s">
        <v>14885</v>
      </c>
      <c r="C3155" s="82" t="s">
        <v>6709</v>
      </c>
      <c r="D3155" s="77" t="s">
        <v>14886</v>
      </c>
      <c r="E3155" s="78" t="s">
        <v>26</v>
      </c>
      <c r="F3155" s="83">
        <v>4.91</v>
      </c>
    </row>
    <row r="3156" spans="2:6" ht="27">
      <c r="B3156" s="76" t="s">
        <v>14887</v>
      </c>
      <c r="C3156" s="82" t="s">
        <v>6709</v>
      </c>
      <c r="D3156" s="77" t="s">
        <v>14888</v>
      </c>
      <c r="E3156" s="78" t="s">
        <v>26</v>
      </c>
      <c r="F3156" s="83">
        <v>5.21</v>
      </c>
    </row>
    <row r="3157" spans="2:6" ht="27">
      <c r="B3157" s="76" t="s">
        <v>14889</v>
      </c>
      <c r="C3157" s="82" t="s">
        <v>6709</v>
      </c>
      <c r="D3157" s="77" t="s">
        <v>14890</v>
      </c>
      <c r="E3157" s="78" t="s">
        <v>26</v>
      </c>
      <c r="F3157" s="83">
        <v>5.53</v>
      </c>
    </row>
    <row r="3158" spans="2:6" ht="27">
      <c r="B3158" s="76" t="s">
        <v>14891</v>
      </c>
      <c r="C3158" s="82" t="s">
        <v>6709</v>
      </c>
      <c r="D3158" s="77" t="s">
        <v>14892</v>
      </c>
      <c r="E3158" s="78" t="s">
        <v>26</v>
      </c>
      <c r="F3158" s="83">
        <v>6.05</v>
      </c>
    </row>
    <row r="3159" spans="2:6" ht="27">
      <c r="B3159" s="76" t="s">
        <v>14893</v>
      </c>
      <c r="C3159" s="82" t="s">
        <v>6709</v>
      </c>
      <c r="D3159" s="77" t="s">
        <v>14894</v>
      </c>
      <c r="E3159" s="78" t="s">
        <v>26</v>
      </c>
      <c r="F3159" s="83">
        <v>6.27</v>
      </c>
    </row>
    <row r="3160" spans="2:6" ht="27">
      <c r="B3160" s="76" t="s">
        <v>14895</v>
      </c>
      <c r="C3160" s="82" t="s">
        <v>6709</v>
      </c>
      <c r="D3160" s="77" t="s">
        <v>14896</v>
      </c>
      <c r="E3160" s="78" t="s">
        <v>26</v>
      </c>
      <c r="F3160" s="83">
        <v>6.48</v>
      </c>
    </row>
    <row r="3161" spans="2:6" ht="27">
      <c r="B3161" s="76" t="s">
        <v>14897</v>
      </c>
      <c r="C3161" s="82" t="s">
        <v>6709</v>
      </c>
      <c r="D3161" s="77" t="s">
        <v>14898</v>
      </c>
      <c r="E3161" s="78" t="s">
        <v>26</v>
      </c>
      <c r="F3161" s="83">
        <v>6.67</v>
      </c>
    </row>
    <row r="3162" spans="2:6" ht="27">
      <c r="B3162" s="76" t="s">
        <v>14899</v>
      </c>
      <c r="C3162" s="82" t="s">
        <v>6709</v>
      </c>
      <c r="D3162" s="77" t="s">
        <v>14900</v>
      </c>
      <c r="E3162" s="78" t="s">
        <v>26</v>
      </c>
      <c r="F3162" s="83">
        <v>6.84</v>
      </c>
    </row>
    <row r="3163" spans="2:6" ht="27">
      <c r="B3163" s="76" t="s">
        <v>14901</v>
      </c>
      <c r="C3163" s="82" t="s">
        <v>6709</v>
      </c>
      <c r="D3163" s="77" t="s">
        <v>14902</v>
      </c>
      <c r="E3163" s="78" t="s">
        <v>26</v>
      </c>
      <c r="F3163" s="83">
        <v>7.33</v>
      </c>
    </row>
    <row r="3164" spans="2:6" ht="27">
      <c r="B3164" s="76" t="s">
        <v>14903</v>
      </c>
      <c r="C3164" s="82" t="s">
        <v>6709</v>
      </c>
      <c r="D3164" s="77" t="s">
        <v>14904</v>
      </c>
      <c r="E3164" s="78" t="s">
        <v>26</v>
      </c>
      <c r="F3164" s="83">
        <v>7.65</v>
      </c>
    </row>
    <row r="3165" spans="2:6" ht="27">
      <c r="B3165" s="76" t="s">
        <v>14905</v>
      </c>
      <c r="C3165" s="82" t="s">
        <v>6709</v>
      </c>
      <c r="D3165" s="77" t="s">
        <v>14906</v>
      </c>
      <c r="E3165" s="78" t="s">
        <v>26</v>
      </c>
      <c r="F3165" s="83">
        <v>7.92</v>
      </c>
    </row>
    <row r="3166" spans="2:6" ht="27">
      <c r="B3166" s="76" t="s">
        <v>14907</v>
      </c>
      <c r="C3166" s="82" t="s">
        <v>6709</v>
      </c>
      <c r="D3166" s="77" t="s">
        <v>14908</v>
      </c>
      <c r="E3166" s="78" t="s">
        <v>26</v>
      </c>
      <c r="F3166" s="83">
        <v>8.81</v>
      </c>
    </row>
    <row r="3167" spans="2:6" ht="27">
      <c r="B3167" s="76" t="s">
        <v>14909</v>
      </c>
      <c r="C3167" s="82" t="s">
        <v>6709</v>
      </c>
      <c r="D3167" s="77" t="s">
        <v>14910</v>
      </c>
      <c r="E3167" s="78" t="s">
        <v>26</v>
      </c>
      <c r="F3167" s="83">
        <v>26.75</v>
      </c>
    </row>
    <row r="3168" spans="2:6" ht="27">
      <c r="B3168" s="76" t="s">
        <v>14911</v>
      </c>
      <c r="C3168" s="82" t="s">
        <v>6709</v>
      </c>
      <c r="D3168" s="77" t="s">
        <v>14912</v>
      </c>
      <c r="E3168" s="78" t="s">
        <v>26</v>
      </c>
      <c r="F3168" s="83">
        <v>27.94</v>
      </c>
    </row>
    <row r="3169" spans="2:6" ht="27">
      <c r="B3169" s="76" t="s">
        <v>14913</v>
      </c>
      <c r="C3169" s="82" t="s">
        <v>6709</v>
      </c>
      <c r="D3169" s="77" t="s">
        <v>14914</v>
      </c>
      <c r="E3169" s="78" t="s">
        <v>26</v>
      </c>
      <c r="F3169" s="83">
        <v>28.52</v>
      </c>
    </row>
    <row r="3170" spans="2:6" ht="27">
      <c r="B3170" s="76" t="s">
        <v>14915</v>
      </c>
      <c r="C3170" s="82" t="s">
        <v>6709</v>
      </c>
      <c r="D3170" s="77" t="s">
        <v>14916</v>
      </c>
      <c r="E3170" s="78" t="s">
        <v>26</v>
      </c>
      <c r="F3170" s="83">
        <v>29.71</v>
      </c>
    </row>
    <row r="3171" spans="2:6" ht="27">
      <c r="B3171" s="76" t="s">
        <v>14917</v>
      </c>
      <c r="C3171" s="82" t="s">
        <v>6709</v>
      </c>
      <c r="D3171" s="77" t="s">
        <v>14918</v>
      </c>
      <c r="E3171" s="78" t="s">
        <v>26</v>
      </c>
      <c r="F3171" s="83">
        <v>30.3</v>
      </c>
    </row>
    <row r="3172" spans="2:6" ht="27">
      <c r="B3172" s="76" t="s">
        <v>14919</v>
      </c>
      <c r="C3172" s="82" t="s">
        <v>6709</v>
      </c>
      <c r="D3172" s="77" t="s">
        <v>14920</v>
      </c>
      <c r="E3172" s="78" t="s">
        <v>26</v>
      </c>
      <c r="F3172" s="83">
        <v>30.74</v>
      </c>
    </row>
    <row r="3173" spans="2:6" ht="27">
      <c r="B3173" s="76" t="s">
        <v>14921</v>
      </c>
      <c r="C3173" s="82" t="s">
        <v>6709</v>
      </c>
      <c r="D3173" s="77" t="s">
        <v>14922</v>
      </c>
      <c r="E3173" s="78" t="s">
        <v>26</v>
      </c>
      <c r="F3173" s="83">
        <v>31.9</v>
      </c>
    </row>
    <row r="3174" spans="2:6" ht="27">
      <c r="B3174" s="76" t="s">
        <v>14923</v>
      </c>
      <c r="C3174" s="82" t="s">
        <v>6709</v>
      </c>
      <c r="D3174" s="77" t="s">
        <v>14924</v>
      </c>
      <c r="E3174" s="78" t="s">
        <v>26</v>
      </c>
      <c r="F3174" s="83">
        <v>32.46</v>
      </c>
    </row>
    <row r="3175" spans="2:6" ht="27">
      <c r="B3175" s="76" t="s">
        <v>14925</v>
      </c>
      <c r="C3175" s="82" t="s">
        <v>6709</v>
      </c>
      <c r="D3175" s="77" t="s">
        <v>14926</v>
      </c>
      <c r="E3175" s="78" t="s">
        <v>26</v>
      </c>
      <c r="F3175" s="83">
        <v>33.020000000000003</v>
      </c>
    </row>
    <row r="3176" spans="2:6" ht="27">
      <c r="B3176" s="76" t="s">
        <v>14927</v>
      </c>
      <c r="C3176" s="82" t="s">
        <v>6709</v>
      </c>
      <c r="D3176" s="77" t="s">
        <v>14928</v>
      </c>
      <c r="E3176" s="78" t="s">
        <v>26</v>
      </c>
      <c r="F3176" s="83">
        <v>34.19</v>
      </c>
    </row>
    <row r="3177" spans="2:6" ht="27">
      <c r="B3177" s="76" t="s">
        <v>14929</v>
      </c>
      <c r="C3177" s="82" t="s">
        <v>6709</v>
      </c>
      <c r="D3177" s="77" t="s">
        <v>14930</v>
      </c>
      <c r="E3177" s="78" t="s">
        <v>26</v>
      </c>
      <c r="F3177" s="83">
        <v>34.93</v>
      </c>
    </row>
    <row r="3178" spans="2:6" ht="27">
      <c r="B3178" s="76" t="s">
        <v>14931</v>
      </c>
      <c r="C3178" s="82" t="s">
        <v>6709</v>
      </c>
      <c r="D3178" s="77" t="s">
        <v>14932</v>
      </c>
      <c r="E3178" s="78" t="s">
        <v>26</v>
      </c>
      <c r="F3178" s="83">
        <v>36.31</v>
      </c>
    </row>
    <row r="3179" spans="2:6" ht="27">
      <c r="B3179" s="76" t="s">
        <v>14933</v>
      </c>
      <c r="C3179" s="82" t="s">
        <v>6709</v>
      </c>
      <c r="D3179" s="77" t="s">
        <v>14934</v>
      </c>
      <c r="E3179" s="78" t="s">
        <v>26</v>
      </c>
      <c r="F3179" s="83">
        <v>37.31</v>
      </c>
    </row>
    <row r="3180" spans="2:6">
      <c r="B3180" s="76" t="s">
        <v>14935</v>
      </c>
      <c r="C3180" s="82" t="s">
        <v>14936</v>
      </c>
      <c r="D3180" s="77" t="s">
        <v>14937</v>
      </c>
      <c r="E3180" s="78" t="s">
        <v>26</v>
      </c>
      <c r="F3180" s="83">
        <v>2.76</v>
      </c>
    </row>
    <row r="3181" spans="2:6" ht="27">
      <c r="B3181" s="76" t="s">
        <v>14938</v>
      </c>
      <c r="C3181" s="82" t="s">
        <v>6709</v>
      </c>
      <c r="D3181" s="77" t="s">
        <v>14939</v>
      </c>
      <c r="E3181" s="78" t="s">
        <v>26</v>
      </c>
      <c r="F3181" s="83">
        <v>1.92</v>
      </c>
    </row>
    <row r="3182" spans="2:6" ht="27">
      <c r="B3182" s="76" t="s">
        <v>14940</v>
      </c>
      <c r="C3182" s="82" t="s">
        <v>6709</v>
      </c>
      <c r="D3182" s="77" t="s">
        <v>14941</v>
      </c>
      <c r="E3182" s="78" t="s">
        <v>26</v>
      </c>
      <c r="F3182" s="83">
        <v>4</v>
      </c>
    </row>
    <row r="3183" spans="2:6" ht="27">
      <c r="B3183" s="76" t="s">
        <v>14942</v>
      </c>
      <c r="C3183" s="82" t="s">
        <v>14943</v>
      </c>
      <c r="D3183" s="77" t="s">
        <v>14944</v>
      </c>
      <c r="E3183" s="78" t="s">
        <v>26</v>
      </c>
      <c r="F3183" s="83">
        <v>3.6</v>
      </c>
    </row>
    <row r="3184" spans="2:6" ht="27">
      <c r="B3184" s="76" t="s">
        <v>14945</v>
      </c>
      <c r="C3184" s="82" t="s">
        <v>14946</v>
      </c>
      <c r="D3184" s="77" t="s">
        <v>14947</v>
      </c>
      <c r="E3184" s="78" t="s">
        <v>26</v>
      </c>
      <c r="F3184" s="83">
        <v>3.89</v>
      </c>
    </row>
    <row r="3185" spans="2:6" ht="27">
      <c r="B3185" s="76" t="s">
        <v>14948</v>
      </c>
      <c r="C3185" s="82" t="s">
        <v>14949</v>
      </c>
      <c r="D3185" s="77" t="s">
        <v>14950</v>
      </c>
      <c r="E3185" s="78" t="s">
        <v>26</v>
      </c>
      <c r="F3185" s="83">
        <v>4.3899999999999997</v>
      </c>
    </row>
    <row r="3186" spans="2:6" ht="27">
      <c r="B3186" s="76" t="s">
        <v>14951</v>
      </c>
      <c r="C3186" s="82" t="s">
        <v>14952</v>
      </c>
      <c r="D3186" s="77" t="s">
        <v>14953</v>
      </c>
      <c r="E3186" s="78" t="s">
        <v>26</v>
      </c>
      <c r="F3186" s="83">
        <v>4.6900000000000004</v>
      </c>
    </row>
    <row r="3187" spans="2:6" ht="27">
      <c r="B3187" s="76" t="s">
        <v>14954</v>
      </c>
      <c r="C3187" s="82" t="s">
        <v>14955</v>
      </c>
      <c r="D3187" s="77" t="s">
        <v>14956</v>
      </c>
      <c r="E3187" s="78" t="s">
        <v>26</v>
      </c>
      <c r="F3187" s="83">
        <v>5.19</v>
      </c>
    </row>
    <row r="3188" spans="2:6" ht="27">
      <c r="B3188" s="76" t="s">
        <v>14957</v>
      </c>
      <c r="C3188" s="82" t="s">
        <v>14958</v>
      </c>
      <c r="D3188" s="77" t="s">
        <v>14959</v>
      </c>
      <c r="E3188" s="78" t="s">
        <v>26</v>
      </c>
      <c r="F3188" s="83">
        <v>5.42</v>
      </c>
    </row>
    <row r="3189" spans="2:6" ht="27">
      <c r="B3189" s="76" t="s">
        <v>14960</v>
      </c>
      <c r="C3189" s="82" t="s">
        <v>14961</v>
      </c>
      <c r="D3189" s="77" t="s">
        <v>14962</v>
      </c>
      <c r="E3189" s="78" t="s">
        <v>26</v>
      </c>
      <c r="F3189" s="83">
        <v>5.91</v>
      </c>
    </row>
    <row r="3190" spans="2:6" ht="27">
      <c r="B3190" s="76" t="s">
        <v>14963</v>
      </c>
      <c r="C3190" s="82" t="s">
        <v>14964</v>
      </c>
      <c r="D3190" s="77" t="s">
        <v>14965</v>
      </c>
      <c r="E3190" s="78" t="s">
        <v>26</v>
      </c>
      <c r="F3190" s="83">
        <v>6.19</v>
      </c>
    </row>
    <row r="3191" spans="2:6" ht="27">
      <c r="B3191" s="76" t="s">
        <v>14966</v>
      </c>
      <c r="C3191" s="82" t="s">
        <v>14967</v>
      </c>
      <c r="D3191" s="77" t="s">
        <v>14968</v>
      </c>
      <c r="E3191" s="78" t="s">
        <v>26</v>
      </c>
      <c r="F3191" s="83">
        <v>6.68</v>
      </c>
    </row>
    <row r="3192" spans="2:6" ht="27">
      <c r="B3192" s="76" t="s">
        <v>14969</v>
      </c>
      <c r="C3192" s="82" t="s">
        <v>14970</v>
      </c>
      <c r="D3192" s="77" t="s">
        <v>14971</v>
      </c>
      <c r="E3192" s="78" t="s">
        <v>26</v>
      </c>
      <c r="F3192" s="83">
        <v>6.96</v>
      </c>
    </row>
    <row r="3193" spans="2:6" ht="27">
      <c r="B3193" s="76" t="s">
        <v>14972</v>
      </c>
      <c r="C3193" s="82" t="s">
        <v>6709</v>
      </c>
      <c r="D3193" s="77" t="s">
        <v>14973</v>
      </c>
      <c r="E3193" s="78" t="s">
        <v>26</v>
      </c>
      <c r="F3193" s="83">
        <v>7.55</v>
      </c>
    </row>
    <row r="3194" spans="2:6" ht="27">
      <c r="B3194" s="76" t="s">
        <v>14974</v>
      </c>
      <c r="C3194" s="82" t="s">
        <v>6709</v>
      </c>
      <c r="D3194" s="77" t="s">
        <v>14975</v>
      </c>
      <c r="E3194" s="78" t="s">
        <v>26</v>
      </c>
      <c r="F3194" s="83">
        <v>8.15</v>
      </c>
    </row>
    <row r="3195" spans="2:6" ht="27">
      <c r="B3195" s="76" t="s">
        <v>14976</v>
      </c>
      <c r="C3195" s="82" t="s">
        <v>14977</v>
      </c>
      <c r="D3195" s="77" t="s">
        <v>14978</v>
      </c>
      <c r="E3195" s="78" t="s">
        <v>26</v>
      </c>
      <c r="F3195" s="83">
        <v>9.1199999999999992</v>
      </c>
    </row>
    <row r="3196" spans="2:6">
      <c r="B3196" s="76" t="s">
        <v>14979</v>
      </c>
      <c r="C3196" s="82" t="s">
        <v>14980</v>
      </c>
      <c r="D3196" s="77" t="s">
        <v>14981</v>
      </c>
      <c r="E3196" s="78" t="s">
        <v>26</v>
      </c>
      <c r="F3196" s="83">
        <v>44.98</v>
      </c>
    </row>
    <row r="3197" spans="2:6">
      <c r="B3197" s="76" t="s">
        <v>14982</v>
      </c>
      <c r="C3197" s="82" t="s">
        <v>14983</v>
      </c>
      <c r="D3197" s="77" t="s">
        <v>14984</v>
      </c>
      <c r="E3197" s="78" t="s">
        <v>26</v>
      </c>
      <c r="F3197" s="83">
        <v>56.8</v>
      </c>
    </row>
    <row r="3198" spans="2:6">
      <c r="B3198" s="76" t="s">
        <v>14985</v>
      </c>
      <c r="C3198" s="82" t="s">
        <v>6709</v>
      </c>
      <c r="D3198" s="77" t="s">
        <v>14986</v>
      </c>
      <c r="E3198" s="78" t="s">
        <v>26</v>
      </c>
      <c r="F3198" s="83">
        <v>54.54</v>
      </c>
    </row>
    <row r="3199" spans="2:6">
      <c r="B3199" s="76" t="s">
        <v>14987</v>
      </c>
      <c r="C3199" s="82" t="s">
        <v>6709</v>
      </c>
      <c r="D3199" s="77" t="s">
        <v>14988</v>
      </c>
      <c r="E3199" s="78" t="s">
        <v>26</v>
      </c>
      <c r="F3199" s="83">
        <v>86.88</v>
      </c>
    </row>
    <row r="3200" spans="2:6" ht="27">
      <c r="B3200" s="76" t="s">
        <v>14989</v>
      </c>
      <c r="C3200" s="82" t="s">
        <v>6709</v>
      </c>
      <c r="D3200" s="77" t="s">
        <v>14990</v>
      </c>
      <c r="E3200" s="78" t="s">
        <v>26</v>
      </c>
      <c r="F3200" s="83">
        <v>6.72</v>
      </c>
    </row>
    <row r="3201" spans="2:6" ht="27">
      <c r="B3201" s="76" t="s">
        <v>14991</v>
      </c>
      <c r="C3201" s="82" t="s">
        <v>14992</v>
      </c>
      <c r="D3201" s="77" t="s">
        <v>14993</v>
      </c>
      <c r="E3201" s="78" t="s">
        <v>26</v>
      </c>
      <c r="F3201" s="83">
        <v>5.84</v>
      </c>
    </row>
    <row r="3202" spans="2:6" ht="27">
      <c r="B3202" s="76" t="s">
        <v>14994</v>
      </c>
      <c r="C3202" s="82" t="s">
        <v>14995</v>
      </c>
      <c r="D3202" s="77" t="s">
        <v>14996</v>
      </c>
      <c r="E3202" s="78" t="s">
        <v>26</v>
      </c>
      <c r="F3202" s="83">
        <v>7.44</v>
      </c>
    </row>
    <row r="3203" spans="2:6" ht="27">
      <c r="B3203" s="76" t="s">
        <v>6353</v>
      </c>
      <c r="C3203" s="82" t="s">
        <v>6709</v>
      </c>
      <c r="D3203" s="77" t="s">
        <v>6352</v>
      </c>
      <c r="E3203" s="78" t="s">
        <v>26</v>
      </c>
      <c r="F3203" s="83">
        <v>78.599999999999994</v>
      </c>
    </row>
    <row r="3204" spans="2:6" ht="27">
      <c r="B3204" s="76" t="s">
        <v>14997</v>
      </c>
      <c r="C3204" s="82" t="s">
        <v>14998</v>
      </c>
      <c r="D3204" s="77" t="s">
        <v>14999</v>
      </c>
      <c r="E3204" s="78" t="s">
        <v>26</v>
      </c>
      <c r="F3204" s="83">
        <v>313.77</v>
      </c>
    </row>
    <row r="3205" spans="2:6" ht="27">
      <c r="B3205" s="76" t="s">
        <v>15000</v>
      </c>
      <c r="C3205" s="82" t="s">
        <v>15001</v>
      </c>
      <c r="D3205" s="77" t="s">
        <v>15002</v>
      </c>
      <c r="E3205" s="78" t="s">
        <v>26</v>
      </c>
      <c r="F3205" s="83">
        <v>351.44</v>
      </c>
    </row>
    <row r="3206" spans="2:6">
      <c r="B3206" s="76" t="s">
        <v>15003</v>
      </c>
      <c r="C3206" s="82" t="s">
        <v>6709</v>
      </c>
      <c r="D3206" s="77" t="s">
        <v>15004</v>
      </c>
      <c r="E3206" s="78" t="s">
        <v>26</v>
      </c>
      <c r="F3206" s="83">
        <v>52</v>
      </c>
    </row>
    <row r="3207" spans="2:6" ht="27">
      <c r="B3207" s="76" t="s">
        <v>15005</v>
      </c>
      <c r="C3207" s="82" t="s">
        <v>15006</v>
      </c>
      <c r="D3207" s="77" t="s">
        <v>15007</v>
      </c>
      <c r="E3207" s="78" t="s">
        <v>6403</v>
      </c>
      <c r="F3207" s="83">
        <v>135.56</v>
      </c>
    </row>
    <row r="3208" spans="2:6" ht="27">
      <c r="B3208" s="76" t="s">
        <v>15008</v>
      </c>
      <c r="C3208" s="82" t="s">
        <v>6709</v>
      </c>
      <c r="D3208" s="77" t="s">
        <v>15009</v>
      </c>
      <c r="E3208" s="78" t="s">
        <v>26</v>
      </c>
      <c r="F3208" s="83">
        <v>87.42</v>
      </c>
    </row>
    <row r="3209" spans="2:6" ht="27">
      <c r="B3209" s="76" t="s">
        <v>15010</v>
      </c>
      <c r="C3209" s="82" t="s">
        <v>6709</v>
      </c>
      <c r="D3209" s="77" t="s">
        <v>15011</v>
      </c>
      <c r="E3209" s="78" t="s">
        <v>26</v>
      </c>
      <c r="F3209" s="83">
        <v>163</v>
      </c>
    </row>
    <row r="3210" spans="2:6">
      <c r="B3210" s="76" t="s">
        <v>15012</v>
      </c>
      <c r="C3210" s="82" t="s">
        <v>6709</v>
      </c>
      <c r="D3210" s="77" t="s">
        <v>15013</v>
      </c>
      <c r="E3210" s="78" t="s">
        <v>26</v>
      </c>
      <c r="F3210" s="83">
        <v>158.91</v>
      </c>
    </row>
    <row r="3211" spans="2:6">
      <c r="B3211" s="76" t="s">
        <v>15014</v>
      </c>
      <c r="C3211" s="82" t="s">
        <v>6709</v>
      </c>
      <c r="D3211" s="77" t="s">
        <v>15015</v>
      </c>
      <c r="E3211" s="78" t="s">
        <v>26</v>
      </c>
      <c r="F3211" s="83">
        <v>25.76</v>
      </c>
    </row>
    <row r="3212" spans="2:6">
      <c r="B3212" s="76" t="s">
        <v>15016</v>
      </c>
      <c r="C3212" s="82" t="s">
        <v>6709</v>
      </c>
      <c r="D3212" s="77" t="s">
        <v>15017</v>
      </c>
      <c r="E3212" s="78" t="s">
        <v>26</v>
      </c>
      <c r="F3212" s="83">
        <v>32.92</v>
      </c>
    </row>
    <row r="3213" spans="2:6">
      <c r="B3213" s="76" t="s">
        <v>15018</v>
      </c>
      <c r="C3213" s="82" t="s">
        <v>6709</v>
      </c>
      <c r="D3213" s="77" t="s">
        <v>15019</v>
      </c>
      <c r="E3213" s="78" t="s">
        <v>6403</v>
      </c>
      <c r="F3213" s="83">
        <v>2.82</v>
      </c>
    </row>
    <row r="3214" spans="2:6">
      <c r="B3214" s="76" t="s">
        <v>15020</v>
      </c>
      <c r="C3214" s="82" t="s">
        <v>15021</v>
      </c>
      <c r="D3214" s="77" t="s">
        <v>15022</v>
      </c>
      <c r="E3214" s="78" t="s">
        <v>6403</v>
      </c>
      <c r="F3214" s="83">
        <v>0.04</v>
      </c>
    </row>
    <row r="3215" spans="2:6">
      <c r="B3215" s="76" t="s">
        <v>15023</v>
      </c>
      <c r="C3215" s="82" t="s">
        <v>6709</v>
      </c>
      <c r="D3215" s="77" t="s">
        <v>15024</v>
      </c>
      <c r="E3215" s="78" t="s">
        <v>26</v>
      </c>
      <c r="F3215" s="83">
        <v>4.95</v>
      </c>
    </row>
    <row r="3216" spans="2:6">
      <c r="B3216" s="76" t="s">
        <v>15025</v>
      </c>
      <c r="C3216" s="82" t="s">
        <v>6709</v>
      </c>
      <c r="D3216" s="77" t="s">
        <v>15026</v>
      </c>
      <c r="E3216" s="78" t="s">
        <v>26</v>
      </c>
      <c r="F3216" s="83">
        <v>2.11</v>
      </c>
    </row>
    <row r="3217" spans="2:6">
      <c r="B3217" s="76" t="s">
        <v>15027</v>
      </c>
      <c r="C3217" s="82" t="s">
        <v>6709</v>
      </c>
      <c r="D3217" s="77" t="s">
        <v>15028</v>
      </c>
      <c r="E3217" s="78" t="s">
        <v>26</v>
      </c>
      <c r="F3217" s="83">
        <v>2.6</v>
      </c>
    </row>
    <row r="3218" spans="2:6">
      <c r="B3218" s="76" t="s">
        <v>15029</v>
      </c>
      <c r="C3218" s="82" t="s">
        <v>6709</v>
      </c>
      <c r="D3218" s="77" t="s">
        <v>15030</v>
      </c>
      <c r="E3218" s="78" t="s">
        <v>26</v>
      </c>
      <c r="F3218" s="83">
        <v>3.01</v>
      </c>
    </row>
    <row r="3219" spans="2:6">
      <c r="B3219" s="76" t="s">
        <v>15031</v>
      </c>
      <c r="C3219" s="82" t="s">
        <v>6709</v>
      </c>
      <c r="D3219" s="77" t="s">
        <v>15032</v>
      </c>
      <c r="E3219" s="78" t="s">
        <v>26</v>
      </c>
      <c r="F3219" s="83">
        <v>3.11</v>
      </c>
    </row>
    <row r="3220" spans="2:6">
      <c r="B3220" s="76" t="s">
        <v>15033</v>
      </c>
      <c r="C3220" s="82" t="s">
        <v>6709</v>
      </c>
      <c r="D3220" s="77" t="s">
        <v>15034</v>
      </c>
      <c r="E3220" s="78" t="s">
        <v>26</v>
      </c>
      <c r="F3220" s="83">
        <v>3.2</v>
      </c>
    </row>
    <row r="3221" spans="2:6">
      <c r="B3221" s="76" t="s">
        <v>15035</v>
      </c>
      <c r="C3221" s="82" t="s">
        <v>6709</v>
      </c>
      <c r="D3221" s="77" t="s">
        <v>15036</v>
      </c>
      <c r="E3221" s="78" t="s">
        <v>26</v>
      </c>
      <c r="F3221" s="83">
        <v>4.3600000000000003</v>
      </c>
    </row>
    <row r="3222" spans="2:6" ht="27">
      <c r="B3222" s="76" t="s">
        <v>15037</v>
      </c>
      <c r="C3222" s="82" t="s">
        <v>6709</v>
      </c>
      <c r="D3222" s="77" t="s">
        <v>15038</v>
      </c>
      <c r="E3222" s="78" t="s">
        <v>26</v>
      </c>
      <c r="F3222" s="83">
        <v>3.59</v>
      </c>
    </row>
    <row r="3223" spans="2:6">
      <c r="B3223" s="76" t="s">
        <v>15039</v>
      </c>
      <c r="C3223" s="82" t="s">
        <v>6709</v>
      </c>
      <c r="D3223" s="77" t="s">
        <v>15040</v>
      </c>
      <c r="E3223" s="78" t="s">
        <v>26</v>
      </c>
      <c r="F3223" s="83">
        <v>0.17</v>
      </c>
    </row>
    <row r="3224" spans="2:6">
      <c r="B3224" s="76" t="s">
        <v>15041</v>
      </c>
      <c r="C3224" s="82"/>
      <c r="D3224" s="77"/>
      <c r="E3224" s="78"/>
      <c r="F3224" s="83"/>
    </row>
    <row r="3225" spans="2:6" ht="40.5">
      <c r="B3225" s="76" t="s">
        <v>15042</v>
      </c>
      <c r="C3225" s="82" t="s">
        <v>6709</v>
      </c>
      <c r="D3225" s="77" t="s">
        <v>15043</v>
      </c>
      <c r="E3225" s="78" t="s">
        <v>6581</v>
      </c>
      <c r="F3225" s="83">
        <v>155.41</v>
      </c>
    </row>
    <row r="3226" spans="2:6" ht="40.5">
      <c r="B3226" s="76" t="s">
        <v>15044</v>
      </c>
      <c r="C3226" s="82" t="s">
        <v>6709</v>
      </c>
      <c r="D3226" s="77" t="s">
        <v>15045</v>
      </c>
      <c r="E3226" s="78" t="s">
        <v>6581</v>
      </c>
      <c r="F3226" s="83">
        <v>248.21</v>
      </c>
    </row>
    <row r="3227" spans="2:6" ht="40.5">
      <c r="B3227" s="76" t="s">
        <v>15046</v>
      </c>
      <c r="C3227" s="82" t="s">
        <v>6709</v>
      </c>
      <c r="D3227" s="77" t="s">
        <v>15047</v>
      </c>
      <c r="E3227" s="78" t="s">
        <v>6581</v>
      </c>
      <c r="F3227" s="83">
        <v>377.76</v>
      </c>
    </row>
    <row r="3228" spans="2:6" ht="40.5">
      <c r="B3228" s="76" t="s">
        <v>15048</v>
      </c>
      <c r="C3228" s="82" t="s">
        <v>6709</v>
      </c>
      <c r="D3228" s="77" t="s">
        <v>15049</v>
      </c>
      <c r="E3228" s="78" t="s">
        <v>6581</v>
      </c>
      <c r="F3228" s="83">
        <v>570.91</v>
      </c>
    </row>
    <row r="3229" spans="2:6" ht="40.5">
      <c r="B3229" s="76" t="s">
        <v>15050</v>
      </c>
      <c r="C3229" s="82" t="s">
        <v>6709</v>
      </c>
      <c r="D3229" s="77" t="s">
        <v>15051</v>
      </c>
      <c r="E3229" s="78" t="s">
        <v>6581</v>
      </c>
      <c r="F3229" s="83">
        <v>748</v>
      </c>
    </row>
    <row r="3230" spans="2:6" ht="40.5">
      <c r="B3230" s="76" t="s">
        <v>15052</v>
      </c>
      <c r="C3230" s="82" t="s">
        <v>6709</v>
      </c>
      <c r="D3230" s="77" t="s">
        <v>15053</v>
      </c>
      <c r="E3230" s="78" t="s">
        <v>6581</v>
      </c>
      <c r="F3230" s="83">
        <v>1084.3399999999999</v>
      </c>
    </row>
    <row r="3231" spans="2:6" ht="40.5">
      <c r="B3231" s="76" t="s">
        <v>15054</v>
      </c>
      <c r="C3231" s="82" t="s">
        <v>6709</v>
      </c>
      <c r="D3231" s="77" t="s">
        <v>15055</v>
      </c>
      <c r="E3231" s="78" t="s">
        <v>6581</v>
      </c>
      <c r="F3231" s="83">
        <v>156.19</v>
      </c>
    </row>
    <row r="3232" spans="2:6" ht="40.5">
      <c r="B3232" s="76" t="s">
        <v>15056</v>
      </c>
      <c r="C3232" s="82" t="s">
        <v>6709</v>
      </c>
      <c r="D3232" s="77" t="s">
        <v>15057</v>
      </c>
      <c r="E3232" s="78" t="s">
        <v>6581</v>
      </c>
      <c r="F3232" s="83">
        <v>242.62</v>
      </c>
    </row>
    <row r="3233" spans="2:6" ht="40.5">
      <c r="B3233" s="76" t="s">
        <v>15058</v>
      </c>
      <c r="C3233" s="82" t="s">
        <v>6709</v>
      </c>
      <c r="D3233" s="77" t="s">
        <v>15059</v>
      </c>
      <c r="E3233" s="78" t="s">
        <v>6581</v>
      </c>
      <c r="F3233" s="83">
        <v>384.91</v>
      </c>
    </row>
    <row r="3234" spans="2:6" ht="40.5">
      <c r="B3234" s="76" t="s">
        <v>15060</v>
      </c>
      <c r="C3234" s="82" t="s">
        <v>6709</v>
      </c>
      <c r="D3234" s="77" t="s">
        <v>15061</v>
      </c>
      <c r="E3234" s="78" t="s">
        <v>6581</v>
      </c>
      <c r="F3234" s="83">
        <v>606.01</v>
      </c>
    </row>
    <row r="3235" spans="2:6" ht="40.5">
      <c r="B3235" s="76" t="s">
        <v>15062</v>
      </c>
      <c r="C3235" s="82" t="s">
        <v>6709</v>
      </c>
      <c r="D3235" s="77" t="s">
        <v>15063</v>
      </c>
      <c r="E3235" s="78" t="s">
        <v>6581</v>
      </c>
      <c r="F3235" s="83">
        <v>805.23</v>
      </c>
    </row>
    <row r="3236" spans="2:6" ht="40.5">
      <c r="B3236" s="76" t="s">
        <v>15064</v>
      </c>
      <c r="C3236" s="82" t="s">
        <v>6709</v>
      </c>
      <c r="D3236" s="77" t="s">
        <v>15065</v>
      </c>
      <c r="E3236" s="78" t="s">
        <v>6581</v>
      </c>
      <c r="F3236" s="83">
        <v>1157.31</v>
      </c>
    </row>
    <row r="3237" spans="2:6" ht="40.5">
      <c r="B3237" s="76" t="s">
        <v>15066</v>
      </c>
      <c r="C3237" s="82" t="s">
        <v>6709</v>
      </c>
      <c r="D3237" s="77" t="s">
        <v>15067</v>
      </c>
      <c r="E3237" s="78" t="s">
        <v>6581</v>
      </c>
      <c r="F3237" s="83">
        <v>261.44</v>
      </c>
    </row>
    <row r="3238" spans="2:6" ht="40.5">
      <c r="B3238" s="76" t="s">
        <v>15068</v>
      </c>
      <c r="C3238" s="82" t="s">
        <v>6709</v>
      </c>
      <c r="D3238" s="77" t="s">
        <v>15069</v>
      </c>
      <c r="E3238" s="78" t="s">
        <v>6581</v>
      </c>
      <c r="F3238" s="83">
        <v>442.62</v>
      </c>
    </row>
    <row r="3239" spans="2:6" ht="40.5">
      <c r="B3239" s="76" t="s">
        <v>15070</v>
      </c>
      <c r="C3239" s="82" t="s">
        <v>6709</v>
      </c>
      <c r="D3239" s="77" t="s">
        <v>15071</v>
      </c>
      <c r="E3239" s="78" t="s">
        <v>6581</v>
      </c>
      <c r="F3239" s="83">
        <v>617.42999999999995</v>
      </c>
    </row>
    <row r="3240" spans="2:6" ht="40.5">
      <c r="B3240" s="76" t="s">
        <v>15072</v>
      </c>
      <c r="C3240" s="82" t="s">
        <v>6709</v>
      </c>
      <c r="D3240" s="77" t="s">
        <v>15073</v>
      </c>
      <c r="E3240" s="78" t="s">
        <v>6581</v>
      </c>
      <c r="F3240" s="83">
        <v>799.41</v>
      </c>
    </row>
    <row r="3241" spans="2:6" ht="40.5">
      <c r="B3241" s="76" t="s">
        <v>15074</v>
      </c>
      <c r="C3241" s="82" t="s">
        <v>6709</v>
      </c>
      <c r="D3241" s="77" t="s">
        <v>15075</v>
      </c>
      <c r="E3241" s="78" t="s">
        <v>6581</v>
      </c>
      <c r="F3241" s="83">
        <v>1200.7</v>
      </c>
    </row>
    <row r="3242" spans="2:6" ht="40.5">
      <c r="B3242" s="76" t="s">
        <v>15076</v>
      </c>
      <c r="C3242" s="82" t="s">
        <v>6709</v>
      </c>
      <c r="D3242" s="77" t="s">
        <v>15077</v>
      </c>
      <c r="E3242" s="78" t="s">
        <v>6714</v>
      </c>
      <c r="F3242" s="83">
        <v>264.22000000000003</v>
      </c>
    </row>
    <row r="3243" spans="2:6" ht="40.5">
      <c r="B3243" s="76" t="s">
        <v>15078</v>
      </c>
      <c r="C3243" s="82" t="s">
        <v>6709</v>
      </c>
      <c r="D3243" s="77" t="s">
        <v>15079</v>
      </c>
      <c r="E3243" s="78" t="s">
        <v>6714</v>
      </c>
      <c r="F3243" s="83">
        <v>738.48</v>
      </c>
    </row>
    <row r="3244" spans="2:6" ht="40.5">
      <c r="B3244" s="76" t="s">
        <v>15080</v>
      </c>
      <c r="C3244" s="82" t="s">
        <v>6709</v>
      </c>
      <c r="D3244" s="77" t="s">
        <v>15081</v>
      </c>
      <c r="E3244" s="78" t="s">
        <v>6714</v>
      </c>
      <c r="F3244" s="83">
        <v>1247.06</v>
      </c>
    </row>
    <row r="3245" spans="2:6" ht="40.5">
      <c r="B3245" s="76" t="s">
        <v>15082</v>
      </c>
      <c r="C3245" s="82" t="s">
        <v>6709</v>
      </c>
      <c r="D3245" s="77" t="s">
        <v>15083</v>
      </c>
      <c r="E3245" s="78" t="s">
        <v>6714</v>
      </c>
      <c r="F3245" s="83">
        <v>1941.97</v>
      </c>
    </row>
    <row r="3246" spans="2:6" ht="40.5">
      <c r="B3246" s="76" t="s">
        <v>15084</v>
      </c>
      <c r="C3246" s="82" t="s">
        <v>6709</v>
      </c>
      <c r="D3246" s="77" t="s">
        <v>15085</v>
      </c>
      <c r="E3246" s="78" t="s">
        <v>6714</v>
      </c>
      <c r="F3246" s="83">
        <v>2832.35</v>
      </c>
    </row>
    <row r="3247" spans="2:6" ht="40.5">
      <c r="B3247" s="76" t="s">
        <v>15086</v>
      </c>
      <c r="C3247" s="82" t="s">
        <v>6709</v>
      </c>
      <c r="D3247" s="77" t="s">
        <v>15087</v>
      </c>
      <c r="E3247" s="78" t="s">
        <v>6714</v>
      </c>
      <c r="F3247" s="83">
        <v>5188.6099999999997</v>
      </c>
    </row>
    <row r="3248" spans="2:6" ht="40.5">
      <c r="B3248" s="76" t="s">
        <v>15088</v>
      </c>
      <c r="C3248" s="82" t="s">
        <v>6709</v>
      </c>
      <c r="D3248" s="77" t="s">
        <v>15089</v>
      </c>
      <c r="E3248" s="78" t="s">
        <v>6581</v>
      </c>
      <c r="F3248" s="83">
        <v>465.74</v>
      </c>
    </row>
    <row r="3249" spans="2:6" ht="40.5">
      <c r="B3249" s="76" t="s">
        <v>15090</v>
      </c>
      <c r="C3249" s="82" t="s">
        <v>6709</v>
      </c>
      <c r="D3249" s="77" t="s">
        <v>15091</v>
      </c>
      <c r="E3249" s="78" t="s">
        <v>6581</v>
      </c>
      <c r="F3249" s="83">
        <v>715.54</v>
      </c>
    </row>
    <row r="3250" spans="2:6" ht="40.5">
      <c r="B3250" s="76" t="s">
        <v>15092</v>
      </c>
      <c r="C3250" s="82" t="s">
        <v>6709</v>
      </c>
      <c r="D3250" s="77" t="s">
        <v>15093</v>
      </c>
      <c r="E3250" s="78" t="s">
        <v>6581</v>
      </c>
      <c r="F3250" s="83">
        <v>1090.67</v>
      </c>
    </row>
    <row r="3251" spans="2:6" ht="40.5">
      <c r="B3251" s="76" t="s">
        <v>15094</v>
      </c>
      <c r="C3251" s="82" t="s">
        <v>6709</v>
      </c>
      <c r="D3251" s="77" t="s">
        <v>15095</v>
      </c>
      <c r="E3251" s="78" t="s">
        <v>6581</v>
      </c>
      <c r="F3251" s="83">
        <v>1434.62</v>
      </c>
    </row>
    <row r="3252" spans="2:6" ht="40.5">
      <c r="B3252" s="76" t="s">
        <v>15096</v>
      </c>
      <c r="C3252" s="82" t="s">
        <v>6709</v>
      </c>
      <c r="D3252" s="77" t="s">
        <v>15097</v>
      </c>
      <c r="E3252" s="78" t="s">
        <v>6581</v>
      </c>
      <c r="F3252" s="83">
        <v>2091.48</v>
      </c>
    </row>
    <row r="3253" spans="2:6" ht="40.5">
      <c r="B3253" s="76" t="s">
        <v>15098</v>
      </c>
      <c r="C3253" s="82" t="s">
        <v>6709</v>
      </c>
      <c r="D3253" s="77" t="s">
        <v>15099</v>
      </c>
      <c r="E3253" s="78" t="s">
        <v>6581</v>
      </c>
      <c r="F3253" s="83">
        <v>454.56</v>
      </c>
    </row>
    <row r="3254" spans="2:6" ht="40.5">
      <c r="B3254" s="76" t="s">
        <v>15100</v>
      </c>
      <c r="C3254" s="82" t="s">
        <v>6709</v>
      </c>
      <c r="D3254" s="77" t="s">
        <v>15101</v>
      </c>
      <c r="E3254" s="78" t="s">
        <v>6581</v>
      </c>
      <c r="F3254" s="83">
        <v>729.84</v>
      </c>
    </row>
    <row r="3255" spans="2:6" ht="40.5">
      <c r="B3255" s="76" t="s">
        <v>15102</v>
      </c>
      <c r="C3255" s="82" t="s">
        <v>6709</v>
      </c>
      <c r="D3255" s="77" t="s">
        <v>15103</v>
      </c>
      <c r="E3255" s="78" t="s">
        <v>6581</v>
      </c>
      <c r="F3255" s="83">
        <v>1160.8699999999999</v>
      </c>
    </row>
    <row r="3256" spans="2:6" ht="40.5">
      <c r="B3256" s="76" t="s">
        <v>15104</v>
      </c>
      <c r="C3256" s="82" t="s">
        <v>6709</v>
      </c>
      <c r="D3256" s="77" t="s">
        <v>15105</v>
      </c>
      <c r="E3256" s="78" t="s">
        <v>6581</v>
      </c>
      <c r="F3256" s="83">
        <v>1549.08</v>
      </c>
    </row>
    <row r="3257" spans="2:6" ht="40.5">
      <c r="B3257" s="76" t="s">
        <v>15106</v>
      </c>
      <c r="C3257" s="82" t="s">
        <v>6709</v>
      </c>
      <c r="D3257" s="77" t="s">
        <v>15107</v>
      </c>
      <c r="E3257" s="78" t="s">
        <v>6581</v>
      </c>
      <c r="F3257" s="83">
        <v>2237.42</v>
      </c>
    </row>
    <row r="3258" spans="2:6" ht="40.5">
      <c r="B3258" s="76" t="s">
        <v>15108</v>
      </c>
      <c r="C3258" s="82" t="s">
        <v>6709</v>
      </c>
      <c r="D3258" s="77" t="s">
        <v>15109</v>
      </c>
      <c r="E3258" s="78" t="s">
        <v>6581</v>
      </c>
      <c r="F3258" s="83">
        <v>492.2</v>
      </c>
    </row>
    <row r="3259" spans="2:6" ht="40.5">
      <c r="B3259" s="76" t="s">
        <v>15110</v>
      </c>
      <c r="C3259" s="82" t="s">
        <v>6709</v>
      </c>
      <c r="D3259" s="77" t="s">
        <v>15111</v>
      </c>
      <c r="E3259" s="78" t="s">
        <v>6581</v>
      </c>
      <c r="F3259" s="83">
        <v>845.26</v>
      </c>
    </row>
    <row r="3260" spans="2:6" ht="40.5">
      <c r="B3260" s="76" t="s">
        <v>15112</v>
      </c>
      <c r="C3260" s="82" t="s">
        <v>6709</v>
      </c>
      <c r="D3260" s="77" t="s">
        <v>15113</v>
      </c>
      <c r="E3260" s="78" t="s">
        <v>6581</v>
      </c>
      <c r="F3260" s="83">
        <v>1183.71</v>
      </c>
    </row>
    <row r="3261" spans="2:6" ht="40.5">
      <c r="B3261" s="76" t="s">
        <v>15114</v>
      </c>
      <c r="C3261" s="82" t="s">
        <v>6709</v>
      </c>
      <c r="D3261" s="77" t="s">
        <v>15115</v>
      </c>
      <c r="E3261" s="78" t="s">
        <v>6581</v>
      </c>
      <c r="F3261" s="83">
        <v>1537.44</v>
      </c>
    </row>
    <row r="3262" spans="2:6" ht="40.5">
      <c r="B3262" s="76" t="s">
        <v>15116</v>
      </c>
      <c r="C3262" s="82" t="s">
        <v>6709</v>
      </c>
      <c r="D3262" s="77" t="s">
        <v>15117</v>
      </c>
      <c r="E3262" s="78" t="s">
        <v>6581</v>
      </c>
      <c r="F3262" s="83">
        <v>2324.1999999999998</v>
      </c>
    </row>
    <row r="3263" spans="2:6" ht="40.5">
      <c r="B3263" s="76" t="s">
        <v>15118</v>
      </c>
      <c r="C3263" s="82" t="s">
        <v>6709</v>
      </c>
      <c r="D3263" s="77" t="s">
        <v>15119</v>
      </c>
      <c r="E3263" s="78" t="s">
        <v>6714</v>
      </c>
      <c r="F3263" s="83">
        <v>1101.0999999999999</v>
      </c>
    </row>
    <row r="3264" spans="2:6" ht="40.5">
      <c r="B3264" s="76" t="s">
        <v>15120</v>
      </c>
      <c r="C3264" s="82" t="s">
        <v>6709</v>
      </c>
      <c r="D3264" s="77" t="s">
        <v>15121</v>
      </c>
      <c r="E3264" s="78" t="s">
        <v>6714</v>
      </c>
      <c r="F3264" s="83">
        <v>1798.95</v>
      </c>
    </row>
    <row r="3265" spans="2:6" ht="40.5">
      <c r="B3265" s="76" t="s">
        <v>15122</v>
      </c>
      <c r="C3265" s="82" t="s">
        <v>6709</v>
      </c>
      <c r="D3265" s="77" t="s">
        <v>15123</v>
      </c>
      <c r="E3265" s="78" t="s">
        <v>6714</v>
      </c>
      <c r="F3265" s="83">
        <v>2716.36</v>
      </c>
    </row>
    <row r="3266" spans="2:6" ht="40.5">
      <c r="B3266" s="76" t="s">
        <v>15124</v>
      </c>
      <c r="C3266" s="82" t="s">
        <v>6709</v>
      </c>
      <c r="D3266" s="77" t="s">
        <v>15125</v>
      </c>
      <c r="E3266" s="78" t="s">
        <v>6714</v>
      </c>
      <c r="F3266" s="83">
        <v>3972.74</v>
      </c>
    </row>
    <row r="3267" spans="2:6" ht="40.5">
      <c r="B3267" s="76" t="s">
        <v>15126</v>
      </c>
      <c r="C3267" s="82" t="s">
        <v>6709</v>
      </c>
      <c r="D3267" s="77" t="s">
        <v>15127</v>
      </c>
      <c r="E3267" s="78" t="s">
        <v>6714</v>
      </c>
      <c r="F3267" s="83">
        <v>7106.54</v>
      </c>
    </row>
    <row r="3268" spans="2:6" ht="40.5">
      <c r="B3268" s="76" t="s">
        <v>15128</v>
      </c>
      <c r="C3268" s="82" t="s">
        <v>6709</v>
      </c>
      <c r="D3268" s="77" t="s">
        <v>15129</v>
      </c>
      <c r="E3268" s="78" t="s">
        <v>6581</v>
      </c>
      <c r="F3268" s="83">
        <v>683.13</v>
      </c>
    </row>
    <row r="3269" spans="2:6" ht="40.5">
      <c r="B3269" s="76" t="s">
        <v>15130</v>
      </c>
      <c r="C3269" s="82" t="s">
        <v>6709</v>
      </c>
      <c r="D3269" s="77" t="s">
        <v>15131</v>
      </c>
      <c r="E3269" s="78" t="s">
        <v>6581</v>
      </c>
      <c r="F3269" s="83">
        <v>1053.31</v>
      </c>
    </row>
    <row r="3270" spans="2:6" ht="40.5">
      <c r="B3270" s="76" t="s">
        <v>15132</v>
      </c>
      <c r="C3270" s="82" t="s">
        <v>6709</v>
      </c>
      <c r="D3270" s="77" t="s">
        <v>15133</v>
      </c>
      <c r="E3270" s="78" t="s">
        <v>6581</v>
      </c>
      <c r="F3270" s="83">
        <v>1610.63</v>
      </c>
    </row>
    <row r="3271" spans="2:6" ht="40.5">
      <c r="B3271" s="76" t="s">
        <v>15134</v>
      </c>
      <c r="C3271" s="82" t="s">
        <v>6709</v>
      </c>
      <c r="D3271" s="77" t="s">
        <v>15135</v>
      </c>
      <c r="E3271" s="78" t="s">
        <v>6581</v>
      </c>
      <c r="F3271" s="83">
        <v>2120.9699999999998</v>
      </c>
    </row>
    <row r="3272" spans="2:6" ht="40.5">
      <c r="B3272" s="76" t="s">
        <v>15136</v>
      </c>
      <c r="C3272" s="82" t="s">
        <v>6709</v>
      </c>
      <c r="D3272" s="77" t="s">
        <v>15137</v>
      </c>
      <c r="E3272" s="78" t="s">
        <v>6581</v>
      </c>
      <c r="F3272" s="83">
        <v>3098.63</v>
      </c>
    </row>
    <row r="3273" spans="2:6" ht="40.5">
      <c r="B3273" s="76" t="s">
        <v>15138</v>
      </c>
      <c r="C3273" s="82" t="s">
        <v>6709</v>
      </c>
      <c r="D3273" s="77" t="s">
        <v>15139</v>
      </c>
      <c r="E3273" s="78" t="s">
        <v>6581</v>
      </c>
      <c r="F3273" s="83">
        <v>666.36</v>
      </c>
    </row>
    <row r="3274" spans="2:6" ht="40.5">
      <c r="B3274" s="76" t="s">
        <v>15140</v>
      </c>
      <c r="C3274" s="82" t="s">
        <v>6709</v>
      </c>
      <c r="D3274" s="77" t="s">
        <v>15141</v>
      </c>
      <c r="E3274" s="78" t="s">
        <v>6581</v>
      </c>
      <c r="F3274" s="83">
        <v>1074.76</v>
      </c>
    </row>
    <row r="3275" spans="2:6" ht="40.5">
      <c r="B3275" s="76" t="s">
        <v>15142</v>
      </c>
      <c r="C3275" s="82" t="s">
        <v>6709</v>
      </c>
      <c r="D3275" s="77" t="s">
        <v>15143</v>
      </c>
      <c r="E3275" s="78" t="s">
        <v>6581</v>
      </c>
      <c r="F3275" s="83">
        <v>1715.93</v>
      </c>
    </row>
    <row r="3276" spans="2:6" ht="40.5">
      <c r="B3276" s="76" t="s">
        <v>15144</v>
      </c>
      <c r="C3276" s="82" t="s">
        <v>6709</v>
      </c>
      <c r="D3276" s="77" t="s">
        <v>15145</v>
      </c>
      <c r="E3276" s="78" t="s">
        <v>6581</v>
      </c>
      <c r="F3276" s="83">
        <v>2292.9</v>
      </c>
    </row>
    <row r="3277" spans="2:6" ht="40.5">
      <c r="B3277" s="76" t="s">
        <v>15146</v>
      </c>
      <c r="C3277" s="82" t="s">
        <v>6709</v>
      </c>
      <c r="D3277" s="77" t="s">
        <v>15147</v>
      </c>
      <c r="E3277" s="78" t="s">
        <v>6581</v>
      </c>
      <c r="F3277" s="83">
        <v>3317.54</v>
      </c>
    </row>
    <row r="3278" spans="2:6" ht="40.5">
      <c r="B3278" s="76" t="s">
        <v>15148</v>
      </c>
      <c r="C3278" s="82" t="s">
        <v>6709</v>
      </c>
      <c r="D3278" s="77" t="s">
        <v>15149</v>
      </c>
      <c r="E3278" s="78" t="s">
        <v>6581</v>
      </c>
      <c r="F3278" s="83">
        <v>1247.8900000000001</v>
      </c>
    </row>
    <row r="3279" spans="2:6" ht="40.5">
      <c r="B3279" s="76" t="s">
        <v>15150</v>
      </c>
      <c r="C3279" s="82" t="s">
        <v>6709</v>
      </c>
      <c r="D3279" s="77" t="s">
        <v>15151</v>
      </c>
      <c r="E3279" s="78" t="s">
        <v>6581</v>
      </c>
      <c r="F3279" s="83">
        <v>1750.19</v>
      </c>
    </row>
    <row r="3280" spans="2:6" ht="40.5">
      <c r="B3280" s="76" t="s">
        <v>15152</v>
      </c>
      <c r="C3280" s="82" t="s">
        <v>6709</v>
      </c>
      <c r="D3280" s="77" t="s">
        <v>15153</v>
      </c>
      <c r="E3280" s="78" t="s">
        <v>6581</v>
      </c>
      <c r="F3280" s="83">
        <v>2275.44</v>
      </c>
    </row>
    <row r="3281" spans="2:6" ht="40.5">
      <c r="B3281" s="76" t="s">
        <v>15154</v>
      </c>
      <c r="C3281" s="82" t="s">
        <v>6709</v>
      </c>
      <c r="D3281" s="77" t="s">
        <v>15155</v>
      </c>
      <c r="E3281" s="78" t="s">
        <v>6581</v>
      </c>
      <c r="F3281" s="83">
        <v>3447.71</v>
      </c>
    </row>
    <row r="3282" spans="2:6" ht="40.5">
      <c r="B3282" s="76" t="s">
        <v>15156</v>
      </c>
      <c r="C3282" s="82" t="s">
        <v>6709</v>
      </c>
      <c r="D3282" s="77" t="s">
        <v>15157</v>
      </c>
      <c r="E3282" s="78" t="s">
        <v>6714</v>
      </c>
      <c r="F3282" s="83">
        <v>1434.35</v>
      </c>
    </row>
    <row r="3283" spans="2:6" ht="40.5">
      <c r="B3283" s="76" t="s">
        <v>15158</v>
      </c>
      <c r="C3283" s="82" t="s">
        <v>6709</v>
      </c>
      <c r="D3283" s="77" t="s">
        <v>15159</v>
      </c>
      <c r="E3283" s="78" t="s">
        <v>6714</v>
      </c>
      <c r="F3283" s="83">
        <v>2320.0300000000002</v>
      </c>
    </row>
    <row r="3284" spans="2:6" ht="40.5">
      <c r="B3284" s="76" t="s">
        <v>15160</v>
      </c>
      <c r="C3284" s="82" t="s">
        <v>6709</v>
      </c>
      <c r="D3284" s="77" t="s">
        <v>15161</v>
      </c>
      <c r="E3284" s="78" t="s">
        <v>6714</v>
      </c>
      <c r="F3284" s="83">
        <v>3490.74</v>
      </c>
    </row>
    <row r="3285" spans="2:6" ht="40.5">
      <c r="B3285" s="76" t="s">
        <v>15162</v>
      </c>
      <c r="C3285" s="82" t="s">
        <v>6709</v>
      </c>
      <c r="D3285" s="77" t="s">
        <v>15163</v>
      </c>
      <c r="E3285" s="78" t="s">
        <v>6714</v>
      </c>
      <c r="F3285" s="83">
        <v>5112.67</v>
      </c>
    </row>
    <row r="3286" spans="2:6" ht="40.5">
      <c r="B3286" s="76" t="s">
        <v>15164</v>
      </c>
      <c r="C3286" s="82" t="s">
        <v>6709</v>
      </c>
      <c r="D3286" s="77" t="s">
        <v>15165</v>
      </c>
      <c r="E3286" s="78" t="s">
        <v>6714</v>
      </c>
      <c r="F3286" s="83">
        <v>9056.81</v>
      </c>
    </row>
    <row r="3287" spans="2:6" ht="40.5">
      <c r="B3287" s="76" t="s">
        <v>15166</v>
      </c>
      <c r="C3287" s="82" t="s">
        <v>6709</v>
      </c>
      <c r="D3287" s="77" t="s">
        <v>15167</v>
      </c>
      <c r="E3287" s="78" t="s">
        <v>6714</v>
      </c>
      <c r="F3287" s="83">
        <v>386.28</v>
      </c>
    </row>
    <row r="3288" spans="2:6" ht="40.5">
      <c r="B3288" s="76" t="s">
        <v>15168</v>
      </c>
      <c r="C3288" s="82" t="s">
        <v>6709</v>
      </c>
      <c r="D3288" s="77" t="s">
        <v>15169</v>
      </c>
      <c r="E3288" s="78" t="s">
        <v>6714</v>
      </c>
      <c r="F3288" s="83">
        <v>415.16</v>
      </c>
    </row>
    <row r="3289" spans="2:6" ht="40.5">
      <c r="B3289" s="76" t="s">
        <v>15170</v>
      </c>
      <c r="C3289" s="82" t="s">
        <v>6709</v>
      </c>
      <c r="D3289" s="77" t="s">
        <v>15171</v>
      </c>
      <c r="E3289" s="78" t="s">
        <v>6714</v>
      </c>
      <c r="F3289" s="83">
        <v>499.83</v>
      </c>
    </row>
    <row r="3290" spans="2:6" ht="40.5">
      <c r="B3290" s="76" t="s">
        <v>15172</v>
      </c>
      <c r="C3290" s="82" t="s">
        <v>6709</v>
      </c>
      <c r="D3290" s="77" t="s">
        <v>15173</v>
      </c>
      <c r="E3290" s="78" t="s">
        <v>6714</v>
      </c>
      <c r="F3290" s="83">
        <v>775.58</v>
      </c>
    </row>
    <row r="3291" spans="2:6" ht="40.5">
      <c r="B3291" s="76" t="s">
        <v>15174</v>
      </c>
      <c r="C3291" s="82" t="s">
        <v>6709</v>
      </c>
      <c r="D3291" s="77" t="s">
        <v>15175</v>
      </c>
      <c r="E3291" s="78" t="s">
        <v>6714</v>
      </c>
      <c r="F3291" s="83">
        <v>1062.08</v>
      </c>
    </row>
    <row r="3292" spans="2:6">
      <c r="B3292" s="76" t="s">
        <v>15176</v>
      </c>
      <c r="C3292" s="82" t="s">
        <v>6709</v>
      </c>
      <c r="D3292" s="77" t="s">
        <v>15177</v>
      </c>
      <c r="E3292" s="78" t="s">
        <v>6581</v>
      </c>
      <c r="F3292" s="83">
        <v>30.47</v>
      </c>
    </row>
    <row r="3293" spans="2:6">
      <c r="B3293" s="76" t="s">
        <v>15178</v>
      </c>
      <c r="C3293" s="82" t="s">
        <v>6709</v>
      </c>
      <c r="D3293" s="77" t="s">
        <v>15179</v>
      </c>
      <c r="E3293" s="78" t="s">
        <v>6714</v>
      </c>
      <c r="F3293" s="83">
        <v>85.22</v>
      </c>
    </row>
    <row r="3294" spans="2:6">
      <c r="B3294" s="76" t="s">
        <v>15180</v>
      </c>
      <c r="C3294" s="82" t="s">
        <v>6709</v>
      </c>
      <c r="D3294" s="77" t="s">
        <v>15181</v>
      </c>
      <c r="E3294" s="78" t="s">
        <v>6581</v>
      </c>
      <c r="F3294" s="83">
        <v>58.51</v>
      </c>
    </row>
    <row r="3295" spans="2:6">
      <c r="B3295" s="76" t="s">
        <v>15182</v>
      </c>
      <c r="C3295" s="82" t="s">
        <v>6709</v>
      </c>
      <c r="D3295" s="77" t="s">
        <v>15183</v>
      </c>
      <c r="E3295" s="78" t="s">
        <v>6714</v>
      </c>
      <c r="F3295" s="83">
        <v>171</v>
      </c>
    </row>
    <row r="3296" spans="2:6">
      <c r="B3296" s="76" t="s">
        <v>15184</v>
      </c>
      <c r="C3296" s="82" t="s">
        <v>6709</v>
      </c>
      <c r="D3296" s="77" t="s">
        <v>15185</v>
      </c>
      <c r="E3296" s="78" t="s">
        <v>6581</v>
      </c>
      <c r="F3296" s="83">
        <v>92.89</v>
      </c>
    </row>
    <row r="3297" spans="2:6">
      <c r="B3297" s="76" t="s">
        <v>15186</v>
      </c>
      <c r="C3297" s="82" t="s">
        <v>6709</v>
      </c>
      <c r="D3297" s="77" t="s">
        <v>15187</v>
      </c>
      <c r="E3297" s="78" t="s">
        <v>6714</v>
      </c>
      <c r="F3297" s="83">
        <v>281.52</v>
      </c>
    </row>
    <row r="3298" spans="2:6">
      <c r="B3298" s="76" t="s">
        <v>15188</v>
      </c>
      <c r="C3298" s="82" t="s">
        <v>6709</v>
      </c>
      <c r="D3298" s="77" t="s">
        <v>15189</v>
      </c>
      <c r="E3298" s="78" t="s">
        <v>6581</v>
      </c>
      <c r="F3298" s="83">
        <v>133.46</v>
      </c>
    </row>
    <row r="3299" spans="2:6">
      <c r="B3299" s="76" t="s">
        <v>15190</v>
      </c>
      <c r="C3299" s="82" t="s">
        <v>6709</v>
      </c>
      <c r="D3299" s="77" t="s">
        <v>15191</v>
      </c>
      <c r="E3299" s="78" t="s">
        <v>6714</v>
      </c>
      <c r="F3299" s="83">
        <v>432.77</v>
      </c>
    </row>
    <row r="3300" spans="2:6">
      <c r="B3300" s="76" t="s">
        <v>15192</v>
      </c>
      <c r="C3300" s="82" t="s">
        <v>6709</v>
      </c>
      <c r="D3300" s="77" t="s">
        <v>15193</v>
      </c>
      <c r="E3300" s="78" t="s">
        <v>6581</v>
      </c>
      <c r="F3300" s="83">
        <v>178.64</v>
      </c>
    </row>
    <row r="3301" spans="2:6">
      <c r="B3301" s="76" t="s">
        <v>15194</v>
      </c>
      <c r="C3301" s="82" t="s">
        <v>6709</v>
      </c>
      <c r="D3301" s="77" t="s">
        <v>15195</v>
      </c>
      <c r="E3301" s="78" t="s">
        <v>6714</v>
      </c>
      <c r="F3301" s="83">
        <v>638.29</v>
      </c>
    </row>
    <row r="3302" spans="2:6">
      <c r="B3302" s="76" t="s">
        <v>15196</v>
      </c>
      <c r="C3302" s="82" t="s">
        <v>6709</v>
      </c>
      <c r="D3302" s="77" t="s">
        <v>15197</v>
      </c>
      <c r="E3302" s="78" t="s">
        <v>6581</v>
      </c>
      <c r="F3302" s="83">
        <v>246.45</v>
      </c>
    </row>
    <row r="3303" spans="2:6">
      <c r="B3303" s="76" t="s">
        <v>15198</v>
      </c>
      <c r="C3303" s="82" t="s">
        <v>6709</v>
      </c>
      <c r="D3303" s="77" t="s">
        <v>15199</v>
      </c>
      <c r="E3303" s="78" t="s">
        <v>6714</v>
      </c>
      <c r="F3303" s="83">
        <v>1200.46</v>
      </c>
    </row>
    <row r="3304" spans="2:6">
      <c r="B3304" s="76" t="s">
        <v>15200</v>
      </c>
      <c r="C3304" s="82" t="s">
        <v>6709</v>
      </c>
      <c r="D3304" s="77" t="s">
        <v>15201</v>
      </c>
      <c r="E3304" s="78" t="s">
        <v>6581</v>
      </c>
      <c r="F3304" s="83">
        <v>104.09</v>
      </c>
    </row>
    <row r="3305" spans="2:6">
      <c r="B3305" s="76" t="s">
        <v>15202</v>
      </c>
      <c r="C3305" s="82" t="s">
        <v>6709</v>
      </c>
      <c r="D3305" s="77" t="s">
        <v>15203</v>
      </c>
      <c r="E3305" s="78" t="s">
        <v>6714</v>
      </c>
      <c r="F3305" s="83">
        <v>250.97</v>
      </c>
    </row>
    <row r="3306" spans="2:6">
      <c r="B3306" s="76" t="s">
        <v>15204</v>
      </c>
      <c r="C3306" s="82" t="s">
        <v>6709</v>
      </c>
      <c r="D3306" s="77" t="s">
        <v>15205</v>
      </c>
      <c r="E3306" s="78" t="s">
        <v>6581</v>
      </c>
      <c r="F3306" s="83">
        <v>165.44</v>
      </c>
    </row>
    <row r="3307" spans="2:6">
      <c r="B3307" s="76" t="s">
        <v>15206</v>
      </c>
      <c r="C3307" s="82" t="s">
        <v>6709</v>
      </c>
      <c r="D3307" s="77" t="s">
        <v>15207</v>
      </c>
      <c r="E3307" s="78" t="s">
        <v>6714</v>
      </c>
      <c r="F3307" s="83">
        <v>402.09</v>
      </c>
    </row>
    <row r="3308" spans="2:6">
      <c r="B3308" s="76" t="s">
        <v>15208</v>
      </c>
      <c r="C3308" s="82" t="s">
        <v>6709</v>
      </c>
      <c r="D3308" s="77" t="s">
        <v>15209</v>
      </c>
      <c r="E3308" s="78" t="s">
        <v>6581</v>
      </c>
      <c r="F3308" s="83">
        <v>243.16</v>
      </c>
    </row>
    <row r="3309" spans="2:6">
      <c r="B3309" s="76" t="s">
        <v>15210</v>
      </c>
      <c r="C3309" s="82" t="s">
        <v>6709</v>
      </c>
      <c r="D3309" s="77" t="s">
        <v>15211</v>
      </c>
      <c r="E3309" s="78" t="s">
        <v>6714</v>
      </c>
      <c r="F3309" s="83">
        <v>600.08000000000004</v>
      </c>
    </row>
    <row r="3310" spans="2:6">
      <c r="B3310" s="76" t="s">
        <v>15212</v>
      </c>
      <c r="C3310" s="82" t="s">
        <v>6709</v>
      </c>
      <c r="D3310" s="77" t="s">
        <v>15213</v>
      </c>
      <c r="E3310" s="78" t="s">
        <v>6581</v>
      </c>
      <c r="F3310" s="83">
        <v>324.87</v>
      </c>
    </row>
    <row r="3311" spans="2:6">
      <c r="B3311" s="76" t="s">
        <v>15214</v>
      </c>
      <c r="C3311" s="82" t="s">
        <v>6709</v>
      </c>
      <c r="D3311" s="77" t="s">
        <v>15215</v>
      </c>
      <c r="E3311" s="78" t="s">
        <v>6714</v>
      </c>
      <c r="F3311" s="83">
        <v>895.05</v>
      </c>
    </row>
    <row r="3312" spans="2:6">
      <c r="B3312" s="76" t="s">
        <v>15216</v>
      </c>
      <c r="C3312" s="82" t="s">
        <v>6709</v>
      </c>
      <c r="D3312" s="77" t="s">
        <v>15217</v>
      </c>
      <c r="E3312" s="78" t="s">
        <v>6581</v>
      </c>
      <c r="F3312" s="83">
        <v>452.33</v>
      </c>
    </row>
    <row r="3313" spans="2:6">
      <c r="B3313" s="76" t="s">
        <v>15218</v>
      </c>
      <c r="C3313" s="82" t="s">
        <v>6709</v>
      </c>
      <c r="D3313" s="77" t="s">
        <v>15219</v>
      </c>
      <c r="E3313" s="78" t="s">
        <v>6714</v>
      </c>
      <c r="F3313" s="83">
        <v>1663.37</v>
      </c>
    </row>
    <row r="3314" spans="2:6">
      <c r="B3314" s="76" t="s">
        <v>15220</v>
      </c>
      <c r="C3314" s="82" t="s">
        <v>6709</v>
      </c>
      <c r="D3314" s="77" t="s">
        <v>15221</v>
      </c>
      <c r="E3314" s="78" t="s">
        <v>6581</v>
      </c>
      <c r="F3314" s="83">
        <v>156.08000000000001</v>
      </c>
    </row>
    <row r="3315" spans="2:6">
      <c r="B3315" s="76" t="s">
        <v>15222</v>
      </c>
      <c r="C3315" s="82" t="s">
        <v>6709</v>
      </c>
      <c r="D3315" s="77" t="s">
        <v>15223</v>
      </c>
      <c r="E3315" s="78" t="s">
        <v>6714</v>
      </c>
      <c r="F3315" s="83">
        <v>321.94</v>
      </c>
    </row>
    <row r="3316" spans="2:6">
      <c r="B3316" s="76" t="s">
        <v>15224</v>
      </c>
      <c r="C3316" s="82" t="s">
        <v>6709</v>
      </c>
      <c r="D3316" s="77" t="s">
        <v>15225</v>
      </c>
      <c r="E3316" s="78" t="s">
        <v>6581</v>
      </c>
      <c r="F3316" s="83">
        <v>247.96</v>
      </c>
    </row>
    <row r="3317" spans="2:6">
      <c r="B3317" s="76" t="s">
        <v>15226</v>
      </c>
      <c r="C3317" s="82" t="s">
        <v>6709</v>
      </c>
      <c r="D3317" s="77" t="s">
        <v>15227</v>
      </c>
      <c r="E3317" s="78" t="s">
        <v>6714</v>
      </c>
      <c r="F3317" s="83">
        <v>512.91</v>
      </c>
    </row>
    <row r="3318" spans="2:6">
      <c r="B3318" s="76" t="s">
        <v>15228</v>
      </c>
      <c r="C3318" s="82" t="s">
        <v>6709</v>
      </c>
      <c r="D3318" s="77" t="s">
        <v>15229</v>
      </c>
      <c r="E3318" s="78" t="s">
        <v>6581</v>
      </c>
      <c r="F3318" s="83">
        <v>364.6</v>
      </c>
    </row>
    <row r="3319" spans="2:6">
      <c r="B3319" s="76" t="s">
        <v>15230</v>
      </c>
      <c r="C3319" s="82" t="s">
        <v>6709</v>
      </c>
      <c r="D3319" s="77" t="s">
        <v>15231</v>
      </c>
      <c r="E3319" s="78" t="s">
        <v>6714</v>
      </c>
      <c r="F3319" s="83">
        <v>767.39</v>
      </c>
    </row>
    <row r="3320" spans="2:6">
      <c r="B3320" s="76" t="s">
        <v>15232</v>
      </c>
      <c r="C3320" s="82" t="s">
        <v>6709</v>
      </c>
      <c r="D3320" s="77" t="s">
        <v>15233</v>
      </c>
      <c r="E3320" s="78" t="s">
        <v>6581</v>
      </c>
      <c r="F3320" s="83">
        <v>488.51</v>
      </c>
    </row>
    <row r="3321" spans="2:6">
      <c r="B3321" s="76" t="s">
        <v>15234</v>
      </c>
      <c r="C3321" s="82" t="s">
        <v>6709</v>
      </c>
      <c r="D3321" s="77" t="s">
        <v>15235</v>
      </c>
      <c r="E3321" s="78" t="s">
        <v>6714</v>
      </c>
      <c r="F3321" s="83">
        <v>1151.81</v>
      </c>
    </row>
    <row r="3322" spans="2:6">
      <c r="B3322" s="76" t="s">
        <v>15236</v>
      </c>
      <c r="C3322" s="82" t="s">
        <v>6709</v>
      </c>
      <c r="D3322" s="77" t="s">
        <v>15237</v>
      </c>
      <c r="E3322" s="78" t="s">
        <v>6581</v>
      </c>
      <c r="F3322" s="83">
        <v>679.05</v>
      </c>
    </row>
    <row r="3323" spans="2:6">
      <c r="B3323" s="76" t="s">
        <v>15238</v>
      </c>
      <c r="C3323" s="82" t="s">
        <v>6709</v>
      </c>
      <c r="D3323" s="77" t="s">
        <v>15239</v>
      </c>
      <c r="E3323" s="78" t="s">
        <v>6714</v>
      </c>
      <c r="F3323" s="83">
        <v>2131.59</v>
      </c>
    </row>
    <row r="3324" spans="2:6" ht="40.5">
      <c r="B3324" s="76" t="s">
        <v>15240</v>
      </c>
      <c r="C3324" s="82" t="s">
        <v>6709</v>
      </c>
      <c r="D3324" s="77" t="s">
        <v>15241</v>
      </c>
      <c r="E3324" s="78" t="s">
        <v>6581</v>
      </c>
      <c r="F3324" s="83">
        <v>923.84</v>
      </c>
    </row>
    <row r="3325" spans="2:6" ht="40.5">
      <c r="B3325" s="76" t="s">
        <v>15242</v>
      </c>
      <c r="C3325" s="82" t="s">
        <v>6709</v>
      </c>
      <c r="D3325" s="77" t="s">
        <v>15243</v>
      </c>
      <c r="E3325" s="78" t="s">
        <v>6714</v>
      </c>
      <c r="F3325" s="83">
        <v>1066.76</v>
      </c>
    </row>
    <row r="3326" spans="2:6" ht="40.5">
      <c r="B3326" s="76" t="s">
        <v>15244</v>
      </c>
      <c r="C3326" s="82" t="s">
        <v>6709</v>
      </c>
      <c r="D3326" s="77" t="s">
        <v>15245</v>
      </c>
      <c r="E3326" s="78" t="s">
        <v>6581</v>
      </c>
      <c r="F3326" s="83">
        <v>1243.7</v>
      </c>
    </row>
    <row r="3327" spans="2:6" ht="40.5">
      <c r="B3327" s="76" t="s">
        <v>15246</v>
      </c>
      <c r="C3327" s="82" t="s">
        <v>6709</v>
      </c>
      <c r="D3327" s="77" t="s">
        <v>15247</v>
      </c>
      <c r="E3327" s="78" t="s">
        <v>6714</v>
      </c>
      <c r="F3327" s="83">
        <v>2032.73</v>
      </c>
    </row>
    <row r="3328" spans="2:6" ht="40.5">
      <c r="B3328" s="76" t="s">
        <v>15248</v>
      </c>
      <c r="C3328" s="82" t="s">
        <v>6709</v>
      </c>
      <c r="D3328" s="77" t="s">
        <v>15249</v>
      </c>
      <c r="E3328" s="78" t="s">
        <v>6581</v>
      </c>
      <c r="F3328" s="83">
        <v>1638.12</v>
      </c>
    </row>
    <row r="3329" spans="2:6" ht="40.5">
      <c r="B3329" s="76" t="s">
        <v>15250</v>
      </c>
      <c r="C3329" s="82" t="s">
        <v>6709</v>
      </c>
      <c r="D3329" s="77" t="s">
        <v>15251</v>
      </c>
      <c r="E3329" s="78" t="s">
        <v>6714</v>
      </c>
      <c r="F3329" s="83">
        <v>3482.05</v>
      </c>
    </row>
    <row r="3330" spans="2:6" ht="40.5">
      <c r="B3330" s="76" t="s">
        <v>15252</v>
      </c>
      <c r="C3330" s="82" t="s">
        <v>6709</v>
      </c>
      <c r="D3330" s="77" t="s">
        <v>15253</v>
      </c>
      <c r="E3330" s="78" t="s">
        <v>6581</v>
      </c>
      <c r="F3330" s="83">
        <v>1275.5899999999999</v>
      </c>
    </row>
    <row r="3331" spans="2:6" ht="40.5">
      <c r="B3331" s="76" t="s">
        <v>15254</v>
      </c>
      <c r="C3331" s="82" t="s">
        <v>6709</v>
      </c>
      <c r="D3331" s="77" t="s">
        <v>15255</v>
      </c>
      <c r="E3331" s="78" t="s">
        <v>6714</v>
      </c>
      <c r="F3331" s="83">
        <v>1229.22</v>
      </c>
    </row>
    <row r="3332" spans="2:6" ht="40.5">
      <c r="B3332" s="76" t="s">
        <v>15256</v>
      </c>
      <c r="C3332" s="82" t="s">
        <v>6709</v>
      </c>
      <c r="D3332" s="77" t="s">
        <v>15257</v>
      </c>
      <c r="E3332" s="78" t="s">
        <v>6581</v>
      </c>
      <c r="F3332" s="83">
        <v>1608.92</v>
      </c>
    </row>
    <row r="3333" spans="2:6" ht="40.5">
      <c r="B3333" s="76" t="s">
        <v>15258</v>
      </c>
      <c r="C3333" s="82" t="s">
        <v>6709</v>
      </c>
      <c r="D3333" s="77" t="s">
        <v>15259</v>
      </c>
      <c r="E3333" s="78" t="s">
        <v>6714</v>
      </c>
      <c r="F3333" s="83">
        <v>2284.17</v>
      </c>
    </row>
    <row r="3334" spans="2:6" ht="40.5">
      <c r="B3334" s="76" t="s">
        <v>15260</v>
      </c>
      <c r="C3334" s="82" t="s">
        <v>6709</v>
      </c>
      <c r="D3334" s="77" t="s">
        <v>15261</v>
      </c>
      <c r="E3334" s="78" t="s">
        <v>6581</v>
      </c>
      <c r="F3334" s="83">
        <v>2003.68</v>
      </c>
    </row>
    <row r="3335" spans="2:6" ht="40.5">
      <c r="B3335" s="76" t="s">
        <v>15262</v>
      </c>
      <c r="C3335" s="82" t="s">
        <v>6709</v>
      </c>
      <c r="D3335" s="77" t="s">
        <v>15263</v>
      </c>
      <c r="E3335" s="78" t="s">
        <v>6714</v>
      </c>
      <c r="F3335" s="83">
        <v>3751.7</v>
      </c>
    </row>
    <row r="3336" spans="2:6" ht="40.5">
      <c r="B3336" s="76" t="s">
        <v>15264</v>
      </c>
      <c r="C3336" s="82" t="s">
        <v>6709</v>
      </c>
      <c r="D3336" s="77" t="s">
        <v>15265</v>
      </c>
      <c r="E3336" s="78" t="s">
        <v>6581</v>
      </c>
      <c r="F3336" s="83">
        <v>1686.39</v>
      </c>
    </row>
    <row r="3337" spans="2:6" ht="40.5">
      <c r="B3337" s="76" t="s">
        <v>15266</v>
      </c>
      <c r="C3337" s="82" t="s">
        <v>6709</v>
      </c>
      <c r="D3337" s="77" t="s">
        <v>15267</v>
      </c>
      <c r="E3337" s="78" t="s">
        <v>6714</v>
      </c>
      <c r="F3337" s="83">
        <v>1402.99</v>
      </c>
    </row>
    <row r="3338" spans="2:6" ht="40.5">
      <c r="B3338" s="76" t="s">
        <v>15268</v>
      </c>
      <c r="C3338" s="82" t="s">
        <v>6709</v>
      </c>
      <c r="D3338" s="77" t="s">
        <v>15269</v>
      </c>
      <c r="E3338" s="78" t="s">
        <v>6581</v>
      </c>
      <c r="F3338" s="83">
        <v>2036.83</v>
      </c>
    </row>
    <row r="3339" spans="2:6" ht="40.5">
      <c r="B3339" s="76" t="s">
        <v>15270</v>
      </c>
      <c r="C3339" s="82" t="s">
        <v>6709</v>
      </c>
      <c r="D3339" s="77" t="s">
        <v>15271</v>
      </c>
      <c r="E3339" s="78" t="s">
        <v>6714</v>
      </c>
      <c r="F3339" s="83">
        <v>2546.31</v>
      </c>
    </row>
    <row r="3340" spans="2:6" ht="40.5">
      <c r="B3340" s="76" t="s">
        <v>15272</v>
      </c>
      <c r="C3340" s="82" t="s">
        <v>6709</v>
      </c>
      <c r="D3340" s="77" t="s">
        <v>15273</v>
      </c>
      <c r="E3340" s="78" t="s">
        <v>6581</v>
      </c>
      <c r="F3340" s="83">
        <v>2437.7800000000002</v>
      </c>
    </row>
    <row r="3341" spans="2:6" ht="40.5">
      <c r="B3341" s="76" t="s">
        <v>15274</v>
      </c>
      <c r="C3341" s="82" t="s">
        <v>6709</v>
      </c>
      <c r="D3341" s="77" t="s">
        <v>15275</v>
      </c>
      <c r="E3341" s="78" t="s">
        <v>6714</v>
      </c>
      <c r="F3341" s="83">
        <v>4119.8999999999996</v>
      </c>
    </row>
    <row r="3342" spans="2:6" ht="40.5">
      <c r="B3342" s="76" t="s">
        <v>15276</v>
      </c>
      <c r="C3342" s="82" t="s">
        <v>6709</v>
      </c>
      <c r="D3342" s="77" t="s">
        <v>15277</v>
      </c>
      <c r="E3342" s="78" t="s">
        <v>6581</v>
      </c>
      <c r="F3342" s="83">
        <v>2877.39</v>
      </c>
    </row>
    <row r="3343" spans="2:6" ht="40.5">
      <c r="B3343" s="76" t="s">
        <v>15278</v>
      </c>
      <c r="C3343" s="82" t="s">
        <v>6709</v>
      </c>
      <c r="D3343" s="77" t="s">
        <v>15279</v>
      </c>
      <c r="E3343" s="78" t="s">
        <v>6714</v>
      </c>
      <c r="F3343" s="83">
        <v>6102.13</v>
      </c>
    </row>
    <row r="3344" spans="2:6" ht="40.5">
      <c r="B3344" s="76" t="s">
        <v>15280</v>
      </c>
      <c r="C3344" s="82" t="s">
        <v>6709</v>
      </c>
      <c r="D3344" s="77" t="s">
        <v>15281</v>
      </c>
      <c r="E3344" s="78" t="s">
        <v>6581</v>
      </c>
      <c r="F3344" s="83">
        <v>3387.36</v>
      </c>
    </row>
    <row r="3345" spans="2:6" ht="40.5">
      <c r="B3345" s="76" t="s">
        <v>15282</v>
      </c>
      <c r="C3345" s="82" t="s">
        <v>6709</v>
      </c>
      <c r="D3345" s="77" t="s">
        <v>15283</v>
      </c>
      <c r="E3345" s="78" t="s">
        <v>6714</v>
      </c>
      <c r="F3345" s="83">
        <v>8686.15</v>
      </c>
    </row>
    <row r="3346" spans="2:6" ht="40.5">
      <c r="B3346" s="76" t="s">
        <v>15284</v>
      </c>
      <c r="C3346" s="82" t="s">
        <v>6709</v>
      </c>
      <c r="D3346" s="77" t="s">
        <v>15285</v>
      </c>
      <c r="E3346" s="78" t="s">
        <v>6581</v>
      </c>
      <c r="F3346" s="83">
        <v>2921.52</v>
      </c>
    </row>
    <row r="3347" spans="2:6" ht="40.5">
      <c r="B3347" s="76" t="s">
        <v>15286</v>
      </c>
      <c r="C3347" s="82" t="s">
        <v>6709</v>
      </c>
      <c r="D3347" s="77" t="s">
        <v>15287</v>
      </c>
      <c r="E3347" s="78" t="s">
        <v>6714</v>
      </c>
      <c r="F3347" s="83">
        <v>4421.41</v>
      </c>
    </row>
    <row r="3348" spans="2:6" ht="40.5">
      <c r="B3348" s="76" t="s">
        <v>15288</v>
      </c>
      <c r="C3348" s="82" t="s">
        <v>6709</v>
      </c>
      <c r="D3348" s="77" t="s">
        <v>15289</v>
      </c>
      <c r="E3348" s="78" t="s">
        <v>6581</v>
      </c>
      <c r="F3348" s="83">
        <v>3399.57</v>
      </c>
    </row>
    <row r="3349" spans="2:6" ht="40.5">
      <c r="B3349" s="76" t="s">
        <v>15290</v>
      </c>
      <c r="C3349" s="82" t="s">
        <v>6709</v>
      </c>
      <c r="D3349" s="77" t="s">
        <v>15291</v>
      </c>
      <c r="E3349" s="78" t="s">
        <v>6714</v>
      </c>
      <c r="F3349" s="83">
        <v>6591.59</v>
      </c>
    </row>
    <row r="3350" spans="2:6" ht="40.5">
      <c r="B3350" s="76" t="s">
        <v>15292</v>
      </c>
      <c r="C3350" s="82" t="s">
        <v>6709</v>
      </c>
      <c r="D3350" s="77" t="s">
        <v>15293</v>
      </c>
      <c r="E3350" s="78" t="s">
        <v>6581</v>
      </c>
      <c r="F3350" s="83">
        <v>3889.34</v>
      </c>
    </row>
    <row r="3351" spans="2:6" ht="40.5">
      <c r="B3351" s="76" t="s">
        <v>15294</v>
      </c>
      <c r="C3351" s="82" t="s">
        <v>6709</v>
      </c>
      <c r="D3351" s="77" t="s">
        <v>15295</v>
      </c>
      <c r="E3351" s="78" t="s">
        <v>6714</v>
      </c>
      <c r="F3351" s="83">
        <v>9212.0300000000007</v>
      </c>
    </row>
    <row r="3352" spans="2:6" ht="40.5">
      <c r="B3352" s="76" t="s">
        <v>15296</v>
      </c>
      <c r="C3352" s="82" t="s">
        <v>6709</v>
      </c>
      <c r="D3352" s="77" t="s">
        <v>15297</v>
      </c>
      <c r="E3352" s="78" t="s">
        <v>6581</v>
      </c>
      <c r="F3352" s="83">
        <v>3106.3</v>
      </c>
    </row>
    <row r="3353" spans="2:6" ht="40.5">
      <c r="B3353" s="76" t="s">
        <v>15298</v>
      </c>
      <c r="C3353" s="82" t="s">
        <v>6709</v>
      </c>
      <c r="D3353" s="77" t="s">
        <v>15299</v>
      </c>
      <c r="E3353" s="78" t="s">
        <v>6714</v>
      </c>
      <c r="F3353" s="83">
        <v>3061.55</v>
      </c>
    </row>
    <row r="3354" spans="2:6" ht="40.5">
      <c r="B3354" s="76" t="s">
        <v>15300</v>
      </c>
      <c r="C3354" s="82" t="s">
        <v>6709</v>
      </c>
      <c r="D3354" s="77" t="s">
        <v>15301</v>
      </c>
      <c r="E3354" s="78" t="s">
        <v>6581</v>
      </c>
      <c r="F3354" s="83">
        <v>3535.41</v>
      </c>
    </row>
    <row r="3355" spans="2:6" ht="40.5">
      <c r="B3355" s="76" t="s">
        <v>15302</v>
      </c>
      <c r="C3355" s="82" t="s">
        <v>6709</v>
      </c>
      <c r="D3355" s="77" t="s">
        <v>15303</v>
      </c>
      <c r="E3355" s="78" t="s">
        <v>6714</v>
      </c>
      <c r="F3355" s="83">
        <v>4834.58</v>
      </c>
    </row>
    <row r="3356" spans="2:6" ht="40.5">
      <c r="B3356" s="76" t="s">
        <v>15304</v>
      </c>
      <c r="C3356" s="82" t="s">
        <v>6709</v>
      </c>
      <c r="D3356" s="77" t="s">
        <v>15305</v>
      </c>
      <c r="E3356" s="78" t="s">
        <v>6581</v>
      </c>
      <c r="F3356" s="83">
        <v>3976.73</v>
      </c>
    </row>
    <row r="3357" spans="2:6" ht="40.5">
      <c r="B3357" s="76" t="s">
        <v>15306</v>
      </c>
      <c r="C3357" s="82" t="s">
        <v>6709</v>
      </c>
      <c r="D3357" s="77" t="s">
        <v>15307</v>
      </c>
      <c r="E3357" s="78" t="s">
        <v>6714</v>
      </c>
      <c r="F3357" s="83">
        <v>7021.82</v>
      </c>
    </row>
    <row r="3358" spans="2:6" ht="40.5">
      <c r="B3358" s="76" t="s">
        <v>15308</v>
      </c>
      <c r="C3358" s="82" t="s">
        <v>6709</v>
      </c>
      <c r="D3358" s="77" t="s">
        <v>15309</v>
      </c>
      <c r="E3358" s="78" t="s">
        <v>6581</v>
      </c>
      <c r="F3358" s="83">
        <v>4480.0200000000004</v>
      </c>
    </row>
    <row r="3359" spans="2:6" ht="40.5">
      <c r="B3359" s="76" t="s">
        <v>15310</v>
      </c>
      <c r="C3359" s="82" t="s">
        <v>6709</v>
      </c>
      <c r="D3359" s="77" t="s">
        <v>15311</v>
      </c>
      <c r="E3359" s="78" t="s">
        <v>6714</v>
      </c>
      <c r="F3359" s="83">
        <v>9729.7800000000007</v>
      </c>
    </row>
    <row r="3360" spans="2:6" ht="40.5">
      <c r="B3360" s="76" t="s">
        <v>15312</v>
      </c>
      <c r="C3360" s="82" t="s">
        <v>6709</v>
      </c>
      <c r="D3360" s="77" t="s">
        <v>15313</v>
      </c>
      <c r="E3360" s="78" t="s">
        <v>6581</v>
      </c>
      <c r="F3360" s="83">
        <v>5029.66</v>
      </c>
    </row>
    <row r="3361" spans="2:6" ht="40.5">
      <c r="B3361" s="76" t="s">
        <v>15314</v>
      </c>
      <c r="C3361" s="82" t="s">
        <v>6709</v>
      </c>
      <c r="D3361" s="77" t="s">
        <v>15315</v>
      </c>
      <c r="E3361" s="78" t="s">
        <v>6714</v>
      </c>
      <c r="F3361" s="83">
        <v>13022.92</v>
      </c>
    </row>
    <row r="3362" spans="2:6" ht="40.5">
      <c r="B3362" s="76" t="s">
        <v>15316</v>
      </c>
      <c r="C3362" s="82" t="s">
        <v>6709</v>
      </c>
      <c r="D3362" s="77" t="s">
        <v>15317</v>
      </c>
      <c r="E3362" s="78" t="s">
        <v>6581</v>
      </c>
      <c r="F3362" s="83">
        <v>4626.2299999999996</v>
      </c>
    </row>
    <row r="3363" spans="2:6" ht="40.5">
      <c r="B3363" s="76" t="s">
        <v>15318</v>
      </c>
      <c r="C3363" s="82" t="s">
        <v>6709</v>
      </c>
      <c r="D3363" s="77" t="s">
        <v>15319</v>
      </c>
      <c r="E3363" s="78" t="s">
        <v>6714</v>
      </c>
      <c r="F3363" s="83">
        <v>7449.3</v>
      </c>
    </row>
    <row r="3364" spans="2:6" ht="40.5">
      <c r="B3364" s="76" t="s">
        <v>15320</v>
      </c>
      <c r="C3364" s="82" t="s">
        <v>6709</v>
      </c>
      <c r="D3364" s="77" t="s">
        <v>15321</v>
      </c>
      <c r="E3364" s="78" t="s">
        <v>6581</v>
      </c>
      <c r="F3364" s="83">
        <v>5126.78</v>
      </c>
    </row>
    <row r="3365" spans="2:6" ht="40.5">
      <c r="B3365" s="76" t="s">
        <v>15322</v>
      </c>
      <c r="C3365" s="82" t="s">
        <v>6709</v>
      </c>
      <c r="D3365" s="77" t="s">
        <v>15323</v>
      </c>
      <c r="E3365" s="78" t="s">
        <v>6714</v>
      </c>
      <c r="F3365" s="83">
        <v>10281.16</v>
      </c>
    </row>
    <row r="3366" spans="2:6" ht="40.5">
      <c r="B3366" s="76" t="s">
        <v>15324</v>
      </c>
      <c r="C3366" s="82" t="s">
        <v>6709</v>
      </c>
      <c r="D3366" s="77" t="s">
        <v>15325</v>
      </c>
      <c r="E3366" s="78" t="s">
        <v>6581</v>
      </c>
      <c r="F3366" s="83">
        <v>5683.83</v>
      </c>
    </row>
    <row r="3367" spans="2:6" ht="40.5">
      <c r="B3367" s="76" t="s">
        <v>15326</v>
      </c>
      <c r="C3367" s="82" t="s">
        <v>6709</v>
      </c>
      <c r="D3367" s="77" t="s">
        <v>15327</v>
      </c>
      <c r="E3367" s="78" t="s">
        <v>6714</v>
      </c>
      <c r="F3367" s="83">
        <v>13671.66</v>
      </c>
    </row>
    <row r="3368" spans="2:6" ht="40.5">
      <c r="B3368" s="76" t="s">
        <v>15328</v>
      </c>
      <c r="C3368" s="82" t="s">
        <v>6709</v>
      </c>
      <c r="D3368" s="77" t="s">
        <v>15329</v>
      </c>
      <c r="E3368" s="78" t="s">
        <v>6581</v>
      </c>
      <c r="F3368" s="83">
        <v>6369.5</v>
      </c>
    </row>
    <row r="3369" spans="2:6" ht="40.5">
      <c r="B3369" s="76" t="s">
        <v>15330</v>
      </c>
      <c r="C3369" s="82" t="s">
        <v>6709</v>
      </c>
      <c r="D3369" s="77" t="s">
        <v>15331</v>
      </c>
      <c r="E3369" s="78" t="s">
        <v>6714</v>
      </c>
      <c r="F3369" s="83">
        <v>17929.25</v>
      </c>
    </row>
    <row r="3370" spans="2:6" ht="40.5">
      <c r="B3370" s="76" t="s">
        <v>15332</v>
      </c>
      <c r="C3370" s="82" t="s">
        <v>6709</v>
      </c>
      <c r="D3370" s="77" t="s">
        <v>15333</v>
      </c>
      <c r="E3370" s="78" t="s">
        <v>6581</v>
      </c>
      <c r="F3370" s="83">
        <v>1455.76</v>
      </c>
    </row>
    <row r="3371" spans="2:6" ht="40.5">
      <c r="B3371" s="76" t="s">
        <v>15334</v>
      </c>
      <c r="C3371" s="82" t="s">
        <v>6709</v>
      </c>
      <c r="D3371" s="77" t="s">
        <v>15335</v>
      </c>
      <c r="E3371" s="78" t="s">
        <v>6714</v>
      </c>
      <c r="F3371" s="83">
        <v>1066.76</v>
      </c>
    </row>
    <row r="3372" spans="2:6" ht="40.5">
      <c r="B3372" s="76" t="s">
        <v>15336</v>
      </c>
      <c r="C3372" s="82" t="s">
        <v>6709</v>
      </c>
      <c r="D3372" s="77" t="s">
        <v>15337</v>
      </c>
      <c r="E3372" s="78" t="s">
        <v>6581</v>
      </c>
      <c r="F3372" s="83">
        <v>3043.62</v>
      </c>
    </row>
    <row r="3373" spans="2:6" ht="40.5">
      <c r="B3373" s="76" t="s">
        <v>15338</v>
      </c>
      <c r="C3373" s="82" t="s">
        <v>6709</v>
      </c>
      <c r="D3373" s="77" t="s">
        <v>15339</v>
      </c>
      <c r="E3373" s="78" t="s">
        <v>6714</v>
      </c>
      <c r="F3373" s="83">
        <v>3751.7</v>
      </c>
    </row>
    <row r="3374" spans="2:6" ht="40.5">
      <c r="B3374" s="76" t="s">
        <v>15340</v>
      </c>
      <c r="C3374" s="82" t="s">
        <v>6709</v>
      </c>
      <c r="D3374" s="77" t="s">
        <v>15341</v>
      </c>
      <c r="E3374" s="78" t="s">
        <v>6581</v>
      </c>
      <c r="F3374" s="83">
        <v>3296.21</v>
      </c>
    </row>
    <row r="3375" spans="2:6" ht="40.5">
      <c r="B3375" s="76" t="s">
        <v>15342</v>
      </c>
      <c r="C3375" s="82" t="s">
        <v>6709</v>
      </c>
      <c r="D3375" s="77" t="s">
        <v>15343</v>
      </c>
      <c r="E3375" s="78" t="s">
        <v>6714</v>
      </c>
      <c r="F3375" s="83">
        <v>2546.31</v>
      </c>
    </row>
    <row r="3376" spans="2:6" ht="40.5">
      <c r="B3376" s="76" t="s">
        <v>15344</v>
      </c>
      <c r="C3376" s="82" t="s">
        <v>6709</v>
      </c>
      <c r="D3376" s="77" t="s">
        <v>15345</v>
      </c>
      <c r="E3376" s="78" t="s">
        <v>6581</v>
      </c>
      <c r="F3376" s="83">
        <v>3856.74</v>
      </c>
    </row>
    <row r="3377" spans="2:6" ht="40.5">
      <c r="B3377" s="76" t="s">
        <v>15346</v>
      </c>
      <c r="C3377" s="82" t="s">
        <v>6709</v>
      </c>
      <c r="D3377" s="77" t="s">
        <v>15347</v>
      </c>
      <c r="E3377" s="78" t="s">
        <v>6714</v>
      </c>
      <c r="F3377" s="83">
        <v>4119.8999999999996</v>
      </c>
    </row>
    <row r="3378" spans="2:6" ht="40.5">
      <c r="B3378" s="76" t="s">
        <v>15348</v>
      </c>
      <c r="C3378" s="82" t="s">
        <v>6709</v>
      </c>
      <c r="D3378" s="77" t="s">
        <v>15349</v>
      </c>
      <c r="E3378" s="78" t="s">
        <v>6581</v>
      </c>
      <c r="F3378" s="83">
        <v>4466.17</v>
      </c>
    </row>
    <row r="3379" spans="2:6" ht="40.5">
      <c r="B3379" s="76" t="s">
        <v>15350</v>
      </c>
      <c r="C3379" s="82" t="s">
        <v>6709</v>
      </c>
      <c r="D3379" s="77" t="s">
        <v>15351</v>
      </c>
      <c r="E3379" s="78" t="s">
        <v>6714</v>
      </c>
      <c r="F3379" s="83">
        <v>6102.13</v>
      </c>
    </row>
    <row r="3380" spans="2:6" ht="40.5">
      <c r="B3380" s="76" t="s">
        <v>15352</v>
      </c>
      <c r="C3380" s="82" t="s">
        <v>6709</v>
      </c>
      <c r="D3380" s="77" t="s">
        <v>15353</v>
      </c>
      <c r="E3380" s="78" t="s">
        <v>6581</v>
      </c>
      <c r="F3380" s="83">
        <v>5176.5</v>
      </c>
    </row>
    <row r="3381" spans="2:6" ht="40.5">
      <c r="B3381" s="76" t="s">
        <v>15354</v>
      </c>
      <c r="C3381" s="82" t="s">
        <v>6709</v>
      </c>
      <c r="D3381" s="77" t="s">
        <v>15355</v>
      </c>
      <c r="E3381" s="78" t="s">
        <v>6714</v>
      </c>
      <c r="F3381" s="83">
        <v>8686.15</v>
      </c>
    </row>
    <row r="3382" spans="2:6" ht="40.5">
      <c r="B3382" s="76" t="s">
        <v>15356</v>
      </c>
      <c r="C3382" s="82" t="s">
        <v>6709</v>
      </c>
      <c r="D3382" s="77" t="s">
        <v>15357</v>
      </c>
      <c r="E3382" s="78" t="s">
        <v>6581</v>
      </c>
      <c r="F3382" s="83">
        <v>4171.66</v>
      </c>
    </row>
    <row r="3383" spans="2:6" ht="40.5">
      <c r="B3383" s="76" t="s">
        <v>15358</v>
      </c>
      <c r="C3383" s="82" t="s">
        <v>6709</v>
      </c>
      <c r="D3383" s="77" t="s">
        <v>15359</v>
      </c>
      <c r="E3383" s="78" t="s">
        <v>6714</v>
      </c>
      <c r="F3383" s="83">
        <v>2825.64</v>
      </c>
    </row>
    <row r="3384" spans="2:6" ht="40.5">
      <c r="B3384" s="76" t="s">
        <v>15360</v>
      </c>
      <c r="C3384" s="82" t="s">
        <v>6709</v>
      </c>
      <c r="D3384" s="77" t="s">
        <v>15361</v>
      </c>
      <c r="E3384" s="78" t="s">
        <v>6581</v>
      </c>
      <c r="F3384" s="83">
        <v>4707.8599999999997</v>
      </c>
    </row>
    <row r="3385" spans="2:6" ht="40.5">
      <c r="B3385" s="76" t="s">
        <v>15362</v>
      </c>
      <c r="C3385" s="82" t="s">
        <v>6709</v>
      </c>
      <c r="D3385" s="77" t="s">
        <v>15363</v>
      </c>
      <c r="E3385" s="78" t="s">
        <v>6714</v>
      </c>
      <c r="F3385" s="83">
        <v>4421.41</v>
      </c>
    </row>
    <row r="3386" spans="2:6" ht="40.5">
      <c r="B3386" s="76" t="s">
        <v>15364</v>
      </c>
      <c r="C3386" s="82" t="s">
        <v>6709</v>
      </c>
      <c r="D3386" s="77" t="s">
        <v>15365</v>
      </c>
      <c r="E3386" s="78" t="s">
        <v>6581</v>
      </c>
      <c r="F3386" s="83">
        <v>5365.73</v>
      </c>
    </row>
    <row r="3387" spans="2:6" ht="40.5">
      <c r="B3387" s="76" t="s">
        <v>15366</v>
      </c>
      <c r="C3387" s="82" t="s">
        <v>6709</v>
      </c>
      <c r="D3387" s="77" t="s">
        <v>15367</v>
      </c>
      <c r="E3387" s="78" t="s">
        <v>6714</v>
      </c>
      <c r="F3387" s="83">
        <v>6591.59</v>
      </c>
    </row>
    <row r="3388" spans="2:6" ht="40.5">
      <c r="B3388" s="76" t="s">
        <v>15368</v>
      </c>
      <c r="C3388" s="82" t="s">
        <v>6709</v>
      </c>
      <c r="D3388" s="77" t="s">
        <v>15369</v>
      </c>
      <c r="E3388" s="78" t="s">
        <v>6581</v>
      </c>
      <c r="F3388" s="83">
        <v>6033.3</v>
      </c>
    </row>
    <row r="3389" spans="2:6" ht="40.5">
      <c r="B3389" s="76" t="s">
        <v>15370</v>
      </c>
      <c r="C3389" s="82" t="s">
        <v>6709</v>
      </c>
      <c r="D3389" s="77" t="s">
        <v>15371</v>
      </c>
      <c r="E3389" s="78" t="s">
        <v>6714</v>
      </c>
      <c r="F3389" s="83">
        <v>9212.0300000000007</v>
      </c>
    </row>
    <row r="3390" spans="2:6" ht="40.5">
      <c r="B3390" s="76" t="s">
        <v>15372</v>
      </c>
      <c r="C3390" s="82" t="s">
        <v>6709</v>
      </c>
      <c r="D3390" s="77" t="s">
        <v>15373</v>
      </c>
      <c r="E3390" s="78" t="s">
        <v>6581</v>
      </c>
      <c r="F3390" s="83">
        <v>5747.87</v>
      </c>
    </row>
    <row r="3391" spans="2:6" ht="40.5">
      <c r="B3391" s="76" t="s">
        <v>15374</v>
      </c>
      <c r="C3391" s="82" t="s">
        <v>6709</v>
      </c>
      <c r="D3391" s="77" t="s">
        <v>15375</v>
      </c>
      <c r="E3391" s="78" t="s">
        <v>6714</v>
      </c>
      <c r="F3391" s="83">
        <v>4834.58</v>
      </c>
    </row>
    <row r="3392" spans="2:6" ht="40.5">
      <c r="B3392" s="76" t="s">
        <v>15376</v>
      </c>
      <c r="C3392" s="82" t="s">
        <v>6709</v>
      </c>
      <c r="D3392" s="77" t="s">
        <v>15377</v>
      </c>
      <c r="E3392" s="78" t="s">
        <v>6581</v>
      </c>
      <c r="F3392" s="83">
        <v>6342.21</v>
      </c>
    </row>
    <row r="3393" spans="2:6" ht="40.5">
      <c r="B3393" s="76" t="s">
        <v>15378</v>
      </c>
      <c r="C3393" s="82" t="s">
        <v>6709</v>
      </c>
      <c r="D3393" s="77" t="s">
        <v>15379</v>
      </c>
      <c r="E3393" s="78" t="s">
        <v>6714</v>
      </c>
      <c r="F3393" s="83">
        <v>7021.82</v>
      </c>
    </row>
    <row r="3394" spans="2:6" ht="40.5">
      <c r="B3394" s="76" t="s">
        <v>15380</v>
      </c>
      <c r="C3394" s="82" t="s">
        <v>6709</v>
      </c>
      <c r="D3394" s="77" t="s">
        <v>15381</v>
      </c>
      <c r="E3394" s="78" t="s">
        <v>6581</v>
      </c>
      <c r="F3394" s="83">
        <v>7014.18</v>
      </c>
    </row>
    <row r="3395" spans="2:6" ht="40.5">
      <c r="B3395" s="76" t="s">
        <v>15382</v>
      </c>
      <c r="C3395" s="82" t="s">
        <v>6709</v>
      </c>
      <c r="D3395" s="77" t="s">
        <v>15383</v>
      </c>
      <c r="E3395" s="78" t="s">
        <v>6714</v>
      </c>
      <c r="F3395" s="83">
        <v>9729.7800000000007</v>
      </c>
    </row>
    <row r="3396" spans="2:6" ht="40.5">
      <c r="B3396" s="76" t="s">
        <v>15384</v>
      </c>
      <c r="C3396" s="82" t="s">
        <v>6709</v>
      </c>
      <c r="D3396" s="77" t="s">
        <v>15385</v>
      </c>
      <c r="E3396" s="78" t="s">
        <v>6581</v>
      </c>
      <c r="F3396" s="83">
        <v>7777.73</v>
      </c>
    </row>
    <row r="3397" spans="2:6" ht="40.5">
      <c r="B3397" s="76" t="s">
        <v>15386</v>
      </c>
      <c r="C3397" s="82" t="s">
        <v>6709</v>
      </c>
      <c r="D3397" s="77" t="s">
        <v>15387</v>
      </c>
      <c r="E3397" s="78" t="s">
        <v>6714</v>
      </c>
      <c r="F3397" s="83">
        <v>13022.92</v>
      </c>
    </row>
    <row r="3398" spans="2:6" ht="40.5">
      <c r="B3398" s="76" t="s">
        <v>15388</v>
      </c>
      <c r="C3398" s="82" t="s">
        <v>6709</v>
      </c>
      <c r="D3398" s="77" t="s">
        <v>15389</v>
      </c>
      <c r="E3398" s="78" t="s">
        <v>6581</v>
      </c>
      <c r="F3398" s="83">
        <v>8113.74</v>
      </c>
    </row>
    <row r="3399" spans="2:6" ht="40.5">
      <c r="B3399" s="76" t="s">
        <v>15390</v>
      </c>
      <c r="C3399" s="82" t="s">
        <v>6709</v>
      </c>
      <c r="D3399" s="77" t="s">
        <v>15391</v>
      </c>
      <c r="E3399" s="78" t="s">
        <v>6714</v>
      </c>
      <c r="F3399" s="83">
        <v>10281.16</v>
      </c>
    </row>
    <row r="3400" spans="2:6" ht="40.5">
      <c r="B3400" s="76" t="s">
        <v>15392</v>
      </c>
      <c r="C3400" s="82" t="s">
        <v>6709</v>
      </c>
      <c r="D3400" s="77" t="s">
        <v>15393</v>
      </c>
      <c r="E3400" s="78" t="s">
        <v>6581</v>
      </c>
      <c r="F3400" s="83">
        <v>8867.1299999999992</v>
      </c>
    </row>
    <row r="3401" spans="2:6" ht="40.5">
      <c r="B3401" s="76" t="s">
        <v>15394</v>
      </c>
      <c r="C3401" s="82" t="s">
        <v>6709</v>
      </c>
      <c r="D3401" s="77" t="s">
        <v>15395</v>
      </c>
      <c r="E3401" s="78" t="s">
        <v>6714</v>
      </c>
      <c r="F3401" s="83">
        <v>13671.66</v>
      </c>
    </row>
    <row r="3402" spans="2:6" ht="40.5">
      <c r="B3402" s="76" t="s">
        <v>15396</v>
      </c>
      <c r="C3402" s="82" t="s">
        <v>6709</v>
      </c>
      <c r="D3402" s="77" t="s">
        <v>15397</v>
      </c>
      <c r="E3402" s="78" t="s">
        <v>6581</v>
      </c>
      <c r="F3402" s="83">
        <v>11001.48</v>
      </c>
    </row>
    <row r="3403" spans="2:6" ht="40.5">
      <c r="B3403" s="76" t="s">
        <v>15398</v>
      </c>
      <c r="C3403" s="82" t="s">
        <v>6709</v>
      </c>
      <c r="D3403" s="77" t="s">
        <v>15399</v>
      </c>
      <c r="E3403" s="78" t="s">
        <v>6714</v>
      </c>
      <c r="F3403" s="83">
        <v>18339.599999999999</v>
      </c>
    </row>
    <row r="3404" spans="2:6" ht="40.5">
      <c r="B3404" s="76" t="s">
        <v>15400</v>
      </c>
      <c r="C3404" s="82" t="s">
        <v>6709</v>
      </c>
      <c r="D3404" s="77" t="s">
        <v>15401</v>
      </c>
      <c r="E3404" s="78" t="s">
        <v>6581</v>
      </c>
      <c r="F3404" s="83">
        <v>5361.09</v>
      </c>
    </row>
    <row r="3405" spans="2:6" ht="40.5">
      <c r="B3405" s="76" t="s">
        <v>15402</v>
      </c>
      <c r="C3405" s="82" t="s">
        <v>6709</v>
      </c>
      <c r="D3405" s="77" t="s">
        <v>15403</v>
      </c>
      <c r="E3405" s="78" t="s">
        <v>6714</v>
      </c>
      <c r="F3405" s="83">
        <v>4119.8999999999996</v>
      </c>
    </row>
    <row r="3406" spans="2:6" ht="40.5">
      <c r="B3406" s="76" t="s">
        <v>15404</v>
      </c>
      <c r="C3406" s="82" t="s">
        <v>6709</v>
      </c>
      <c r="D3406" s="77" t="s">
        <v>15405</v>
      </c>
      <c r="E3406" s="78" t="s">
        <v>6581</v>
      </c>
      <c r="F3406" s="83">
        <v>5931.49</v>
      </c>
    </row>
    <row r="3407" spans="2:6" ht="40.5">
      <c r="B3407" s="76" t="s">
        <v>15406</v>
      </c>
      <c r="C3407" s="82" t="s">
        <v>6709</v>
      </c>
      <c r="D3407" s="77" t="s">
        <v>15407</v>
      </c>
      <c r="E3407" s="78" t="s">
        <v>6714</v>
      </c>
      <c r="F3407" s="83">
        <v>2825.64</v>
      </c>
    </row>
    <row r="3408" spans="2:6" ht="40.5">
      <c r="B3408" s="76" t="s">
        <v>15408</v>
      </c>
      <c r="C3408" s="82" t="s">
        <v>6709</v>
      </c>
      <c r="D3408" s="77" t="s">
        <v>15409</v>
      </c>
      <c r="E3408" s="78" t="s">
        <v>6581</v>
      </c>
      <c r="F3408" s="83">
        <v>7448.16</v>
      </c>
    </row>
    <row r="3409" spans="2:6" ht="40.5">
      <c r="B3409" s="76" t="s">
        <v>15410</v>
      </c>
      <c r="C3409" s="82" t="s">
        <v>6709</v>
      </c>
      <c r="D3409" s="77" t="s">
        <v>15411</v>
      </c>
      <c r="E3409" s="78" t="s">
        <v>6714</v>
      </c>
      <c r="F3409" s="83">
        <v>6591.59</v>
      </c>
    </row>
    <row r="3410" spans="2:6" ht="40.5">
      <c r="B3410" s="76" t="s">
        <v>15412</v>
      </c>
      <c r="C3410" s="82" t="s">
        <v>6709</v>
      </c>
      <c r="D3410" s="77" t="s">
        <v>15413</v>
      </c>
      <c r="E3410" s="78" t="s">
        <v>6581</v>
      </c>
      <c r="F3410" s="83">
        <v>8112.57</v>
      </c>
    </row>
    <row r="3411" spans="2:6" ht="40.5">
      <c r="B3411" s="76" t="s">
        <v>15414</v>
      </c>
      <c r="C3411" s="82" t="s">
        <v>6709</v>
      </c>
      <c r="D3411" s="77" t="s">
        <v>15415</v>
      </c>
      <c r="E3411" s="78" t="s">
        <v>6714</v>
      </c>
      <c r="F3411" s="83">
        <v>4834.58</v>
      </c>
    </row>
    <row r="3412" spans="2:6" ht="40.5">
      <c r="B3412" s="76" t="s">
        <v>15416</v>
      </c>
      <c r="C3412" s="82" t="s">
        <v>6709</v>
      </c>
      <c r="D3412" s="77" t="s">
        <v>15417</v>
      </c>
      <c r="E3412" s="78" t="s">
        <v>6581</v>
      </c>
      <c r="F3412" s="83">
        <v>8865.5499999999993</v>
      </c>
    </row>
    <row r="3413" spans="2:6" ht="40.5">
      <c r="B3413" s="76" t="s">
        <v>15418</v>
      </c>
      <c r="C3413" s="82" t="s">
        <v>6709</v>
      </c>
      <c r="D3413" s="77" t="s">
        <v>15419</v>
      </c>
      <c r="E3413" s="78" t="s">
        <v>6714</v>
      </c>
      <c r="F3413" s="83">
        <v>7021.82</v>
      </c>
    </row>
    <row r="3414" spans="2:6" ht="40.5">
      <c r="B3414" s="76" t="s">
        <v>15420</v>
      </c>
      <c r="C3414" s="82" t="s">
        <v>6709</v>
      </c>
      <c r="D3414" s="77" t="s">
        <v>15421</v>
      </c>
      <c r="E3414" s="78" t="s">
        <v>6581</v>
      </c>
      <c r="F3414" s="83">
        <v>9705.8799999999992</v>
      </c>
    </row>
    <row r="3415" spans="2:6" ht="40.5">
      <c r="B3415" s="76" t="s">
        <v>15422</v>
      </c>
      <c r="C3415" s="82" t="s">
        <v>6709</v>
      </c>
      <c r="D3415" s="77" t="s">
        <v>15423</v>
      </c>
      <c r="E3415" s="78" t="s">
        <v>6714</v>
      </c>
      <c r="F3415" s="83">
        <v>9729.7800000000007</v>
      </c>
    </row>
    <row r="3416" spans="2:6" ht="40.5">
      <c r="B3416" s="76" t="s">
        <v>15424</v>
      </c>
      <c r="C3416" s="82" t="s">
        <v>6709</v>
      </c>
      <c r="D3416" s="77" t="s">
        <v>15425</v>
      </c>
      <c r="E3416" s="78" t="s">
        <v>6581</v>
      </c>
      <c r="F3416" s="83">
        <v>10672.38</v>
      </c>
    </row>
    <row r="3417" spans="2:6" ht="40.5">
      <c r="B3417" s="76" t="s">
        <v>15426</v>
      </c>
      <c r="C3417" s="82" t="s">
        <v>6709</v>
      </c>
      <c r="D3417" s="77" t="s">
        <v>15427</v>
      </c>
      <c r="E3417" s="78" t="s">
        <v>6714</v>
      </c>
      <c r="F3417" s="83">
        <v>13022.92</v>
      </c>
    </row>
    <row r="3418" spans="2:6" ht="40.5">
      <c r="B3418" s="76" t="s">
        <v>15428</v>
      </c>
      <c r="C3418" s="82" t="s">
        <v>6709</v>
      </c>
      <c r="D3418" s="77" t="s">
        <v>15429</v>
      </c>
      <c r="E3418" s="78" t="s">
        <v>6581</v>
      </c>
      <c r="F3418" s="83">
        <v>12242.93</v>
      </c>
    </row>
    <row r="3419" spans="2:6" ht="40.5">
      <c r="B3419" s="76" t="s">
        <v>15430</v>
      </c>
      <c r="C3419" s="82" t="s">
        <v>6709</v>
      </c>
      <c r="D3419" s="77" t="s">
        <v>15431</v>
      </c>
      <c r="E3419" s="78" t="s">
        <v>6714</v>
      </c>
      <c r="F3419" s="83">
        <v>13671.66</v>
      </c>
    </row>
    <row r="3420" spans="2:6" ht="40.5">
      <c r="B3420" s="76" t="s">
        <v>15432</v>
      </c>
      <c r="C3420" s="82" t="s">
        <v>6709</v>
      </c>
      <c r="D3420" s="77" t="s">
        <v>15433</v>
      </c>
      <c r="E3420" s="78" t="s">
        <v>6581</v>
      </c>
      <c r="F3420" s="83">
        <v>15485.87</v>
      </c>
    </row>
    <row r="3421" spans="2:6" ht="40.5">
      <c r="B3421" s="76" t="s">
        <v>15434</v>
      </c>
      <c r="C3421" s="82" t="s">
        <v>6709</v>
      </c>
      <c r="D3421" s="77" t="s">
        <v>15435</v>
      </c>
      <c r="E3421" s="78" t="s">
        <v>6714</v>
      </c>
      <c r="F3421" s="83">
        <v>18339.599999999999</v>
      </c>
    </row>
    <row r="3422" spans="2:6" ht="40.5">
      <c r="B3422" s="76" t="s">
        <v>15436</v>
      </c>
      <c r="C3422" s="82" t="s">
        <v>6709</v>
      </c>
      <c r="D3422" s="77" t="s">
        <v>15437</v>
      </c>
      <c r="E3422" s="78" t="s">
        <v>6581</v>
      </c>
      <c r="F3422" s="83">
        <v>1943.38</v>
      </c>
    </row>
    <row r="3423" spans="2:6" ht="40.5">
      <c r="B3423" s="76" t="s">
        <v>15438</v>
      </c>
      <c r="C3423" s="82" t="s">
        <v>6709</v>
      </c>
      <c r="D3423" s="77" t="s">
        <v>15439</v>
      </c>
      <c r="E3423" s="78" t="s">
        <v>6714</v>
      </c>
      <c r="F3423" s="83">
        <v>2661.65</v>
      </c>
    </row>
    <row r="3424" spans="2:6" ht="40.5">
      <c r="B3424" s="76" t="s">
        <v>15440</v>
      </c>
      <c r="C3424" s="82" t="s">
        <v>6709</v>
      </c>
      <c r="D3424" s="77" t="s">
        <v>15441</v>
      </c>
      <c r="E3424" s="78" t="s">
        <v>6581</v>
      </c>
      <c r="F3424" s="83">
        <v>2555.65</v>
      </c>
    </row>
    <row r="3425" spans="2:6" ht="40.5">
      <c r="B3425" s="76" t="s">
        <v>15442</v>
      </c>
      <c r="C3425" s="82" t="s">
        <v>6709</v>
      </c>
      <c r="D3425" s="77" t="s">
        <v>15443</v>
      </c>
      <c r="E3425" s="78" t="s">
        <v>6714</v>
      </c>
      <c r="F3425" s="83">
        <v>3127.61</v>
      </c>
    </row>
    <row r="3426" spans="2:6" ht="40.5">
      <c r="B3426" s="76" t="s">
        <v>15444</v>
      </c>
      <c r="C3426" s="82" t="s">
        <v>6709</v>
      </c>
      <c r="D3426" s="77" t="s">
        <v>15445</v>
      </c>
      <c r="E3426" s="78" t="s">
        <v>6581</v>
      </c>
      <c r="F3426" s="83">
        <v>3014.15</v>
      </c>
    </row>
    <row r="3427" spans="2:6" ht="40.5">
      <c r="B3427" s="76" t="s">
        <v>15446</v>
      </c>
      <c r="C3427" s="82" t="s">
        <v>6709</v>
      </c>
      <c r="D3427" s="77" t="s">
        <v>15447</v>
      </c>
      <c r="E3427" s="78" t="s">
        <v>6714</v>
      </c>
      <c r="F3427" s="83">
        <v>4913.18</v>
      </c>
    </row>
    <row r="3428" spans="2:6" ht="40.5">
      <c r="B3428" s="76" t="s">
        <v>15448</v>
      </c>
      <c r="C3428" s="82" t="s">
        <v>6709</v>
      </c>
      <c r="D3428" s="77" t="s">
        <v>15449</v>
      </c>
      <c r="E3428" s="78" t="s">
        <v>6581</v>
      </c>
      <c r="F3428" s="83">
        <v>3518.63</v>
      </c>
    </row>
    <row r="3429" spans="2:6" ht="40.5">
      <c r="B3429" s="76" t="s">
        <v>15450</v>
      </c>
      <c r="C3429" s="82" t="s">
        <v>6709</v>
      </c>
      <c r="D3429" s="77" t="s">
        <v>15451</v>
      </c>
      <c r="E3429" s="78" t="s">
        <v>6714</v>
      </c>
      <c r="F3429" s="83">
        <v>7238.94</v>
      </c>
    </row>
    <row r="3430" spans="2:6" ht="40.5">
      <c r="B3430" s="76" t="s">
        <v>15452</v>
      </c>
      <c r="C3430" s="82" t="s">
        <v>6709</v>
      </c>
      <c r="D3430" s="77" t="s">
        <v>15453</v>
      </c>
      <c r="E3430" s="78" t="s">
        <v>6581</v>
      </c>
      <c r="F3430" s="83">
        <v>4086.96</v>
      </c>
    </row>
    <row r="3431" spans="2:6" ht="40.5">
      <c r="B3431" s="76" t="s">
        <v>15454</v>
      </c>
      <c r="C3431" s="82" t="s">
        <v>6709</v>
      </c>
      <c r="D3431" s="77" t="s">
        <v>15455</v>
      </c>
      <c r="E3431" s="78" t="s">
        <v>6714</v>
      </c>
      <c r="F3431" s="83">
        <v>10110.4</v>
      </c>
    </row>
    <row r="3432" spans="2:6" ht="40.5">
      <c r="B3432" s="76" t="s">
        <v>15456</v>
      </c>
      <c r="C3432" s="82" t="s">
        <v>6709</v>
      </c>
      <c r="D3432" s="77" t="s">
        <v>15457</v>
      </c>
      <c r="E3432" s="78" t="s">
        <v>6581</v>
      </c>
      <c r="F3432" s="83">
        <v>3725.36</v>
      </c>
    </row>
    <row r="3433" spans="2:6" ht="40.5">
      <c r="B3433" s="76" t="s">
        <v>15458</v>
      </c>
      <c r="C3433" s="82" t="s">
        <v>6709</v>
      </c>
      <c r="D3433" s="77" t="s">
        <v>15459</v>
      </c>
      <c r="E3433" s="78" t="s">
        <v>6714</v>
      </c>
      <c r="F3433" s="83">
        <v>5531.33</v>
      </c>
    </row>
    <row r="3434" spans="2:6" ht="40.5">
      <c r="B3434" s="76" t="s">
        <v>15460</v>
      </c>
      <c r="C3434" s="82" t="s">
        <v>6709</v>
      </c>
      <c r="D3434" s="77" t="s">
        <v>15461</v>
      </c>
      <c r="E3434" s="78" t="s">
        <v>6581</v>
      </c>
      <c r="F3434" s="83">
        <v>4262.76</v>
      </c>
    </row>
    <row r="3435" spans="2:6" ht="40.5">
      <c r="B3435" s="76" t="s">
        <v>15462</v>
      </c>
      <c r="C3435" s="82" t="s">
        <v>6709</v>
      </c>
      <c r="D3435" s="77" t="s">
        <v>15463</v>
      </c>
      <c r="E3435" s="78" t="s">
        <v>6714</v>
      </c>
      <c r="F3435" s="83">
        <v>8028.21</v>
      </c>
    </row>
    <row r="3436" spans="2:6" ht="40.5">
      <c r="B3436" s="76" t="s">
        <v>15464</v>
      </c>
      <c r="C3436" s="82" t="s">
        <v>6709</v>
      </c>
      <c r="D3436" s="77" t="s">
        <v>15465</v>
      </c>
      <c r="E3436" s="78" t="s">
        <v>6581</v>
      </c>
      <c r="F3436" s="83">
        <v>5097.8500000000004</v>
      </c>
    </row>
    <row r="3437" spans="2:6" ht="40.5">
      <c r="B3437" s="76" t="s">
        <v>15466</v>
      </c>
      <c r="C3437" s="82" t="s">
        <v>6709</v>
      </c>
      <c r="D3437" s="77" t="s">
        <v>15467</v>
      </c>
      <c r="E3437" s="78" t="s">
        <v>6714</v>
      </c>
      <c r="F3437" s="83">
        <v>8723.17</v>
      </c>
    </row>
    <row r="3438" spans="2:6" ht="40.5">
      <c r="B3438" s="76" t="s">
        <v>15468</v>
      </c>
      <c r="C3438" s="82" t="s">
        <v>6709</v>
      </c>
      <c r="D3438" s="77" t="s">
        <v>15469</v>
      </c>
      <c r="E3438" s="78" t="s">
        <v>6581</v>
      </c>
      <c r="F3438" s="83">
        <v>5714.23</v>
      </c>
    </row>
    <row r="3439" spans="2:6" ht="40.5">
      <c r="B3439" s="76" t="s">
        <v>15470</v>
      </c>
      <c r="C3439" s="82" t="s">
        <v>6709</v>
      </c>
      <c r="D3439" s="77" t="s">
        <v>15471</v>
      </c>
      <c r="E3439" s="78" t="s">
        <v>6714</v>
      </c>
      <c r="F3439" s="83">
        <v>12017.74</v>
      </c>
    </row>
    <row r="3440" spans="2:6" ht="40.5">
      <c r="B3440" s="76" t="s">
        <v>15472</v>
      </c>
      <c r="C3440" s="82" t="s">
        <v>6709</v>
      </c>
      <c r="D3440" s="77" t="s">
        <v>15473</v>
      </c>
      <c r="E3440" s="78" t="s">
        <v>6581</v>
      </c>
      <c r="F3440" s="83">
        <v>5946.07</v>
      </c>
    </row>
    <row r="3441" spans="2:6" ht="40.5">
      <c r="B3441" s="76" t="s">
        <v>15474</v>
      </c>
      <c r="C3441" s="82" t="s">
        <v>6709</v>
      </c>
      <c r="D3441" s="77" t="s">
        <v>15475</v>
      </c>
      <c r="E3441" s="78" t="s">
        <v>6714</v>
      </c>
      <c r="F3441" s="83">
        <v>5531.33</v>
      </c>
    </row>
    <row r="3442" spans="2:6" ht="40.5">
      <c r="B3442" s="76" t="s">
        <v>15476</v>
      </c>
      <c r="C3442" s="82" t="s">
        <v>6709</v>
      </c>
      <c r="D3442" s="77" t="s">
        <v>15477</v>
      </c>
      <c r="E3442" s="78" t="s">
        <v>6581</v>
      </c>
      <c r="F3442" s="83">
        <v>7375.57</v>
      </c>
    </row>
    <row r="3443" spans="2:6" ht="40.5">
      <c r="B3443" s="76" t="s">
        <v>15478</v>
      </c>
      <c r="C3443" s="82" t="s">
        <v>6709</v>
      </c>
      <c r="D3443" s="77" t="s">
        <v>15479</v>
      </c>
      <c r="E3443" s="78" t="s">
        <v>6714</v>
      </c>
      <c r="F3443" s="83">
        <v>6187.84</v>
      </c>
    </row>
    <row r="3444" spans="2:6" ht="40.5">
      <c r="B3444" s="76" t="s">
        <v>15480</v>
      </c>
      <c r="C3444" s="82" t="s">
        <v>6709</v>
      </c>
      <c r="D3444" s="77" t="s">
        <v>15481</v>
      </c>
      <c r="E3444" s="78" t="s">
        <v>6581</v>
      </c>
      <c r="F3444" s="83">
        <v>8905.65</v>
      </c>
    </row>
    <row r="3445" spans="2:6" ht="40.5">
      <c r="B3445" s="76" t="s">
        <v>15482</v>
      </c>
      <c r="C3445" s="82" t="s">
        <v>6709</v>
      </c>
      <c r="D3445" s="77" t="s">
        <v>15483</v>
      </c>
      <c r="E3445" s="78" t="s">
        <v>6714</v>
      </c>
      <c r="F3445" s="83">
        <v>12017.74</v>
      </c>
    </row>
    <row r="3446" spans="2:6" ht="40.5">
      <c r="B3446" s="71" t="s">
        <v>15484</v>
      </c>
      <c r="C3446" s="82" t="s">
        <v>6709</v>
      </c>
      <c r="D3446" s="77" t="s">
        <v>15485</v>
      </c>
      <c r="E3446" s="78" t="s">
        <v>6581</v>
      </c>
      <c r="F3446" s="83">
        <v>13723.92</v>
      </c>
    </row>
    <row r="3447" spans="2:6" ht="40.5">
      <c r="B3447" s="76" t="s">
        <v>15486</v>
      </c>
      <c r="C3447" s="82" t="s">
        <v>6709</v>
      </c>
      <c r="D3447" s="77" t="s">
        <v>15487</v>
      </c>
      <c r="E3447" s="78" t="s">
        <v>6714</v>
      </c>
      <c r="F3447" s="83">
        <v>9625.94</v>
      </c>
    </row>
    <row r="3448" spans="2:6" ht="40.5">
      <c r="B3448" s="76" t="s">
        <v>15488</v>
      </c>
      <c r="C3448" s="82" t="s">
        <v>6709</v>
      </c>
      <c r="D3448" s="77" t="s">
        <v>15489</v>
      </c>
      <c r="E3448" s="78" t="s">
        <v>6581</v>
      </c>
      <c r="F3448" s="83">
        <v>11444.79</v>
      </c>
    </row>
    <row r="3449" spans="2:6" ht="40.5">
      <c r="B3449" s="76" t="s">
        <v>15490</v>
      </c>
      <c r="C3449" s="82" t="s">
        <v>6709</v>
      </c>
      <c r="D3449" s="77" t="s">
        <v>15491</v>
      </c>
      <c r="E3449" s="78" t="s">
        <v>6714</v>
      </c>
      <c r="F3449" s="83">
        <v>17095.63</v>
      </c>
    </row>
    <row r="3450" spans="2:6" ht="40.5">
      <c r="B3450" s="76" t="s">
        <v>15492</v>
      </c>
      <c r="C3450" s="82" t="s">
        <v>6709</v>
      </c>
      <c r="D3450" s="77" t="s">
        <v>15493</v>
      </c>
      <c r="E3450" s="78" t="s">
        <v>6581</v>
      </c>
      <c r="F3450" s="83">
        <v>5753.25</v>
      </c>
    </row>
    <row r="3451" spans="2:6" ht="40.5">
      <c r="B3451" s="76" t="s">
        <v>15494</v>
      </c>
      <c r="C3451" s="76" t="s">
        <v>6709</v>
      </c>
      <c r="D3451" s="77" t="s">
        <v>15495</v>
      </c>
      <c r="E3451" s="78" t="s">
        <v>6714</v>
      </c>
      <c r="F3451" s="83">
        <v>3127.61</v>
      </c>
    </row>
    <row r="3452" spans="2:6" ht="40.5">
      <c r="B3452" s="76" t="s">
        <v>15496</v>
      </c>
      <c r="C3452" s="76" t="s">
        <v>6709</v>
      </c>
      <c r="D3452" s="77" t="s">
        <v>15497</v>
      </c>
      <c r="E3452" s="78" t="s">
        <v>6581</v>
      </c>
      <c r="F3452" s="83">
        <v>15886.54</v>
      </c>
    </row>
    <row r="3453" spans="2:6" ht="40.5">
      <c r="B3453" s="76" t="s">
        <v>15498</v>
      </c>
      <c r="C3453" s="76" t="s">
        <v>6709</v>
      </c>
      <c r="D3453" s="77" t="s">
        <v>15499</v>
      </c>
      <c r="E3453" s="78" t="s">
        <v>6714</v>
      </c>
      <c r="F3453" s="83">
        <v>17095.63</v>
      </c>
    </row>
    <row r="3454" spans="2:6" ht="27">
      <c r="B3454" s="76" t="s">
        <v>15500</v>
      </c>
      <c r="C3454" s="82" t="s">
        <v>6709</v>
      </c>
      <c r="D3454" s="77" t="s">
        <v>15501</v>
      </c>
      <c r="E3454" s="78" t="s">
        <v>6581</v>
      </c>
      <c r="F3454" s="83">
        <v>14.7</v>
      </c>
    </row>
    <row r="3455" spans="2:6" ht="27">
      <c r="B3455" s="76" t="s">
        <v>15502</v>
      </c>
      <c r="C3455" s="76" t="s">
        <v>6709</v>
      </c>
      <c r="D3455" s="77" t="s">
        <v>15503</v>
      </c>
      <c r="E3455" s="78" t="s">
        <v>6581</v>
      </c>
      <c r="F3455" s="83">
        <v>15.83</v>
      </c>
    </row>
    <row r="3456" spans="2:6" ht="27">
      <c r="B3456" s="76" t="s">
        <v>15504</v>
      </c>
      <c r="C3456" s="82" t="s">
        <v>6709</v>
      </c>
      <c r="D3456" s="77" t="s">
        <v>15505</v>
      </c>
      <c r="E3456" s="78" t="s">
        <v>6581</v>
      </c>
      <c r="F3456" s="83">
        <v>16.95</v>
      </c>
    </row>
    <row r="3457" spans="2:6" ht="27">
      <c r="B3457" s="76" t="s">
        <v>15506</v>
      </c>
      <c r="C3457" s="82" t="s">
        <v>6709</v>
      </c>
      <c r="D3457" s="77" t="s">
        <v>15507</v>
      </c>
      <c r="E3457" s="78" t="s">
        <v>6581</v>
      </c>
      <c r="F3457" s="83">
        <v>17.13</v>
      </c>
    </row>
    <row r="3458" spans="2:6" ht="27">
      <c r="B3458" s="76" t="s">
        <v>15508</v>
      </c>
      <c r="C3458" s="82" t="s">
        <v>6709</v>
      </c>
      <c r="D3458" s="77" t="s">
        <v>15509</v>
      </c>
      <c r="E3458" s="78" t="s">
        <v>6581</v>
      </c>
      <c r="F3458" s="83">
        <v>18.260000000000002</v>
      </c>
    </row>
    <row r="3459" spans="2:6" ht="27">
      <c r="B3459" s="76" t="s">
        <v>15510</v>
      </c>
      <c r="C3459" s="76" t="s">
        <v>6709</v>
      </c>
      <c r="D3459" s="77" t="s">
        <v>15511</v>
      </c>
      <c r="E3459" s="78" t="s">
        <v>6581</v>
      </c>
      <c r="F3459" s="83">
        <v>19.38</v>
      </c>
    </row>
    <row r="3460" spans="2:6" ht="27">
      <c r="B3460" s="76" t="s">
        <v>15512</v>
      </c>
      <c r="C3460" s="82" t="s">
        <v>6709</v>
      </c>
      <c r="D3460" s="77" t="s">
        <v>15513</v>
      </c>
      <c r="E3460" s="78" t="s">
        <v>6581</v>
      </c>
      <c r="F3460" s="83">
        <v>19.559999999999999</v>
      </c>
    </row>
    <row r="3461" spans="2:6" ht="27">
      <c r="B3461" s="76" t="s">
        <v>15514</v>
      </c>
      <c r="C3461" s="82" t="s">
        <v>6709</v>
      </c>
      <c r="D3461" s="77" t="s">
        <v>15515</v>
      </c>
      <c r="E3461" s="78" t="s">
        <v>6581</v>
      </c>
      <c r="F3461" s="83">
        <v>20.69</v>
      </c>
    </row>
    <row r="3462" spans="2:6" ht="27">
      <c r="B3462" s="76" t="s">
        <v>15516</v>
      </c>
      <c r="C3462" s="76" t="s">
        <v>6709</v>
      </c>
      <c r="D3462" s="77" t="s">
        <v>15517</v>
      </c>
      <c r="E3462" s="78" t="s">
        <v>6581</v>
      </c>
      <c r="F3462" s="83">
        <v>21.81</v>
      </c>
    </row>
    <row r="3463" spans="2:6" ht="27">
      <c r="B3463" s="76" t="s">
        <v>15518</v>
      </c>
      <c r="C3463" s="82" t="s">
        <v>6709</v>
      </c>
      <c r="D3463" s="77" t="s">
        <v>15519</v>
      </c>
      <c r="E3463" s="78" t="s">
        <v>6581</v>
      </c>
      <c r="F3463" s="83">
        <v>22.04</v>
      </c>
    </row>
    <row r="3464" spans="2:6" ht="27">
      <c r="B3464" s="76" t="s">
        <v>15520</v>
      </c>
      <c r="C3464" s="82" t="s">
        <v>6709</v>
      </c>
      <c r="D3464" s="77" t="s">
        <v>15521</v>
      </c>
      <c r="E3464" s="78" t="s">
        <v>6581</v>
      </c>
      <c r="F3464" s="83">
        <v>23.16</v>
      </c>
    </row>
    <row r="3465" spans="2:6" ht="27">
      <c r="B3465" s="76" t="s">
        <v>15522</v>
      </c>
      <c r="C3465" s="82" t="s">
        <v>6709</v>
      </c>
      <c r="D3465" s="77" t="s">
        <v>15523</v>
      </c>
      <c r="E3465" s="78" t="s">
        <v>6581</v>
      </c>
      <c r="F3465" s="83">
        <v>24.28</v>
      </c>
    </row>
    <row r="3466" spans="2:6" ht="27">
      <c r="B3466" s="76" t="s">
        <v>15524</v>
      </c>
      <c r="C3466" s="82" t="s">
        <v>6709</v>
      </c>
      <c r="D3466" s="77" t="s">
        <v>15525</v>
      </c>
      <c r="E3466" s="78" t="s">
        <v>6581</v>
      </c>
      <c r="F3466" s="83">
        <v>23.43</v>
      </c>
    </row>
    <row r="3467" spans="2:6" ht="27">
      <c r="B3467" s="76" t="s">
        <v>15526</v>
      </c>
      <c r="C3467" s="82" t="s">
        <v>6709</v>
      </c>
      <c r="D3467" s="77" t="s">
        <v>15527</v>
      </c>
      <c r="E3467" s="78" t="s">
        <v>6581</v>
      </c>
      <c r="F3467" s="83">
        <v>24.55</v>
      </c>
    </row>
    <row r="3468" spans="2:6" ht="27">
      <c r="B3468" s="76" t="s">
        <v>15528</v>
      </c>
      <c r="C3468" s="82" t="s">
        <v>6709</v>
      </c>
      <c r="D3468" s="77" t="s">
        <v>15529</v>
      </c>
      <c r="E3468" s="78" t="s">
        <v>6581</v>
      </c>
      <c r="F3468" s="83">
        <v>25.68</v>
      </c>
    </row>
    <row r="3469" spans="2:6" ht="27">
      <c r="B3469" s="76" t="s">
        <v>15530</v>
      </c>
      <c r="C3469" s="82" t="s">
        <v>6709</v>
      </c>
      <c r="D3469" s="77" t="s">
        <v>15531</v>
      </c>
      <c r="E3469" s="78" t="s">
        <v>6581</v>
      </c>
      <c r="F3469" s="83">
        <v>25.95</v>
      </c>
    </row>
    <row r="3470" spans="2:6" ht="27">
      <c r="B3470" s="76" t="s">
        <v>15532</v>
      </c>
      <c r="C3470" s="82" t="s">
        <v>6709</v>
      </c>
      <c r="D3470" s="77" t="s">
        <v>15533</v>
      </c>
      <c r="E3470" s="78" t="s">
        <v>6581</v>
      </c>
      <c r="F3470" s="83">
        <v>27.07</v>
      </c>
    </row>
    <row r="3471" spans="2:6" ht="27">
      <c r="B3471" s="76" t="s">
        <v>15534</v>
      </c>
      <c r="C3471" s="82" t="s">
        <v>6709</v>
      </c>
      <c r="D3471" s="77" t="s">
        <v>15535</v>
      </c>
      <c r="E3471" s="78" t="s">
        <v>6581</v>
      </c>
      <c r="F3471" s="83">
        <v>24.27</v>
      </c>
    </row>
    <row r="3472" spans="2:6" ht="27">
      <c r="B3472" s="76" t="s">
        <v>15536</v>
      </c>
      <c r="C3472" s="82" t="s">
        <v>6709</v>
      </c>
      <c r="D3472" s="77" t="s">
        <v>15537</v>
      </c>
      <c r="E3472" s="78" t="s">
        <v>6581</v>
      </c>
      <c r="F3472" s="83">
        <v>25.76</v>
      </c>
    </row>
    <row r="3473" spans="2:6" ht="27">
      <c r="B3473" s="76" t="s">
        <v>15538</v>
      </c>
      <c r="C3473" s="82" t="s">
        <v>6709</v>
      </c>
      <c r="D3473" s="77" t="s">
        <v>15539</v>
      </c>
      <c r="E3473" s="78" t="s">
        <v>6581</v>
      </c>
      <c r="F3473" s="83">
        <v>27.49</v>
      </c>
    </row>
    <row r="3474" spans="2:6" ht="27">
      <c r="B3474" s="76" t="s">
        <v>15540</v>
      </c>
      <c r="C3474" s="82" t="s">
        <v>6709</v>
      </c>
      <c r="D3474" s="77" t="s">
        <v>15541</v>
      </c>
      <c r="E3474" s="78" t="s">
        <v>6581</v>
      </c>
      <c r="F3474" s="83">
        <v>27.31</v>
      </c>
    </row>
    <row r="3475" spans="2:6" ht="27">
      <c r="B3475" s="76" t="s">
        <v>15542</v>
      </c>
      <c r="C3475" s="82" t="s">
        <v>6709</v>
      </c>
      <c r="D3475" s="77" t="s">
        <v>15543</v>
      </c>
      <c r="E3475" s="78" t="s">
        <v>6581</v>
      </c>
      <c r="F3475" s="83">
        <v>28.92</v>
      </c>
    </row>
    <row r="3476" spans="2:6" ht="27">
      <c r="B3476" s="76" t="s">
        <v>15544</v>
      </c>
      <c r="C3476" s="82" t="s">
        <v>6709</v>
      </c>
      <c r="D3476" s="77" t="s">
        <v>15545</v>
      </c>
      <c r="E3476" s="78" t="s">
        <v>6581</v>
      </c>
      <c r="F3476" s="83">
        <v>30.65</v>
      </c>
    </row>
    <row r="3477" spans="2:6" ht="27">
      <c r="B3477" s="76" t="s">
        <v>15546</v>
      </c>
      <c r="C3477" s="82" t="s">
        <v>6709</v>
      </c>
      <c r="D3477" s="77" t="s">
        <v>15547</v>
      </c>
      <c r="E3477" s="78" t="s">
        <v>6581</v>
      </c>
      <c r="F3477" s="83">
        <v>30.34</v>
      </c>
    </row>
    <row r="3478" spans="2:6" ht="27">
      <c r="B3478" s="76" t="s">
        <v>15548</v>
      </c>
      <c r="C3478" s="82" t="s">
        <v>6709</v>
      </c>
      <c r="D3478" s="77" t="s">
        <v>15549</v>
      </c>
      <c r="E3478" s="78" t="s">
        <v>6581</v>
      </c>
      <c r="F3478" s="83">
        <v>31.96</v>
      </c>
    </row>
    <row r="3479" spans="2:6" ht="27">
      <c r="B3479" s="76" t="s">
        <v>15550</v>
      </c>
      <c r="C3479" s="82" t="s">
        <v>6709</v>
      </c>
      <c r="D3479" s="77" t="s">
        <v>15551</v>
      </c>
      <c r="E3479" s="78" t="s">
        <v>6581</v>
      </c>
      <c r="F3479" s="83">
        <v>33.619999999999997</v>
      </c>
    </row>
    <row r="3480" spans="2:6" ht="27">
      <c r="B3480" s="76" t="s">
        <v>15552</v>
      </c>
      <c r="C3480" s="76" t="s">
        <v>6709</v>
      </c>
      <c r="D3480" s="77" t="s">
        <v>15553</v>
      </c>
      <c r="E3480" s="78" t="s">
        <v>6581</v>
      </c>
      <c r="F3480" s="83">
        <v>33.43</v>
      </c>
    </row>
    <row r="3481" spans="2:6" ht="27">
      <c r="B3481" s="76" t="s">
        <v>15554</v>
      </c>
      <c r="C3481" s="82" t="s">
        <v>6709</v>
      </c>
      <c r="D3481" s="77" t="s">
        <v>15555</v>
      </c>
      <c r="E3481" s="78" t="s">
        <v>6581</v>
      </c>
      <c r="F3481" s="83">
        <v>34.97</v>
      </c>
    </row>
    <row r="3482" spans="2:6" ht="27">
      <c r="B3482" s="76" t="s">
        <v>15556</v>
      </c>
      <c r="C3482" s="76" t="s">
        <v>6709</v>
      </c>
      <c r="D3482" s="77" t="s">
        <v>15557</v>
      </c>
      <c r="E3482" s="78" t="s">
        <v>6581</v>
      </c>
      <c r="F3482" s="83">
        <v>36.700000000000003</v>
      </c>
    </row>
    <row r="3483" spans="2:6" ht="27">
      <c r="B3483" s="76" t="s">
        <v>15558</v>
      </c>
      <c r="C3483" s="82" t="s">
        <v>6709</v>
      </c>
      <c r="D3483" s="77" t="s">
        <v>15559</v>
      </c>
      <c r="E3483" s="78" t="s">
        <v>6581</v>
      </c>
      <c r="F3483" s="83">
        <v>35.06</v>
      </c>
    </row>
    <row r="3484" spans="2:6" ht="27">
      <c r="B3484" s="76" t="s">
        <v>15560</v>
      </c>
      <c r="C3484" s="82" t="s">
        <v>6709</v>
      </c>
      <c r="D3484" s="77" t="s">
        <v>15561</v>
      </c>
      <c r="E3484" s="78" t="s">
        <v>6581</v>
      </c>
      <c r="F3484" s="83">
        <v>36.54</v>
      </c>
    </row>
    <row r="3485" spans="2:6" ht="27">
      <c r="B3485" s="76" t="s">
        <v>15562</v>
      </c>
      <c r="C3485" s="82" t="s">
        <v>6709</v>
      </c>
      <c r="D3485" s="77" t="s">
        <v>15563</v>
      </c>
      <c r="E3485" s="78" t="s">
        <v>6581</v>
      </c>
      <c r="F3485" s="83">
        <v>38.159999999999997</v>
      </c>
    </row>
    <row r="3486" spans="2:6" ht="27">
      <c r="B3486" s="76" t="s">
        <v>15564</v>
      </c>
      <c r="C3486" s="76" t="s">
        <v>6709</v>
      </c>
      <c r="D3486" s="77" t="s">
        <v>15565</v>
      </c>
      <c r="E3486" s="78" t="s">
        <v>6581</v>
      </c>
      <c r="F3486" s="83">
        <v>38.31</v>
      </c>
    </row>
    <row r="3487" spans="2:6" ht="27">
      <c r="B3487" s="76" t="s">
        <v>15566</v>
      </c>
      <c r="C3487" s="82" t="s">
        <v>6709</v>
      </c>
      <c r="D3487" s="77" t="s">
        <v>15567</v>
      </c>
      <c r="E3487" s="78" t="s">
        <v>6581</v>
      </c>
      <c r="F3487" s="83">
        <v>39.79</v>
      </c>
    </row>
    <row r="3488" spans="2:6" ht="27">
      <c r="B3488" s="76" t="s">
        <v>15568</v>
      </c>
      <c r="C3488" s="82" t="s">
        <v>6709</v>
      </c>
      <c r="D3488" s="77" t="s">
        <v>15569</v>
      </c>
      <c r="E3488" s="78" t="s">
        <v>6581</v>
      </c>
      <c r="F3488" s="83">
        <v>68.22</v>
      </c>
    </row>
    <row r="3489" spans="2:6" ht="27">
      <c r="B3489" s="76" t="s">
        <v>15570</v>
      </c>
      <c r="C3489" s="82" t="s">
        <v>6709</v>
      </c>
      <c r="D3489" s="77" t="s">
        <v>15571</v>
      </c>
      <c r="E3489" s="78" t="s">
        <v>6581</v>
      </c>
      <c r="F3489" s="83">
        <v>71.7</v>
      </c>
    </row>
    <row r="3490" spans="2:6" ht="27">
      <c r="B3490" s="76" t="s">
        <v>15572</v>
      </c>
      <c r="C3490" s="82" t="s">
        <v>6709</v>
      </c>
      <c r="D3490" s="77" t="s">
        <v>15573</v>
      </c>
      <c r="E3490" s="78" t="s">
        <v>6581</v>
      </c>
      <c r="F3490" s="83">
        <v>75.540000000000006</v>
      </c>
    </row>
    <row r="3491" spans="2:6" ht="27">
      <c r="B3491" s="76" t="s">
        <v>15574</v>
      </c>
      <c r="C3491" s="76" t="s">
        <v>6709</v>
      </c>
      <c r="D3491" s="77" t="s">
        <v>15575</v>
      </c>
      <c r="E3491" s="78" t="s">
        <v>6581</v>
      </c>
      <c r="F3491" s="83">
        <v>73.38</v>
      </c>
    </row>
    <row r="3492" spans="2:6" ht="27">
      <c r="B3492" s="76" t="s">
        <v>15576</v>
      </c>
      <c r="C3492" s="82" t="s">
        <v>6709</v>
      </c>
      <c r="D3492" s="77" t="s">
        <v>15577</v>
      </c>
      <c r="E3492" s="78" t="s">
        <v>6581</v>
      </c>
      <c r="F3492" s="83">
        <v>76.849999999999994</v>
      </c>
    </row>
    <row r="3493" spans="2:6" ht="27">
      <c r="B3493" s="76" t="s">
        <v>15578</v>
      </c>
      <c r="C3493" s="82" t="s">
        <v>6709</v>
      </c>
      <c r="D3493" s="77" t="s">
        <v>15579</v>
      </c>
      <c r="E3493" s="78" t="s">
        <v>6581</v>
      </c>
      <c r="F3493" s="83">
        <v>80.69</v>
      </c>
    </row>
    <row r="3494" spans="2:6" ht="27">
      <c r="B3494" s="76" t="s">
        <v>15580</v>
      </c>
      <c r="C3494" s="82" t="s">
        <v>6709</v>
      </c>
      <c r="D3494" s="77" t="s">
        <v>15581</v>
      </c>
      <c r="E3494" s="78" t="s">
        <v>6581</v>
      </c>
      <c r="F3494" s="83">
        <v>78.53</v>
      </c>
    </row>
    <row r="3495" spans="2:6" ht="27">
      <c r="B3495" s="76" t="s">
        <v>15582</v>
      </c>
      <c r="C3495" s="82" t="s">
        <v>6709</v>
      </c>
      <c r="D3495" s="77" t="s">
        <v>15583</v>
      </c>
      <c r="E3495" s="78" t="s">
        <v>6581</v>
      </c>
      <c r="F3495" s="83">
        <v>81.61</v>
      </c>
    </row>
    <row r="3496" spans="2:6" ht="27">
      <c r="B3496" s="76" t="s">
        <v>15584</v>
      </c>
      <c r="C3496" s="82" t="s">
        <v>6709</v>
      </c>
      <c r="D3496" s="77" t="s">
        <v>15585</v>
      </c>
      <c r="E3496" s="78" t="s">
        <v>6581</v>
      </c>
      <c r="F3496" s="83">
        <v>85.85</v>
      </c>
    </row>
    <row r="3497" spans="2:6" ht="27">
      <c r="B3497" s="76" t="s">
        <v>15586</v>
      </c>
      <c r="C3497" s="82" t="s">
        <v>6709</v>
      </c>
      <c r="D3497" s="77" t="s">
        <v>15587</v>
      </c>
      <c r="E3497" s="78" t="s">
        <v>6581</v>
      </c>
      <c r="F3497" s="83">
        <v>83.74</v>
      </c>
    </row>
    <row r="3498" spans="2:6" ht="27">
      <c r="B3498" s="76" t="s">
        <v>15588</v>
      </c>
      <c r="C3498" s="82" t="s">
        <v>6709</v>
      </c>
      <c r="D3498" s="77" t="s">
        <v>15589</v>
      </c>
      <c r="E3498" s="78" t="s">
        <v>6581</v>
      </c>
      <c r="F3498" s="83">
        <v>87.58</v>
      </c>
    </row>
    <row r="3499" spans="2:6" ht="27">
      <c r="B3499" s="76" t="s">
        <v>15590</v>
      </c>
      <c r="C3499" s="76" t="s">
        <v>6709</v>
      </c>
      <c r="D3499" s="77" t="s">
        <v>15591</v>
      </c>
      <c r="E3499" s="78" t="s">
        <v>6581</v>
      </c>
      <c r="F3499" s="83">
        <v>91.42</v>
      </c>
    </row>
    <row r="3500" spans="2:6" ht="27">
      <c r="B3500" s="76" t="s">
        <v>15592</v>
      </c>
      <c r="C3500" s="82" t="s">
        <v>6709</v>
      </c>
      <c r="D3500" s="77" t="s">
        <v>15593</v>
      </c>
      <c r="E3500" s="78" t="s">
        <v>6581</v>
      </c>
      <c r="F3500" s="83">
        <v>86.29</v>
      </c>
    </row>
    <row r="3501" spans="2:6" ht="27">
      <c r="B3501" s="76" t="s">
        <v>15594</v>
      </c>
      <c r="C3501" s="82" t="s">
        <v>6709</v>
      </c>
      <c r="D3501" s="77" t="s">
        <v>15595</v>
      </c>
      <c r="E3501" s="78" t="s">
        <v>6581</v>
      </c>
      <c r="F3501" s="83">
        <v>88.97</v>
      </c>
    </row>
    <row r="3502" spans="2:6" ht="27">
      <c r="B3502" s="76" t="s">
        <v>15596</v>
      </c>
      <c r="C3502" s="82" t="s">
        <v>6709</v>
      </c>
      <c r="D3502" s="77" t="s">
        <v>15597</v>
      </c>
      <c r="E3502" s="78" t="s">
        <v>6581</v>
      </c>
      <c r="F3502" s="83">
        <v>92.44</v>
      </c>
    </row>
    <row r="3503" spans="2:6" ht="27">
      <c r="B3503" s="76" t="s">
        <v>15598</v>
      </c>
      <c r="C3503" s="82" t="s">
        <v>6709</v>
      </c>
      <c r="D3503" s="77" t="s">
        <v>15599</v>
      </c>
      <c r="E3503" s="78" t="s">
        <v>6581</v>
      </c>
      <c r="F3503" s="83">
        <v>91.93</v>
      </c>
    </row>
    <row r="3504" spans="2:6" ht="27">
      <c r="B3504" s="76" t="s">
        <v>15600</v>
      </c>
      <c r="C3504" s="82" t="s">
        <v>6709</v>
      </c>
      <c r="D3504" s="77" t="s">
        <v>15601</v>
      </c>
      <c r="E3504" s="78" t="s">
        <v>6581</v>
      </c>
      <c r="F3504" s="83">
        <v>95.39</v>
      </c>
    </row>
    <row r="3505" spans="2:6">
      <c r="B3505" s="76" t="s">
        <v>15602</v>
      </c>
      <c r="C3505" s="76" t="s">
        <v>6709</v>
      </c>
      <c r="D3505" s="77" t="s">
        <v>15603</v>
      </c>
      <c r="E3505" s="78" t="s">
        <v>6581</v>
      </c>
      <c r="F3505" s="83">
        <v>21.49</v>
      </c>
    </row>
    <row r="3506" spans="2:6" ht="27">
      <c r="B3506" s="76" t="s">
        <v>15604</v>
      </c>
      <c r="C3506" s="76" t="s">
        <v>6709</v>
      </c>
      <c r="D3506" s="77" t="s">
        <v>15605</v>
      </c>
      <c r="E3506" s="78" t="s">
        <v>6581</v>
      </c>
      <c r="F3506" s="83">
        <v>1.1200000000000001</v>
      </c>
    </row>
    <row r="3507" spans="2:6" ht="27">
      <c r="B3507" s="76" t="s">
        <v>15606</v>
      </c>
      <c r="C3507" s="82" t="s">
        <v>6709</v>
      </c>
      <c r="D3507" s="77" t="s">
        <v>15607</v>
      </c>
      <c r="E3507" s="78" t="s">
        <v>6581</v>
      </c>
      <c r="F3507" s="83">
        <v>1.7</v>
      </c>
    </row>
    <row r="3508" spans="2:6" ht="27">
      <c r="B3508" s="76" t="s">
        <v>15608</v>
      </c>
      <c r="C3508" s="82" t="s">
        <v>6709</v>
      </c>
      <c r="D3508" s="77" t="s">
        <v>15609</v>
      </c>
      <c r="E3508" s="78" t="s">
        <v>6581</v>
      </c>
      <c r="F3508" s="83">
        <v>1.34</v>
      </c>
    </row>
    <row r="3509" spans="2:6" ht="27">
      <c r="B3509" s="76" t="s">
        <v>15610</v>
      </c>
      <c r="C3509" s="82" t="s">
        <v>6709</v>
      </c>
      <c r="D3509" s="77" t="s">
        <v>15611</v>
      </c>
      <c r="E3509" s="78" t="s">
        <v>6581</v>
      </c>
      <c r="F3509" s="83">
        <v>2.02</v>
      </c>
    </row>
    <row r="3510" spans="2:6" ht="27">
      <c r="B3510" s="76" t="s">
        <v>15612</v>
      </c>
      <c r="C3510" s="82" t="s">
        <v>6709</v>
      </c>
      <c r="D3510" s="77" t="s">
        <v>15613</v>
      </c>
      <c r="E3510" s="78" t="s">
        <v>6581</v>
      </c>
      <c r="F3510" s="83">
        <v>2.69</v>
      </c>
    </row>
    <row r="3511" spans="2:6" ht="27">
      <c r="B3511" s="71" t="s">
        <v>15614</v>
      </c>
      <c r="C3511" s="82" t="s">
        <v>6709</v>
      </c>
      <c r="D3511" s="77" t="s">
        <v>15615</v>
      </c>
      <c r="E3511" s="78" t="s">
        <v>6581</v>
      </c>
      <c r="F3511" s="83">
        <v>1.57</v>
      </c>
    </row>
    <row r="3512" spans="2:6" ht="27">
      <c r="B3512" s="76" t="s">
        <v>15616</v>
      </c>
      <c r="C3512" s="82" t="s">
        <v>6709</v>
      </c>
      <c r="D3512" s="77" t="s">
        <v>15617</v>
      </c>
      <c r="E3512" s="78" t="s">
        <v>6581</v>
      </c>
      <c r="F3512" s="83">
        <v>2.38</v>
      </c>
    </row>
    <row r="3513" spans="2:6" ht="27">
      <c r="B3513" s="76" t="s">
        <v>15618</v>
      </c>
      <c r="C3513" s="82" t="s">
        <v>6709</v>
      </c>
      <c r="D3513" s="77" t="s">
        <v>15619</v>
      </c>
      <c r="E3513" s="78" t="s">
        <v>6581</v>
      </c>
      <c r="F3513" s="83">
        <v>3.14</v>
      </c>
    </row>
    <row r="3514" spans="2:6" ht="27">
      <c r="B3514" s="76" t="s">
        <v>15620</v>
      </c>
      <c r="C3514" s="82" t="s">
        <v>6709</v>
      </c>
      <c r="D3514" s="77" t="s">
        <v>15621</v>
      </c>
      <c r="E3514" s="78" t="s">
        <v>6581</v>
      </c>
      <c r="F3514" s="83">
        <v>1.79</v>
      </c>
    </row>
    <row r="3515" spans="2:6" ht="27">
      <c r="B3515" s="71" t="s">
        <v>15622</v>
      </c>
      <c r="C3515" s="82" t="s">
        <v>6709</v>
      </c>
      <c r="D3515" s="77" t="s">
        <v>15623</v>
      </c>
      <c r="E3515" s="78" t="s">
        <v>6581</v>
      </c>
      <c r="F3515" s="83">
        <v>2.69</v>
      </c>
    </row>
    <row r="3516" spans="2:6" ht="27">
      <c r="B3516" s="76" t="s">
        <v>15624</v>
      </c>
      <c r="C3516" s="76" t="s">
        <v>6709</v>
      </c>
      <c r="D3516" s="77" t="s">
        <v>15625</v>
      </c>
      <c r="E3516" s="78" t="s">
        <v>6581</v>
      </c>
      <c r="F3516" s="83">
        <v>3.59</v>
      </c>
    </row>
    <row r="3517" spans="2:6" ht="27">
      <c r="B3517" s="76" t="s">
        <v>15626</v>
      </c>
      <c r="C3517" s="76" t="s">
        <v>6709</v>
      </c>
      <c r="D3517" s="77" t="s">
        <v>15627</v>
      </c>
      <c r="E3517" s="78" t="s">
        <v>6581</v>
      </c>
      <c r="F3517" s="83">
        <v>4.49</v>
      </c>
    </row>
    <row r="3518" spans="2:6" ht="27">
      <c r="B3518" s="76" t="s">
        <v>15628</v>
      </c>
      <c r="C3518" s="76" t="s">
        <v>6709</v>
      </c>
      <c r="D3518" s="77" t="s">
        <v>15629</v>
      </c>
      <c r="E3518" s="78" t="s">
        <v>6581</v>
      </c>
      <c r="F3518" s="83">
        <v>2.02</v>
      </c>
    </row>
    <row r="3519" spans="2:6" ht="27">
      <c r="B3519" s="76" t="s">
        <v>15630</v>
      </c>
      <c r="C3519" s="76" t="s">
        <v>6709</v>
      </c>
      <c r="D3519" s="77" t="s">
        <v>15631</v>
      </c>
      <c r="E3519" s="78" t="s">
        <v>6581</v>
      </c>
      <c r="F3519" s="83">
        <v>3.05</v>
      </c>
    </row>
    <row r="3520" spans="2:6" ht="27">
      <c r="B3520" s="76" t="s">
        <v>15632</v>
      </c>
      <c r="C3520" s="82" t="s">
        <v>6709</v>
      </c>
      <c r="D3520" s="77" t="s">
        <v>15633</v>
      </c>
      <c r="E3520" s="78" t="s">
        <v>6581</v>
      </c>
      <c r="F3520" s="83">
        <v>4.04</v>
      </c>
    </row>
    <row r="3521" spans="2:6" ht="27">
      <c r="B3521" s="76" t="s">
        <v>15634</v>
      </c>
      <c r="C3521" s="82" t="s">
        <v>6709</v>
      </c>
      <c r="D3521" s="77" t="s">
        <v>15635</v>
      </c>
      <c r="E3521" s="78" t="s">
        <v>6581</v>
      </c>
      <c r="F3521" s="83">
        <v>5.08</v>
      </c>
    </row>
    <row r="3522" spans="2:6" ht="27">
      <c r="B3522" s="76" t="s">
        <v>15636</v>
      </c>
      <c r="C3522" s="82" t="s">
        <v>6709</v>
      </c>
      <c r="D3522" s="77" t="s">
        <v>15637</v>
      </c>
      <c r="E3522" s="78" t="s">
        <v>6581</v>
      </c>
      <c r="F3522" s="83">
        <v>2.2400000000000002</v>
      </c>
    </row>
    <row r="3523" spans="2:6" ht="27">
      <c r="B3523" s="76" t="s">
        <v>15638</v>
      </c>
      <c r="C3523" s="76" t="s">
        <v>6709</v>
      </c>
      <c r="D3523" s="77" t="s">
        <v>15639</v>
      </c>
      <c r="E3523" s="78" t="s">
        <v>6581</v>
      </c>
      <c r="F3523" s="83">
        <v>3.37</v>
      </c>
    </row>
    <row r="3524" spans="2:6" ht="27">
      <c r="B3524" s="76" t="s">
        <v>15640</v>
      </c>
      <c r="C3524" s="76" t="s">
        <v>6709</v>
      </c>
      <c r="D3524" s="77" t="s">
        <v>15641</v>
      </c>
      <c r="E3524" s="78" t="s">
        <v>6581</v>
      </c>
      <c r="F3524" s="83">
        <v>4.49</v>
      </c>
    </row>
    <row r="3525" spans="2:6" ht="27">
      <c r="B3525" s="76" t="s">
        <v>15642</v>
      </c>
      <c r="C3525" s="76" t="s">
        <v>6709</v>
      </c>
      <c r="D3525" s="77" t="s">
        <v>15643</v>
      </c>
      <c r="E3525" s="78" t="s">
        <v>6581</v>
      </c>
      <c r="F3525" s="83">
        <v>5.62</v>
      </c>
    </row>
    <row r="3526" spans="2:6" ht="27">
      <c r="B3526" s="76" t="s">
        <v>15644</v>
      </c>
      <c r="C3526" s="76" t="s">
        <v>6709</v>
      </c>
      <c r="D3526" s="77" t="s">
        <v>15645</v>
      </c>
      <c r="E3526" s="78" t="s">
        <v>6581</v>
      </c>
      <c r="F3526" s="83">
        <v>4.57</v>
      </c>
    </row>
    <row r="3527" spans="2:6" ht="27">
      <c r="B3527" s="76" t="s">
        <v>15646</v>
      </c>
      <c r="C3527" s="76" t="s">
        <v>6709</v>
      </c>
      <c r="D3527" s="77" t="s">
        <v>15647</v>
      </c>
      <c r="E3527" s="78" t="s">
        <v>6581</v>
      </c>
      <c r="F3527" s="83">
        <v>5.45</v>
      </c>
    </row>
    <row r="3528" spans="2:6" ht="27">
      <c r="B3528" s="76" t="s">
        <v>15648</v>
      </c>
      <c r="C3528" s="76" t="s">
        <v>6709</v>
      </c>
      <c r="D3528" s="77" t="s">
        <v>15649</v>
      </c>
      <c r="E3528" s="78" t="s">
        <v>6581</v>
      </c>
      <c r="F3528" s="83">
        <v>5.46</v>
      </c>
    </row>
    <row r="3529" spans="2:6" ht="27">
      <c r="B3529" s="76" t="s">
        <v>15650</v>
      </c>
      <c r="C3529" s="82" t="s">
        <v>6709</v>
      </c>
      <c r="D3529" s="77" t="s">
        <v>15651</v>
      </c>
      <c r="E3529" s="78" t="s">
        <v>6581</v>
      </c>
      <c r="F3529" s="83">
        <v>6.32</v>
      </c>
    </row>
    <row r="3530" spans="2:6" ht="27">
      <c r="B3530" s="76" t="s">
        <v>15652</v>
      </c>
      <c r="C3530" s="82" t="s">
        <v>6709</v>
      </c>
      <c r="D3530" s="77" t="s">
        <v>15653</v>
      </c>
      <c r="E3530" s="78" t="s">
        <v>6581</v>
      </c>
      <c r="F3530" s="83">
        <v>7.17</v>
      </c>
    </row>
    <row r="3531" spans="2:6" ht="27">
      <c r="B3531" s="76" t="s">
        <v>15654</v>
      </c>
      <c r="C3531" s="82" t="s">
        <v>6709</v>
      </c>
      <c r="D3531" s="77" t="s">
        <v>15655</v>
      </c>
      <c r="E3531" s="78" t="s">
        <v>6581</v>
      </c>
      <c r="F3531" s="83">
        <v>6.29</v>
      </c>
    </row>
    <row r="3532" spans="2:6" ht="27">
      <c r="B3532" s="76" t="s">
        <v>15656</v>
      </c>
      <c r="C3532" s="82" t="s">
        <v>6709</v>
      </c>
      <c r="D3532" s="77" t="s">
        <v>15657</v>
      </c>
      <c r="E3532" s="78" t="s">
        <v>6581</v>
      </c>
      <c r="F3532" s="83">
        <v>7.28</v>
      </c>
    </row>
    <row r="3533" spans="2:6" ht="27">
      <c r="B3533" s="76" t="s">
        <v>15658</v>
      </c>
      <c r="C3533" s="82" t="s">
        <v>6709</v>
      </c>
      <c r="D3533" s="77" t="s">
        <v>15659</v>
      </c>
      <c r="E3533" s="78" t="s">
        <v>6581</v>
      </c>
      <c r="F3533" s="83">
        <v>8.35</v>
      </c>
    </row>
    <row r="3534" spans="2:6" ht="27">
      <c r="B3534" s="76" t="s">
        <v>15660</v>
      </c>
      <c r="C3534" s="82" t="s">
        <v>6709</v>
      </c>
      <c r="D3534" s="77" t="s">
        <v>15661</v>
      </c>
      <c r="E3534" s="78" t="s">
        <v>6581</v>
      </c>
      <c r="F3534" s="83">
        <v>7</v>
      </c>
    </row>
    <row r="3535" spans="2:6" ht="27">
      <c r="B3535" s="76" t="s">
        <v>15662</v>
      </c>
      <c r="C3535" s="82" t="s">
        <v>6709</v>
      </c>
      <c r="D3535" s="77" t="s">
        <v>15663</v>
      </c>
      <c r="E3535" s="78" t="s">
        <v>6581</v>
      </c>
      <c r="F3535" s="83">
        <v>8.14</v>
      </c>
    </row>
    <row r="3536" spans="2:6" ht="27">
      <c r="B3536" s="76" t="s">
        <v>15664</v>
      </c>
      <c r="C3536" s="82" t="s">
        <v>6709</v>
      </c>
      <c r="D3536" s="77" t="s">
        <v>15665</v>
      </c>
      <c r="E3536" s="78" t="s">
        <v>6581</v>
      </c>
      <c r="F3536" s="83">
        <v>9.2799999999999994</v>
      </c>
    </row>
    <row r="3537" spans="2:6" ht="27">
      <c r="B3537" s="76" t="s">
        <v>15666</v>
      </c>
      <c r="C3537" s="82" t="s">
        <v>6709</v>
      </c>
      <c r="D3537" s="77" t="s">
        <v>15667</v>
      </c>
      <c r="E3537" s="78" t="s">
        <v>6581</v>
      </c>
      <c r="F3537" s="83">
        <v>10.48</v>
      </c>
    </row>
    <row r="3538" spans="2:6" ht="27">
      <c r="B3538" s="76" t="s">
        <v>15668</v>
      </c>
      <c r="C3538" s="82" t="s">
        <v>6709</v>
      </c>
      <c r="D3538" s="77" t="s">
        <v>15669</v>
      </c>
      <c r="E3538" s="78" t="s">
        <v>6581</v>
      </c>
      <c r="F3538" s="83">
        <v>7.77</v>
      </c>
    </row>
    <row r="3539" spans="2:6" ht="27">
      <c r="B3539" s="76" t="s">
        <v>15670</v>
      </c>
      <c r="C3539" s="82" t="s">
        <v>6709</v>
      </c>
      <c r="D3539" s="77" t="s">
        <v>15671</v>
      </c>
      <c r="E3539" s="78" t="s">
        <v>6581</v>
      </c>
      <c r="F3539" s="83">
        <v>9.17</v>
      </c>
    </row>
    <row r="3540" spans="2:6" ht="27">
      <c r="B3540" s="76" t="s">
        <v>15672</v>
      </c>
      <c r="C3540" s="82" t="s">
        <v>6709</v>
      </c>
      <c r="D3540" s="77" t="s">
        <v>15673</v>
      </c>
      <c r="E3540" s="78" t="s">
        <v>6581</v>
      </c>
      <c r="F3540" s="83">
        <v>10.34</v>
      </c>
    </row>
    <row r="3541" spans="2:6" ht="27">
      <c r="B3541" s="76" t="s">
        <v>15674</v>
      </c>
      <c r="C3541" s="82" t="s">
        <v>6709</v>
      </c>
      <c r="D3541" s="77" t="s">
        <v>15675</v>
      </c>
      <c r="E3541" s="78" t="s">
        <v>6581</v>
      </c>
      <c r="F3541" s="83">
        <v>11.5</v>
      </c>
    </row>
    <row r="3542" spans="2:6" ht="27">
      <c r="B3542" s="76" t="s">
        <v>15676</v>
      </c>
      <c r="C3542" s="82" t="s">
        <v>6709</v>
      </c>
      <c r="D3542" s="77" t="s">
        <v>15677</v>
      </c>
      <c r="E3542" s="78" t="s">
        <v>6581</v>
      </c>
      <c r="F3542" s="83">
        <v>8.5399999999999991</v>
      </c>
    </row>
    <row r="3543" spans="2:6" ht="27">
      <c r="B3543" s="76" t="s">
        <v>15678</v>
      </c>
      <c r="C3543" s="82" t="s">
        <v>6709</v>
      </c>
      <c r="D3543" s="77" t="s">
        <v>15679</v>
      </c>
      <c r="E3543" s="78" t="s">
        <v>6581</v>
      </c>
      <c r="F3543" s="83">
        <v>9.9700000000000006</v>
      </c>
    </row>
    <row r="3544" spans="2:6" ht="27">
      <c r="B3544" s="76" t="s">
        <v>15680</v>
      </c>
      <c r="C3544" s="82" t="s">
        <v>6709</v>
      </c>
      <c r="D3544" s="77" t="s">
        <v>15681</v>
      </c>
      <c r="E3544" s="78" t="s">
        <v>6581</v>
      </c>
      <c r="F3544" s="83">
        <v>11.33</v>
      </c>
    </row>
    <row r="3545" spans="2:6" ht="27">
      <c r="B3545" s="76" t="s">
        <v>15682</v>
      </c>
      <c r="C3545" s="82" t="s">
        <v>6709</v>
      </c>
      <c r="D3545" s="77" t="s">
        <v>15683</v>
      </c>
      <c r="E3545" s="78" t="s">
        <v>6581</v>
      </c>
      <c r="F3545" s="83">
        <v>12.71</v>
      </c>
    </row>
    <row r="3546" spans="2:6" ht="27">
      <c r="B3546" s="76" t="s">
        <v>15684</v>
      </c>
      <c r="C3546" s="82" t="s">
        <v>6709</v>
      </c>
      <c r="D3546" s="77" t="s">
        <v>15685</v>
      </c>
      <c r="E3546" s="78" t="s">
        <v>6581</v>
      </c>
      <c r="F3546" s="83">
        <v>26.01</v>
      </c>
    </row>
    <row r="3547" spans="2:6" ht="27">
      <c r="B3547" s="76" t="s">
        <v>15686</v>
      </c>
      <c r="C3547" s="82" t="s">
        <v>6709</v>
      </c>
      <c r="D3547" s="77" t="s">
        <v>15687</v>
      </c>
      <c r="E3547" s="78" t="s">
        <v>6581</v>
      </c>
      <c r="F3547" s="83">
        <v>30.41</v>
      </c>
    </row>
    <row r="3548" spans="2:6" ht="27">
      <c r="B3548" s="76" t="s">
        <v>15688</v>
      </c>
      <c r="C3548" s="82" t="s">
        <v>6709</v>
      </c>
      <c r="D3548" s="77" t="s">
        <v>15689</v>
      </c>
      <c r="E3548" s="78" t="s">
        <v>6581</v>
      </c>
      <c r="F3548" s="83">
        <v>35.22</v>
      </c>
    </row>
    <row r="3549" spans="2:6" ht="27">
      <c r="B3549" s="76" t="s">
        <v>15690</v>
      </c>
      <c r="C3549" s="82" t="s">
        <v>6709</v>
      </c>
      <c r="D3549" s="77" t="s">
        <v>15691</v>
      </c>
      <c r="E3549" s="78" t="s">
        <v>6581</v>
      </c>
      <c r="F3549" s="83">
        <v>29.33</v>
      </c>
    </row>
    <row r="3550" spans="2:6" ht="27">
      <c r="B3550" s="76" t="s">
        <v>15692</v>
      </c>
      <c r="C3550" s="82" t="s">
        <v>6709</v>
      </c>
      <c r="D3550" s="77" t="s">
        <v>15693</v>
      </c>
      <c r="E3550" s="78" t="s">
        <v>6581</v>
      </c>
      <c r="F3550" s="83">
        <v>33.99</v>
      </c>
    </row>
    <row r="3551" spans="2:6" ht="27">
      <c r="B3551" s="76" t="s">
        <v>15694</v>
      </c>
      <c r="C3551" s="82" t="s">
        <v>6709</v>
      </c>
      <c r="D3551" s="77" t="s">
        <v>15695</v>
      </c>
      <c r="E3551" s="78" t="s">
        <v>6581</v>
      </c>
      <c r="F3551" s="83">
        <v>37.15</v>
      </c>
    </row>
    <row r="3552" spans="2:6" ht="27">
      <c r="B3552" s="76" t="s">
        <v>15696</v>
      </c>
      <c r="C3552" s="82" t="s">
        <v>6709</v>
      </c>
      <c r="D3552" s="77" t="s">
        <v>15697</v>
      </c>
      <c r="E3552" s="78" t="s">
        <v>6581</v>
      </c>
      <c r="F3552" s="83">
        <v>42.77</v>
      </c>
    </row>
    <row r="3553" spans="2:6" ht="27">
      <c r="B3553" s="76" t="s">
        <v>15698</v>
      </c>
      <c r="C3553" s="82" t="s">
        <v>6709</v>
      </c>
      <c r="D3553" s="77" t="s">
        <v>15699</v>
      </c>
      <c r="E3553" s="78" t="s">
        <v>6581</v>
      </c>
      <c r="F3553" s="83">
        <v>32.090000000000003</v>
      </c>
    </row>
    <row r="3554" spans="2:6" ht="27">
      <c r="B3554" s="76" t="s">
        <v>15700</v>
      </c>
      <c r="C3554" s="82" t="s">
        <v>6709</v>
      </c>
      <c r="D3554" s="77" t="s">
        <v>15701</v>
      </c>
      <c r="E3554" s="78" t="s">
        <v>6581</v>
      </c>
      <c r="F3554" s="83">
        <v>35.94</v>
      </c>
    </row>
    <row r="3555" spans="2:6" ht="27">
      <c r="B3555" s="76" t="s">
        <v>15702</v>
      </c>
      <c r="C3555" s="82" t="s">
        <v>6709</v>
      </c>
      <c r="D3555" s="77" t="s">
        <v>15703</v>
      </c>
      <c r="E3555" s="78" t="s">
        <v>6581</v>
      </c>
      <c r="F3555" s="83">
        <v>40.14</v>
      </c>
    </row>
    <row r="3556" spans="2:6" ht="27">
      <c r="B3556" s="76" t="s">
        <v>15704</v>
      </c>
      <c r="C3556" s="82" t="s">
        <v>6709</v>
      </c>
      <c r="D3556" s="77" t="s">
        <v>15705</v>
      </c>
      <c r="E3556" s="78" t="s">
        <v>6581</v>
      </c>
      <c r="F3556" s="83">
        <v>45.09</v>
      </c>
    </row>
    <row r="3557" spans="2:6" ht="27">
      <c r="B3557" s="76" t="s">
        <v>15706</v>
      </c>
      <c r="C3557" s="82" t="s">
        <v>6709</v>
      </c>
      <c r="D3557" s="77" t="s">
        <v>15707</v>
      </c>
      <c r="E3557" s="78" t="s">
        <v>6581</v>
      </c>
      <c r="F3557" s="83">
        <v>50.31</v>
      </c>
    </row>
    <row r="3558" spans="2:6" ht="27">
      <c r="B3558" s="76" t="s">
        <v>15708</v>
      </c>
      <c r="C3558" s="82" t="s">
        <v>6709</v>
      </c>
      <c r="D3558" s="77" t="s">
        <v>15709</v>
      </c>
      <c r="E3558" s="78" t="s">
        <v>6581</v>
      </c>
      <c r="F3558" s="83">
        <v>34.86</v>
      </c>
    </row>
    <row r="3559" spans="2:6" ht="27">
      <c r="B3559" s="76" t="s">
        <v>15710</v>
      </c>
      <c r="C3559" s="82" t="s">
        <v>6709</v>
      </c>
      <c r="D3559" s="77" t="s">
        <v>15711</v>
      </c>
      <c r="E3559" s="78" t="s">
        <v>6581</v>
      </c>
      <c r="F3559" s="83">
        <v>38.159999999999997</v>
      </c>
    </row>
    <row r="3560" spans="2:6" ht="27">
      <c r="B3560" s="76" t="s">
        <v>15712</v>
      </c>
      <c r="C3560" s="82" t="s">
        <v>6709</v>
      </c>
      <c r="D3560" s="77" t="s">
        <v>15713</v>
      </c>
      <c r="E3560" s="78" t="s">
        <v>6581</v>
      </c>
      <c r="F3560" s="83">
        <v>43.18</v>
      </c>
    </row>
    <row r="3561" spans="2:6" ht="27">
      <c r="B3561" s="76" t="s">
        <v>15714</v>
      </c>
      <c r="C3561" s="82" t="s">
        <v>6709</v>
      </c>
      <c r="D3561" s="77" t="s">
        <v>15715</v>
      </c>
      <c r="E3561" s="78" t="s">
        <v>6581</v>
      </c>
      <c r="F3561" s="83">
        <v>47.92</v>
      </c>
    </row>
    <row r="3562" spans="2:6" ht="27">
      <c r="B3562" s="71" t="s">
        <v>15716</v>
      </c>
      <c r="C3562" s="82" t="s">
        <v>6709</v>
      </c>
      <c r="D3562" s="77" t="s">
        <v>15717</v>
      </c>
      <c r="E3562" s="78" t="s">
        <v>6581</v>
      </c>
      <c r="F3562" s="83">
        <v>53.14</v>
      </c>
    </row>
    <row r="3563" spans="2:6" ht="27">
      <c r="B3563" s="76" t="s">
        <v>15718</v>
      </c>
      <c r="C3563" s="82" t="s">
        <v>6709</v>
      </c>
      <c r="D3563" s="77" t="s">
        <v>15719</v>
      </c>
      <c r="E3563" s="78" t="s">
        <v>6581</v>
      </c>
      <c r="F3563" s="83">
        <v>36.24</v>
      </c>
    </row>
    <row r="3564" spans="2:6" ht="27">
      <c r="B3564" s="76" t="s">
        <v>15720</v>
      </c>
      <c r="C3564" s="82" t="s">
        <v>6709</v>
      </c>
      <c r="D3564" s="77" t="s">
        <v>15721</v>
      </c>
      <c r="E3564" s="78" t="s">
        <v>6581</v>
      </c>
      <c r="F3564" s="83">
        <v>40.35</v>
      </c>
    </row>
    <row r="3565" spans="2:6" ht="27">
      <c r="B3565" s="76" t="s">
        <v>15722</v>
      </c>
      <c r="C3565" s="82" t="s">
        <v>6709</v>
      </c>
      <c r="D3565" s="77" t="s">
        <v>15723</v>
      </c>
      <c r="E3565" s="78" t="s">
        <v>6581</v>
      </c>
      <c r="F3565" s="83">
        <v>45.94</v>
      </c>
    </row>
    <row r="3566" spans="2:6" ht="27">
      <c r="B3566" s="76" t="s">
        <v>15724</v>
      </c>
      <c r="C3566" s="82" t="s">
        <v>6709</v>
      </c>
      <c r="D3566" s="77" t="s">
        <v>15725</v>
      </c>
      <c r="E3566" s="78" t="s">
        <v>6581</v>
      </c>
      <c r="F3566" s="83">
        <v>50.78</v>
      </c>
    </row>
    <row r="3567" spans="2:6" ht="27">
      <c r="B3567" s="76" t="s">
        <v>15726</v>
      </c>
      <c r="C3567" s="76" t="s">
        <v>6709</v>
      </c>
      <c r="D3567" s="77" t="s">
        <v>15727</v>
      </c>
      <c r="E3567" s="78" t="s">
        <v>6581</v>
      </c>
      <c r="F3567" s="83">
        <v>56.49</v>
      </c>
    </row>
    <row r="3568" spans="2:6" ht="27">
      <c r="B3568" s="76" t="s">
        <v>15728</v>
      </c>
      <c r="C3568" s="76" t="s">
        <v>6709</v>
      </c>
      <c r="D3568" s="77" t="s">
        <v>15729</v>
      </c>
      <c r="E3568" s="78" t="s">
        <v>6581</v>
      </c>
      <c r="F3568" s="83">
        <v>26.86</v>
      </c>
    </row>
    <row r="3569" spans="2:6" ht="27">
      <c r="B3569" s="76" t="s">
        <v>15730</v>
      </c>
      <c r="C3569" s="82" t="s">
        <v>6709</v>
      </c>
      <c r="D3569" s="77" t="s">
        <v>15731</v>
      </c>
      <c r="E3569" s="78" t="s">
        <v>6581</v>
      </c>
      <c r="F3569" s="83">
        <v>28.88</v>
      </c>
    </row>
    <row r="3570" spans="2:6" ht="27">
      <c r="B3570" s="76" t="s">
        <v>15732</v>
      </c>
      <c r="C3570" s="82" t="s">
        <v>6709</v>
      </c>
      <c r="D3570" s="77" t="s">
        <v>15733</v>
      </c>
      <c r="E3570" s="78" t="s">
        <v>6581</v>
      </c>
      <c r="F3570" s="83">
        <v>30.23</v>
      </c>
    </row>
    <row r="3571" spans="2:6" ht="27">
      <c r="B3571" s="76" t="s">
        <v>15734</v>
      </c>
      <c r="C3571" s="82" t="s">
        <v>6709</v>
      </c>
      <c r="D3571" s="77" t="s">
        <v>15735</v>
      </c>
      <c r="E3571" s="78" t="s">
        <v>6581</v>
      </c>
      <c r="F3571" s="83">
        <v>32.01</v>
      </c>
    </row>
    <row r="3572" spans="2:6" ht="27">
      <c r="B3572" s="76" t="s">
        <v>15736</v>
      </c>
      <c r="C3572" s="82" t="s">
        <v>6709</v>
      </c>
      <c r="D3572" s="77" t="s">
        <v>15737</v>
      </c>
      <c r="E3572" s="78" t="s">
        <v>6581</v>
      </c>
      <c r="F3572" s="83">
        <v>34.119999999999997</v>
      </c>
    </row>
    <row r="3573" spans="2:6" ht="27">
      <c r="B3573" s="76" t="s">
        <v>15738</v>
      </c>
      <c r="C3573" s="82" t="s">
        <v>6709</v>
      </c>
      <c r="D3573" s="77" t="s">
        <v>15739</v>
      </c>
      <c r="E3573" s="78" t="s">
        <v>6581</v>
      </c>
      <c r="F3573" s="83">
        <v>33.56</v>
      </c>
    </row>
    <row r="3574" spans="2:6" ht="27">
      <c r="B3574" s="76" t="s">
        <v>15740</v>
      </c>
      <c r="C3574" s="82" t="s">
        <v>6709</v>
      </c>
      <c r="D3574" s="77" t="s">
        <v>15741</v>
      </c>
      <c r="E3574" s="78" t="s">
        <v>6581</v>
      </c>
      <c r="F3574" s="83">
        <v>35.090000000000003</v>
      </c>
    </row>
    <row r="3575" spans="2:6" ht="27">
      <c r="B3575" s="76" t="s">
        <v>15742</v>
      </c>
      <c r="C3575" s="82" t="s">
        <v>6709</v>
      </c>
      <c r="D3575" s="77" t="s">
        <v>15743</v>
      </c>
      <c r="E3575" s="78" t="s">
        <v>6581</v>
      </c>
      <c r="F3575" s="83">
        <v>37.72</v>
      </c>
    </row>
    <row r="3576" spans="2:6" ht="27">
      <c r="B3576" s="76" t="s">
        <v>15744</v>
      </c>
      <c r="C3576" s="82" t="s">
        <v>6709</v>
      </c>
      <c r="D3576" s="77" t="s">
        <v>15745</v>
      </c>
      <c r="E3576" s="78" t="s">
        <v>6581</v>
      </c>
      <c r="F3576" s="83">
        <v>39.97</v>
      </c>
    </row>
    <row r="3577" spans="2:6" ht="27">
      <c r="B3577" s="76" t="s">
        <v>15746</v>
      </c>
      <c r="C3577" s="82" t="s">
        <v>6709</v>
      </c>
      <c r="D3577" s="77" t="s">
        <v>15747</v>
      </c>
      <c r="E3577" s="78" t="s">
        <v>6581</v>
      </c>
      <c r="F3577" s="83">
        <v>37.06</v>
      </c>
    </row>
    <row r="3578" spans="2:6" ht="27">
      <c r="B3578" s="76" t="s">
        <v>15748</v>
      </c>
      <c r="C3578" s="82" t="s">
        <v>6709</v>
      </c>
      <c r="D3578" s="77" t="s">
        <v>15749</v>
      </c>
      <c r="E3578" s="78" t="s">
        <v>6581</v>
      </c>
      <c r="F3578" s="83">
        <v>37.92</v>
      </c>
    </row>
    <row r="3579" spans="2:6" ht="27">
      <c r="B3579" s="76" t="s">
        <v>15750</v>
      </c>
      <c r="C3579" s="82" t="s">
        <v>6709</v>
      </c>
      <c r="D3579" s="77" t="s">
        <v>15751</v>
      </c>
      <c r="E3579" s="78" t="s">
        <v>6581</v>
      </c>
      <c r="F3579" s="83">
        <v>40.549999999999997</v>
      </c>
    </row>
    <row r="3580" spans="2:6" ht="27">
      <c r="B3580" s="76" t="s">
        <v>15752</v>
      </c>
      <c r="C3580" s="82" t="s">
        <v>6709</v>
      </c>
      <c r="D3580" s="77" t="s">
        <v>15753</v>
      </c>
      <c r="E3580" s="78" t="s">
        <v>6581</v>
      </c>
      <c r="F3580" s="83">
        <v>43.28</v>
      </c>
    </row>
    <row r="3581" spans="2:6" ht="27">
      <c r="B3581" s="76" t="s">
        <v>15754</v>
      </c>
      <c r="C3581" s="82" t="s">
        <v>6709</v>
      </c>
      <c r="D3581" s="77" t="s">
        <v>15755</v>
      </c>
      <c r="E3581" s="78" t="s">
        <v>6581</v>
      </c>
      <c r="F3581" s="83">
        <v>45.47</v>
      </c>
    </row>
    <row r="3582" spans="2:6" ht="27">
      <c r="B3582" s="76" t="s">
        <v>15756</v>
      </c>
      <c r="C3582" s="82" t="s">
        <v>6709</v>
      </c>
      <c r="D3582" s="77" t="s">
        <v>15757</v>
      </c>
      <c r="E3582" s="78" t="s">
        <v>6581</v>
      </c>
      <c r="F3582" s="83">
        <v>40.049999999999997</v>
      </c>
    </row>
    <row r="3583" spans="2:6" ht="27">
      <c r="B3583" s="76" t="s">
        <v>15758</v>
      </c>
      <c r="C3583" s="82" t="s">
        <v>6709</v>
      </c>
      <c r="D3583" s="77" t="s">
        <v>15759</v>
      </c>
      <c r="E3583" s="78" t="s">
        <v>6581</v>
      </c>
      <c r="F3583" s="83">
        <v>41.72</v>
      </c>
    </row>
    <row r="3584" spans="2:6" ht="27">
      <c r="B3584" s="76" t="s">
        <v>15760</v>
      </c>
      <c r="C3584" s="82" t="s">
        <v>6709</v>
      </c>
      <c r="D3584" s="77" t="s">
        <v>15761</v>
      </c>
      <c r="E3584" s="78" t="s">
        <v>6581</v>
      </c>
      <c r="F3584" s="83">
        <v>44.2</v>
      </c>
    </row>
    <row r="3585" spans="2:6" ht="27">
      <c r="B3585" s="76" t="s">
        <v>15762</v>
      </c>
      <c r="C3585" s="82" t="s">
        <v>6709</v>
      </c>
      <c r="D3585" s="77" t="s">
        <v>15763</v>
      </c>
      <c r="E3585" s="78" t="s">
        <v>6581</v>
      </c>
      <c r="F3585" s="83">
        <v>46.58</v>
      </c>
    </row>
    <row r="3586" spans="2:6" ht="27">
      <c r="B3586" s="76" t="s">
        <v>15764</v>
      </c>
      <c r="C3586" s="82" t="s">
        <v>6709</v>
      </c>
      <c r="D3586" s="77" t="s">
        <v>15765</v>
      </c>
      <c r="E3586" s="78" t="s">
        <v>6581</v>
      </c>
      <c r="F3586" s="83">
        <v>49.05</v>
      </c>
    </row>
    <row r="3587" spans="2:6" ht="27">
      <c r="B3587" s="76" t="s">
        <v>15766</v>
      </c>
      <c r="C3587" s="82" t="s">
        <v>6709</v>
      </c>
      <c r="D3587" s="77" t="s">
        <v>15767</v>
      </c>
      <c r="E3587" s="78" t="s">
        <v>6581</v>
      </c>
      <c r="F3587" s="83">
        <v>43.43</v>
      </c>
    </row>
    <row r="3588" spans="2:6" ht="27">
      <c r="B3588" s="76" t="s">
        <v>15768</v>
      </c>
      <c r="C3588" s="82" t="s">
        <v>6709</v>
      </c>
      <c r="D3588" s="77" t="s">
        <v>15769</v>
      </c>
      <c r="E3588" s="78" t="s">
        <v>6581</v>
      </c>
      <c r="F3588" s="83">
        <v>45.65</v>
      </c>
    </row>
    <row r="3589" spans="2:6" ht="27">
      <c r="B3589" s="76" t="s">
        <v>15770</v>
      </c>
      <c r="C3589" s="82" t="s">
        <v>6709</v>
      </c>
      <c r="D3589" s="77" t="s">
        <v>15771</v>
      </c>
      <c r="E3589" s="78" t="s">
        <v>6581</v>
      </c>
      <c r="F3589" s="83">
        <v>47.74</v>
      </c>
    </row>
    <row r="3590" spans="2:6" ht="27">
      <c r="B3590" s="76" t="s">
        <v>15772</v>
      </c>
      <c r="C3590" s="82" t="s">
        <v>6709</v>
      </c>
      <c r="D3590" s="77" t="s">
        <v>15773</v>
      </c>
      <c r="E3590" s="78" t="s">
        <v>6581</v>
      </c>
      <c r="F3590" s="83">
        <v>50.22</v>
      </c>
    </row>
    <row r="3591" spans="2:6" ht="27">
      <c r="B3591" s="76" t="s">
        <v>15774</v>
      </c>
      <c r="C3591" s="82" t="s">
        <v>6709</v>
      </c>
      <c r="D3591" s="77" t="s">
        <v>15775</v>
      </c>
      <c r="E3591" s="78" t="s">
        <v>6581</v>
      </c>
      <c r="F3591" s="83">
        <v>52.49</v>
      </c>
    </row>
    <row r="3592" spans="2:6" ht="27">
      <c r="B3592" s="76" t="s">
        <v>15776</v>
      </c>
      <c r="C3592" s="82" t="s">
        <v>6709</v>
      </c>
      <c r="D3592" s="77" t="s">
        <v>15777</v>
      </c>
      <c r="E3592" s="78" t="s">
        <v>6581</v>
      </c>
      <c r="F3592" s="83">
        <v>32.590000000000003</v>
      </c>
    </row>
    <row r="3593" spans="2:6" ht="27">
      <c r="B3593" s="76" t="s">
        <v>15778</v>
      </c>
      <c r="C3593" s="82" t="s">
        <v>6709</v>
      </c>
      <c r="D3593" s="77" t="s">
        <v>15779</v>
      </c>
      <c r="E3593" s="78" t="s">
        <v>6581</v>
      </c>
      <c r="F3593" s="83">
        <v>33.03</v>
      </c>
    </row>
    <row r="3594" spans="2:6">
      <c r="B3594" s="76" t="s">
        <v>15780</v>
      </c>
      <c r="C3594" s="82" t="s">
        <v>6709</v>
      </c>
      <c r="D3594" s="77" t="s">
        <v>15781</v>
      </c>
      <c r="E3594" s="78" t="s">
        <v>6714</v>
      </c>
      <c r="F3594" s="83">
        <v>505.71</v>
      </c>
    </row>
    <row r="3595" spans="2:6">
      <c r="B3595" s="76" t="s">
        <v>15782</v>
      </c>
      <c r="C3595" s="82" t="s">
        <v>6709</v>
      </c>
      <c r="D3595" s="77" t="s">
        <v>15783</v>
      </c>
      <c r="E3595" s="78" t="s">
        <v>6714</v>
      </c>
      <c r="F3595" s="83">
        <v>765.4</v>
      </c>
    </row>
    <row r="3596" spans="2:6">
      <c r="B3596" s="76" t="s">
        <v>15784</v>
      </c>
      <c r="C3596" s="82" t="s">
        <v>6709</v>
      </c>
      <c r="D3596" s="77" t="s">
        <v>15785</v>
      </c>
      <c r="E3596" s="78" t="s">
        <v>6714</v>
      </c>
      <c r="F3596" s="83">
        <v>492.04</v>
      </c>
    </row>
    <row r="3597" spans="2:6">
      <c r="B3597" s="76" t="s">
        <v>15786</v>
      </c>
      <c r="C3597" s="82" t="s">
        <v>6709</v>
      </c>
      <c r="D3597" s="77" t="s">
        <v>15787</v>
      </c>
      <c r="E3597" s="78" t="s">
        <v>6714</v>
      </c>
      <c r="F3597" s="83">
        <v>710.73</v>
      </c>
    </row>
    <row r="3598" spans="2:6" ht="40.5">
      <c r="B3598" s="76" t="s">
        <v>15788</v>
      </c>
      <c r="C3598" s="82" t="s">
        <v>6709</v>
      </c>
      <c r="D3598" s="77" t="s">
        <v>15789</v>
      </c>
      <c r="E3598" s="78" t="s">
        <v>26</v>
      </c>
      <c r="F3598" s="83">
        <v>93.33</v>
      </c>
    </row>
    <row r="3599" spans="2:6" ht="27">
      <c r="B3599" s="76" t="s">
        <v>15790</v>
      </c>
      <c r="C3599" s="82" t="s">
        <v>6709</v>
      </c>
      <c r="D3599" s="77" t="s">
        <v>15791</v>
      </c>
      <c r="E3599" s="78" t="s">
        <v>26</v>
      </c>
      <c r="F3599" s="83">
        <v>83.16</v>
      </c>
    </row>
    <row r="3600" spans="2:6" ht="27">
      <c r="B3600" s="76" t="s">
        <v>15792</v>
      </c>
      <c r="C3600" s="82" t="s">
        <v>6709</v>
      </c>
      <c r="D3600" s="77" t="s">
        <v>15793</v>
      </c>
      <c r="E3600" s="78" t="s">
        <v>6581</v>
      </c>
      <c r="F3600" s="83">
        <v>10.92</v>
      </c>
    </row>
    <row r="3601" spans="2:6" ht="27">
      <c r="B3601" s="76" t="s">
        <v>15794</v>
      </c>
      <c r="C3601" s="82" t="s">
        <v>6709</v>
      </c>
      <c r="D3601" s="77" t="s">
        <v>15795</v>
      </c>
      <c r="E3601" s="78" t="s">
        <v>6581</v>
      </c>
      <c r="F3601" s="83">
        <v>11.82</v>
      </c>
    </row>
    <row r="3602" spans="2:6" ht="27">
      <c r="B3602" s="76" t="s">
        <v>15796</v>
      </c>
      <c r="C3602" s="82" t="s">
        <v>6709</v>
      </c>
      <c r="D3602" s="77" t="s">
        <v>15797</v>
      </c>
      <c r="E3602" s="78" t="s">
        <v>6581</v>
      </c>
      <c r="F3602" s="83">
        <v>5.25</v>
      </c>
    </row>
    <row r="3603" spans="2:6" ht="27">
      <c r="B3603" s="76" t="s">
        <v>15798</v>
      </c>
      <c r="C3603" s="76" t="s">
        <v>6709</v>
      </c>
      <c r="D3603" s="77" t="s">
        <v>15799</v>
      </c>
      <c r="E3603" s="78" t="s">
        <v>26</v>
      </c>
      <c r="F3603" s="83">
        <v>86.65</v>
      </c>
    </row>
    <row r="3604" spans="2:6" ht="27">
      <c r="B3604" s="76" t="s">
        <v>15800</v>
      </c>
      <c r="C3604" s="76" t="s">
        <v>6709</v>
      </c>
      <c r="D3604" s="77" t="s">
        <v>15801</v>
      </c>
      <c r="E3604" s="78" t="s">
        <v>26</v>
      </c>
      <c r="F3604" s="83">
        <v>71.650000000000006</v>
      </c>
    </row>
    <row r="3605" spans="2:6" ht="40.5">
      <c r="B3605" s="76" t="s">
        <v>15802</v>
      </c>
      <c r="C3605" s="76" t="s">
        <v>6709</v>
      </c>
      <c r="D3605" s="77" t="s">
        <v>15803</v>
      </c>
      <c r="E3605" s="78" t="s">
        <v>26</v>
      </c>
      <c r="F3605" s="83">
        <v>74.58</v>
      </c>
    </row>
    <row r="3606" spans="2:6" ht="27">
      <c r="B3606" s="76" t="s">
        <v>15804</v>
      </c>
      <c r="C3606" s="76" t="s">
        <v>6709</v>
      </c>
      <c r="D3606" s="77" t="s">
        <v>15805</v>
      </c>
      <c r="E3606" s="78" t="s">
        <v>26</v>
      </c>
      <c r="F3606" s="83">
        <v>49.84</v>
      </c>
    </row>
    <row r="3607" spans="2:6" ht="40.5">
      <c r="B3607" s="76" t="s">
        <v>15806</v>
      </c>
      <c r="C3607" s="76" t="s">
        <v>6709</v>
      </c>
      <c r="D3607" s="77" t="s">
        <v>15807</v>
      </c>
      <c r="E3607" s="78" t="s">
        <v>6581</v>
      </c>
      <c r="F3607" s="83">
        <v>50.28</v>
      </c>
    </row>
    <row r="3608" spans="2:6" ht="54">
      <c r="B3608" s="76" t="s">
        <v>15808</v>
      </c>
      <c r="C3608" s="82" t="s">
        <v>6709</v>
      </c>
      <c r="D3608" s="77" t="s">
        <v>15809</v>
      </c>
      <c r="E3608" s="78" t="s">
        <v>6581</v>
      </c>
      <c r="F3608" s="83">
        <v>57.12</v>
      </c>
    </row>
    <row r="3609" spans="2:6" ht="54">
      <c r="B3609" s="76" t="s">
        <v>15810</v>
      </c>
      <c r="C3609" s="76" t="s">
        <v>6709</v>
      </c>
      <c r="D3609" s="77" t="s">
        <v>15811</v>
      </c>
      <c r="E3609" s="78" t="s">
        <v>6581</v>
      </c>
      <c r="F3609" s="83">
        <v>65.900000000000006</v>
      </c>
    </row>
    <row r="3610" spans="2:6" ht="54">
      <c r="B3610" s="76" t="s">
        <v>15812</v>
      </c>
      <c r="C3610" s="76" t="s">
        <v>6709</v>
      </c>
      <c r="D3610" s="77" t="s">
        <v>15813</v>
      </c>
      <c r="E3610" s="78" t="s">
        <v>6581</v>
      </c>
      <c r="F3610" s="83">
        <v>71.430000000000007</v>
      </c>
    </row>
    <row r="3611" spans="2:6" ht="54">
      <c r="B3611" s="76" t="s">
        <v>15814</v>
      </c>
      <c r="C3611" s="76" t="s">
        <v>6709</v>
      </c>
      <c r="D3611" s="77" t="s">
        <v>15815</v>
      </c>
      <c r="E3611" s="78" t="s">
        <v>6581</v>
      </c>
      <c r="F3611" s="83">
        <v>101.03</v>
      </c>
    </row>
    <row r="3612" spans="2:6" ht="27">
      <c r="B3612" s="76" t="s">
        <v>15816</v>
      </c>
      <c r="C3612" s="76" t="s">
        <v>6709</v>
      </c>
      <c r="D3612" s="77" t="s">
        <v>15817</v>
      </c>
      <c r="E3612" s="78" t="s">
        <v>6581</v>
      </c>
      <c r="F3612" s="83">
        <v>36.42</v>
      </c>
    </row>
    <row r="3613" spans="2:6" ht="27">
      <c r="B3613" s="76" t="s">
        <v>15818</v>
      </c>
      <c r="C3613" s="76" t="s">
        <v>6709</v>
      </c>
      <c r="D3613" s="77" t="s">
        <v>15819</v>
      </c>
      <c r="E3613" s="78" t="s">
        <v>6714</v>
      </c>
      <c r="F3613" s="83">
        <v>22.33</v>
      </c>
    </row>
    <row r="3614" spans="2:6" ht="27">
      <c r="B3614" s="76" t="s">
        <v>15820</v>
      </c>
      <c r="C3614" s="76" t="s">
        <v>6709</v>
      </c>
      <c r="D3614" s="77" t="s">
        <v>15821</v>
      </c>
      <c r="E3614" s="78" t="s">
        <v>6714</v>
      </c>
      <c r="F3614" s="83">
        <v>70.47</v>
      </c>
    </row>
    <row r="3615" spans="2:6" ht="27">
      <c r="B3615" s="76" t="s">
        <v>15822</v>
      </c>
      <c r="C3615" s="76" t="s">
        <v>6709</v>
      </c>
      <c r="D3615" s="77" t="s">
        <v>15823</v>
      </c>
      <c r="E3615" s="78" t="s">
        <v>6714</v>
      </c>
      <c r="F3615" s="83">
        <v>120</v>
      </c>
    </row>
    <row r="3616" spans="2:6" ht="27">
      <c r="B3616" s="76" t="s">
        <v>15824</v>
      </c>
      <c r="C3616" s="82" t="s">
        <v>6709</v>
      </c>
      <c r="D3616" s="77" t="s">
        <v>15825</v>
      </c>
      <c r="E3616" s="78" t="s">
        <v>6403</v>
      </c>
      <c r="F3616" s="83">
        <v>4.37</v>
      </c>
    </row>
    <row r="3617" spans="2:6" ht="27">
      <c r="B3617" s="76" t="s">
        <v>15826</v>
      </c>
      <c r="C3617" s="76" t="s">
        <v>6709</v>
      </c>
      <c r="D3617" s="77" t="s">
        <v>15827</v>
      </c>
      <c r="E3617" s="78" t="s">
        <v>6403</v>
      </c>
      <c r="F3617" s="83">
        <v>7.16</v>
      </c>
    </row>
    <row r="3618" spans="2:6" ht="27">
      <c r="B3618" s="76" t="s">
        <v>15828</v>
      </c>
      <c r="C3618" s="76" t="s">
        <v>6709</v>
      </c>
      <c r="D3618" s="77" t="s">
        <v>15829</v>
      </c>
      <c r="E3618" s="78" t="s">
        <v>6403</v>
      </c>
      <c r="F3618" s="83">
        <v>7.85</v>
      </c>
    </row>
    <row r="3619" spans="2:6" ht="27">
      <c r="B3619" s="76" t="s">
        <v>15830</v>
      </c>
      <c r="C3619" s="76" t="s">
        <v>6709</v>
      </c>
      <c r="D3619" s="77" t="s">
        <v>15831</v>
      </c>
      <c r="E3619" s="78" t="s">
        <v>6403</v>
      </c>
      <c r="F3619" s="83">
        <v>6.03</v>
      </c>
    </row>
    <row r="3620" spans="2:6" ht="27">
      <c r="B3620" s="76" t="s">
        <v>15832</v>
      </c>
      <c r="C3620" s="76" t="s">
        <v>6709</v>
      </c>
      <c r="D3620" s="77" t="s">
        <v>15833</v>
      </c>
      <c r="E3620" s="78" t="s">
        <v>6403</v>
      </c>
      <c r="F3620" s="83">
        <v>4.82</v>
      </c>
    </row>
    <row r="3621" spans="2:6" ht="27">
      <c r="B3621" s="76" t="s">
        <v>15834</v>
      </c>
      <c r="C3621" s="76" t="s">
        <v>6709</v>
      </c>
      <c r="D3621" s="77" t="s">
        <v>15835</v>
      </c>
      <c r="E3621" s="78" t="s">
        <v>6403</v>
      </c>
      <c r="F3621" s="83">
        <v>6.03</v>
      </c>
    </row>
    <row r="3622" spans="2:6" ht="27">
      <c r="B3622" s="76" t="s">
        <v>15836</v>
      </c>
      <c r="C3622" s="76" t="s">
        <v>6709</v>
      </c>
      <c r="D3622" s="77" t="s">
        <v>15837</v>
      </c>
      <c r="E3622" s="78" t="s">
        <v>6403</v>
      </c>
      <c r="F3622" s="83">
        <v>8.0500000000000007</v>
      </c>
    </row>
    <row r="3623" spans="2:6" ht="27">
      <c r="B3623" s="76" t="s">
        <v>15838</v>
      </c>
      <c r="C3623" s="76" t="s">
        <v>6709</v>
      </c>
      <c r="D3623" s="77" t="s">
        <v>15839</v>
      </c>
      <c r="E3623" s="78" t="s">
        <v>6403</v>
      </c>
      <c r="F3623" s="83">
        <v>11.28</v>
      </c>
    </row>
    <row r="3624" spans="2:6" ht="40.5">
      <c r="B3624" s="76" t="s">
        <v>15840</v>
      </c>
      <c r="C3624" s="82" t="s">
        <v>6709</v>
      </c>
      <c r="D3624" s="77" t="s">
        <v>15841</v>
      </c>
      <c r="E3624" s="78" t="s">
        <v>6581</v>
      </c>
      <c r="F3624" s="83">
        <v>2645.91</v>
      </c>
    </row>
    <row r="3625" spans="2:6" ht="40.5">
      <c r="B3625" s="76" t="s">
        <v>15842</v>
      </c>
      <c r="C3625" s="76" t="s">
        <v>6709</v>
      </c>
      <c r="D3625" s="77" t="s">
        <v>15843</v>
      </c>
      <c r="E3625" s="78" t="s">
        <v>6714</v>
      </c>
      <c r="F3625" s="83">
        <v>4664.1400000000003</v>
      </c>
    </row>
    <row r="3626" spans="2:6" ht="40.5">
      <c r="B3626" s="76" t="s">
        <v>15844</v>
      </c>
      <c r="C3626" s="76" t="s">
        <v>6709</v>
      </c>
      <c r="D3626" s="77" t="s">
        <v>15845</v>
      </c>
      <c r="E3626" s="78" t="s">
        <v>6581</v>
      </c>
      <c r="F3626" s="83">
        <v>3996.59</v>
      </c>
    </row>
    <row r="3627" spans="2:6" ht="40.5">
      <c r="B3627" s="76" t="s">
        <v>15846</v>
      </c>
      <c r="C3627" s="82" t="s">
        <v>6709</v>
      </c>
      <c r="D3627" s="77" t="s">
        <v>15847</v>
      </c>
      <c r="E3627" s="78" t="s">
        <v>6714</v>
      </c>
      <c r="F3627" s="83">
        <v>7053.78</v>
      </c>
    </row>
    <row r="3628" spans="2:6" ht="27">
      <c r="B3628" s="76" t="s">
        <v>15848</v>
      </c>
      <c r="C3628" s="82" t="s">
        <v>6709</v>
      </c>
      <c r="D3628" s="77" t="s">
        <v>15849</v>
      </c>
      <c r="E3628" s="78" t="s">
        <v>6714</v>
      </c>
      <c r="F3628" s="83">
        <v>942.43</v>
      </c>
    </row>
    <row r="3629" spans="2:6" ht="27">
      <c r="B3629" s="76" t="s">
        <v>15850</v>
      </c>
      <c r="C3629" s="82" t="s">
        <v>6709</v>
      </c>
      <c r="D3629" s="77" t="s">
        <v>15851</v>
      </c>
      <c r="E3629" s="78" t="s">
        <v>6714</v>
      </c>
      <c r="F3629" s="83">
        <v>1288.54</v>
      </c>
    </row>
    <row r="3630" spans="2:6" ht="27">
      <c r="B3630" s="76" t="s">
        <v>15852</v>
      </c>
      <c r="C3630" s="82" t="s">
        <v>6709</v>
      </c>
      <c r="D3630" s="77" t="s">
        <v>15853</v>
      </c>
      <c r="E3630" s="78" t="s">
        <v>26</v>
      </c>
      <c r="F3630" s="83">
        <v>129.53</v>
      </c>
    </row>
    <row r="3631" spans="2:6" ht="27">
      <c r="B3631" s="76" t="s">
        <v>15854</v>
      </c>
      <c r="C3631" s="82" t="s">
        <v>6709</v>
      </c>
      <c r="D3631" s="77" t="s">
        <v>15855</v>
      </c>
      <c r="E3631" s="78" t="s">
        <v>6581</v>
      </c>
      <c r="F3631" s="83">
        <v>260.31</v>
      </c>
    </row>
    <row r="3632" spans="2:6">
      <c r="B3632" s="76" t="s">
        <v>15856</v>
      </c>
      <c r="C3632" s="82"/>
      <c r="D3632" s="77"/>
      <c r="E3632" s="78"/>
      <c r="F3632" s="83"/>
    </row>
    <row r="3633" spans="2:6">
      <c r="B3633" s="76" t="s">
        <v>15857</v>
      </c>
      <c r="C3633" s="82" t="s">
        <v>6709</v>
      </c>
      <c r="D3633" s="77" t="s">
        <v>15858</v>
      </c>
      <c r="E3633" s="78" t="s">
        <v>6403</v>
      </c>
      <c r="F3633" s="83">
        <v>3.82</v>
      </c>
    </row>
    <row r="3634" spans="2:6">
      <c r="B3634" s="76" t="s">
        <v>15859</v>
      </c>
      <c r="C3634" s="82" t="s">
        <v>6709</v>
      </c>
      <c r="D3634" s="77" t="s">
        <v>15860</v>
      </c>
      <c r="E3634" s="78" t="s">
        <v>6403</v>
      </c>
      <c r="F3634" s="83">
        <v>4.5999999999999996</v>
      </c>
    </row>
    <row r="3635" spans="2:6" ht="40.5">
      <c r="B3635" s="76" t="s">
        <v>15861</v>
      </c>
      <c r="C3635" s="76" t="s">
        <v>6709</v>
      </c>
      <c r="D3635" s="77" t="s">
        <v>15862</v>
      </c>
      <c r="E3635" s="78" t="s">
        <v>26</v>
      </c>
      <c r="F3635" s="83">
        <v>43.08</v>
      </c>
    </row>
    <row r="3636" spans="2:6" ht="40.5">
      <c r="B3636" s="76" t="s">
        <v>15863</v>
      </c>
      <c r="C3636" s="76" t="s">
        <v>6709</v>
      </c>
      <c r="D3636" s="77" t="s">
        <v>15864</v>
      </c>
      <c r="E3636" s="78" t="s">
        <v>26</v>
      </c>
      <c r="F3636" s="83">
        <v>49.28</v>
      </c>
    </row>
    <row r="3637" spans="2:6">
      <c r="B3637" s="76" t="s">
        <v>15865</v>
      </c>
      <c r="C3637" s="76" t="s">
        <v>15866</v>
      </c>
      <c r="D3637" s="77" t="s">
        <v>15867</v>
      </c>
      <c r="E3637" s="78" t="s">
        <v>6403</v>
      </c>
      <c r="F3637" s="83">
        <v>0.79</v>
      </c>
    </row>
    <row r="3638" spans="2:6">
      <c r="B3638" s="76" t="s">
        <v>15868</v>
      </c>
      <c r="C3638" s="76" t="s">
        <v>15869</v>
      </c>
      <c r="D3638" s="77" t="s">
        <v>15870</v>
      </c>
      <c r="E3638" s="78" t="s">
        <v>6403</v>
      </c>
      <c r="F3638" s="83">
        <v>0.83</v>
      </c>
    </row>
    <row r="3639" spans="2:6">
      <c r="B3639" s="76" t="s">
        <v>15871</v>
      </c>
      <c r="C3639" s="76" t="s">
        <v>15872</v>
      </c>
      <c r="D3639" s="77" t="s">
        <v>15873</v>
      </c>
      <c r="E3639" s="78" t="s">
        <v>6403</v>
      </c>
      <c r="F3639" s="83">
        <v>0.82</v>
      </c>
    </row>
    <row r="3640" spans="2:6">
      <c r="B3640" s="76" t="s">
        <v>15874</v>
      </c>
      <c r="C3640" s="82" t="s">
        <v>6709</v>
      </c>
      <c r="D3640" s="77" t="s">
        <v>15875</v>
      </c>
      <c r="E3640" s="78" t="s">
        <v>26</v>
      </c>
      <c r="F3640" s="83">
        <v>5.65</v>
      </c>
    </row>
    <row r="3641" spans="2:6" ht="27">
      <c r="B3641" s="76" t="s">
        <v>15876</v>
      </c>
      <c r="C3641" s="76" t="s">
        <v>15877</v>
      </c>
      <c r="D3641" s="77" t="s">
        <v>15878</v>
      </c>
      <c r="E3641" s="78" t="s">
        <v>26</v>
      </c>
      <c r="F3641" s="83">
        <v>10.17</v>
      </c>
    </row>
    <row r="3642" spans="2:6" ht="40.5">
      <c r="B3642" s="76" t="s">
        <v>15879</v>
      </c>
      <c r="C3642" s="76" t="s">
        <v>6709</v>
      </c>
      <c r="D3642" s="77" t="s">
        <v>15880</v>
      </c>
      <c r="E3642" s="78" t="s">
        <v>26</v>
      </c>
      <c r="F3642" s="83">
        <v>21.78</v>
      </c>
    </row>
    <row r="3643" spans="2:6" ht="40.5">
      <c r="B3643" s="71" t="s">
        <v>15881</v>
      </c>
      <c r="C3643" s="82" t="s">
        <v>6709</v>
      </c>
      <c r="D3643" s="77" t="s">
        <v>15882</v>
      </c>
      <c r="E3643" s="78" t="s">
        <v>26</v>
      </c>
      <c r="F3643" s="83">
        <v>13.65</v>
      </c>
    </row>
    <row r="3644" spans="2:6" ht="40.5">
      <c r="B3644" s="76" t="s">
        <v>15883</v>
      </c>
      <c r="C3644" s="82" t="s">
        <v>6709</v>
      </c>
      <c r="D3644" s="77" t="s">
        <v>15884</v>
      </c>
      <c r="E3644" s="78" t="s">
        <v>26</v>
      </c>
      <c r="F3644" s="83">
        <v>14.01</v>
      </c>
    </row>
    <row r="3645" spans="2:6" ht="40.5">
      <c r="B3645" s="76" t="s">
        <v>15885</v>
      </c>
      <c r="C3645" s="82" t="s">
        <v>15886</v>
      </c>
      <c r="D3645" s="77" t="s">
        <v>15887</v>
      </c>
      <c r="E3645" s="78" t="s">
        <v>26</v>
      </c>
      <c r="F3645" s="83">
        <v>14.4</v>
      </c>
    </row>
    <row r="3646" spans="2:6" ht="54">
      <c r="B3646" s="76" t="s">
        <v>15888</v>
      </c>
      <c r="C3646" s="82" t="s">
        <v>6709</v>
      </c>
      <c r="D3646" s="77" t="s">
        <v>15889</v>
      </c>
      <c r="E3646" s="78" t="s">
        <v>26</v>
      </c>
      <c r="F3646" s="83">
        <v>14.79</v>
      </c>
    </row>
    <row r="3647" spans="2:6" ht="54">
      <c r="B3647" s="76" t="s">
        <v>15890</v>
      </c>
      <c r="C3647" s="82" t="s">
        <v>6709</v>
      </c>
      <c r="D3647" s="77" t="s">
        <v>15891</v>
      </c>
      <c r="E3647" s="78" t="s">
        <v>26</v>
      </c>
      <c r="F3647" s="83">
        <v>15.25</v>
      </c>
    </row>
    <row r="3648" spans="2:6" ht="40.5">
      <c r="B3648" s="76" t="s">
        <v>15892</v>
      </c>
      <c r="C3648" s="82" t="s">
        <v>15893</v>
      </c>
      <c r="D3648" s="77" t="s">
        <v>15894</v>
      </c>
      <c r="E3648" s="78" t="s">
        <v>26</v>
      </c>
      <c r="F3648" s="83">
        <v>13.65</v>
      </c>
    </row>
    <row r="3649" spans="2:6" ht="40.5">
      <c r="B3649" s="76" t="s">
        <v>15895</v>
      </c>
      <c r="C3649" s="82" t="s">
        <v>6709</v>
      </c>
      <c r="D3649" s="77" t="s">
        <v>15896</v>
      </c>
      <c r="E3649" s="78" t="s">
        <v>26</v>
      </c>
      <c r="F3649" s="83">
        <v>14.01</v>
      </c>
    </row>
    <row r="3650" spans="2:6" ht="40.5">
      <c r="B3650" s="76" t="s">
        <v>15897</v>
      </c>
      <c r="C3650" s="82" t="s">
        <v>6709</v>
      </c>
      <c r="D3650" s="77" t="s">
        <v>15898</v>
      </c>
      <c r="E3650" s="78" t="s">
        <v>26</v>
      </c>
      <c r="F3650" s="83">
        <v>14.4</v>
      </c>
    </row>
    <row r="3651" spans="2:6" ht="54">
      <c r="B3651" s="76" t="s">
        <v>15899</v>
      </c>
      <c r="C3651" s="82" t="s">
        <v>6709</v>
      </c>
      <c r="D3651" s="77" t="s">
        <v>15900</v>
      </c>
      <c r="E3651" s="78" t="s">
        <v>26</v>
      </c>
      <c r="F3651" s="83">
        <v>15.25</v>
      </c>
    </row>
    <row r="3652" spans="2:6" ht="40.5">
      <c r="B3652" s="76" t="s">
        <v>15901</v>
      </c>
      <c r="C3652" s="82" t="s">
        <v>6709</v>
      </c>
      <c r="D3652" s="77" t="s">
        <v>15902</v>
      </c>
      <c r="E3652" s="78" t="s">
        <v>26</v>
      </c>
      <c r="F3652" s="83">
        <v>16.02</v>
      </c>
    </row>
    <row r="3653" spans="2:6" ht="40.5">
      <c r="B3653" s="76" t="s">
        <v>15903</v>
      </c>
      <c r="C3653" s="82" t="s">
        <v>6709</v>
      </c>
      <c r="D3653" s="77" t="s">
        <v>15904</v>
      </c>
      <c r="E3653" s="78" t="s">
        <v>26</v>
      </c>
      <c r="F3653" s="83">
        <v>16.27</v>
      </c>
    </row>
    <row r="3654" spans="2:6" ht="67.5">
      <c r="B3654" s="76" t="s">
        <v>15905</v>
      </c>
      <c r="C3654" s="82" t="s">
        <v>6709</v>
      </c>
      <c r="D3654" s="77" t="s">
        <v>15906</v>
      </c>
      <c r="E3654" s="78" t="s">
        <v>26</v>
      </c>
      <c r="F3654" s="83">
        <v>13.84</v>
      </c>
    </row>
    <row r="3655" spans="2:6" ht="67.5">
      <c r="B3655" s="76" t="s">
        <v>15907</v>
      </c>
      <c r="C3655" s="82" t="s">
        <v>6709</v>
      </c>
      <c r="D3655" s="77" t="s">
        <v>15908</v>
      </c>
      <c r="E3655" s="78" t="s">
        <v>26</v>
      </c>
      <c r="F3655" s="83">
        <v>14.86</v>
      </c>
    </row>
    <row r="3656" spans="2:6" ht="54">
      <c r="B3656" s="76" t="s">
        <v>15909</v>
      </c>
      <c r="C3656" s="82" t="s">
        <v>6709</v>
      </c>
      <c r="D3656" s="77" t="s">
        <v>15910</v>
      </c>
      <c r="E3656" s="78" t="s">
        <v>26</v>
      </c>
      <c r="F3656" s="83">
        <v>15.15</v>
      </c>
    </row>
    <row r="3657" spans="2:6" ht="54">
      <c r="B3657" s="76" t="s">
        <v>15911</v>
      </c>
      <c r="C3657" s="82" t="s">
        <v>6709</v>
      </c>
      <c r="D3657" s="77" t="s">
        <v>15912</v>
      </c>
      <c r="E3657" s="78" t="s">
        <v>26</v>
      </c>
      <c r="F3657" s="83">
        <v>34.82</v>
      </c>
    </row>
    <row r="3658" spans="2:6" ht="67.5">
      <c r="B3658" s="76" t="s">
        <v>15913</v>
      </c>
      <c r="C3658" s="82" t="s">
        <v>6709</v>
      </c>
      <c r="D3658" s="77" t="s">
        <v>15914</v>
      </c>
      <c r="E3658" s="78" t="s">
        <v>26</v>
      </c>
      <c r="F3658" s="83">
        <v>28.25</v>
      </c>
    </row>
    <row r="3659" spans="2:6" ht="67.5">
      <c r="B3659" s="76" t="s">
        <v>15915</v>
      </c>
      <c r="C3659" s="82" t="s">
        <v>6709</v>
      </c>
      <c r="D3659" s="77" t="s">
        <v>15916</v>
      </c>
      <c r="E3659" s="78" t="s">
        <v>26</v>
      </c>
      <c r="F3659" s="83">
        <v>36.71</v>
      </c>
    </row>
    <row r="3660" spans="2:6" ht="67.5">
      <c r="B3660" s="76" t="s">
        <v>15917</v>
      </c>
      <c r="C3660" s="82" t="s">
        <v>6709</v>
      </c>
      <c r="D3660" s="77" t="s">
        <v>15918</v>
      </c>
      <c r="E3660" s="78" t="s">
        <v>26</v>
      </c>
      <c r="F3660" s="83">
        <v>36.99</v>
      </c>
    </row>
    <row r="3661" spans="2:6" ht="67.5">
      <c r="B3661" s="76" t="s">
        <v>15919</v>
      </c>
      <c r="C3661" s="82" t="s">
        <v>6709</v>
      </c>
      <c r="D3661" s="77" t="s">
        <v>15920</v>
      </c>
      <c r="E3661" s="78" t="s">
        <v>26</v>
      </c>
      <c r="F3661" s="83">
        <v>69.83</v>
      </c>
    </row>
    <row r="3662" spans="2:6" ht="67.5">
      <c r="B3662" s="76" t="s">
        <v>15921</v>
      </c>
      <c r="C3662" s="82" t="s">
        <v>6709</v>
      </c>
      <c r="D3662" s="77" t="s">
        <v>15922</v>
      </c>
      <c r="E3662" s="78" t="s">
        <v>26</v>
      </c>
      <c r="F3662" s="83">
        <v>68.489999999999995</v>
      </c>
    </row>
    <row r="3663" spans="2:6" ht="54">
      <c r="B3663" s="76" t="s">
        <v>15923</v>
      </c>
      <c r="C3663" s="82" t="s">
        <v>6709</v>
      </c>
      <c r="D3663" s="77" t="s">
        <v>15924</v>
      </c>
      <c r="E3663" s="78" t="s">
        <v>26</v>
      </c>
      <c r="F3663" s="83">
        <v>98.57</v>
      </c>
    </row>
    <row r="3664" spans="2:6" ht="54">
      <c r="B3664" s="76" t="s">
        <v>15925</v>
      </c>
      <c r="C3664" s="82" t="s">
        <v>6709</v>
      </c>
      <c r="D3664" s="77" t="s">
        <v>15926</v>
      </c>
      <c r="E3664" s="78" t="s">
        <v>26</v>
      </c>
      <c r="F3664" s="83">
        <v>98.86</v>
      </c>
    </row>
    <row r="3665" spans="2:6" ht="27">
      <c r="B3665" s="76" t="s">
        <v>15927</v>
      </c>
      <c r="C3665" s="76" t="s">
        <v>6709</v>
      </c>
      <c r="D3665" s="77" t="s">
        <v>15928</v>
      </c>
      <c r="E3665" s="78" t="s">
        <v>6403</v>
      </c>
      <c r="F3665" s="83">
        <v>0.26</v>
      </c>
    </row>
    <row r="3666" spans="2:6" ht="27">
      <c r="B3666" s="76" t="s">
        <v>22867</v>
      </c>
      <c r="C3666" s="82" t="s">
        <v>15929</v>
      </c>
      <c r="D3666" s="77" t="s">
        <v>22868</v>
      </c>
      <c r="E3666" s="78" t="s">
        <v>6403</v>
      </c>
      <c r="F3666" s="83">
        <v>5.29</v>
      </c>
    </row>
    <row r="3667" spans="2:6" ht="27">
      <c r="B3667" s="76" t="s">
        <v>15930</v>
      </c>
      <c r="C3667" s="82" t="s">
        <v>6709</v>
      </c>
      <c r="D3667" s="77" t="s">
        <v>15931</v>
      </c>
      <c r="E3667" s="78" t="s">
        <v>6403</v>
      </c>
      <c r="F3667" s="83">
        <v>0.17</v>
      </c>
    </row>
    <row r="3668" spans="2:6" ht="27">
      <c r="B3668" s="76" t="s">
        <v>22869</v>
      </c>
      <c r="C3668" s="82" t="s">
        <v>15932</v>
      </c>
      <c r="D3668" s="77" t="s">
        <v>22870</v>
      </c>
      <c r="E3668" s="78" t="s">
        <v>6403</v>
      </c>
      <c r="F3668" s="83">
        <v>1.1000000000000001</v>
      </c>
    </row>
    <row r="3669" spans="2:6" ht="27">
      <c r="B3669" s="76" t="s">
        <v>15933</v>
      </c>
      <c r="C3669" s="82" t="s">
        <v>6709</v>
      </c>
      <c r="D3669" s="77" t="s">
        <v>15934</v>
      </c>
      <c r="E3669" s="78" t="s">
        <v>6403</v>
      </c>
      <c r="F3669" s="83">
        <v>2.34</v>
      </c>
    </row>
    <row r="3670" spans="2:6" ht="40.5">
      <c r="B3670" s="76" t="s">
        <v>22871</v>
      </c>
      <c r="C3670" s="82" t="s">
        <v>6709</v>
      </c>
      <c r="D3670" s="77" t="s">
        <v>22872</v>
      </c>
      <c r="E3670" s="78" t="s">
        <v>6403</v>
      </c>
      <c r="F3670" s="83">
        <v>5.17</v>
      </c>
    </row>
    <row r="3671" spans="2:6" ht="27">
      <c r="B3671" s="76" t="s">
        <v>15935</v>
      </c>
      <c r="C3671" s="82" t="s">
        <v>6709</v>
      </c>
      <c r="D3671" s="77" t="s">
        <v>15936</v>
      </c>
      <c r="E3671" s="78" t="s">
        <v>6403</v>
      </c>
      <c r="F3671" s="83">
        <v>4.0199999999999996</v>
      </c>
    </row>
    <row r="3672" spans="2:6" ht="54">
      <c r="B3672" s="76" t="s">
        <v>22873</v>
      </c>
      <c r="C3672" s="82" t="s">
        <v>15937</v>
      </c>
      <c r="D3672" s="77" t="s">
        <v>22874</v>
      </c>
      <c r="E3672" s="78" t="s">
        <v>6403</v>
      </c>
      <c r="F3672" s="83">
        <v>8.48</v>
      </c>
    </row>
    <row r="3673" spans="2:6" ht="27">
      <c r="B3673" s="76" t="s">
        <v>15938</v>
      </c>
      <c r="C3673" s="82" t="s">
        <v>6709</v>
      </c>
      <c r="D3673" s="77" t="s">
        <v>15939</v>
      </c>
      <c r="E3673" s="78" t="s">
        <v>6403</v>
      </c>
      <c r="F3673" s="83">
        <v>3.93</v>
      </c>
    </row>
    <row r="3674" spans="2:6" ht="40.5">
      <c r="B3674" s="76" t="s">
        <v>15940</v>
      </c>
      <c r="C3674" s="82" t="s">
        <v>6709</v>
      </c>
      <c r="D3674" s="77" t="s">
        <v>15941</v>
      </c>
      <c r="E3674" s="78" t="s">
        <v>6403</v>
      </c>
      <c r="F3674" s="83">
        <v>5.39</v>
      </c>
    </row>
    <row r="3675" spans="2:6">
      <c r="B3675" s="76" t="s">
        <v>15942</v>
      </c>
      <c r="C3675" s="82" t="s">
        <v>6709</v>
      </c>
      <c r="D3675" s="77" t="s">
        <v>15943</v>
      </c>
      <c r="E3675" s="78" t="s">
        <v>6403</v>
      </c>
      <c r="F3675" s="83">
        <v>0.72</v>
      </c>
    </row>
    <row r="3676" spans="2:6" ht="54">
      <c r="B3676" s="76" t="s">
        <v>15944</v>
      </c>
      <c r="C3676" s="82" t="s">
        <v>6709</v>
      </c>
      <c r="D3676" s="77" t="s">
        <v>15945</v>
      </c>
      <c r="E3676" s="78" t="s">
        <v>26</v>
      </c>
      <c r="F3676" s="83">
        <v>213.5</v>
      </c>
    </row>
    <row r="3677" spans="2:6" ht="54">
      <c r="B3677" s="76" t="s">
        <v>22875</v>
      </c>
      <c r="C3677" s="82" t="s">
        <v>15946</v>
      </c>
      <c r="D3677" s="77" t="s">
        <v>22876</v>
      </c>
      <c r="E3677" s="78" t="s">
        <v>26</v>
      </c>
      <c r="F3677" s="83">
        <v>589.03</v>
      </c>
    </row>
    <row r="3678" spans="2:6" ht="54">
      <c r="B3678" s="76" t="s">
        <v>22877</v>
      </c>
      <c r="C3678" s="82"/>
      <c r="D3678" s="77" t="s">
        <v>22878</v>
      </c>
      <c r="E3678" s="78" t="s">
        <v>15953</v>
      </c>
      <c r="F3678" s="83">
        <v>245.43</v>
      </c>
    </row>
    <row r="3679" spans="2:6" ht="54">
      <c r="B3679" s="76" t="s">
        <v>15947</v>
      </c>
      <c r="C3679" s="76" t="s">
        <v>6709</v>
      </c>
      <c r="D3679" s="77" t="s">
        <v>15948</v>
      </c>
      <c r="E3679" s="78" t="s">
        <v>26</v>
      </c>
      <c r="F3679" s="83">
        <v>226</v>
      </c>
    </row>
    <row r="3680" spans="2:6" ht="40.5">
      <c r="B3680" s="76" t="s">
        <v>15949</v>
      </c>
      <c r="C3680" s="82" t="s">
        <v>6709</v>
      </c>
      <c r="D3680" s="77" t="s">
        <v>15950</v>
      </c>
      <c r="E3680" s="78" t="s">
        <v>26</v>
      </c>
      <c r="F3680" s="83">
        <v>175.15</v>
      </c>
    </row>
    <row r="3681" spans="2:6" ht="40.5">
      <c r="B3681" s="76" t="s">
        <v>15951</v>
      </c>
      <c r="C3681" s="82" t="s">
        <v>6709</v>
      </c>
      <c r="D3681" s="77" t="s">
        <v>15952</v>
      </c>
      <c r="E3681" s="78" t="s">
        <v>15953</v>
      </c>
      <c r="F3681" s="83">
        <v>72.98</v>
      </c>
    </row>
    <row r="3682" spans="2:6" ht="27">
      <c r="B3682" s="76" t="s">
        <v>15954</v>
      </c>
      <c r="C3682" s="82" t="s">
        <v>6709</v>
      </c>
      <c r="D3682" s="77" t="s">
        <v>15955</v>
      </c>
      <c r="E3682" s="78" t="s">
        <v>6403</v>
      </c>
      <c r="F3682" s="83">
        <v>1.72</v>
      </c>
    </row>
    <row r="3683" spans="2:6" ht="27">
      <c r="B3683" s="76" t="s">
        <v>15956</v>
      </c>
      <c r="C3683" s="82" t="s">
        <v>6709</v>
      </c>
      <c r="D3683" s="77" t="s">
        <v>15957</v>
      </c>
      <c r="E3683" s="78" t="s">
        <v>6403</v>
      </c>
      <c r="F3683" s="83">
        <v>2.21</v>
      </c>
    </row>
    <row r="3684" spans="2:6" ht="27">
      <c r="B3684" s="76" t="s">
        <v>15958</v>
      </c>
      <c r="C3684" s="82" t="s">
        <v>6709</v>
      </c>
      <c r="D3684" s="77" t="s">
        <v>15959</v>
      </c>
      <c r="E3684" s="78" t="s">
        <v>26</v>
      </c>
      <c r="F3684" s="83">
        <v>115.94</v>
      </c>
    </row>
    <row r="3685" spans="2:6" ht="27">
      <c r="B3685" s="76" t="s">
        <v>15960</v>
      </c>
      <c r="C3685" s="82" t="s">
        <v>6709</v>
      </c>
      <c r="D3685" s="77" t="s">
        <v>15961</v>
      </c>
      <c r="E3685" s="78" t="s">
        <v>26</v>
      </c>
      <c r="F3685" s="83">
        <v>85.06</v>
      </c>
    </row>
    <row r="3686" spans="2:6" ht="54">
      <c r="B3686" s="76" t="s">
        <v>22879</v>
      </c>
      <c r="C3686" s="82" t="s">
        <v>15963</v>
      </c>
      <c r="D3686" s="77" t="s">
        <v>22880</v>
      </c>
      <c r="E3686" s="78" t="s">
        <v>26</v>
      </c>
      <c r="F3686" s="83">
        <v>418.62</v>
      </c>
    </row>
    <row r="3687" spans="2:6" ht="54">
      <c r="B3687" s="76" t="s">
        <v>22881</v>
      </c>
      <c r="C3687" s="82"/>
      <c r="D3687" s="77" t="s">
        <v>22880</v>
      </c>
      <c r="E3687" s="78" t="s">
        <v>15953</v>
      </c>
      <c r="F3687" s="83">
        <v>199.34</v>
      </c>
    </row>
    <row r="3688" spans="2:6" ht="27">
      <c r="B3688" s="76" t="s">
        <v>15962</v>
      </c>
      <c r="C3688" s="82" t="s">
        <v>15963</v>
      </c>
      <c r="D3688" s="77" t="s">
        <v>15964</v>
      </c>
      <c r="E3688" s="78" t="s">
        <v>26</v>
      </c>
      <c r="F3688" s="83">
        <v>460.84</v>
      </c>
    </row>
    <row r="3689" spans="2:6" ht="40.5">
      <c r="B3689" s="76" t="s">
        <v>15965</v>
      </c>
      <c r="C3689" s="82" t="s">
        <v>6709</v>
      </c>
      <c r="D3689" s="77" t="s">
        <v>15966</v>
      </c>
      <c r="E3689" s="78" t="s">
        <v>6403</v>
      </c>
      <c r="F3689" s="83">
        <v>1.34</v>
      </c>
    </row>
    <row r="3690" spans="2:6" ht="40.5">
      <c r="B3690" s="76" t="s">
        <v>15967</v>
      </c>
      <c r="C3690" s="82" t="s">
        <v>6709</v>
      </c>
      <c r="D3690" s="77" t="s">
        <v>15968</v>
      </c>
      <c r="E3690" s="78" t="s">
        <v>6403</v>
      </c>
      <c r="F3690" s="83">
        <v>3.32</v>
      </c>
    </row>
    <row r="3691" spans="2:6" ht="40.5">
      <c r="B3691" s="76" t="s">
        <v>15969</v>
      </c>
      <c r="C3691" s="82" t="s">
        <v>6709</v>
      </c>
      <c r="D3691" s="77" t="s">
        <v>15970</v>
      </c>
      <c r="E3691" s="78" t="s">
        <v>6403</v>
      </c>
      <c r="F3691" s="83">
        <v>2.5499999999999998</v>
      </c>
    </row>
    <row r="3692" spans="2:6" ht="40.5">
      <c r="B3692" s="76" t="s">
        <v>15971</v>
      </c>
      <c r="C3692" s="82" t="s">
        <v>6709</v>
      </c>
      <c r="D3692" s="77" t="s">
        <v>15972</v>
      </c>
      <c r="E3692" s="78" t="s">
        <v>6403</v>
      </c>
      <c r="F3692" s="83">
        <v>5.43</v>
      </c>
    </row>
    <row r="3693" spans="2:6" ht="27">
      <c r="B3693" s="76" t="s">
        <v>15973</v>
      </c>
      <c r="C3693" s="82" t="s">
        <v>6709</v>
      </c>
      <c r="D3693" s="77" t="s">
        <v>15974</v>
      </c>
      <c r="E3693" s="78" t="s">
        <v>15953</v>
      </c>
      <c r="F3693" s="83">
        <v>11.11</v>
      </c>
    </row>
    <row r="3694" spans="2:6" ht="40.5">
      <c r="B3694" s="76" t="s">
        <v>15975</v>
      </c>
      <c r="C3694" s="82" t="s">
        <v>15976</v>
      </c>
      <c r="D3694" s="77" t="s">
        <v>15977</v>
      </c>
      <c r="E3694" s="78" t="s">
        <v>6403</v>
      </c>
      <c r="F3694" s="83">
        <v>19.309999999999999</v>
      </c>
    </row>
    <row r="3695" spans="2:6" ht="40.5">
      <c r="B3695" s="76" t="s">
        <v>15978</v>
      </c>
      <c r="C3695" s="82" t="s">
        <v>15979</v>
      </c>
      <c r="D3695" s="77" t="s">
        <v>15980</v>
      </c>
      <c r="E3695" s="78" t="s">
        <v>6403</v>
      </c>
      <c r="F3695" s="83">
        <v>34.229999999999997</v>
      </c>
    </row>
    <row r="3696" spans="2:6">
      <c r="B3696" s="76" t="s">
        <v>15981</v>
      </c>
      <c r="C3696" s="82" t="s">
        <v>6709</v>
      </c>
      <c r="D3696" s="77" t="s">
        <v>15982</v>
      </c>
      <c r="E3696" s="78" t="s">
        <v>26</v>
      </c>
      <c r="F3696" s="83">
        <v>6.26</v>
      </c>
    </row>
    <row r="3697" spans="2:6">
      <c r="B3697" s="76" t="s">
        <v>15983</v>
      </c>
      <c r="C3697" s="82" t="s">
        <v>6709</v>
      </c>
      <c r="D3697" s="77" t="s">
        <v>15984</v>
      </c>
      <c r="E3697" s="78" t="s">
        <v>6403</v>
      </c>
      <c r="F3697" s="83">
        <v>0.39</v>
      </c>
    </row>
    <row r="3698" spans="2:6" ht="27">
      <c r="B3698" s="76" t="s">
        <v>15985</v>
      </c>
      <c r="C3698" s="82" t="s">
        <v>6709</v>
      </c>
      <c r="D3698" s="77" t="s">
        <v>15986</v>
      </c>
      <c r="E3698" s="78" t="s">
        <v>6403</v>
      </c>
      <c r="F3698" s="83">
        <v>0.72</v>
      </c>
    </row>
    <row r="3699" spans="2:6">
      <c r="B3699" s="76" t="s">
        <v>15987</v>
      </c>
      <c r="C3699" s="82" t="s">
        <v>6709</v>
      </c>
      <c r="D3699" s="77" t="s">
        <v>15988</v>
      </c>
      <c r="E3699" s="78" t="s">
        <v>26</v>
      </c>
      <c r="F3699" s="83">
        <v>6.67</v>
      </c>
    </row>
    <row r="3700" spans="2:6">
      <c r="B3700" s="76" t="s">
        <v>15989</v>
      </c>
      <c r="C3700" s="82"/>
      <c r="D3700" s="77"/>
      <c r="E3700" s="78"/>
      <c r="F3700" s="83"/>
    </row>
    <row r="3701" spans="2:6" ht="27">
      <c r="B3701" s="76" t="s">
        <v>15990</v>
      </c>
      <c r="C3701" s="82" t="s">
        <v>6709</v>
      </c>
      <c r="D3701" s="77" t="s">
        <v>15991</v>
      </c>
      <c r="E3701" s="78" t="s">
        <v>6581</v>
      </c>
      <c r="F3701" s="83">
        <v>21.58</v>
      </c>
    </row>
    <row r="3702" spans="2:6">
      <c r="B3702" s="76" t="s">
        <v>15992</v>
      </c>
      <c r="C3702" s="82" t="s">
        <v>6709</v>
      </c>
      <c r="D3702" s="77" t="s">
        <v>15993</v>
      </c>
      <c r="E3702" s="78" t="s">
        <v>6403</v>
      </c>
      <c r="F3702" s="83">
        <v>8.66</v>
      </c>
    </row>
    <row r="3703" spans="2:6">
      <c r="B3703" s="76" t="s">
        <v>15994</v>
      </c>
      <c r="C3703" s="82" t="s">
        <v>6709</v>
      </c>
      <c r="D3703" s="77" t="s">
        <v>15995</v>
      </c>
      <c r="E3703" s="78" t="s">
        <v>6403</v>
      </c>
      <c r="F3703" s="83">
        <v>10.4</v>
      </c>
    </row>
    <row r="3704" spans="2:6">
      <c r="B3704" s="76" t="s">
        <v>15996</v>
      </c>
      <c r="C3704" s="82"/>
      <c r="D3704" s="77"/>
      <c r="E3704" s="78"/>
      <c r="F3704" s="83"/>
    </row>
    <row r="3705" spans="2:6" ht="27">
      <c r="B3705" s="76" t="s">
        <v>15997</v>
      </c>
      <c r="C3705" s="82" t="s">
        <v>15998</v>
      </c>
      <c r="D3705" s="77" t="s">
        <v>15999</v>
      </c>
      <c r="E3705" s="78" t="s">
        <v>6714</v>
      </c>
      <c r="F3705" s="83">
        <v>23.73</v>
      </c>
    </row>
    <row r="3706" spans="2:6" ht="27">
      <c r="B3706" s="76" t="s">
        <v>16000</v>
      </c>
      <c r="C3706" s="82" t="s">
        <v>16001</v>
      </c>
      <c r="D3706" s="77" t="s">
        <v>16002</v>
      </c>
      <c r="E3706" s="78" t="s">
        <v>6714</v>
      </c>
      <c r="F3706" s="83">
        <v>22.45</v>
      </c>
    </row>
    <row r="3707" spans="2:6" ht="27">
      <c r="B3707" s="76" t="s">
        <v>16003</v>
      </c>
      <c r="C3707" s="82" t="s">
        <v>16004</v>
      </c>
      <c r="D3707" s="77" t="s">
        <v>16005</v>
      </c>
      <c r="E3707" s="78" t="s">
        <v>6714</v>
      </c>
      <c r="F3707" s="83">
        <v>13.9</v>
      </c>
    </row>
    <row r="3708" spans="2:6" ht="27">
      <c r="B3708" s="76" t="s">
        <v>16006</v>
      </c>
      <c r="C3708" s="82" t="s">
        <v>16007</v>
      </c>
      <c r="D3708" s="77" t="s">
        <v>16008</v>
      </c>
      <c r="E3708" s="78" t="s">
        <v>6714</v>
      </c>
      <c r="F3708" s="83">
        <v>11.41</v>
      </c>
    </row>
    <row r="3709" spans="2:6" ht="40.5">
      <c r="B3709" s="76" t="s">
        <v>16009</v>
      </c>
      <c r="C3709" s="82" t="s">
        <v>6709</v>
      </c>
      <c r="D3709" s="77" t="s">
        <v>16010</v>
      </c>
      <c r="E3709" s="78" t="s">
        <v>26</v>
      </c>
      <c r="F3709" s="83">
        <v>693.1</v>
      </c>
    </row>
    <row r="3710" spans="2:6" ht="27">
      <c r="B3710" s="76" t="s">
        <v>16011</v>
      </c>
      <c r="C3710" s="82" t="s">
        <v>6709</v>
      </c>
      <c r="D3710" s="77" t="s">
        <v>16012</v>
      </c>
      <c r="E3710" s="78" t="s">
        <v>26</v>
      </c>
      <c r="F3710" s="83">
        <v>348.2</v>
      </c>
    </row>
    <row r="3711" spans="2:6" ht="40.5">
      <c r="B3711" s="76" t="s">
        <v>16013</v>
      </c>
      <c r="C3711" s="82" t="s">
        <v>6709</v>
      </c>
      <c r="D3711" s="77" t="s">
        <v>16014</v>
      </c>
      <c r="E3711" s="78" t="s">
        <v>26</v>
      </c>
      <c r="F3711" s="83">
        <v>810.14</v>
      </c>
    </row>
    <row r="3712" spans="2:6" ht="27">
      <c r="B3712" s="76" t="s">
        <v>16015</v>
      </c>
      <c r="C3712" s="82" t="s">
        <v>16016</v>
      </c>
      <c r="D3712" s="77" t="s">
        <v>16017</v>
      </c>
      <c r="E3712" s="78" t="s">
        <v>6581</v>
      </c>
      <c r="F3712" s="83">
        <v>1.38</v>
      </c>
    </row>
    <row r="3713" spans="2:6" ht="27">
      <c r="B3713" s="76" t="s">
        <v>16018</v>
      </c>
      <c r="C3713" s="82" t="s">
        <v>16019</v>
      </c>
      <c r="D3713" s="77" t="s">
        <v>16020</v>
      </c>
      <c r="E3713" s="78" t="s">
        <v>6581</v>
      </c>
      <c r="F3713" s="83">
        <v>1.7</v>
      </c>
    </row>
    <row r="3714" spans="2:6" ht="27">
      <c r="B3714" s="76" t="s">
        <v>16021</v>
      </c>
      <c r="C3714" s="82" t="s">
        <v>16022</v>
      </c>
      <c r="D3714" s="77" t="s">
        <v>16023</v>
      </c>
      <c r="E3714" s="78" t="s">
        <v>6581</v>
      </c>
      <c r="F3714" s="83">
        <v>3.3</v>
      </c>
    </row>
    <row r="3715" spans="2:6" ht="27">
      <c r="B3715" s="76" t="s">
        <v>16024</v>
      </c>
      <c r="C3715" s="82" t="s">
        <v>16025</v>
      </c>
      <c r="D3715" s="77" t="s">
        <v>16026</v>
      </c>
      <c r="E3715" s="78" t="s">
        <v>6581</v>
      </c>
      <c r="F3715" s="83">
        <v>4.9000000000000004</v>
      </c>
    </row>
    <row r="3716" spans="2:6" ht="27">
      <c r="B3716" s="76" t="s">
        <v>16027</v>
      </c>
      <c r="C3716" s="76" t="s">
        <v>16028</v>
      </c>
      <c r="D3716" s="77" t="s">
        <v>16029</v>
      </c>
      <c r="E3716" s="78" t="s">
        <v>6403</v>
      </c>
      <c r="F3716" s="83">
        <v>16.03</v>
      </c>
    </row>
    <row r="3717" spans="2:6" ht="27">
      <c r="B3717" s="76" t="s">
        <v>16030</v>
      </c>
      <c r="C3717" s="82" t="s">
        <v>16031</v>
      </c>
      <c r="D3717" s="77" t="s">
        <v>16032</v>
      </c>
      <c r="E3717" s="78" t="s">
        <v>6403</v>
      </c>
      <c r="F3717" s="83">
        <v>24.04</v>
      </c>
    </row>
    <row r="3718" spans="2:6" ht="40.5">
      <c r="B3718" s="76" t="s">
        <v>16033</v>
      </c>
      <c r="C3718" s="82" t="s">
        <v>6709</v>
      </c>
      <c r="D3718" s="77" t="s">
        <v>16034</v>
      </c>
      <c r="E3718" s="78" t="s">
        <v>6408</v>
      </c>
      <c r="F3718" s="83">
        <v>101.68</v>
      </c>
    </row>
    <row r="3719" spans="2:6" ht="40.5">
      <c r="B3719" s="76" t="s">
        <v>16035</v>
      </c>
      <c r="C3719" s="82" t="s">
        <v>6709</v>
      </c>
      <c r="D3719" s="77" t="s">
        <v>16036</v>
      </c>
      <c r="E3719" s="78" t="s">
        <v>6403</v>
      </c>
      <c r="F3719" s="83">
        <v>323.69</v>
      </c>
    </row>
    <row r="3720" spans="2:6" ht="40.5">
      <c r="B3720" s="76" t="s">
        <v>16037</v>
      </c>
      <c r="C3720" s="82" t="s">
        <v>6709</v>
      </c>
      <c r="D3720" s="77" t="s">
        <v>16038</v>
      </c>
      <c r="E3720" s="78" t="s">
        <v>6403</v>
      </c>
      <c r="F3720" s="83">
        <v>303.56</v>
      </c>
    </row>
    <row r="3721" spans="2:6" ht="40.5">
      <c r="B3721" s="76" t="s">
        <v>16039</v>
      </c>
      <c r="C3721" s="82" t="s">
        <v>6709</v>
      </c>
      <c r="D3721" s="77" t="s">
        <v>16040</v>
      </c>
      <c r="E3721" s="78" t="s">
        <v>6403</v>
      </c>
      <c r="F3721" s="83">
        <v>288.99</v>
      </c>
    </row>
    <row r="3722" spans="2:6" ht="40.5">
      <c r="B3722" s="76" t="s">
        <v>16041</v>
      </c>
      <c r="C3722" s="82" t="s">
        <v>6709</v>
      </c>
      <c r="D3722" s="77" t="s">
        <v>16042</v>
      </c>
      <c r="E3722" s="78" t="s">
        <v>6403</v>
      </c>
      <c r="F3722" s="83">
        <v>313.20999999999998</v>
      </c>
    </row>
    <row r="3723" spans="2:6" ht="40.5">
      <c r="B3723" s="76" t="s">
        <v>16043</v>
      </c>
      <c r="C3723" s="82" t="s">
        <v>6709</v>
      </c>
      <c r="D3723" s="77" t="s">
        <v>16044</v>
      </c>
      <c r="E3723" s="78" t="s">
        <v>6403</v>
      </c>
      <c r="F3723" s="83">
        <v>332.03</v>
      </c>
    </row>
    <row r="3724" spans="2:6" ht="40.5">
      <c r="B3724" s="76" t="s">
        <v>16045</v>
      </c>
      <c r="C3724" s="76" t="s">
        <v>6709</v>
      </c>
      <c r="D3724" s="77" t="s">
        <v>16046</v>
      </c>
      <c r="E3724" s="78" t="s">
        <v>6403</v>
      </c>
      <c r="F3724" s="83">
        <v>332.03</v>
      </c>
    </row>
    <row r="3725" spans="2:6" ht="40.5">
      <c r="B3725" s="76" t="s">
        <v>16047</v>
      </c>
      <c r="C3725" s="76" t="s">
        <v>6709</v>
      </c>
      <c r="D3725" s="77" t="s">
        <v>16048</v>
      </c>
      <c r="E3725" s="78" t="s">
        <v>6403</v>
      </c>
      <c r="F3725" s="83">
        <v>332.03</v>
      </c>
    </row>
    <row r="3726" spans="2:6" ht="40.5">
      <c r="B3726" s="76" t="s">
        <v>16049</v>
      </c>
      <c r="C3726" s="82" t="s">
        <v>6709</v>
      </c>
      <c r="D3726" s="77" t="s">
        <v>16050</v>
      </c>
      <c r="E3726" s="78" t="s">
        <v>6403</v>
      </c>
      <c r="F3726" s="83">
        <v>126.62</v>
      </c>
    </row>
    <row r="3727" spans="2:6" ht="40.5">
      <c r="B3727" s="76" t="s">
        <v>16051</v>
      </c>
      <c r="C3727" s="82" t="s">
        <v>6709</v>
      </c>
      <c r="D3727" s="77" t="s">
        <v>16052</v>
      </c>
      <c r="E3727" s="78" t="s">
        <v>6403</v>
      </c>
      <c r="F3727" s="83">
        <v>126.62</v>
      </c>
    </row>
    <row r="3728" spans="2:6" ht="40.5">
      <c r="B3728" s="76" t="s">
        <v>16053</v>
      </c>
      <c r="C3728" s="76" t="s">
        <v>6709</v>
      </c>
      <c r="D3728" s="77" t="s">
        <v>16054</v>
      </c>
      <c r="E3728" s="78" t="s">
        <v>6403</v>
      </c>
      <c r="F3728" s="83">
        <v>368.37</v>
      </c>
    </row>
    <row r="3729" spans="2:6" ht="40.5">
      <c r="B3729" s="76" t="s">
        <v>16055</v>
      </c>
      <c r="C3729" s="82" t="s">
        <v>6709</v>
      </c>
      <c r="D3729" s="77" t="s">
        <v>16056</v>
      </c>
      <c r="E3729" s="78" t="s">
        <v>6403</v>
      </c>
      <c r="F3729" s="83">
        <v>340.81</v>
      </c>
    </row>
    <row r="3730" spans="2:6" ht="40.5">
      <c r="B3730" s="76" t="s">
        <v>16057</v>
      </c>
      <c r="C3730" s="82" t="s">
        <v>6709</v>
      </c>
      <c r="D3730" s="77" t="s">
        <v>16058</v>
      </c>
      <c r="E3730" s="78" t="s">
        <v>6403</v>
      </c>
      <c r="F3730" s="83">
        <v>327.11</v>
      </c>
    </row>
    <row r="3731" spans="2:6" ht="40.5">
      <c r="B3731" s="76" t="s">
        <v>16059</v>
      </c>
      <c r="C3731" s="82" t="s">
        <v>6709</v>
      </c>
      <c r="D3731" s="77" t="s">
        <v>16060</v>
      </c>
      <c r="E3731" s="78" t="s">
        <v>6403</v>
      </c>
      <c r="F3731" s="83">
        <v>354.03</v>
      </c>
    </row>
    <row r="3732" spans="2:6" ht="40.5">
      <c r="B3732" s="76" t="s">
        <v>16061</v>
      </c>
      <c r="C3732" s="82" t="s">
        <v>6709</v>
      </c>
      <c r="D3732" s="77" t="s">
        <v>16062</v>
      </c>
      <c r="E3732" s="78" t="s">
        <v>6403</v>
      </c>
      <c r="F3732" s="83">
        <v>378.5</v>
      </c>
    </row>
    <row r="3733" spans="2:6" ht="40.5">
      <c r="B3733" s="76" t="s">
        <v>16063</v>
      </c>
      <c r="C3733" s="82" t="s">
        <v>6709</v>
      </c>
      <c r="D3733" s="77" t="s">
        <v>16064</v>
      </c>
      <c r="E3733" s="78" t="s">
        <v>6403</v>
      </c>
      <c r="F3733" s="83">
        <v>378.5</v>
      </c>
    </row>
    <row r="3734" spans="2:6" ht="40.5">
      <c r="B3734" s="76" t="s">
        <v>16065</v>
      </c>
      <c r="C3734" s="82" t="s">
        <v>6709</v>
      </c>
      <c r="D3734" s="77" t="s">
        <v>16066</v>
      </c>
      <c r="E3734" s="78" t="s">
        <v>6403</v>
      </c>
      <c r="F3734" s="83">
        <v>378.5</v>
      </c>
    </row>
    <row r="3735" spans="2:6" ht="40.5">
      <c r="B3735" s="76" t="s">
        <v>16067</v>
      </c>
      <c r="C3735" s="82" t="s">
        <v>6709</v>
      </c>
      <c r="D3735" s="77" t="s">
        <v>16068</v>
      </c>
      <c r="E3735" s="78" t="s">
        <v>6403</v>
      </c>
      <c r="F3735" s="83">
        <v>143.68</v>
      </c>
    </row>
    <row r="3736" spans="2:6" ht="40.5">
      <c r="B3736" s="76" t="s">
        <v>16069</v>
      </c>
      <c r="C3736" s="82" t="s">
        <v>6709</v>
      </c>
      <c r="D3736" s="77" t="s">
        <v>16070</v>
      </c>
      <c r="E3736" s="78" t="s">
        <v>6403</v>
      </c>
      <c r="F3736" s="83">
        <v>143.68</v>
      </c>
    </row>
    <row r="3737" spans="2:6" ht="40.5">
      <c r="B3737" s="76" t="s">
        <v>16071</v>
      </c>
      <c r="C3737" s="82" t="s">
        <v>6709</v>
      </c>
      <c r="D3737" s="77" t="s">
        <v>16072</v>
      </c>
      <c r="E3737" s="78" t="s">
        <v>6403</v>
      </c>
      <c r="F3737" s="83">
        <v>657.78</v>
      </c>
    </row>
    <row r="3738" spans="2:6" ht="40.5">
      <c r="B3738" s="76" t="s">
        <v>16073</v>
      </c>
      <c r="C3738" s="82" t="s">
        <v>6709</v>
      </c>
      <c r="D3738" s="77" t="s">
        <v>16074</v>
      </c>
      <c r="E3738" s="78" t="s">
        <v>6403</v>
      </c>
      <c r="F3738" s="83">
        <v>581.99</v>
      </c>
    </row>
    <row r="3739" spans="2:6" ht="40.5">
      <c r="B3739" s="76" t="s">
        <v>16075</v>
      </c>
      <c r="C3739" s="82" t="s">
        <v>6709</v>
      </c>
      <c r="D3739" s="77" t="s">
        <v>16076</v>
      </c>
      <c r="E3739" s="78" t="s">
        <v>6403</v>
      </c>
      <c r="F3739" s="83">
        <v>574.1</v>
      </c>
    </row>
    <row r="3740" spans="2:6" ht="40.5">
      <c r="B3740" s="76" t="s">
        <v>16077</v>
      </c>
      <c r="C3740" s="82" t="s">
        <v>6709</v>
      </c>
      <c r="D3740" s="77" t="s">
        <v>16078</v>
      </c>
      <c r="E3740" s="78" t="s">
        <v>6403</v>
      </c>
      <c r="F3740" s="83">
        <v>618.37</v>
      </c>
    </row>
    <row r="3741" spans="2:6" ht="27">
      <c r="B3741" s="76" t="s">
        <v>16079</v>
      </c>
      <c r="C3741" s="82" t="s">
        <v>6709</v>
      </c>
      <c r="D3741" s="77" t="s">
        <v>16080</v>
      </c>
      <c r="E3741" s="78" t="s">
        <v>6714</v>
      </c>
      <c r="F3741" s="83">
        <v>15.9</v>
      </c>
    </row>
    <row r="3742" spans="2:6" ht="40.5">
      <c r="B3742" s="76" t="s">
        <v>16081</v>
      </c>
      <c r="C3742" s="82" t="s">
        <v>6709</v>
      </c>
      <c r="D3742" s="77" t="s">
        <v>16082</v>
      </c>
      <c r="E3742" s="78" t="s">
        <v>6403</v>
      </c>
      <c r="F3742" s="83">
        <v>679.5</v>
      </c>
    </row>
    <row r="3743" spans="2:6" ht="40.5">
      <c r="B3743" s="76" t="s">
        <v>16083</v>
      </c>
      <c r="C3743" s="82" t="s">
        <v>6709</v>
      </c>
      <c r="D3743" s="77" t="s">
        <v>16084</v>
      </c>
      <c r="E3743" s="78" t="s">
        <v>6403</v>
      </c>
      <c r="F3743" s="83">
        <v>679.5</v>
      </c>
    </row>
    <row r="3744" spans="2:6" ht="40.5">
      <c r="B3744" s="76" t="s">
        <v>16085</v>
      </c>
      <c r="C3744" s="82" t="s">
        <v>6709</v>
      </c>
      <c r="D3744" s="77" t="s">
        <v>16086</v>
      </c>
      <c r="E3744" s="78" t="s">
        <v>6403</v>
      </c>
      <c r="F3744" s="83">
        <v>679.5</v>
      </c>
    </row>
    <row r="3745" spans="2:6" ht="40.5">
      <c r="B3745" s="76" t="s">
        <v>16087</v>
      </c>
      <c r="C3745" s="82" t="s">
        <v>6709</v>
      </c>
      <c r="D3745" s="77" t="s">
        <v>16088</v>
      </c>
      <c r="E3745" s="78" t="s">
        <v>6403</v>
      </c>
      <c r="F3745" s="83">
        <v>254.19</v>
      </c>
    </row>
    <row r="3746" spans="2:6" ht="40.5">
      <c r="B3746" s="76" t="s">
        <v>16089</v>
      </c>
      <c r="C3746" s="82" t="s">
        <v>6709</v>
      </c>
      <c r="D3746" s="77" t="s">
        <v>16090</v>
      </c>
      <c r="E3746" s="78" t="s">
        <v>6403</v>
      </c>
      <c r="F3746" s="83">
        <v>254.19</v>
      </c>
    </row>
    <row r="3747" spans="2:6">
      <c r="B3747" s="76" t="s">
        <v>16091</v>
      </c>
      <c r="C3747" s="82" t="s">
        <v>6709</v>
      </c>
      <c r="D3747" s="77" t="s">
        <v>16092</v>
      </c>
      <c r="E3747" s="78" t="s">
        <v>6403</v>
      </c>
      <c r="F3747" s="83">
        <v>58.14</v>
      </c>
    </row>
    <row r="3748" spans="2:6">
      <c r="B3748" s="76" t="s">
        <v>16093</v>
      </c>
      <c r="C3748" s="82" t="s">
        <v>6709</v>
      </c>
      <c r="D3748" s="77" t="s">
        <v>16094</v>
      </c>
      <c r="E3748" s="78" t="s">
        <v>6714</v>
      </c>
      <c r="F3748" s="83">
        <v>11.63</v>
      </c>
    </row>
    <row r="3749" spans="2:6" ht="40.5">
      <c r="B3749" s="71" t="s">
        <v>16095</v>
      </c>
      <c r="C3749" s="82" t="s">
        <v>6709</v>
      </c>
      <c r="D3749" s="77" t="s">
        <v>16096</v>
      </c>
      <c r="E3749" s="78" t="s">
        <v>6714</v>
      </c>
      <c r="F3749" s="83">
        <v>1559</v>
      </c>
    </row>
    <row r="3750" spans="2:6" ht="40.5">
      <c r="B3750" s="76" t="s">
        <v>16097</v>
      </c>
      <c r="C3750" s="82" t="s">
        <v>6709</v>
      </c>
      <c r="D3750" s="77" t="s">
        <v>16098</v>
      </c>
      <c r="E3750" s="78" t="s">
        <v>6714</v>
      </c>
      <c r="F3750" s="83">
        <v>1920.66</v>
      </c>
    </row>
    <row r="3751" spans="2:6">
      <c r="B3751" s="76" t="s">
        <v>16099</v>
      </c>
      <c r="C3751" s="82"/>
      <c r="D3751" s="77"/>
      <c r="E3751" s="78"/>
      <c r="F3751" s="83"/>
    </row>
    <row r="3752" spans="2:6">
      <c r="B3752" s="76" t="s">
        <v>16100</v>
      </c>
      <c r="C3752" s="82" t="s">
        <v>6709</v>
      </c>
      <c r="D3752" s="77" t="s">
        <v>16101</v>
      </c>
      <c r="E3752" s="78" t="s">
        <v>16102</v>
      </c>
      <c r="F3752" s="83">
        <v>1373.47</v>
      </c>
    </row>
    <row r="3753" spans="2:6">
      <c r="B3753" s="76" t="s">
        <v>16103</v>
      </c>
      <c r="C3753" s="82" t="s">
        <v>6709</v>
      </c>
      <c r="D3753" s="77" t="s">
        <v>16104</v>
      </c>
      <c r="E3753" s="78" t="s">
        <v>16102</v>
      </c>
      <c r="F3753" s="83">
        <v>1965.93</v>
      </c>
    </row>
    <row r="3754" spans="2:6">
      <c r="B3754" t="s">
        <v>16105</v>
      </c>
      <c r="C3754" t="s">
        <v>6709</v>
      </c>
      <c r="D3754" t="s">
        <v>16106</v>
      </c>
      <c r="E3754" t="s">
        <v>16102</v>
      </c>
      <c r="F3754">
        <v>544.55999999999995</v>
      </c>
    </row>
    <row r="3755" spans="2:6">
      <c r="B3755" t="s">
        <v>16107</v>
      </c>
      <c r="C3755" t="s">
        <v>6709</v>
      </c>
      <c r="D3755" t="s">
        <v>16108</v>
      </c>
      <c r="E3755" t="s">
        <v>16102</v>
      </c>
      <c r="F3755">
        <v>5122.3999999999996</v>
      </c>
    </row>
    <row r="3756" spans="2:6">
      <c r="B3756" t="s">
        <v>16109</v>
      </c>
      <c r="C3756" t="s">
        <v>16110</v>
      </c>
      <c r="D3756" t="s">
        <v>16111</v>
      </c>
      <c r="E3756" t="s">
        <v>26</v>
      </c>
      <c r="F3756">
        <v>6.78</v>
      </c>
    </row>
    <row r="3757" spans="2:6">
      <c r="B3757" t="s">
        <v>16112</v>
      </c>
      <c r="C3757" t="s">
        <v>16113</v>
      </c>
      <c r="D3757" t="s">
        <v>16114</v>
      </c>
      <c r="E3757" t="s">
        <v>16102</v>
      </c>
      <c r="F3757">
        <v>583.24</v>
      </c>
    </row>
    <row r="3758" spans="2:6">
      <c r="B3758" t="s">
        <v>16115</v>
      </c>
      <c r="C3758" t="s">
        <v>6709</v>
      </c>
      <c r="D3758" t="s">
        <v>16116</v>
      </c>
      <c r="E3758" t="s">
        <v>6581</v>
      </c>
      <c r="F3758">
        <v>11.96</v>
      </c>
    </row>
    <row r="3759" spans="2:6">
      <c r="B3759" t="s">
        <v>16117</v>
      </c>
      <c r="C3759" t="s">
        <v>6709</v>
      </c>
      <c r="D3759" t="s">
        <v>16118</v>
      </c>
      <c r="E3759" t="s">
        <v>6581</v>
      </c>
      <c r="F3759">
        <v>8.5</v>
      </c>
    </row>
    <row r="3760" spans="2:6">
      <c r="B3760" t="s">
        <v>16119</v>
      </c>
      <c r="C3760" t="s">
        <v>6709</v>
      </c>
      <c r="D3760" t="s">
        <v>16120</v>
      </c>
      <c r="E3760" t="s">
        <v>6581</v>
      </c>
      <c r="F3760">
        <v>11.26</v>
      </c>
    </row>
    <row r="3761" spans="2:6">
      <c r="B3761" t="s">
        <v>16121</v>
      </c>
      <c r="C3761" t="s">
        <v>6709</v>
      </c>
      <c r="D3761" t="s">
        <v>16122</v>
      </c>
      <c r="E3761" t="s">
        <v>6581</v>
      </c>
      <c r="F3761">
        <v>5.83</v>
      </c>
    </row>
    <row r="3762" spans="2:6">
      <c r="B3762" t="s">
        <v>16123</v>
      </c>
      <c r="C3762" t="s">
        <v>6709</v>
      </c>
      <c r="D3762" t="s">
        <v>16124</v>
      </c>
      <c r="E3762" t="s">
        <v>6714</v>
      </c>
      <c r="F3762">
        <v>4545.97</v>
      </c>
    </row>
    <row r="3763" spans="2:6">
      <c r="B3763" t="s">
        <v>16125</v>
      </c>
      <c r="C3763" t="s">
        <v>6709</v>
      </c>
      <c r="D3763" t="s">
        <v>16126</v>
      </c>
      <c r="E3763" t="s">
        <v>6714</v>
      </c>
      <c r="F3763">
        <v>352.12</v>
      </c>
    </row>
    <row r="3764" spans="2:6">
      <c r="B3764" t="s">
        <v>16127</v>
      </c>
      <c r="C3764" t="s">
        <v>6709</v>
      </c>
      <c r="D3764" t="s">
        <v>16128</v>
      </c>
      <c r="E3764" t="s">
        <v>6581</v>
      </c>
      <c r="F3764">
        <v>259.23</v>
      </c>
    </row>
    <row r="3765" spans="2:6">
      <c r="B3765" t="s">
        <v>16129</v>
      </c>
      <c r="C3765" t="s">
        <v>6709</v>
      </c>
      <c r="D3765" t="s">
        <v>16130</v>
      </c>
      <c r="E3765" t="s">
        <v>6714</v>
      </c>
      <c r="F3765">
        <v>1012.09</v>
      </c>
    </row>
    <row r="3766" spans="2:6">
      <c r="B3766" t="s">
        <v>16131</v>
      </c>
      <c r="C3766" t="s">
        <v>6709</v>
      </c>
      <c r="D3766" t="s">
        <v>16132</v>
      </c>
      <c r="E3766" t="s">
        <v>6863</v>
      </c>
      <c r="F3766">
        <v>6.22</v>
      </c>
    </row>
    <row r="3767" spans="2:6">
      <c r="B3767" t="s">
        <v>16133</v>
      </c>
      <c r="C3767" t="s">
        <v>6709</v>
      </c>
      <c r="D3767" t="s">
        <v>16134</v>
      </c>
      <c r="E3767" t="s">
        <v>6403</v>
      </c>
      <c r="F3767">
        <v>30.75</v>
      </c>
    </row>
    <row r="3768" spans="2:6">
      <c r="B3768" t="s">
        <v>16135</v>
      </c>
      <c r="C3768" t="s">
        <v>6709</v>
      </c>
      <c r="D3768" t="s">
        <v>16136</v>
      </c>
      <c r="E3768" t="s">
        <v>6403</v>
      </c>
      <c r="F3768">
        <v>0.21</v>
      </c>
    </row>
    <row r="3769" spans="2:6">
      <c r="B3769" t="s">
        <v>16137</v>
      </c>
      <c r="C3769" t="s">
        <v>6709</v>
      </c>
      <c r="D3769" t="s">
        <v>16138</v>
      </c>
      <c r="E3769" t="s">
        <v>6403</v>
      </c>
      <c r="F3769">
        <v>0.21</v>
      </c>
    </row>
    <row r="3770" spans="2:6">
      <c r="B3770" t="s">
        <v>16139</v>
      </c>
      <c r="C3770" t="s">
        <v>6709</v>
      </c>
      <c r="D3770" t="s">
        <v>16140</v>
      </c>
      <c r="E3770" t="s">
        <v>6403</v>
      </c>
      <c r="F3770">
        <v>0.14000000000000001</v>
      </c>
    </row>
    <row r="3771" spans="2:6">
      <c r="B3771" t="s">
        <v>16141</v>
      </c>
      <c r="C3771" t="s">
        <v>6709</v>
      </c>
      <c r="D3771" t="s">
        <v>16142</v>
      </c>
      <c r="E3771" t="s">
        <v>6403</v>
      </c>
      <c r="F3771">
        <v>0.64</v>
      </c>
    </row>
    <row r="3772" spans="2:6">
      <c r="B3772" t="s">
        <v>16143</v>
      </c>
      <c r="C3772" t="s">
        <v>6709</v>
      </c>
      <c r="D3772" t="s">
        <v>16144</v>
      </c>
      <c r="E3772" t="s">
        <v>6403</v>
      </c>
      <c r="F3772">
        <v>6.06</v>
      </c>
    </row>
    <row r="3773" spans="2:6">
      <c r="B3773" t="s">
        <v>16145</v>
      </c>
      <c r="C3773" t="s">
        <v>6709</v>
      </c>
      <c r="D3773" t="s">
        <v>16146</v>
      </c>
      <c r="E3773" t="s">
        <v>6403</v>
      </c>
      <c r="F3773">
        <v>1.59</v>
      </c>
    </row>
    <row r="3774" spans="2:6">
      <c r="B3774" t="s">
        <v>16147</v>
      </c>
      <c r="C3774" t="s">
        <v>6709</v>
      </c>
      <c r="D3774" t="s">
        <v>16148</v>
      </c>
      <c r="E3774" t="s">
        <v>6714</v>
      </c>
      <c r="F3774">
        <v>9.9600000000000009</v>
      </c>
    </row>
    <row r="3775" spans="2:6">
      <c r="B3775" t="s">
        <v>16149</v>
      </c>
      <c r="C3775" t="s">
        <v>6709</v>
      </c>
      <c r="D3775" t="s">
        <v>16150</v>
      </c>
      <c r="E3775" t="s">
        <v>16151</v>
      </c>
      <c r="F3775">
        <v>0.05</v>
      </c>
    </row>
    <row r="3776" spans="2:6">
      <c r="B3776" t="s">
        <v>16152</v>
      </c>
      <c r="C3776" t="s">
        <v>6709</v>
      </c>
      <c r="D3776" t="s">
        <v>16153</v>
      </c>
      <c r="E3776" t="s">
        <v>6408</v>
      </c>
      <c r="F3776">
        <v>519.57000000000005</v>
      </c>
    </row>
    <row r="3777" spans="2:6">
      <c r="B3777" t="s">
        <v>16154</v>
      </c>
      <c r="C3777" t="s">
        <v>6709</v>
      </c>
      <c r="D3777" t="s">
        <v>16155</v>
      </c>
      <c r="E3777" t="s">
        <v>16156</v>
      </c>
      <c r="F3777">
        <v>15.56</v>
      </c>
    </row>
    <row r="3778" spans="2:6">
      <c r="B3778" t="s">
        <v>16157</v>
      </c>
      <c r="C3778" t="s">
        <v>6709</v>
      </c>
      <c r="D3778" t="s">
        <v>16158</v>
      </c>
      <c r="E3778" t="s">
        <v>6581</v>
      </c>
      <c r="F3778">
        <v>26.3</v>
      </c>
    </row>
    <row r="3779" spans="2:6">
      <c r="B3779" t="s">
        <v>16159</v>
      </c>
      <c r="C3779" t="s">
        <v>6709</v>
      </c>
      <c r="D3779" t="s">
        <v>16160</v>
      </c>
      <c r="E3779" t="s">
        <v>6581</v>
      </c>
      <c r="F3779">
        <v>29.59</v>
      </c>
    </row>
    <row r="3780" spans="2:6">
      <c r="B3780" t="s">
        <v>16161</v>
      </c>
      <c r="C3780" t="s">
        <v>6709</v>
      </c>
      <c r="D3780" t="s">
        <v>16162</v>
      </c>
      <c r="E3780" t="s">
        <v>6581</v>
      </c>
      <c r="F3780">
        <v>35.5</v>
      </c>
    </row>
    <row r="3781" spans="2:6">
      <c r="B3781" t="s">
        <v>16163</v>
      </c>
      <c r="C3781" t="s">
        <v>6709</v>
      </c>
      <c r="D3781" t="s">
        <v>16164</v>
      </c>
      <c r="E3781" t="s">
        <v>6581</v>
      </c>
      <c r="F3781">
        <v>42.08</v>
      </c>
    </row>
    <row r="3782" spans="2:6">
      <c r="B3782" t="s">
        <v>16165</v>
      </c>
      <c r="C3782" t="s">
        <v>6709</v>
      </c>
      <c r="D3782" t="s">
        <v>16166</v>
      </c>
      <c r="E3782" t="s">
        <v>6403</v>
      </c>
      <c r="F3782">
        <v>2.1800000000000002</v>
      </c>
    </row>
    <row r="3783" spans="2:6">
      <c r="B3783" t="s">
        <v>16167</v>
      </c>
      <c r="C3783" t="s">
        <v>6709</v>
      </c>
      <c r="D3783" t="s">
        <v>16168</v>
      </c>
      <c r="E3783" t="s">
        <v>26</v>
      </c>
      <c r="F3783">
        <v>234.66</v>
      </c>
    </row>
    <row r="3784" spans="2:6">
      <c r="B3784" t="s">
        <v>16169</v>
      </c>
      <c r="C3784" t="s">
        <v>6709</v>
      </c>
      <c r="D3784" t="s">
        <v>16170</v>
      </c>
      <c r="E3784" t="s">
        <v>26</v>
      </c>
      <c r="F3784">
        <v>85.06</v>
      </c>
    </row>
    <row r="3785" spans="2:6">
      <c r="B3785" t="s">
        <v>16171</v>
      </c>
      <c r="C3785" t="s">
        <v>6709</v>
      </c>
      <c r="D3785" t="s">
        <v>16172</v>
      </c>
      <c r="E3785" t="s">
        <v>26</v>
      </c>
      <c r="F3785">
        <v>145.83000000000001</v>
      </c>
    </row>
    <row r="3786" spans="2:6">
      <c r="B3786" t="s">
        <v>16173</v>
      </c>
      <c r="C3786" t="s">
        <v>6709</v>
      </c>
      <c r="D3786" t="s">
        <v>16174</v>
      </c>
      <c r="E3786" t="s">
        <v>26</v>
      </c>
      <c r="F3786">
        <v>521.96</v>
      </c>
    </row>
    <row r="3787" spans="2:6">
      <c r="B3787" t="s">
        <v>16175</v>
      </c>
      <c r="C3787" t="s">
        <v>6709</v>
      </c>
      <c r="D3787" t="s">
        <v>16176</v>
      </c>
      <c r="E3787" t="s">
        <v>26</v>
      </c>
      <c r="F3787">
        <v>382.15</v>
      </c>
    </row>
    <row r="3788" spans="2:6">
      <c r="B3788" t="s">
        <v>16177</v>
      </c>
      <c r="C3788" t="s">
        <v>6709</v>
      </c>
      <c r="D3788" t="s">
        <v>16178</v>
      </c>
      <c r="E3788" t="s">
        <v>26</v>
      </c>
      <c r="F3788">
        <v>664.62</v>
      </c>
    </row>
    <row r="3789" spans="2:6">
      <c r="B3789" t="s">
        <v>16179</v>
      </c>
      <c r="C3789" t="s">
        <v>6709</v>
      </c>
      <c r="D3789" t="s">
        <v>16180</v>
      </c>
      <c r="E3789" t="s">
        <v>6403</v>
      </c>
      <c r="F3789">
        <v>22.15</v>
      </c>
    </row>
    <row r="3790" spans="2:6">
      <c r="B3790" t="s">
        <v>16181</v>
      </c>
      <c r="C3790" t="s">
        <v>6709</v>
      </c>
      <c r="D3790" t="s">
        <v>16182</v>
      </c>
      <c r="E3790" t="s">
        <v>26</v>
      </c>
      <c r="F3790">
        <v>143.13999999999999</v>
      </c>
    </row>
    <row r="3791" spans="2:6">
      <c r="B3791" t="s">
        <v>16183</v>
      </c>
      <c r="C3791" t="s">
        <v>6709</v>
      </c>
      <c r="D3791" t="s">
        <v>16184</v>
      </c>
      <c r="E3791" t="s">
        <v>8594</v>
      </c>
      <c r="F3791">
        <v>11.82</v>
      </c>
    </row>
    <row r="3792" spans="2:6">
      <c r="B3792" t="s">
        <v>16185</v>
      </c>
      <c r="C3792" t="s">
        <v>16186</v>
      </c>
      <c r="D3792" t="s">
        <v>16187</v>
      </c>
      <c r="E3792" t="s">
        <v>9366</v>
      </c>
      <c r="F3792">
        <v>1.24</v>
      </c>
    </row>
    <row r="3793" spans="2:6">
      <c r="B3793" t="s">
        <v>16188</v>
      </c>
      <c r="C3793" t="s">
        <v>16189</v>
      </c>
      <c r="D3793" t="s">
        <v>16190</v>
      </c>
      <c r="E3793" t="s">
        <v>9366</v>
      </c>
      <c r="F3793">
        <v>0.91</v>
      </c>
    </row>
    <row r="3794" spans="2:6">
      <c r="B3794" t="s">
        <v>16191</v>
      </c>
      <c r="C3794" t="s">
        <v>16192</v>
      </c>
      <c r="D3794" t="s">
        <v>16193</v>
      </c>
      <c r="E3794" t="s">
        <v>9366</v>
      </c>
      <c r="F3794">
        <v>0.89</v>
      </c>
    </row>
    <row r="3795" spans="2:6">
      <c r="B3795" t="s">
        <v>16194</v>
      </c>
      <c r="C3795" t="s">
        <v>16195</v>
      </c>
      <c r="D3795" t="s">
        <v>16196</v>
      </c>
      <c r="E3795" t="s">
        <v>9366</v>
      </c>
      <c r="F3795">
        <v>0.86</v>
      </c>
    </row>
    <row r="3796" spans="2:6">
      <c r="B3796" t="s">
        <v>16197</v>
      </c>
      <c r="C3796" t="s">
        <v>16198</v>
      </c>
      <c r="D3796" t="s">
        <v>16199</v>
      </c>
      <c r="E3796" t="s">
        <v>9366</v>
      </c>
      <c r="F3796">
        <v>0.85</v>
      </c>
    </row>
    <row r="3797" spans="2:6">
      <c r="B3797" t="s">
        <v>16200</v>
      </c>
      <c r="C3797" t="s">
        <v>6709</v>
      </c>
      <c r="D3797" t="s">
        <v>16201</v>
      </c>
      <c r="E3797" t="s">
        <v>9366</v>
      </c>
      <c r="F3797">
        <v>0.79</v>
      </c>
    </row>
    <row r="3798" spans="2:6">
      <c r="B3798" t="s">
        <v>16202</v>
      </c>
      <c r="C3798" t="s">
        <v>16203</v>
      </c>
      <c r="D3798" t="s">
        <v>16204</v>
      </c>
      <c r="E3798" t="s">
        <v>9366</v>
      </c>
      <c r="F3798">
        <v>0.79</v>
      </c>
    </row>
    <row r="3799" spans="2:6">
      <c r="B3799" t="s">
        <v>16205</v>
      </c>
      <c r="C3799" t="s">
        <v>16206</v>
      </c>
      <c r="D3799" t="s">
        <v>16207</v>
      </c>
      <c r="E3799" t="s">
        <v>9366</v>
      </c>
      <c r="F3799">
        <v>0.75</v>
      </c>
    </row>
    <row r="3800" spans="2:6">
      <c r="B3800" t="s">
        <v>16208</v>
      </c>
      <c r="C3800" t="s">
        <v>16209</v>
      </c>
      <c r="D3800" t="s">
        <v>16210</v>
      </c>
      <c r="E3800" t="s">
        <v>9366</v>
      </c>
      <c r="F3800">
        <v>1.17</v>
      </c>
    </row>
    <row r="3801" spans="2:6">
      <c r="B3801" t="s">
        <v>16211</v>
      </c>
      <c r="C3801" t="s">
        <v>16212</v>
      </c>
      <c r="D3801" t="s">
        <v>16213</v>
      </c>
      <c r="E3801" t="s">
        <v>9366</v>
      </c>
      <c r="F3801">
        <v>0.85</v>
      </c>
    </row>
    <row r="3802" spans="2:6">
      <c r="B3802" t="s">
        <v>16214</v>
      </c>
      <c r="C3802" t="s">
        <v>16215</v>
      </c>
      <c r="D3802" t="s">
        <v>16216</v>
      </c>
      <c r="E3802" t="s">
        <v>9366</v>
      </c>
      <c r="F3802">
        <v>0.83</v>
      </c>
    </row>
    <row r="3803" spans="2:6">
      <c r="B3803" t="s">
        <v>16217</v>
      </c>
      <c r="C3803" t="s">
        <v>16218</v>
      </c>
      <c r="D3803" t="s">
        <v>16219</v>
      </c>
      <c r="E3803" t="s">
        <v>9366</v>
      </c>
      <c r="F3803">
        <v>0.8</v>
      </c>
    </row>
    <row r="3804" spans="2:6">
      <c r="B3804" t="s">
        <v>16220</v>
      </c>
      <c r="C3804" t="s">
        <v>16221</v>
      </c>
      <c r="D3804" t="s">
        <v>16222</v>
      </c>
      <c r="E3804" t="s">
        <v>9366</v>
      </c>
      <c r="F3804">
        <v>0.8</v>
      </c>
    </row>
    <row r="3805" spans="2:6">
      <c r="B3805" t="s">
        <v>16223</v>
      </c>
      <c r="C3805" t="s">
        <v>6709</v>
      </c>
      <c r="D3805" t="s">
        <v>16224</v>
      </c>
      <c r="E3805" t="s">
        <v>9366</v>
      </c>
      <c r="F3805">
        <v>0.74</v>
      </c>
    </row>
    <row r="3806" spans="2:6">
      <c r="B3806" t="s">
        <v>16225</v>
      </c>
      <c r="C3806" t="s">
        <v>16226</v>
      </c>
      <c r="D3806" t="s">
        <v>16227</v>
      </c>
      <c r="E3806" t="s">
        <v>9366</v>
      </c>
      <c r="F3806">
        <v>0.74</v>
      </c>
    </row>
    <row r="3807" spans="2:6">
      <c r="B3807" t="s">
        <v>16228</v>
      </c>
      <c r="C3807" t="s">
        <v>16229</v>
      </c>
      <c r="D3807" t="s">
        <v>16230</v>
      </c>
      <c r="E3807" t="s">
        <v>9366</v>
      </c>
      <c r="F3807">
        <v>0.7</v>
      </c>
    </row>
    <row r="3808" spans="2:6">
      <c r="B3808" t="s">
        <v>22882</v>
      </c>
      <c r="C3808" t="s">
        <v>16232</v>
      </c>
      <c r="D3808" t="s">
        <v>22883</v>
      </c>
      <c r="E3808" t="s">
        <v>9366</v>
      </c>
      <c r="F3808">
        <v>1.63</v>
      </c>
    </row>
    <row r="3809" spans="2:6">
      <c r="B3809" t="s">
        <v>22884</v>
      </c>
      <c r="C3809" t="s">
        <v>16235</v>
      </c>
      <c r="D3809" t="s">
        <v>22885</v>
      </c>
      <c r="E3809" t="s">
        <v>9366</v>
      </c>
      <c r="F3809">
        <v>1.2</v>
      </c>
    </row>
    <row r="3810" spans="2:6">
      <c r="B3810" t="s">
        <v>22886</v>
      </c>
      <c r="C3810" t="s">
        <v>16239</v>
      </c>
      <c r="D3810" t="s">
        <v>22887</v>
      </c>
      <c r="E3810" t="s">
        <v>9366</v>
      </c>
      <c r="F3810">
        <v>1.1599999999999999</v>
      </c>
    </row>
    <row r="3811" spans="2:6">
      <c r="B3811" t="s">
        <v>22888</v>
      </c>
      <c r="C3811" t="s">
        <v>16242</v>
      </c>
      <c r="D3811" t="s">
        <v>22889</v>
      </c>
      <c r="E3811" t="s">
        <v>9366</v>
      </c>
      <c r="F3811">
        <v>1.1299999999999999</v>
      </c>
    </row>
    <row r="3812" spans="2:6">
      <c r="B3812" t="s">
        <v>22890</v>
      </c>
      <c r="C3812" t="s">
        <v>16245</v>
      </c>
      <c r="D3812" t="s">
        <v>22891</v>
      </c>
      <c r="E3812" t="s">
        <v>9366</v>
      </c>
      <c r="F3812">
        <v>1.1200000000000001</v>
      </c>
    </row>
    <row r="3813" spans="2:6">
      <c r="B3813" t="s">
        <v>22892</v>
      </c>
      <c r="C3813" t="s">
        <v>6709</v>
      </c>
      <c r="D3813" t="s">
        <v>22893</v>
      </c>
      <c r="E3813" t="s">
        <v>9366</v>
      </c>
      <c r="F3813">
        <v>1.04</v>
      </c>
    </row>
    <row r="3814" spans="2:6">
      <c r="B3814" t="s">
        <v>22894</v>
      </c>
      <c r="C3814" t="s">
        <v>16250</v>
      </c>
      <c r="D3814" t="s">
        <v>22895</v>
      </c>
      <c r="E3814" t="s">
        <v>9366</v>
      </c>
      <c r="F3814">
        <v>1.03</v>
      </c>
    </row>
    <row r="3815" spans="2:6">
      <c r="B3815" t="s">
        <v>22896</v>
      </c>
      <c r="C3815" t="s">
        <v>16253</v>
      </c>
      <c r="D3815" t="s">
        <v>22897</v>
      </c>
      <c r="E3815" t="s">
        <v>9366</v>
      </c>
      <c r="F3815">
        <v>0.98</v>
      </c>
    </row>
    <row r="3816" spans="2:6">
      <c r="B3816" t="s">
        <v>22898</v>
      </c>
      <c r="C3816" t="s">
        <v>6709</v>
      </c>
      <c r="D3816" t="s">
        <v>22899</v>
      </c>
      <c r="E3816" t="s">
        <v>9366</v>
      </c>
      <c r="F3816">
        <v>1.87</v>
      </c>
    </row>
    <row r="3817" spans="2:6">
      <c r="B3817" t="s">
        <v>22900</v>
      </c>
      <c r="C3817" t="s">
        <v>6709</v>
      </c>
      <c r="D3817" t="s">
        <v>22901</v>
      </c>
      <c r="E3817" t="s">
        <v>9366</v>
      </c>
      <c r="F3817">
        <v>1.37</v>
      </c>
    </row>
    <row r="3818" spans="2:6">
      <c r="B3818" t="s">
        <v>22902</v>
      </c>
      <c r="C3818" t="s">
        <v>6709</v>
      </c>
      <c r="D3818" t="s">
        <v>22903</v>
      </c>
      <c r="E3818" t="s">
        <v>9366</v>
      </c>
      <c r="F3818">
        <v>1.33</v>
      </c>
    </row>
    <row r="3819" spans="2:6">
      <c r="B3819" t="s">
        <v>22904</v>
      </c>
      <c r="C3819" t="s">
        <v>6709</v>
      </c>
      <c r="D3819" t="s">
        <v>22905</v>
      </c>
      <c r="E3819" t="s">
        <v>9366</v>
      </c>
      <c r="F3819">
        <v>1.29</v>
      </c>
    </row>
    <row r="3820" spans="2:6">
      <c r="B3820" t="s">
        <v>22906</v>
      </c>
      <c r="C3820" t="s">
        <v>6709</v>
      </c>
      <c r="D3820" t="s">
        <v>22907</v>
      </c>
      <c r="E3820" t="s">
        <v>9366</v>
      </c>
      <c r="F3820">
        <v>1.28</v>
      </c>
    </row>
    <row r="3821" spans="2:6">
      <c r="B3821" t="s">
        <v>22908</v>
      </c>
      <c r="C3821" t="s">
        <v>6709</v>
      </c>
      <c r="D3821" t="s">
        <v>22909</v>
      </c>
      <c r="E3821" t="s">
        <v>9366</v>
      </c>
      <c r="F3821">
        <v>1.19</v>
      </c>
    </row>
    <row r="3822" spans="2:6">
      <c r="B3822" t="s">
        <v>22910</v>
      </c>
      <c r="C3822" t="s">
        <v>6709</v>
      </c>
      <c r="D3822" t="s">
        <v>22911</v>
      </c>
      <c r="E3822" t="s">
        <v>9366</v>
      </c>
      <c r="F3822">
        <v>1.18</v>
      </c>
    </row>
    <row r="3823" spans="2:6">
      <c r="B3823" t="s">
        <v>22912</v>
      </c>
      <c r="C3823" t="s">
        <v>6709</v>
      </c>
      <c r="D3823" t="s">
        <v>22913</v>
      </c>
      <c r="E3823" t="s">
        <v>9366</v>
      </c>
      <c r="F3823">
        <v>1.1200000000000001</v>
      </c>
    </row>
    <row r="3824" spans="2:6">
      <c r="B3824" t="s">
        <v>16231</v>
      </c>
      <c r="C3824" t="s">
        <v>6709</v>
      </c>
      <c r="D3824" t="s">
        <v>16233</v>
      </c>
      <c r="E3824" t="s">
        <v>9366</v>
      </c>
      <c r="F3824">
        <v>1.32</v>
      </c>
    </row>
    <row r="3825" spans="2:6">
      <c r="B3825" t="s">
        <v>16234</v>
      </c>
      <c r="C3825" t="s">
        <v>6709</v>
      </c>
      <c r="D3825" t="s">
        <v>16236</v>
      </c>
      <c r="E3825" t="s">
        <v>16237</v>
      </c>
      <c r="F3825">
        <v>0.97</v>
      </c>
    </row>
    <row r="3826" spans="2:6">
      <c r="B3826" t="s">
        <v>16238</v>
      </c>
      <c r="C3826" t="s">
        <v>6709</v>
      </c>
      <c r="D3826" t="s">
        <v>16240</v>
      </c>
      <c r="E3826" t="s">
        <v>9366</v>
      </c>
      <c r="F3826">
        <v>0.94</v>
      </c>
    </row>
    <row r="3827" spans="2:6">
      <c r="B3827" t="s">
        <v>16241</v>
      </c>
      <c r="C3827" t="s">
        <v>6709</v>
      </c>
      <c r="D3827" t="s">
        <v>16243</v>
      </c>
      <c r="E3827" t="s">
        <v>16237</v>
      </c>
      <c r="F3827">
        <v>0.91</v>
      </c>
    </row>
    <row r="3828" spans="2:6">
      <c r="B3828" t="s">
        <v>16244</v>
      </c>
      <c r="C3828" t="s">
        <v>6709</v>
      </c>
      <c r="D3828" t="s">
        <v>16246</v>
      </c>
      <c r="E3828" t="s">
        <v>9366</v>
      </c>
      <c r="F3828">
        <v>0.9</v>
      </c>
    </row>
    <row r="3829" spans="2:6">
      <c r="B3829" t="s">
        <v>16247</v>
      </c>
      <c r="C3829" t="s">
        <v>6709</v>
      </c>
      <c r="D3829" t="s">
        <v>16248</v>
      </c>
      <c r="E3829" t="s">
        <v>9366</v>
      </c>
      <c r="F3829">
        <v>0.84</v>
      </c>
    </row>
    <row r="3830" spans="2:6">
      <c r="B3830" t="s">
        <v>16249</v>
      </c>
      <c r="C3830" t="s">
        <v>6709</v>
      </c>
      <c r="D3830" t="s">
        <v>16251</v>
      </c>
      <c r="E3830" t="s">
        <v>9366</v>
      </c>
      <c r="F3830">
        <v>0.84</v>
      </c>
    </row>
    <row r="3831" spans="2:6">
      <c r="B3831" t="s">
        <v>16252</v>
      </c>
      <c r="C3831" t="s">
        <v>6709</v>
      </c>
      <c r="D3831" t="s">
        <v>16254</v>
      </c>
      <c r="E3831" t="s">
        <v>9366</v>
      </c>
      <c r="F3831">
        <v>0.79</v>
      </c>
    </row>
    <row r="3832" spans="2:6">
      <c r="B3832" t="s">
        <v>16255</v>
      </c>
      <c r="C3832" t="s">
        <v>6709</v>
      </c>
      <c r="D3832" t="s">
        <v>16256</v>
      </c>
      <c r="E3832" t="s">
        <v>9366</v>
      </c>
      <c r="F3832">
        <v>1.32</v>
      </c>
    </row>
    <row r="3833" spans="2:6">
      <c r="B3833" t="s">
        <v>16257</v>
      </c>
      <c r="C3833" t="s">
        <v>6709</v>
      </c>
      <c r="D3833" t="s">
        <v>16258</v>
      </c>
      <c r="E3833" t="s">
        <v>9366</v>
      </c>
      <c r="F3833">
        <v>0.97</v>
      </c>
    </row>
    <row r="3834" spans="2:6">
      <c r="B3834" t="s">
        <v>16259</v>
      </c>
      <c r="C3834" t="s">
        <v>6709</v>
      </c>
      <c r="D3834" t="s">
        <v>16260</v>
      </c>
      <c r="E3834" t="s">
        <v>9366</v>
      </c>
      <c r="F3834">
        <v>0.94</v>
      </c>
    </row>
    <row r="3835" spans="2:6">
      <c r="B3835" t="s">
        <v>16261</v>
      </c>
      <c r="C3835" t="s">
        <v>6709</v>
      </c>
      <c r="D3835" t="s">
        <v>16262</v>
      </c>
      <c r="E3835" t="s">
        <v>9366</v>
      </c>
      <c r="F3835">
        <v>0.91</v>
      </c>
    </row>
    <row r="3836" spans="2:6">
      <c r="B3836" t="s">
        <v>16263</v>
      </c>
      <c r="C3836" t="s">
        <v>6709</v>
      </c>
      <c r="D3836" t="s">
        <v>16264</v>
      </c>
      <c r="E3836" t="s">
        <v>9366</v>
      </c>
      <c r="F3836">
        <v>0.9</v>
      </c>
    </row>
    <row r="3837" spans="2:6">
      <c r="B3837" t="s">
        <v>16265</v>
      </c>
      <c r="C3837" t="s">
        <v>6709</v>
      </c>
      <c r="D3837" t="s">
        <v>16266</v>
      </c>
      <c r="E3837" t="s">
        <v>9366</v>
      </c>
      <c r="F3837">
        <v>0.84</v>
      </c>
    </row>
    <row r="3838" spans="2:6">
      <c r="B3838" t="s">
        <v>16267</v>
      </c>
      <c r="C3838" t="s">
        <v>6709</v>
      </c>
      <c r="D3838" t="s">
        <v>16268</v>
      </c>
      <c r="E3838" t="s">
        <v>9366</v>
      </c>
      <c r="F3838">
        <v>0.84</v>
      </c>
    </row>
    <row r="3839" spans="2:6">
      <c r="B3839" t="s">
        <v>16269</v>
      </c>
      <c r="C3839" t="s">
        <v>6709</v>
      </c>
      <c r="D3839" t="s">
        <v>16270</v>
      </c>
      <c r="E3839" t="s">
        <v>9366</v>
      </c>
      <c r="F3839">
        <v>0.79</v>
      </c>
    </row>
    <row r="3840" spans="2:6">
      <c r="B3840" t="s">
        <v>16271</v>
      </c>
      <c r="C3840" t="s">
        <v>16272</v>
      </c>
      <c r="D3840" t="s">
        <v>16273</v>
      </c>
      <c r="E3840" t="s">
        <v>8652</v>
      </c>
      <c r="F3840">
        <v>0.78</v>
      </c>
    </row>
    <row r="3841" spans="2:6">
      <c r="B3841" t="s">
        <v>16274</v>
      </c>
      <c r="C3841" t="s">
        <v>16275</v>
      </c>
      <c r="D3841" t="s">
        <v>16276</v>
      </c>
      <c r="E3841" t="s">
        <v>8652</v>
      </c>
      <c r="F3841">
        <v>0.56999999999999995</v>
      </c>
    </row>
    <row r="3842" spans="2:6">
      <c r="B3842" t="s">
        <v>16277</v>
      </c>
      <c r="C3842" t="s">
        <v>16278</v>
      </c>
      <c r="D3842" t="s">
        <v>16279</v>
      </c>
      <c r="E3842" t="s">
        <v>8652</v>
      </c>
      <c r="F3842">
        <v>0.55000000000000004</v>
      </c>
    </row>
    <row r="3843" spans="2:6">
      <c r="B3843" t="s">
        <v>16280</v>
      </c>
      <c r="C3843" t="s">
        <v>16281</v>
      </c>
      <c r="D3843" t="s">
        <v>16282</v>
      </c>
      <c r="E3843" t="s">
        <v>8652</v>
      </c>
      <c r="F3843">
        <v>0.53</v>
      </c>
    </row>
    <row r="3844" spans="2:6">
      <c r="B3844" t="s">
        <v>16283</v>
      </c>
      <c r="C3844" t="s">
        <v>16284</v>
      </c>
      <c r="D3844" t="s">
        <v>16285</v>
      </c>
      <c r="E3844" t="s">
        <v>8652</v>
      </c>
      <c r="F3844">
        <v>0.53</v>
      </c>
    </row>
    <row r="3845" spans="2:6">
      <c r="B3845" t="s">
        <v>16286</v>
      </c>
      <c r="C3845" t="s">
        <v>6709</v>
      </c>
      <c r="D3845" t="s">
        <v>16287</v>
      </c>
      <c r="E3845" t="s">
        <v>8652</v>
      </c>
      <c r="F3845">
        <v>0.49</v>
      </c>
    </row>
    <row r="3846" spans="2:6">
      <c r="B3846" t="s">
        <v>16288</v>
      </c>
      <c r="C3846" t="s">
        <v>16289</v>
      </c>
      <c r="D3846" t="s">
        <v>16290</v>
      </c>
      <c r="E3846" t="s">
        <v>8652</v>
      </c>
      <c r="F3846">
        <v>0.49</v>
      </c>
    </row>
    <row r="3847" spans="2:6">
      <c r="B3847" t="s">
        <v>16291</v>
      </c>
      <c r="C3847" t="s">
        <v>16292</v>
      </c>
      <c r="D3847" t="s">
        <v>16293</v>
      </c>
      <c r="E3847" t="s">
        <v>8652</v>
      </c>
      <c r="F3847">
        <v>0.46</v>
      </c>
    </row>
    <row r="3848" spans="2:6">
      <c r="B3848" t="s">
        <v>16294</v>
      </c>
    </row>
    <row r="3849" spans="2:6">
      <c r="B3849" t="s">
        <v>16295</v>
      </c>
      <c r="C3849" t="s">
        <v>6709</v>
      </c>
      <c r="D3849" t="s">
        <v>16296</v>
      </c>
      <c r="E3849" t="s">
        <v>26</v>
      </c>
      <c r="F3849">
        <v>479.38</v>
      </c>
    </row>
    <row r="3850" spans="2:6">
      <c r="B3850" t="s">
        <v>16297</v>
      </c>
      <c r="C3850" t="s">
        <v>6709</v>
      </c>
      <c r="D3850" t="s">
        <v>16298</v>
      </c>
      <c r="E3850" t="s">
        <v>26</v>
      </c>
      <c r="F3850">
        <v>105.99</v>
      </c>
    </row>
    <row r="3851" spans="2:6">
      <c r="B3851" t="s">
        <v>16299</v>
      </c>
      <c r="C3851" t="s">
        <v>6709</v>
      </c>
      <c r="D3851" t="s">
        <v>16300</v>
      </c>
      <c r="E3851" t="s">
        <v>26</v>
      </c>
      <c r="F3851">
        <v>151.85</v>
      </c>
    </row>
    <row r="3852" spans="2:6">
      <c r="B3852" t="s">
        <v>16301</v>
      </c>
      <c r="C3852" t="s">
        <v>6709</v>
      </c>
      <c r="D3852" t="s">
        <v>16302</v>
      </c>
      <c r="E3852" t="s">
        <v>26</v>
      </c>
      <c r="F3852">
        <v>128.35</v>
      </c>
    </row>
    <row r="3853" spans="2:6">
      <c r="B3853" t="s">
        <v>16303</v>
      </c>
      <c r="C3853" t="s">
        <v>6709</v>
      </c>
      <c r="D3853" t="s">
        <v>16304</v>
      </c>
      <c r="E3853" t="s">
        <v>6581</v>
      </c>
      <c r="F3853">
        <v>45.94</v>
      </c>
    </row>
    <row r="3854" spans="2:6">
      <c r="B3854" t="s">
        <v>16305</v>
      </c>
      <c r="C3854" t="s">
        <v>6709</v>
      </c>
      <c r="D3854" t="s">
        <v>16306</v>
      </c>
      <c r="E3854" t="s">
        <v>6403</v>
      </c>
      <c r="F3854">
        <v>46.04</v>
      </c>
    </row>
    <row r="3855" spans="2:6">
      <c r="B3855" t="s">
        <v>16307</v>
      </c>
      <c r="C3855" t="s">
        <v>6709</v>
      </c>
      <c r="D3855" t="s">
        <v>16308</v>
      </c>
      <c r="E3855" t="s">
        <v>26</v>
      </c>
      <c r="F3855">
        <v>27.21</v>
      </c>
    </row>
    <row r="3856" spans="2:6">
      <c r="B3856" t="s">
        <v>16309</v>
      </c>
      <c r="C3856" t="s">
        <v>6709</v>
      </c>
      <c r="D3856" t="s">
        <v>16310</v>
      </c>
      <c r="E3856" t="s">
        <v>26</v>
      </c>
      <c r="F3856">
        <v>354.74</v>
      </c>
    </row>
    <row r="3857" spans="2:6">
      <c r="B3857" t="s">
        <v>16311</v>
      </c>
      <c r="C3857" t="s">
        <v>6709</v>
      </c>
      <c r="D3857" t="s">
        <v>16312</v>
      </c>
      <c r="E3857" t="s">
        <v>26</v>
      </c>
      <c r="F3857">
        <v>260.08</v>
      </c>
    </row>
    <row r="3858" spans="2:6">
      <c r="B3858" t="s">
        <v>16313</v>
      </c>
      <c r="C3858" t="s">
        <v>6709</v>
      </c>
      <c r="D3858" t="s">
        <v>16314</v>
      </c>
      <c r="E3858" t="s">
        <v>26</v>
      </c>
      <c r="F3858">
        <v>287.98</v>
      </c>
    </row>
    <row r="3859" spans="2:6">
      <c r="B3859" t="s">
        <v>16315</v>
      </c>
      <c r="C3859" t="s">
        <v>6709</v>
      </c>
      <c r="D3859" t="s">
        <v>16316</v>
      </c>
      <c r="E3859" t="s">
        <v>26</v>
      </c>
      <c r="F3859">
        <v>292.63</v>
      </c>
    </row>
    <row r="3860" spans="2:6">
      <c r="B3860" t="s">
        <v>16317</v>
      </c>
      <c r="C3860" t="s">
        <v>6709</v>
      </c>
      <c r="D3860" t="s">
        <v>16318</v>
      </c>
      <c r="E3860" t="s">
        <v>26</v>
      </c>
      <c r="F3860">
        <v>277.64999999999998</v>
      </c>
    </row>
    <row r="3861" spans="2:6">
      <c r="B3861" t="s">
        <v>16319</v>
      </c>
      <c r="C3861" t="s">
        <v>6709</v>
      </c>
      <c r="D3861" t="s">
        <v>16320</v>
      </c>
      <c r="E3861" t="s">
        <v>26</v>
      </c>
      <c r="F3861">
        <v>315.5</v>
      </c>
    </row>
    <row r="3862" spans="2:6">
      <c r="B3862" t="s">
        <v>16321</v>
      </c>
      <c r="C3862" t="s">
        <v>6709</v>
      </c>
      <c r="D3862" t="s">
        <v>16322</v>
      </c>
      <c r="E3862" t="s">
        <v>26</v>
      </c>
      <c r="F3862">
        <v>329.45</v>
      </c>
    </row>
    <row r="3863" spans="2:6">
      <c r="B3863" t="s">
        <v>16323</v>
      </c>
      <c r="C3863" t="s">
        <v>6709</v>
      </c>
      <c r="D3863" t="s">
        <v>16324</v>
      </c>
      <c r="E3863" t="s">
        <v>26</v>
      </c>
      <c r="F3863">
        <v>337.2</v>
      </c>
    </row>
    <row r="3864" spans="2:6">
      <c r="B3864" t="s">
        <v>16325</v>
      </c>
      <c r="C3864" t="s">
        <v>6709</v>
      </c>
      <c r="D3864" t="s">
        <v>16326</v>
      </c>
      <c r="E3864" t="s">
        <v>26</v>
      </c>
      <c r="F3864">
        <v>341.23</v>
      </c>
    </row>
    <row r="3865" spans="2:6">
      <c r="B3865" t="s">
        <v>16327</v>
      </c>
      <c r="C3865" t="s">
        <v>6709</v>
      </c>
      <c r="D3865" t="s">
        <v>16328</v>
      </c>
      <c r="E3865" t="s">
        <v>26</v>
      </c>
      <c r="F3865">
        <v>343.4</v>
      </c>
    </row>
    <row r="3866" spans="2:6">
      <c r="B3866" t="s">
        <v>16329</v>
      </c>
      <c r="C3866" t="s">
        <v>6709</v>
      </c>
      <c r="D3866" t="s">
        <v>16330</v>
      </c>
      <c r="E3866" t="s">
        <v>26</v>
      </c>
      <c r="F3866">
        <v>348.05</v>
      </c>
    </row>
    <row r="3867" spans="2:6">
      <c r="B3867" t="s">
        <v>16331</v>
      </c>
      <c r="C3867" t="s">
        <v>6709</v>
      </c>
      <c r="D3867" t="s">
        <v>16332</v>
      </c>
      <c r="E3867" t="s">
        <v>26</v>
      </c>
      <c r="F3867">
        <v>349.75</v>
      </c>
    </row>
    <row r="3868" spans="2:6">
      <c r="B3868" t="s">
        <v>16333</v>
      </c>
      <c r="C3868" t="s">
        <v>6709</v>
      </c>
      <c r="D3868" t="s">
        <v>16334</v>
      </c>
      <c r="E3868" t="s">
        <v>26</v>
      </c>
      <c r="F3868">
        <v>353.63</v>
      </c>
    </row>
    <row r="3869" spans="2:6">
      <c r="B3869" t="s">
        <v>16335</v>
      </c>
      <c r="C3869" t="s">
        <v>6709</v>
      </c>
      <c r="D3869" t="s">
        <v>16336</v>
      </c>
      <c r="E3869" t="s">
        <v>26</v>
      </c>
      <c r="F3869">
        <v>362</v>
      </c>
    </row>
    <row r="3870" spans="2:6">
      <c r="B3870" t="s">
        <v>16337</v>
      </c>
      <c r="C3870" t="s">
        <v>16338</v>
      </c>
      <c r="D3870" t="s">
        <v>16339</v>
      </c>
      <c r="E3870" t="s">
        <v>6403</v>
      </c>
      <c r="F3870">
        <v>229.65</v>
      </c>
    </row>
    <row r="3871" spans="2:6">
      <c r="B3871" t="s">
        <v>16340</v>
      </c>
      <c r="C3871" t="s">
        <v>6709</v>
      </c>
      <c r="D3871" t="s">
        <v>16341</v>
      </c>
      <c r="E3871" t="s">
        <v>6581</v>
      </c>
      <c r="F3871">
        <v>500.54</v>
      </c>
    </row>
    <row r="3872" spans="2:6">
      <c r="B3872" t="s">
        <v>16342</v>
      </c>
      <c r="C3872" t="s">
        <v>6709</v>
      </c>
      <c r="D3872" t="s">
        <v>16343</v>
      </c>
      <c r="E3872" t="s">
        <v>6581</v>
      </c>
      <c r="F3872">
        <v>889.56</v>
      </c>
    </row>
    <row r="3873" spans="2:6">
      <c r="B3873" t="s">
        <v>16344</v>
      </c>
      <c r="C3873" t="s">
        <v>6709</v>
      </c>
      <c r="D3873" t="s">
        <v>16345</v>
      </c>
      <c r="E3873" t="s">
        <v>6581</v>
      </c>
      <c r="F3873">
        <v>681.11</v>
      </c>
    </row>
    <row r="3874" spans="2:6">
      <c r="B3874" t="s">
        <v>16346</v>
      </c>
      <c r="C3874" t="s">
        <v>6709</v>
      </c>
      <c r="D3874" t="s">
        <v>16347</v>
      </c>
      <c r="E3874" t="s">
        <v>6581</v>
      </c>
      <c r="F3874">
        <v>2548.4699999999998</v>
      </c>
    </row>
    <row r="3875" spans="2:6">
      <c r="B3875" t="s">
        <v>16348</v>
      </c>
      <c r="C3875" t="s">
        <v>6709</v>
      </c>
      <c r="D3875" t="s">
        <v>16349</v>
      </c>
      <c r="E3875" t="s">
        <v>6581</v>
      </c>
      <c r="F3875">
        <v>4705.1400000000003</v>
      </c>
    </row>
    <row r="3876" spans="2:6">
      <c r="B3876" t="s">
        <v>16350</v>
      </c>
      <c r="C3876" t="s">
        <v>6709</v>
      </c>
      <c r="D3876" t="s">
        <v>16351</v>
      </c>
      <c r="E3876" t="s">
        <v>6581</v>
      </c>
      <c r="F3876">
        <v>3468.71</v>
      </c>
    </row>
    <row r="3877" spans="2:6">
      <c r="B3877" t="s">
        <v>16352</v>
      </c>
      <c r="C3877" t="s">
        <v>6709</v>
      </c>
      <c r="D3877" t="s">
        <v>16353</v>
      </c>
      <c r="E3877" t="s">
        <v>6581</v>
      </c>
      <c r="F3877">
        <v>6404.15</v>
      </c>
    </row>
    <row r="3878" spans="2:6">
      <c r="B3878" t="s">
        <v>16354</v>
      </c>
      <c r="C3878" t="s">
        <v>6709</v>
      </c>
      <c r="D3878" t="s">
        <v>16355</v>
      </c>
      <c r="E3878" t="s">
        <v>6581</v>
      </c>
      <c r="F3878">
        <v>4530.46</v>
      </c>
    </row>
    <row r="3879" spans="2:6">
      <c r="B3879" t="s">
        <v>16356</v>
      </c>
      <c r="C3879" t="s">
        <v>6709</v>
      </c>
      <c r="D3879" t="s">
        <v>16357</v>
      </c>
      <c r="E3879" t="s">
        <v>6403</v>
      </c>
      <c r="F3879">
        <v>31.42</v>
      </c>
    </row>
    <row r="3880" spans="2:6">
      <c r="B3880" t="s">
        <v>16358</v>
      </c>
      <c r="C3880" t="s">
        <v>6709</v>
      </c>
      <c r="D3880" t="s">
        <v>16359</v>
      </c>
      <c r="E3880" t="s">
        <v>26</v>
      </c>
      <c r="F3880">
        <v>6.46</v>
      </c>
    </row>
    <row r="3881" spans="2:6">
      <c r="B3881" t="s">
        <v>16360</v>
      </c>
      <c r="C3881" t="s">
        <v>6709</v>
      </c>
      <c r="D3881" t="s">
        <v>16361</v>
      </c>
      <c r="E3881" t="s">
        <v>6403</v>
      </c>
      <c r="F3881">
        <v>6.24</v>
      </c>
    </row>
    <row r="3882" spans="2:6">
      <c r="B3882" t="s">
        <v>16362</v>
      </c>
      <c r="C3882" t="s">
        <v>6709</v>
      </c>
      <c r="D3882" t="s">
        <v>16363</v>
      </c>
      <c r="E3882" t="s">
        <v>6403</v>
      </c>
      <c r="F3882">
        <v>39.51</v>
      </c>
    </row>
    <row r="3883" spans="2:6">
      <c r="B3883" t="s">
        <v>16364</v>
      </c>
      <c r="C3883" t="s">
        <v>6709</v>
      </c>
      <c r="D3883" t="s">
        <v>16365</v>
      </c>
      <c r="E3883" t="s">
        <v>6403</v>
      </c>
      <c r="F3883">
        <v>12.29</v>
      </c>
    </row>
    <row r="3884" spans="2:6">
      <c r="B3884" t="s">
        <v>16366</v>
      </c>
      <c r="C3884" t="s">
        <v>16367</v>
      </c>
      <c r="D3884" t="s">
        <v>16368</v>
      </c>
      <c r="E3884" t="s">
        <v>6403</v>
      </c>
      <c r="F3884">
        <v>63.3</v>
      </c>
    </row>
    <row r="3885" spans="2:6">
      <c r="B3885" t="s">
        <v>16369</v>
      </c>
      <c r="C3885" t="s">
        <v>6709</v>
      </c>
      <c r="D3885" t="s">
        <v>16370</v>
      </c>
      <c r="E3885" t="s">
        <v>6714</v>
      </c>
      <c r="F3885">
        <v>11.39</v>
      </c>
    </row>
    <row r="3886" spans="2:6">
      <c r="B3886" t="s">
        <v>16371</v>
      </c>
      <c r="C3886" t="s">
        <v>6709</v>
      </c>
      <c r="D3886" t="s">
        <v>16372</v>
      </c>
      <c r="E3886" t="s">
        <v>6714</v>
      </c>
      <c r="F3886">
        <v>14.57</v>
      </c>
    </row>
    <row r="3887" spans="2:6">
      <c r="B3887" t="s">
        <v>16373</v>
      </c>
      <c r="C3887" t="s">
        <v>6709</v>
      </c>
      <c r="D3887" t="s">
        <v>16374</v>
      </c>
      <c r="E3887" t="s">
        <v>6714</v>
      </c>
      <c r="F3887">
        <v>12.82</v>
      </c>
    </row>
    <row r="3888" spans="2:6">
      <c r="B3888" t="s">
        <v>16375</v>
      </c>
      <c r="C3888" t="s">
        <v>6709</v>
      </c>
      <c r="D3888" t="s">
        <v>16376</v>
      </c>
      <c r="E3888" t="s">
        <v>6714</v>
      </c>
      <c r="F3888">
        <v>15.18</v>
      </c>
    </row>
    <row r="3889" spans="2:6">
      <c r="B3889" t="s">
        <v>16377</v>
      </c>
      <c r="C3889" t="s">
        <v>6709</v>
      </c>
      <c r="D3889" t="s">
        <v>16378</v>
      </c>
      <c r="E3889" t="s">
        <v>6714</v>
      </c>
      <c r="F3889">
        <v>19.47</v>
      </c>
    </row>
    <row r="3890" spans="2:6">
      <c r="B3890" t="s">
        <v>16379</v>
      </c>
      <c r="C3890" t="s">
        <v>6709</v>
      </c>
      <c r="D3890" t="s">
        <v>16380</v>
      </c>
      <c r="E3890" t="s">
        <v>6714</v>
      </c>
      <c r="F3890">
        <v>28.22</v>
      </c>
    </row>
    <row r="3891" spans="2:6">
      <c r="B3891" t="s">
        <v>16381</v>
      </c>
      <c r="C3891" t="s">
        <v>6709</v>
      </c>
      <c r="D3891" t="s">
        <v>16382</v>
      </c>
      <c r="E3891" t="s">
        <v>6714</v>
      </c>
      <c r="F3891">
        <v>16.66</v>
      </c>
    </row>
    <row r="3892" spans="2:6">
      <c r="B3892" t="s">
        <v>16383</v>
      </c>
      <c r="C3892" t="s">
        <v>6709</v>
      </c>
      <c r="D3892" t="s">
        <v>16384</v>
      </c>
      <c r="E3892" t="s">
        <v>6714</v>
      </c>
      <c r="F3892">
        <v>19.96</v>
      </c>
    </row>
    <row r="3893" spans="2:6">
      <c r="B3893" t="s">
        <v>16385</v>
      </c>
      <c r="C3893" t="s">
        <v>6709</v>
      </c>
      <c r="D3893" t="s">
        <v>16386</v>
      </c>
      <c r="E3893" t="s">
        <v>6714</v>
      </c>
      <c r="F3893">
        <v>29.73</v>
      </c>
    </row>
    <row r="3894" spans="2:6">
      <c r="B3894" t="s">
        <v>16387</v>
      </c>
      <c r="C3894" t="s">
        <v>6709</v>
      </c>
      <c r="D3894" t="s">
        <v>16388</v>
      </c>
      <c r="E3894" t="s">
        <v>6714</v>
      </c>
      <c r="F3894">
        <v>40.75</v>
      </c>
    </row>
    <row r="3895" spans="2:6">
      <c r="B3895" t="s">
        <v>16389</v>
      </c>
      <c r="C3895" t="s">
        <v>6709</v>
      </c>
      <c r="D3895" t="s">
        <v>16390</v>
      </c>
      <c r="E3895" t="s">
        <v>6714</v>
      </c>
      <c r="F3895">
        <v>18.079999999999998</v>
      </c>
    </row>
    <row r="3896" spans="2:6">
      <c r="B3896" t="s">
        <v>16391</v>
      </c>
      <c r="C3896" t="s">
        <v>6709</v>
      </c>
      <c r="D3896" t="s">
        <v>16392</v>
      </c>
      <c r="E3896" t="s">
        <v>6714</v>
      </c>
      <c r="F3896">
        <v>21.76</v>
      </c>
    </row>
    <row r="3897" spans="2:6">
      <c r="B3897" t="s">
        <v>16393</v>
      </c>
      <c r="C3897" t="s">
        <v>6709</v>
      </c>
      <c r="D3897" t="s">
        <v>16394</v>
      </c>
      <c r="E3897" t="s">
        <v>6714</v>
      </c>
      <c r="F3897">
        <v>31.94</v>
      </c>
    </row>
    <row r="3898" spans="2:6">
      <c r="B3898" t="s">
        <v>16395</v>
      </c>
      <c r="C3898" t="s">
        <v>6709</v>
      </c>
      <c r="D3898" t="s">
        <v>16396</v>
      </c>
      <c r="E3898" t="s">
        <v>6714</v>
      </c>
      <c r="F3898">
        <v>41.86</v>
      </c>
    </row>
    <row r="3899" spans="2:6">
      <c r="B3899" t="s">
        <v>16397</v>
      </c>
      <c r="C3899" t="s">
        <v>6709</v>
      </c>
      <c r="D3899" t="s">
        <v>16398</v>
      </c>
      <c r="E3899" t="s">
        <v>6714</v>
      </c>
      <c r="F3899">
        <v>20.95</v>
      </c>
    </row>
    <row r="3900" spans="2:6">
      <c r="B3900" t="s">
        <v>16399</v>
      </c>
      <c r="C3900" t="s">
        <v>6709</v>
      </c>
      <c r="D3900" t="s">
        <v>16400</v>
      </c>
      <c r="E3900" t="s">
        <v>6714</v>
      </c>
      <c r="F3900">
        <v>24.19</v>
      </c>
    </row>
    <row r="3901" spans="2:6">
      <c r="B3901" t="s">
        <v>16401</v>
      </c>
      <c r="C3901" t="s">
        <v>6709</v>
      </c>
      <c r="D3901" t="s">
        <v>16402</v>
      </c>
      <c r="E3901" t="s">
        <v>6714</v>
      </c>
      <c r="F3901">
        <v>32.54</v>
      </c>
    </row>
    <row r="3902" spans="2:6">
      <c r="B3902" t="s">
        <v>16403</v>
      </c>
      <c r="C3902" t="s">
        <v>6709</v>
      </c>
      <c r="D3902" t="s">
        <v>16404</v>
      </c>
      <c r="E3902" t="s">
        <v>6714</v>
      </c>
      <c r="F3902">
        <v>58.22</v>
      </c>
    </row>
    <row r="3903" spans="2:6">
      <c r="B3903" t="s">
        <v>16405</v>
      </c>
      <c r="C3903" t="s">
        <v>6709</v>
      </c>
      <c r="D3903" t="s">
        <v>16406</v>
      </c>
      <c r="E3903" t="s">
        <v>6714</v>
      </c>
      <c r="F3903">
        <v>99.13</v>
      </c>
    </row>
    <row r="3904" spans="2:6">
      <c r="B3904" t="s">
        <v>16407</v>
      </c>
      <c r="C3904" t="s">
        <v>6709</v>
      </c>
      <c r="D3904" t="s">
        <v>16408</v>
      </c>
      <c r="E3904" t="s">
        <v>6714</v>
      </c>
      <c r="F3904">
        <v>38.21</v>
      </c>
    </row>
    <row r="3905" spans="2:6">
      <c r="B3905" t="s">
        <v>16409</v>
      </c>
      <c r="C3905" t="s">
        <v>6709</v>
      </c>
      <c r="D3905" t="s">
        <v>16410</v>
      </c>
      <c r="E3905" t="s">
        <v>6714</v>
      </c>
      <c r="F3905">
        <v>51.29</v>
      </c>
    </row>
    <row r="3906" spans="2:6">
      <c r="B3906" t="s">
        <v>16411</v>
      </c>
      <c r="C3906" t="s">
        <v>6709</v>
      </c>
      <c r="D3906" t="s">
        <v>16412</v>
      </c>
      <c r="E3906" t="s">
        <v>6714</v>
      </c>
      <c r="F3906">
        <v>61.05</v>
      </c>
    </row>
    <row r="3907" spans="2:6">
      <c r="B3907" t="s">
        <v>16413</v>
      </c>
      <c r="C3907" t="s">
        <v>6709</v>
      </c>
      <c r="D3907" t="s">
        <v>16414</v>
      </c>
      <c r="E3907" t="s">
        <v>6714</v>
      </c>
      <c r="F3907">
        <v>36.869999999999997</v>
      </c>
    </row>
    <row r="3908" spans="2:6">
      <c r="B3908" t="s">
        <v>16415</v>
      </c>
      <c r="C3908" t="s">
        <v>6709</v>
      </c>
      <c r="D3908" t="s">
        <v>16416</v>
      </c>
      <c r="E3908" t="s">
        <v>6714</v>
      </c>
      <c r="F3908">
        <v>40.06</v>
      </c>
    </row>
    <row r="3909" spans="2:6">
      <c r="B3909" t="s">
        <v>16417</v>
      </c>
      <c r="C3909" t="s">
        <v>6709</v>
      </c>
      <c r="D3909" t="s">
        <v>16418</v>
      </c>
      <c r="E3909" t="s">
        <v>6714</v>
      </c>
      <c r="F3909">
        <v>54.14</v>
      </c>
    </row>
    <row r="3910" spans="2:6">
      <c r="B3910" t="s">
        <v>16419</v>
      </c>
      <c r="C3910" t="s">
        <v>6709</v>
      </c>
      <c r="D3910" t="s">
        <v>16420</v>
      </c>
      <c r="E3910" t="s">
        <v>6714</v>
      </c>
      <c r="F3910">
        <v>73.83</v>
      </c>
    </row>
    <row r="3911" spans="2:6">
      <c r="B3911" t="s">
        <v>16421</v>
      </c>
      <c r="C3911" t="s">
        <v>6709</v>
      </c>
      <c r="D3911" t="s">
        <v>16422</v>
      </c>
      <c r="E3911" t="s">
        <v>26</v>
      </c>
      <c r="F3911">
        <v>298.60000000000002</v>
      </c>
    </row>
    <row r="3912" spans="2:6">
      <c r="B3912" t="s">
        <v>16423</v>
      </c>
      <c r="C3912" t="s">
        <v>6709</v>
      </c>
      <c r="D3912" t="s">
        <v>16424</v>
      </c>
      <c r="E3912" t="s">
        <v>26</v>
      </c>
      <c r="F3912">
        <v>306.35000000000002</v>
      </c>
    </row>
    <row r="3913" spans="2:6">
      <c r="B3913" t="s">
        <v>16425</v>
      </c>
      <c r="C3913" t="s">
        <v>6709</v>
      </c>
      <c r="D3913" t="s">
        <v>16426</v>
      </c>
      <c r="E3913" t="s">
        <v>26</v>
      </c>
      <c r="F3913">
        <v>310.38</v>
      </c>
    </row>
    <row r="3914" spans="2:6">
      <c r="B3914" t="s">
        <v>16427</v>
      </c>
      <c r="C3914" t="s">
        <v>6709</v>
      </c>
      <c r="D3914" t="s">
        <v>16428</v>
      </c>
      <c r="E3914" t="s">
        <v>26</v>
      </c>
      <c r="F3914">
        <v>312.55</v>
      </c>
    </row>
    <row r="3915" spans="2:6">
      <c r="B3915" t="s">
        <v>16429</v>
      </c>
      <c r="C3915" t="s">
        <v>6709</v>
      </c>
      <c r="D3915" t="s">
        <v>16430</v>
      </c>
      <c r="E3915" t="s">
        <v>26</v>
      </c>
      <c r="F3915">
        <v>317.2</v>
      </c>
    </row>
    <row r="3916" spans="2:6">
      <c r="B3916" t="s">
        <v>16431</v>
      </c>
      <c r="C3916" t="s">
        <v>6709</v>
      </c>
      <c r="D3916" t="s">
        <v>16432</v>
      </c>
      <c r="E3916" t="s">
        <v>26</v>
      </c>
      <c r="F3916">
        <v>318.89999999999998</v>
      </c>
    </row>
    <row r="3917" spans="2:6">
      <c r="B3917" t="s">
        <v>16433</v>
      </c>
      <c r="C3917" t="s">
        <v>6709</v>
      </c>
      <c r="D3917" t="s">
        <v>16434</v>
      </c>
      <c r="E3917" t="s">
        <v>26</v>
      </c>
      <c r="F3917">
        <v>322.77999999999997</v>
      </c>
    </row>
    <row r="3918" spans="2:6">
      <c r="B3918" t="s">
        <v>16435</v>
      </c>
      <c r="C3918" t="s">
        <v>6709</v>
      </c>
      <c r="D3918" t="s">
        <v>16436</v>
      </c>
      <c r="E3918" t="s">
        <v>26</v>
      </c>
      <c r="F3918">
        <v>331.15</v>
      </c>
    </row>
    <row r="3919" spans="2:6">
      <c r="B3919" t="s">
        <v>16437</v>
      </c>
      <c r="C3919" t="s">
        <v>6709</v>
      </c>
      <c r="D3919" t="s">
        <v>16438</v>
      </c>
      <c r="E3919" t="s">
        <v>26</v>
      </c>
      <c r="F3919">
        <v>233.72</v>
      </c>
    </row>
    <row r="3920" spans="2:6">
      <c r="B3920" t="s">
        <v>16439</v>
      </c>
      <c r="C3920" t="s">
        <v>6709</v>
      </c>
      <c r="D3920" t="s">
        <v>16440</v>
      </c>
      <c r="E3920" t="s">
        <v>26</v>
      </c>
      <c r="F3920">
        <v>238.45</v>
      </c>
    </row>
    <row r="3921" spans="2:6">
      <c r="B3921" t="s">
        <v>16441</v>
      </c>
      <c r="C3921" t="s">
        <v>16442</v>
      </c>
      <c r="D3921" t="s">
        <v>16443</v>
      </c>
      <c r="E3921" t="s">
        <v>26</v>
      </c>
      <c r="F3921">
        <v>49</v>
      </c>
    </row>
    <row r="3922" spans="2:6">
      <c r="B3922" t="s">
        <v>16444</v>
      </c>
      <c r="C3922" t="s">
        <v>6709</v>
      </c>
      <c r="D3922" t="s">
        <v>16445</v>
      </c>
      <c r="E3922" t="s">
        <v>6863</v>
      </c>
      <c r="F3922">
        <v>6.32</v>
      </c>
    </row>
    <row r="3923" spans="2:6">
      <c r="B3923" t="s">
        <v>16446</v>
      </c>
      <c r="C3923" t="s">
        <v>6709</v>
      </c>
      <c r="D3923" t="s">
        <v>16447</v>
      </c>
      <c r="E3923" t="s">
        <v>6863</v>
      </c>
      <c r="F3923">
        <v>6.29</v>
      </c>
    </row>
    <row r="3924" spans="2:6">
      <c r="B3924" t="s">
        <v>16448</v>
      </c>
      <c r="C3924" t="s">
        <v>6709</v>
      </c>
      <c r="D3924" t="s">
        <v>16449</v>
      </c>
      <c r="E3924" t="s">
        <v>6863</v>
      </c>
      <c r="F3924">
        <v>47.12</v>
      </c>
    </row>
    <row r="3925" spans="2:6">
      <c r="B3925" t="s">
        <v>16450</v>
      </c>
      <c r="C3925" t="s">
        <v>6709</v>
      </c>
      <c r="D3925" t="s">
        <v>16451</v>
      </c>
      <c r="E3925" t="s">
        <v>6863</v>
      </c>
      <c r="F3925">
        <v>91.65</v>
      </c>
    </row>
    <row r="3926" spans="2:6">
      <c r="B3926" t="s">
        <v>16452</v>
      </c>
      <c r="C3926" t="s">
        <v>6709</v>
      </c>
      <c r="D3926" t="s">
        <v>16453</v>
      </c>
      <c r="E3926" t="s">
        <v>6581</v>
      </c>
      <c r="F3926">
        <v>40.840000000000003</v>
      </c>
    </row>
    <row r="3927" spans="2:6">
      <c r="B3927" t="s">
        <v>16454</v>
      </c>
      <c r="C3927" t="s">
        <v>6709</v>
      </c>
      <c r="D3927" t="s">
        <v>16455</v>
      </c>
      <c r="E3927" t="s">
        <v>26</v>
      </c>
      <c r="F3927">
        <v>322.77999999999997</v>
      </c>
    </row>
    <row r="3928" spans="2:6">
      <c r="B3928" t="s">
        <v>16456</v>
      </c>
      <c r="C3928" t="s">
        <v>6709</v>
      </c>
      <c r="D3928" t="s">
        <v>16457</v>
      </c>
      <c r="E3928" t="s">
        <v>7888</v>
      </c>
      <c r="F3928">
        <v>54.34</v>
      </c>
    </row>
    <row r="3929" spans="2:6">
      <c r="B3929" t="s">
        <v>16458</v>
      </c>
      <c r="C3929" t="s">
        <v>16459</v>
      </c>
      <c r="D3929" t="s">
        <v>16460</v>
      </c>
      <c r="E3929" t="s">
        <v>7888</v>
      </c>
      <c r="F3929">
        <v>75.75</v>
      </c>
    </row>
    <row r="3930" spans="2:6">
      <c r="B3930" t="s">
        <v>16461</v>
      </c>
      <c r="C3930" t="s">
        <v>16462</v>
      </c>
      <c r="D3930" t="s">
        <v>16463</v>
      </c>
      <c r="E3930" t="s">
        <v>6403</v>
      </c>
      <c r="F3930">
        <v>79.3</v>
      </c>
    </row>
    <row r="3931" spans="2:6">
      <c r="B3931" t="s">
        <v>16464</v>
      </c>
      <c r="C3931" t="s">
        <v>6709</v>
      </c>
      <c r="D3931" t="s">
        <v>16465</v>
      </c>
      <c r="E3931" t="s">
        <v>6403</v>
      </c>
      <c r="F3931">
        <v>46.04</v>
      </c>
    </row>
    <row r="3932" spans="2:6">
      <c r="B3932" t="s">
        <v>16466</v>
      </c>
      <c r="C3932" t="s">
        <v>6709</v>
      </c>
      <c r="D3932" t="s">
        <v>16467</v>
      </c>
      <c r="E3932" t="s">
        <v>6403</v>
      </c>
      <c r="F3932">
        <v>56.36</v>
      </c>
    </row>
    <row r="3933" spans="2:6">
      <c r="B3933" t="s">
        <v>16468</v>
      </c>
      <c r="C3933" t="s">
        <v>16469</v>
      </c>
      <c r="D3933" t="s">
        <v>16470</v>
      </c>
      <c r="E3933" t="s">
        <v>6581</v>
      </c>
      <c r="F3933">
        <v>8.44</v>
      </c>
    </row>
    <row r="3934" spans="2:6">
      <c r="B3934" t="s">
        <v>16471</v>
      </c>
      <c r="C3934" t="s">
        <v>6709</v>
      </c>
      <c r="D3934" t="s">
        <v>16472</v>
      </c>
      <c r="E3934" t="s">
        <v>6581</v>
      </c>
      <c r="F3934">
        <v>232.64</v>
      </c>
    </row>
    <row r="3935" spans="2:6">
      <c r="B3935" t="s">
        <v>16473</v>
      </c>
      <c r="C3935" t="s">
        <v>6709</v>
      </c>
      <c r="D3935" t="s">
        <v>16474</v>
      </c>
      <c r="E3935" t="s">
        <v>6581</v>
      </c>
      <c r="F3935">
        <v>75.400000000000006</v>
      </c>
    </row>
    <row r="3936" spans="2:6">
      <c r="B3936" t="s">
        <v>16475</v>
      </c>
      <c r="C3936" t="s">
        <v>6709</v>
      </c>
      <c r="D3936" t="s">
        <v>16476</v>
      </c>
      <c r="E3936" t="s">
        <v>6581</v>
      </c>
      <c r="F3936">
        <v>93.49</v>
      </c>
    </row>
    <row r="3937" spans="2:6">
      <c r="B3937" t="s">
        <v>16477</v>
      </c>
      <c r="C3937" t="s">
        <v>6709</v>
      </c>
      <c r="D3937" t="s">
        <v>16478</v>
      </c>
      <c r="E3937" t="s">
        <v>6581</v>
      </c>
      <c r="F3937">
        <v>120.32</v>
      </c>
    </row>
    <row r="3938" spans="2:6">
      <c r="B3938" t="s">
        <v>16479</v>
      </c>
      <c r="C3938" t="s">
        <v>6709</v>
      </c>
      <c r="D3938" t="s">
        <v>16480</v>
      </c>
      <c r="E3938" t="s">
        <v>6581</v>
      </c>
      <c r="F3938">
        <v>135.08000000000001</v>
      </c>
    </row>
    <row r="3939" spans="2:6">
      <c r="B3939" t="s">
        <v>16481</v>
      </c>
      <c r="C3939" t="s">
        <v>6709</v>
      </c>
      <c r="D3939" t="s">
        <v>16482</v>
      </c>
      <c r="E3939" t="s">
        <v>6403</v>
      </c>
      <c r="F3939">
        <v>24.3</v>
      </c>
    </row>
    <row r="3940" spans="2:6">
      <c r="B3940" t="s">
        <v>16483</v>
      </c>
      <c r="C3940" t="s">
        <v>6709</v>
      </c>
      <c r="D3940" t="s">
        <v>16484</v>
      </c>
      <c r="E3940" t="s">
        <v>6403</v>
      </c>
      <c r="F3940">
        <v>35.76</v>
      </c>
    </row>
    <row r="3941" spans="2:6">
      <c r="B3941" t="s">
        <v>16485</v>
      </c>
      <c r="C3941" t="s">
        <v>6709</v>
      </c>
      <c r="D3941" t="s">
        <v>16486</v>
      </c>
      <c r="E3941" t="s">
        <v>6403</v>
      </c>
      <c r="F3941">
        <v>28.79</v>
      </c>
    </row>
    <row r="3942" spans="2:6">
      <c r="B3942" t="s">
        <v>16487</v>
      </c>
      <c r="C3942" t="s">
        <v>6709</v>
      </c>
      <c r="D3942" t="s">
        <v>16488</v>
      </c>
      <c r="E3942" t="s">
        <v>6714</v>
      </c>
      <c r="F3942">
        <v>12.86</v>
      </c>
    </row>
    <row r="3943" spans="2:6">
      <c r="B3943" t="s">
        <v>16489</v>
      </c>
      <c r="C3943" t="s">
        <v>6709</v>
      </c>
      <c r="D3943" t="s">
        <v>16490</v>
      </c>
      <c r="E3943" t="s">
        <v>6714</v>
      </c>
      <c r="F3943">
        <v>13.07</v>
      </c>
    </row>
    <row r="3944" spans="2:6">
      <c r="B3944" t="s">
        <v>16491</v>
      </c>
      <c r="C3944" t="s">
        <v>6709</v>
      </c>
      <c r="D3944" t="s">
        <v>16492</v>
      </c>
      <c r="E3944" t="s">
        <v>6714</v>
      </c>
      <c r="F3944">
        <v>13.28</v>
      </c>
    </row>
    <row r="3945" spans="2:6">
      <c r="B3945" t="s">
        <v>16493</v>
      </c>
      <c r="C3945" t="s">
        <v>6709</v>
      </c>
      <c r="D3945" t="s">
        <v>16494</v>
      </c>
      <c r="E3945" t="s">
        <v>6714</v>
      </c>
      <c r="F3945">
        <v>12.49</v>
      </c>
    </row>
    <row r="3946" spans="2:6">
      <c r="B3946" t="s">
        <v>16495</v>
      </c>
      <c r="C3946" t="s">
        <v>6709</v>
      </c>
      <c r="D3946" t="s">
        <v>16496</v>
      </c>
      <c r="E3946" t="s">
        <v>6714</v>
      </c>
      <c r="F3946">
        <v>13.41</v>
      </c>
    </row>
    <row r="3947" spans="2:6">
      <c r="B3947" t="s">
        <v>16497</v>
      </c>
      <c r="C3947" t="s">
        <v>6709</v>
      </c>
      <c r="D3947" t="s">
        <v>16498</v>
      </c>
      <c r="E3947" t="s">
        <v>6714</v>
      </c>
      <c r="F3947">
        <v>13.71</v>
      </c>
    </row>
    <row r="3948" spans="2:6">
      <c r="B3948" t="s">
        <v>16499</v>
      </c>
      <c r="C3948" t="s">
        <v>6709</v>
      </c>
      <c r="D3948" t="s">
        <v>16500</v>
      </c>
      <c r="E3948" t="s">
        <v>6714</v>
      </c>
      <c r="F3948">
        <v>14.02</v>
      </c>
    </row>
    <row r="3949" spans="2:6">
      <c r="B3949" t="s">
        <v>16501</v>
      </c>
      <c r="C3949" t="s">
        <v>6709</v>
      </c>
      <c r="D3949" t="s">
        <v>16502</v>
      </c>
      <c r="E3949" t="s">
        <v>6714</v>
      </c>
      <c r="F3949">
        <v>13.64</v>
      </c>
    </row>
    <row r="3950" spans="2:6">
      <c r="B3950" t="s">
        <v>16503</v>
      </c>
      <c r="C3950" t="s">
        <v>6709</v>
      </c>
      <c r="D3950" t="s">
        <v>16504</v>
      </c>
      <c r="E3950" t="s">
        <v>6714</v>
      </c>
      <c r="F3950">
        <v>13.94</v>
      </c>
    </row>
    <row r="3951" spans="2:6">
      <c r="B3951" t="s">
        <v>16505</v>
      </c>
      <c r="C3951" t="s">
        <v>6709</v>
      </c>
      <c r="D3951" t="s">
        <v>16506</v>
      </c>
      <c r="E3951" t="s">
        <v>6714</v>
      </c>
      <c r="F3951">
        <v>14.23</v>
      </c>
    </row>
    <row r="3952" spans="2:6">
      <c r="B3952" t="s">
        <v>16507</v>
      </c>
      <c r="C3952" t="s">
        <v>6709</v>
      </c>
      <c r="D3952" t="s">
        <v>16508</v>
      </c>
      <c r="E3952" t="s">
        <v>6714</v>
      </c>
      <c r="F3952">
        <v>15.51</v>
      </c>
    </row>
    <row r="3953" spans="2:6">
      <c r="B3953" t="s">
        <v>16509</v>
      </c>
      <c r="C3953" t="s">
        <v>6709</v>
      </c>
      <c r="D3953" t="s">
        <v>16510</v>
      </c>
      <c r="E3953" t="s">
        <v>6403</v>
      </c>
      <c r="F3953">
        <v>2.88</v>
      </c>
    </row>
    <row r="3954" spans="2:6">
      <c r="B3954" t="s">
        <v>16511</v>
      </c>
    </row>
    <row r="3955" spans="2:6">
      <c r="B3955" t="s">
        <v>16512</v>
      </c>
      <c r="C3955" t="s">
        <v>6709</v>
      </c>
      <c r="D3955" t="s">
        <v>16513</v>
      </c>
      <c r="E3955" t="s">
        <v>6714</v>
      </c>
      <c r="F3955">
        <v>2395.7800000000002</v>
      </c>
    </row>
    <row r="3956" spans="2:6">
      <c r="B3956" t="s">
        <v>16514</v>
      </c>
      <c r="C3956" t="s">
        <v>6709</v>
      </c>
      <c r="D3956" t="s">
        <v>16515</v>
      </c>
      <c r="E3956" t="s">
        <v>6714</v>
      </c>
      <c r="F3956">
        <v>4605.3999999999996</v>
      </c>
    </row>
    <row r="3957" spans="2:6">
      <c r="B3957" t="s">
        <v>16516</v>
      </c>
      <c r="C3957" t="s">
        <v>6709</v>
      </c>
      <c r="D3957" t="s">
        <v>16517</v>
      </c>
      <c r="E3957" t="s">
        <v>6403</v>
      </c>
      <c r="F3957">
        <v>22.98</v>
      </c>
    </row>
    <row r="3958" spans="2:6">
      <c r="B3958" t="s">
        <v>16518</v>
      </c>
      <c r="C3958" t="s">
        <v>6709</v>
      </c>
      <c r="D3958" t="s">
        <v>16519</v>
      </c>
      <c r="E3958" t="s">
        <v>6403</v>
      </c>
      <c r="F3958">
        <v>9.99</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sheetPr>
    <pageSetUpPr fitToPage="1"/>
  </sheetPr>
  <dimension ref="A1:G14"/>
  <sheetViews>
    <sheetView zoomScale="85" zoomScaleNormal="85" workbookViewId="0">
      <selection activeCell="B10" sqref="B10:G10"/>
    </sheetView>
  </sheetViews>
  <sheetFormatPr defaultRowHeight="15"/>
  <cols>
    <col min="1" max="1" width="6.28515625" bestFit="1" customWidth="1"/>
    <col min="2" max="2" width="19.7109375" style="204" bestFit="1" customWidth="1"/>
    <col min="3" max="3" width="23.28515625" style="204" customWidth="1"/>
    <col min="4" max="4" width="105.42578125" style="204" bestFit="1" customWidth="1"/>
    <col min="5" max="5" width="15.28515625" style="204" bestFit="1" customWidth="1"/>
    <col min="6" max="6" width="9.42578125" style="204" bestFit="1" customWidth="1"/>
    <col min="7" max="7" width="12" style="204" bestFit="1" customWidth="1"/>
  </cols>
  <sheetData>
    <row r="1" spans="1:7" s="86" customFormat="1" ht="24.95" customHeight="1" thickBot="1">
      <c r="A1" s="335" t="s">
        <v>21951</v>
      </c>
      <c r="B1" s="336"/>
      <c r="C1" s="336"/>
      <c r="D1" s="336"/>
      <c r="E1" s="336"/>
      <c r="F1" s="336"/>
      <c r="G1" s="337"/>
    </row>
    <row r="2" spans="1:7" s="86" customFormat="1" ht="24.95" customHeight="1">
      <c r="A2" s="152" t="s">
        <v>21967</v>
      </c>
      <c r="B2" s="339" t="s">
        <v>21942</v>
      </c>
      <c r="C2" s="339"/>
      <c r="D2" s="339"/>
      <c r="E2" s="339"/>
      <c r="F2" s="339"/>
      <c r="G2" s="339"/>
    </row>
    <row r="3" spans="1:7" s="86" customFormat="1" ht="24.95" customHeight="1">
      <c r="A3" s="338"/>
      <c r="B3" s="153" t="s">
        <v>21867</v>
      </c>
      <c r="C3" s="199" t="s">
        <v>21868</v>
      </c>
      <c r="D3" s="153" t="s">
        <v>21869</v>
      </c>
      <c r="E3" s="153" t="s">
        <v>21870</v>
      </c>
      <c r="F3" s="153" t="s">
        <v>21866</v>
      </c>
      <c r="G3" s="153" t="s">
        <v>21871</v>
      </c>
    </row>
    <row r="4" spans="1:7" s="86" customFormat="1" ht="50.1" customHeight="1">
      <c r="A4" s="338"/>
      <c r="B4" s="200" t="s">
        <v>21944</v>
      </c>
      <c r="C4" s="201"/>
      <c r="D4" s="200" t="s">
        <v>21923</v>
      </c>
      <c r="E4" s="201" t="s">
        <v>21943</v>
      </c>
      <c r="F4" s="202" t="s">
        <v>21866</v>
      </c>
      <c r="G4" s="203">
        <v>366.28</v>
      </c>
    </row>
    <row r="5" spans="1:7" s="124" customFormat="1" ht="50.1" customHeight="1">
      <c r="A5" s="338"/>
      <c r="B5" s="202" t="s">
        <v>21946</v>
      </c>
      <c r="C5" s="202" t="s">
        <v>21945</v>
      </c>
      <c r="D5" s="201" t="s">
        <v>21924</v>
      </c>
      <c r="E5" s="154" t="s">
        <v>6709</v>
      </c>
      <c r="F5" s="202" t="s">
        <v>21866</v>
      </c>
      <c r="G5" s="203">
        <v>359.9</v>
      </c>
    </row>
    <row r="6" spans="1:7" s="86" customFormat="1" ht="24.95" customHeight="1">
      <c r="A6" s="152" t="s">
        <v>21969</v>
      </c>
      <c r="B6" s="329" t="s">
        <v>21985</v>
      </c>
      <c r="C6" s="330"/>
      <c r="D6" s="330"/>
      <c r="E6" s="330"/>
      <c r="F6" s="330"/>
      <c r="G6" s="331"/>
    </row>
    <row r="7" spans="1:7" s="124" customFormat="1" ht="24.95" customHeight="1">
      <c r="A7" s="332"/>
      <c r="B7" s="153" t="s">
        <v>21867</v>
      </c>
      <c r="C7" s="153" t="s">
        <v>21868</v>
      </c>
      <c r="D7" s="153" t="s">
        <v>21869</v>
      </c>
      <c r="E7" s="153" t="s">
        <v>21870</v>
      </c>
      <c r="F7" s="153" t="s">
        <v>21866</v>
      </c>
      <c r="G7" s="153" t="s">
        <v>21871</v>
      </c>
    </row>
    <row r="8" spans="1:7" s="86" customFormat="1" ht="50.1" customHeight="1">
      <c r="A8" s="333"/>
      <c r="B8" s="200" t="s">
        <v>21986</v>
      </c>
      <c r="C8" s="200"/>
      <c r="D8" s="200"/>
      <c r="E8" s="200">
        <v>36295310</v>
      </c>
      <c r="F8" s="202" t="s">
        <v>21866</v>
      </c>
      <c r="G8" s="203">
        <v>15</v>
      </c>
    </row>
    <row r="9" spans="1:7" s="86" customFormat="1" ht="50.1" customHeight="1">
      <c r="A9" s="333"/>
      <c r="B9" s="200" t="s">
        <v>21987</v>
      </c>
      <c r="C9" s="200"/>
      <c r="D9" s="200"/>
      <c r="E9" s="200">
        <v>36236201</v>
      </c>
      <c r="F9" s="202" t="s">
        <v>21866</v>
      </c>
      <c r="G9" s="203">
        <v>25</v>
      </c>
    </row>
    <row r="10" spans="1:7">
      <c r="A10" s="152" t="s">
        <v>21969</v>
      </c>
      <c r="B10" s="329" t="s">
        <v>21966</v>
      </c>
      <c r="C10" s="330"/>
      <c r="D10" s="330"/>
      <c r="E10" s="330"/>
      <c r="F10" s="330"/>
      <c r="G10" s="331"/>
    </row>
    <row r="11" spans="1:7">
      <c r="A11" s="332"/>
      <c r="B11" s="153" t="s">
        <v>21867</v>
      </c>
      <c r="C11" s="153" t="s">
        <v>21868</v>
      </c>
      <c r="D11" s="153" t="s">
        <v>21869</v>
      </c>
      <c r="E11" s="153" t="s">
        <v>21870</v>
      </c>
      <c r="F11" s="153" t="s">
        <v>21866</v>
      </c>
      <c r="G11" s="153" t="s">
        <v>21871</v>
      </c>
    </row>
    <row r="12" spans="1:7">
      <c r="A12" s="333"/>
      <c r="B12" s="200" t="s">
        <v>21970</v>
      </c>
      <c r="C12" s="200"/>
      <c r="D12" s="200" t="s">
        <v>21971</v>
      </c>
      <c r="E12" s="200"/>
      <c r="F12" s="202" t="s">
        <v>21866</v>
      </c>
      <c r="G12" s="203">
        <v>189.9</v>
      </c>
    </row>
    <row r="13" spans="1:7" ht="28.5">
      <c r="A13" s="333"/>
      <c r="B13" s="200" t="s">
        <v>21872</v>
      </c>
      <c r="C13" s="200"/>
      <c r="D13" s="200" t="s">
        <v>21972</v>
      </c>
      <c r="E13" s="200"/>
      <c r="F13" s="202" t="s">
        <v>21866</v>
      </c>
      <c r="G13" s="203">
        <v>209</v>
      </c>
    </row>
    <row r="14" spans="1:7" ht="28.5">
      <c r="A14" s="334"/>
      <c r="B14" s="200" t="s">
        <v>21973</v>
      </c>
      <c r="C14" s="200"/>
      <c r="D14" s="200" t="s">
        <v>21974</v>
      </c>
      <c r="E14" s="200"/>
      <c r="F14" s="202" t="s">
        <v>21866</v>
      </c>
      <c r="G14" s="203">
        <v>189.9</v>
      </c>
    </row>
  </sheetData>
  <mergeCells count="7">
    <mergeCell ref="B10:G10"/>
    <mergeCell ref="A11:A14"/>
    <mergeCell ref="B6:G6"/>
    <mergeCell ref="A7:A9"/>
    <mergeCell ref="A1:G1"/>
    <mergeCell ref="A3:A5"/>
    <mergeCell ref="B2:G2"/>
  </mergeCells>
  <hyperlinks>
    <hyperlink ref="D4" r:id="rId1"/>
    <hyperlink ref="D5" r:id="rId2"/>
    <hyperlink ref="D12" r:id="rId3"/>
    <hyperlink ref="D13" r:id="rId4"/>
    <hyperlink ref="D14" r:id="rId5"/>
  </hyperlinks>
  <pageMargins left="0.511811024" right="0.511811024" top="0.78740157499999996" bottom="0.78740157499999996" header="0.31496062000000002" footer="0.31496062000000002"/>
  <pageSetup paperSize="9" scale="71" orientation="landscape" r:id="rId6"/>
</worksheet>
</file>

<file path=xl/worksheets/sheet6.xml><?xml version="1.0" encoding="utf-8"?>
<worksheet xmlns="http://schemas.openxmlformats.org/spreadsheetml/2006/main" xmlns:r="http://schemas.openxmlformats.org/officeDocument/2006/relationships">
  <sheetPr>
    <pageSetUpPr fitToPage="1"/>
  </sheetPr>
  <dimension ref="B1:J35"/>
  <sheetViews>
    <sheetView showGridLines="0" view="pageBreakPreview" zoomScale="55" zoomScaleNormal="70" zoomScaleSheetLayoutView="55" workbookViewId="0">
      <selection activeCell="P11" sqref="P11"/>
    </sheetView>
  </sheetViews>
  <sheetFormatPr defaultColWidth="9.140625" defaultRowHeight="15"/>
  <cols>
    <col min="1" max="2" width="9.140625" style="86"/>
    <col min="3" max="4" width="19.140625" style="86" customWidth="1"/>
    <col min="5" max="5" width="18.42578125" style="86" customWidth="1"/>
    <col min="6" max="6" width="19.7109375" style="86" customWidth="1"/>
    <col min="7" max="7" width="17.5703125" style="86" customWidth="1"/>
    <col min="8" max="8" width="17.42578125" style="86" customWidth="1"/>
    <col min="9" max="9" width="33.85546875" style="86" customWidth="1"/>
    <col min="10" max="16384" width="9.140625" style="86"/>
  </cols>
  <sheetData>
    <row r="1" spans="2:10">
      <c r="B1" s="21"/>
      <c r="C1" s="21"/>
      <c r="D1" s="21"/>
      <c r="E1" s="21"/>
      <c r="F1" s="21"/>
      <c r="G1" s="21"/>
      <c r="H1" s="21"/>
      <c r="I1" s="23" t="s">
        <v>6340</v>
      </c>
    </row>
    <row r="2" spans="2:10" ht="23.25" thickBot="1">
      <c r="B2" s="355" t="s">
        <v>22092</v>
      </c>
      <c r="C2" s="355"/>
      <c r="D2" s="355"/>
      <c r="E2" s="355"/>
      <c r="F2" s="355"/>
      <c r="G2" s="355"/>
      <c r="H2" s="355"/>
      <c r="I2" s="355"/>
    </row>
    <row r="3" spans="2:10" ht="15.75" thickTop="1">
      <c r="B3" s="356" t="s">
        <v>7</v>
      </c>
      <c r="C3" s="356"/>
      <c r="D3" s="356"/>
      <c r="E3" s="21" t="s">
        <v>6</v>
      </c>
      <c r="F3" s="21"/>
      <c r="G3" s="21"/>
      <c r="H3" s="22" t="s">
        <v>5</v>
      </c>
      <c r="I3" s="21"/>
      <c r="J3" s="21"/>
    </row>
    <row r="4" spans="2:10">
      <c r="B4" s="357" t="s">
        <v>21976</v>
      </c>
      <c r="C4" s="357"/>
      <c r="D4" s="357"/>
      <c r="E4" s="21"/>
      <c r="F4" s="358"/>
      <c r="G4" s="358"/>
      <c r="H4" s="358"/>
      <c r="I4" s="358"/>
    </row>
    <row r="5" spans="2:10">
      <c r="B5" s="357"/>
      <c r="C5" s="357"/>
      <c r="D5" s="357"/>
      <c r="E5" s="21"/>
      <c r="F5" s="358"/>
      <c r="G5" s="358"/>
      <c r="H5" s="358"/>
      <c r="I5" s="358"/>
    </row>
    <row r="6" spans="2:10">
      <c r="B6" s="357"/>
      <c r="C6" s="357"/>
      <c r="D6" s="357"/>
      <c r="E6" s="21"/>
      <c r="F6" s="358"/>
      <c r="G6" s="358"/>
      <c r="H6" s="358"/>
      <c r="I6" s="358"/>
    </row>
    <row r="7" spans="2:10">
      <c r="B7" s="52"/>
      <c r="C7" s="52"/>
      <c r="D7" s="52"/>
      <c r="E7" s="21"/>
      <c r="F7" s="135"/>
      <c r="G7" s="135"/>
      <c r="H7" s="135"/>
      <c r="I7" s="135"/>
    </row>
    <row r="8" spans="2:10">
      <c r="B8" s="348" t="s">
        <v>11</v>
      </c>
      <c r="C8" s="348"/>
      <c r="D8" s="51">
        <v>43698</v>
      </c>
      <c r="E8" s="24"/>
      <c r="F8" s="135"/>
      <c r="G8" s="21"/>
      <c r="H8" s="21"/>
      <c r="I8" s="349" t="s">
        <v>22923</v>
      </c>
    </row>
    <row r="9" spans="2:10">
      <c r="B9" s="25"/>
      <c r="C9" s="25"/>
      <c r="D9" s="135"/>
      <c r="E9" s="21"/>
      <c r="F9" s="135"/>
      <c r="G9" s="135"/>
      <c r="H9" s="135"/>
      <c r="I9" s="350"/>
    </row>
    <row r="10" spans="2:10" ht="19.5">
      <c r="B10" s="351" t="s">
        <v>21977</v>
      </c>
      <c r="C10" s="351"/>
      <c r="D10" s="351"/>
      <c r="E10" s="351"/>
      <c r="F10" s="351"/>
      <c r="G10" s="351"/>
      <c r="H10" s="351"/>
      <c r="I10" s="351"/>
    </row>
    <row r="11" spans="2:10" ht="48.75" customHeight="1">
      <c r="B11" s="134" t="s">
        <v>4</v>
      </c>
      <c r="C11" s="352" t="s">
        <v>6360</v>
      </c>
      <c r="D11" s="352"/>
      <c r="E11" s="352"/>
      <c r="F11" s="352"/>
      <c r="G11" s="134" t="s">
        <v>44</v>
      </c>
      <c r="H11" s="134" t="s">
        <v>22922</v>
      </c>
      <c r="I11" s="134" t="s">
        <v>1</v>
      </c>
    </row>
    <row r="12" spans="2:10" ht="20.100000000000001" customHeight="1">
      <c r="B12" s="353" t="s">
        <v>34</v>
      </c>
      <c r="C12" s="354" t="str">
        <f>QUANTIDADES!B10</f>
        <v>ADMINISTRAÇÃO LOCAL E INSTALAÇÃO DA OBRA</v>
      </c>
      <c r="D12" s="354"/>
      <c r="E12" s="354"/>
      <c r="F12" s="354"/>
      <c r="G12" s="42" t="s">
        <v>6361</v>
      </c>
      <c r="H12" s="50">
        <v>100</v>
      </c>
      <c r="I12" s="26">
        <f>SUM(H13:H13)/I27*100</f>
        <v>2.0940223235156625</v>
      </c>
    </row>
    <row r="13" spans="2:10" ht="20.100000000000001" customHeight="1">
      <c r="B13" s="345"/>
      <c r="C13" s="347"/>
      <c r="D13" s="347"/>
      <c r="E13" s="347"/>
      <c r="F13" s="347"/>
      <c r="G13" s="46" t="s">
        <v>6362</v>
      </c>
      <c r="H13" s="155">
        <f>$I13*(H12/100)</f>
        <v>787.06</v>
      </c>
      <c r="I13" s="155">
        <f>QUANTIDADES!P17</f>
        <v>787.06</v>
      </c>
    </row>
    <row r="14" spans="2:10" ht="20.100000000000001" customHeight="1">
      <c r="B14" s="344">
        <v>1</v>
      </c>
      <c r="C14" s="346" t="str">
        <f>QUANTIDADES!B22</f>
        <v>REVISÃO DE CALHAS RUFOS E TELHADO</v>
      </c>
      <c r="D14" s="346"/>
      <c r="E14" s="346"/>
      <c r="F14" s="346"/>
      <c r="G14" s="47" t="s">
        <v>6361</v>
      </c>
      <c r="H14" s="49">
        <v>100</v>
      </c>
      <c r="I14" s="48">
        <f>SUM(H15:H15)/$I$27*100</f>
        <v>15.382117989635438</v>
      </c>
    </row>
    <row r="15" spans="2:10" ht="20.100000000000001" customHeight="1">
      <c r="B15" s="345"/>
      <c r="C15" s="347"/>
      <c r="D15" s="347"/>
      <c r="E15" s="347"/>
      <c r="F15" s="347"/>
      <c r="G15" s="46" t="s">
        <v>6362</v>
      </c>
      <c r="H15" s="155">
        <f>$I15*(H14/100)</f>
        <v>5781.5285199999998</v>
      </c>
      <c r="I15" s="155">
        <f>QUANTIDADES!P31</f>
        <v>5781.5285199999998</v>
      </c>
    </row>
    <row r="16" spans="2:10" ht="20.100000000000001" customHeight="1">
      <c r="B16" s="344">
        <v>2</v>
      </c>
      <c r="C16" s="346" t="str">
        <f>QUANTIDADES!B32</f>
        <v>TRATAMENTO DE UMIDADE DAS PAREDES</v>
      </c>
      <c r="D16" s="346"/>
      <c r="E16" s="346"/>
      <c r="F16" s="346"/>
      <c r="G16" s="47" t="s">
        <v>6361</v>
      </c>
      <c r="H16" s="49">
        <v>100</v>
      </c>
      <c r="I16" s="48">
        <f>SUM(H17:H17)/$I$27*100</f>
        <v>4.8695885132457324</v>
      </c>
    </row>
    <row r="17" spans="2:9" ht="20.100000000000001" customHeight="1">
      <c r="B17" s="345"/>
      <c r="C17" s="347"/>
      <c r="D17" s="347"/>
      <c r="E17" s="347"/>
      <c r="F17" s="347"/>
      <c r="G17" s="46" t="s">
        <v>6362</v>
      </c>
      <c r="H17" s="155">
        <f>$I17*(H16/100)</f>
        <v>1830.2853279999999</v>
      </c>
      <c r="I17" s="155">
        <f>QUANTIDADES!P93</f>
        <v>1830.2853279999999</v>
      </c>
    </row>
    <row r="18" spans="2:9" ht="20.100000000000001" customHeight="1">
      <c r="B18" s="344">
        <v>3</v>
      </c>
      <c r="C18" s="346" t="str">
        <f>QUANTIDADES!B94</f>
        <v>TRATAMENTO DE UMIDADE DO TETO</v>
      </c>
      <c r="D18" s="346"/>
      <c r="E18" s="346"/>
      <c r="F18" s="346"/>
      <c r="G18" s="47" t="s">
        <v>6361</v>
      </c>
      <c r="H18" s="49">
        <v>100</v>
      </c>
      <c r="I18" s="48">
        <f>SUM(H19:H19)/$I$27*100</f>
        <v>8.264281368467179</v>
      </c>
    </row>
    <row r="19" spans="2:9" ht="20.100000000000001" customHeight="1">
      <c r="B19" s="345"/>
      <c r="C19" s="347"/>
      <c r="D19" s="347"/>
      <c r="E19" s="347"/>
      <c r="F19" s="347"/>
      <c r="G19" s="46" t="s">
        <v>6362</v>
      </c>
      <c r="H19" s="155">
        <f>$I19*(H18/100)</f>
        <v>3106.2158320000003</v>
      </c>
      <c r="I19" s="155">
        <f>QUANTIDADES!P155</f>
        <v>3106.2158320000003</v>
      </c>
    </row>
    <row r="20" spans="2:9" ht="20.100000000000001" customHeight="1">
      <c r="B20" s="344">
        <v>4</v>
      </c>
      <c r="C20" s="346" t="str">
        <f>QUANTIDADES!B156</f>
        <v>PINTURAS</v>
      </c>
      <c r="D20" s="346"/>
      <c r="E20" s="346"/>
      <c r="F20" s="346"/>
      <c r="G20" s="47" t="s">
        <v>6361</v>
      </c>
      <c r="H20" s="49">
        <v>100</v>
      </c>
      <c r="I20" s="48">
        <f>SUM(H21:H21)/$I$27*100</f>
        <v>25.531956804458062</v>
      </c>
    </row>
    <row r="21" spans="2:9" ht="20.100000000000001" customHeight="1">
      <c r="B21" s="345"/>
      <c r="C21" s="347"/>
      <c r="D21" s="347"/>
      <c r="E21" s="347"/>
      <c r="F21" s="347"/>
      <c r="G21" s="46" t="s">
        <v>6362</v>
      </c>
      <c r="H21" s="155">
        <f>$I21*(H20/100)</f>
        <v>9596.4506666666675</v>
      </c>
      <c r="I21" s="155">
        <f>QUANTIDADES!P194</f>
        <v>9596.4506666666675</v>
      </c>
    </row>
    <row r="22" spans="2:9" ht="20.100000000000001" customHeight="1">
      <c r="B22" s="344">
        <v>5</v>
      </c>
      <c r="C22" s="346" t="str">
        <f>QUANTIDADES!B195</f>
        <v>TROCAS E NOVAS INSTALAÇÕES</v>
      </c>
      <c r="D22" s="346"/>
      <c r="E22" s="346"/>
      <c r="F22" s="346"/>
      <c r="G22" s="47" t="s">
        <v>6361</v>
      </c>
      <c r="H22" s="49">
        <v>100</v>
      </c>
      <c r="I22" s="48">
        <f>SUM(H23:H23)/$I$27*100</f>
        <v>12.280644088949748</v>
      </c>
    </row>
    <row r="23" spans="2:9" ht="20.100000000000001" customHeight="1">
      <c r="B23" s="345"/>
      <c r="C23" s="347"/>
      <c r="D23" s="347"/>
      <c r="E23" s="347"/>
      <c r="F23" s="347"/>
      <c r="G23" s="46" t="s">
        <v>6362</v>
      </c>
      <c r="H23" s="155">
        <f>$I23*(H22/100)</f>
        <v>4615.8073999999997</v>
      </c>
      <c r="I23" s="155">
        <f>QUANTIDADES!P243</f>
        <v>4615.8073999999997</v>
      </c>
    </row>
    <row r="24" spans="2:9" ht="20.100000000000001" customHeight="1">
      <c r="B24" s="344">
        <v>6</v>
      </c>
      <c r="C24" s="346" t="str">
        <f>QUANTIDADES!B244</f>
        <v>PROJETO DE PREVENÇÃO E COMBATE A INCÊNDIO E PÂNICO</v>
      </c>
      <c r="D24" s="346"/>
      <c r="E24" s="346"/>
      <c r="F24" s="346"/>
      <c r="G24" s="47" t="s">
        <v>6361</v>
      </c>
      <c r="H24" s="49">
        <v>100</v>
      </c>
      <c r="I24" s="48">
        <f>SUM(H25:H25)/$I$27*100</f>
        <v>31.577388911728182</v>
      </c>
    </row>
    <row r="25" spans="2:9" ht="20.100000000000001" customHeight="1">
      <c r="B25" s="345"/>
      <c r="C25" s="347"/>
      <c r="D25" s="347"/>
      <c r="E25" s="347"/>
      <c r="F25" s="347"/>
      <c r="G25" s="46" t="s">
        <v>6362</v>
      </c>
      <c r="H25" s="155">
        <f>$I25*(H24/100)</f>
        <v>11868.689</v>
      </c>
      <c r="I25" s="155">
        <f>QUANTIDADES!P260</f>
        <v>11868.689</v>
      </c>
    </row>
    <row r="26" spans="2:9" ht="19.5">
      <c r="B26" s="27"/>
      <c r="C26" s="27"/>
      <c r="D26" s="27"/>
      <c r="E26" s="27"/>
      <c r="F26" s="27"/>
      <c r="G26" s="27"/>
      <c r="H26" s="28"/>
      <c r="I26" s="28">
        <v>100</v>
      </c>
    </row>
    <row r="27" spans="2:9" ht="19.5">
      <c r="B27" s="27"/>
      <c r="C27" s="27"/>
      <c r="D27" s="27"/>
      <c r="E27" s="27"/>
      <c r="F27" s="27"/>
      <c r="G27" s="27"/>
      <c r="H27" s="156" t="s">
        <v>21927</v>
      </c>
      <c r="I27" s="156">
        <f>I13+I15+I17+I19+I21+I23+I25</f>
        <v>37586.036746666665</v>
      </c>
    </row>
    <row r="28" spans="2:9" ht="19.5">
      <c r="B28" s="27"/>
      <c r="C28" s="27"/>
      <c r="D28" s="27"/>
      <c r="E28" s="27"/>
      <c r="F28" s="27"/>
      <c r="G28" s="27"/>
      <c r="H28" s="27"/>
      <c r="I28" s="27"/>
    </row>
    <row r="29" spans="2:9" ht="19.5">
      <c r="B29" s="27"/>
      <c r="C29" s="27"/>
      <c r="D29" s="27"/>
      <c r="E29" s="27"/>
      <c r="F29" s="27"/>
      <c r="G29" s="27"/>
      <c r="H29" s="27"/>
      <c r="I29" s="27"/>
    </row>
    <row r="30" spans="2:9" ht="19.5">
      <c r="B30" s="27"/>
      <c r="C30" s="27"/>
      <c r="D30" s="27"/>
      <c r="E30" s="27"/>
      <c r="F30" s="27"/>
      <c r="G30" s="27"/>
      <c r="H30" s="27"/>
      <c r="I30" s="27"/>
    </row>
    <row r="31" spans="2:9" ht="15.75">
      <c r="B31" s="29"/>
      <c r="C31" s="30"/>
      <c r="D31" s="30"/>
      <c r="E31" s="30"/>
      <c r="F31" s="341"/>
      <c r="G31" s="341"/>
      <c r="H31" s="341"/>
      <c r="I31" s="31"/>
    </row>
    <row r="32" spans="2:9" ht="15" customHeight="1">
      <c r="B32" s="342" t="s">
        <v>21</v>
      </c>
      <c r="C32" s="342"/>
      <c r="D32" s="342"/>
      <c r="E32" s="342"/>
      <c r="F32" s="343" t="s">
        <v>16522</v>
      </c>
      <c r="G32" s="343"/>
      <c r="H32" s="343"/>
      <c r="I32" s="31"/>
    </row>
    <row r="33" spans="6:8" ht="15.75">
      <c r="F33" s="340" t="s">
        <v>16521</v>
      </c>
      <c r="G33" s="340"/>
      <c r="H33" s="340"/>
    </row>
    <row r="34" spans="6:8" ht="15.75">
      <c r="F34" s="129"/>
      <c r="G34" s="129"/>
      <c r="H34" s="129"/>
    </row>
    <row r="35" spans="6:8" ht="15.75">
      <c r="F35" s="129"/>
      <c r="G35" s="129"/>
      <c r="H35" s="129"/>
    </row>
  </sheetData>
  <mergeCells count="27">
    <mergeCell ref="B2:I2"/>
    <mergeCell ref="B3:D3"/>
    <mergeCell ref="B4:D6"/>
    <mergeCell ref="F4:H6"/>
    <mergeCell ref="I4:I6"/>
    <mergeCell ref="B8:C8"/>
    <mergeCell ref="I8:I9"/>
    <mergeCell ref="B10:I10"/>
    <mergeCell ref="C11:F11"/>
    <mergeCell ref="B12:B13"/>
    <mergeCell ref="C12:F13"/>
    <mergeCell ref="B14:B15"/>
    <mergeCell ref="C14:F15"/>
    <mergeCell ref="B16:B17"/>
    <mergeCell ref="C16:F17"/>
    <mergeCell ref="B18:B19"/>
    <mergeCell ref="C18:F19"/>
    <mergeCell ref="F33:H33"/>
    <mergeCell ref="F31:H31"/>
    <mergeCell ref="B32:E32"/>
    <mergeCell ref="F32:H32"/>
    <mergeCell ref="B20:B21"/>
    <mergeCell ref="C20:F21"/>
    <mergeCell ref="B22:B23"/>
    <mergeCell ref="C22:F23"/>
    <mergeCell ref="B24:B25"/>
    <mergeCell ref="C24:F25"/>
  </mergeCells>
  <pageMargins left="0.511811024" right="0.511811024" top="0.78740157499999996" bottom="0.78740157499999996" header="0.31496062000000002" footer="0.31496062000000002"/>
  <pageSetup paperSize="9" scale="7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ORÇAMENTO</vt:lpstr>
      <vt:lpstr>QUANTIDADES</vt:lpstr>
      <vt:lpstr>SINAPI JULHO-2019</vt:lpstr>
      <vt:lpstr>SETOP ABRIL-2019</vt:lpstr>
      <vt:lpstr>COTAÇÃO SEBASTIÃO REIS</vt:lpstr>
      <vt:lpstr>CRONOGRAMA</vt:lpstr>
      <vt:lpstr>'COTAÇÃO SEBASTIÃO REIS'!Area_de_impressao</vt:lpstr>
      <vt:lpstr>CRONOGRAMA!Area_de_impressao</vt:lpstr>
      <vt:lpstr>ORÇAMENTO!Area_de_impressao</vt:lpstr>
      <vt:lpstr>QUANTIDADES!Area_de_impressao</vt:lpstr>
      <vt:lpstr>SETOP</vt:lpstr>
      <vt:lpstr>SINAPI</vt:lpstr>
      <vt:lpstr>ORÇAMENTO!Titulos_de_impressao</vt:lpstr>
      <vt:lpstr>QUANTIDADES!Titulos_de_impressao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2019-08-21T19:50:17Z</cp:lastPrinted>
  <dcterms:created xsi:type="dcterms:W3CDTF">2016-11-16T21:26:51Z</dcterms:created>
  <dcterms:modified xsi:type="dcterms:W3CDTF">2019-10-25T14:02:19Z</dcterms:modified>
</cp:coreProperties>
</file>